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4.xml" ContentType="application/vnd.openxmlformats-officedocument.spreadsheetml.comments+xml"/>
  <Override PartName="/xl/drawings/drawing4.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5.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omments6.xml" ContentType="application/vnd.openxmlformats-officedocument.spreadsheetml.comments+xml"/>
  <Override PartName="/xl/drawings/drawing6.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7.xml" ContentType="application/vnd.openxmlformats-officedocument.spreadsheetml.comments+xml"/>
  <Override PartName="/xl/drawings/drawing7.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8.xml" ContentType="application/vnd.openxmlformats-officedocument.spreadsheetml.comments+xml"/>
  <Override PartName="/xl/drawings/drawing8.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comments9.xml" ContentType="application/vnd.openxmlformats-officedocument.spreadsheetml.comments+xml"/>
  <Override PartName="/xl/drawings/drawing9.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comments10.xml" ContentType="application/vnd.openxmlformats-officedocument.spreadsheetml.comments+xml"/>
  <Override PartName="/xl/drawings/drawing10.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1.xml" ContentType="application/vnd.openxmlformats-officedocument.spreadsheetml.comments+xml"/>
  <Override PartName="/xl/drawings/drawing11.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comments12.xml" ContentType="application/vnd.openxmlformats-officedocument.spreadsheetml.comments+xml"/>
  <Override PartName="/xl/drawings/drawing12.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13.xml" ContentType="application/vnd.openxmlformats-officedocument.spreadsheetml.comments+xml"/>
  <Override PartName="/xl/drawings/drawing13.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4.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15.xml" ContentType="application/vnd.openxmlformats-officedocument.spreadsheetml.comments+xml"/>
  <Override PartName="/xl/drawings/drawing15.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comments16.xml" ContentType="application/vnd.openxmlformats-officedocument.spreadsheetml.comments+xml"/>
  <Override PartName="/xl/drawings/drawing16.xml" ContentType="application/vnd.openxmlformats-officedocument.drawing+xml"/>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omments17.xml" ContentType="application/vnd.openxmlformats-officedocument.spreadsheetml.comments+xml"/>
  <Override PartName="/xl/drawings/drawing17.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8.xml" ContentType="application/vnd.openxmlformats-officedocument.spreadsheetml.comments+xml"/>
  <Override PartName="/xl/drawings/drawing18.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comments19.xml" ContentType="application/vnd.openxmlformats-officedocument.spreadsheetml.comments+xml"/>
  <Override PartName="/xl/drawings/drawing19.xml" ContentType="application/vnd.openxmlformats-officedocument.drawing+xml"/>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comments20.xml" ContentType="application/vnd.openxmlformats-officedocument.spreadsheetml.comments+xml"/>
  <Override PartName="/xl/drawings/drawing20.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21.xml" ContentType="application/vnd.openxmlformats-officedocument.spreadsheetml.comments+xml"/>
  <Override PartName="/xl/drawings/drawing21.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comments22.xml" ContentType="application/vnd.openxmlformats-officedocument.spreadsheetml.comments+xml"/>
  <Override PartName="/xl/drawings/drawing22.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comments23.xml" ContentType="application/vnd.openxmlformats-officedocument.spreadsheetml.comments+xml"/>
  <Override PartName="/xl/drawings/drawing23.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comments24.xml" ContentType="application/vnd.openxmlformats-officedocument.spreadsheetml.comments+xml"/>
  <Override PartName="/xl/drawings/drawing24.xml" ContentType="application/vnd.openxmlformats-officedocument.drawing+xml"/>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5.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comments26.xml" ContentType="application/vnd.openxmlformats-officedocument.spreadsheetml.comments+xml"/>
  <Override PartName="/xl/drawings/drawing26.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comments27.xml" ContentType="application/vnd.openxmlformats-officedocument.spreadsheetml.comments+xml"/>
  <Override PartName="/xl/drawings/drawing27.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8.xml" ContentType="application/vnd.openxmlformats-officedocument.spreadsheetml.comments+xml"/>
  <Override PartName="/xl/drawings/drawing28.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9.xml" ContentType="application/vnd.openxmlformats-officedocument.spreadsheetml.comments+xml"/>
  <Override PartName="/xl/drawings/drawing29.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comments30.xml" ContentType="application/vnd.openxmlformats-officedocument.spreadsheetml.comments+xml"/>
  <Override PartName="/xl/drawings/drawing30.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comments31.xml" ContentType="application/vnd.openxmlformats-officedocument.spreadsheetml.comments+xml"/>
  <Override PartName="/xl/drawings/drawing31.xml" ContentType="application/vnd.openxmlformats-officedocument.drawing+xml"/>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comments32.xml" ContentType="application/vnd.openxmlformats-officedocument.spreadsheetml.comments+xml"/>
  <Override PartName="/xl/drawings/drawing32.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omments33.xml" ContentType="application/vnd.openxmlformats-officedocument.spreadsheetml.comments+xml"/>
  <Override PartName="/xl/drawings/drawing33.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34.xml" ContentType="application/vnd.openxmlformats-officedocument.spreadsheetml.comments+xml"/>
  <Override PartName="/xl/drawings/drawing34.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comments35.xml" ContentType="application/vnd.openxmlformats-officedocument.spreadsheetml.comments+xml"/>
  <Override PartName="/xl/drawings/drawing35.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36.xml" ContentType="application/vnd.openxmlformats-officedocument.spreadsheetml.comments+xml"/>
  <Override PartName="/xl/drawings/drawing3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comments37.xml" ContentType="application/vnd.openxmlformats-officedocument.spreadsheetml.comments+xml"/>
  <Override PartName="/xl/drawings/drawing37.xml" ContentType="application/vnd.openxmlformats-officedocument.drawing+xml"/>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38.xml" ContentType="application/vnd.openxmlformats-officedocument.spreadsheetml.comments+xml"/>
  <Override PartName="/xl/drawings/drawing38.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39.xml" ContentType="application/vnd.openxmlformats-officedocument.spreadsheetml.comments+xml"/>
  <Override PartName="/xl/drawings/drawing39.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40.xml" ContentType="application/vnd.openxmlformats-officedocument.spreadsheetml.comments+xml"/>
  <Override PartName="/xl/drawings/drawing40.xml" ContentType="application/vnd.openxmlformats-officedocument.drawing+xml"/>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comments41.xml" ContentType="application/vnd.openxmlformats-officedocument.spreadsheetml.comments+xml"/>
  <Override PartName="/xl/drawings/drawing41.xml" ContentType="application/vnd.openxmlformats-officedocument.drawing+xml"/>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comments42.xml" ContentType="application/vnd.openxmlformats-officedocument.spreadsheetml.comments+xml"/>
  <Override PartName="/xl/drawings/drawing42.xml" ContentType="application/vnd.openxmlformats-officedocument.drawing+xml"/>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comments43.xml" ContentType="application/vnd.openxmlformats-officedocument.spreadsheetml.comments+xml"/>
  <Override PartName="/xl/drawings/drawing43.xml" ContentType="application/vnd.openxmlformats-officedocument.drawing+xml"/>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comments44.xml" ContentType="application/vnd.openxmlformats-officedocument.spreadsheetml.comments+xml"/>
  <Override PartName="/xl/drawings/drawing44.xml" ContentType="application/vnd.openxmlformats-officedocument.drawing+xml"/>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comments45.xml" ContentType="application/vnd.openxmlformats-officedocument.spreadsheetml.comments+xml"/>
  <Override PartName="/xl/drawings/drawing45.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comments46.xml" ContentType="application/vnd.openxmlformats-officedocument.spreadsheetml.comments+xml"/>
  <Override PartName="/xl/drawings/drawing46.xml" ContentType="application/vnd.openxmlformats-officedocument.drawing+xml"/>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comments47.xml" ContentType="application/vnd.openxmlformats-officedocument.spreadsheetml.comments+xml"/>
  <Override PartName="/xl/drawings/drawing47.xml" ContentType="application/vnd.openxmlformats-officedocument.drawing+xml"/>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comments48.xml" ContentType="application/vnd.openxmlformats-officedocument.spreadsheetml.comments+xml"/>
  <Override PartName="/xl/drawings/drawing48.xml" ContentType="application/vnd.openxmlformats-officedocument.drawing+xml"/>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comments49.xml" ContentType="application/vnd.openxmlformats-officedocument.spreadsheetml.comments+xml"/>
  <Override PartName="/xl/drawings/drawing49.xml" ContentType="application/vnd.openxmlformats-officedocument.drawing+xml"/>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comments50.xml" ContentType="application/vnd.openxmlformats-officedocument.spreadsheetml.comments+xml"/>
  <Override PartName="/xl/drawings/drawing50.xml" ContentType="application/vnd.openxmlformats-officedocument.drawing+xml"/>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comments51.xml" ContentType="application/vnd.openxmlformats-officedocument.spreadsheetml.comments+xml"/>
  <Override PartName="/xl/drawings/drawing51.xml" ContentType="application/vnd.openxmlformats-officedocument.drawing+xml"/>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comments52.xml" ContentType="application/vnd.openxmlformats-officedocument.spreadsheetml.comments+xml"/>
  <Override PartName="/xl/drawings/drawing52.xml" ContentType="application/vnd.openxmlformats-officedocument.drawing+xml"/>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comments53.xml" ContentType="application/vnd.openxmlformats-officedocument.spreadsheetml.comments+xml"/>
  <Override PartName="/xl/drawings/drawing53.xml" ContentType="application/vnd.openxmlformats-officedocument.drawing+xml"/>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comments54.xml" ContentType="application/vnd.openxmlformats-officedocument.spreadsheetml.comments+xml"/>
  <Override PartName="/xl/drawings/drawing54.xml" ContentType="application/vnd.openxmlformats-officedocument.drawing+xml"/>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comments55.xml" ContentType="application/vnd.openxmlformats-officedocument.spreadsheetml.comments+xml"/>
  <Override PartName="/xl/drawings/drawing55.xml" ContentType="application/vnd.openxmlformats-officedocument.drawing+xml"/>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comments56.xml" ContentType="application/vnd.openxmlformats-officedocument.spreadsheetml.comments+xml"/>
  <Override PartName="/xl/drawings/drawing56.xml" ContentType="application/vnd.openxmlformats-officedocument.drawing+xml"/>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comments57.xml" ContentType="application/vnd.openxmlformats-officedocument.spreadsheetml.comments+xml"/>
  <Override PartName="/xl/drawings/drawing57.xml" ContentType="application/vnd.openxmlformats-officedocument.drawing+xml"/>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comments58.xml" ContentType="application/vnd.openxmlformats-officedocument.spreadsheetml.comments+xml"/>
  <Override PartName="/xl/drawings/drawing58.xml" ContentType="application/vnd.openxmlformats-officedocument.drawing+xml"/>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comments59.xml" ContentType="application/vnd.openxmlformats-officedocument.spreadsheetml.comments+xml"/>
  <Override PartName="/xl/drawings/drawing59.xml" ContentType="application/vnd.openxmlformats-officedocument.drawing+xml"/>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comments60.xml" ContentType="application/vnd.openxmlformats-officedocument.spreadsheetml.comments+xml"/>
  <Override PartName="/xl/drawings/drawing60.xml" ContentType="application/vnd.openxmlformats-officedocument.drawing+xml"/>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comments61.xml" ContentType="application/vnd.openxmlformats-officedocument.spreadsheetml.comments+xml"/>
  <Override PartName="/xl/drawings/drawing61.xml" ContentType="application/vnd.openxmlformats-officedocument.drawing+xml"/>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comments62.xml" ContentType="application/vnd.openxmlformats-officedocument.spreadsheetml.comments+xml"/>
  <Override PartName="/xl/drawings/drawing62.xml" ContentType="application/vnd.openxmlformats-officedocument.drawing+xml"/>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comments63.xml" ContentType="application/vnd.openxmlformats-officedocument.spreadsheetml.comments+xml"/>
  <Override PartName="/xl/drawings/drawing63.xml" ContentType="application/vnd.openxmlformats-officedocument.drawing+xml"/>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comments64.xml" ContentType="application/vnd.openxmlformats-officedocument.spreadsheetml.comments+xml"/>
  <Override PartName="/xl/drawings/drawing64.xml" ContentType="application/vnd.openxmlformats-officedocument.drawing+xml"/>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comments65.xml" ContentType="application/vnd.openxmlformats-officedocument.spreadsheetml.comments+xml"/>
  <Override PartName="/xl/drawings/drawing65.xml" ContentType="application/vnd.openxmlformats-officedocument.drawing+xml"/>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comments66.xml" ContentType="application/vnd.openxmlformats-officedocument.spreadsheetml.comments+xml"/>
  <Override PartName="/xl/drawings/drawing66.xml" ContentType="application/vnd.openxmlformats-officedocument.drawing+xml"/>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comments67.xml" ContentType="application/vnd.openxmlformats-officedocument.spreadsheetml.comments+xml"/>
  <Override PartName="/xl/drawings/drawing67.xml" ContentType="application/vnd.openxmlformats-officedocument.drawing+xml"/>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comments68.xml" ContentType="application/vnd.openxmlformats-officedocument.spreadsheetml.comments+xml"/>
  <Override PartName="/xl/drawings/drawing68.xml" ContentType="application/vnd.openxmlformats-officedocument.drawing+xml"/>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comments69.xml" ContentType="application/vnd.openxmlformats-officedocument.spreadsheetml.comments+xml"/>
  <Override PartName="/xl/drawings/drawing69.xml" ContentType="application/vnd.openxmlformats-officedocument.drawing+xml"/>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comments70.xml" ContentType="application/vnd.openxmlformats-officedocument.spreadsheetml.comments+xml"/>
  <Override PartName="/xl/drawings/drawing70.xml" ContentType="application/vnd.openxmlformats-officedocument.drawing+xml"/>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comments71.xml" ContentType="application/vnd.openxmlformats-officedocument.spreadsheetml.comments+xml"/>
  <Override PartName="/xl/drawings/drawing71.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comments72.xml" ContentType="application/vnd.openxmlformats-officedocument.spreadsheetml.comments+xml"/>
  <Override PartName="/xl/drawings/drawing72.xml" ContentType="application/vnd.openxmlformats-officedocument.drawing+xml"/>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comments73.xml" ContentType="application/vnd.openxmlformats-officedocument.spreadsheetml.comments+xml"/>
  <Override PartName="/xl/drawings/drawing73.xml" ContentType="application/vnd.openxmlformats-officedocument.drawing+xml"/>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comments74.xml" ContentType="application/vnd.openxmlformats-officedocument.spreadsheetml.comments+xml"/>
  <Override PartName="/xl/drawings/drawing74.xml" ContentType="application/vnd.openxmlformats-officedocument.drawing+xml"/>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comments75.xml" ContentType="application/vnd.openxmlformats-officedocument.spreadsheetml.comments+xml"/>
  <Override PartName="/xl/drawings/drawing75.xml" ContentType="application/vnd.openxmlformats-officedocument.drawing+xml"/>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comments76.xml" ContentType="application/vnd.openxmlformats-officedocument.spreadsheetml.comments+xml"/>
  <Override PartName="/xl/drawings/drawing76.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comments77.xml" ContentType="application/vnd.openxmlformats-officedocument.spreadsheetml.comments+xml"/>
  <Override PartName="/xl/drawings/drawing77.xml" ContentType="application/vnd.openxmlformats-officedocument.drawing+xml"/>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comments78.xml" ContentType="application/vnd.openxmlformats-officedocument.spreadsheetml.comments+xml"/>
  <Override PartName="/xl/drawings/drawing78.xml" ContentType="application/vnd.openxmlformats-officedocument.drawing+xml"/>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comments79.xml" ContentType="application/vnd.openxmlformats-officedocument.spreadsheetml.comments+xml"/>
  <Override PartName="/xl/drawings/drawing79.xml" ContentType="application/vnd.openxmlformats-officedocument.drawing+xml"/>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comments80.xml" ContentType="application/vnd.openxmlformats-officedocument.spreadsheetml.comments+xml"/>
  <Override PartName="/xl/drawings/drawing80.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comments81.xml" ContentType="application/vnd.openxmlformats-officedocument.spreadsheetml.comments+xml"/>
  <Override PartName="/xl/drawings/drawing81.xml" ContentType="application/vnd.openxmlformats-officedocument.drawing+xml"/>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comments82.xml" ContentType="application/vnd.openxmlformats-officedocument.spreadsheetml.comments+xml"/>
  <Override PartName="/xl/drawings/drawing82.xml" ContentType="application/vnd.openxmlformats-officedocument.drawing+xml"/>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comments83.xml" ContentType="application/vnd.openxmlformats-officedocument.spreadsheetml.comments+xml"/>
  <Override PartName="/xl/drawings/drawing83.xml" ContentType="application/vnd.openxmlformats-officedocument.drawing+xml"/>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comments84.xml" ContentType="application/vnd.openxmlformats-officedocument.spreadsheetml.comments+xml"/>
  <Override PartName="/xl/drawings/drawing84.xml" ContentType="application/vnd.openxmlformats-officedocument.drawing+xml"/>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comments85.xml" ContentType="application/vnd.openxmlformats-officedocument.spreadsheetml.comments+xml"/>
  <Override PartName="/xl/drawings/drawing85.xml" ContentType="application/vnd.openxmlformats-officedocument.drawing+xml"/>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comments86.xml" ContentType="application/vnd.openxmlformats-officedocument.spreadsheetml.comments+xml"/>
  <Override PartName="/xl/drawings/drawing86.xml" ContentType="application/vnd.openxmlformats-officedocument.drawing+xml"/>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comments87.xml" ContentType="application/vnd.openxmlformats-officedocument.spreadsheetml.comments+xml"/>
  <Override PartName="/xl/drawings/drawing87.xml" ContentType="application/vnd.openxmlformats-officedocument.drawing+xml"/>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comments88.xml" ContentType="application/vnd.openxmlformats-officedocument.spreadsheetml.comments+xml"/>
  <Override PartName="/xl/drawings/drawing88.xml" ContentType="application/vnd.openxmlformats-officedocument.drawing+xml"/>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comments89.xml" ContentType="application/vnd.openxmlformats-officedocument.spreadsheetml.comments+xml"/>
  <Override PartName="/xl/drawings/drawing89.xml" ContentType="application/vnd.openxmlformats-officedocument.drawing+xml"/>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comments90.xml" ContentType="application/vnd.openxmlformats-officedocument.spreadsheetml.comments+xml"/>
  <Override PartName="/xl/drawings/drawing90.xml" ContentType="application/vnd.openxmlformats-officedocument.drawing+xml"/>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comments91.xml" ContentType="application/vnd.openxmlformats-officedocument.spreadsheetml.comments+xml"/>
  <Override PartName="/xl/drawings/drawing91.xml" ContentType="application/vnd.openxmlformats-officedocument.drawing+xml"/>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comments92.xml" ContentType="application/vnd.openxmlformats-officedocument.spreadsheetml.comments+xml"/>
  <Override PartName="/xl/drawings/drawing92.xml" ContentType="application/vnd.openxmlformats-officedocument.drawing+xml"/>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comments93.xml" ContentType="application/vnd.openxmlformats-officedocument.spreadsheetml.comments+xml"/>
  <Override PartName="/xl/drawings/drawing93.xml" ContentType="application/vnd.openxmlformats-officedocument.drawing+xml"/>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comments94.xml" ContentType="application/vnd.openxmlformats-officedocument.spreadsheetml.comments+xml"/>
  <Override PartName="/xl/drawings/drawing94.xml" ContentType="application/vnd.openxmlformats-officedocument.drawing+xml"/>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comments95.xml" ContentType="application/vnd.openxmlformats-officedocument.spreadsheetml.comments+xml"/>
  <Override PartName="/xl/drawings/drawing95.xml" ContentType="application/vnd.openxmlformats-officedocument.drawing+xml"/>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comments96.xml" ContentType="application/vnd.openxmlformats-officedocument.spreadsheetml.comments+xml"/>
  <Override PartName="/xl/drawings/drawing96.xml" ContentType="application/vnd.openxmlformats-officedocument.drawing+xml"/>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comments97.xml" ContentType="application/vnd.openxmlformats-officedocument.spreadsheetml.comments+xml"/>
  <Override PartName="/xl/drawings/drawing97.xml" ContentType="application/vnd.openxmlformats-officedocument.drawing+xml"/>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comments98.xml" ContentType="application/vnd.openxmlformats-officedocument.spreadsheetml.comments+xml"/>
  <Override PartName="/xl/drawings/drawing98.xml" ContentType="application/vnd.openxmlformats-officedocument.drawing+xml"/>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comments99.xml" ContentType="application/vnd.openxmlformats-officedocument.spreadsheetml.comments+xml"/>
  <Override PartName="/xl/drawings/drawing99.xml" ContentType="application/vnd.openxmlformats-officedocument.drawing+xml"/>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comments100.xml" ContentType="application/vnd.openxmlformats-officedocument.spreadsheetml.comments+xml"/>
  <Override PartName="/xl/drawings/drawing100.xml" ContentType="application/vnd.openxmlformats-officedocument.drawing+xml"/>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comments101.xml" ContentType="application/vnd.openxmlformats-officedocument.spreadsheetml.comments+xml"/>
  <Override PartName="/xl/drawings/drawing101.xml" ContentType="application/vnd.openxmlformats-officedocument.drawing+xml"/>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comments102.xml" ContentType="application/vnd.openxmlformats-officedocument.spreadsheetml.comments+xml"/>
  <Override PartName="/xl/drawings/drawing102.xml" ContentType="application/vnd.openxmlformats-officedocument.drawing+xml"/>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comments103.xml" ContentType="application/vnd.openxmlformats-officedocument.spreadsheetml.comments+xml"/>
  <Override PartName="/xl/drawings/drawing103.xml" ContentType="application/vnd.openxmlformats-officedocument.drawing+xml"/>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comments104.xml" ContentType="application/vnd.openxmlformats-officedocument.spreadsheetml.comments+xml"/>
  <Override PartName="/xl/drawings/drawing104.xml" ContentType="application/vnd.openxmlformats-officedocument.drawing+xml"/>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comments105.xml" ContentType="application/vnd.openxmlformats-officedocument.spreadsheetml.comments+xml"/>
  <Override PartName="/xl/drawings/drawing105.xml" ContentType="application/vnd.openxmlformats-officedocument.drawing+xml"/>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comments106.xml" ContentType="application/vnd.openxmlformats-officedocument.spreadsheetml.comments+xml"/>
  <Override PartName="/xl/drawings/drawing106.xml" ContentType="application/vnd.openxmlformats-officedocument.drawing+xml"/>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comments107.xml" ContentType="application/vnd.openxmlformats-officedocument.spreadsheetml.comments+xml"/>
  <Override PartName="/xl/drawings/drawing107.xml" ContentType="application/vnd.openxmlformats-officedocument.drawing+xml"/>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comments108.xml" ContentType="application/vnd.openxmlformats-officedocument.spreadsheetml.comments+xml"/>
  <Override PartName="/xl/drawings/drawing108.xml" ContentType="application/vnd.openxmlformats-officedocument.drawing+xml"/>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comments109.xml" ContentType="application/vnd.openxmlformats-officedocument.spreadsheetml.comments+xml"/>
  <Override PartName="/xl/drawings/drawing109.xml" ContentType="application/vnd.openxmlformats-officedocument.drawing+xml"/>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comments110.xml" ContentType="application/vnd.openxmlformats-officedocument.spreadsheetml.comments+xml"/>
  <Override PartName="/xl/drawings/drawing110.xml" ContentType="application/vnd.openxmlformats-officedocument.drawing+xml"/>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comments111.xml" ContentType="application/vnd.openxmlformats-officedocument.spreadsheetml.comments+xml"/>
  <Override PartName="/xl/drawings/drawing111.xml" ContentType="application/vnd.openxmlformats-officedocument.drawing+xml"/>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comments112.xml" ContentType="application/vnd.openxmlformats-officedocument.spreadsheetml.comments+xml"/>
  <Override PartName="/xl/drawings/drawing112.xml" ContentType="application/vnd.openxmlformats-officedocument.drawing+xml"/>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comments113.xml" ContentType="application/vnd.openxmlformats-officedocument.spreadsheetml.comments+xml"/>
  <Override PartName="/xl/drawings/drawing113.xml" ContentType="application/vnd.openxmlformats-officedocument.drawing+xml"/>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comments114.xml" ContentType="application/vnd.openxmlformats-officedocument.spreadsheetml.comments+xml"/>
  <Override PartName="/xl/drawings/drawing114.xml" ContentType="application/vnd.openxmlformats-officedocument.drawing+xml"/>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comments1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cv-data\VT\09. CBL\2020\"/>
    </mc:Choice>
  </mc:AlternateContent>
  <bookViews>
    <workbookView xWindow="0" yWindow="0" windowWidth="23040" windowHeight="6924" tabRatio="820" firstSheet="31" activeTab="43"/>
  </bookViews>
  <sheets>
    <sheet name="Sheet1" sheetId="1" r:id="rId1"/>
    <sheet name="Summary" sheetId="2" r:id="rId2"/>
    <sheet name="CBL Training Courses" sheetId="3" r:id="rId3"/>
    <sheet name="CBL Level Definition" sheetId="4" r:id="rId4"/>
    <sheet name="CBL Score Standard" sheetId="5" r:id="rId5"/>
    <sheet name="Template" sheetId="6" r:id="rId6"/>
    <sheet name="Anh 7 Nguyen" sheetId="159" r:id="rId7"/>
    <sheet name="Duong Nguyen" sheetId="7" r:id="rId8"/>
    <sheet name="Hien Tran" sheetId="8" r:id="rId9"/>
    <sheet name="Mai Le" sheetId="9" r:id="rId10"/>
    <sheet name="Phuong 5 Pham" sheetId="121" r:id="rId11"/>
    <sheet name="Hang2 Vu" sheetId="122" r:id="rId12"/>
    <sheet name="Thao Dam" sheetId="123" r:id="rId13"/>
    <sheet name="Hoai Ngo" sheetId="124" r:id="rId14"/>
    <sheet name="Linh 2 Doan" sheetId="125" r:id="rId15"/>
    <sheet name="Ngoc Luu" sheetId="127" r:id="rId16"/>
    <sheet name="Duyen Tran" sheetId="128" r:id="rId17"/>
    <sheet name="Chau Nguyen" sheetId="54" r:id="rId18"/>
    <sheet name="Hong Pham" sheetId="129" r:id="rId19"/>
    <sheet name="Hong Nguyen" sheetId="130" r:id="rId20"/>
    <sheet name="Mai Ngo" sheetId="131" r:id="rId21"/>
    <sheet name="An Ta" sheetId="132" r:id="rId22"/>
    <sheet name="Khanh Ngo" sheetId="133" r:id="rId23"/>
    <sheet name="Oanh2 Nguyen" sheetId="134" r:id="rId24"/>
    <sheet name="Minh Do" sheetId="135" r:id="rId25"/>
    <sheet name="Oanh Do" sheetId="136" r:id="rId26"/>
    <sheet name="Hai Trinh" sheetId="137" r:id="rId27"/>
    <sheet name="Chi Bui" sheetId="138" r:id="rId28"/>
    <sheet name="Doan Vu" sheetId="139" r:id="rId29"/>
    <sheet name="Ngan Bui" sheetId="140" r:id="rId30"/>
    <sheet name="Giang Nguyen" sheetId="141" r:id="rId31"/>
    <sheet name="Lam Bui" sheetId="142" r:id="rId32"/>
    <sheet name="Thuy Lang" sheetId="143" r:id="rId33"/>
    <sheet name="Trang Tran" sheetId="155" r:id="rId34"/>
    <sheet name="Diu Le" sheetId="145" r:id="rId35"/>
    <sheet name="Phuong Phan" sheetId="146" r:id="rId36"/>
    <sheet name="Anh Duong" sheetId="147" r:id="rId37"/>
    <sheet name="Hanh Duong" sheetId="156" r:id="rId38"/>
    <sheet name="Hanh Trinh" sheetId="149" r:id="rId39"/>
    <sheet name="Hien Bui" sheetId="150" r:id="rId40"/>
    <sheet name="Lan Nguyen" sheetId="151" r:id="rId41"/>
    <sheet name="Van Huong" sheetId="152" r:id="rId42"/>
    <sheet name="Loc Le" sheetId="153" r:id="rId43"/>
    <sheet name="Thoa.Dien" sheetId="44" r:id="rId44"/>
    <sheet name="Na Nguyen" sheetId="45" r:id="rId45"/>
    <sheet name="Duyen Pham" sheetId="46" r:id="rId46"/>
    <sheet name="Huong Luong" sheetId="47" r:id="rId47"/>
    <sheet name="Cuong Truong" sheetId="48" r:id="rId48"/>
    <sheet name="Anh Phan" sheetId="49" r:id="rId49"/>
    <sheet name="Dung Pham" sheetId="50" r:id="rId50"/>
    <sheet name="Trang Nguyen" sheetId="51" r:id="rId51"/>
    <sheet name="Khanh Ha" sheetId="52" r:id="rId52"/>
    <sheet name="Ha Nguyen ICAS3" sheetId="53" r:id="rId53"/>
    <sheet name="Ngan Do" sheetId="55" r:id="rId54"/>
    <sheet name="Hien Quach" sheetId="56" r:id="rId55"/>
    <sheet name="Thu Nguyen" sheetId="57" r:id="rId56"/>
    <sheet name="Ngoc Dang" sheetId="58" r:id="rId57"/>
    <sheet name="Tam Hoang" sheetId="59" r:id="rId58"/>
    <sheet name="Linh Nguyen" sheetId="60" r:id="rId59"/>
    <sheet name="Ngoc Dao" sheetId="61" r:id="rId60"/>
    <sheet name="Truong Dao" sheetId="62" r:id="rId61"/>
    <sheet name="Vi Nguyen" sheetId="63" r:id="rId62"/>
    <sheet name="Phuong Pham" sheetId="64" r:id="rId63"/>
    <sheet name="Duy Ngo" sheetId="65" r:id="rId64"/>
    <sheet name="Ha Nguyen" sheetId="66" r:id="rId65"/>
    <sheet name="Dan Nguyen" sheetId="67" r:id="rId66"/>
    <sheet name="Ly Nguyen" sheetId="68" r:id="rId67"/>
    <sheet name="Tuan4.nguyen" sheetId="109" r:id="rId68"/>
    <sheet name="la.dang" sheetId="157" r:id="rId69"/>
    <sheet name="thuy.dao" sheetId="111" r:id="rId70"/>
    <sheet name="thuhuong.nguyen" sheetId="113" r:id="rId71"/>
    <sheet name="dieu2.nguyen" sheetId="112" r:id="rId72"/>
    <sheet name="Dinh Pham" sheetId="69" r:id="rId73"/>
    <sheet name="Anh Tran" sheetId="70" r:id="rId74"/>
    <sheet name="Trang2.Le" sheetId="71" r:id="rId75"/>
    <sheet name="Phuc Truong" sheetId="72" r:id="rId76"/>
    <sheet name="Phuong Nguyen" sheetId="73" r:id="rId77"/>
    <sheet name="Bich Do" sheetId="74" r:id="rId78"/>
    <sheet name="Thuy Pham" sheetId="75" r:id="rId79"/>
    <sheet name="Hue Do" sheetId="76" r:id="rId80"/>
    <sheet name="Ha To" sheetId="77" r:id="rId81"/>
    <sheet name="Men Than" sheetId="78" r:id="rId82"/>
    <sheet name="Phong Nguyen" sheetId="79" r:id="rId83"/>
    <sheet name="Anh To" sheetId="80" r:id="rId84"/>
    <sheet name="Lan Hoang" sheetId="81" r:id="rId85"/>
    <sheet name="Vinh Nguyen" sheetId="82" r:id="rId86"/>
    <sheet name="Nhung Hoang" sheetId="83" r:id="rId87"/>
    <sheet name="Oanh Nguyen" sheetId="84" r:id="rId88"/>
    <sheet name="Thuy Le MIB" sheetId="85" r:id="rId89"/>
    <sheet name="Tung Tran" sheetId="86" r:id="rId90"/>
    <sheet name="Thang Vu" sheetId="87" r:id="rId91"/>
    <sheet name="Quyen Nguyen" sheetId="88" r:id="rId92"/>
    <sheet name="Cuong Tran" sheetId="89" r:id="rId93"/>
    <sheet name="Lan Nguyen 89" sheetId="90" r:id="rId94"/>
    <sheet name="Chinh.Tran" sheetId="91" r:id="rId95"/>
    <sheet name="Huyen2.Nguyen" sheetId="92" r:id="rId96"/>
    <sheet name="Trang2.Nguyen" sheetId="93" r:id="rId97"/>
    <sheet name="Nguyet2.Nguyen" sheetId="94" r:id="rId98"/>
    <sheet name="Hien Dinh" sheetId="95" r:id="rId99"/>
    <sheet name="Huyen Nguyen" sheetId="96" r:id="rId100"/>
    <sheet name="Y Vu" sheetId="97" r:id="rId101"/>
    <sheet name="Hang Vu" sheetId="98" r:id="rId102"/>
    <sheet name="Trang 1 Tran" sheetId="99" r:id="rId103"/>
    <sheet name="Nhung2 Nguyen" sheetId="100" r:id="rId104"/>
    <sheet name="Thuy Dang" sheetId="101" r:id="rId105"/>
    <sheet name="Phuong 2 Le" sheetId="102" r:id="rId106"/>
    <sheet name="Thuy Le" sheetId="103" r:id="rId107"/>
    <sheet name="An2.Nguyen" sheetId="104" r:id="rId108"/>
    <sheet name="Kien Nguyen" sheetId="105" r:id="rId109"/>
    <sheet name="Phuong Ngo" sheetId="106" r:id="rId110"/>
    <sheet name="Nga Bui" sheetId="107" r:id="rId111"/>
    <sheet name="nhung.do" sheetId="114" r:id="rId112"/>
    <sheet name="Thanh.nguyen" sheetId="115" r:id="rId113"/>
    <sheet name="Thanh2.Hoang" sheetId="117" r:id="rId114"/>
    <sheet name="huong6.nguyen" sheetId="118" r:id="rId115"/>
    <sheet name="nga.le" sheetId="119" r:id="rId116"/>
    <sheet name="Toan.chu" sheetId="116" r:id="rId117"/>
  </sheets>
  <functionGroups builtInGroupCount="18"/>
  <externalReferences>
    <externalReference r:id="rId118"/>
    <externalReference r:id="rId119"/>
    <externalReference r:id="rId120"/>
    <externalReference r:id="rId121"/>
  </externalReferences>
  <definedNames>
    <definedName name="_xlnm._FilterDatabase" localSheetId="21" hidden="1">'An Ta'!$A$3:$AN$66</definedName>
    <definedName name="_xlnm._FilterDatabase" localSheetId="107" hidden="1">An2.Nguyen!$A$7:$G$66</definedName>
    <definedName name="_xlnm._FilterDatabase" localSheetId="6" hidden="1">'Anh 7 Nguyen'!$A$3:$AN$66</definedName>
    <definedName name="_xlnm._FilterDatabase" localSheetId="36" hidden="1">'Anh Duong'!$A$3:$Y$70</definedName>
    <definedName name="_xlnm._FilterDatabase" localSheetId="48" hidden="1">'Anh Phan'!$A$7:$AN$66</definedName>
    <definedName name="_xlnm._FilterDatabase" localSheetId="83" hidden="1">'Anh To'!$A$3:$AA$70</definedName>
    <definedName name="_xlnm._FilterDatabase" localSheetId="73" hidden="1">'Anh Tran'!$A$7:$Y$70</definedName>
    <definedName name="_xlnm._FilterDatabase" localSheetId="77" hidden="1">'Bich Do'!$A$3:$AA$70</definedName>
    <definedName name="_xlnm._FilterDatabase" localSheetId="4" hidden="1">'CBL Score Standard'!$A$2:$P$59</definedName>
    <definedName name="_xlnm._FilterDatabase" localSheetId="17" hidden="1">'Chau Nguyen'!$A$3:$AN$66</definedName>
    <definedName name="_xlnm._FilterDatabase" localSheetId="27" hidden="1">'Chi Bui'!$A$7:$G$66</definedName>
    <definedName name="_xlnm._FilterDatabase" localSheetId="94" hidden="1">Chinh.Tran!$A$3:$AA$70</definedName>
    <definedName name="_xlnm._FilterDatabase" localSheetId="92" hidden="1">'Cuong Tran'!$A$3:$AA$70</definedName>
    <definedName name="_xlnm._FilterDatabase" localSheetId="47" hidden="1">'Cuong Truong'!$A$3:$AA$70</definedName>
    <definedName name="_xlnm._FilterDatabase" localSheetId="65" hidden="1">'Dan Nguyen'!$A$3:$AA$70</definedName>
    <definedName name="_xlnm._FilterDatabase" localSheetId="71" hidden="1">dieu2.nguyen!$A$7:$G$65</definedName>
    <definedName name="_xlnm._FilterDatabase" localSheetId="72" hidden="1">'Dinh Pham'!$A$7:$G$66</definedName>
    <definedName name="_xlnm._FilterDatabase" localSheetId="34" hidden="1">'Diu Le'!$A$7:$G$66</definedName>
    <definedName name="_xlnm._FilterDatabase" localSheetId="28" hidden="1">'Doan Vu'!$A$3:$AN$66</definedName>
    <definedName name="_xlnm._FilterDatabase" localSheetId="49" hidden="1">'Dung Pham'!$A$3:$AA$70</definedName>
    <definedName name="_xlnm._FilterDatabase" localSheetId="7" hidden="1">'Duong Nguyen'!$Q$1:$Q$196</definedName>
    <definedName name="_xlnm._FilterDatabase" localSheetId="63" hidden="1">'Duy Ngo'!$A$3:$AA$70</definedName>
    <definedName name="_xlnm._FilterDatabase" localSheetId="45" hidden="1">'Duyen Pham'!$A$3:$AA$70</definedName>
    <definedName name="_xlnm._FilterDatabase" localSheetId="16" hidden="1">'Duyen Tran'!$A$3:$AN$66</definedName>
    <definedName name="_xlnm._FilterDatabase" localSheetId="30" hidden="1">'Giang Nguyen'!$A$3:$Y$70</definedName>
    <definedName name="_xlnm._FilterDatabase" localSheetId="64" hidden="1">'Ha Nguyen'!$A$7:$AK$66</definedName>
    <definedName name="_xlnm._FilterDatabase" localSheetId="52" hidden="1">'Ha Nguyen ICAS3'!$A$7:$AN$66</definedName>
    <definedName name="_xlnm._FilterDatabase" localSheetId="80" hidden="1">'Ha To'!$A$3:$AA$70</definedName>
    <definedName name="_xlnm._FilterDatabase" localSheetId="26" hidden="1">'Hai Trinh'!$A$4:$AK$66</definedName>
    <definedName name="_xlnm._FilterDatabase" localSheetId="101" hidden="1">'Hang Vu'!$A$3:$AA$70</definedName>
    <definedName name="_xlnm._FilterDatabase" localSheetId="11" hidden="1">'Hang2 Vu'!$A$3:$AN$66</definedName>
    <definedName name="_xlnm._FilterDatabase" localSheetId="37" hidden="1">'Hanh Duong'!$A$3:$AA$70</definedName>
    <definedName name="_xlnm._FilterDatabase" localSheetId="38" hidden="1">'Hanh Trinh'!$A$3:$AA$70</definedName>
    <definedName name="_xlnm._FilterDatabase" localSheetId="39" hidden="1">'Hien Bui'!$A$3:$AA$70</definedName>
    <definedName name="_xlnm._FilterDatabase" localSheetId="98" hidden="1">'Hien Dinh'!$A$2:$AB$69</definedName>
    <definedName name="_xlnm._FilterDatabase" localSheetId="54" hidden="1">'Hien Quach'!$A$3:$AK$66</definedName>
    <definedName name="_xlnm._FilterDatabase" localSheetId="8" hidden="1">'Hien Tran'!$A$7:$G$66</definedName>
    <definedName name="_xlnm._FilterDatabase" localSheetId="13" hidden="1">'Hoai Ngo'!$A$3:$AN$66</definedName>
    <definedName name="_xlnm._FilterDatabase" localSheetId="19" hidden="1">'Hong Nguyen'!$A$3:$AN$66</definedName>
    <definedName name="_xlnm._FilterDatabase" localSheetId="18" hidden="1">'Hong Pham'!$A$3:$AN$66</definedName>
    <definedName name="_xlnm._FilterDatabase" localSheetId="79" hidden="1">'Hue Do'!$A$3:$AA$70</definedName>
    <definedName name="_xlnm._FilterDatabase" localSheetId="46" hidden="1">'Huong Luong'!$A$4:$AA$70</definedName>
    <definedName name="_xlnm._FilterDatabase" localSheetId="114" hidden="1">huong6.nguyen!$A$7:$G$65</definedName>
    <definedName name="_xlnm._FilterDatabase" localSheetId="99" hidden="1">'Huyen Nguyen'!$A$3:$AA$70</definedName>
    <definedName name="_xlnm._FilterDatabase" localSheetId="95" hidden="1">Huyen2.Nguyen!$A$7:$G$25</definedName>
    <definedName name="_xlnm._FilterDatabase" localSheetId="51" hidden="1">'Khanh Ha'!$A$7:$G$66</definedName>
    <definedName name="_xlnm._FilterDatabase" localSheetId="22" hidden="1">'Khanh Ngo'!$A$3:$AN$66</definedName>
    <definedName name="_xlnm._FilterDatabase" localSheetId="108" hidden="1">'Kien Nguyen'!$A$7:$G$66</definedName>
    <definedName name="_xlnm._FilterDatabase" localSheetId="68" hidden="1">la.dang!$A$2:$AN$66</definedName>
    <definedName name="_xlnm._FilterDatabase" localSheetId="31" hidden="1">'Lam Bui'!$A$3:$Y$70</definedName>
    <definedName name="_xlnm._FilterDatabase" localSheetId="84" hidden="1">'Lan Hoang'!$A$3:$AA$70</definedName>
    <definedName name="_xlnm._FilterDatabase" localSheetId="40" hidden="1">'Lan Nguyen'!$A$3:$AA$70</definedName>
    <definedName name="_xlnm._FilterDatabase" localSheetId="93" hidden="1">'Lan Nguyen 89'!$A$3:$AA$70</definedName>
    <definedName name="_xlnm._FilterDatabase" localSheetId="14" hidden="1">'Linh 2 Doan'!$A$3:$AN$66</definedName>
    <definedName name="_xlnm._FilterDatabase" localSheetId="58" hidden="1">'Linh Nguyen'!$A$3:$AA$70</definedName>
    <definedName name="_xlnm._FilterDatabase" localSheetId="42" hidden="1">'Loc Le'!$A$3:$AA$70</definedName>
    <definedName name="_xlnm._FilterDatabase" localSheetId="66" hidden="1">'Ly Nguyen'!$A$3:$AA$70</definedName>
    <definedName name="_xlnm._FilterDatabase" localSheetId="9" hidden="1">'Mai Le'!$A$7:$G$66</definedName>
    <definedName name="_xlnm._FilterDatabase" localSheetId="20" hidden="1">'Mai Ngo'!$A$4:$AN$66</definedName>
    <definedName name="_xlnm._FilterDatabase" localSheetId="81" hidden="1">'Men Than'!$A$3:$AA$70</definedName>
    <definedName name="_xlnm._FilterDatabase" localSheetId="24" hidden="1">'Minh Do'!$A$3:$AN$66</definedName>
    <definedName name="_xlnm._FilterDatabase" localSheetId="44" hidden="1">'Na Nguyen'!$A$3:$AA$70</definedName>
    <definedName name="_xlnm._FilterDatabase" localSheetId="110" hidden="1">'Nga Bui'!$A$7:$G$66</definedName>
    <definedName name="_xlnm._FilterDatabase" localSheetId="115" hidden="1">nga.le!$A$7:$G$65</definedName>
    <definedName name="_xlnm._FilterDatabase" localSheetId="29" hidden="1">'Ngan Bui'!$A$7:$G$66</definedName>
    <definedName name="_xlnm._FilterDatabase" localSheetId="53" hidden="1">'Ngan Do'!$A$3:$AA$70</definedName>
    <definedName name="_xlnm._FilterDatabase" localSheetId="56" hidden="1">'Ngoc Dang'!$A$3:$AA$70</definedName>
    <definedName name="_xlnm._FilterDatabase" localSheetId="59" hidden="1">'Ngoc Dao'!$A$3:$AA$70</definedName>
    <definedName name="_xlnm._FilterDatabase" localSheetId="15" hidden="1">'Ngoc Luu'!$A$3:$AN$66</definedName>
    <definedName name="_xlnm._FilterDatabase" localSheetId="97" hidden="1">Nguyet2.Nguyen!$A$3:$AA$70</definedName>
    <definedName name="_xlnm._FilterDatabase" localSheetId="86" hidden="1">'Nhung Hoang'!$A$3:$AA$70</definedName>
    <definedName name="_xlnm._FilterDatabase" localSheetId="111" hidden="1">nhung.do!$A$7:$G$65</definedName>
    <definedName name="_xlnm._FilterDatabase" localSheetId="103" hidden="1">'Nhung2 Nguyen'!$A$3:$AA$70</definedName>
    <definedName name="_xlnm._FilterDatabase" localSheetId="25" hidden="1">'Oanh Do'!$A$3:$AN$66</definedName>
    <definedName name="_xlnm._FilterDatabase" localSheetId="87" hidden="1">'Oanh Nguyen'!$A$3:$AA$70</definedName>
    <definedName name="_xlnm._FilterDatabase" localSheetId="23" hidden="1">'Oanh2 Nguyen'!$A$3:$AN$66</definedName>
    <definedName name="_xlnm._FilterDatabase" localSheetId="82" hidden="1">'Phong Nguyen'!$A$3:$AC$70</definedName>
    <definedName name="_xlnm._FilterDatabase" localSheetId="75" hidden="1">'Phuc Truong'!$A$3:$AA$70</definedName>
    <definedName name="_xlnm._FilterDatabase" localSheetId="105" hidden="1">'Phuong 2 Le'!$A$3:$AA$70</definedName>
    <definedName name="_xlnm._FilterDatabase" localSheetId="10" hidden="1">'Phuong 5 Pham'!$A$3:$AN$66</definedName>
    <definedName name="_xlnm._FilterDatabase" localSheetId="109" hidden="1">'Phuong Ngo'!$A$7:$G$66</definedName>
    <definedName name="_xlnm._FilterDatabase" localSheetId="76" hidden="1">'Phuong Nguyen'!$A$3:$AA$70</definedName>
    <definedName name="_xlnm._FilterDatabase" localSheetId="62" hidden="1">'Phuong Pham'!$A$4:$AA$70</definedName>
    <definedName name="_xlnm._FilterDatabase" localSheetId="35" hidden="1">'Phuong Phan'!$A$3:$Y$70</definedName>
    <definedName name="_xlnm._FilterDatabase" localSheetId="91" hidden="1">'Quyen Nguyen'!$A$7:$AA$70</definedName>
    <definedName name="_xlnm._FilterDatabase" localSheetId="1" hidden="1">Summary!$A$1:$AX$74</definedName>
    <definedName name="_xlnm._FilterDatabase" localSheetId="57" hidden="1">'Tam Hoang'!$A$3:$AA$70</definedName>
    <definedName name="_xlnm._FilterDatabase" localSheetId="5" hidden="1">Template!$A$7:$G$65</definedName>
    <definedName name="_xlnm._FilterDatabase" localSheetId="90" hidden="1">'Thang Vu'!$A$7:$AA$70</definedName>
    <definedName name="_xlnm._FilterDatabase" localSheetId="112" hidden="1">Thanh.nguyen!$A$7:$G$65</definedName>
    <definedName name="_xlnm._FilterDatabase" localSheetId="113" hidden="1">Thanh2.Hoang!$A$7:$G$65</definedName>
    <definedName name="_xlnm._FilterDatabase" localSheetId="12" hidden="1">'Thao Dam'!$A$3:$AN$66</definedName>
    <definedName name="_xlnm._FilterDatabase" localSheetId="43" hidden="1">Thoa.Dien!$A$7:$G$65</definedName>
    <definedName name="_xlnm._FilterDatabase" localSheetId="55" hidden="1">'Thu Nguyen'!$A$3:$AA$70</definedName>
    <definedName name="_xlnm._FilterDatabase" localSheetId="70" hidden="1">thuhuong.nguyen!$A$7:$G$65</definedName>
    <definedName name="_xlnm._FilterDatabase" localSheetId="104" hidden="1">'Thuy Dang'!$A$3:$AA$70</definedName>
    <definedName name="_xlnm._FilterDatabase" localSheetId="32" hidden="1">'Thuy Lang'!$A$3:$Y$70</definedName>
    <definedName name="_xlnm._FilterDatabase" localSheetId="106" hidden="1">'Thuy Le'!$A$3:$AA$70</definedName>
    <definedName name="_xlnm._FilterDatabase" localSheetId="88" hidden="1">'Thuy Le MIB'!$A$3:$AA$70</definedName>
    <definedName name="_xlnm._FilterDatabase" localSheetId="78" hidden="1">'Thuy Pham'!$A$3:$AA$70</definedName>
    <definedName name="_xlnm._FilterDatabase" localSheetId="69" hidden="1">thuy.dao!$A$7:$G$65</definedName>
    <definedName name="_xlnm._FilterDatabase" localSheetId="116" hidden="1">Toan.chu!$A$7:$G$65</definedName>
    <definedName name="_xlnm._FilterDatabase" localSheetId="102" hidden="1">'Trang 1 Tran'!$A$3:$AA$70</definedName>
    <definedName name="_xlnm._FilterDatabase" localSheetId="50" hidden="1">'Trang Nguyen'!$A$7:$G$66</definedName>
    <definedName name="_xlnm._FilterDatabase" localSheetId="33" hidden="1">'Trang Tran'!$A$4:$Y$70</definedName>
    <definedName name="_xlnm._FilterDatabase" localSheetId="74" hidden="1">Trang2.Le!$A$3:$AA$70</definedName>
    <definedName name="_xlnm._FilterDatabase" localSheetId="96" hidden="1">Trang2.Nguyen!$A$3:$AA$70</definedName>
    <definedName name="_xlnm._FilterDatabase" localSheetId="60" hidden="1">'Truong Dao'!$A$3:$AA$70</definedName>
    <definedName name="_xlnm._FilterDatabase" localSheetId="67" hidden="1">Tuan4.nguyen!$A$7:$G$65</definedName>
    <definedName name="_xlnm._FilterDatabase" localSheetId="89" hidden="1">'Tung Tran'!$A$3:$AA$70</definedName>
    <definedName name="_xlnm._FilterDatabase" localSheetId="41" hidden="1">'Van Huong'!$A$2:$AC$70</definedName>
    <definedName name="_xlnm._FilterDatabase" localSheetId="61" hidden="1">'Vi Nguyen'!$A$3:$AA$70</definedName>
    <definedName name="_xlnm._FilterDatabase" localSheetId="85" hidden="1">'Vinh Nguyen'!$A$3:$Y$70</definedName>
    <definedName name="_xlnm._FilterDatabase" localSheetId="100" hidden="1">'Y Vu'!$A$3:$AA$70</definedName>
    <definedName name="Z_040B64FF_F135_4C7F_9498_A8399C10673D_.wvu.Cols" localSheetId="36" hidden="1">'Anh Duong'!$R:$R</definedName>
    <definedName name="Z_040B64FF_F135_4C7F_9498_A8399C10673D_.wvu.Cols" localSheetId="72" hidden="1">'Dinh Pham'!$R:$R</definedName>
    <definedName name="Z_040B64FF_F135_4C7F_9498_A8399C10673D_.wvu.Cols" localSheetId="49" hidden="1">'Dung Pham'!$R:$R,'Dung Pham'!$T:$U</definedName>
    <definedName name="Z_040B64FF_F135_4C7F_9498_A8399C10673D_.wvu.Cols" localSheetId="45" hidden="1">'Duyen Pham'!$R:$R</definedName>
    <definedName name="Z_040B64FF_F135_4C7F_9498_A8399C10673D_.wvu.Cols" localSheetId="30" hidden="1">'Giang Nguyen'!$R:$R</definedName>
    <definedName name="Z_040B64FF_F135_4C7F_9498_A8399C10673D_.wvu.Cols" localSheetId="37" hidden="1">'Hanh Duong'!$R:$R</definedName>
    <definedName name="Z_040B64FF_F135_4C7F_9498_A8399C10673D_.wvu.Cols" localSheetId="54" hidden="1">'Hien Quach'!$R:$R</definedName>
    <definedName name="Z_040B64FF_F135_4C7F_9498_A8399C10673D_.wvu.Cols" localSheetId="79" hidden="1">'Hue Do'!$Q:$Q,'Hue Do'!$S:$U,'Hue Do'!$W:$Y</definedName>
    <definedName name="Z_040B64FF_F135_4C7F_9498_A8399C10673D_.wvu.Cols" localSheetId="46" hidden="1">'Huong Luong'!$R:$R</definedName>
    <definedName name="Z_040B64FF_F135_4C7F_9498_A8399C10673D_.wvu.Cols" localSheetId="99" hidden="1">'Huyen Nguyen'!$P:$P,'Huyen Nguyen'!$S:$S,'Huyen Nguyen'!$Y:$Y</definedName>
    <definedName name="Z_040B64FF_F135_4C7F_9498_A8399C10673D_.wvu.Cols" localSheetId="31" hidden="1">'Lam Bui'!$R:$R</definedName>
    <definedName name="Z_040B64FF_F135_4C7F_9498_A8399C10673D_.wvu.Cols" localSheetId="84" hidden="1">'Lan Hoang'!$R:$S</definedName>
    <definedName name="Z_040B64FF_F135_4C7F_9498_A8399C10673D_.wvu.Cols" localSheetId="40" hidden="1">'Lan Nguyen'!$R:$R</definedName>
    <definedName name="Z_040B64FF_F135_4C7F_9498_A8399C10673D_.wvu.Cols" localSheetId="93" hidden="1">'Lan Nguyen 89'!$P:$P,'Lan Nguyen 89'!$S:$T</definedName>
    <definedName name="Z_040B64FF_F135_4C7F_9498_A8399C10673D_.wvu.Cols" localSheetId="58" hidden="1">'Linh Nguyen'!$R:$R</definedName>
    <definedName name="Z_040B64FF_F135_4C7F_9498_A8399C10673D_.wvu.Cols" localSheetId="81" hidden="1">'Men Than'!$P:$U,'Men Than'!$W:$Y</definedName>
    <definedName name="Z_040B64FF_F135_4C7F_9498_A8399C10673D_.wvu.Cols" localSheetId="24" hidden="1">'Minh Do'!$R:$R,'Minh Do'!$U:$U,'Minh Do'!$W:$W</definedName>
    <definedName name="Z_040B64FF_F135_4C7F_9498_A8399C10673D_.wvu.Cols" localSheetId="29" hidden="1">'Ngan Bui'!$R:$R,'Ngan Bui'!$W:$X</definedName>
    <definedName name="Z_040B64FF_F135_4C7F_9498_A8399C10673D_.wvu.Cols" localSheetId="53" hidden="1">'Ngan Do'!$Q:$S</definedName>
    <definedName name="Z_040B64FF_F135_4C7F_9498_A8399C10673D_.wvu.Cols" localSheetId="56" hidden="1">'Ngoc Dang'!$R:$R</definedName>
    <definedName name="Z_040B64FF_F135_4C7F_9498_A8399C10673D_.wvu.Cols" localSheetId="59" hidden="1">'Ngoc Dao'!$R:$R</definedName>
    <definedName name="Z_040B64FF_F135_4C7F_9498_A8399C10673D_.wvu.Cols" localSheetId="86" hidden="1">'Nhung Hoang'!$Q:$R</definedName>
    <definedName name="Z_040B64FF_F135_4C7F_9498_A8399C10673D_.wvu.Cols" localSheetId="62" hidden="1">'Phuong Pham'!$R:$S,'Phuong Pham'!$Y:$Y</definedName>
    <definedName name="Z_040B64FF_F135_4C7F_9498_A8399C10673D_.wvu.Cols" localSheetId="35" hidden="1">'Phuong Phan'!$R:$R</definedName>
    <definedName name="Z_040B64FF_F135_4C7F_9498_A8399C10673D_.wvu.Cols" localSheetId="55" hidden="1">'Thu Nguyen'!$R:$R</definedName>
    <definedName name="Z_040B64FF_F135_4C7F_9498_A8399C10673D_.wvu.Cols" localSheetId="32" hidden="1">'Thuy Lang'!$Q:$Q</definedName>
    <definedName name="Z_040B64FF_F135_4C7F_9498_A8399C10673D_.wvu.Cols" localSheetId="33" hidden="1">'Trang Tran'!$R:$R</definedName>
    <definedName name="Z_040B64FF_F135_4C7F_9498_A8399C10673D_.wvu.Cols" localSheetId="60" hidden="1">'Truong Dao'!$R:$R</definedName>
    <definedName name="Z_040B64FF_F135_4C7F_9498_A8399C10673D_.wvu.Cols" localSheetId="61" hidden="1">'Vi Nguyen'!$R:$R</definedName>
    <definedName name="Z_040B64FF_F135_4C7F_9498_A8399C10673D_.wvu.Cols" localSheetId="85" hidden="1">'Vinh Nguyen'!$L:$L,'Vinh Nguyen'!$X:$Y</definedName>
    <definedName name="Z_040B64FF_F135_4C7F_9498_A8399C10673D_.wvu.FilterData" localSheetId="21" hidden="1">'An Ta'!$A$7:$G$66</definedName>
    <definedName name="Z_040B64FF_F135_4C7F_9498_A8399C10673D_.wvu.FilterData" localSheetId="107" hidden="1">An2.Nguyen!$A$7:$G$66</definedName>
    <definedName name="Z_040B64FF_F135_4C7F_9498_A8399C10673D_.wvu.FilterData" localSheetId="6" hidden="1">'Anh 7 Nguyen'!$A$7:$G$65</definedName>
    <definedName name="Z_040B64FF_F135_4C7F_9498_A8399C10673D_.wvu.FilterData" localSheetId="36" hidden="1">'Anh Duong'!$A$3:$Y$70</definedName>
    <definedName name="Z_040B64FF_F135_4C7F_9498_A8399C10673D_.wvu.FilterData" localSheetId="48" hidden="1">'Anh Phan'!$A$3:$AA$70</definedName>
    <definedName name="Z_040B64FF_F135_4C7F_9498_A8399C10673D_.wvu.FilterData" localSheetId="77" hidden="1">'Bich Do'!$A$3:$AA$70</definedName>
    <definedName name="Z_040B64FF_F135_4C7F_9498_A8399C10673D_.wvu.FilterData" localSheetId="4" hidden="1">'CBL Score Standard'!$A$2:$P$58</definedName>
    <definedName name="Z_040B64FF_F135_4C7F_9498_A8399C10673D_.wvu.FilterData" localSheetId="17" hidden="1">'Chau Nguyen'!$A$7:$G$66</definedName>
    <definedName name="Z_040B64FF_F135_4C7F_9498_A8399C10673D_.wvu.FilterData" localSheetId="27" hidden="1">'Chi Bui'!$A$7:$G$66</definedName>
    <definedName name="Z_040B64FF_F135_4C7F_9498_A8399C10673D_.wvu.FilterData" localSheetId="92" hidden="1">'Cuong Tran'!$A$3:$AA$70</definedName>
    <definedName name="Z_040B64FF_F135_4C7F_9498_A8399C10673D_.wvu.FilterData" localSheetId="71" hidden="1">dieu2.nguyen!$A$7:$G$65</definedName>
    <definedName name="Z_040B64FF_F135_4C7F_9498_A8399C10673D_.wvu.FilterData" localSheetId="72" hidden="1">'Dinh Pham'!$A$7:$G$66</definedName>
    <definedName name="Z_040B64FF_F135_4C7F_9498_A8399C10673D_.wvu.FilterData" localSheetId="34" hidden="1">'Diu Le'!$A$7:$G$66</definedName>
    <definedName name="Z_040B64FF_F135_4C7F_9498_A8399C10673D_.wvu.FilterData" localSheetId="28" hidden="1">'Doan Vu'!$A$7:$G$66</definedName>
    <definedName name="Z_040B64FF_F135_4C7F_9498_A8399C10673D_.wvu.FilterData" localSheetId="49" hidden="1">'Dung Pham'!$A$3:$AA$70</definedName>
    <definedName name="Z_040B64FF_F135_4C7F_9498_A8399C10673D_.wvu.FilterData" localSheetId="45" hidden="1">'Duyen Pham'!$A$3:$AA$70</definedName>
    <definedName name="Z_040B64FF_F135_4C7F_9498_A8399C10673D_.wvu.FilterData" localSheetId="30" hidden="1">'Giang Nguyen'!$A$3:$Y$70</definedName>
    <definedName name="Z_040B64FF_F135_4C7F_9498_A8399C10673D_.wvu.FilterData" localSheetId="64" hidden="1">'Ha Nguyen'!$A$3:$AA$70</definedName>
    <definedName name="Z_040B64FF_F135_4C7F_9498_A8399C10673D_.wvu.FilterData" localSheetId="52" hidden="1">'Ha Nguyen ICAS3'!$A$7:$G$66</definedName>
    <definedName name="Z_040B64FF_F135_4C7F_9498_A8399C10673D_.wvu.FilterData" localSheetId="80" hidden="1">'Ha To'!$A$3:$AA$70</definedName>
    <definedName name="Z_040B64FF_F135_4C7F_9498_A8399C10673D_.wvu.FilterData" localSheetId="26" hidden="1">'Hai Trinh'!$A$7:$G$66</definedName>
    <definedName name="Z_040B64FF_F135_4C7F_9498_A8399C10673D_.wvu.FilterData" localSheetId="101" hidden="1">'Hang Vu'!$A$3:$AA$70</definedName>
    <definedName name="Z_040B64FF_F135_4C7F_9498_A8399C10673D_.wvu.FilterData" localSheetId="37" hidden="1">'Hanh Duong'!$A$3:$AA$70</definedName>
    <definedName name="Z_040B64FF_F135_4C7F_9498_A8399C10673D_.wvu.FilterData" localSheetId="38" hidden="1">'Hanh Trinh'!$A$3:$AA$70</definedName>
    <definedName name="Z_040B64FF_F135_4C7F_9498_A8399C10673D_.wvu.FilterData" localSheetId="39" hidden="1">'Hien Bui'!$A$3:$AA$70</definedName>
    <definedName name="Z_040B64FF_F135_4C7F_9498_A8399C10673D_.wvu.FilterData" localSheetId="98" hidden="1">'Hien Dinh'!$A$2:$AB$69</definedName>
    <definedName name="Z_040B64FF_F135_4C7F_9498_A8399C10673D_.wvu.FilterData" localSheetId="54" hidden="1">'Hien Quach'!$A$2:$AA$69</definedName>
    <definedName name="Z_040B64FF_F135_4C7F_9498_A8399C10673D_.wvu.FilterData" localSheetId="19" hidden="1">'Hong Nguyen'!$A$7:$G$66</definedName>
    <definedName name="Z_040B64FF_F135_4C7F_9498_A8399C10673D_.wvu.FilterData" localSheetId="18" hidden="1">'Hong Pham'!$A$7:$W$7</definedName>
    <definedName name="Z_040B64FF_F135_4C7F_9498_A8399C10673D_.wvu.FilterData" localSheetId="79" hidden="1">'Hue Do'!$A$3:$AA$70</definedName>
    <definedName name="Z_040B64FF_F135_4C7F_9498_A8399C10673D_.wvu.FilterData" localSheetId="46" hidden="1">'Huong Luong'!$A$4:$AA$70</definedName>
    <definedName name="Z_040B64FF_F135_4C7F_9498_A8399C10673D_.wvu.FilterData" localSheetId="114" hidden="1">huong6.nguyen!$A$7:$G$65</definedName>
    <definedName name="Z_040B64FF_F135_4C7F_9498_A8399C10673D_.wvu.FilterData" localSheetId="99" hidden="1">'Huyen Nguyen'!$A$3:$AA$70</definedName>
    <definedName name="Z_040B64FF_F135_4C7F_9498_A8399C10673D_.wvu.FilterData" localSheetId="22" hidden="1">'Khanh Ngo'!$A$7:$G$66</definedName>
    <definedName name="Z_040B64FF_F135_4C7F_9498_A8399C10673D_.wvu.FilterData" localSheetId="108" hidden="1">'Kien Nguyen'!$A$7:$G$66</definedName>
    <definedName name="Z_040B64FF_F135_4C7F_9498_A8399C10673D_.wvu.FilterData" localSheetId="68" hidden="1">la.dang!$A$7:$G$65</definedName>
    <definedName name="Z_040B64FF_F135_4C7F_9498_A8399C10673D_.wvu.FilterData" localSheetId="31" hidden="1">'Lam Bui'!$A$3:$Y$70</definedName>
    <definedName name="Z_040B64FF_F135_4C7F_9498_A8399C10673D_.wvu.FilterData" localSheetId="84" hidden="1">'Lan Hoang'!$A$3:$AA$70</definedName>
    <definedName name="Z_040B64FF_F135_4C7F_9498_A8399C10673D_.wvu.FilterData" localSheetId="40" hidden="1">'Lan Nguyen'!$A$3:$AA$70</definedName>
    <definedName name="Z_040B64FF_F135_4C7F_9498_A8399C10673D_.wvu.FilterData" localSheetId="93" hidden="1">'Lan Nguyen 89'!$A$3:$AA$70</definedName>
    <definedName name="Z_040B64FF_F135_4C7F_9498_A8399C10673D_.wvu.FilterData" localSheetId="58" hidden="1">'Linh Nguyen'!$A$3:$AA$70</definedName>
    <definedName name="Z_040B64FF_F135_4C7F_9498_A8399C10673D_.wvu.FilterData" localSheetId="42" hidden="1">'Loc Le'!$A$3:$AA$70</definedName>
    <definedName name="Z_040B64FF_F135_4C7F_9498_A8399C10673D_.wvu.FilterData" localSheetId="66" hidden="1">'Ly Nguyen'!$A$3:$AA$70</definedName>
    <definedName name="Z_040B64FF_F135_4C7F_9498_A8399C10673D_.wvu.FilterData" localSheetId="20" hidden="1">'Mai Ngo'!$A$7:$G$66</definedName>
    <definedName name="Z_040B64FF_F135_4C7F_9498_A8399C10673D_.wvu.FilterData" localSheetId="81" hidden="1">'Men Than'!$A$3:$AA$70</definedName>
    <definedName name="Z_040B64FF_F135_4C7F_9498_A8399C10673D_.wvu.FilterData" localSheetId="24" hidden="1">'Minh Do'!$A$7:$G$66</definedName>
    <definedName name="Z_040B64FF_F135_4C7F_9498_A8399C10673D_.wvu.FilterData" localSheetId="110" hidden="1">'Nga Bui'!$A$7:$G$66</definedName>
    <definedName name="Z_040B64FF_F135_4C7F_9498_A8399C10673D_.wvu.FilterData" localSheetId="115" hidden="1">nga.le!$A$7:$G$65</definedName>
    <definedName name="Z_040B64FF_F135_4C7F_9498_A8399C10673D_.wvu.FilterData" localSheetId="29" hidden="1">'Ngan Bui'!$A$7:$G$66</definedName>
    <definedName name="Z_040B64FF_F135_4C7F_9498_A8399C10673D_.wvu.FilterData" localSheetId="53" hidden="1">'Ngan Do'!$A$3:$AA$70</definedName>
    <definedName name="Z_040B64FF_F135_4C7F_9498_A8399C10673D_.wvu.FilterData" localSheetId="56" hidden="1">'Ngoc Dang'!$A$3:$AA$70</definedName>
    <definedName name="Z_040B64FF_F135_4C7F_9498_A8399C10673D_.wvu.FilterData" localSheetId="59" hidden="1">'Ngoc Dao'!$A$3:$AA$70</definedName>
    <definedName name="Z_040B64FF_F135_4C7F_9498_A8399C10673D_.wvu.FilterData" localSheetId="97" hidden="1">Nguyet2.Nguyen!$A$3:$AA$70</definedName>
    <definedName name="Z_040B64FF_F135_4C7F_9498_A8399C10673D_.wvu.FilterData" localSheetId="86" hidden="1">'Nhung Hoang'!$A$3:$AA$70</definedName>
    <definedName name="Z_040B64FF_F135_4C7F_9498_A8399C10673D_.wvu.FilterData" localSheetId="111" hidden="1">nhung.do!$A$7:$G$65</definedName>
    <definedName name="Z_040B64FF_F135_4C7F_9498_A8399C10673D_.wvu.FilterData" localSheetId="103" hidden="1">'Nhung2 Nguyen'!$A$3:$AA$70</definedName>
    <definedName name="Z_040B64FF_F135_4C7F_9498_A8399C10673D_.wvu.FilterData" localSheetId="25" hidden="1">'Oanh Do'!$A$7:$G$66</definedName>
    <definedName name="Z_040B64FF_F135_4C7F_9498_A8399C10673D_.wvu.FilterData" localSheetId="87" hidden="1">'Oanh Nguyen'!$A$3:$AA$70</definedName>
    <definedName name="Z_040B64FF_F135_4C7F_9498_A8399C10673D_.wvu.FilterData" localSheetId="23" hidden="1">'Oanh2 Nguyen'!$A$7:$G$66</definedName>
    <definedName name="Z_040B64FF_F135_4C7F_9498_A8399C10673D_.wvu.FilterData" localSheetId="82" hidden="1">'Phong Nguyen'!$A$3:$AC$70</definedName>
    <definedName name="Z_040B64FF_F135_4C7F_9498_A8399C10673D_.wvu.FilterData" localSheetId="75" hidden="1">'Phuc Truong'!$A$3:$AA$70</definedName>
    <definedName name="Z_040B64FF_F135_4C7F_9498_A8399C10673D_.wvu.FilterData" localSheetId="105" hidden="1">'Phuong 2 Le'!$A$3:$AA$70</definedName>
    <definedName name="Z_040B64FF_F135_4C7F_9498_A8399C10673D_.wvu.FilterData" localSheetId="109" hidden="1">'Phuong Ngo'!$A$7:$G$66</definedName>
    <definedName name="Z_040B64FF_F135_4C7F_9498_A8399C10673D_.wvu.FilterData" localSheetId="62" hidden="1">'Phuong Pham'!$A$4:$AA$70</definedName>
    <definedName name="Z_040B64FF_F135_4C7F_9498_A8399C10673D_.wvu.FilterData" localSheetId="35" hidden="1">'Phuong Phan'!$A$3:$Y$70</definedName>
    <definedName name="Z_040B64FF_F135_4C7F_9498_A8399C10673D_.wvu.FilterData" localSheetId="91" hidden="1">'Quyen Nguyen'!$A$7:$AA$70</definedName>
    <definedName name="Z_040B64FF_F135_4C7F_9498_A8399C10673D_.wvu.FilterData" localSheetId="1" hidden="1">Summary!$A$2:$AX$74</definedName>
    <definedName name="Z_040B64FF_F135_4C7F_9498_A8399C10673D_.wvu.FilterData" localSheetId="57" hidden="1">'Tam Hoang'!$A$3:$AA$70</definedName>
    <definedName name="Z_040B64FF_F135_4C7F_9498_A8399C10673D_.wvu.FilterData" localSheetId="5" hidden="1">Template!$A$7:$G$65</definedName>
    <definedName name="Z_040B64FF_F135_4C7F_9498_A8399C10673D_.wvu.FilterData" localSheetId="90" hidden="1">'Thang Vu'!$A$7:$AA$70</definedName>
    <definedName name="Z_040B64FF_F135_4C7F_9498_A8399C10673D_.wvu.FilterData" localSheetId="112" hidden="1">Thanh.nguyen!$A$7:$G$65</definedName>
    <definedName name="Z_040B64FF_F135_4C7F_9498_A8399C10673D_.wvu.FilterData" localSheetId="113" hidden="1">Thanh2.Hoang!$A$7:$G$65</definedName>
    <definedName name="Z_040B64FF_F135_4C7F_9498_A8399C10673D_.wvu.FilterData" localSheetId="43" hidden="1">Thoa.Dien!$A$7:$G$65</definedName>
    <definedName name="Z_040B64FF_F135_4C7F_9498_A8399C10673D_.wvu.FilterData" localSheetId="55" hidden="1">'Thu Nguyen'!$A$3:$AA$70</definedName>
    <definedName name="Z_040B64FF_F135_4C7F_9498_A8399C10673D_.wvu.FilterData" localSheetId="70" hidden="1">thuhuong.nguyen!$A$7:$G$65</definedName>
    <definedName name="Z_040B64FF_F135_4C7F_9498_A8399C10673D_.wvu.FilterData" localSheetId="32" hidden="1">'Thuy Lang'!$A$3:$Y$70</definedName>
    <definedName name="Z_040B64FF_F135_4C7F_9498_A8399C10673D_.wvu.FilterData" localSheetId="106" hidden="1">'Thuy Le'!$A$3:$AA$70</definedName>
    <definedName name="Z_040B64FF_F135_4C7F_9498_A8399C10673D_.wvu.FilterData" localSheetId="88" hidden="1">'Thuy Le MIB'!$A$3:$AA$70</definedName>
    <definedName name="Z_040B64FF_F135_4C7F_9498_A8399C10673D_.wvu.FilterData" localSheetId="78" hidden="1">'Thuy Pham'!$A$3:$AA$70</definedName>
    <definedName name="Z_040B64FF_F135_4C7F_9498_A8399C10673D_.wvu.FilterData" localSheetId="69" hidden="1">thuy.dao!$A$7:$G$65</definedName>
    <definedName name="Z_040B64FF_F135_4C7F_9498_A8399C10673D_.wvu.FilterData" localSheetId="116" hidden="1">Toan.chu!$A$7:$G$65</definedName>
    <definedName name="Z_040B64FF_F135_4C7F_9498_A8399C10673D_.wvu.FilterData" localSheetId="102" hidden="1">'Trang 1 Tran'!$A$3:$AA$70</definedName>
    <definedName name="Z_040B64FF_F135_4C7F_9498_A8399C10673D_.wvu.FilterData" localSheetId="50" hidden="1">'Trang Nguyen'!$A$7:$G$66</definedName>
    <definedName name="Z_040B64FF_F135_4C7F_9498_A8399C10673D_.wvu.FilterData" localSheetId="33" hidden="1">'Trang Tran'!$A$4:$Y$70</definedName>
    <definedName name="Z_040B64FF_F135_4C7F_9498_A8399C10673D_.wvu.FilterData" localSheetId="74" hidden="1">Trang2.Le!$A$3:$AA$70</definedName>
    <definedName name="Z_040B64FF_F135_4C7F_9498_A8399C10673D_.wvu.FilterData" localSheetId="96" hidden="1">Trang2.Nguyen!$A$3:$AA$70</definedName>
    <definedName name="Z_040B64FF_F135_4C7F_9498_A8399C10673D_.wvu.FilterData" localSheetId="60" hidden="1">'Truong Dao'!$A$3:$AA$70</definedName>
    <definedName name="Z_040B64FF_F135_4C7F_9498_A8399C10673D_.wvu.FilterData" localSheetId="67" hidden="1">Tuan4.nguyen!$A$7:$G$65</definedName>
    <definedName name="Z_040B64FF_F135_4C7F_9498_A8399C10673D_.wvu.FilterData" localSheetId="89" hidden="1">'Tung Tran'!$A$3:$AA$70</definedName>
    <definedName name="Z_040B64FF_F135_4C7F_9498_A8399C10673D_.wvu.FilterData" localSheetId="41" hidden="1">'Van Huong'!$A$2:$AC$70</definedName>
    <definedName name="Z_040B64FF_F135_4C7F_9498_A8399C10673D_.wvu.FilterData" localSheetId="61" hidden="1">'Vi Nguyen'!$A$3:$AA$70</definedName>
    <definedName name="Z_040B64FF_F135_4C7F_9498_A8399C10673D_.wvu.FilterData" localSheetId="85" hidden="1">'Vinh Nguyen'!$A$3:$Y$70</definedName>
    <definedName name="Z_040B64FF_F135_4C7F_9498_A8399C10673D_.wvu.FilterData" localSheetId="100" hidden="1">'Y Vu'!$A$3:$AA$70</definedName>
    <definedName name="Z_173951F5_C083_4470_B891_1E63E2149C79_.wvu.FilterData" localSheetId="21" hidden="1">'An Ta'!$A$7:$G$66</definedName>
    <definedName name="Z_173951F5_C083_4470_B891_1E63E2149C79_.wvu.FilterData" localSheetId="107" hidden="1">An2.Nguyen!$A$7:$G$66</definedName>
    <definedName name="Z_173951F5_C083_4470_B891_1E63E2149C79_.wvu.FilterData" localSheetId="6" hidden="1">'Anh 7 Nguyen'!$A$7:$G$65</definedName>
    <definedName name="Z_173951F5_C083_4470_B891_1E63E2149C79_.wvu.FilterData" localSheetId="36" hidden="1">'Anh Duong'!$A$3:$Y$70</definedName>
    <definedName name="Z_173951F5_C083_4470_B891_1E63E2149C79_.wvu.FilterData" localSheetId="48" hidden="1">'Anh Phan'!$A$3:$AA$70</definedName>
    <definedName name="Z_173951F5_C083_4470_B891_1E63E2149C79_.wvu.FilterData" localSheetId="83" hidden="1">'Anh To'!$A$3:$AA$70</definedName>
    <definedName name="Z_173951F5_C083_4470_B891_1E63E2149C79_.wvu.FilterData" localSheetId="73" hidden="1">'Anh Tran'!$A$7:$Y$70</definedName>
    <definedName name="Z_173951F5_C083_4470_B891_1E63E2149C79_.wvu.FilterData" localSheetId="77" hidden="1">'Bich Do'!$A$3:$AA$70</definedName>
    <definedName name="Z_173951F5_C083_4470_B891_1E63E2149C79_.wvu.FilterData" localSheetId="4" hidden="1">'CBL Score Standard'!$A$3:$P$63</definedName>
    <definedName name="Z_173951F5_C083_4470_B891_1E63E2149C79_.wvu.FilterData" localSheetId="17" hidden="1">'Chau Nguyen'!$A$7:$G$66</definedName>
    <definedName name="Z_173951F5_C083_4470_B891_1E63E2149C79_.wvu.FilterData" localSheetId="27" hidden="1">'Chi Bui'!$A$7:$G$66</definedName>
    <definedName name="Z_173951F5_C083_4470_B891_1E63E2149C79_.wvu.FilterData" localSheetId="94" hidden="1">Chinh.Tran!$A$3:$AA$70</definedName>
    <definedName name="Z_173951F5_C083_4470_B891_1E63E2149C79_.wvu.FilterData" localSheetId="92" hidden="1">'Cuong Tran'!$A$3:$AA$70</definedName>
    <definedName name="Z_173951F5_C083_4470_B891_1E63E2149C79_.wvu.FilterData" localSheetId="47" hidden="1">'Cuong Truong'!$A$3:$AA$70</definedName>
    <definedName name="Z_173951F5_C083_4470_B891_1E63E2149C79_.wvu.FilterData" localSheetId="65" hidden="1">'Dan Nguyen'!$A$3:$AA$70</definedName>
    <definedName name="Z_173951F5_C083_4470_B891_1E63E2149C79_.wvu.FilterData" localSheetId="71" hidden="1">dieu2.nguyen!$A$7:$G$65</definedName>
    <definedName name="Z_173951F5_C083_4470_B891_1E63E2149C79_.wvu.FilterData" localSheetId="72" hidden="1">'Dinh Pham'!$A$7:$G$66</definedName>
    <definedName name="Z_173951F5_C083_4470_B891_1E63E2149C79_.wvu.FilterData" localSheetId="34" hidden="1">'Diu Le'!$A$7:$G$66</definedName>
    <definedName name="Z_173951F5_C083_4470_B891_1E63E2149C79_.wvu.FilterData" localSheetId="28" hidden="1">'Doan Vu'!$A$7:$G$66</definedName>
    <definedName name="Z_173951F5_C083_4470_B891_1E63E2149C79_.wvu.FilterData" localSheetId="49" hidden="1">'Dung Pham'!$A$3:$AA$70</definedName>
    <definedName name="Z_173951F5_C083_4470_B891_1E63E2149C79_.wvu.FilterData" localSheetId="7" hidden="1">'Duong Nguyen'!$A$7:$G$66</definedName>
    <definedName name="Z_173951F5_C083_4470_B891_1E63E2149C79_.wvu.FilterData" localSheetId="63" hidden="1">'Duy Ngo'!$A$3:$AA$70</definedName>
    <definedName name="Z_173951F5_C083_4470_B891_1E63E2149C79_.wvu.FilterData" localSheetId="45" hidden="1">'Duyen Pham'!$A$3:$AA$70</definedName>
    <definedName name="Z_173951F5_C083_4470_B891_1E63E2149C79_.wvu.FilterData" localSheetId="30" hidden="1">'Giang Nguyen'!$A$3:$Y$70</definedName>
    <definedName name="Z_173951F5_C083_4470_B891_1E63E2149C79_.wvu.FilterData" localSheetId="64" hidden="1">'Ha Nguyen'!$A$3:$AA$70</definedName>
    <definedName name="Z_173951F5_C083_4470_B891_1E63E2149C79_.wvu.FilterData" localSheetId="52" hidden="1">'Ha Nguyen ICAS3'!$A$7:$G$66</definedName>
    <definedName name="Z_173951F5_C083_4470_B891_1E63E2149C79_.wvu.FilterData" localSheetId="80" hidden="1">'Ha To'!$A$3:$AA$70</definedName>
    <definedName name="Z_173951F5_C083_4470_B891_1E63E2149C79_.wvu.FilterData" localSheetId="26" hidden="1">'Hai Trinh'!$A$7:$G$66</definedName>
    <definedName name="Z_173951F5_C083_4470_B891_1E63E2149C79_.wvu.FilterData" localSheetId="101" hidden="1">'Hang Vu'!$A$3:$AA$70</definedName>
    <definedName name="Z_173951F5_C083_4470_B891_1E63E2149C79_.wvu.FilterData" localSheetId="37" hidden="1">'Hanh Duong'!$A$3:$AA$70</definedName>
    <definedName name="Z_173951F5_C083_4470_B891_1E63E2149C79_.wvu.FilterData" localSheetId="38" hidden="1">'Hanh Trinh'!$A$3:$AA$70</definedName>
    <definedName name="Z_173951F5_C083_4470_B891_1E63E2149C79_.wvu.FilterData" localSheetId="39" hidden="1">'Hien Bui'!$A$3:$AA$70</definedName>
    <definedName name="Z_173951F5_C083_4470_B891_1E63E2149C79_.wvu.FilterData" localSheetId="98" hidden="1">'Hien Dinh'!$A$2:$AB$69</definedName>
    <definedName name="Z_173951F5_C083_4470_B891_1E63E2149C79_.wvu.FilterData" localSheetId="54" hidden="1">'Hien Quach'!$A$2:$AA$69</definedName>
    <definedName name="Z_173951F5_C083_4470_B891_1E63E2149C79_.wvu.FilterData" localSheetId="8" hidden="1">'Hien Tran'!$A$7:$G$66</definedName>
    <definedName name="Z_173951F5_C083_4470_B891_1E63E2149C79_.wvu.FilterData" localSheetId="19" hidden="1">'Hong Nguyen'!$A$7:$G$66</definedName>
    <definedName name="Z_173951F5_C083_4470_B891_1E63E2149C79_.wvu.FilterData" localSheetId="18" hidden="1">'Hong Pham'!$A$7:$W$7</definedName>
    <definedName name="Z_173951F5_C083_4470_B891_1E63E2149C79_.wvu.FilterData" localSheetId="79" hidden="1">'Hue Do'!$A$3:$AA$70</definedName>
    <definedName name="Z_173951F5_C083_4470_B891_1E63E2149C79_.wvu.FilterData" localSheetId="46" hidden="1">'Huong Luong'!$A$4:$AA$70</definedName>
    <definedName name="Z_173951F5_C083_4470_B891_1E63E2149C79_.wvu.FilterData" localSheetId="114" hidden="1">huong6.nguyen!$A$7:$G$65</definedName>
    <definedName name="Z_173951F5_C083_4470_B891_1E63E2149C79_.wvu.FilterData" localSheetId="99" hidden="1">'Huyen Nguyen'!$A$3:$AA$70</definedName>
    <definedName name="Z_173951F5_C083_4470_B891_1E63E2149C79_.wvu.FilterData" localSheetId="51" hidden="1">'Khanh Ha'!$A$7:$G$66</definedName>
    <definedName name="Z_173951F5_C083_4470_B891_1E63E2149C79_.wvu.FilterData" localSheetId="22" hidden="1">'Khanh Ngo'!$A$7:$G$66</definedName>
    <definedName name="Z_173951F5_C083_4470_B891_1E63E2149C79_.wvu.FilterData" localSheetId="108" hidden="1">'Kien Nguyen'!$A$7:$G$66</definedName>
    <definedName name="Z_173951F5_C083_4470_B891_1E63E2149C79_.wvu.FilterData" localSheetId="68" hidden="1">la.dang!$A$7:$G$65</definedName>
    <definedName name="Z_173951F5_C083_4470_B891_1E63E2149C79_.wvu.FilterData" localSheetId="31" hidden="1">'Lam Bui'!$A$3:$Y$70</definedName>
    <definedName name="Z_173951F5_C083_4470_B891_1E63E2149C79_.wvu.FilterData" localSheetId="84" hidden="1">'Lan Hoang'!$A$3:$AA$70</definedName>
    <definedName name="Z_173951F5_C083_4470_B891_1E63E2149C79_.wvu.FilterData" localSheetId="40" hidden="1">'Lan Nguyen'!$A$3:$AA$70</definedName>
    <definedName name="Z_173951F5_C083_4470_B891_1E63E2149C79_.wvu.FilterData" localSheetId="93" hidden="1">'Lan Nguyen 89'!$A$3:$AA$70</definedName>
    <definedName name="Z_173951F5_C083_4470_B891_1E63E2149C79_.wvu.FilterData" localSheetId="58" hidden="1">'Linh Nguyen'!$A$3:$AA$70</definedName>
    <definedName name="Z_173951F5_C083_4470_B891_1E63E2149C79_.wvu.FilterData" localSheetId="42" hidden="1">'Loc Le'!$A$3:$AA$70</definedName>
    <definedName name="Z_173951F5_C083_4470_B891_1E63E2149C79_.wvu.FilterData" localSheetId="66" hidden="1">'Ly Nguyen'!$A$3:$AA$70</definedName>
    <definedName name="Z_173951F5_C083_4470_B891_1E63E2149C79_.wvu.FilterData" localSheetId="9" hidden="1">'Mai Le'!$A$7:$G$66</definedName>
    <definedName name="Z_173951F5_C083_4470_B891_1E63E2149C79_.wvu.FilterData" localSheetId="20" hidden="1">'Mai Ngo'!$A$7:$G$66</definedName>
    <definedName name="Z_173951F5_C083_4470_B891_1E63E2149C79_.wvu.FilterData" localSheetId="81" hidden="1">'Men Than'!$A$3:$AA$70</definedName>
    <definedName name="Z_173951F5_C083_4470_B891_1E63E2149C79_.wvu.FilterData" localSheetId="24" hidden="1">'Minh Do'!$A$7:$G$66</definedName>
    <definedName name="Z_173951F5_C083_4470_B891_1E63E2149C79_.wvu.FilterData" localSheetId="44" hidden="1">'Na Nguyen'!$A$3:$AA$70</definedName>
    <definedName name="Z_173951F5_C083_4470_B891_1E63E2149C79_.wvu.FilterData" localSheetId="110" hidden="1">'Nga Bui'!$A$7:$G$66</definedName>
    <definedName name="Z_173951F5_C083_4470_B891_1E63E2149C79_.wvu.FilterData" localSheetId="115" hidden="1">nga.le!$A$7:$G$65</definedName>
    <definedName name="Z_173951F5_C083_4470_B891_1E63E2149C79_.wvu.FilterData" localSheetId="29" hidden="1">'Ngan Bui'!$A$7:$G$66</definedName>
    <definedName name="Z_173951F5_C083_4470_B891_1E63E2149C79_.wvu.FilterData" localSheetId="53" hidden="1">'Ngan Do'!$A$3:$AA$70</definedName>
    <definedName name="Z_173951F5_C083_4470_B891_1E63E2149C79_.wvu.FilterData" localSheetId="56" hidden="1">'Ngoc Dang'!$A$3:$AA$70</definedName>
    <definedName name="Z_173951F5_C083_4470_B891_1E63E2149C79_.wvu.FilterData" localSheetId="59" hidden="1">'Ngoc Dao'!$A$3:$AA$70</definedName>
    <definedName name="Z_173951F5_C083_4470_B891_1E63E2149C79_.wvu.FilterData" localSheetId="97" hidden="1">Nguyet2.Nguyen!$A$3:$AA$70</definedName>
    <definedName name="Z_173951F5_C083_4470_B891_1E63E2149C79_.wvu.FilterData" localSheetId="86" hidden="1">'Nhung Hoang'!$A$3:$AA$70</definedName>
    <definedName name="Z_173951F5_C083_4470_B891_1E63E2149C79_.wvu.FilterData" localSheetId="111" hidden="1">nhung.do!$A$7:$G$65</definedName>
    <definedName name="Z_173951F5_C083_4470_B891_1E63E2149C79_.wvu.FilterData" localSheetId="103" hidden="1">'Nhung2 Nguyen'!$A$3:$AA$70</definedName>
    <definedName name="Z_173951F5_C083_4470_B891_1E63E2149C79_.wvu.FilterData" localSheetId="25" hidden="1">'Oanh Do'!$A$7:$G$66</definedName>
    <definedName name="Z_173951F5_C083_4470_B891_1E63E2149C79_.wvu.FilterData" localSheetId="87" hidden="1">'Oanh Nguyen'!$A$3:$AA$70</definedName>
    <definedName name="Z_173951F5_C083_4470_B891_1E63E2149C79_.wvu.FilterData" localSheetId="23" hidden="1">'Oanh2 Nguyen'!$A$7:$G$66</definedName>
    <definedName name="Z_173951F5_C083_4470_B891_1E63E2149C79_.wvu.FilterData" localSheetId="82" hidden="1">'Phong Nguyen'!$A$3:$AC$70</definedName>
    <definedName name="Z_173951F5_C083_4470_B891_1E63E2149C79_.wvu.FilterData" localSheetId="75" hidden="1">'Phuc Truong'!$A$3:$AA$70</definedName>
    <definedName name="Z_173951F5_C083_4470_B891_1E63E2149C79_.wvu.FilterData" localSheetId="105" hidden="1">'Phuong 2 Le'!$A$3:$AA$70</definedName>
    <definedName name="Z_173951F5_C083_4470_B891_1E63E2149C79_.wvu.FilterData" localSheetId="109" hidden="1">'Phuong Ngo'!$A$7:$G$66</definedName>
    <definedName name="Z_173951F5_C083_4470_B891_1E63E2149C79_.wvu.FilterData" localSheetId="76" hidden="1">'Phuong Nguyen'!$A$3:$AA$70</definedName>
    <definedName name="Z_173951F5_C083_4470_B891_1E63E2149C79_.wvu.FilterData" localSheetId="62" hidden="1">'Phuong Pham'!$A$4:$AA$70</definedName>
    <definedName name="Z_173951F5_C083_4470_B891_1E63E2149C79_.wvu.FilterData" localSheetId="35" hidden="1">'Phuong Phan'!$A$3:$Y$70</definedName>
    <definedName name="Z_173951F5_C083_4470_B891_1E63E2149C79_.wvu.FilterData" localSheetId="91" hidden="1">'Quyen Nguyen'!$A$7:$AA$70</definedName>
    <definedName name="Z_173951F5_C083_4470_B891_1E63E2149C79_.wvu.FilterData" localSheetId="57" hidden="1">'Tam Hoang'!$A$3:$AA$70</definedName>
    <definedName name="Z_173951F5_C083_4470_B891_1E63E2149C79_.wvu.FilterData" localSheetId="5" hidden="1">Template!$A$7:$G$65</definedName>
    <definedName name="Z_173951F5_C083_4470_B891_1E63E2149C79_.wvu.FilterData" localSheetId="90" hidden="1">'Thang Vu'!$A$7:$AA$70</definedName>
    <definedName name="Z_173951F5_C083_4470_B891_1E63E2149C79_.wvu.FilterData" localSheetId="112" hidden="1">Thanh.nguyen!$A$7:$G$65</definedName>
    <definedName name="Z_173951F5_C083_4470_B891_1E63E2149C79_.wvu.FilterData" localSheetId="113" hidden="1">Thanh2.Hoang!$A$7:$G$65</definedName>
    <definedName name="Z_173951F5_C083_4470_B891_1E63E2149C79_.wvu.FilterData" localSheetId="43" hidden="1">Thoa.Dien!$A$7:$G$65</definedName>
    <definedName name="Z_173951F5_C083_4470_B891_1E63E2149C79_.wvu.FilterData" localSheetId="55" hidden="1">'Thu Nguyen'!$A$3:$AA$70</definedName>
    <definedName name="Z_173951F5_C083_4470_B891_1E63E2149C79_.wvu.FilterData" localSheetId="70" hidden="1">thuhuong.nguyen!$A$7:$G$65</definedName>
    <definedName name="Z_173951F5_C083_4470_B891_1E63E2149C79_.wvu.FilterData" localSheetId="104" hidden="1">'Thuy Dang'!$A$3:$AA$70</definedName>
    <definedName name="Z_173951F5_C083_4470_B891_1E63E2149C79_.wvu.FilterData" localSheetId="32" hidden="1">'Thuy Lang'!$A$3:$Y$70</definedName>
    <definedName name="Z_173951F5_C083_4470_B891_1E63E2149C79_.wvu.FilterData" localSheetId="106" hidden="1">'Thuy Le'!$A$3:$AA$70</definedName>
    <definedName name="Z_173951F5_C083_4470_B891_1E63E2149C79_.wvu.FilterData" localSheetId="88" hidden="1">'Thuy Le MIB'!$A$3:$AA$70</definedName>
    <definedName name="Z_173951F5_C083_4470_B891_1E63E2149C79_.wvu.FilterData" localSheetId="78" hidden="1">'Thuy Pham'!$A$3:$AA$70</definedName>
    <definedName name="Z_173951F5_C083_4470_B891_1E63E2149C79_.wvu.FilterData" localSheetId="69" hidden="1">thuy.dao!$A$7:$G$65</definedName>
    <definedName name="Z_173951F5_C083_4470_B891_1E63E2149C79_.wvu.FilterData" localSheetId="116" hidden="1">Toan.chu!$A$7:$G$65</definedName>
    <definedName name="Z_173951F5_C083_4470_B891_1E63E2149C79_.wvu.FilterData" localSheetId="102" hidden="1">'Trang 1 Tran'!$A$3:$AA$70</definedName>
    <definedName name="Z_173951F5_C083_4470_B891_1E63E2149C79_.wvu.FilterData" localSheetId="50" hidden="1">'Trang Nguyen'!$A$7:$G$66</definedName>
    <definedName name="Z_173951F5_C083_4470_B891_1E63E2149C79_.wvu.FilterData" localSheetId="33" hidden="1">'Trang Tran'!$A$4:$Y$70</definedName>
    <definedName name="Z_173951F5_C083_4470_B891_1E63E2149C79_.wvu.FilterData" localSheetId="74" hidden="1">Trang2.Le!$A$3:$AA$70</definedName>
    <definedName name="Z_173951F5_C083_4470_B891_1E63E2149C79_.wvu.FilterData" localSheetId="96" hidden="1">Trang2.Nguyen!$A$3:$AA$70</definedName>
    <definedName name="Z_173951F5_C083_4470_B891_1E63E2149C79_.wvu.FilterData" localSheetId="60" hidden="1">'Truong Dao'!$A$3:$AA$70</definedName>
    <definedName name="Z_173951F5_C083_4470_B891_1E63E2149C79_.wvu.FilterData" localSheetId="67" hidden="1">Tuan4.nguyen!$A$7:$G$65</definedName>
    <definedName name="Z_173951F5_C083_4470_B891_1E63E2149C79_.wvu.FilterData" localSheetId="89" hidden="1">'Tung Tran'!$A$3:$AA$70</definedName>
    <definedName name="Z_173951F5_C083_4470_B891_1E63E2149C79_.wvu.FilterData" localSheetId="41" hidden="1">'Van Huong'!$A$2:$AC$70</definedName>
    <definedName name="Z_173951F5_C083_4470_B891_1E63E2149C79_.wvu.FilterData" localSheetId="61" hidden="1">'Vi Nguyen'!$A$3:$AA$70</definedName>
    <definedName name="Z_173951F5_C083_4470_B891_1E63E2149C79_.wvu.FilterData" localSheetId="85" hidden="1">'Vinh Nguyen'!$A$3:$Y$70</definedName>
    <definedName name="Z_173951F5_C083_4470_B891_1E63E2149C79_.wvu.FilterData" localSheetId="100" hidden="1">'Y Vu'!$A$3:$AA$70</definedName>
    <definedName name="Z_261D22D2_442B_41DD_A3FE_E495237806BD_.wvu.FilterData" localSheetId="21" hidden="1">'An Ta'!$A$7:$G$66</definedName>
    <definedName name="Z_261D22D2_442B_41DD_A3FE_E495237806BD_.wvu.FilterData" localSheetId="107" hidden="1">An2.Nguyen!$A$7:$G$66</definedName>
    <definedName name="Z_261D22D2_442B_41DD_A3FE_E495237806BD_.wvu.FilterData" localSheetId="6" hidden="1">'Anh 7 Nguyen'!$A$7:$G$65</definedName>
    <definedName name="Z_261D22D2_442B_41DD_A3FE_E495237806BD_.wvu.FilterData" localSheetId="48" hidden="1">'Anh Phan'!$A$3:$AA$70</definedName>
    <definedName name="Z_261D22D2_442B_41DD_A3FE_E495237806BD_.wvu.FilterData" localSheetId="73" hidden="1">'Anh Tran'!$A$7:$Y$70</definedName>
    <definedName name="Z_261D22D2_442B_41DD_A3FE_E495237806BD_.wvu.FilterData" localSheetId="77" hidden="1">'Bich Do'!$A$3:$AA$70</definedName>
    <definedName name="Z_261D22D2_442B_41DD_A3FE_E495237806BD_.wvu.FilterData" localSheetId="17" hidden="1">'Chau Nguyen'!$A$7:$G$66</definedName>
    <definedName name="Z_261D22D2_442B_41DD_A3FE_E495237806BD_.wvu.FilterData" localSheetId="27" hidden="1">'Chi Bui'!$A$7:$G$66</definedName>
    <definedName name="Z_261D22D2_442B_41DD_A3FE_E495237806BD_.wvu.FilterData" localSheetId="65" hidden="1">'Dan Nguyen'!$A$3:$AA$70</definedName>
    <definedName name="Z_261D22D2_442B_41DD_A3FE_E495237806BD_.wvu.FilterData" localSheetId="71" hidden="1">dieu2.nguyen!$A$7:$G$65</definedName>
    <definedName name="Z_261D22D2_442B_41DD_A3FE_E495237806BD_.wvu.FilterData" localSheetId="72" hidden="1">'Dinh Pham'!$A$7:$G$66</definedName>
    <definedName name="Z_261D22D2_442B_41DD_A3FE_E495237806BD_.wvu.FilterData" localSheetId="28" hidden="1">'Doan Vu'!$A$7:$G$66</definedName>
    <definedName name="Z_261D22D2_442B_41DD_A3FE_E495237806BD_.wvu.FilterData" localSheetId="49" hidden="1">'Dung Pham'!$A$3:$AA$70</definedName>
    <definedName name="Z_261D22D2_442B_41DD_A3FE_E495237806BD_.wvu.FilterData" localSheetId="7" hidden="1">'Duong Nguyen'!$A$7:$G$66</definedName>
    <definedName name="Z_261D22D2_442B_41DD_A3FE_E495237806BD_.wvu.FilterData" localSheetId="30" hidden="1">'Giang Nguyen'!$A$3:$Y$70</definedName>
    <definedName name="Z_261D22D2_442B_41DD_A3FE_E495237806BD_.wvu.FilterData" localSheetId="52" hidden="1">'Ha Nguyen ICAS3'!$A$7:$G$66</definedName>
    <definedName name="Z_261D22D2_442B_41DD_A3FE_E495237806BD_.wvu.FilterData" localSheetId="26" hidden="1">'Hai Trinh'!$A$7:$G$66</definedName>
    <definedName name="Z_261D22D2_442B_41DD_A3FE_E495237806BD_.wvu.FilterData" localSheetId="101" hidden="1">'Hang Vu'!$A$3:$AA$70</definedName>
    <definedName name="Z_261D22D2_442B_41DD_A3FE_E495237806BD_.wvu.FilterData" localSheetId="37" hidden="1">'Hanh Duong'!$A$3:$AA$70</definedName>
    <definedName name="Z_261D22D2_442B_41DD_A3FE_E495237806BD_.wvu.FilterData" localSheetId="54" hidden="1">'Hien Quach'!$A$2:$AA$69</definedName>
    <definedName name="Z_261D22D2_442B_41DD_A3FE_E495237806BD_.wvu.FilterData" localSheetId="8" hidden="1">'Hien Tran'!$A$7:$G$66</definedName>
    <definedName name="Z_261D22D2_442B_41DD_A3FE_E495237806BD_.wvu.FilterData" localSheetId="19" hidden="1">'Hong Nguyen'!$A$7:$G$66</definedName>
    <definedName name="Z_261D22D2_442B_41DD_A3FE_E495237806BD_.wvu.FilterData" localSheetId="79" hidden="1">'Hue Do'!$A$3:$AA$70</definedName>
    <definedName name="Z_261D22D2_442B_41DD_A3FE_E495237806BD_.wvu.FilterData" localSheetId="114" hidden="1">huong6.nguyen!$A$7:$G$65</definedName>
    <definedName name="Z_261D22D2_442B_41DD_A3FE_E495237806BD_.wvu.FilterData" localSheetId="99" hidden="1">'Huyen Nguyen'!$A$3:$AA$70</definedName>
    <definedName name="Z_261D22D2_442B_41DD_A3FE_E495237806BD_.wvu.FilterData" localSheetId="51" hidden="1">'Khanh Ha'!$A$7:$G$66</definedName>
    <definedName name="Z_261D22D2_442B_41DD_A3FE_E495237806BD_.wvu.FilterData" localSheetId="22" hidden="1">'Khanh Ngo'!$A$7:$G$66</definedName>
    <definedName name="Z_261D22D2_442B_41DD_A3FE_E495237806BD_.wvu.FilterData" localSheetId="108" hidden="1">'Kien Nguyen'!$A$7:$G$66</definedName>
    <definedName name="Z_261D22D2_442B_41DD_A3FE_E495237806BD_.wvu.FilterData" localSheetId="68" hidden="1">la.dang!$A$7:$G$65</definedName>
    <definedName name="Z_261D22D2_442B_41DD_A3FE_E495237806BD_.wvu.FilterData" localSheetId="31" hidden="1">'Lam Bui'!$A$3:$Y$70</definedName>
    <definedName name="Z_261D22D2_442B_41DD_A3FE_E495237806BD_.wvu.FilterData" localSheetId="84" hidden="1">'Lan Hoang'!$A$3:$AA$70</definedName>
    <definedName name="Z_261D22D2_442B_41DD_A3FE_E495237806BD_.wvu.FilterData" localSheetId="40" hidden="1">'Lan Nguyen'!$A$3:$AA$70</definedName>
    <definedName name="Z_261D22D2_442B_41DD_A3FE_E495237806BD_.wvu.FilterData" localSheetId="58" hidden="1">'Linh Nguyen'!$A$3:$AA$70</definedName>
    <definedName name="Z_261D22D2_442B_41DD_A3FE_E495237806BD_.wvu.FilterData" localSheetId="42" hidden="1">'Loc Le'!$A$3:$AA$70</definedName>
    <definedName name="Z_261D22D2_442B_41DD_A3FE_E495237806BD_.wvu.FilterData" localSheetId="9" hidden="1">'Mai Le'!$A$7:$G$66</definedName>
    <definedName name="Z_261D22D2_442B_41DD_A3FE_E495237806BD_.wvu.FilterData" localSheetId="20" hidden="1">'Mai Ngo'!$A$7:$G$66</definedName>
    <definedName name="Z_261D22D2_442B_41DD_A3FE_E495237806BD_.wvu.FilterData" localSheetId="81" hidden="1">'Men Than'!$A$3:$AA$70</definedName>
    <definedName name="Z_261D22D2_442B_41DD_A3FE_E495237806BD_.wvu.FilterData" localSheetId="24" hidden="1">'Minh Do'!$A$7:$G$66</definedName>
    <definedName name="Z_261D22D2_442B_41DD_A3FE_E495237806BD_.wvu.FilterData" localSheetId="110" hidden="1">'Nga Bui'!$A$7:$G$66</definedName>
    <definedName name="Z_261D22D2_442B_41DD_A3FE_E495237806BD_.wvu.FilterData" localSheetId="115" hidden="1">nga.le!$A$7:$G$65</definedName>
    <definedName name="Z_261D22D2_442B_41DD_A3FE_E495237806BD_.wvu.FilterData" localSheetId="29" hidden="1">'Ngan Bui'!$A$7:$G$66</definedName>
    <definedName name="Z_261D22D2_442B_41DD_A3FE_E495237806BD_.wvu.FilterData" localSheetId="59" hidden="1">'Ngoc Dao'!$A$3:$AA$70</definedName>
    <definedName name="Z_261D22D2_442B_41DD_A3FE_E495237806BD_.wvu.FilterData" localSheetId="111" hidden="1">nhung.do!$A$7:$G$65</definedName>
    <definedName name="Z_261D22D2_442B_41DD_A3FE_E495237806BD_.wvu.FilterData" localSheetId="25" hidden="1">'Oanh Do'!$A$7:$G$66</definedName>
    <definedName name="Z_261D22D2_442B_41DD_A3FE_E495237806BD_.wvu.FilterData" localSheetId="23" hidden="1">'Oanh2 Nguyen'!$A$7:$G$66</definedName>
    <definedName name="Z_261D22D2_442B_41DD_A3FE_E495237806BD_.wvu.FilterData" localSheetId="82" hidden="1">'Phong Nguyen'!$A$3:$AC$70</definedName>
    <definedName name="Z_261D22D2_442B_41DD_A3FE_E495237806BD_.wvu.FilterData" localSheetId="75" hidden="1">'Phuc Truong'!$A$3:$AA$70</definedName>
    <definedName name="Z_261D22D2_442B_41DD_A3FE_E495237806BD_.wvu.FilterData" localSheetId="105" hidden="1">'Phuong 2 Le'!$A$3:$AA$70</definedName>
    <definedName name="Z_261D22D2_442B_41DD_A3FE_E495237806BD_.wvu.FilterData" localSheetId="109" hidden="1">'Phuong Ngo'!$A$7:$G$66</definedName>
    <definedName name="Z_261D22D2_442B_41DD_A3FE_E495237806BD_.wvu.FilterData" localSheetId="76" hidden="1">'Phuong Nguyen'!$A$3:$AA$70</definedName>
    <definedName name="Z_261D22D2_442B_41DD_A3FE_E495237806BD_.wvu.FilterData" localSheetId="35" hidden="1">'Phuong Phan'!$A$3:$Y$70</definedName>
    <definedName name="Z_261D22D2_442B_41DD_A3FE_E495237806BD_.wvu.FilterData" localSheetId="5" hidden="1">Template!$A$7:$G$65</definedName>
    <definedName name="Z_261D22D2_442B_41DD_A3FE_E495237806BD_.wvu.FilterData" localSheetId="90" hidden="1">'Thang Vu'!$A$7:$AA$70</definedName>
    <definedName name="Z_261D22D2_442B_41DD_A3FE_E495237806BD_.wvu.FilterData" localSheetId="112" hidden="1">Thanh.nguyen!$A$7:$G$65</definedName>
    <definedName name="Z_261D22D2_442B_41DD_A3FE_E495237806BD_.wvu.FilterData" localSheetId="113" hidden="1">Thanh2.Hoang!$A$7:$G$65</definedName>
    <definedName name="Z_261D22D2_442B_41DD_A3FE_E495237806BD_.wvu.FilterData" localSheetId="43" hidden="1">Thoa.Dien!$A$7:$G$65</definedName>
    <definedName name="Z_261D22D2_442B_41DD_A3FE_E495237806BD_.wvu.FilterData" localSheetId="70" hidden="1">thuhuong.nguyen!$A$7:$G$65</definedName>
    <definedName name="Z_261D22D2_442B_41DD_A3FE_E495237806BD_.wvu.FilterData" localSheetId="104" hidden="1">'Thuy Dang'!$A$3:$AA$70</definedName>
    <definedName name="Z_261D22D2_442B_41DD_A3FE_E495237806BD_.wvu.FilterData" localSheetId="32" hidden="1">'Thuy Lang'!$A$3:$Y$70</definedName>
    <definedName name="Z_261D22D2_442B_41DD_A3FE_E495237806BD_.wvu.FilterData" localSheetId="106" hidden="1">'Thuy Le'!$A$3:$AA$70</definedName>
    <definedName name="Z_261D22D2_442B_41DD_A3FE_E495237806BD_.wvu.FilterData" localSheetId="88" hidden="1">'Thuy Le MIB'!$A$3:$AA$70</definedName>
    <definedName name="Z_261D22D2_442B_41DD_A3FE_E495237806BD_.wvu.FilterData" localSheetId="78" hidden="1">'Thuy Pham'!$A$3:$AA$70</definedName>
    <definedName name="Z_261D22D2_442B_41DD_A3FE_E495237806BD_.wvu.FilterData" localSheetId="69" hidden="1">thuy.dao!$A$7:$G$65</definedName>
    <definedName name="Z_261D22D2_442B_41DD_A3FE_E495237806BD_.wvu.FilterData" localSheetId="116" hidden="1">Toan.chu!$A$7:$G$65</definedName>
    <definedName name="Z_261D22D2_442B_41DD_A3FE_E495237806BD_.wvu.FilterData" localSheetId="102" hidden="1">'Trang 1 Tran'!$A$3:$AA$70</definedName>
    <definedName name="Z_261D22D2_442B_41DD_A3FE_E495237806BD_.wvu.FilterData" localSheetId="60" hidden="1">'Truong Dao'!$A$3:$AA$70</definedName>
    <definedName name="Z_261D22D2_442B_41DD_A3FE_E495237806BD_.wvu.FilterData" localSheetId="67" hidden="1">Tuan4.nguyen!$A$7:$G$65</definedName>
    <definedName name="Z_261D22D2_442B_41DD_A3FE_E495237806BD_.wvu.FilterData" localSheetId="89" hidden="1">'Tung Tran'!$A$3:$AA$70</definedName>
    <definedName name="Z_261D22D2_442B_41DD_A3FE_E495237806BD_.wvu.FilterData" localSheetId="41" hidden="1">'Van Huong'!$A$2:$AC$70</definedName>
    <definedName name="Z_261D22D2_442B_41DD_A3FE_E495237806BD_.wvu.FilterData" localSheetId="100" hidden="1">'Y Vu'!$A$3:$AA$70</definedName>
    <definedName name="Z_3F4B3E1E_6438_454F_9A31_849572ED32F5_.wvu.FilterData" localSheetId="21" hidden="1">'An Ta'!$A$7:$G$66</definedName>
    <definedName name="Z_3F4B3E1E_6438_454F_9A31_849572ED32F5_.wvu.FilterData" localSheetId="107" hidden="1">An2.Nguyen!$A$7:$G$66</definedName>
    <definedName name="Z_3F4B3E1E_6438_454F_9A31_849572ED32F5_.wvu.FilterData" localSheetId="6" hidden="1">'Anh 7 Nguyen'!$A$7:$G$65</definedName>
    <definedName name="Z_3F4B3E1E_6438_454F_9A31_849572ED32F5_.wvu.FilterData" localSheetId="36" hidden="1">'Anh Duong'!$A$3:$Y$70</definedName>
    <definedName name="Z_3F4B3E1E_6438_454F_9A31_849572ED32F5_.wvu.FilterData" localSheetId="48" hidden="1">'Anh Phan'!$A$3:$AA$70</definedName>
    <definedName name="Z_3F4B3E1E_6438_454F_9A31_849572ED32F5_.wvu.FilterData" localSheetId="83" hidden="1">'Anh To'!$A$3:$AA$70</definedName>
    <definedName name="Z_3F4B3E1E_6438_454F_9A31_849572ED32F5_.wvu.FilterData" localSheetId="73" hidden="1">'Anh Tran'!$A$7:$Y$70</definedName>
    <definedName name="Z_3F4B3E1E_6438_454F_9A31_849572ED32F5_.wvu.FilterData" localSheetId="77" hidden="1">'Bich Do'!$A$3:$AA$70</definedName>
    <definedName name="Z_3F4B3E1E_6438_454F_9A31_849572ED32F5_.wvu.FilterData" localSheetId="4" hidden="1">'CBL Score Standard'!$A$3:$P$63</definedName>
    <definedName name="Z_3F4B3E1E_6438_454F_9A31_849572ED32F5_.wvu.FilterData" localSheetId="17" hidden="1">'Chau Nguyen'!$A$7:$G$66</definedName>
    <definedName name="Z_3F4B3E1E_6438_454F_9A31_849572ED32F5_.wvu.FilterData" localSheetId="27" hidden="1">'Chi Bui'!$A$7:$G$66</definedName>
    <definedName name="Z_3F4B3E1E_6438_454F_9A31_849572ED32F5_.wvu.FilterData" localSheetId="94" hidden="1">Chinh.Tran!$A$3:$AA$70</definedName>
    <definedName name="Z_3F4B3E1E_6438_454F_9A31_849572ED32F5_.wvu.FilterData" localSheetId="92" hidden="1">'Cuong Tran'!$A$3:$AA$70</definedName>
    <definedName name="Z_3F4B3E1E_6438_454F_9A31_849572ED32F5_.wvu.FilterData" localSheetId="47" hidden="1">'Cuong Truong'!$A$3:$AA$70</definedName>
    <definedName name="Z_3F4B3E1E_6438_454F_9A31_849572ED32F5_.wvu.FilterData" localSheetId="65" hidden="1">'Dan Nguyen'!$A$3:$AA$70</definedName>
    <definedName name="Z_3F4B3E1E_6438_454F_9A31_849572ED32F5_.wvu.FilterData" localSheetId="71" hidden="1">dieu2.nguyen!$A$7:$G$65</definedName>
    <definedName name="Z_3F4B3E1E_6438_454F_9A31_849572ED32F5_.wvu.FilterData" localSheetId="72" hidden="1">'Dinh Pham'!$A$7:$G$66</definedName>
    <definedName name="Z_3F4B3E1E_6438_454F_9A31_849572ED32F5_.wvu.FilterData" localSheetId="34" hidden="1">'Diu Le'!$A$7:$G$66</definedName>
    <definedName name="Z_3F4B3E1E_6438_454F_9A31_849572ED32F5_.wvu.FilterData" localSheetId="28" hidden="1">'Doan Vu'!$A$7:$G$66</definedName>
    <definedName name="Z_3F4B3E1E_6438_454F_9A31_849572ED32F5_.wvu.FilterData" localSheetId="49" hidden="1">'Dung Pham'!$A$3:$AA$70</definedName>
    <definedName name="Z_3F4B3E1E_6438_454F_9A31_849572ED32F5_.wvu.FilterData" localSheetId="7" hidden="1">'Duong Nguyen'!$A$7:$G$66</definedName>
    <definedName name="Z_3F4B3E1E_6438_454F_9A31_849572ED32F5_.wvu.FilterData" localSheetId="63" hidden="1">'Duy Ngo'!$A$3:$AA$70</definedName>
    <definedName name="Z_3F4B3E1E_6438_454F_9A31_849572ED32F5_.wvu.FilterData" localSheetId="45" hidden="1">'Duyen Pham'!$A$3:$AA$70</definedName>
    <definedName name="Z_3F4B3E1E_6438_454F_9A31_849572ED32F5_.wvu.FilterData" localSheetId="30" hidden="1">'Giang Nguyen'!$A$3:$Y$70</definedName>
    <definedName name="Z_3F4B3E1E_6438_454F_9A31_849572ED32F5_.wvu.FilterData" localSheetId="64" hidden="1">'Ha Nguyen'!$A$3:$AA$70</definedName>
    <definedName name="Z_3F4B3E1E_6438_454F_9A31_849572ED32F5_.wvu.FilterData" localSheetId="52" hidden="1">'Ha Nguyen ICAS3'!$A$7:$G$66</definedName>
    <definedName name="Z_3F4B3E1E_6438_454F_9A31_849572ED32F5_.wvu.FilterData" localSheetId="80" hidden="1">'Ha To'!$A$3:$AA$70</definedName>
    <definedName name="Z_3F4B3E1E_6438_454F_9A31_849572ED32F5_.wvu.FilterData" localSheetId="26" hidden="1">'Hai Trinh'!$A$7:$G$66</definedName>
    <definedName name="Z_3F4B3E1E_6438_454F_9A31_849572ED32F5_.wvu.FilterData" localSheetId="101" hidden="1">'Hang Vu'!$A$3:$AA$70</definedName>
    <definedName name="Z_3F4B3E1E_6438_454F_9A31_849572ED32F5_.wvu.FilterData" localSheetId="37" hidden="1">'Hanh Duong'!$A$3:$AA$70</definedName>
    <definedName name="Z_3F4B3E1E_6438_454F_9A31_849572ED32F5_.wvu.FilterData" localSheetId="38" hidden="1">'Hanh Trinh'!$A$3:$AA$70</definedName>
    <definedName name="Z_3F4B3E1E_6438_454F_9A31_849572ED32F5_.wvu.FilterData" localSheetId="39" hidden="1">'Hien Bui'!$A$3:$AA$70</definedName>
    <definedName name="Z_3F4B3E1E_6438_454F_9A31_849572ED32F5_.wvu.FilterData" localSheetId="98" hidden="1">'Hien Dinh'!$A$2:$AB$69</definedName>
    <definedName name="Z_3F4B3E1E_6438_454F_9A31_849572ED32F5_.wvu.FilterData" localSheetId="54" hidden="1">'Hien Quach'!$A$2:$AA$69</definedName>
    <definedName name="Z_3F4B3E1E_6438_454F_9A31_849572ED32F5_.wvu.FilterData" localSheetId="8" hidden="1">'Hien Tran'!$A$7:$G$66</definedName>
    <definedName name="Z_3F4B3E1E_6438_454F_9A31_849572ED32F5_.wvu.FilterData" localSheetId="19" hidden="1">'Hong Nguyen'!$A$7:$G$66</definedName>
    <definedName name="Z_3F4B3E1E_6438_454F_9A31_849572ED32F5_.wvu.FilterData" localSheetId="18" hidden="1">'Hong Pham'!$A$7:$W$7</definedName>
    <definedName name="Z_3F4B3E1E_6438_454F_9A31_849572ED32F5_.wvu.FilterData" localSheetId="79" hidden="1">'Hue Do'!$A$3:$AA$70</definedName>
    <definedName name="Z_3F4B3E1E_6438_454F_9A31_849572ED32F5_.wvu.FilterData" localSheetId="46" hidden="1">'Huong Luong'!$A$4:$AA$70</definedName>
    <definedName name="Z_3F4B3E1E_6438_454F_9A31_849572ED32F5_.wvu.FilterData" localSheetId="114" hidden="1">huong6.nguyen!$A$7:$G$65</definedName>
    <definedName name="Z_3F4B3E1E_6438_454F_9A31_849572ED32F5_.wvu.FilterData" localSheetId="99" hidden="1">'Huyen Nguyen'!$A$3:$AA$70</definedName>
    <definedName name="Z_3F4B3E1E_6438_454F_9A31_849572ED32F5_.wvu.FilterData" localSheetId="51" hidden="1">'Khanh Ha'!$A$7:$G$66</definedName>
    <definedName name="Z_3F4B3E1E_6438_454F_9A31_849572ED32F5_.wvu.FilterData" localSheetId="22" hidden="1">'Khanh Ngo'!$A$7:$G$66</definedName>
    <definedName name="Z_3F4B3E1E_6438_454F_9A31_849572ED32F5_.wvu.FilterData" localSheetId="108" hidden="1">'Kien Nguyen'!$A$7:$G$66</definedName>
    <definedName name="Z_3F4B3E1E_6438_454F_9A31_849572ED32F5_.wvu.FilterData" localSheetId="68" hidden="1">la.dang!$A$7:$G$65</definedName>
    <definedName name="Z_3F4B3E1E_6438_454F_9A31_849572ED32F5_.wvu.FilterData" localSheetId="31" hidden="1">'Lam Bui'!$A$3:$Y$70</definedName>
    <definedName name="Z_3F4B3E1E_6438_454F_9A31_849572ED32F5_.wvu.FilterData" localSheetId="84" hidden="1">'Lan Hoang'!$A$3:$AA$70</definedName>
    <definedName name="Z_3F4B3E1E_6438_454F_9A31_849572ED32F5_.wvu.FilterData" localSheetId="40" hidden="1">'Lan Nguyen'!$A$3:$AA$70</definedName>
    <definedName name="Z_3F4B3E1E_6438_454F_9A31_849572ED32F5_.wvu.FilterData" localSheetId="93" hidden="1">'Lan Nguyen 89'!$A$3:$AA$70</definedName>
    <definedName name="Z_3F4B3E1E_6438_454F_9A31_849572ED32F5_.wvu.FilterData" localSheetId="58" hidden="1">'Linh Nguyen'!$A$3:$AA$70</definedName>
    <definedName name="Z_3F4B3E1E_6438_454F_9A31_849572ED32F5_.wvu.FilterData" localSheetId="42" hidden="1">'Loc Le'!$A$3:$AA$70</definedName>
    <definedName name="Z_3F4B3E1E_6438_454F_9A31_849572ED32F5_.wvu.FilterData" localSheetId="66" hidden="1">'Ly Nguyen'!$A$3:$AA$70</definedName>
    <definedName name="Z_3F4B3E1E_6438_454F_9A31_849572ED32F5_.wvu.FilterData" localSheetId="9" hidden="1">'Mai Le'!$A$7:$G$66</definedName>
    <definedName name="Z_3F4B3E1E_6438_454F_9A31_849572ED32F5_.wvu.FilterData" localSheetId="20" hidden="1">'Mai Ngo'!$A$7:$G$66</definedName>
    <definedName name="Z_3F4B3E1E_6438_454F_9A31_849572ED32F5_.wvu.FilterData" localSheetId="81" hidden="1">'Men Than'!$A$3:$AA$70</definedName>
    <definedName name="Z_3F4B3E1E_6438_454F_9A31_849572ED32F5_.wvu.FilterData" localSheetId="24" hidden="1">'Minh Do'!$A$7:$G$66</definedName>
    <definedName name="Z_3F4B3E1E_6438_454F_9A31_849572ED32F5_.wvu.FilterData" localSheetId="44" hidden="1">'Na Nguyen'!$A$3:$AA$70</definedName>
    <definedName name="Z_3F4B3E1E_6438_454F_9A31_849572ED32F5_.wvu.FilterData" localSheetId="110" hidden="1">'Nga Bui'!$A$7:$G$66</definedName>
    <definedName name="Z_3F4B3E1E_6438_454F_9A31_849572ED32F5_.wvu.FilterData" localSheetId="115" hidden="1">nga.le!$A$7:$G$65</definedName>
    <definedName name="Z_3F4B3E1E_6438_454F_9A31_849572ED32F5_.wvu.FilterData" localSheetId="29" hidden="1">'Ngan Bui'!$A$7:$G$66</definedName>
    <definedName name="Z_3F4B3E1E_6438_454F_9A31_849572ED32F5_.wvu.FilterData" localSheetId="53" hidden="1">'Ngan Do'!$A$3:$AA$70</definedName>
    <definedName name="Z_3F4B3E1E_6438_454F_9A31_849572ED32F5_.wvu.FilterData" localSheetId="56" hidden="1">'Ngoc Dang'!$A$3:$AA$70</definedName>
    <definedName name="Z_3F4B3E1E_6438_454F_9A31_849572ED32F5_.wvu.FilterData" localSheetId="59" hidden="1">'Ngoc Dao'!$A$3:$AA$70</definedName>
    <definedName name="Z_3F4B3E1E_6438_454F_9A31_849572ED32F5_.wvu.FilterData" localSheetId="97" hidden="1">Nguyet2.Nguyen!$A$3:$AA$70</definedName>
    <definedName name="Z_3F4B3E1E_6438_454F_9A31_849572ED32F5_.wvu.FilterData" localSheetId="86" hidden="1">'Nhung Hoang'!$A$3:$AA$70</definedName>
    <definedName name="Z_3F4B3E1E_6438_454F_9A31_849572ED32F5_.wvu.FilterData" localSheetId="111" hidden="1">nhung.do!$A$7:$G$65</definedName>
    <definedName name="Z_3F4B3E1E_6438_454F_9A31_849572ED32F5_.wvu.FilterData" localSheetId="103" hidden="1">'Nhung2 Nguyen'!$A$3:$AA$70</definedName>
    <definedName name="Z_3F4B3E1E_6438_454F_9A31_849572ED32F5_.wvu.FilterData" localSheetId="25" hidden="1">'Oanh Do'!$A$7:$G$66</definedName>
    <definedName name="Z_3F4B3E1E_6438_454F_9A31_849572ED32F5_.wvu.FilterData" localSheetId="87" hidden="1">'Oanh Nguyen'!$A$3:$AA$70</definedName>
    <definedName name="Z_3F4B3E1E_6438_454F_9A31_849572ED32F5_.wvu.FilterData" localSheetId="23" hidden="1">'Oanh2 Nguyen'!$A$7:$G$66</definedName>
    <definedName name="Z_3F4B3E1E_6438_454F_9A31_849572ED32F5_.wvu.FilterData" localSheetId="82" hidden="1">'Phong Nguyen'!$A$3:$AC$70</definedName>
    <definedName name="Z_3F4B3E1E_6438_454F_9A31_849572ED32F5_.wvu.FilterData" localSheetId="75" hidden="1">'Phuc Truong'!$A$3:$AA$70</definedName>
    <definedName name="Z_3F4B3E1E_6438_454F_9A31_849572ED32F5_.wvu.FilterData" localSheetId="105" hidden="1">'Phuong 2 Le'!$A$3:$AA$70</definedName>
    <definedName name="Z_3F4B3E1E_6438_454F_9A31_849572ED32F5_.wvu.FilterData" localSheetId="109" hidden="1">'Phuong Ngo'!$A$7:$G$66</definedName>
    <definedName name="Z_3F4B3E1E_6438_454F_9A31_849572ED32F5_.wvu.FilterData" localSheetId="76" hidden="1">'Phuong Nguyen'!$A$3:$AA$70</definedName>
    <definedName name="Z_3F4B3E1E_6438_454F_9A31_849572ED32F5_.wvu.FilterData" localSheetId="62" hidden="1">'Phuong Pham'!$A$4:$AA$70</definedName>
    <definedName name="Z_3F4B3E1E_6438_454F_9A31_849572ED32F5_.wvu.FilterData" localSheetId="35" hidden="1">'Phuong Phan'!$A$3:$Y$70</definedName>
    <definedName name="Z_3F4B3E1E_6438_454F_9A31_849572ED32F5_.wvu.FilterData" localSheetId="91" hidden="1">'Quyen Nguyen'!$A$7:$AA$70</definedName>
    <definedName name="Z_3F4B3E1E_6438_454F_9A31_849572ED32F5_.wvu.FilterData" localSheetId="57" hidden="1">'Tam Hoang'!$A$3:$AA$70</definedName>
    <definedName name="Z_3F4B3E1E_6438_454F_9A31_849572ED32F5_.wvu.FilterData" localSheetId="5" hidden="1">Template!$A$7:$G$65</definedName>
    <definedName name="Z_3F4B3E1E_6438_454F_9A31_849572ED32F5_.wvu.FilterData" localSheetId="90" hidden="1">'Thang Vu'!$A$7:$AA$70</definedName>
    <definedName name="Z_3F4B3E1E_6438_454F_9A31_849572ED32F5_.wvu.FilterData" localSheetId="112" hidden="1">Thanh.nguyen!$A$7:$G$65</definedName>
    <definedName name="Z_3F4B3E1E_6438_454F_9A31_849572ED32F5_.wvu.FilterData" localSheetId="113" hidden="1">Thanh2.Hoang!$A$7:$G$65</definedName>
    <definedName name="Z_3F4B3E1E_6438_454F_9A31_849572ED32F5_.wvu.FilterData" localSheetId="43" hidden="1">Thoa.Dien!$A$7:$G$65</definedName>
    <definedName name="Z_3F4B3E1E_6438_454F_9A31_849572ED32F5_.wvu.FilterData" localSheetId="55" hidden="1">'Thu Nguyen'!$A$3:$AA$70</definedName>
    <definedName name="Z_3F4B3E1E_6438_454F_9A31_849572ED32F5_.wvu.FilterData" localSheetId="70" hidden="1">thuhuong.nguyen!$A$7:$G$65</definedName>
    <definedName name="Z_3F4B3E1E_6438_454F_9A31_849572ED32F5_.wvu.FilterData" localSheetId="104" hidden="1">'Thuy Dang'!$A$3:$AA$70</definedName>
    <definedName name="Z_3F4B3E1E_6438_454F_9A31_849572ED32F5_.wvu.FilterData" localSheetId="32" hidden="1">'Thuy Lang'!$A$3:$Y$70</definedName>
    <definedName name="Z_3F4B3E1E_6438_454F_9A31_849572ED32F5_.wvu.FilterData" localSheetId="106" hidden="1">'Thuy Le'!$A$3:$AA$70</definedName>
    <definedName name="Z_3F4B3E1E_6438_454F_9A31_849572ED32F5_.wvu.FilterData" localSheetId="88" hidden="1">'Thuy Le MIB'!$A$3:$AA$70</definedName>
    <definedName name="Z_3F4B3E1E_6438_454F_9A31_849572ED32F5_.wvu.FilterData" localSheetId="78" hidden="1">'Thuy Pham'!$A$3:$AA$70</definedName>
    <definedName name="Z_3F4B3E1E_6438_454F_9A31_849572ED32F5_.wvu.FilterData" localSheetId="69" hidden="1">thuy.dao!$A$7:$G$65</definedName>
    <definedName name="Z_3F4B3E1E_6438_454F_9A31_849572ED32F5_.wvu.FilterData" localSheetId="116" hidden="1">Toan.chu!$A$7:$G$65</definedName>
    <definedName name="Z_3F4B3E1E_6438_454F_9A31_849572ED32F5_.wvu.FilterData" localSheetId="102" hidden="1">'Trang 1 Tran'!$A$3:$AA$70</definedName>
    <definedName name="Z_3F4B3E1E_6438_454F_9A31_849572ED32F5_.wvu.FilterData" localSheetId="50" hidden="1">'Trang Nguyen'!$A$7:$G$66</definedName>
    <definedName name="Z_3F4B3E1E_6438_454F_9A31_849572ED32F5_.wvu.FilterData" localSheetId="33" hidden="1">'Trang Tran'!$A$4:$Y$70</definedName>
    <definedName name="Z_3F4B3E1E_6438_454F_9A31_849572ED32F5_.wvu.FilterData" localSheetId="74" hidden="1">Trang2.Le!$A$3:$AA$70</definedName>
    <definedName name="Z_3F4B3E1E_6438_454F_9A31_849572ED32F5_.wvu.FilterData" localSheetId="96" hidden="1">Trang2.Nguyen!$A$3:$AA$70</definedName>
    <definedName name="Z_3F4B3E1E_6438_454F_9A31_849572ED32F5_.wvu.FilterData" localSheetId="60" hidden="1">'Truong Dao'!$A$3:$AA$70</definedName>
    <definedName name="Z_3F4B3E1E_6438_454F_9A31_849572ED32F5_.wvu.FilterData" localSheetId="67" hidden="1">Tuan4.nguyen!$A$7:$G$65</definedName>
    <definedName name="Z_3F4B3E1E_6438_454F_9A31_849572ED32F5_.wvu.FilterData" localSheetId="89" hidden="1">'Tung Tran'!$A$3:$AA$70</definedName>
    <definedName name="Z_3F4B3E1E_6438_454F_9A31_849572ED32F5_.wvu.FilterData" localSheetId="41" hidden="1">'Van Huong'!$A$2:$AC$70</definedName>
    <definedName name="Z_3F4B3E1E_6438_454F_9A31_849572ED32F5_.wvu.FilterData" localSheetId="61" hidden="1">'Vi Nguyen'!$A$3:$AA$70</definedName>
    <definedName name="Z_3F4B3E1E_6438_454F_9A31_849572ED32F5_.wvu.FilterData" localSheetId="85" hidden="1">'Vinh Nguyen'!$A$3:$Y$70</definedName>
    <definedName name="Z_3F4B3E1E_6438_454F_9A31_849572ED32F5_.wvu.FilterData" localSheetId="100" hidden="1">'Y Vu'!$A$3:$AA$70</definedName>
    <definedName name="Z_3F51B73C_8999_4BDD_B7BB_CFA8C5D5F118_.wvu.Cols" localSheetId="72" hidden="1">'Dinh Pham'!$R:$R</definedName>
    <definedName name="Z_3F51B73C_8999_4BDD_B7BB_CFA8C5D5F118_.wvu.Cols" localSheetId="49" hidden="1">'Dung Pham'!$R:$R,'Dung Pham'!$T:$U</definedName>
    <definedName name="Z_3F51B73C_8999_4BDD_B7BB_CFA8C5D5F118_.wvu.Cols" localSheetId="45" hidden="1">'Duyen Pham'!$R:$R</definedName>
    <definedName name="Z_3F51B73C_8999_4BDD_B7BB_CFA8C5D5F118_.wvu.Cols" localSheetId="54" hidden="1">'Hien Quach'!$R:$R</definedName>
    <definedName name="Z_3F51B73C_8999_4BDD_B7BB_CFA8C5D5F118_.wvu.Cols" localSheetId="79" hidden="1">'Hue Do'!$Q:$Q,'Hue Do'!$W:$Y</definedName>
    <definedName name="Z_3F51B73C_8999_4BDD_B7BB_CFA8C5D5F118_.wvu.Cols" localSheetId="46" hidden="1">'Huong Luong'!$R:$R</definedName>
    <definedName name="Z_3F51B73C_8999_4BDD_B7BB_CFA8C5D5F118_.wvu.Cols" localSheetId="99" hidden="1">'Huyen Nguyen'!$P:$P,'Huyen Nguyen'!$S:$S,'Huyen Nguyen'!$Y:$Y</definedName>
    <definedName name="Z_3F51B73C_8999_4BDD_B7BB_CFA8C5D5F118_.wvu.Cols" localSheetId="84" hidden="1">'Lan Hoang'!$R:$S</definedName>
    <definedName name="Z_3F51B73C_8999_4BDD_B7BB_CFA8C5D5F118_.wvu.Cols" localSheetId="93" hidden="1">'Lan Nguyen 89'!$P:$P,'Lan Nguyen 89'!$S:$T</definedName>
    <definedName name="Z_3F51B73C_8999_4BDD_B7BB_CFA8C5D5F118_.wvu.Cols" localSheetId="58" hidden="1">'Linh Nguyen'!$R:$R</definedName>
    <definedName name="Z_3F51B73C_8999_4BDD_B7BB_CFA8C5D5F118_.wvu.Cols" localSheetId="81" hidden="1">'Men Than'!$P:$U,'Men Than'!$W:$Y</definedName>
    <definedName name="Z_3F51B73C_8999_4BDD_B7BB_CFA8C5D5F118_.wvu.Cols" localSheetId="53" hidden="1">'Ngan Do'!$Q:$S</definedName>
    <definedName name="Z_3F51B73C_8999_4BDD_B7BB_CFA8C5D5F118_.wvu.Cols" localSheetId="56" hidden="1">'Ngoc Dang'!$R:$R</definedName>
    <definedName name="Z_3F51B73C_8999_4BDD_B7BB_CFA8C5D5F118_.wvu.Cols" localSheetId="59" hidden="1">'Ngoc Dao'!$R:$R</definedName>
    <definedName name="Z_3F51B73C_8999_4BDD_B7BB_CFA8C5D5F118_.wvu.Cols" localSheetId="86" hidden="1">'Nhung Hoang'!$Q:$R</definedName>
    <definedName name="Z_3F51B73C_8999_4BDD_B7BB_CFA8C5D5F118_.wvu.Cols" localSheetId="62" hidden="1">'Phuong Pham'!$R:$S,'Phuong Pham'!$Y:$Y</definedName>
    <definedName name="Z_3F51B73C_8999_4BDD_B7BB_CFA8C5D5F118_.wvu.Cols" localSheetId="55" hidden="1">'Thu Nguyen'!$R:$R</definedName>
    <definedName name="Z_3F51B73C_8999_4BDD_B7BB_CFA8C5D5F118_.wvu.Cols" localSheetId="60" hidden="1">'Truong Dao'!$R:$R</definedName>
    <definedName name="Z_3F51B73C_8999_4BDD_B7BB_CFA8C5D5F118_.wvu.Cols" localSheetId="61" hidden="1">'Vi Nguyen'!$R:$R</definedName>
    <definedName name="Z_3F51B73C_8999_4BDD_B7BB_CFA8C5D5F118_.wvu.Cols" localSheetId="85" hidden="1">'Vinh Nguyen'!$L:$L,'Vinh Nguyen'!$X:$Y</definedName>
    <definedName name="Z_3F51B73C_8999_4BDD_B7BB_CFA8C5D5F118_.wvu.FilterData" localSheetId="107" hidden="1">An2.Nguyen!$A$7:$G$66</definedName>
    <definedName name="Z_3F51B73C_8999_4BDD_B7BB_CFA8C5D5F118_.wvu.FilterData" localSheetId="6" hidden="1">'Anh 7 Nguyen'!$A$7:$G$65</definedName>
    <definedName name="Z_3F51B73C_8999_4BDD_B7BB_CFA8C5D5F118_.wvu.FilterData" localSheetId="48" hidden="1">'Anh Phan'!$A$3:$AA$70</definedName>
    <definedName name="Z_3F51B73C_8999_4BDD_B7BB_CFA8C5D5F118_.wvu.FilterData" localSheetId="77" hidden="1">'Bich Do'!$A$3:$AA$70</definedName>
    <definedName name="Z_3F51B73C_8999_4BDD_B7BB_CFA8C5D5F118_.wvu.FilterData" localSheetId="4" hidden="1">'CBL Score Standard'!$A$2:$P$58</definedName>
    <definedName name="Z_3F51B73C_8999_4BDD_B7BB_CFA8C5D5F118_.wvu.FilterData" localSheetId="17" hidden="1">'Chau Nguyen'!$A$7:$G$66</definedName>
    <definedName name="Z_3F51B73C_8999_4BDD_B7BB_CFA8C5D5F118_.wvu.FilterData" localSheetId="92" hidden="1">'Cuong Tran'!$A$3:$AA$70</definedName>
    <definedName name="Z_3F51B73C_8999_4BDD_B7BB_CFA8C5D5F118_.wvu.FilterData" localSheetId="71" hidden="1">dieu2.nguyen!$A$7:$G$65</definedName>
    <definedName name="Z_3F51B73C_8999_4BDD_B7BB_CFA8C5D5F118_.wvu.FilterData" localSheetId="72" hidden="1">'Dinh Pham'!$A$7:$G$66</definedName>
    <definedName name="Z_3F51B73C_8999_4BDD_B7BB_CFA8C5D5F118_.wvu.FilterData" localSheetId="49" hidden="1">'Dung Pham'!$A$3:$AA$70</definedName>
    <definedName name="Z_3F51B73C_8999_4BDD_B7BB_CFA8C5D5F118_.wvu.FilterData" localSheetId="45" hidden="1">'Duyen Pham'!$A$3:$AA$70</definedName>
    <definedName name="Z_3F51B73C_8999_4BDD_B7BB_CFA8C5D5F118_.wvu.FilterData" localSheetId="64" hidden="1">'Ha Nguyen'!$A$3:$AA$70</definedName>
    <definedName name="Z_3F51B73C_8999_4BDD_B7BB_CFA8C5D5F118_.wvu.FilterData" localSheetId="52" hidden="1">'Ha Nguyen ICAS3'!$A$7:$G$66</definedName>
    <definedName name="Z_3F51B73C_8999_4BDD_B7BB_CFA8C5D5F118_.wvu.FilterData" localSheetId="80" hidden="1">'Ha To'!$A$3:$AA$70</definedName>
    <definedName name="Z_3F51B73C_8999_4BDD_B7BB_CFA8C5D5F118_.wvu.FilterData" localSheetId="101" hidden="1">'Hang Vu'!$A$3:$AA$70</definedName>
    <definedName name="Z_3F51B73C_8999_4BDD_B7BB_CFA8C5D5F118_.wvu.FilterData" localSheetId="98" hidden="1">'Hien Dinh'!$A$2:$AB$69</definedName>
    <definedName name="Z_3F51B73C_8999_4BDD_B7BB_CFA8C5D5F118_.wvu.FilterData" localSheetId="54" hidden="1">'Hien Quach'!$A$2:$AA$69</definedName>
    <definedName name="Z_3F51B73C_8999_4BDD_B7BB_CFA8C5D5F118_.wvu.FilterData" localSheetId="79" hidden="1">'Hue Do'!$A$3:$AA$70</definedName>
    <definedName name="Z_3F51B73C_8999_4BDD_B7BB_CFA8C5D5F118_.wvu.FilterData" localSheetId="46" hidden="1">'Huong Luong'!$A$4:$AA$70</definedName>
    <definedName name="Z_3F51B73C_8999_4BDD_B7BB_CFA8C5D5F118_.wvu.FilterData" localSheetId="99" hidden="1">'Huyen Nguyen'!$A$3:$AA$70</definedName>
    <definedName name="Z_3F51B73C_8999_4BDD_B7BB_CFA8C5D5F118_.wvu.FilterData" localSheetId="108" hidden="1">'Kien Nguyen'!$A$7:$G$66</definedName>
    <definedName name="Z_3F51B73C_8999_4BDD_B7BB_CFA8C5D5F118_.wvu.FilterData" localSheetId="68" hidden="1">la.dang!$A$7:$G$65</definedName>
    <definedName name="Z_3F51B73C_8999_4BDD_B7BB_CFA8C5D5F118_.wvu.FilterData" localSheetId="84" hidden="1">'Lan Hoang'!$A$3:$AA$70</definedName>
    <definedName name="Z_3F51B73C_8999_4BDD_B7BB_CFA8C5D5F118_.wvu.FilterData" localSheetId="93" hidden="1">'Lan Nguyen 89'!$A$3:$AA$70</definedName>
    <definedName name="Z_3F51B73C_8999_4BDD_B7BB_CFA8C5D5F118_.wvu.FilterData" localSheetId="58" hidden="1">'Linh Nguyen'!$A$3:$AA$70</definedName>
    <definedName name="Z_3F51B73C_8999_4BDD_B7BB_CFA8C5D5F118_.wvu.FilterData" localSheetId="66" hidden="1">'Ly Nguyen'!$A$3:$AA$70</definedName>
    <definedName name="Z_3F51B73C_8999_4BDD_B7BB_CFA8C5D5F118_.wvu.FilterData" localSheetId="81" hidden="1">'Men Than'!$A$3:$AA$70</definedName>
    <definedName name="Z_3F51B73C_8999_4BDD_B7BB_CFA8C5D5F118_.wvu.FilterData" localSheetId="110" hidden="1">'Nga Bui'!$A$7:$G$66</definedName>
    <definedName name="Z_3F51B73C_8999_4BDD_B7BB_CFA8C5D5F118_.wvu.FilterData" localSheetId="53" hidden="1">'Ngan Do'!$A$3:$AA$70</definedName>
    <definedName name="Z_3F51B73C_8999_4BDD_B7BB_CFA8C5D5F118_.wvu.FilterData" localSheetId="56" hidden="1">'Ngoc Dang'!$A$3:$AA$70</definedName>
    <definedName name="Z_3F51B73C_8999_4BDD_B7BB_CFA8C5D5F118_.wvu.FilterData" localSheetId="59" hidden="1">'Ngoc Dao'!$A$3:$AA$70</definedName>
    <definedName name="Z_3F51B73C_8999_4BDD_B7BB_CFA8C5D5F118_.wvu.FilterData" localSheetId="97" hidden="1">Nguyet2.Nguyen!$A$3:$AA$70</definedName>
    <definedName name="Z_3F51B73C_8999_4BDD_B7BB_CFA8C5D5F118_.wvu.FilterData" localSheetId="86" hidden="1">'Nhung Hoang'!$A$3:$AA$70</definedName>
    <definedName name="Z_3F51B73C_8999_4BDD_B7BB_CFA8C5D5F118_.wvu.FilterData" localSheetId="103" hidden="1">'Nhung2 Nguyen'!$A$3:$AA$70</definedName>
    <definedName name="Z_3F51B73C_8999_4BDD_B7BB_CFA8C5D5F118_.wvu.FilterData" localSheetId="87" hidden="1">'Oanh Nguyen'!$A$3:$AA$70</definedName>
    <definedName name="Z_3F51B73C_8999_4BDD_B7BB_CFA8C5D5F118_.wvu.FilterData" localSheetId="82" hidden="1">'Phong Nguyen'!$A$3:$AC$70</definedName>
    <definedName name="Z_3F51B73C_8999_4BDD_B7BB_CFA8C5D5F118_.wvu.FilterData" localSheetId="75" hidden="1">'Phuc Truong'!$A$3:$AA$70</definedName>
    <definedName name="Z_3F51B73C_8999_4BDD_B7BB_CFA8C5D5F118_.wvu.FilterData" localSheetId="105" hidden="1">'Phuong 2 Le'!$A$3:$AA$70</definedName>
    <definedName name="Z_3F51B73C_8999_4BDD_B7BB_CFA8C5D5F118_.wvu.FilterData" localSheetId="109" hidden="1">'Phuong Ngo'!$A$7:$G$66</definedName>
    <definedName name="Z_3F51B73C_8999_4BDD_B7BB_CFA8C5D5F118_.wvu.FilterData" localSheetId="62" hidden="1">'Phuong Pham'!$A$4:$AA$70</definedName>
    <definedName name="Z_3F51B73C_8999_4BDD_B7BB_CFA8C5D5F118_.wvu.FilterData" localSheetId="91" hidden="1">'Quyen Nguyen'!$A$7:$AA$70</definedName>
    <definedName name="Z_3F51B73C_8999_4BDD_B7BB_CFA8C5D5F118_.wvu.FilterData" localSheetId="1" hidden="1">Summary!$A$2:$AX$74</definedName>
    <definedName name="Z_3F51B73C_8999_4BDD_B7BB_CFA8C5D5F118_.wvu.FilterData" localSheetId="57" hidden="1">'Tam Hoang'!$A$3:$AA$70</definedName>
    <definedName name="Z_3F51B73C_8999_4BDD_B7BB_CFA8C5D5F118_.wvu.FilterData" localSheetId="5" hidden="1">Template!$A$7:$G$65</definedName>
    <definedName name="Z_3F51B73C_8999_4BDD_B7BB_CFA8C5D5F118_.wvu.FilterData" localSheetId="90" hidden="1">'Thang Vu'!$A$7:$AA$70</definedName>
    <definedName name="Z_3F51B73C_8999_4BDD_B7BB_CFA8C5D5F118_.wvu.FilterData" localSheetId="43" hidden="1">Thoa.Dien!$A$7:$G$65</definedName>
    <definedName name="Z_3F51B73C_8999_4BDD_B7BB_CFA8C5D5F118_.wvu.FilterData" localSheetId="55" hidden="1">'Thu Nguyen'!$A$3:$AA$70</definedName>
    <definedName name="Z_3F51B73C_8999_4BDD_B7BB_CFA8C5D5F118_.wvu.FilterData" localSheetId="70" hidden="1">thuhuong.nguyen!$A$7:$G$65</definedName>
    <definedName name="Z_3F51B73C_8999_4BDD_B7BB_CFA8C5D5F118_.wvu.FilterData" localSheetId="106" hidden="1">'Thuy Le'!$A$3:$AA$70</definedName>
    <definedName name="Z_3F51B73C_8999_4BDD_B7BB_CFA8C5D5F118_.wvu.FilterData" localSheetId="88" hidden="1">'Thuy Le MIB'!$A$3:$AA$70</definedName>
    <definedName name="Z_3F51B73C_8999_4BDD_B7BB_CFA8C5D5F118_.wvu.FilterData" localSheetId="78" hidden="1">'Thuy Pham'!$A$3:$AA$70</definedName>
    <definedName name="Z_3F51B73C_8999_4BDD_B7BB_CFA8C5D5F118_.wvu.FilterData" localSheetId="69" hidden="1">thuy.dao!$A$7:$G$65</definedName>
    <definedName name="Z_3F51B73C_8999_4BDD_B7BB_CFA8C5D5F118_.wvu.FilterData" localSheetId="102" hidden="1">'Trang 1 Tran'!$A$3:$AA$70</definedName>
    <definedName name="Z_3F51B73C_8999_4BDD_B7BB_CFA8C5D5F118_.wvu.FilterData" localSheetId="50" hidden="1">'Trang Nguyen'!$A$7:$G$66</definedName>
    <definedName name="Z_3F51B73C_8999_4BDD_B7BB_CFA8C5D5F118_.wvu.FilterData" localSheetId="74" hidden="1">Trang2.Le!$A$3:$AA$70</definedName>
    <definedName name="Z_3F51B73C_8999_4BDD_B7BB_CFA8C5D5F118_.wvu.FilterData" localSheetId="96" hidden="1">Trang2.Nguyen!$A$3:$AA$70</definedName>
    <definedName name="Z_3F51B73C_8999_4BDD_B7BB_CFA8C5D5F118_.wvu.FilterData" localSheetId="60" hidden="1">'Truong Dao'!$A$3:$AA$70</definedName>
    <definedName name="Z_3F51B73C_8999_4BDD_B7BB_CFA8C5D5F118_.wvu.FilterData" localSheetId="67" hidden="1">Tuan4.nguyen!$A$7:$G$65</definedName>
    <definedName name="Z_3F51B73C_8999_4BDD_B7BB_CFA8C5D5F118_.wvu.FilterData" localSheetId="89" hidden="1">'Tung Tran'!$A$3:$AA$70</definedName>
    <definedName name="Z_3F51B73C_8999_4BDD_B7BB_CFA8C5D5F118_.wvu.FilterData" localSheetId="61" hidden="1">'Vi Nguyen'!$A$3:$AA$70</definedName>
    <definedName name="Z_3F51B73C_8999_4BDD_B7BB_CFA8C5D5F118_.wvu.FilterData" localSheetId="85" hidden="1">'Vinh Nguyen'!$A$3:$Y$70</definedName>
    <definedName name="Z_3F51B73C_8999_4BDD_B7BB_CFA8C5D5F118_.wvu.FilterData" localSheetId="100" hidden="1">'Y Vu'!$A$3:$AA$70</definedName>
    <definedName name="Z_61959E49_C4BC_41CB_B0BE_7EDA73DE356A_.wvu.Cols" localSheetId="36" hidden="1">'Anh Duong'!$R:$R</definedName>
    <definedName name="Z_61959E49_C4BC_41CB_B0BE_7EDA73DE356A_.wvu.Cols" localSheetId="72" hidden="1">'Dinh Pham'!$R:$R</definedName>
    <definedName name="Z_61959E49_C4BC_41CB_B0BE_7EDA73DE356A_.wvu.Cols" localSheetId="49" hidden="1">'Dung Pham'!$R:$R</definedName>
    <definedName name="Z_61959E49_C4BC_41CB_B0BE_7EDA73DE356A_.wvu.Cols" localSheetId="45" hidden="1">'Duyen Pham'!$R:$R</definedName>
    <definedName name="Z_61959E49_C4BC_41CB_B0BE_7EDA73DE356A_.wvu.Cols" localSheetId="30" hidden="1">'Giang Nguyen'!$R:$R</definedName>
    <definedName name="Z_61959E49_C4BC_41CB_B0BE_7EDA73DE356A_.wvu.Cols" localSheetId="37" hidden="1">'Hanh Duong'!$R:$R</definedName>
    <definedName name="Z_61959E49_C4BC_41CB_B0BE_7EDA73DE356A_.wvu.Cols" localSheetId="38" hidden="1">'Hanh Trinh'!$R:$R</definedName>
    <definedName name="Z_61959E49_C4BC_41CB_B0BE_7EDA73DE356A_.wvu.Cols" localSheetId="39" hidden="1">'Hien Bui'!$R:$R</definedName>
    <definedName name="Z_61959E49_C4BC_41CB_B0BE_7EDA73DE356A_.wvu.Cols" localSheetId="54" hidden="1">'Hien Quach'!$R:$R</definedName>
    <definedName name="Z_61959E49_C4BC_41CB_B0BE_7EDA73DE356A_.wvu.Cols" localSheetId="46" hidden="1">'Huong Luong'!$R:$R</definedName>
    <definedName name="Z_61959E49_C4BC_41CB_B0BE_7EDA73DE356A_.wvu.Cols" localSheetId="31" hidden="1">'Lam Bui'!$R:$R</definedName>
    <definedName name="Z_61959E49_C4BC_41CB_B0BE_7EDA73DE356A_.wvu.Cols" localSheetId="40" hidden="1">'Lan Nguyen'!$R:$R</definedName>
    <definedName name="Z_61959E49_C4BC_41CB_B0BE_7EDA73DE356A_.wvu.Cols" localSheetId="58" hidden="1">'Linh Nguyen'!$R:$R</definedName>
    <definedName name="Z_61959E49_C4BC_41CB_B0BE_7EDA73DE356A_.wvu.Cols" localSheetId="44" hidden="1">'Na Nguyen'!$R:$R</definedName>
    <definedName name="Z_61959E49_C4BC_41CB_B0BE_7EDA73DE356A_.wvu.Cols" localSheetId="56" hidden="1">'Ngoc Dang'!$R:$R</definedName>
    <definedName name="Z_61959E49_C4BC_41CB_B0BE_7EDA73DE356A_.wvu.Cols" localSheetId="59" hidden="1">'Ngoc Dao'!$R:$R</definedName>
    <definedName name="Z_61959E49_C4BC_41CB_B0BE_7EDA73DE356A_.wvu.Cols" localSheetId="35" hidden="1">'Phuong Phan'!$R:$R</definedName>
    <definedName name="Z_61959E49_C4BC_41CB_B0BE_7EDA73DE356A_.wvu.Cols" localSheetId="57" hidden="1">'Tam Hoang'!$R:$R</definedName>
    <definedName name="Z_61959E49_C4BC_41CB_B0BE_7EDA73DE356A_.wvu.Cols" localSheetId="55" hidden="1">'Thu Nguyen'!$R:$R</definedName>
    <definedName name="Z_61959E49_C4BC_41CB_B0BE_7EDA73DE356A_.wvu.Cols" localSheetId="32" hidden="1">'Thuy Lang'!$Q:$Q</definedName>
    <definedName name="Z_61959E49_C4BC_41CB_B0BE_7EDA73DE356A_.wvu.Cols" localSheetId="33" hidden="1">'Trang Tran'!$R:$R</definedName>
    <definedName name="Z_61959E49_C4BC_41CB_B0BE_7EDA73DE356A_.wvu.Cols" localSheetId="60" hidden="1">'Truong Dao'!$R:$R</definedName>
    <definedName name="Z_61959E49_C4BC_41CB_B0BE_7EDA73DE356A_.wvu.Cols" localSheetId="61" hidden="1">'Vi Nguyen'!$R:$R</definedName>
    <definedName name="Z_61959E49_C4BC_41CB_B0BE_7EDA73DE356A_.wvu.FilterData" localSheetId="21" hidden="1">'An Ta'!$A$7:$G$66</definedName>
    <definedName name="Z_61959E49_C4BC_41CB_B0BE_7EDA73DE356A_.wvu.FilterData" localSheetId="107" hidden="1">An2.Nguyen!$A$7:$G$66</definedName>
    <definedName name="Z_61959E49_C4BC_41CB_B0BE_7EDA73DE356A_.wvu.FilterData" localSheetId="6" hidden="1">'Anh 7 Nguyen'!$A$7:$G$65</definedName>
    <definedName name="Z_61959E49_C4BC_41CB_B0BE_7EDA73DE356A_.wvu.FilterData" localSheetId="36" hidden="1">'Anh Duong'!$A$3:$Y$70</definedName>
    <definedName name="Z_61959E49_C4BC_41CB_B0BE_7EDA73DE356A_.wvu.FilterData" localSheetId="48" hidden="1">'Anh Phan'!$A$3:$AA$70</definedName>
    <definedName name="Z_61959E49_C4BC_41CB_B0BE_7EDA73DE356A_.wvu.FilterData" localSheetId="83" hidden="1">'Anh To'!$A$3:$AA$70</definedName>
    <definedName name="Z_61959E49_C4BC_41CB_B0BE_7EDA73DE356A_.wvu.FilterData" localSheetId="73" hidden="1">'Anh Tran'!$A$7:$Y$70</definedName>
    <definedName name="Z_61959E49_C4BC_41CB_B0BE_7EDA73DE356A_.wvu.FilterData" localSheetId="77" hidden="1">'Bich Do'!$A$3:$AA$70</definedName>
    <definedName name="Z_61959E49_C4BC_41CB_B0BE_7EDA73DE356A_.wvu.FilterData" localSheetId="4" hidden="1">'CBL Score Standard'!$A$3:$P$63</definedName>
    <definedName name="Z_61959E49_C4BC_41CB_B0BE_7EDA73DE356A_.wvu.FilterData" localSheetId="17" hidden="1">'Chau Nguyen'!$A$7:$G$66</definedName>
    <definedName name="Z_61959E49_C4BC_41CB_B0BE_7EDA73DE356A_.wvu.FilterData" localSheetId="27" hidden="1">'Chi Bui'!$A$7:$G$66</definedName>
    <definedName name="Z_61959E49_C4BC_41CB_B0BE_7EDA73DE356A_.wvu.FilterData" localSheetId="94" hidden="1">Chinh.Tran!$A$3:$AA$70</definedName>
    <definedName name="Z_61959E49_C4BC_41CB_B0BE_7EDA73DE356A_.wvu.FilterData" localSheetId="92" hidden="1">'Cuong Tran'!$A$3:$AA$70</definedName>
    <definedName name="Z_61959E49_C4BC_41CB_B0BE_7EDA73DE356A_.wvu.FilterData" localSheetId="47" hidden="1">'Cuong Truong'!$A$3:$AA$70</definedName>
    <definedName name="Z_61959E49_C4BC_41CB_B0BE_7EDA73DE356A_.wvu.FilterData" localSheetId="65" hidden="1">'Dan Nguyen'!$A$3:$AA$70</definedName>
    <definedName name="Z_61959E49_C4BC_41CB_B0BE_7EDA73DE356A_.wvu.FilterData" localSheetId="71" hidden="1">dieu2.nguyen!$A$7:$G$65</definedName>
    <definedName name="Z_61959E49_C4BC_41CB_B0BE_7EDA73DE356A_.wvu.FilterData" localSheetId="72" hidden="1">'Dinh Pham'!$A$7:$G$66</definedName>
    <definedName name="Z_61959E49_C4BC_41CB_B0BE_7EDA73DE356A_.wvu.FilterData" localSheetId="34" hidden="1">'Diu Le'!$A$7:$G$66</definedName>
    <definedName name="Z_61959E49_C4BC_41CB_B0BE_7EDA73DE356A_.wvu.FilterData" localSheetId="28" hidden="1">'Doan Vu'!$A$7:$G$66</definedName>
    <definedName name="Z_61959E49_C4BC_41CB_B0BE_7EDA73DE356A_.wvu.FilterData" localSheetId="49" hidden="1">'Dung Pham'!$A$3:$AA$70</definedName>
    <definedName name="Z_61959E49_C4BC_41CB_B0BE_7EDA73DE356A_.wvu.FilterData" localSheetId="7" hidden="1">'Duong Nguyen'!$A$7:$G$66</definedName>
    <definedName name="Z_61959E49_C4BC_41CB_B0BE_7EDA73DE356A_.wvu.FilterData" localSheetId="63" hidden="1">'Duy Ngo'!$A$3:$AA$70</definedName>
    <definedName name="Z_61959E49_C4BC_41CB_B0BE_7EDA73DE356A_.wvu.FilterData" localSheetId="45" hidden="1">'Duyen Pham'!$A$3:$AA$70</definedName>
    <definedName name="Z_61959E49_C4BC_41CB_B0BE_7EDA73DE356A_.wvu.FilterData" localSheetId="30" hidden="1">'Giang Nguyen'!$A$3:$Y$70</definedName>
    <definedName name="Z_61959E49_C4BC_41CB_B0BE_7EDA73DE356A_.wvu.FilterData" localSheetId="64" hidden="1">'Ha Nguyen'!$A$3:$AA$70</definedName>
    <definedName name="Z_61959E49_C4BC_41CB_B0BE_7EDA73DE356A_.wvu.FilterData" localSheetId="52" hidden="1">'Ha Nguyen ICAS3'!$A$7:$G$66</definedName>
    <definedName name="Z_61959E49_C4BC_41CB_B0BE_7EDA73DE356A_.wvu.FilterData" localSheetId="80" hidden="1">'Ha To'!$A$3:$AA$70</definedName>
    <definedName name="Z_61959E49_C4BC_41CB_B0BE_7EDA73DE356A_.wvu.FilterData" localSheetId="26" hidden="1">'Hai Trinh'!$A$7:$G$66</definedName>
    <definedName name="Z_61959E49_C4BC_41CB_B0BE_7EDA73DE356A_.wvu.FilterData" localSheetId="101" hidden="1">'Hang Vu'!$A$3:$AA$70</definedName>
    <definedName name="Z_61959E49_C4BC_41CB_B0BE_7EDA73DE356A_.wvu.FilterData" localSheetId="37" hidden="1">'Hanh Duong'!$A$3:$AA$70</definedName>
    <definedName name="Z_61959E49_C4BC_41CB_B0BE_7EDA73DE356A_.wvu.FilterData" localSheetId="38" hidden="1">'Hanh Trinh'!$A$3:$AA$70</definedName>
    <definedName name="Z_61959E49_C4BC_41CB_B0BE_7EDA73DE356A_.wvu.FilterData" localSheetId="39" hidden="1">'Hien Bui'!$A$3:$AA$70</definedName>
    <definedName name="Z_61959E49_C4BC_41CB_B0BE_7EDA73DE356A_.wvu.FilterData" localSheetId="98" hidden="1">'Hien Dinh'!$A$2:$AB$69</definedName>
    <definedName name="Z_61959E49_C4BC_41CB_B0BE_7EDA73DE356A_.wvu.FilterData" localSheetId="54" hidden="1">'Hien Quach'!$A$2:$AA$69</definedName>
    <definedName name="Z_61959E49_C4BC_41CB_B0BE_7EDA73DE356A_.wvu.FilterData" localSheetId="8" hidden="1">'Hien Tran'!$A$7:$G$66</definedName>
    <definedName name="Z_61959E49_C4BC_41CB_B0BE_7EDA73DE356A_.wvu.FilterData" localSheetId="19" hidden="1">'Hong Nguyen'!$A$7:$G$66</definedName>
    <definedName name="Z_61959E49_C4BC_41CB_B0BE_7EDA73DE356A_.wvu.FilterData" localSheetId="18" hidden="1">'Hong Pham'!$A$7:$W$7</definedName>
    <definedName name="Z_61959E49_C4BC_41CB_B0BE_7EDA73DE356A_.wvu.FilterData" localSheetId="79" hidden="1">'Hue Do'!$A$3:$AA$70</definedName>
    <definedName name="Z_61959E49_C4BC_41CB_B0BE_7EDA73DE356A_.wvu.FilterData" localSheetId="46" hidden="1">'Huong Luong'!$A$4:$AA$70</definedName>
    <definedName name="Z_61959E49_C4BC_41CB_B0BE_7EDA73DE356A_.wvu.FilterData" localSheetId="114" hidden="1">huong6.nguyen!$A$7:$G$65</definedName>
    <definedName name="Z_61959E49_C4BC_41CB_B0BE_7EDA73DE356A_.wvu.FilterData" localSheetId="99" hidden="1">'Huyen Nguyen'!$A$3:$AA$70</definedName>
    <definedName name="Z_61959E49_C4BC_41CB_B0BE_7EDA73DE356A_.wvu.FilterData" localSheetId="51" hidden="1">'Khanh Ha'!$A$7:$G$66</definedName>
    <definedName name="Z_61959E49_C4BC_41CB_B0BE_7EDA73DE356A_.wvu.FilterData" localSheetId="22" hidden="1">'Khanh Ngo'!$A$7:$G$66</definedName>
    <definedName name="Z_61959E49_C4BC_41CB_B0BE_7EDA73DE356A_.wvu.FilterData" localSheetId="108" hidden="1">'Kien Nguyen'!$A$7:$G$66</definedName>
    <definedName name="Z_61959E49_C4BC_41CB_B0BE_7EDA73DE356A_.wvu.FilterData" localSheetId="68" hidden="1">la.dang!$A$7:$G$65</definedName>
    <definedName name="Z_61959E49_C4BC_41CB_B0BE_7EDA73DE356A_.wvu.FilterData" localSheetId="31" hidden="1">'Lam Bui'!$A$3:$Y$70</definedName>
    <definedName name="Z_61959E49_C4BC_41CB_B0BE_7EDA73DE356A_.wvu.FilterData" localSheetId="84" hidden="1">'Lan Hoang'!$A$3:$AA$70</definedName>
    <definedName name="Z_61959E49_C4BC_41CB_B0BE_7EDA73DE356A_.wvu.FilterData" localSheetId="40" hidden="1">'Lan Nguyen'!$A$3:$AA$70</definedName>
    <definedName name="Z_61959E49_C4BC_41CB_B0BE_7EDA73DE356A_.wvu.FilterData" localSheetId="93" hidden="1">'Lan Nguyen 89'!$A$3:$AA$70</definedName>
    <definedName name="Z_61959E49_C4BC_41CB_B0BE_7EDA73DE356A_.wvu.FilterData" localSheetId="58" hidden="1">'Linh Nguyen'!$A$3:$AA$70</definedName>
    <definedName name="Z_61959E49_C4BC_41CB_B0BE_7EDA73DE356A_.wvu.FilterData" localSheetId="42" hidden="1">'Loc Le'!$A$3:$AA$70</definedName>
    <definedName name="Z_61959E49_C4BC_41CB_B0BE_7EDA73DE356A_.wvu.FilterData" localSheetId="66" hidden="1">'Ly Nguyen'!$A$3:$AA$70</definedName>
    <definedName name="Z_61959E49_C4BC_41CB_B0BE_7EDA73DE356A_.wvu.FilterData" localSheetId="9" hidden="1">'Mai Le'!$A$7:$G$66</definedName>
    <definedName name="Z_61959E49_C4BC_41CB_B0BE_7EDA73DE356A_.wvu.FilterData" localSheetId="20" hidden="1">'Mai Ngo'!$A$7:$G$66</definedName>
    <definedName name="Z_61959E49_C4BC_41CB_B0BE_7EDA73DE356A_.wvu.FilterData" localSheetId="81" hidden="1">'Men Than'!$A$3:$AA$70</definedName>
    <definedName name="Z_61959E49_C4BC_41CB_B0BE_7EDA73DE356A_.wvu.FilterData" localSheetId="24" hidden="1">'Minh Do'!$A$7:$G$66</definedName>
    <definedName name="Z_61959E49_C4BC_41CB_B0BE_7EDA73DE356A_.wvu.FilterData" localSheetId="44" hidden="1">'Na Nguyen'!$A$3:$AA$70</definedName>
    <definedName name="Z_61959E49_C4BC_41CB_B0BE_7EDA73DE356A_.wvu.FilterData" localSheetId="110" hidden="1">'Nga Bui'!$A$7:$G$66</definedName>
    <definedName name="Z_61959E49_C4BC_41CB_B0BE_7EDA73DE356A_.wvu.FilterData" localSheetId="115" hidden="1">nga.le!$A$7:$G$65</definedName>
    <definedName name="Z_61959E49_C4BC_41CB_B0BE_7EDA73DE356A_.wvu.FilterData" localSheetId="29" hidden="1">'Ngan Bui'!$A$7:$G$66</definedName>
    <definedName name="Z_61959E49_C4BC_41CB_B0BE_7EDA73DE356A_.wvu.FilterData" localSheetId="53" hidden="1">'Ngan Do'!$A$3:$AA$70</definedName>
    <definedName name="Z_61959E49_C4BC_41CB_B0BE_7EDA73DE356A_.wvu.FilterData" localSheetId="56" hidden="1">'Ngoc Dang'!$A$3:$AA$70</definedName>
    <definedName name="Z_61959E49_C4BC_41CB_B0BE_7EDA73DE356A_.wvu.FilterData" localSheetId="59" hidden="1">'Ngoc Dao'!$A$3:$AA$70</definedName>
    <definedName name="Z_61959E49_C4BC_41CB_B0BE_7EDA73DE356A_.wvu.FilterData" localSheetId="97" hidden="1">Nguyet2.Nguyen!$A$3:$AA$70</definedName>
    <definedName name="Z_61959E49_C4BC_41CB_B0BE_7EDA73DE356A_.wvu.FilterData" localSheetId="86" hidden="1">'Nhung Hoang'!$A$3:$AA$70</definedName>
    <definedName name="Z_61959E49_C4BC_41CB_B0BE_7EDA73DE356A_.wvu.FilterData" localSheetId="111" hidden="1">nhung.do!$A$7:$G$65</definedName>
    <definedName name="Z_61959E49_C4BC_41CB_B0BE_7EDA73DE356A_.wvu.FilterData" localSheetId="103" hidden="1">'Nhung2 Nguyen'!$A$3:$AA$70</definedName>
    <definedName name="Z_61959E49_C4BC_41CB_B0BE_7EDA73DE356A_.wvu.FilterData" localSheetId="25" hidden="1">'Oanh Do'!$A$7:$G$66</definedName>
    <definedName name="Z_61959E49_C4BC_41CB_B0BE_7EDA73DE356A_.wvu.FilterData" localSheetId="87" hidden="1">'Oanh Nguyen'!$A$3:$AA$70</definedName>
    <definedName name="Z_61959E49_C4BC_41CB_B0BE_7EDA73DE356A_.wvu.FilterData" localSheetId="23" hidden="1">'Oanh2 Nguyen'!$A$7:$G$66</definedName>
    <definedName name="Z_61959E49_C4BC_41CB_B0BE_7EDA73DE356A_.wvu.FilterData" localSheetId="82" hidden="1">'Phong Nguyen'!$A$3:$AC$70</definedName>
    <definedName name="Z_61959E49_C4BC_41CB_B0BE_7EDA73DE356A_.wvu.FilterData" localSheetId="75" hidden="1">'Phuc Truong'!$A$3:$AA$70</definedName>
    <definedName name="Z_61959E49_C4BC_41CB_B0BE_7EDA73DE356A_.wvu.FilterData" localSheetId="105" hidden="1">'Phuong 2 Le'!$A$3:$AA$70</definedName>
    <definedName name="Z_61959E49_C4BC_41CB_B0BE_7EDA73DE356A_.wvu.FilterData" localSheetId="109" hidden="1">'Phuong Ngo'!$A$7:$G$66</definedName>
    <definedName name="Z_61959E49_C4BC_41CB_B0BE_7EDA73DE356A_.wvu.FilterData" localSheetId="76" hidden="1">'Phuong Nguyen'!$A$3:$AA$70</definedName>
    <definedName name="Z_61959E49_C4BC_41CB_B0BE_7EDA73DE356A_.wvu.FilterData" localSheetId="62" hidden="1">'Phuong Pham'!$A$4:$AA$70</definedName>
    <definedName name="Z_61959E49_C4BC_41CB_B0BE_7EDA73DE356A_.wvu.FilterData" localSheetId="35" hidden="1">'Phuong Phan'!$A$3:$Y$70</definedName>
    <definedName name="Z_61959E49_C4BC_41CB_B0BE_7EDA73DE356A_.wvu.FilterData" localSheetId="91" hidden="1">'Quyen Nguyen'!$A$7:$AA$70</definedName>
    <definedName name="Z_61959E49_C4BC_41CB_B0BE_7EDA73DE356A_.wvu.FilterData" localSheetId="1" hidden="1">Summary!$A$2:$AX$74</definedName>
    <definedName name="Z_61959E49_C4BC_41CB_B0BE_7EDA73DE356A_.wvu.FilterData" localSheetId="57" hidden="1">'Tam Hoang'!$A$3:$AA$70</definedName>
    <definedName name="Z_61959E49_C4BC_41CB_B0BE_7EDA73DE356A_.wvu.FilterData" localSheetId="5" hidden="1">Template!$A$7:$G$65</definedName>
    <definedName name="Z_61959E49_C4BC_41CB_B0BE_7EDA73DE356A_.wvu.FilterData" localSheetId="90" hidden="1">'Thang Vu'!$A$7:$AA$70</definedName>
    <definedName name="Z_61959E49_C4BC_41CB_B0BE_7EDA73DE356A_.wvu.FilterData" localSheetId="112" hidden="1">Thanh.nguyen!$A$7:$G$65</definedName>
    <definedName name="Z_61959E49_C4BC_41CB_B0BE_7EDA73DE356A_.wvu.FilterData" localSheetId="113" hidden="1">Thanh2.Hoang!$A$7:$G$65</definedName>
    <definedName name="Z_61959E49_C4BC_41CB_B0BE_7EDA73DE356A_.wvu.FilterData" localSheetId="43" hidden="1">Thoa.Dien!$A$7:$G$65</definedName>
    <definedName name="Z_61959E49_C4BC_41CB_B0BE_7EDA73DE356A_.wvu.FilterData" localSheetId="55" hidden="1">'Thu Nguyen'!$A$3:$AA$70</definedName>
    <definedName name="Z_61959E49_C4BC_41CB_B0BE_7EDA73DE356A_.wvu.FilterData" localSheetId="70" hidden="1">thuhuong.nguyen!$A$7:$G$65</definedName>
    <definedName name="Z_61959E49_C4BC_41CB_B0BE_7EDA73DE356A_.wvu.FilterData" localSheetId="104" hidden="1">'Thuy Dang'!$A$3:$AA$70</definedName>
    <definedName name="Z_61959E49_C4BC_41CB_B0BE_7EDA73DE356A_.wvu.FilterData" localSheetId="32" hidden="1">'Thuy Lang'!$A$3:$Y$70</definedName>
    <definedName name="Z_61959E49_C4BC_41CB_B0BE_7EDA73DE356A_.wvu.FilterData" localSheetId="106" hidden="1">'Thuy Le'!$A$3:$AA$70</definedName>
    <definedName name="Z_61959E49_C4BC_41CB_B0BE_7EDA73DE356A_.wvu.FilterData" localSheetId="88" hidden="1">'Thuy Le MIB'!$A$3:$AA$70</definedName>
    <definedName name="Z_61959E49_C4BC_41CB_B0BE_7EDA73DE356A_.wvu.FilterData" localSheetId="78" hidden="1">'Thuy Pham'!$A$3:$AA$70</definedName>
    <definedName name="Z_61959E49_C4BC_41CB_B0BE_7EDA73DE356A_.wvu.FilterData" localSheetId="69" hidden="1">thuy.dao!$A$7:$G$65</definedName>
    <definedName name="Z_61959E49_C4BC_41CB_B0BE_7EDA73DE356A_.wvu.FilterData" localSheetId="116" hidden="1">Toan.chu!$A$7:$G$65</definedName>
    <definedName name="Z_61959E49_C4BC_41CB_B0BE_7EDA73DE356A_.wvu.FilterData" localSheetId="102" hidden="1">'Trang 1 Tran'!$A$3:$AA$70</definedName>
    <definedName name="Z_61959E49_C4BC_41CB_B0BE_7EDA73DE356A_.wvu.FilterData" localSheetId="50" hidden="1">'Trang Nguyen'!$A$7:$G$66</definedName>
    <definedName name="Z_61959E49_C4BC_41CB_B0BE_7EDA73DE356A_.wvu.FilterData" localSheetId="33" hidden="1">'Trang Tran'!$A$4:$Y$70</definedName>
    <definedName name="Z_61959E49_C4BC_41CB_B0BE_7EDA73DE356A_.wvu.FilterData" localSheetId="74" hidden="1">Trang2.Le!$A$3:$AA$70</definedName>
    <definedName name="Z_61959E49_C4BC_41CB_B0BE_7EDA73DE356A_.wvu.FilterData" localSheetId="96" hidden="1">Trang2.Nguyen!$A$3:$AA$70</definedName>
    <definedName name="Z_61959E49_C4BC_41CB_B0BE_7EDA73DE356A_.wvu.FilterData" localSheetId="60" hidden="1">'Truong Dao'!$A$3:$AA$70</definedName>
    <definedName name="Z_61959E49_C4BC_41CB_B0BE_7EDA73DE356A_.wvu.FilterData" localSheetId="67" hidden="1">Tuan4.nguyen!$A$7:$G$65</definedName>
    <definedName name="Z_61959E49_C4BC_41CB_B0BE_7EDA73DE356A_.wvu.FilterData" localSheetId="89" hidden="1">'Tung Tran'!$A$3:$AA$70</definedName>
    <definedName name="Z_61959E49_C4BC_41CB_B0BE_7EDA73DE356A_.wvu.FilterData" localSheetId="41" hidden="1">'Van Huong'!$A$2:$AC$70</definedName>
    <definedName name="Z_61959E49_C4BC_41CB_B0BE_7EDA73DE356A_.wvu.FilterData" localSheetId="61" hidden="1">'Vi Nguyen'!$A$3:$AA$70</definedName>
    <definedName name="Z_61959E49_C4BC_41CB_B0BE_7EDA73DE356A_.wvu.FilterData" localSheetId="85" hidden="1">'Vinh Nguyen'!$A$3:$Y$70</definedName>
    <definedName name="Z_61959E49_C4BC_41CB_B0BE_7EDA73DE356A_.wvu.FilterData" localSheetId="100" hidden="1">'Y Vu'!$A$3:$AA$70</definedName>
    <definedName name="Z_6D9FC8F7_6352_4BF1_890A_27BF36FADC03_.wvu.Cols" localSheetId="36" hidden="1">'Anh Duong'!$R:$R</definedName>
    <definedName name="Z_6D9FC8F7_6352_4BF1_890A_27BF36FADC03_.wvu.Cols" localSheetId="72" hidden="1">'Dinh Pham'!$R:$R</definedName>
    <definedName name="Z_6D9FC8F7_6352_4BF1_890A_27BF36FADC03_.wvu.Cols" localSheetId="49" hidden="1">'Dung Pham'!$R:$R,'Dung Pham'!$T:$U</definedName>
    <definedName name="Z_6D9FC8F7_6352_4BF1_890A_27BF36FADC03_.wvu.Cols" localSheetId="45" hidden="1">'Duyen Pham'!$R:$R</definedName>
    <definedName name="Z_6D9FC8F7_6352_4BF1_890A_27BF36FADC03_.wvu.Cols" localSheetId="30" hidden="1">'Giang Nguyen'!$R:$R</definedName>
    <definedName name="Z_6D9FC8F7_6352_4BF1_890A_27BF36FADC03_.wvu.Cols" localSheetId="37" hidden="1">'Hanh Duong'!$R:$R</definedName>
    <definedName name="Z_6D9FC8F7_6352_4BF1_890A_27BF36FADC03_.wvu.Cols" localSheetId="54" hidden="1">'Hien Quach'!$R:$R</definedName>
    <definedName name="Z_6D9FC8F7_6352_4BF1_890A_27BF36FADC03_.wvu.Cols" localSheetId="79" hidden="1">'Hue Do'!$Q:$Q,'Hue Do'!$W:$Y</definedName>
    <definedName name="Z_6D9FC8F7_6352_4BF1_890A_27BF36FADC03_.wvu.Cols" localSheetId="46" hidden="1">'Huong Luong'!$R:$R</definedName>
    <definedName name="Z_6D9FC8F7_6352_4BF1_890A_27BF36FADC03_.wvu.Cols" localSheetId="99" hidden="1">'Huyen Nguyen'!$P:$P,'Huyen Nguyen'!$S:$S,'Huyen Nguyen'!$Y:$Y</definedName>
    <definedName name="Z_6D9FC8F7_6352_4BF1_890A_27BF36FADC03_.wvu.Cols" localSheetId="31" hidden="1">'Lam Bui'!$R:$R</definedName>
    <definedName name="Z_6D9FC8F7_6352_4BF1_890A_27BF36FADC03_.wvu.Cols" localSheetId="84" hidden="1">'Lan Hoang'!$R:$S</definedName>
    <definedName name="Z_6D9FC8F7_6352_4BF1_890A_27BF36FADC03_.wvu.Cols" localSheetId="40" hidden="1">'Lan Nguyen'!$R:$R</definedName>
    <definedName name="Z_6D9FC8F7_6352_4BF1_890A_27BF36FADC03_.wvu.Cols" localSheetId="93" hidden="1">'Lan Nguyen 89'!$P:$P,'Lan Nguyen 89'!$S:$T</definedName>
    <definedName name="Z_6D9FC8F7_6352_4BF1_890A_27BF36FADC03_.wvu.Cols" localSheetId="58" hidden="1">'Linh Nguyen'!$R:$R</definedName>
    <definedName name="Z_6D9FC8F7_6352_4BF1_890A_27BF36FADC03_.wvu.Cols" localSheetId="81" hidden="1">'Men Than'!$P:$U,'Men Than'!$W:$Y</definedName>
    <definedName name="Z_6D9FC8F7_6352_4BF1_890A_27BF36FADC03_.wvu.Cols" localSheetId="24" hidden="1">'Minh Do'!$R:$R,'Minh Do'!$U:$U,'Minh Do'!$W:$W</definedName>
    <definedName name="Z_6D9FC8F7_6352_4BF1_890A_27BF36FADC03_.wvu.Cols" localSheetId="44" hidden="1">'Na Nguyen'!$Y:$Y</definedName>
    <definedName name="Z_6D9FC8F7_6352_4BF1_890A_27BF36FADC03_.wvu.Cols" localSheetId="29" hidden="1">'Ngan Bui'!$R:$R,'Ngan Bui'!$W:$X</definedName>
    <definedName name="Z_6D9FC8F7_6352_4BF1_890A_27BF36FADC03_.wvu.Cols" localSheetId="53" hidden="1">'Ngan Do'!$Q:$S</definedName>
    <definedName name="Z_6D9FC8F7_6352_4BF1_890A_27BF36FADC03_.wvu.Cols" localSheetId="56" hidden="1">'Ngoc Dang'!$R:$R</definedName>
    <definedName name="Z_6D9FC8F7_6352_4BF1_890A_27BF36FADC03_.wvu.Cols" localSheetId="59" hidden="1">'Ngoc Dao'!$R:$R</definedName>
    <definedName name="Z_6D9FC8F7_6352_4BF1_890A_27BF36FADC03_.wvu.Cols" localSheetId="86" hidden="1">'Nhung Hoang'!$Q:$R</definedName>
    <definedName name="Z_6D9FC8F7_6352_4BF1_890A_27BF36FADC03_.wvu.Cols" localSheetId="62" hidden="1">'Phuong Pham'!$R:$S,'Phuong Pham'!$Y:$Y</definedName>
    <definedName name="Z_6D9FC8F7_6352_4BF1_890A_27BF36FADC03_.wvu.Cols" localSheetId="35" hidden="1">'Phuong Phan'!$R:$R</definedName>
    <definedName name="Z_6D9FC8F7_6352_4BF1_890A_27BF36FADC03_.wvu.Cols" localSheetId="55" hidden="1">'Thu Nguyen'!$R:$R</definedName>
    <definedName name="Z_6D9FC8F7_6352_4BF1_890A_27BF36FADC03_.wvu.Cols" localSheetId="32" hidden="1">'Thuy Lang'!$Q:$Q</definedName>
    <definedName name="Z_6D9FC8F7_6352_4BF1_890A_27BF36FADC03_.wvu.Cols" localSheetId="33" hidden="1">'Trang Tran'!$R:$R</definedName>
    <definedName name="Z_6D9FC8F7_6352_4BF1_890A_27BF36FADC03_.wvu.Cols" localSheetId="60" hidden="1">'Truong Dao'!$R:$R</definedName>
    <definedName name="Z_6D9FC8F7_6352_4BF1_890A_27BF36FADC03_.wvu.Cols" localSheetId="61" hidden="1">'Vi Nguyen'!$R:$R</definedName>
    <definedName name="Z_6D9FC8F7_6352_4BF1_890A_27BF36FADC03_.wvu.Cols" localSheetId="85" hidden="1">'Vinh Nguyen'!$L:$L,'Vinh Nguyen'!$X:$Y</definedName>
    <definedName name="Z_6D9FC8F7_6352_4BF1_890A_27BF36FADC03_.wvu.FilterData" localSheetId="21" hidden="1">'An Ta'!$A$7:$G$66</definedName>
    <definedName name="Z_6D9FC8F7_6352_4BF1_890A_27BF36FADC03_.wvu.FilterData" localSheetId="107" hidden="1">An2.Nguyen!$A$7:$G$66</definedName>
    <definedName name="Z_6D9FC8F7_6352_4BF1_890A_27BF36FADC03_.wvu.FilterData" localSheetId="6" hidden="1">'Anh 7 Nguyen'!$A$7:$G$65</definedName>
    <definedName name="Z_6D9FC8F7_6352_4BF1_890A_27BF36FADC03_.wvu.FilterData" localSheetId="36" hidden="1">'Anh Duong'!$A$3:$Y$70</definedName>
    <definedName name="Z_6D9FC8F7_6352_4BF1_890A_27BF36FADC03_.wvu.FilterData" localSheetId="48" hidden="1">'Anh Phan'!$A$3:$AA$70</definedName>
    <definedName name="Z_6D9FC8F7_6352_4BF1_890A_27BF36FADC03_.wvu.FilterData" localSheetId="83" hidden="1">'Anh To'!$A$3:$AA$70</definedName>
    <definedName name="Z_6D9FC8F7_6352_4BF1_890A_27BF36FADC03_.wvu.FilterData" localSheetId="73" hidden="1">'Anh Tran'!$A$7:$Y$70</definedName>
    <definedName name="Z_6D9FC8F7_6352_4BF1_890A_27BF36FADC03_.wvu.FilterData" localSheetId="77" hidden="1">'Bich Do'!$A$3:$AA$70</definedName>
    <definedName name="Z_6D9FC8F7_6352_4BF1_890A_27BF36FADC03_.wvu.FilterData" localSheetId="4" hidden="1">'CBL Score Standard'!$A$2:$P$58</definedName>
    <definedName name="Z_6D9FC8F7_6352_4BF1_890A_27BF36FADC03_.wvu.FilterData" localSheetId="17" hidden="1">'Chau Nguyen'!$A$7:$G$66</definedName>
    <definedName name="Z_6D9FC8F7_6352_4BF1_890A_27BF36FADC03_.wvu.FilterData" localSheetId="27" hidden="1">'Chi Bui'!$A$7:$G$66</definedName>
    <definedName name="Z_6D9FC8F7_6352_4BF1_890A_27BF36FADC03_.wvu.FilterData" localSheetId="94" hidden="1">Chinh.Tran!$A$3:$AA$70</definedName>
    <definedName name="Z_6D9FC8F7_6352_4BF1_890A_27BF36FADC03_.wvu.FilterData" localSheetId="92" hidden="1">'Cuong Tran'!$A$3:$AA$70</definedName>
    <definedName name="Z_6D9FC8F7_6352_4BF1_890A_27BF36FADC03_.wvu.FilterData" localSheetId="47" hidden="1">'Cuong Truong'!$A$3:$AA$70</definedName>
    <definedName name="Z_6D9FC8F7_6352_4BF1_890A_27BF36FADC03_.wvu.FilterData" localSheetId="65" hidden="1">'Dan Nguyen'!$A$3:$AA$70</definedName>
    <definedName name="Z_6D9FC8F7_6352_4BF1_890A_27BF36FADC03_.wvu.FilterData" localSheetId="71" hidden="1">dieu2.nguyen!$A$7:$G$65</definedName>
    <definedName name="Z_6D9FC8F7_6352_4BF1_890A_27BF36FADC03_.wvu.FilterData" localSheetId="72" hidden="1">'Dinh Pham'!$A$7:$G$66</definedName>
    <definedName name="Z_6D9FC8F7_6352_4BF1_890A_27BF36FADC03_.wvu.FilterData" localSheetId="34" hidden="1">'Diu Le'!$A$7:$G$66</definedName>
    <definedName name="Z_6D9FC8F7_6352_4BF1_890A_27BF36FADC03_.wvu.FilterData" localSheetId="28" hidden="1">'Doan Vu'!$A$7:$G$66</definedName>
    <definedName name="Z_6D9FC8F7_6352_4BF1_890A_27BF36FADC03_.wvu.FilterData" localSheetId="49" hidden="1">'Dung Pham'!$A$3:$AA$70</definedName>
    <definedName name="Z_6D9FC8F7_6352_4BF1_890A_27BF36FADC03_.wvu.FilterData" localSheetId="7" hidden="1">'Duong Nguyen'!$Q$1:$Q$196</definedName>
    <definedName name="Z_6D9FC8F7_6352_4BF1_890A_27BF36FADC03_.wvu.FilterData" localSheetId="63" hidden="1">'Duy Ngo'!$A$3:$AA$70</definedName>
    <definedName name="Z_6D9FC8F7_6352_4BF1_890A_27BF36FADC03_.wvu.FilterData" localSheetId="45" hidden="1">'Duyen Pham'!$A$3:$AA$70</definedName>
    <definedName name="Z_6D9FC8F7_6352_4BF1_890A_27BF36FADC03_.wvu.FilterData" localSheetId="30" hidden="1">'Giang Nguyen'!$A$3:$Y$70</definedName>
    <definedName name="Z_6D9FC8F7_6352_4BF1_890A_27BF36FADC03_.wvu.FilterData" localSheetId="64" hidden="1">'Ha Nguyen'!$A$3:$AA$70</definedName>
    <definedName name="Z_6D9FC8F7_6352_4BF1_890A_27BF36FADC03_.wvu.FilterData" localSheetId="52" hidden="1">'Ha Nguyen ICAS3'!$A$7:$G$66</definedName>
    <definedName name="Z_6D9FC8F7_6352_4BF1_890A_27BF36FADC03_.wvu.FilterData" localSheetId="80" hidden="1">'Ha To'!$A$3:$AA$70</definedName>
    <definedName name="Z_6D9FC8F7_6352_4BF1_890A_27BF36FADC03_.wvu.FilterData" localSheetId="26" hidden="1">'Hai Trinh'!$A$7:$G$66</definedName>
    <definedName name="Z_6D9FC8F7_6352_4BF1_890A_27BF36FADC03_.wvu.FilterData" localSheetId="101" hidden="1">'Hang Vu'!$A$3:$AA$70</definedName>
    <definedName name="Z_6D9FC8F7_6352_4BF1_890A_27BF36FADC03_.wvu.FilterData" localSheetId="37" hidden="1">'Hanh Duong'!$A$3:$AA$70</definedName>
    <definedName name="Z_6D9FC8F7_6352_4BF1_890A_27BF36FADC03_.wvu.FilterData" localSheetId="38" hidden="1">'Hanh Trinh'!$A$3:$AA$70</definedName>
    <definedName name="Z_6D9FC8F7_6352_4BF1_890A_27BF36FADC03_.wvu.FilterData" localSheetId="39" hidden="1">'Hien Bui'!$A$3:$AA$70</definedName>
    <definedName name="Z_6D9FC8F7_6352_4BF1_890A_27BF36FADC03_.wvu.FilterData" localSheetId="98" hidden="1">'Hien Dinh'!$A$2:$AB$69</definedName>
    <definedName name="Z_6D9FC8F7_6352_4BF1_890A_27BF36FADC03_.wvu.FilterData" localSheetId="54" hidden="1">'Hien Quach'!$A$2:$AA$69</definedName>
    <definedName name="Z_6D9FC8F7_6352_4BF1_890A_27BF36FADC03_.wvu.FilterData" localSheetId="8" hidden="1">'Hien Tran'!$A$7:$G$66</definedName>
    <definedName name="Z_6D9FC8F7_6352_4BF1_890A_27BF36FADC03_.wvu.FilterData" localSheetId="19" hidden="1">'Hong Nguyen'!$A$7:$G$66</definedName>
    <definedName name="Z_6D9FC8F7_6352_4BF1_890A_27BF36FADC03_.wvu.FilterData" localSheetId="18" hidden="1">'Hong Pham'!$A$7:$W$7</definedName>
    <definedName name="Z_6D9FC8F7_6352_4BF1_890A_27BF36FADC03_.wvu.FilterData" localSheetId="79" hidden="1">'Hue Do'!$A$3:$AA$70</definedName>
    <definedName name="Z_6D9FC8F7_6352_4BF1_890A_27BF36FADC03_.wvu.FilterData" localSheetId="46" hidden="1">'Huong Luong'!$A$4:$AA$70</definedName>
    <definedName name="Z_6D9FC8F7_6352_4BF1_890A_27BF36FADC03_.wvu.FilterData" localSheetId="114" hidden="1">huong6.nguyen!$A$7:$G$65</definedName>
    <definedName name="Z_6D9FC8F7_6352_4BF1_890A_27BF36FADC03_.wvu.FilterData" localSheetId="99" hidden="1">'Huyen Nguyen'!$A$3:$AA$70</definedName>
    <definedName name="Z_6D9FC8F7_6352_4BF1_890A_27BF36FADC03_.wvu.FilterData" localSheetId="95" hidden="1">Huyen2.Nguyen!$A$7:$G$25</definedName>
    <definedName name="Z_6D9FC8F7_6352_4BF1_890A_27BF36FADC03_.wvu.FilterData" localSheetId="51" hidden="1">'Khanh Ha'!$A$7:$G$66</definedName>
    <definedName name="Z_6D9FC8F7_6352_4BF1_890A_27BF36FADC03_.wvu.FilterData" localSheetId="22" hidden="1">'Khanh Ngo'!$A$7:$G$66</definedName>
    <definedName name="Z_6D9FC8F7_6352_4BF1_890A_27BF36FADC03_.wvu.FilterData" localSheetId="108" hidden="1">'Kien Nguyen'!$A$7:$G$66</definedName>
    <definedName name="Z_6D9FC8F7_6352_4BF1_890A_27BF36FADC03_.wvu.FilterData" localSheetId="68" hidden="1">la.dang!$A$7:$G$65</definedName>
    <definedName name="Z_6D9FC8F7_6352_4BF1_890A_27BF36FADC03_.wvu.FilterData" localSheetId="31" hidden="1">'Lam Bui'!$A$3:$Y$70</definedName>
    <definedName name="Z_6D9FC8F7_6352_4BF1_890A_27BF36FADC03_.wvu.FilterData" localSheetId="84" hidden="1">'Lan Hoang'!$A$3:$AA$70</definedName>
    <definedName name="Z_6D9FC8F7_6352_4BF1_890A_27BF36FADC03_.wvu.FilterData" localSheetId="40" hidden="1">'Lan Nguyen'!$A$3:$AA$70</definedName>
    <definedName name="Z_6D9FC8F7_6352_4BF1_890A_27BF36FADC03_.wvu.FilterData" localSheetId="93" hidden="1">'Lan Nguyen 89'!$A$3:$AA$70</definedName>
    <definedName name="Z_6D9FC8F7_6352_4BF1_890A_27BF36FADC03_.wvu.FilterData" localSheetId="58" hidden="1">'Linh Nguyen'!$A$3:$AA$70</definedName>
    <definedName name="Z_6D9FC8F7_6352_4BF1_890A_27BF36FADC03_.wvu.FilterData" localSheetId="42" hidden="1">'Loc Le'!$A$3:$AA$70</definedName>
    <definedName name="Z_6D9FC8F7_6352_4BF1_890A_27BF36FADC03_.wvu.FilterData" localSheetId="66" hidden="1">'Ly Nguyen'!$A$3:$AA$70</definedName>
    <definedName name="Z_6D9FC8F7_6352_4BF1_890A_27BF36FADC03_.wvu.FilterData" localSheetId="9" hidden="1">'Mai Le'!$A$7:$G$66</definedName>
    <definedName name="Z_6D9FC8F7_6352_4BF1_890A_27BF36FADC03_.wvu.FilterData" localSheetId="20" hidden="1">'Mai Ngo'!$A$7:$G$66</definedName>
    <definedName name="Z_6D9FC8F7_6352_4BF1_890A_27BF36FADC03_.wvu.FilterData" localSheetId="81" hidden="1">'Men Than'!$A$3:$AA$70</definedName>
    <definedName name="Z_6D9FC8F7_6352_4BF1_890A_27BF36FADC03_.wvu.FilterData" localSheetId="24" hidden="1">'Minh Do'!$A$7:$G$66</definedName>
    <definedName name="Z_6D9FC8F7_6352_4BF1_890A_27BF36FADC03_.wvu.FilterData" localSheetId="44" hidden="1">'Na Nguyen'!$A$3:$AA$70</definedName>
    <definedName name="Z_6D9FC8F7_6352_4BF1_890A_27BF36FADC03_.wvu.FilterData" localSheetId="110" hidden="1">'Nga Bui'!$A$7:$G$66</definedName>
    <definedName name="Z_6D9FC8F7_6352_4BF1_890A_27BF36FADC03_.wvu.FilterData" localSheetId="115" hidden="1">nga.le!$A$7:$G$65</definedName>
    <definedName name="Z_6D9FC8F7_6352_4BF1_890A_27BF36FADC03_.wvu.FilterData" localSheetId="29" hidden="1">'Ngan Bui'!$A$7:$G$66</definedName>
    <definedName name="Z_6D9FC8F7_6352_4BF1_890A_27BF36FADC03_.wvu.FilterData" localSheetId="53" hidden="1">'Ngan Do'!$A$3:$AA$70</definedName>
    <definedName name="Z_6D9FC8F7_6352_4BF1_890A_27BF36FADC03_.wvu.FilterData" localSheetId="56" hidden="1">'Ngoc Dang'!$A$3:$AA$70</definedName>
    <definedName name="Z_6D9FC8F7_6352_4BF1_890A_27BF36FADC03_.wvu.FilterData" localSheetId="59" hidden="1">'Ngoc Dao'!$A$3:$AA$70</definedName>
    <definedName name="Z_6D9FC8F7_6352_4BF1_890A_27BF36FADC03_.wvu.FilterData" localSheetId="97" hidden="1">Nguyet2.Nguyen!$A$3:$AA$70</definedName>
    <definedName name="Z_6D9FC8F7_6352_4BF1_890A_27BF36FADC03_.wvu.FilterData" localSheetId="86" hidden="1">'Nhung Hoang'!$A$3:$AA$70</definedName>
    <definedName name="Z_6D9FC8F7_6352_4BF1_890A_27BF36FADC03_.wvu.FilterData" localSheetId="111" hidden="1">nhung.do!$A$7:$G$65</definedName>
    <definedName name="Z_6D9FC8F7_6352_4BF1_890A_27BF36FADC03_.wvu.FilterData" localSheetId="103" hidden="1">'Nhung2 Nguyen'!$A$3:$AA$70</definedName>
    <definedName name="Z_6D9FC8F7_6352_4BF1_890A_27BF36FADC03_.wvu.FilterData" localSheetId="25" hidden="1">'Oanh Do'!$A$7:$G$66</definedName>
    <definedName name="Z_6D9FC8F7_6352_4BF1_890A_27BF36FADC03_.wvu.FilterData" localSheetId="87" hidden="1">'Oanh Nguyen'!$A$3:$AA$70</definedName>
    <definedName name="Z_6D9FC8F7_6352_4BF1_890A_27BF36FADC03_.wvu.FilterData" localSheetId="23" hidden="1">'Oanh2 Nguyen'!$A$7:$G$66</definedName>
    <definedName name="Z_6D9FC8F7_6352_4BF1_890A_27BF36FADC03_.wvu.FilterData" localSheetId="82" hidden="1">'Phong Nguyen'!$A$3:$AC$70</definedName>
    <definedName name="Z_6D9FC8F7_6352_4BF1_890A_27BF36FADC03_.wvu.FilterData" localSheetId="75" hidden="1">'Phuc Truong'!$A$3:$AA$70</definedName>
    <definedName name="Z_6D9FC8F7_6352_4BF1_890A_27BF36FADC03_.wvu.FilterData" localSheetId="105" hidden="1">'Phuong 2 Le'!$A$3:$AA$70</definedName>
    <definedName name="Z_6D9FC8F7_6352_4BF1_890A_27BF36FADC03_.wvu.FilterData" localSheetId="109" hidden="1">'Phuong Ngo'!$A$7:$G$66</definedName>
    <definedName name="Z_6D9FC8F7_6352_4BF1_890A_27BF36FADC03_.wvu.FilterData" localSheetId="76" hidden="1">'Phuong Nguyen'!$A$3:$AA$70</definedName>
    <definedName name="Z_6D9FC8F7_6352_4BF1_890A_27BF36FADC03_.wvu.FilterData" localSheetId="62" hidden="1">'Phuong Pham'!$A$4:$AA$70</definedName>
    <definedName name="Z_6D9FC8F7_6352_4BF1_890A_27BF36FADC03_.wvu.FilterData" localSheetId="35" hidden="1">'Phuong Phan'!$A$3:$Y$70</definedName>
    <definedName name="Z_6D9FC8F7_6352_4BF1_890A_27BF36FADC03_.wvu.FilterData" localSheetId="91" hidden="1">'Quyen Nguyen'!$A$7:$AA$70</definedName>
    <definedName name="Z_6D9FC8F7_6352_4BF1_890A_27BF36FADC03_.wvu.FilterData" localSheetId="1" hidden="1">Summary!$A$2:$AX$74</definedName>
    <definedName name="Z_6D9FC8F7_6352_4BF1_890A_27BF36FADC03_.wvu.FilterData" localSheetId="57" hidden="1">'Tam Hoang'!$A$3:$AA$70</definedName>
    <definedName name="Z_6D9FC8F7_6352_4BF1_890A_27BF36FADC03_.wvu.FilterData" localSheetId="5" hidden="1">Template!$A$7:$G$65</definedName>
    <definedName name="Z_6D9FC8F7_6352_4BF1_890A_27BF36FADC03_.wvu.FilterData" localSheetId="90" hidden="1">'Thang Vu'!$A$7:$AA$70</definedName>
    <definedName name="Z_6D9FC8F7_6352_4BF1_890A_27BF36FADC03_.wvu.FilterData" localSheetId="112" hidden="1">Thanh.nguyen!$A$7:$G$65</definedName>
    <definedName name="Z_6D9FC8F7_6352_4BF1_890A_27BF36FADC03_.wvu.FilterData" localSheetId="113" hidden="1">Thanh2.Hoang!$A$7:$G$65</definedName>
    <definedName name="Z_6D9FC8F7_6352_4BF1_890A_27BF36FADC03_.wvu.FilterData" localSheetId="43" hidden="1">Thoa.Dien!$A$7:$G$65</definedName>
    <definedName name="Z_6D9FC8F7_6352_4BF1_890A_27BF36FADC03_.wvu.FilterData" localSheetId="55" hidden="1">'Thu Nguyen'!$A$3:$AA$70</definedName>
    <definedName name="Z_6D9FC8F7_6352_4BF1_890A_27BF36FADC03_.wvu.FilterData" localSheetId="70" hidden="1">thuhuong.nguyen!$A$7:$G$65</definedName>
    <definedName name="Z_6D9FC8F7_6352_4BF1_890A_27BF36FADC03_.wvu.FilterData" localSheetId="104" hidden="1">'Thuy Dang'!$A$3:$AA$70</definedName>
    <definedName name="Z_6D9FC8F7_6352_4BF1_890A_27BF36FADC03_.wvu.FilterData" localSheetId="32" hidden="1">'Thuy Lang'!$A$3:$Y$70</definedName>
    <definedName name="Z_6D9FC8F7_6352_4BF1_890A_27BF36FADC03_.wvu.FilterData" localSheetId="106" hidden="1">'Thuy Le'!$A$3:$AA$70</definedName>
    <definedName name="Z_6D9FC8F7_6352_4BF1_890A_27BF36FADC03_.wvu.FilterData" localSheetId="88" hidden="1">'Thuy Le MIB'!$A$3:$AA$70</definedName>
    <definedName name="Z_6D9FC8F7_6352_4BF1_890A_27BF36FADC03_.wvu.FilterData" localSheetId="78" hidden="1">'Thuy Pham'!$A$3:$AA$70</definedName>
    <definedName name="Z_6D9FC8F7_6352_4BF1_890A_27BF36FADC03_.wvu.FilterData" localSheetId="69" hidden="1">thuy.dao!$A$7:$G$65</definedName>
    <definedName name="Z_6D9FC8F7_6352_4BF1_890A_27BF36FADC03_.wvu.FilterData" localSheetId="116" hidden="1">Toan.chu!$A$7:$G$65</definedName>
    <definedName name="Z_6D9FC8F7_6352_4BF1_890A_27BF36FADC03_.wvu.FilterData" localSheetId="102" hidden="1">'Trang 1 Tran'!$A$3:$AA$70</definedName>
    <definedName name="Z_6D9FC8F7_6352_4BF1_890A_27BF36FADC03_.wvu.FilterData" localSheetId="50" hidden="1">'Trang Nguyen'!$A$7:$G$66</definedName>
    <definedName name="Z_6D9FC8F7_6352_4BF1_890A_27BF36FADC03_.wvu.FilterData" localSheetId="33" hidden="1">'Trang Tran'!$A$4:$Y$70</definedName>
    <definedName name="Z_6D9FC8F7_6352_4BF1_890A_27BF36FADC03_.wvu.FilterData" localSheetId="74" hidden="1">Trang2.Le!$A$3:$AA$70</definedName>
    <definedName name="Z_6D9FC8F7_6352_4BF1_890A_27BF36FADC03_.wvu.FilterData" localSheetId="96" hidden="1">Trang2.Nguyen!$A$3:$AA$70</definedName>
    <definedName name="Z_6D9FC8F7_6352_4BF1_890A_27BF36FADC03_.wvu.FilterData" localSheetId="60" hidden="1">'Truong Dao'!$A$3:$AA$70</definedName>
    <definedName name="Z_6D9FC8F7_6352_4BF1_890A_27BF36FADC03_.wvu.FilterData" localSheetId="67" hidden="1">Tuan4.nguyen!$A$7:$G$65</definedName>
    <definedName name="Z_6D9FC8F7_6352_4BF1_890A_27BF36FADC03_.wvu.FilterData" localSheetId="89" hidden="1">'Tung Tran'!$A$3:$AA$70</definedName>
    <definedName name="Z_6D9FC8F7_6352_4BF1_890A_27BF36FADC03_.wvu.FilterData" localSheetId="41" hidden="1">'Van Huong'!$A$2:$AC$70</definedName>
    <definedName name="Z_6D9FC8F7_6352_4BF1_890A_27BF36FADC03_.wvu.FilterData" localSheetId="61" hidden="1">'Vi Nguyen'!$A$3:$AA$70</definedName>
    <definedName name="Z_6D9FC8F7_6352_4BF1_890A_27BF36FADC03_.wvu.FilterData" localSheetId="85" hidden="1">'Vinh Nguyen'!$A$3:$Y$70</definedName>
    <definedName name="Z_6D9FC8F7_6352_4BF1_890A_27BF36FADC03_.wvu.FilterData" localSheetId="100" hidden="1">'Y Vu'!$A$3:$AA$70</definedName>
    <definedName name="Z_75C2060D_FB35_413B_813E_1C426ED5BBBF_.wvu.FilterData" localSheetId="114" hidden="1">huong6.nguyen!$A$7:$G$65</definedName>
    <definedName name="Z_75C2060D_FB35_413B_813E_1C426ED5BBBF_.wvu.FilterData" localSheetId="115" hidden="1">nga.le!$A$7:$G$65</definedName>
    <definedName name="Z_75C2060D_FB35_413B_813E_1C426ED5BBBF_.wvu.FilterData" localSheetId="111" hidden="1">nhung.do!$A$7:$G$65</definedName>
    <definedName name="Z_75C2060D_FB35_413B_813E_1C426ED5BBBF_.wvu.FilterData" localSheetId="112" hidden="1">Thanh.nguyen!$A$7:$G$65</definedName>
    <definedName name="Z_75C2060D_FB35_413B_813E_1C426ED5BBBF_.wvu.FilterData" localSheetId="113" hidden="1">Thanh2.Hoang!$A$7:$G$65</definedName>
    <definedName name="Z_75C2060D_FB35_413B_813E_1C426ED5BBBF_.wvu.FilterData" localSheetId="116" hidden="1">Toan.chu!$A$7:$G$65</definedName>
    <definedName name="Z_78A3FCA9_B42A_4373_BD0C_D235556CB5DF_.wvu.FilterData" localSheetId="48" hidden="1">'Anh Phan'!$A$3:$AA$70</definedName>
    <definedName name="Z_78A3FCA9_B42A_4373_BD0C_D235556CB5DF_.wvu.FilterData" localSheetId="47" hidden="1">'Cuong Truong'!$A$3:$AA$70</definedName>
    <definedName name="Z_78A3FCA9_B42A_4373_BD0C_D235556CB5DF_.wvu.FilterData" localSheetId="45" hidden="1">'Duyen Pham'!$A$3:$AA$70</definedName>
    <definedName name="Z_78A3FCA9_B42A_4373_BD0C_D235556CB5DF_.wvu.FilterData" localSheetId="42" hidden="1">'Loc Le'!$A$3:$AA$70</definedName>
    <definedName name="Z_8E6236C1_A6AD_469B_9A17_1E09C4C318A0_.wvu.FilterData" localSheetId="21" hidden="1">'An Ta'!$A$7:$G$66</definedName>
    <definedName name="Z_8E6236C1_A6AD_469B_9A17_1E09C4C318A0_.wvu.FilterData" localSheetId="107" hidden="1">An2.Nguyen!$A$7:$G$66</definedName>
    <definedName name="Z_8E6236C1_A6AD_469B_9A17_1E09C4C318A0_.wvu.FilterData" localSheetId="6" hidden="1">'Anh 7 Nguyen'!$A$7:$G$65</definedName>
    <definedName name="Z_8E6236C1_A6AD_469B_9A17_1E09C4C318A0_.wvu.FilterData" localSheetId="83" hidden="1">'Anh To'!$A$3:$AA$70</definedName>
    <definedName name="Z_8E6236C1_A6AD_469B_9A17_1E09C4C318A0_.wvu.FilterData" localSheetId="17" hidden="1">'Chau Nguyen'!$A$7:$G$66</definedName>
    <definedName name="Z_8E6236C1_A6AD_469B_9A17_1E09C4C318A0_.wvu.FilterData" localSheetId="27" hidden="1">'Chi Bui'!$A$7:$G$66</definedName>
    <definedName name="Z_8E6236C1_A6AD_469B_9A17_1E09C4C318A0_.wvu.FilterData" localSheetId="71" hidden="1">dieu2.nguyen!$A$7:$G$65</definedName>
    <definedName name="Z_8E6236C1_A6AD_469B_9A17_1E09C4C318A0_.wvu.FilterData" localSheetId="28" hidden="1">'Doan Vu'!$A$7:$G$66</definedName>
    <definedName name="Z_8E6236C1_A6AD_469B_9A17_1E09C4C318A0_.wvu.FilterData" localSheetId="7" hidden="1">'Duong Nguyen'!$A$7:$G$66</definedName>
    <definedName name="Z_8E6236C1_A6AD_469B_9A17_1E09C4C318A0_.wvu.FilterData" localSheetId="52" hidden="1">'Ha Nguyen ICAS3'!$A$7:$G$66</definedName>
    <definedName name="Z_8E6236C1_A6AD_469B_9A17_1E09C4C318A0_.wvu.FilterData" localSheetId="26" hidden="1">'Hai Trinh'!$A$7:$G$66</definedName>
    <definedName name="Z_8E6236C1_A6AD_469B_9A17_1E09C4C318A0_.wvu.FilterData" localSheetId="8" hidden="1">'Hien Tran'!$A$7:$G$66</definedName>
    <definedName name="Z_8E6236C1_A6AD_469B_9A17_1E09C4C318A0_.wvu.FilterData" localSheetId="19" hidden="1">'Hong Nguyen'!$A$7:$G$66</definedName>
    <definedName name="Z_8E6236C1_A6AD_469B_9A17_1E09C4C318A0_.wvu.FilterData" localSheetId="114" hidden="1">huong6.nguyen!$A$7:$G$65</definedName>
    <definedName name="Z_8E6236C1_A6AD_469B_9A17_1E09C4C318A0_.wvu.FilterData" localSheetId="51" hidden="1">'Khanh Ha'!$A$7:$G$66</definedName>
    <definedName name="Z_8E6236C1_A6AD_469B_9A17_1E09C4C318A0_.wvu.FilterData" localSheetId="22" hidden="1">'Khanh Ngo'!$A$7:$G$66</definedName>
    <definedName name="Z_8E6236C1_A6AD_469B_9A17_1E09C4C318A0_.wvu.FilterData" localSheetId="108" hidden="1">'Kien Nguyen'!$A$7:$G$66</definedName>
    <definedName name="Z_8E6236C1_A6AD_469B_9A17_1E09C4C318A0_.wvu.FilterData" localSheetId="68" hidden="1">la.dang!$A$7:$G$65</definedName>
    <definedName name="Z_8E6236C1_A6AD_469B_9A17_1E09C4C318A0_.wvu.FilterData" localSheetId="84" hidden="1">'Lan Hoang'!$A$3:$AA$70</definedName>
    <definedName name="Z_8E6236C1_A6AD_469B_9A17_1E09C4C318A0_.wvu.FilterData" localSheetId="42" hidden="1">'Loc Le'!$A$3:$AA$70</definedName>
    <definedName name="Z_8E6236C1_A6AD_469B_9A17_1E09C4C318A0_.wvu.FilterData" localSheetId="9" hidden="1">'Mai Le'!$A$7:$G$66</definedName>
    <definedName name="Z_8E6236C1_A6AD_469B_9A17_1E09C4C318A0_.wvu.FilterData" localSheetId="20" hidden="1">'Mai Ngo'!$A$7:$G$66</definedName>
    <definedName name="Z_8E6236C1_A6AD_469B_9A17_1E09C4C318A0_.wvu.FilterData" localSheetId="24" hidden="1">'Minh Do'!$A$7:$G$66</definedName>
    <definedName name="Z_8E6236C1_A6AD_469B_9A17_1E09C4C318A0_.wvu.FilterData" localSheetId="110" hidden="1">'Nga Bui'!$A$7:$G$66</definedName>
    <definedName name="Z_8E6236C1_A6AD_469B_9A17_1E09C4C318A0_.wvu.FilterData" localSheetId="115" hidden="1">nga.le!$A$7:$G$65</definedName>
    <definedName name="Z_8E6236C1_A6AD_469B_9A17_1E09C4C318A0_.wvu.FilterData" localSheetId="29" hidden="1">'Ngan Bui'!$A$7:$G$66</definedName>
    <definedName name="Z_8E6236C1_A6AD_469B_9A17_1E09C4C318A0_.wvu.FilterData" localSheetId="111" hidden="1">nhung.do!$A$7:$G$65</definedName>
    <definedName name="Z_8E6236C1_A6AD_469B_9A17_1E09C4C318A0_.wvu.FilterData" localSheetId="25" hidden="1">'Oanh Do'!$A$7:$G$66</definedName>
    <definedName name="Z_8E6236C1_A6AD_469B_9A17_1E09C4C318A0_.wvu.FilterData" localSheetId="23" hidden="1">'Oanh2 Nguyen'!$A$7:$G$66</definedName>
    <definedName name="Z_8E6236C1_A6AD_469B_9A17_1E09C4C318A0_.wvu.FilterData" localSheetId="105" hidden="1">'Phuong 2 Le'!$A$3:$AA$70</definedName>
    <definedName name="Z_8E6236C1_A6AD_469B_9A17_1E09C4C318A0_.wvu.FilterData" localSheetId="109" hidden="1">'Phuong Ngo'!$A$7:$G$66</definedName>
    <definedName name="Z_8E6236C1_A6AD_469B_9A17_1E09C4C318A0_.wvu.FilterData" localSheetId="35" hidden="1">'Phuong Phan'!$A$3:$Y$70</definedName>
    <definedName name="Z_8E6236C1_A6AD_469B_9A17_1E09C4C318A0_.wvu.FilterData" localSheetId="5" hidden="1">Template!$A$7:$G$65</definedName>
    <definedName name="Z_8E6236C1_A6AD_469B_9A17_1E09C4C318A0_.wvu.FilterData" localSheetId="112" hidden="1">Thanh.nguyen!$A$7:$G$65</definedName>
    <definedName name="Z_8E6236C1_A6AD_469B_9A17_1E09C4C318A0_.wvu.FilterData" localSheetId="113" hidden="1">Thanh2.Hoang!$A$7:$G$65</definedName>
    <definedName name="Z_8E6236C1_A6AD_469B_9A17_1E09C4C318A0_.wvu.FilterData" localSheetId="43" hidden="1">Thoa.Dien!$A$7:$G$65</definedName>
    <definedName name="Z_8E6236C1_A6AD_469B_9A17_1E09C4C318A0_.wvu.FilterData" localSheetId="70" hidden="1">thuhuong.nguyen!$A$7:$G$65</definedName>
    <definedName name="Z_8E6236C1_A6AD_469B_9A17_1E09C4C318A0_.wvu.FilterData" localSheetId="69" hidden="1">thuy.dao!$A$7:$G$65</definedName>
    <definedName name="Z_8E6236C1_A6AD_469B_9A17_1E09C4C318A0_.wvu.FilterData" localSheetId="116" hidden="1">Toan.chu!$A$7:$G$65</definedName>
    <definedName name="Z_8E6236C1_A6AD_469B_9A17_1E09C4C318A0_.wvu.FilterData" localSheetId="96" hidden="1">Trang2.Nguyen!$A$3:$AA$70</definedName>
    <definedName name="Z_8E6236C1_A6AD_469B_9A17_1E09C4C318A0_.wvu.FilterData" localSheetId="67" hidden="1">Tuan4.nguyen!$A$7:$G$65</definedName>
    <definedName name="Z_8E6236C1_A6AD_469B_9A17_1E09C4C318A0_.wvu.FilterData" localSheetId="89" hidden="1">'Tung Tran'!$A$3:$AA$70</definedName>
    <definedName name="Z_8E6236C1_A6AD_469B_9A17_1E09C4C318A0_.wvu.FilterData" localSheetId="61" hidden="1">'Vi Nguyen'!$A$3:$AA$70</definedName>
    <definedName name="Z_9F775BAE_2403_40FE_95E3_B0411D9A7170_.wvu.Cols" localSheetId="36" hidden="1">'Anh Duong'!$R:$R</definedName>
    <definedName name="Z_9F775BAE_2403_40FE_95E3_B0411D9A7170_.wvu.Cols" localSheetId="72" hidden="1">'Dinh Pham'!$R:$R</definedName>
    <definedName name="Z_9F775BAE_2403_40FE_95E3_B0411D9A7170_.wvu.Cols" localSheetId="49" hidden="1">'Dung Pham'!$R:$R</definedName>
    <definedName name="Z_9F775BAE_2403_40FE_95E3_B0411D9A7170_.wvu.Cols" localSheetId="45" hidden="1">'Duyen Pham'!$R:$R</definedName>
    <definedName name="Z_9F775BAE_2403_40FE_95E3_B0411D9A7170_.wvu.Cols" localSheetId="30" hidden="1">'Giang Nguyen'!$R:$R</definedName>
    <definedName name="Z_9F775BAE_2403_40FE_95E3_B0411D9A7170_.wvu.Cols" localSheetId="37" hidden="1">'Hanh Duong'!$R:$R</definedName>
    <definedName name="Z_9F775BAE_2403_40FE_95E3_B0411D9A7170_.wvu.Cols" localSheetId="38" hidden="1">'Hanh Trinh'!$R:$R</definedName>
    <definedName name="Z_9F775BAE_2403_40FE_95E3_B0411D9A7170_.wvu.Cols" localSheetId="39" hidden="1">'Hien Bui'!$R:$R</definedName>
    <definedName name="Z_9F775BAE_2403_40FE_95E3_B0411D9A7170_.wvu.Cols" localSheetId="54" hidden="1">'Hien Quach'!$R:$R</definedName>
    <definedName name="Z_9F775BAE_2403_40FE_95E3_B0411D9A7170_.wvu.Cols" localSheetId="46" hidden="1">'Huong Luong'!$R:$R</definedName>
    <definedName name="Z_9F775BAE_2403_40FE_95E3_B0411D9A7170_.wvu.Cols" localSheetId="31" hidden="1">'Lam Bui'!$R:$R</definedName>
    <definedName name="Z_9F775BAE_2403_40FE_95E3_B0411D9A7170_.wvu.Cols" localSheetId="40" hidden="1">'Lan Nguyen'!$R:$R</definedName>
    <definedName name="Z_9F775BAE_2403_40FE_95E3_B0411D9A7170_.wvu.Cols" localSheetId="58" hidden="1">'Linh Nguyen'!$R:$R</definedName>
    <definedName name="Z_9F775BAE_2403_40FE_95E3_B0411D9A7170_.wvu.Cols" localSheetId="44" hidden="1">'Na Nguyen'!$R:$R</definedName>
    <definedName name="Z_9F775BAE_2403_40FE_95E3_B0411D9A7170_.wvu.Cols" localSheetId="56" hidden="1">'Ngoc Dang'!$R:$R</definedName>
    <definedName name="Z_9F775BAE_2403_40FE_95E3_B0411D9A7170_.wvu.Cols" localSheetId="59" hidden="1">'Ngoc Dao'!$R:$R</definedName>
    <definedName name="Z_9F775BAE_2403_40FE_95E3_B0411D9A7170_.wvu.Cols" localSheetId="35" hidden="1">'Phuong Phan'!$R:$R</definedName>
    <definedName name="Z_9F775BAE_2403_40FE_95E3_B0411D9A7170_.wvu.Cols" localSheetId="57" hidden="1">'Tam Hoang'!$R:$R</definedName>
    <definedName name="Z_9F775BAE_2403_40FE_95E3_B0411D9A7170_.wvu.Cols" localSheetId="55" hidden="1">'Thu Nguyen'!$R:$R</definedName>
    <definedName name="Z_9F775BAE_2403_40FE_95E3_B0411D9A7170_.wvu.Cols" localSheetId="32" hidden="1">'Thuy Lang'!$Q:$Q</definedName>
    <definedName name="Z_9F775BAE_2403_40FE_95E3_B0411D9A7170_.wvu.Cols" localSheetId="33" hidden="1">'Trang Tran'!$R:$R</definedName>
    <definedName name="Z_9F775BAE_2403_40FE_95E3_B0411D9A7170_.wvu.Cols" localSheetId="60" hidden="1">'Truong Dao'!$R:$R</definedName>
    <definedName name="Z_9F775BAE_2403_40FE_95E3_B0411D9A7170_.wvu.Cols" localSheetId="61" hidden="1">'Vi Nguyen'!$R:$R</definedName>
    <definedName name="Z_9F775BAE_2403_40FE_95E3_B0411D9A7170_.wvu.FilterData" localSheetId="21" hidden="1">'An Ta'!$A$7:$G$66</definedName>
    <definedName name="Z_9F775BAE_2403_40FE_95E3_B0411D9A7170_.wvu.FilterData" localSheetId="107" hidden="1">An2.Nguyen!$A$7:$G$66</definedName>
    <definedName name="Z_9F775BAE_2403_40FE_95E3_B0411D9A7170_.wvu.FilterData" localSheetId="6" hidden="1">'Anh 7 Nguyen'!$A$7:$G$65</definedName>
    <definedName name="Z_9F775BAE_2403_40FE_95E3_B0411D9A7170_.wvu.FilterData" localSheetId="36" hidden="1">'Anh Duong'!$A$3:$Y$70</definedName>
    <definedName name="Z_9F775BAE_2403_40FE_95E3_B0411D9A7170_.wvu.FilterData" localSheetId="48" hidden="1">'Anh Phan'!$A$3:$AA$70</definedName>
    <definedName name="Z_9F775BAE_2403_40FE_95E3_B0411D9A7170_.wvu.FilterData" localSheetId="83" hidden="1">'Anh To'!$A$3:$AA$70</definedName>
    <definedName name="Z_9F775BAE_2403_40FE_95E3_B0411D9A7170_.wvu.FilterData" localSheetId="73" hidden="1">'Anh Tran'!$A$7:$Y$70</definedName>
    <definedName name="Z_9F775BAE_2403_40FE_95E3_B0411D9A7170_.wvu.FilterData" localSheetId="77" hidden="1">'Bich Do'!$A$3:$AA$70</definedName>
    <definedName name="Z_9F775BAE_2403_40FE_95E3_B0411D9A7170_.wvu.FilterData" localSheetId="4" hidden="1">'CBL Score Standard'!$A$3:$P$63</definedName>
    <definedName name="Z_9F775BAE_2403_40FE_95E3_B0411D9A7170_.wvu.FilterData" localSheetId="17" hidden="1">'Chau Nguyen'!$A$7:$G$66</definedName>
    <definedName name="Z_9F775BAE_2403_40FE_95E3_B0411D9A7170_.wvu.FilterData" localSheetId="27" hidden="1">'Chi Bui'!$A$7:$G$66</definedName>
    <definedName name="Z_9F775BAE_2403_40FE_95E3_B0411D9A7170_.wvu.FilterData" localSheetId="94" hidden="1">Chinh.Tran!$A$3:$AA$70</definedName>
    <definedName name="Z_9F775BAE_2403_40FE_95E3_B0411D9A7170_.wvu.FilterData" localSheetId="92" hidden="1">'Cuong Tran'!$A$3:$AA$70</definedName>
    <definedName name="Z_9F775BAE_2403_40FE_95E3_B0411D9A7170_.wvu.FilterData" localSheetId="47" hidden="1">'Cuong Truong'!$A$3:$AA$70</definedName>
    <definedName name="Z_9F775BAE_2403_40FE_95E3_B0411D9A7170_.wvu.FilterData" localSheetId="65" hidden="1">'Dan Nguyen'!$A$3:$AA$70</definedName>
    <definedName name="Z_9F775BAE_2403_40FE_95E3_B0411D9A7170_.wvu.FilterData" localSheetId="71" hidden="1">dieu2.nguyen!$A$7:$G$65</definedName>
    <definedName name="Z_9F775BAE_2403_40FE_95E3_B0411D9A7170_.wvu.FilterData" localSheetId="72" hidden="1">'Dinh Pham'!$A$7:$G$66</definedName>
    <definedName name="Z_9F775BAE_2403_40FE_95E3_B0411D9A7170_.wvu.FilterData" localSheetId="34" hidden="1">'Diu Le'!$A$7:$G$66</definedName>
    <definedName name="Z_9F775BAE_2403_40FE_95E3_B0411D9A7170_.wvu.FilterData" localSheetId="28" hidden="1">'Doan Vu'!$A$7:$G$66</definedName>
    <definedName name="Z_9F775BAE_2403_40FE_95E3_B0411D9A7170_.wvu.FilterData" localSheetId="49" hidden="1">'Dung Pham'!$A$3:$AA$70</definedName>
    <definedName name="Z_9F775BAE_2403_40FE_95E3_B0411D9A7170_.wvu.FilterData" localSheetId="7" hidden="1">'Duong Nguyen'!$A$7:$G$66</definedName>
    <definedName name="Z_9F775BAE_2403_40FE_95E3_B0411D9A7170_.wvu.FilterData" localSheetId="63" hidden="1">'Duy Ngo'!$A$3:$AA$70</definedName>
    <definedName name="Z_9F775BAE_2403_40FE_95E3_B0411D9A7170_.wvu.FilterData" localSheetId="45" hidden="1">'Duyen Pham'!$A$3:$AA$70</definedName>
    <definedName name="Z_9F775BAE_2403_40FE_95E3_B0411D9A7170_.wvu.FilterData" localSheetId="30" hidden="1">'Giang Nguyen'!$A$3:$Y$70</definedName>
    <definedName name="Z_9F775BAE_2403_40FE_95E3_B0411D9A7170_.wvu.FilterData" localSheetId="64" hidden="1">'Ha Nguyen'!$A$3:$AA$70</definedName>
    <definedName name="Z_9F775BAE_2403_40FE_95E3_B0411D9A7170_.wvu.FilterData" localSheetId="52" hidden="1">'Ha Nguyen ICAS3'!$A$7:$G$66</definedName>
    <definedName name="Z_9F775BAE_2403_40FE_95E3_B0411D9A7170_.wvu.FilterData" localSheetId="80" hidden="1">'Ha To'!$A$3:$AA$70</definedName>
    <definedName name="Z_9F775BAE_2403_40FE_95E3_B0411D9A7170_.wvu.FilterData" localSheetId="26" hidden="1">'Hai Trinh'!$A$7:$G$66</definedName>
    <definedName name="Z_9F775BAE_2403_40FE_95E3_B0411D9A7170_.wvu.FilterData" localSheetId="101" hidden="1">'Hang Vu'!$A$3:$AA$70</definedName>
    <definedName name="Z_9F775BAE_2403_40FE_95E3_B0411D9A7170_.wvu.FilterData" localSheetId="37" hidden="1">'Hanh Duong'!$A$3:$AA$70</definedName>
    <definedName name="Z_9F775BAE_2403_40FE_95E3_B0411D9A7170_.wvu.FilterData" localSheetId="38" hidden="1">'Hanh Trinh'!$A$3:$AA$70</definedName>
    <definedName name="Z_9F775BAE_2403_40FE_95E3_B0411D9A7170_.wvu.FilterData" localSheetId="39" hidden="1">'Hien Bui'!$A$3:$AA$70</definedName>
    <definedName name="Z_9F775BAE_2403_40FE_95E3_B0411D9A7170_.wvu.FilterData" localSheetId="98" hidden="1">'Hien Dinh'!$A$2:$AB$69</definedName>
    <definedName name="Z_9F775BAE_2403_40FE_95E3_B0411D9A7170_.wvu.FilterData" localSheetId="54" hidden="1">'Hien Quach'!$A$2:$AA$69</definedName>
    <definedName name="Z_9F775BAE_2403_40FE_95E3_B0411D9A7170_.wvu.FilterData" localSheetId="8" hidden="1">'Hien Tran'!$A$7:$G$66</definedName>
    <definedName name="Z_9F775BAE_2403_40FE_95E3_B0411D9A7170_.wvu.FilterData" localSheetId="19" hidden="1">'Hong Nguyen'!$A$7:$G$66</definedName>
    <definedName name="Z_9F775BAE_2403_40FE_95E3_B0411D9A7170_.wvu.FilterData" localSheetId="18" hidden="1">'Hong Pham'!$A$7:$W$7</definedName>
    <definedName name="Z_9F775BAE_2403_40FE_95E3_B0411D9A7170_.wvu.FilterData" localSheetId="79" hidden="1">'Hue Do'!$A$3:$AA$70</definedName>
    <definedName name="Z_9F775BAE_2403_40FE_95E3_B0411D9A7170_.wvu.FilterData" localSheetId="46" hidden="1">'Huong Luong'!$A$4:$AA$70</definedName>
    <definedName name="Z_9F775BAE_2403_40FE_95E3_B0411D9A7170_.wvu.FilterData" localSheetId="114" hidden="1">huong6.nguyen!$A$7:$G$65</definedName>
    <definedName name="Z_9F775BAE_2403_40FE_95E3_B0411D9A7170_.wvu.FilterData" localSheetId="99" hidden="1">'Huyen Nguyen'!$A$3:$AA$70</definedName>
    <definedName name="Z_9F775BAE_2403_40FE_95E3_B0411D9A7170_.wvu.FilterData" localSheetId="51" hidden="1">'Khanh Ha'!$A$7:$G$66</definedName>
    <definedName name="Z_9F775BAE_2403_40FE_95E3_B0411D9A7170_.wvu.FilterData" localSheetId="22" hidden="1">'Khanh Ngo'!$A$7:$G$66</definedName>
    <definedName name="Z_9F775BAE_2403_40FE_95E3_B0411D9A7170_.wvu.FilterData" localSheetId="108" hidden="1">'Kien Nguyen'!$A$7:$G$66</definedName>
    <definedName name="Z_9F775BAE_2403_40FE_95E3_B0411D9A7170_.wvu.FilterData" localSheetId="68" hidden="1">la.dang!$A$7:$G$65</definedName>
    <definedName name="Z_9F775BAE_2403_40FE_95E3_B0411D9A7170_.wvu.FilterData" localSheetId="31" hidden="1">'Lam Bui'!$A$3:$Y$70</definedName>
    <definedName name="Z_9F775BAE_2403_40FE_95E3_B0411D9A7170_.wvu.FilterData" localSheetId="84" hidden="1">'Lan Hoang'!$A$3:$AA$70</definedName>
    <definedName name="Z_9F775BAE_2403_40FE_95E3_B0411D9A7170_.wvu.FilterData" localSheetId="40" hidden="1">'Lan Nguyen'!$A$3:$AA$70</definedName>
    <definedName name="Z_9F775BAE_2403_40FE_95E3_B0411D9A7170_.wvu.FilterData" localSheetId="93" hidden="1">'Lan Nguyen 89'!$A$3:$AA$70</definedName>
    <definedName name="Z_9F775BAE_2403_40FE_95E3_B0411D9A7170_.wvu.FilterData" localSheetId="58" hidden="1">'Linh Nguyen'!$A$3:$AA$70</definedName>
    <definedName name="Z_9F775BAE_2403_40FE_95E3_B0411D9A7170_.wvu.FilterData" localSheetId="42" hidden="1">'Loc Le'!$A$3:$AA$70</definedName>
    <definedName name="Z_9F775BAE_2403_40FE_95E3_B0411D9A7170_.wvu.FilterData" localSheetId="66" hidden="1">'Ly Nguyen'!$A$3:$AA$70</definedName>
    <definedName name="Z_9F775BAE_2403_40FE_95E3_B0411D9A7170_.wvu.FilterData" localSheetId="9" hidden="1">'Mai Le'!$A$7:$G$66</definedName>
    <definedName name="Z_9F775BAE_2403_40FE_95E3_B0411D9A7170_.wvu.FilterData" localSheetId="20" hidden="1">'Mai Ngo'!$A$7:$G$66</definedName>
    <definedName name="Z_9F775BAE_2403_40FE_95E3_B0411D9A7170_.wvu.FilterData" localSheetId="81" hidden="1">'Men Than'!$A$3:$AA$70</definedName>
    <definedName name="Z_9F775BAE_2403_40FE_95E3_B0411D9A7170_.wvu.FilterData" localSheetId="24" hidden="1">'Minh Do'!$A$7:$G$66</definedName>
    <definedName name="Z_9F775BAE_2403_40FE_95E3_B0411D9A7170_.wvu.FilterData" localSheetId="44" hidden="1">'Na Nguyen'!$A$3:$AA$70</definedName>
    <definedName name="Z_9F775BAE_2403_40FE_95E3_B0411D9A7170_.wvu.FilterData" localSheetId="110" hidden="1">'Nga Bui'!$A$7:$G$66</definedName>
    <definedName name="Z_9F775BAE_2403_40FE_95E3_B0411D9A7170_.wvu.FilterData" localSheetId="115" hidden="1">nga.le!$A$7:$G$65</definedName>
    <definedName name="Z_9F775BAE_2403_40FE_95E3_B0411D9A7170_.wvu.FilterData" localSheetId="29" hidden="1">'Ngan Bui'!$A$7:$G$66</definedName>
    <definedName name="Z_9F775BAE_2403_40FE_95E3_B0411D9A7170_.wvu.FilterData" localSheetId="53" hidden="1">'Ngan Do'!$A$3:$AA$70</definedName>
    <definedName name="Z_9F775BAE_2403_40FE_95E3_B0411D9A7170_.wvu.FilterData" localSheetId="56" hidden="1">'Ngoc Dang'!$A$3:$AA$70</definedName>
    <definedName name="Z_9F775BAE_2403_40FE_95E3_B0411D9A7170_.wvu.FilterData" localSheetId="59" hidden="1">'Ngoc Dao'!$A$3:$AA$70</definedName>
    <definedName name="Z_9F775BAE_2403_40FE_95E3_B0411D9A7170_.wvu.FilterData" localSheetId="97" hidden="1">Nguyet2.Nguyen!$A$3:$AA$70</definedName>
    <definedName name="Z_9F775BAE_2403_40FE_95E3_B0411D9A7170_.wvu.FilterData" localSheetId="86" hidden="1">'Nhung Hoang'!$A$3:$AA$70</definedName>
    <definedName name="Z_9F775BAE_2403_40FE_95E3_B0411D9A7170_.wvu.FilterData" localSheetId="111" hidden="1">nhung.do!$A$7:$G$65</definedName>
    <definedName name="Z_9F775BAE_2403_40FE_95E3_B0411D9A7170_.wvu.FilterData" localSheetId="103" hidden="1">'Nhung2 Nguyen'!$A$3:$AA$70</definedName>
    <definedName name="Z_9F775BAE_2403_40FE_95E3_B0411D9A7170_.wvu.FilterData" localSheetId="25" hidden="1">'Oanh Do'!$A$7:$G$66</definedName>
    <definedName name="Z_9F775BAE_2403_40FE_95E3_B0411D9A7170_.wvu.FilterData" localSheetId="87" hidden="1">'Oanh Nguyen'!$A$3:$AA$70</definedName>
    <definedName name="Z_9F775BAE_2403_40FE_95E3_B0411D9A7170_.wvu.FilterData" localSheetId="23" hidden="1">'Oanh2 Nguyen'!$A$7:$G$66</definedName>
    <definedName name="Z_9F775BAE_2403_40FE_95E3_B0411D9A7170_.wvu.FilterData" localSheetId="82" hidden="1">'Phong Nguyen'!$A$3:$AC$70</definedName>
    <definedName name="Z_9F775BAE_2403_40FE_95E3_B0411D9A7170_.wvu.FilterData" localSheetId="75" hidden="1">'Phuc Truong'!$A$3:$AA$70</definedName>
    <definedName name="Z_9F775BAE_2403_40FE_95E3_B0411D9A7170_.wvu.FilterData" localSheetId="105" hidden="1">'Phuong 2 Le'!$A$3:$AA$70</definedName>
    <definedName name="Z_9F775BAE_2403_40FE_95E3_B0411D9A7170_.wvu.FilterData" localSheetId="109" hidden="1">'Phuong Ngo'!$A$7:$G$66</definedName>
    <definedName name="Z_9F775BAE_2403_40FE_95E3_B0411D9A7170_.wvu.FilterData" localSheetId="76" hidden="1">'Phuong Nguyen'!$A$3:$AA$70</definedName>
    <definedName name="Z_9F775BAE_2403_40FE_95E3_B0411D9A7170_.wvu.FilterData" localSheetId="62" hidden="1">'Phuong Pham'!$A$4:$AA$70</definedName>
    <definedName name="Z_9F775BAE_2403_40FE_95E3_B0411D9A7170_.wvu.FilterData" localSheetId="35" hidden="1">'Phuong Phan'!$A$3:$Y$70</definedName>
    <definedName name="Z_9F775BAE_2403_40FE_95E3_B0411D9A7170_.wvu.FilterData" localSheetId="91" hidden="1">'Quyen Nguyen'!$A$7:$AA$70</definedName>
    <definedName name="Z_9F775BAE_2403_40FE_95E3_B0411D9A7170_.wvu.FilterData" localSheetId="1" hidden="1">Summary!$A$2:$AX$74</definedName>
    <definedName name="Z_9F775BAE_2403_40FE_95E3_B0411D9A7170_.wvu.FilterData" localSheetId="57" hidden="1">'Tam Hoang'!$A$3:$AA$70</definedName>
    <definedName name="Z_9F775BAE_2403_40FE_95E3_B0411D9A7170_.wvu.FilterData" localSheetId="5" hidden="1">Template!$A$7:$G$65</definedName>
    <definedName name="Z_9F775BAE_2403_40FE_95E3_B0411D9A7170_.wvu.FilterData" localSheetId="90" hidden="1">'Thang Vu'!$A$7:$AA$70</definedName>
    <definedName name="Z_9F775BAE_2403_40FE_95E3_B0411D9A7170_.wvu.FilterData" localSheetId="112" hidden="1">Thanh.nguyen!$A$7:$G$65</definedName>
    <definedName name="Z_9F775BAE_2403_40FE_95E3_B0411D9A7170_.wvu.FilterData" localSheetId="113" hidden="1">Thanh2.Hoang!$A$7:$G$65</definedName>
    <definedName name="Z_9F775BAE_2403_40FE_95E3_B0411D9A7170_.wvu.FilterData" localSheetId="43" hidden="1">Thoa.Dien!$A$7:$G$65</definedName>
    <definedName name="Z_9F775BAE_2403_40FE_95E3_B0411D9A7170_.wvu.FilterData" localSheetId="55" hidden="1">'Thu Nguyen'!$A$3:$AA$70</definedName>
    <definedName name="Z_9F775BAE_2403_40FE_95E3_B0411D9A7170_.wvu.FilterData" localSheetId="70" hidden="1">thuhuong.nguyen!$A$7:$G$65</definedName>
    <definedName name="Z_9F775BAE_2403_40FE_95E3_B0411D9A7170_.wvu.FilterData" localSheetId="104" hidden="1">'Thuy Dang'!$A$3:$AA$70</definedName>
    <definedName name="Z_9F775BAE_2403_40FE_95E3_B0411D9A7170_.wvu.FilterData" localSheetId="32" hidden="1">'Thuy Lang'!$A$3:$Y$70</definedName>
    <definedName name="Z_9F775BAE_2403_40FE_95E3_B0411D9A7170_.wvu.FilterData" localSheetId="106" hidden="1">'Thuy Le'!$A$3:$AA$70</definedName>
    <definedName name="Z_9F775BAE_2403_40FE_95E3_B0411D9A7170_.wvu.FilterData" localSheetId="88" hidden="1">'Thuy Le MIB'!$A$3:$AA$70</definedName>
    <definedName name="Z_9F775BAE_2403_40FE_95E3_B0411D9A7170_.wvu.FilterData" localSheetId="78" hidden="1">'Thuy Pham'!$A$3:$AA$70</definedName>
    <definedName name="Z_9F775BAE_2403_40FE_95E3_B0411D9A7170_.wvu.FilterData" localSheetId="69" hidden="1">thuy.dao!$A$7:$G$65</definedName>
    <definedName name="Z_9F775BAE_2403_40FE_95E3_B0411D9A7170_.wvu.FilterData" localSheetId="116" hidden="1">Toan.chu!$A$7:$G$65</definedName>
    <definedName name="Z_9F775BAE_2403_40FE_95E3_B0411D9A7170_.wvu.FilterData" localSheetId="102" hidden="1">'Trang 1 Tran'!$A$3:$AA$70</definedName>
    <definedName name="Z_9F775BAE_2403_40FE_95E3_B0411D9A7170_.wvu.FilterData" localSheetId="50" hidden="1">'Trang Nguyen'!$A$7:$G$66</definedName>
    <definedName name="Z_9F775BAE_2403_40FE_95E3_B0411D9A7170_.wvu.FilterData" localSheetId="33" hidden="1">'Trang Tran'!$A$4:$Y$70</definedName>
    <definedName name="Z_9F775BAE_2403_40FE_95E3_B0411D9A7170_.wvu.FilterData" localSheetId="74" hidden="1">Trang2.Le!$A$3:$AA$70</definedName>
    <definedName name="Z_9F775BAE_2403_40FE_95E3_B0411D9A7170_.wvu.FilterData" localSheetId="96" hidden="1">Trang2.Nguyen!$A$3:$AA$70</definedName>
    <definedName name="Z_9F775BAE_2403_40FE_95E3_B0411D9A7170_.wvu.FilterData" localSheetId="60" hidden="1">'Truong Dao'!$A$3:$AA$70</definedName>
    <definedName name="Z_9F775BAE_2403_40FE_95E3_B0411D9A7170_.wvu.FilterData" localSheetId="67" hidden="1">Tuan4.nguyen!$A$7:$G$65</definedName>
    <definedName name="Z_9F775BAE_2403_40FE_95E3_B0411D9A7170_.wvu.FilterData" localSheetId="89" hidden="1">'Tung Tran'!$A$3:$AA$70</definedName>
    <definedName name="Z_9F775BAE_2403_40FE_95E3_B0411D9A7170_.wvu.FilterData" localSheetId="41" hidden="1">'Van Huong'!$A$2:$AC$70</definedName>
    <definedName name="Z_9F775BAE_2403_40FE_95E3_B0411D9A7170_.wvu.FilterData" localSheetId="61" hidden="1">'Vi Nguyen'!$A$3:$AA$70</definedName>
    <definedName name="Z_9F775BAE_2403_40FE_95E3_B0411D9A7170_.wvu.FilterData" localSheetId="85" hidden="1">'Vinh Nguyen'!$A$3:$Y$70</definedName>
    <definedName name="Z_9F775BAE_2403_40FE_95E3_B0411D9A7170_.wvu.FilterData" localSheetId="100" hidden="1">'Y Vu'!$A$3:$AA$70</definedName>
    <definedName name="Z_AA64DFBA_5506_4F99_B0A8_5B24F4037E4E_.wvu.FilterData" localSheetId="66" hidden="1">'Ly Nguyen'!$A$3:$AA$70</definedName>
    <definedName name="Z_AA64DFBA_5506_4F99_B0A8_5B24F4037E4E_.wvu.FilterData" localSheetId="62" hidden="1">'Phuong Pham'!$A$4:$AA$70</definedName>
    <definedName name="Z_AA64DFBA_5506_4F99_B0A8_5B24F4037E4E_.wvu.FilterData" localSheetId="57" hidden="1">'Tam Hoang'!$A$3:$AA$70</definedName>
    <definedName name="Z_AA64DFBA_5506_4F99_B0A8_5B24F4037E4E_.wvu.FilterData" localSheetId="78" hidden="1">'Thuy Pham'!$A$3:$AA$70</definedName>
    <definedName name="Z_B9E7682A_072E_4CF9_AE10_B3ED27CB27F8_.wvu.Cols" localSheetId="36" hidden="1">'Anh Duong'!$R:$R</definedName>
    <definedName name="Z_B9E7682A_072E_4CF9_AE10_B3ED27CB27F8_.wvu.Cols" localSheetId="72" hidden="1">'Dinh Pham'!$R:$R</definedName>
    <definedName name="Z_B9E7682A_072E_4CF9_AE10_B3ED27CB27F8_.wvu.Cols" localSheetId="49" hidden="1">'Dung Pham'!$R:$R</definedName>
    <definedName name="Z_B9E7682A_072E_4CF9_AE10_B3ED27CB27F8_.wvu.Cols" localSheetId="45" hidden="1">'Duyen Pham'!$R:$R</definedName>
    <definedName name="Z_B9E7682A_072E_4CF9_AE10_B3ED27CB27F8_.wvu.Cols" localSheetId="30" hidden="1">'Giang Nguyen'!$R:$R</definedName>
    <definedName name="Z_B9E7682A_072E_4CF9_AE10_B3ED27CB27F8_.wvu.Cols" localSheetId="37" hidden="1">'Hanh Duong'!$R:$R</definedName>
    <definedName name="Z_B9E7682A_072E_4CF9_AE10_B3ED27CB27F8_.wvu.Cols" localSheetId="38" hidden="1">'Hanh Trinh'!$R:$R</definedName>
    <definedName name="Z_B9E7682A_072E_4CF9_AE10_B3ED27CB27F8_.wvu.Cols" localSheetId="39" hidden="1">'Hien Bui'!$R:$R</definedName>
    <definedName name="Z_B9E7682A_072E_4CF9_AE10_B3ED27CB27F8_.wvu.Cols" localSheetId="54" hidden="1">'Hien Quach'!$R:$R</definedName>
    <definedName name="Z_B9E7682A_072E_4CF9_AE10_B3ED27CB27F8_.wvu.Cols" localSheetId="46" hidden="1">'Huong Luong'!$R:$R</definedName>
    <definedName name="Z_B9E7682A_072E_4CF9_AE10_B3ED27CB27F8_.wvu.Cols" localSheetId="31" hidden="1">'Lam Bui'!$R:$R</definedName>
    <definedName name="Z_B9E7682A_072E_4CF9_AE10_B3ED27CB27F8_.wvu.Cols" localSheetId="40" hidden="1">'Lan Nguyen'!$R:$R</definedName>
    <definedName name="Z_B9E7682A_072E_4CF9_AE10_B3ED27CB27F8_.wvu.Cols" localSheetId="58" hidden="1">'Linh Nguyen'!$R:$R</definedName>
    <definedName name="Z_B9E7682A_072E_4CF9_AE10_B3ED27CB27F8_.wvu.Cols" localSheetId="44" hidden="1">'Na Nguyen'!$R:$R</definedName>
    <definedName name="Z_B9E7682A_072E_4CF9_AE10_B3ED27CB27F8_.wvu.Cols" localSheetId="56" hidden="1">'Ngoc Dang'!$R:$R</definedName>
    <definedName name="Z_B9E7682A_072E_4CF9_AE10_B3ED27CB27F8_.wvu.Cols" localSheetId="59" hidden="1">'Ngoc Dao'!$R:$R</definedName>
    <definedName name="Z_B9E7682A_072E_4CF9_AE10_B3ED27CB27F8_.wvu.Cols" localSheetId="35" hidden="1">'Phuong Phan'!$R:$R</definedName>
    <definedName name="Z_B9E7682A_072E_4CF9_AE10_B3ED27CB27F8_.wvu.Cols" localSheetId="57" hidden="1">'Tam Hoang'!$R:$R</definedName>
    <definedName name="Z_B9E7682A_072E_4CF9_AE10_B3ED27CB27F8_.wvu.Cols" localSheetId="55" hidden="1">'Thu Nguyen'!$R:$R</definedName>
    <definedName name="Z_B9E7682A_072E_4CF9_AE10_B3ED27CB27F8_.wvu.Cols" localSheetId="32" hidden="1">'Thuy Lang'!$Q:$Q</definedName>
    <definedName name="Z_B9E7682A_072E_4CF9_AE10_B3ED27CB27F8_.wvu.Cols" localSheetId="33" hidden="1">'Trang Tran'!$R:$R</definedName>
    <definedName name="Z_B9E7682A_072E_4CF9_AE10_B3ED27CB27F8_.wvu.Cols" localSheetId="60" hidden="1">'Truong Dao'!$R:$R</definedName>
    <definedName name="Z_B9E7682A_072E_4CF9_AE10_B3ED27CB27F8_.wvu.Cols" localSheetId="61" hidden="1">'Vi Nguyen'!$R:$R</definedName>
    <definedName name="Z_B9E7682A_072E_4CF9_AE10_B3ED27CB27F8_.wvu.FilterData" localSheetId="21" hidden="1">'An Ta'!$A$7:$G$66</definedName>
    <definedName name="Z_B9E7682A_072E_4CF9_AE10_B3ED27CB27F8_.wvu.FilterData" localSheetId="107" hidden="1">An2.Nguyen!$A$7:$G$66</definedName>
    <definedName name="Z_B9E7682A_072E_4CF9_AE10_B3ED27CB27F8_.wvu.FilterData" localSheetId="6" hidden="1">'Anh 7 Nguyen'!$A$7:$G$65</definedName>
    <definedName name="Z_B9E7682A_072E_4CF9_AE10_B3ED27CB27F8_.wvu.FilterData" localSheetId="36" hidden="1">'Anh Duong'!$A$3:$Y$70</definedName>
    <definedName name="Z_B9E7682A_072E_4CF9_AE10_B3ED27CB27F8_.wvu.FilterData" localSheetId="48" hidden="1">'Anh Phan'!$A$3:$AA$70</definedName>
    <definedName name="Z_B9E7682A_072E_4CF9_AE10_B3ED27CB27F8_.wvu.FilterData" localSheetId="83" hidden="1">'Anh To'!$A$3:$AA$70</definedName>
    <definedName name="Z_B9E7682A_072E_4CF9_AE10_B3ED27CB27F8_.wvu.FilterData" localSheetId="73" hidden="1">'Anh Tran'!$A$7:$Y$70</definedName>
    <definedName name="Z_B9E7682A_072E_4CF9_AE10_B3ED27CB27F8_.wvu.FilterData" localSheetId="77" hidden="1">'Bich Do'!$A$3:$AA$70</definedName>
    <definedName name="Z_B9E7682A_072E_4CF9_AE10_B3ED27CB27F8_.wvu.FilterData" localSheetId="4" hidden="1">'CBL Score Standard'!$A$3:$P$63</definedName>
    <definedName name="Z_B9E7682A_072E_4CF9_AE10_B3ED27CB27F8_.wvu.FilterData" localSheetId="17" hidden="1">'Chau Nguyen'!$A$7:$G$66</definedName>
    <definedName name="Z_B9E7682A_072E_4CF9_AE10_B3ED27CB27F8_.wvu.FilterData" localSheetId="27" hidden="1">'Chi Bui'!$A$7:$G$66</definedName>
    <definedName name="Z_B9E7682A_072E_4CF9_AE10_B3ED27CB27F8_.wvu.FilterData" localSheetId="94" hidden="1">Chinh.Tran!$A$3:$AA$70</definedName>
    <definedName name="Z_B9E7682A_072E_4CF9_AE10_B3ED27CB27F8_.wvu.FilterData" localSheetId="92" hidden="1">'Cuong Tran'!$A$3:$AA$70</definedName>
    <definedName name="Z_B9E7682A_072E_4CF9_AE10_B3ED27CB27F8_.wvu.FilterData" localSheetId="47" hidden="1">'Cuong Truong'!$A$3:$AA$70</definedName>
    <definedName name="Z_B9E7682A_072E_4CF9_AE10_B3ED27CB27F8_.wvu.FilterData" localSheetId="65" hidden="1">'Dan Nguyen'!$A$3:$AA$70</definedName>
    <definedName name="Z_B9E7682A_072E_4CF9_AE10_B3ED27CB27F8_.wvu.FilterData" localSheetId="71" hidden="1">dieu2.nguyen!$A$7:$G$65</definedName>
    <definedName name="Z_B9E7682A_072E_4CF9_AE10_B3ED27CB27F8_.wvu.FilterData" localSheetId="72" hidden="1">'Dinh Pham'!$A$7:$G$66</definedName>
    <definedName name="Z_B9E7682A_072E_4CF9_AE10_B3ED27CB27F8_.wvu.FilterData" localSheetId="34" hidden="1">'Diu Le'!$A$7:$G$66</definedName>
    <definedName name="Z_B9E7682A_072E_4CF9_AE10_B3ED27CB27F8_.wvu.FilterData" localSheetId="28" hidden="1">'Doan Vu'!$A$7:$G$66</definedName>
    <definedName name="Z_B9E7682A_072E_4CF9_AE10_B3ED27CB27F8_.wvu.FilterData" localSheetId="49" hidden="1">'Dung Pham'!$A$3:$AA$70</definedName>
    <definedName name="Z_B9E7682A_072E_4CF9_AE10_B3ED27CB27F8_.wvu.FilterData" localSheetId="7" hidden="1">'Duong Nguyen'!$A$7:$G$66</definedName>
    <definedName name="Z_B9E7682A_072E_4CF9_AE10_B3ED27CB27F8_.wvu.FilterData" localSheetId="63" hidden="1">'Duy Ngo'!$A$3:$AA$70</definedName>
    <definedName name="Z_B9E7682A_072E_4CF9_AE10_B3ED27CB27F8_.wvu.FilterData" localSheetId="45" hidden="1">'Duyen Pham'!$A$3:$AA$70</definedName>
    <definedName name="Z_B9E7682A_072E_4CF9_AE10_B3ED27CB27F8_.wvu.FilterData" localSheetId="30" hidden="1">'Giang Nguyen'!$A$3:$Y$70</definedName>
    <definedName name="Z_B9E7682A_072E_4CF9_AE10_B3ED27CB27F8_.wvu.FilterData" localSheetId="64" hidden="1">'Ha Nguyen'!$A$3:$AA$70</definedName>
    <definedName name="Z_B9E7682A_072E_4CF9_AE10_B3ED27CB27F8_.wvu.FilterData" localSheetId="52" hidden="1">'Ha Nguyen ICAS3'!$A$7:$G$66</definedName>
    <definedName name="Z_B9E7682A_072E_4CF9_AE10_B3ED27CB27F8_.wvu.FilterData" localSheetId="80" hidden="1">'Ha To'!$A$3:$AA$70</definedName>
    <definedName name="Z_B9E7682A_072E_4CF9_AE10_B3ED27CB27F8_.wvu.FilterData" localSheetId="26" hidden="1">'Hai Trinh'!$A$7:$G$66</definedName>
    <definedName name="Z_B9E7682A_072E_4CF9_AE10_B3ED27CB27F8_.wvu.FilterData" localSheetId="101" hidden="1">'Hang Vu'!$A$3:$AA$70</definedName>
    <definedName name="Z_B9E7682A_072E_4CF9_AE10_B3ED27CB27F8_.wvu.FilterData" localSheetId="37" hidden="1">'Hanh Duong'!$A$3:$AA$70</definedName>
    <definedName name="Z_B9E7682A_072E_4CF9_AE10_B3ED27CB27F8_.wvu.FilterData" localSheetId="38" hidden="1">'Hanh Trinh'!$A$3:$AA$70</definedName>
    <definedName name="Z_B9E7682A_072E_4CF9_AE10_B3ED27CB27F8_.wvu.FilterData" localSheetId="39" hidden="1">'Hien Bui'!$A$3:$AA$70</definedName>
    <definedName name="Z_B9E7682A_072E_4CF9_AE10_B3ED27CB27F8_.wvu.FilterData" localSheetId="98" hidden="1">'Hien Dinh'!$A$2:$AB$69</definedName>
    <definedName name="Z_B9E7682A_072E_4CF9_AE10_B3ED27CB27F8_.wvu.FilterData" localSheetId="54" hidden="1">'Hien Quach'!$A$2:$AA$69</definedName>
    <definedName name="Z_B9E7682A_072E_4CF9_AE10_B3ED27CB27F8_.wvu.FilterData" localSheetId="8" hidden="1">'Hien Tran'!$A$7:$G$66</definedName>
    <definedName name="Z_B9E7682A_072E_4CF9_AE10_B3ED27CB27F8_.wvu.FilterData" localSheetId="19" hidden="1">'Hong Nguyen'!$A$7:$G$66</definedName>
    <definedName name="Z_B9E7682A_072E_4CF9_AE10_B3ED27CB27F8_.wvu.FilterData" localSheetId="18" hidden="1">'Hong Pham'!$A$7:$W$7</definedName>
    <definedName name="Z_B9E7682A_072E_4CF9_AE10_B3ED27CB27F8_.wvu.FilterData" localSheetId="79" hidden="1">'Hue Do'!$A$3:$AA$70</definedName>
    <definedName name="Z_B9E7682A_072E_4CF9_AE10_B3ED27CB27F8_.wvu.FilterData" localSheetId="46" hidden="1">'Huong Luong'!$A$4:$AA$70</definedName>
    <definedName name="Z_B9E7682A_072E_4CF9_AE10_B3ED27CB27F8_.wvu.FilterData" localSheetId="114" hidden="1">huong6.nguyen!$A$7:$G$65</definedName>
    <definedName name="Z_B9E7682A_072E_4CF9_AE10_B3ED27CB27F8_.wvu.FilterData" localSheetId="99" hidden="1">'Huyen Nguyen'!$A$3:$AA$70</definedName>
    <definedName name="Z_B9E7682A_072E_4CF9_AE10_B3ED27CB27F8_.wvu.FilterData" localSheetId="51" hidden="1">'Khanh Ha'!$A$7:$G$66</definedName>
    <definedName name="Z_B9E7682A_072E_4CF9_AE10_B3ED27CB27F8_.wvu.FilterData" localSheetId="22" hidden="1">'Khanh Ngo'!$A$7:$G$66</definedName>
    <definedName name="Z_B9E7682A_072E_4CF9_AE10_B3ED27CB27F8_.wvu.FilterData" localSheetId="108" hidden="1">'Kien Nguyen'!$A$7:$G$66</definedName>
    <definedName name="Z_B9E7682A_072E_4CF9_AE10_B3ED27CB27F8_.wvu.FilterData" localSheetId="68" hidden="1">la.dang!$A$7:$G$65</definedName>
    <definedName name="Z_B9E7682A_072E_4CF9_AE10_B3ED27CB27F8_.wvu.FilterData" localSheetId="31" hidden="1">'Lam Bui'!$A$3:$Y$70</definedName>
    <definedName name="Z_B9E7682A_072E_4CF9_AE10_B3ED27CB27F8_.wvu.FilterData" localSheetId="84" hidden="1">'Lan Hoang'!$A$3:$AA$70</definedName>
    <definedName name="Z_B9E7682A_072E_4CF9_AE10_B3ED27CB27F8_.wvu.FilterData" localSheetId="40" hidden="1">'Lan Nguyen'!$A$3:$AA$70</definedName>
    <definedName name="Z_B9E7682A_072E_4CF9_AE10_B3ED27CB27F8_.wvu.FilterData" localSheetId="93" hidden="1">'Lan Nguyen 89'!$A$3:$AA$70</definedName>
    <definedName name="Z_B9E7682A_072E_4CF9_AE10_B3ED27CB27F8_.wvu.FilterData" localSheetId="58" hidden="1">'Linh Nguyen'!$A$3:$AA$70</definedName>
    <definedName name="Z_B9E7682A_072E_4CF9_AE10_B3ED27CB27F8_.wvu.FilterData" localSheetId="42" hidden="1">'Loc Le'!$A$3:$AA$70</definedName>
    <definedName name="Z_B9E7682A_072E_4CF9_AE10_B3ED27CB27F8_.wvu.FilterData" localSheetId="66" hidden="1">'Ly Nguyen'!$A$3:$AA$70</definedName>
    <definedName name="Z_B9E7682A_072E_4CF9_AE10_B3ED27CB27F8_.wvu.FilterData" localSheetId="9" hidden="1">'Mai Le'!$A$7:$G$66</definedName>
    <definedName name="Z_B9E7682A_072E_4CF9_AE10_B3ED27CB27F8_.wvu.FilterData" localSheetId="20" hidden="1">'Mai Ngo'!$A$7:$G$66</definedName>
    <definedName name="Z_B9E7682A_072E_4CF9_AE10_B3ED27CB27F8_.wvu.FilterData" localSheetId="81" hidden="1">'Men Than'!$A$3:$AA$70</definedName>
    <definedName name="Z_B9E7682A_072E_4CF9_AE10_B3ED27CB27F8_.wvu.FilterData" localSheetId="24" hidden="1">'Minh Do'!$A$7:$G$66</definedName>
    <definedName name="Z_B9E7682A_072E_4CF9_AE10_B3ED27CB27F8_.wvu.FilterData" localSheetId="44" hidden="1">'Na Nguyen'!$A$3:$AA$70</definedName>
    <definedName name="Z_B9E7682A_072E_4CF9_AE10_B3ED27CB27F8_.wvu.FilterData" localSheetId="110" hidden="1">'Nga Bui'!$A$7:$G$66</definedName>
    <definedName name="Z_B9E7682A_072E_4CF9_AE10_B3ED27CB27F8_.wvu.FilterData" localSheetId="115" hidden="1">nga.le!$A$7:$G$65</definedName>
    <definedName name="Z_B9E7682A_072E_4CF9_AE10_B3ED27CB27F8_.wvu.FilterData" localSheetId="29" hidden="1">'Ngan Bui'!$A$7:$G$66</definedName>
    <definedName name="Z_B9E7682A_072E_4CF9_AE10_B3ED27CB27F8_.wvu.FilterData" localSheetId="53" hidden="1">'Ngan Do'!$A$3:$AA$70</definedName>
    <definedName name="Z_B9E7682A_072E_4CF9_AE10_B3ED27CB27F8_.wvu.FilterData" localSheetId="56" hidden="1">'Ngoc Dang'!$A$3:$AA$70</definedName>
    <definedName name="Z_B9E7682A_072E_4CF9_AE10_B3ED27CB27F8_.wvu.FilterData" localSheetId="59" hidden="1">'Ngoc Dao'!$A$3:$AA$70</definedName>
    <definedName name="Z_B9E7682A_072E_4CF9_AE10_B3ED27CB27F8_.wvu.FilterData" localSheetId="97" hidden="1">Nguyet2.Nguyen!$A$3:$AA$70</definedName>
    <definedName name="Z_B9E7682A_072E_4CF9_AE10_B3ED27CB27F8_.wvu.FilterData" localSheetId="86" hidden="1">'Nhung Hoang'!$A$3:$AA$70</definedName>
    <definedName name="Z_B9E7682A_072E_4CF9_AE10_B3ED27CB27F8_.wvu.FilterData" localSheetId="111" hidden="1">nhung.do!$A$7:$G$65</definedName>
    <definedName name="Z_B9E7682A_072E_4CF9_AE10_B3ED27CB27F8_.wvu.FilterData" localSheetId="103" hidden="1">'Nhung2 Nguyen'!$A$3:$AA$70</definedName>
    <definedName name="Z_B9E7682A_072E_4CF9_AE10_B3ED27CB27F8_.wvu.FilterData" localSheetId="25" hidden="1">'Oanh Do'!$A$7:$G$66</definedName>
    <definedName name="Z_B9E7682A_072E_4CF9_AE10_B3ED27CB27F8_.wvu.FilterData" localSheetId="87" hidden="1">'Oanh Nguyen'!$A$3:$AA$70</definedName>
    <definedName name="Z_B9E7682A_072E_4CF9_AE10_B3ED27CB27F8_.wvu.FilterData" localSheetId="23" hidden="1">'Oanh2 Nguyen'!$A$7:$G$66</definedName>
    <definedName name="Z_B9E7682A_072E_4CF9_AE10_B3ED27CB27F8_.wvu.FilterData" localSheetId="82" hidden="1">'Phong Nguyen'!$A$3:$AC$70</definedName>
    <definedName name="Z_B9E7682A_072E_4CF9_AE10_B3ED27CB27F8_.wvu.FilterData" localSheetId="75" hidden="1">'Phuc Truong'!$A$3:$AA$70</definedName>
    <definedName name="Z_B9E7682A_072E_4CF9_AE10_B3ED27CB27F8_.wvu.FilterData" localSheetId="105" hidden="1">'Phuong 2 Le'!$A$3:$AA$70</definedName>
    <definedName name="Z_B9E7682A_072E_4CF9_AE10_B3ED27CB27F8_.wvu.FilterData" localSheetId="109" hidden="1">'Phuong Ngo'!$A$7:$G$66</definedName>
    <definedName name="Z_B9E7682A_072E_4CF9_AE10_B3ED27CB27F8_.wvu.FilterData" localSheetId="76" hidden="1">'Phuong Nguyen'!$A$3:$AA$70</definedName>
    <definedName name="Z_B9E7682A_072E_4CF9_AE10_B3ED27CB27F8_.wvu.FilterData" localSheetId="62" hidden="1">'Phuong Pham'!$A$4:$AA$70</definedName>
    <definedName name="Z_B9E7682A_072E_4CF9_AE10_B3ED27CB27F8_.wvu.FilterData" localSheetId="35" hidden="1">'Phuong Phan'!$A$3:$Y$70</definedName>
    <definedName name="Z_B9E7682A_072E_4CF9_AE10_B3ED27CB27F8_.wvu.FilterData" localSheetId="91" hidden="1">'Quyen Nguyen'!$A$7:$AA$70</definedName>
    <definedName name="Z_B9E7682A_072E_4CF9_AE10_B3ED27CB27F8_.wvu.FilterData" localSheetId="1" hidden="1">Summary!$A$2:$AX$74</definedName>
    <definedName name="Z_B9E7682A_072E_4CF9_AE10_B3ED27CB27F8_.wvu.FilterData" localSheetId="57" hidden="1">'Tam Hoang'!$A$3:$AA$70</definedName>
    <definedName name="Z_B9E7682A_072E_4CF9_AE10_B3ED27CB27F8_.wvu.FilterData" localSheetId="5" hidden="1">Template!$A$7:$G$65</definedName>
    <definedName name="Z_B9E7682A_072E_4CF9_AE10_B3ED27CB27F8_.wvu.FilterData" localSheetId="90" hidden="1">'Thang Vu'!$A$7:$AA$70</definedName>
    <definedName name="Z_B9E7682A_072E_4CF9_AE10_B3ED27CB27F8_.wvu.FilterData" localSheetId="112" hidden="1">Thanh.nguyen!$A$7:$G$65</definedName>
    <definedName name="Z_B9E7682A_072E_4CF9_AE10_B3ED27CB27F8_.wvu.FilterData" localSheetId="113" hidden="1">Thanh2.Hoang!$A$7:$G$65</definedName>
    <definedName name="Z_B9E7682A_072E_4CF9_AE10_B3ED27CB27F8_.wvu.FilterData" localSheetId="43" hidden="1">Thoa.Dien!$A$7:$G$65</definedName>
    <definedName name="Z_B9E7682A_072E_4CF9_AE10_B3ED27CB27F8_.wvu.FilterData" localSheetId="55" hidden="1">'Thu Nguyen'!$A$3:$AA$70</definedName>
    <definedName name="Z_B9E7682A_072E_4CF9_AE10_B3ED27CB27F8_.wvu.FilterData" localSheetId="70" hidden="1">thuhuong.nguyen!$A$7:$G$65</definedName>
    <definedName name="Z_B9E7682A_072E_4CF9_AE10_B3ED27CB27F8_.wvu.FilterData" localSheetId="104" hidden="1">'Thuy Dang'!$A$3:$AA$70</definedName>
    <definedName name="Z_B9E7682A_072E_4CF9_AE10_B3ED27CB27F8_.wvu.FilterData" localSheetId="32" hidden="1">'Thuy Lang'!$A$3:$Y$70</definedName>
    <definedName name="Z_B9E7682A_072E_4CF9_AE10_B3ED27CB27F8_.wvu.FilterData" localSheetId="106" hidden="1">'Thuy Le'!$A$3:$AA$70</definedName>
    <definedName name="Z_B9E7682A_072E_4CF9_AE10_B3ED27CB27F8_.wvu.FilterData" localSheetId="88" hidden="1">'Thuy Le MIB'!$A$3:$AA$70</definedName>
    <definedName name="Z_B9E7682A_072E_4CF9_AE10_B3ED27CB27F8_.wvu.FilterData" localSheetId="78" hidden="1">'Thuy Pham'!$A$3:$AA$70</definedName>
    <definedName name="Z_B9E7682A_072E_4CF9_AE10_B3ED27CB27F8_.wvu.FilterData" localSheetId="69" hidden="1">thuy.dao!$A$7:$G$65</definedName>
    <definedName name="Z_B9E7682A_072E_4CF9_AE10_B3ED27CB27F8_.wvu.FilterData" localSheetId="116" hidden="1">Toan.chu!$A$7:$G$65</definedName>
    <definedName name="Z_B9E7682A_072E_4CF9_AE10_B3ED27CB27F8_.wvu.FilterData" localSheetId="102" hidden="1">'Trang 1 Tran'!$A$3:$AA$70</definedName>
    <definedName name="Z_B9E7682A_072E_4CF9_AE10_B3ED27CB27F8_.wvu.FilterData" localSheetId="50" hidden="1">'Trang Nguyen'!$A$7:$G$66</definedName>
    <definedName name="Z_B9E7682A_072E_4CF9_AE10_B3ED27CB27F8_.wvu.FilterData" localSheetId="33" hidden="1">'Trang Tran'!$A$4:$Y$70</definedName>
    <definedName name="Z_B9E7682A_072E_4CF9_AE10_B3ED27CB27F8_.wvu.FilterData" localSheetId="74" hidden="1">Trang2.Le!$A$3:$AA$70</definedName>
    <definedName name="Z_B9E7682A_072E_4CF9_AE10_B3ED27CB27F8_.wvu.FilterData" localSheetId="96" hidden="1">Trang2.Nguyen!$A$3:$AA$70</definedName>
    <definedName name="Z_B9E7682A_072E_4CF9_AE10_B3ED27CB27F8_.wvu.FilterData" localSheetId="60" hidden="1">'Truong Dao'!$A$3:$AA$70</definedName>
    <definedName name="Z_B9E7682A_072E_4CF9_AE10_B3ED27CB27F8_.wvu.FilterData" localSheetId="67" hidden="1">Tuan4.nguyen!$A$7:$G$65</definedName>
    <definedName name="Z_B9E7682A_072E_4CF9_AE10_B3ED27CB27F8_.wvu.FilterData" localSheetId="89" hidden="1">'Tung Tran'!$A$3:$AA$70</definedName>
    <definedName name="Z_B9E7682A_072E_4CF9_AE10_B3ED27CB27F8_.wvu.FilterData" localSheetId="41" hidden="1">'Van Huong'!$A$2:$AC$70</definedName>
    <definedName name="Z_B9E7682A_072E_4CF9_AE10_B3ED27CB27F8_.wvu.FilterData" localSheetId="61" hidden="1">'Vi Nguyen'!$A$3:$AA$70</definedName>
    <definedName name="Z_B9E7682A_072E_4CF9_AE10_B3ED27CB27F8_.wvu.FilterData" localSheetId="85" hidden="1">'Vinh Nguyen'!$A$3:$Y$70</definedName>
    <definedName name="Z_B9E7682A_072E_4CF9_AE10_B3ED27CB27F8_.wvu.FilterData" localSheetId="100" hidden="1">'Y Vu'!$A$3:$AA$70</definedName>
    <definedName name="Z_BB2525BD_788E_49C0_B452_CE1B5DA55806_.wvu.FilterData" localSheetId="36" hidden="1">'Anh Duong'!$A$3:$Y$70</definedName>
    <definedName name="Z_BB2525BD_788E_49C0_B452_CE1B5DA55806_.wvu.FilterData" localSheetId="73" hidden="1">'Anh Tran'!$A$7:$Y$70</definedName>
    <definedName name="Z_BB2525BD_788E_49C0_B452_CE1B5DA55806_.wvu.FilterData" localSheetId="80" hidden="1">'Ha To'!$A$3:$AA$70</definedName>
    <definedName name="Z_BB2525BD_788E_49C0_B452_CE1B5DA55806_.wvu.FilterData" localSheetId="101" hidden="1">'Hang Vu'!$A$3:$AA$70</definedName>
    <definedName name="Z_BB2525BD_788E_49C0_B452_CE1B5DA55806_.wvu.FilterData" localSheetId="37" hidden="1">'Hanh Duong'!$A$3:$AA$70</definedName>
    <definedName name="Z_BB2525BD_788E_49C0_B452_CE1B5DA55806_.wvu.FilterData" localSheetId="38" hidden="1">'Hanh Trinh'!$A$3:$AA$70</definedName>
    <definedName name="Z_BB2525BD_788E_49C0_B452_CE1B5DA55806_.wvu.FilterData" localSheetId="99" hidden="1">'Huyen Nguyen'!$A$3:$AA$70</definedName>
    <definedName name="Z_BB2525BD_788E_49C0_B452_CE1B5DA55806_.wvu.FilterData" localSheetId="44" hidden="1">'Na Nguyen'!$A$3:$AA$70</definedName>
    <definedName name="Z_BB2525BD_788E_49C0_B452_CE1B5DA55806_.wvu.FilterData" localSheetId="97" hidden="1">Nguyet2.Nguyen!$A$3:$AA$70</definedName>
    <definedName name="Z_BB2525BD_788E_49C0_B452_CE1B5DA55806_.wvu.FilterData" localSheetId="82" hidden="1">'Phong Nguyen'!$A$3:$AC$70</definedName>
    <definedName name="Z_BB2525BD_788E_49C0_B452_CE1B5DA55806_.wvu.FilterData" localSheetId="75" hidden="1">'Phuc Truong'!$A$3:$AA$70</definedName>
    <definedName name="Z_BB2525BD_788E_49C0_B452_CE1B5DA55806_.wvu.FilterData" localSheetId="91" hidden="1">'Quyen Nguyen'!$A$7:$AA$70</definedName>
    <definedName name="Z_BB2525BD_788E_49C0_B452_CE1B5DA55806_.wvu.FilterData" localSheetId="104" hidden="1">'Thuy Dang'!$A$3:$AA$70</definedName>
    <definedName name="Z_BB2525BD_788E_49C0_B452_CE1B5DA55806_.wvu.FilterData" localSheetId="106" hidden="1">'Thuy Le'!$A$3:$AA$70</definedName>
    <definedName name="Z_BB2525BD_788E_49C0_B452_CE1B5DA55806_.wvu.FilterData" localSheetId="78" hidden="1">'Thuy Pham'!$A$3:$AA$70</definedName>
    <definedName name="Z_BB2525BD_788E_49C0_B452_CE1B5DA55806_.wvu.FilterData" localSheetId="33" hidden="1">'Trang Tran'!$A$4:$Y$70</definedName>
    <definedName name="Z_BB2525BD_788E_49C0_B452_CE1B5DA55806_.wvu.FilterData" localSheetId="96" hidden="1">Trang2.Nguyen!$A$3:$AA$70</definedName>
    <definedName name="Z_BB2525BD_788E_49C0_B452_CE1B5DA55806_.wvu.FilterData" localSheetId="85" hidden="1">'Vinh Nguyen'!$A$3:$Y$70</definedName>
    <definedName name="Z_DCB1135E_445D_4A86_AA21_C0E2973836B1_.wvu.FilterData" localSheetId="83" hidden="1">'Anh To'!$A$3:$AA$70</definedName>
    <definedName name="Z_DCB1135E_445D_4A86_AA21_C0E2973836B1_.wvu.FilterData" localSheetId="73" hidden="1">'Anh Tran'!$A$7:$Y$70</definedName>
    <definedName name="Z_DCB1135E_445D_4A86_AA21_C0E2973836B1_.wvu.FilterData" localSheetId="46" hidden="1">'Huong Luong'!$A$4:$AA$70</definedName>
    <definedName name="Z_DCB1135E_445D_4A86_AA21_C0E2973836B1_.wvu.FilterData" localSheetId="99" hidden="1">'Huyen Nguyen'!$A$3:$AA$70</definedName>
    <definedName name="Z_DCB1135E_445D_4A86_AA21_C0E2973836B1_.wvu.FilterData" localSheetId="88" hidden="1">'Thuy Le MIB'!$A$3:$AA$70</definedName>
    <definedName name="Z_DCB1135E_445D_4A86_AA21_C0E2973836B1_.wvu.FilterData" localSheetId="85" hidden="1">'Vinh Nguyen'!$A$3:$Y$70</definedName>
    <definedName name="Z_DF2632B4_1565_47B3_BDEF_087FD52A09D0_.wvu.FilterData" localSheetId="73" hidden="1">'Anh Tran'!$A$7:$Y$70</definedName>
    <definedName name="Z_DF2632B4_1565_47B3_BDEF_087FD52A09D0_.wvu.FilterData" localSheetId="79" hidden="1">'Hue Do'!$A$3:$AA$70</definedName>
    <definedName name="Z_DF2632B4_1565_47B3_BDEF_087FD52A09D0_.wvu.FilterData" localSheetId="90" hidden="1">'Thang Vu'!$A$7:$AA$70</definedName>
    <definedName name="Z_DF2632B4_1565_47B3_BDEF_087FD52A09D0_.wvu.FilterData" localSheetId="104" hidden="1">'Thuy Dang'!$A$3:$AA$70</definedName>
    <definedName name="Z_DF2632B4_1565_47B3_BDEF_087FD52A09D0_.wvu.FilterData" localSheetId="100" hidden="1">'Y Vu'!$A$3:$AA$70</definedName>
    <definedName name="Z_F22A6E52_9B33_4B75_9136_17C87275CD18_.wvu.FilterData" localSheetId="18" hidden="1">'Hong Pham'!$A$7:$W$7</definedName>
    <definedName name="Z_F22A6E52_9B33_4B75_9136_17C87275CD18_.wvu.FilterData" localSheetId="106" hidden="1">'Thuy Le'!$A$3:$AA$70</definedName>
  </definedNames>
  <calcPr calcId="152511"/>
  <customWorkbookViews>
    <customWorkbookView name="diu.le - Personal View" guid="{3F51B73C-8999-4BDD-B7BB-CFA8C5D5F118}" mergeInterval="0" personalView="1" maximized="1" xWindow="1911" yWindow="-9" windowWidth="1938" windowHeight="1048" tabRatio="843" activeSheetId="9"/>
    <customWorkbookView name="tuoi.pham - Personal View" guid="{61959E49-C4BC-41CB-B0BE-7EDA73DE356A}" mergeInterval="0" personalView="1" maximized="1" xWindow="1912" yWindow="-8" windowWidth="1936" windowHeight="1096" tabRatio="862" activeSheetId="27"/>
    <customWorkbookView name="dao.huynh - Personal View" guid="{9F775BAE-2403-40FE-95E3-B0411D9A7170}" mergeInterval="0" personalView="1" maximized="1" xWindow="-1928" yWindow="-8" windowWidth="1936" windowHeight="1096" tabRatio="862" activeSheetId="24"/>
    <customWorkbookView name="linh.truong - Personal View" guid="{B9E7682A-072E-4CF9-AE10-B3ED27CB27F8}" mergeInterval="0" personalView="1" maximized="1" xWindow="-8" yWindow="-8" windowWidth="1936" windowHeight="1056" tabRatio="862" activeSheetId="62"/>
    <customWorkbookView name="honglien.nguyen - Personal View" guid="{040B64FF-F135-4C7F-9498-A8399C10673D}" mergeInterval="0" personalView="1" maximized="1" xWindow="-9" yWindow="-9" windowWidth="1938" windowHeight="1048" tabRatio="843" activeSheetId="6"/>
    <customWorkbookView name="diemhang.nguyen - Personal View" guid="{6D9FC8F7-6352-4BF1-890A-27BF36FADC03}" mergeInterval="0" personalView="1" maximized="1" xWindow="-1929" yWindow="-7" windowWidth="1938" windowHeight="1048" tabRatio="843" activeSheetId="9"/>
  </customWorkbookViews>
  <pivotCaches>
    <pivotCache cacheId="3" r:id="rId122"/>
    <pivotCache cacheId="4" r:id="rId123"/>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Z75" i="159" l="1"/>
  <c r="V75" i="159"/>
  <c r="Z74" i="159"/>
  <c r="V74" i="159"/>
  <c r="Z73" i="159"/>
  <c r="V73" i="159"/>
  <c r="Z72" i="159"/>
  <c r="V72" i="159"/>
  <c r="Z67" i="159"/>
  <c r="V67" i="159"/>
  <c r="Z66" i="159"/>
  <c r="Z65" i="159"/>
  <c r="V65" i="159"/>
  <c r="Z64" i="159"/>
  <c r="V64" i="159"/>
  <c r="Z63" i="159"/>
  <c r="V63" i="159"/>
  <c r="H63" i="159"/>
  <c r="Z62" i="159"/>
  <c r="V62" i="159"/>
  <c r="H62" i="159"/>
  <c r="Z61" i="159"/>
  <c r="V61" i="159"/>
  <c r="H61" i="159"/>
  <c r="Z60" i="159"/>
  <c r="V60" i="159"/>
  <c r="H60" i="159"/>
  <c r="H59" i="159"/>
  <c r="H58" i="159"/>
  <c r="H57" i="159"/>
  <c r="H56" i="159"/>
  <c r="Z55" i="159"/>
  <c r="H55" i="159"/>
  <c r="Z54" i="159"/>
  <c r="Z53" i="159"/>
  <c r="H53" i="159"/>
  <c r="Z52" i="159"/>
  <c r="H52" i="159"/>
  <c r="Z51" i="159"/>
  <c r="Z50" i="159"/>
  <c r="H50" i="159"/>
  <c r="Z49" i="159"/>
  <c r="H49" i="159"/>
  <c r="Z48" i="159"/>
  <c r="Z47" i="159"/>
  <c r="H47" i="159"/>
  <c r="Z46" i="159"/>
  <c r="H46" i="159"/>
  <c r="Z45" i="159"/>
  <c r="H45" i="159"/>
  <c r="Z44" i="159"/>
  <c r="H44" i="159"/>
  <c r="Z43" i="159"/>
  <c r="Z42" i="159"/>
  <c r="H42" i="159"/>
  <c r="Z41" i="159"/>
  <c r="H41" i="159"/>
  <c r="Z40" i="159"/>
  <c r="H40" i="159"/>
  <c r="H39" i="159"/>
  <c r="H38" i="159"/>
  <c r="H37" i="159"/>
  <c r="H36" i="159"/>
  <c r="Z35" i="159"/>
  <c r="H35" i="159"/>
  <c r="Z34" i="159"/>
  <c r="H34" i="159"/>
  <c r="Z33" i="159"/>
  <c r="H33" i="159"/>
  <c r="Z32" i="159"/>
  <c r="H32" i="159"/>
  <c r="Z31" i="159"/>
  <c r="H31" i="159"/>
  <c r="Z30" i="159"/>
  <c r="Z29" i="159"/>
  <c r="Z28" i="159"/>
  <c r="H28" i="159"/>
  <c r="Z27" i="159"/>
  <c r="H27" i="159"/>
  <c r="Z26" i="159"/>
  <c r="H26" i="159"/>
  <c r="Z25" i="159"/>
  <c r="H25" i="159"/>
  <c r="Z24" i="159"/>
  <c r="H24" i="159"/>
  <c r="Z23" i="159"/>
  <c r="H23" i="159"/>
  <c r="Z22" i="159"/>
  <c r="H22" i="159"/>
  <c r="Z21" i="159"/>
  <c r="Z20" i="159"/>
  <c r="H20" i="159"/>
  <c r="Z19" i="159"/>
  <c r="H19" i="159"/>
  <c r="H18" i="159"/>
  <c r="H17" i="159"/>
  <c r="H16" i="159"/>
  <c r="H15" i="159"/>
  <c r="Z14" i="159"/>
  <c r="H14" i="159"/>
  <c r="Z13" i="159"/>
  <c r="H13" i="159"/>
  <c r="Z12" i="159"/>
  <c r="H12" i="159"/>
  <c r="Z11" i="159"/>
  <c r="H11" i="159"/>
  <c r="Z10" i="159"/>
  <c r="H10" i="159"/>
  <c r="Z9" i="159"/>
  <c r="H9" i="159"/>
  <c r="Z8" i="159"/>
  <c r="Z7" i="159"/>
  <c r="AB6" i="159"/>
  <c r="Z6" i="159" s="1"/>
  <c r="AB5" i="159"/>
  <c r="Z5" i="159" s="1"/>
  <c r="Z4" i="159"/>
  <c r="B4" i="159"/>
  <c r="B6" i="159" s="1"/>
  <c r="Z75" i="157" l="1"/>
  <c r="V75" i="157"/>
  <c r="Z74" i="157"/>
  <c r="V74" i="157"/>
  <c r="Z73" i="157"/>
  <c r="V73" i="157"/>
  <c r="Z72" i="157"/>
  <c r="V72" i="157"/>
  <c r="Z67" i="157"/>
  <c r="V67" i="157"/>
  <c r="Z66" i="157"/>
  <c r="Z65" i="157"/>
  <c r="V65" i="157"/>
  <c r="Z64" i="157"/>
  <c r="V64" i="157"/>
  <c r="Z63" i="157"/>
  <c r="V63" i="157"/>
  <c r="H63" i="157"/>
  <c r="Z62" i="157"/>
  <c r="V62" i="157"/>
  <c r="H62" i="157"/>
  <c r="Z61" i="157"/>
  <c r="V61" i="157"/>
  <c r="H61" i="157"/>
  <c r="Z60" i="157"/>
  <c r="V60" i="157"/>
  <c r="H60" i="157"/>
  <c r="H59" i="157"/>
  <c r="H57" i="157"/>
  <c r="H56" i="157"/>
  <c r="Z55" i="157"/>
  <c r="H55" i="157"/>
  <c r="Z54" i="157"/>
  <c r="H54" i="157"/>
  <c r="Z53" i="157"/>
  <c r="H53" i="157"/>
  <c r="Z52" i="157"/>
  <c r="Z51" i="157"/>
  <c r="Z50" i="157"/>
  <c r="H50" i="157"/>
  <c r="Z49" i="157"/>
  <c r="Z48" i="157"/>
  <c r="Z47" i="157"/>
  <c r="H47" i="157"/>
  <c r="Z46" i="157"/>
  <c r="H46" i="157"/>
  <c r="Z45" i="157"/>
  <c r="Z44" i="157"/>
  <c r="Z43" i="157"/>
  <c r="Z42" i="157"/>
  <c r="H42" i="157"/>
  <c r="Z41" i="157"/>
  <c r="H41" i="157"/>
  <c r="Z40" i="157"/>
  <c r="H40" i="157"/>
  <c r="H39" i="157"/>
  <c r="H38" i="157"/>
  <c r="Z35" i="157"/>
  <c r="H35" i="157"/>
  <c r="Z34" i="157"/>
  <c r="Z33" i="157"/>
  <c r="Z32" i="157"/>
  <c r="Z31" i="157"/>
  <c r="H31" i="157"/>
  <c r="Z30" i="157"/>
  <c r="Z29" i="157"/>
  <c r="Z28" i="157"/>
  <c r="Z27" i="157"/>
  <c r="H27" i="157"/>
  <c r="Z26" i="157"/>
  <c r="H26" i="157"/>
  <c r="Z25" i="157"/>
  <c r="Z24" i="157"/>
  <c r="Z23" i="157"/>
  <c r="Z22" i="157"/>
  <c r="Z21" i="157"/>
  <c r="Z20" i="157"/>
  <c r="H20" i="157"/>
  <c r="Z19" i="157"/>
  <c r="H19" i="157"/>
  <c r="H18" i="157"/>
  <c r="H17" i="157"/>
  <c r="Z14" i="157"/>
  <c r="Z13" i="157"/>
  <c r="H13" i="157"/>
  <c r="Z12" i="157"/>
  <c r="H12" i="157"/>
  <c r="Z11" i="157"/>
  <c r="Z10" i="157"/>
  <c r="AB9" i="157"/>
  <c r="Z9" i="157" s="1"/>
  <c r="Z8" i="157"/>
  <c r="Z7" i="157"/>
  <c r="AB6" i="157"/>
  <c r="Z6" i="157" s="1"/>
  <c r="AB5" i="157"/>
  <c r="Z5" i="157" s="1"/>
  <c r="Z4" i="157"/>
  <c r="B4" i="157"/>
  <c r="B6" i="157" s="1"/>
  <c r="Z76" i="156" l="1"/>
  <c r="V76" i="156"/>
  <c r="Z75" i="156"/>
  <c r="V75" i="156"/>
  <c r="Z74" i="156"/>
  <c r="V74" i="156"/>
  <c r="Z73" i="156"/>
  <c r="V73" i="156"/>
  <c r="Z68" i="156"/>
  <c r="Z67" i="156"/>
  <c r="V67" i="156"/>
  <c r="Z66" i="156"/>
  <c r="Z65" i="156"/>
  <c r="V65" i="156"/>
  <c r="Z64" i="156"/>
  <c r="V64" i="156"/>
  <c r="Z63" i="156"/>
  <c r="V63" i="156"/>
  <c r="H63" i="156"/>
  <c r="Z62" i="156"/>
  <c r="V62" i="156"/>
  <c r="H62" i="156"/>
  <c r="Z61" i="156"/>
  <c r="V61" i="156"/>
  <c r="H61" i="156"/>
  <c r="H60" i="156"/>
  <c r="H59" i="156"/>
  <c r="H58" i="156"/>
  <c r="H57" i="156"/>
  <c r="Z56" i="156"/>
  <c r="H56" i="156"/>
  <c r="Z55" i="156"/>
  <c r="V55" i="156"/>
  <c r="H55" i="156"/>
  <c r="Z54" i="156"/>
  <c r="H54" i="156"/>
  <c r="Z53" i="156"/>
  <c r="H53" i="156"/>
  <c r="Z52" i="156"/>
  <c r="H52" i="156"/>
  <c r="Z51" i="156"/>
  <c r="H51" i="156"/>
  <c r="Z50" i="156"/>
  <c r="H50" i="156"/>
  <c r="Z49" i="156"/>
  <c r="H49" i="156"/>
  <c r="Z48" i="156"/>
  <c r="H48" i="156"/>
  <c r="Z47" i="156"/>
  <c r="V47" i="156"/>
  <c r="H47" i="156"/>
  <c r="Z46" i="156"/>
  <c r="V46" i="156"/>
  <c r="H46" i="156"/>
  <c r="Z45" i="156"/>
  <c r="V45" i="156"/>
  <c r="H45" i="156"/>
  <c r="Z44" i="156"/>
  <c r="V44" i="156"/>
  <c r="H44" i="156"/>
  <c r="Z43" i="156"/>
  <c r="H43" i="156"/>
  <c r="Z42" i="156"/>
  <c r="H42" i="156"/>
  <c r="Z41" i="156"/>
  <c r="V41" i="156"/>
  <c r="H41" i="156"/>
  <c r="H40" i="156"/>
  <c r="H39" i="156"/>
  <c r="H38" i="156"/>
  <c r="H37" i="156"/>
  <c r="Z36" i="156"/>
  <c r="H36" i="156"/>
  <c r="Z35" i="156"/>
  <c r="V35" i="156"/>
  <c r="H35" i="156"/>
  <c r="Z34" i="156"/>
  <c r="H34" i="156"/>
  <c r="Z33" i="156"/>
  <c r="H33" i="156"/>
  <c r="Z32" i="156"/>
  <c r="V32" i="156"/>
  <c r="H32" i="156"/>
  <c r="Z31" i="156"/>
  <c r="V31" i="156"/>
  <c r="H31" i="156"/>
  <c r="Z30" i="156"/>
  <c r="V30" i="156"/>
  <c r="H30" i="156"/>
  <c r="Z29" i="156"/>
  <c r="H29" i="156"/>
  <c r="Z28" i="156"/>
  <c r="H28" i="156"/>
  <c r="Z27" i="156"/>
  <c r="V27" i="156"/>
  <c r="H27" i="156"/>
  <c r="Z26" i="156"/>
  <c r="V26" i="156"/>
  <c r="H26" i="156"/>
  <c r="Z25" i="156"/>
  <c r="V25" i="156"/>
  <c r="H25" i="156"/>
  <c r="Z24" i="156"/>
  <c r="V24" i="156"/>
  <c r="H24" i="156"/>
  <c r="Z23" i="156"/>
  <c r="V23" i="156"/>
  <c r="H23" i="156"/>
  <c r="Z22" i="156"/>
  <c r="V22" i="156"/>
  <c r="H22" i="156"/>
  <c r="Z21" i="156"/>
  <c r="H21" i="156"/>
  <c r="Z20" i="156"/>
  <c r="H20" i="156"/>
  <c r="H19" i="156"/>
  <c r="H18" i="156"/>
  <c r="H17" i="156"/>
  <c r="H16" i="156"/>
  <c r="Z15" i="156"/>
  <c r="H15" i="156"/>
  <c r="Z14" i="156"/>
  <c r="H14" i="156"/>
  <c r="Z13" i="156"/>
  <c r="V13" i="156"/>
  <c r="H13" i="156"/>
  <c r="Z12" i="156"/>
  <c r="V12" i="156"/>
  <c r="H12" i="156"/>
  <c r="Z11" i="156"/>
  <c r="V11" i="156"/>
  <c r="H11" i="156"/>
  <c r="Z10" i="156"/>
  <c r="V10" i="156"/>
  <c r="H10" i="156"/>
  <c r="Z9" i="156"/>
  <c r="V9" i="156"/>
  <c r="H9" i="156"/>
  <c r="Z8" i="156"/>
  <c r="V8" i="156"/>
  <c r="H8" i="156"/>
  <c r="Z7" i="156"/>
  <c r="V7" i="156"/>
  <c r="Z6" i="156"/>
  <c r="V6" i="156"/>
  <c r="Z5" i="156"/>
  <c r="V5" i="156"/>
  <c r="B4" i="156"/>
  <c r="B6" i="156" s="1"/>
  <c r="Z75" i="155"/>
  <c r="V75" i="155"/>
  <c r="Z74" i="155"/>
  <c r="V74" i="155"/>
  <c r="Z73" i="155"/>
  <c r="V73" i="155"/>
  <c r="Z72" i="155"/>
  <c r="V72" i="155"/>
  <c r="V68" i="155"/>
  <c r="Z67" i="155"/>
  <c r="Z66" i="155"/>
  <c r="V66" i="155"/>
  <c r="Z65" i="155"/>
  <c r="V65" i="155"/>
  <c r="Z64" i="155"/>
  <c r="V64" i="155"/>
  <c r="Z63" i="155"/>
  <c r="V63" i="155"/>
  <c r="H63" i="155"/>
  <c r="Z62" i="155"/>
  <c r="V62" i="155"/>
  <c r="H62" i="155"/>
  <c r="Z61" i="155"/>
  <c r="H61" i="155"/>
  <c r="Z60" i="155"/>
  <c r="H60" i="155"/>
  <c r="H59" i="155"/>
  <c r="H58" i="155"/>
  <c r="H57" i="155"/>
  <c r="H56" i="155"/>
  <c r="AB55" i="155"/>
  <c r="Z55" i="155" s="1"/>
  <c r="H55" i="155"/>
  <c r="Z54" i="155"/>
  <c r="H54" i="155"/>
  <c r="Z53" i="155"/>
  <c r="H53" i="155"/>
  <c r="Z52" i="155"/>
  <c r="H52" i="155"/>
  <c r="Z51" i="155"/>
  <c r="H51" i="155"/>
  <c r="Z50" i="155"/>
  <c r="H50" i="155"/>
  <c r="AB49" i="155"/>
  <c r="Z49" i="155" s="1"/>
  <c r="H49" i="155"/>
  <c r="Z48" i="155"/>
  <c r="H48" i="155"/>
  <c r="Z47" i="155"/>
  <c r="H47" i="155"/>
  <c r="Z46" i="155"/>
  <c r="H46" i="155"/>
  <c r="Z45" i="155"/>
  <c r="H45" i="155"/>
  <c r="Z44" i="155"/>
  <c r="V44" i="155"/>
  <c r="H44" i="155"/>
  <c r="AB43" i="155"/>
  <c r="Z43" i="155" s="1"/>
  <c r="V43" i="155"/>
  <c r="H43" i="155"/>
  <c r="Z42" i="155"/>
  <c r="H42" i="155"/>
  <c r="Z41" i="155"/>
  <c r="V41" i="155"/>
  <c r="H41" i="155"/>
  <c r="Z40" i="155"/>
  <c r="H40" i="155"/>
  <c r="H39" i="155"/>
  <c r="H38" i="155"/>
  <c r="H37" i="155"/>
  <c r="H36" i="155"/>
  <c r="Z35" i="155"/>
  <c r="H35" i="155"/>
  <c r="Z34" i="155"/>
  <c r="V34" i="155"/>
  <c r="H34" i="155"/>
  <c r="Z33" i="155"/>
  <c r="V33" i="155"/>
  <c r="H33" i="155"/>
  <c r="AB32" i="155"/>
  <c r="Z32" i="155" s="1"/>
  <c r="H32" i="155"/>
  <c r="Z31" i="155"/>
  <c r="V31" i="155"/>
  <c r="H31" i="155"/>
  <c r="Z30" i="155"/>
  <c r="V30" i="155"/>
  <c r="H30" i="155"/>
  <c r="Z29" i="155"/>
  <c r="V29" i="155"/>
  <c r="H29" i="155"/>
  <c r="Z28" i="155"/>
  <c r="V28" i="155"/>
  <c r="H28" i="155"/>
  <c r="Z27" i="155"/>
  <c r="H27" i="155"/>
  <c r="Z26" i="155"/>
  <c r="H26" i="155"/>
  <c r="Z25" i="155"/>
  <c r="H25" i="155"/>
  <c r="Z24" i="155"/>
  <c r="H24" i="155"/>
  <c r="Z23" i="155"/>
  <c r="V23" i="155"/>
  <c r="H23" i="155"/>
  <c r="AB22" i="155"/>
  <c r="Z22" i="155" s="1"/>
  <c r="V22" i="155"/>
  <c r="H22" i="155"/>
  <c r="Z21" i="155"/>
  <c r="V21" i="155"/>
  <c r="H21" i="155"/>
  <c r="AB20" i="155"/>
  <c r="Z20" i="155" s="1"/>
  <c r="V20" i="155"/>
  <c r="H20" i="155"/>
  <c r="AB19" i="155"/>
  <c r="Z19" i="155" s="1"/>
  <c r="V19" i="155"/>
  <c r="H19" i="155"/>
  <c r="H18" i="155"/>
  <c r="H17" i="155"/>
  <c r="H16" i="155"/>
  <c r="H15" i="155"/>
  <c r="Z14" i="155"/>
  <c r="H14" i="155"/>
  <c r="AB13" i="155"/>
  <c r="Z13" i="155" s="1"/>
  <c r="H13" i="155"/>
  <c r="Z12" i="155"/>
  <c r="V12" i="155"/>
  <c r="H12" i="155"/>
  <c r="Z11" i="155"/>
  <c r="V11" i="155"/>
  <c r="H11" i="155"/>
  <c r="AB10" i="155"/>
  <c r="Z10" i="155" s="1"/>
  <c r="V10" i="155"/>
  <c r="H10" i="155"/>
  <c r="Z9" i="155"/>
  <c r="V9" i="155"/>
  <c r="H9" i="155"/>
  <c r="AB8" i="155"/>
  <c r="Z8" i="155" s="1"/>
  <c r="V8" i="155"/>
  <c r="H8" i="155"/>
  <c r="AB7" i="155"/>
  <c r="Z7" i="155" s="1"/>
  <c r="V7" i="155"/>
  <c r="AB6" i="155"/>
  <c r="Z6" i="155" s="1"/>
  <c r="V6" i="155"/>
  <c r="AB5" i="155"/>
  <c r="Z5" i="155" s="1"/>
  <c r="V5" i="155"/>
  <c r="AB4" i="155"/>
  <c r="Z4" i="155" s="1"/>
  <c r="V4" i="155"/>
  <c r="B4" i="155"/>
  <c r="B6" i="155" s="1"/>
  <c r="H64" i="156" l="1"/>
  <c r="H64" i="155"/>
  <c r="H23" i="145"/>
  <c r="Z75" i="153" l="1"/>
  <c r="V75" i="153"/>
  <c r="Z74" i="153"/>
  <c r="V74" i="153"/>
  <c r="Z73" i="153"/>
  <c r="V73" i="153"/>
  <c r="Z72" i="153"/>
  <c r="V72" i="153"/>
  <c r="Z67" i="153"/>
  <c r="Z66" i="153"/>
  <c r="V66" i="153"/>
  <c r="Z65" i="153"/>
  <c r="V65" i="153"/>
  <c r="Z64" i="153"/>
  <c r="V64" i="153"/>
  <c r="Z63" i="153"/>
  <c r="V63" i="153"/>
  <c r="H63" i="153"/>
  <c r="Z62" i="153"/>
  <c r="V62" i="153"/>
  <c r="H62" i="153"/>
  <c r="Z61" i="153"/>
  <c r="V61" i="153"/>
  <c r="H61" i="153"/>
  <c r="Z60" i="153"/>
  <c r="V60" i="153"/>
  <c r="H60" i="153"/>
  <c r="H59" i="153"/>
  <c r="H58" i="153"/>
  <c r="H57" i="153"/>
  <c r="H56" i="153"/>
  <c r="Z55" i="153"/>
  <c r="H55" i="153"/>
  <c r="Z54" i="153"/>
  <c r="H54" i="153"/>
  <c r="AB53" i="153"/>
  <c r="Z53" i="153" s="1"/>
  <c r="H53" i="153"/>
  <c r="Z52" i="153"/>
  <c r="H52" i="153"/>
  <c r="AB51" i="153"/>
  <c r="Z51" i="153" s="1"/>
  <c r="H51" i="153"/>
  <c r="Z50" i="153"/>
  <c r="H50" i="153"/>
  <c r="Z49" i="153"/>
  <c r="H49" i="153"/>
  <c r="Z48" i="153"/>
  <c r="H48" i="153"/>
  <c r="Z47" i="153"/>
  <c r="V47" i="153"/>
  <c r="H47" i="153"/>
  <c r="Z46" i="153"/>
  <c r="H46" i="153"/>
  <c r="Z45" i="153"/>
  <c r="V45" i="153"/>
  <c r="H45" i="153"/>
  <c r="AB44" i="153"/>
  <c r="Z44" i="153" s="1"/>
  <c r="V44" i="153"/>
  <c r="H44" i="153"/>
  <c r="Z43" i="153"/>
  <c r="H43" i="153"/>
  <c r="Z42" i="153"/>
  <c r="H42" i="153"/>
  <c r="Z41" i="153"/>
  <c r="H41" i="153"/>
  <c r="Z40" i="153"/>
  <c r="H40" i="153"/>
  <c r="H39" i="153"/>
  <c r="H38" i="153"/>
  <c r="H37" i="153"/>
  <c r="H36" i="153"/>
  <c r="Z35" i="153"/>
  <c r="V35" i="153"/>
  <c r="H35" i="153"/>
  <c r="Z34" i="153"/>
  <c r="V34" i="153"/>
  <c r="H34" i="153"/>
  <c r="Z33" i="153"/>
  <c r="V33" i="153"/>
  <c r="H33" i="153"/>
  <c r="Z32" i="153"/>
  <c r="V32" i="153"/>
  <c r="H32" i="153"/>
  <c r="Z31" i="153"/>
  <c r="V31" i="153"/>
  <c r="H31" i="153"/>
  <c r="Z30" i="153"/>
  <c r="V30" i="153"/>
  <c r="H30" i="153"/>
  <c r="Z29" i="153"/>
  <c r="V29" i="153"/>
  <c r="H29" i="153"/>
  <c r="Z28" i="153"/>
  <c r="V28" i="153"/>
  <c r="H28" i="153"/>
  <c r="AB27" i="153"/>
  <c r="Z27" i="153" s="1"/>
  <c r="H27" i="153"/>
  <c r="Z26" i="153"/>
  <c r="H26" i="153"/>
  <c r="Z25" i="153"/>
  <c r="H25" i="153"/>
  <c r="Z24" i="153"/>
  <c r="H24" i="153"/>
  <c r="Z23" i="153"/>
  <c r="H23" i="153"/>
  <c r="Z22" i="153"/>
  <c r="H22" i="153"/>
  <c r="Z21" i="153"/>
  <c r="H21" i="153"/>
  <c r="AB20" i="153"/>
  <c r="Z20" i="153" s="1"/>
  <c r="H20" i="153"/>
  <c r="Z19" i="153"/>
  <c r="H19" i="153"/>
  <c r="H18" i="153"/>
  <c r="H17" i="153"/>
  <c r="H16" i="153"/>
  <c r="H15" i="153"/>
  <c r="Z14" i="153"/>
  <c r="V14" i="153"/>
  <c r="H14" i="153"/>
  <c r="Z13" i="153"/>
  <c r="V13" i="153"/>
  <c r="H13" i="153"/>
  <c r="Z12" i="153"/>
  <c r="V12" i="153"/>
  <c r="H12" i="153"/>
  <c r="AB11" i="153"/>
  <c r="Z11" i="153" s="1"/>
  <c r="H11" i="153"/>
  <c r="AB10" i="153"/>
  <c r="Z10" i="153" s="1"/>
  <c r="H10" i="153"/>
  <c r="AB9" i="153"/>
  <c r="Z9" i="153" s="1"/>
  <c r="H9" i="153"/>
  <c r="AB8" i="153"/>
  <c r="Z8" i="153" s="1"/>
  <c r="H8" i="153"/>
  <c r="AB7" i="153"/>
  <c r="Z7" i="153" s="1"/>
  <c r="AB6" i="153"/>
  <c r="Z6" i="153" s="1"/>
  <c r="AB5" i="153"/>
  <c r="Z5" i="153" s="1"/>
  <c r="AB4" i="153"/>
  <c r="Z4" i="153" s="1"/>
  <c r="B4" i="153"/>
  <c r="B6" i="153" s="1"/>
  <c r="Z75" i="152"/>
  <c r="V75" i="152"/>
  <c r="Z74" i="152"/>
  <c r="V74" i="152"/>
  <c r="Z73" i="152"/>
  <c r="V73" i="152"/>
  <c r="Z72" i="152"/>
  <c r="V72" i="152"/>
  <c r="Z67" i="152"/>
  <c r="V67" i="152"/>
  <c r="Z66" i="152"/>
  <c r="V66" i="152"/>
  <c r="Z65" i="152"/>
  <c r="V65" i="152"/>
  <c r="Z64" i="152"/>
  <c r="V64" i="152"/>
  <c r="Z63" i="152"/>
  <c r="V63" i="152"/>
  <c r="H63" i="152"/>
  <c r="Z62" i="152"/>
  <c r="V62" i="152"/>
  <c r="H62" i="152"/>
  <c r="Z61" i="152"/>
  <c r="V61" i="152"/>
  <c r="H61" i="152"/>
  <c r="Z60" i="152"/>
  <c r="V60" i="152"/>
  <c r="H60" i="152"/>
  <c r="H59" i="152"/>
  <c r="H58" i="152"/>
  <c r="H57" i="152"/>
  <c r="H56" i="152"/>
  <c r="Z55" i="152"/>
  <c r="H55" i="152"/>
  <c r="Z54" i="152"/>
  <c r="V54" i="152"/>
  <c r="H54" i="152"/>
  <c r="AB53" i="152"/>
  <c r="Z53" i="152" s="1"/>
  <c r="H53" i="152"/>
  <c r="Z52" i="152"/>
  <c r="H52" i="152"/>
  <c r="Z51" i="152"/>
  <c r="H51" i="152"/>
  <c r="Z50" i="152"/>
  <c r="H50" i="152"/>
  <c r="Z49" i="152"/>
  <c r="H49" i="152"/>
  <c r="Z48" i="152"/>
  <c r="V48" i="152"/>
  <c r="H48" i="152"/>
  <c r="Z47" i="152"/>
  <c r="V47" i="152"/>
  <c r="H47" i="152"/>
  <c r="Z46" i="152"/>
  <c r="H46" i="152"/>
  <c r="Z45" i="152"/>
  <c r="V45" i="152"/>
  <c r="H45" i="152"/>
  <c r="Z44" i="152"/>
  <c r="H44" i="152"/>
  <c r="Z43" i="152"/>
  <c r="V43" i="152"/>
  <c r="H43" i="152"/>
  <c r="Z42" i="152"/>
  <c r="H42" i="152"/>
  <c r="Z41" i="152"/>
  <c r="H41" i="152"/>
  <c r="Z40" i="152"/>
  <c r="V40" i="152"/>
  <c r="H40" i="152"/>
  <c r="H39" i="152"/>
  <c r="H38" i="152"/>
  <c r="H37" i="152"/>
  <c r="H36" i="152"/>
  <c r="Z35" i="152"/>
  <c r="V35" i="152"/>
  <c r="H35" i="152"/>
  <c r="Z34" i="152"/>
  <c r="V34" i="152"/>
  <c r="H34" i="152"/>
  <c r="Z33" i="152"/>
  <c r="V33" i="152"/>
  <c r="H33" i="152"/>
  <c r="Z32" i="152"/>
  <c r="H32" i="152"/>
  <c r="Z31" i="152"/>
  <c r="V31" i="152"/>
  <c r="H31" i="152"/>
  <c r="Z30" i="152"/>
  <c r="V30" i="152"/>
  <c r="H30" i="152"/>
  <c r="Z29" i="152"/>
  <c r="V29" i="152"/>
  <c r="H29" i="152"/>
  <c r="Z28" i="152"/>
  <c r="V28" i="152"/>
  <c r="H28" i="152"/>
  <c r="AB27" i="152"/>
  <c r="Z27" i="152" s="1"/>
  <c r="H27" i="152"/>
  <c r="Z26" i="152"/>
  <c r="V26" i="152"/>
  <c r="H26" i="152"/>
  <c r="Z25" i="152"/>
  <c r="V25" i="152"/>
  <c r="H25" i="152"/>
  <c r="Z24" i="152"/>
  <c r="V24" i="152"/>
  <c r="H24" i="152"/>
  <c r="Z23" i="152"/>
  <c r="V23" i="152"/>
  <c r="H23" i="152"/>
  <c r="Z22" i="152"/>
  <c r="V22" i="152"/>
  <c r="H22" i="152"/>
  <c r="Z21" i="152"/>
  <c r="V21" i="152"/>
  <c r="H21" i="152"/>
  <c r="Z20" i="152"/>
  <c r="V20" i="152"/>
  <c r="H20" i="152"/>
  <c r="Z19" i="152"/>
  <c r="V19" i="152"/>
  <c r="H19" i="152"/>
  <c r="H18" i="152"/>
  <c r="H17" i="152"/>
  <c r="H16" i="152"/>
  <c r="H15" i="152"/>
  <c r="Z14" i="152"/>
  <c r="V14" i="152"/>
  <c r="H14" i="152"/>
  <c r="Z13" i="152"/>
  <c r="H13" i="152"/>
  <c r="Z12" i="152"/>
  <c r="V12" i="152"/>
  <c r="H12" i="152"/>
  <c r="Z11" i="152"/>
  <c r="V11" i="152"/>
  <c r="H11" i="152"/>
  <c r="Z10" i="152"/>
  <c r="V10" i="152"/>
  <c r="H10" i="152"/>
  <c r="AB9" i="152"/>
  <c r="Z9" i="152" s="1"/>
  <c r="H9" i="152"/>
  <c r="Z8" i="152"/>
  <c r="V8" i="152"/>
  <c r="H8" i="152"/>
  <c r="Z7" i="152"/>
  <c r="V7" i="152"/>
  <c r="AB6" i="152"/>
  <c r="Z6" i="152" s="1"/>
  <c r="AB5" i="152"/>
  <c r="Z5" i="152" s="1"/>
  <c r="Z4" i="152"/>
  <c r="V4" i="152"/>
  <c r="B4" i="152"/>
  <c r="B6" i="152" s="1"/>
  <c r="Z75" i="151"/>
  <c r="V75" i="151"/>
  <c r="Z74" i="151"/>
  <c r="V74" i="151"/>
  <c r="Z73" i="151"/>
  <c r="V73" i="151"/>
  <c r="Z72" i="151"/>
  <c r="V72" i="151"/>
  <c r="Z67" i="151"/>
  <c r="V67" i="151"/>
  <c r="Z66" i="151"/>
  <c r="V66" i="151"/>
  <c r="Z65" i="151"/>
  <c r="V65" i="151"/>
  <c r="Z64" i="151"/>
  <c r="V64" i="151"/>
  <c r="Z63" i="151"/>
  <c r="V63" i="151"/>
  <c r="H63" i="151"/>
  <c r="Z62" i="151"/>
  <c r="V62" i="151"/>
  <c r="H62" i="151"/>
  <c r="Z61" i="151"/>
  <c r="V61" i="151"/>
  <c r="H61" i="151"/>
  <c r="Z60" i="151"/>
  <c r="V60" i="151"/>
  <c r="H60" i="151"/>
  <c r="H59" i="151"/>
  <c r="H58" i="151"/>
  <c r="H57" i="151"/>
  <c r="H56" i="151"/>
  <c r="Z55" i="151"/>
  <c r="V55" i="151"/>
  <c r="H55" i="151"/>
  <c r="AB54" i="151"/>
  <c r="Z54" i="151" s="1"/>
  <c r="H54" i="151"/>
  <c r="AB53" i="151"/>
  <c r="Z53" i="151" s="1"/>
  <c r="H53" i="151"/>
  <c r="Z52" i="151"/>
  <c r="H52" i="151"/>
  <c r="AB51" i="151"/>
  <c r="Z51" i="151" s="1"/>
  <c r="H51" i="151"/>
  <c r="Z50" i="151"/>
  <c r="H50" i="151"/>
  <c r="AB49" i="151"/>
  <c r="Z49" i="151" s="1"/>
  <c r="H49" i="151"/>
  <c r="Z48" i="151"/>
  <c r="V48" i="151"/>
  <c r="H48" i="151"/>
  <c r="Z47" i="151"/>
  <c r="V47" i="151"/>
  <c r="H47" i="151"/>
  <c r="AB46" i="151"/>
  <c r="Z46" i="151" s="1"/>
  <c r="V46" i="151"/>
  <c r="H46" i="151"/>
  <c r="AB45" i="151"/>
  <c r="Z45" i="151" s="1"/>
  <c r="V45" i="151"/>
  <c r="H45" i="151"/>
  <c r="Z44" i="151"/>
  <c r="V44" i="151"/>
  <c r="H44" i="151"/>
  <c r="AB43" i="151"/>
  <c r="Z43" i="151" s="1"/>
  <c r="V43" i="151"/>
  <c r="H43" i="151"/>
  <c r="AB42" i="151"/>
  <c r="Z42" i="151" s="1"/>
  <c r="V42" i="151"/>
  <c r="H42" i="151"/>
  <c r="AB41" i="151"/>
  <c r="Z41" i="151" s="1"/>
  <c r="V41" i="151"/>
  <c r="H41" i="151"/>
  <c r="AB40" i="151"/>
  <c r="Z40" i="151" s="1"/>
  <c r="V40" i="151"/>
  <c r="H40" i="151"/>
  <c r="H39" i="151"/>
  <c r="H38" i="151"/>
  <c r="H37" i="151"/>
  <c r="H36" i="151"/>
  <c r="Z35" i="151"/>
  <c r="V35" i="151"/>
  <c r="H35" i="151"/>
  <c r="Z34" i="151"/>
  <c r="H34" i="151"/>
  <c r="Z33" i="151"/>
  <c r="V33" i="151"/>
  <c r="H33" i="151"/>
  <c r="AB32" i="151"/>
  <c r="Z32" i="151" s="1"/>
  <c r="H32" i="151"/>
  <c r="Z31" i="151"/>
  <c r="V31" i="151"/>
  <c r="H31" i="151"/>
  <c r="Z30" i="151"/>
  <c r="H30" i="151"/>
  <c r="Z29" i="151"/>
  <c r="H29" i="151"/>
  <c r="Z28" i="151"/>
  <c r="V28" i="151"/>
  <c r="H28" i="151"/>
  <c r="AB27" i="151"/>
  <c r="Z27" i="151" s="1"/>
  <c r="H27" i="151"/>
  <c r="Z26" i="151"/>
  <c r="V26" i="151"/>
  <c r="H26" i="151"/>
  <c r="Z25" i="151"/>
  <c r="V25" i="151"/>
  <c r="H25" i="151"/>
  <c r="Z24" i="151"/>
  <c r="V24" i="151"/>
  <c r="H24" i="151"/>
  <c r="AB23" i="151"/>
  <c r="Z23" i="151" s="1"/>
  <c r="V23" i="151"/>
  <c r="H23" i="151"/>
  <c r="AB22" i="151"/>
  <c r="Z22" i="151" s="1"/>
  <c r="V22" i="151"/>
  <c r="H22" i="151"/>
  <c r="AB21" i="151"/>
  <c r="Z21" i="151" s="1"/>
  <c r="V21" i="151"/>
  <c r="H21" i="151"/>
  <c r="Z20" i="151"/>
  <c r="H20" i="151"/>
  <c r="AB19" i="151"/>
  <c r="Z19" i="151" s="1"/>
  <c r="V19" i="151"/>
  <c r="H19" i="151"/>
  <c r="H18" i="151"/>
  <c r="H17" i="151"/>
  <c r="H16" i="151"/>
  <c r="H15" i="151"/>
  <c r="Z14" i="151"/>
  <c r="V14" i="151"/>
  <c r="H14" i="151"/>
  <c r="AB13" i="151"/>
  <c r="Z13" i="151" s="1"/>
  <c r="H13" i="151"/>
  <c r="Z12" i="151"/>
  <c r="V12" i="151"/>
  <c r="H12" i="151"/>
  <c r="AB11" i="151"/>
  <c r="Z11" i="151" s="1"/>
  <c r="V11" i="151"/>
  <c r="H11" i="151"/>
  <c r="Z10" i="151"/>
  <c r="V10" i="151"/>
  <c r="H10" i="151"/>
  <c r="AB9" i="151"/>
  <c r="Z9" i="151" s="1"/>
  <c r="V9" i="151"/>
  <c r="H9" i="151"/>
  <c r="Z8" i="151"/>
  <c r="V8" i="151"/>
  <c r="H8" i="151"/>
  <c r="Z7" i="151"/>
  <c r="V7" i="151"/>
  <c r="AB6" i="151"/>
  <c r="Z6" i="151" s="1"/>
  <c r="AB5" i="151"/>
  <c r="Z5" i="151" s="1"/>
  <c r="V5" i="151"/>
  <c r="AB4" i="151"/>
  <c r="Z4" i="151" s="1"/>
  <c r="V4" i="151"/>
  <c r="B4" i="151"/>
  <c r="B6" i="151" s="1"/>
  <c r="Z75" i="150"/>
  <c r="V75" i="150"/>
  <c r="Z74" i="150"/>
  <c r="V74" i="150"/>
  <c r="Z73" i="150"/>
  <c r="V73" i="150"/>
  <c r="Z72" i="150"/>
  <c r="V72" i="150"/>
  <c r="Z67" i="150"/>
  <c r="V67" i="150"/>
  <c r="Z66" i="150"/>
  <c r="V66" i="150"/>
  <c r="Z65" i="150"/>
  <c r="V65" i="150"/>
  <c r="Z64" i="150"/>
  <c r="V64" i="150"/>
  <c r="Z63" i="150"/>
  <c r="V63" i="150"/>
  <c r="H63" i="150"/>
  <c r="Z62" i="150"/>
  <c r="V62" i="150"/>
  <c r="H62" i="150"/>
  <c r="Z61" i="150"/>
  <c r="V61" i="150"/>
  <c r="H61" i="150"/>
  <c r="Z60" i="150"/>
  <c r="V60" i="150"/>
  <c r="H60" i="150"/>
  <c r="H59" i="150"/>
  <c r="H58" i="150"/>
  <c r="H57" i="150"/>
  <c r="H56" i="150"/>
  <c r="Z55" i="150"/>
  <c r="V55" i="150"/>
  <c r="H55" i="150"/>
  <c r="Z54" i="150"/>
  <c r="H54" i="150"/>
  <c r="Z53" i="150"/>
  <c r="H53" i="150"/>
  <c r="Z52" i="150"/>
  <c r="V52" i="150"/>
  <c r="H52" i="150"/>
  <c r="Z51" i="150"/>
  <c r="V51" i="150"/>
  <c r="H51" i="150"/>
  <c r="Z50" i="150"/>
  <c r="H50" i="150"/>
  <c r="Z49" i="150"/>
  <c r="H49" i="150"/>
  <c r="Z48" i="150"/>
  <c r="V48" i="150"/>
  <c r="H48" i="150"/>
  <c r="Z47" i="150"/>
  <c r="V47" i="150"/>
  <c r="H47" i="150"/>
  <c r="Z46" i="150"/>
  <c r="H46" i="150"/>
  <c r="Z45" i="150"/>
  <c r="V45" i="150"/>
  <c r="H45" i="150"/>
  <c r="Z44" i="150"/>
  <c r="V44" i="150"/>
  <c r="H44" i="150"/>
  <c r="Z43" i="150"/>
  <c r="V43" i="150"/>
  <c r="H43" i="150"/>
  <c r="Z42" i="150"/>
  <c r="V42" i="150"/>
  <c r="H42" i="150"/>
  <c r="Z41" i="150"/>
  <c r="V41" i="150"/>
  <c r="H41" i="150"/>
  <c r="Z40" i="150"/>
  <c r="V40" i="150"/>
  <c r="H40" i="150"/>
  <c r="H39" i="150"/>
  <c r="H38" i="150"/>
  <c r="H37" i="150"/>
  <c r="H36" i="150"/>
  <c r="Z35" i="150"/>
  <c r="V35" i="150"/>
  <c r="H35" i="150"/>
  <c r="Z34" i="150"/>
  <c r="V34" i="150"/>
  <c r="H34" i="150"/>
  <c r="Z33" i="150"/>
  <c r="V33" i="150"/>
  <c r="H33" i="150"/>
  <c r="Z32" i="150"/>
  <c r="V32" i="150"/>
  <c r="H32" i="150"/>
  <c r="Z31" i="150"/>
  <c r="V31" i="150"/>
  <c r="H31" i="150"/>
  <c r="Z30" i="150"/>
  <c r="V30" i="150"/>
  <c r="H30" i="150"/>
  <c r="Z29" i="150"/>
  <c r="V29" i="150"/>
  <c r="H29" i="150"/>
  <c r="Z28" i="150"/>
  <c r="V28" i="150"/>
  <c r="H28" i="150"/>
  <c r="Z27" i="150"/>
  <c r="H27" i="150"/>
  <c r="Z26" i="150"/>
  <c r="V26" i="150"/>
  <c r="H26" i="150"/>
  <c r="Z25" i="150"/>
  <c r="V25" i="150"/>
  <c r="H25" i="150"/>
  <c r="Z24" i="150"/>
  <c r="V24" i="150"/>
  <c r="H24" i="150"/>
  <c r="Z23" i="150"/>
  <c r="V23" i="150"/>
  <c r="H23" i="150"/>
  <c r="Z22" i="150"/>
  <c r="V22" i="150"/>
  <c r="H22" i="150"/>
  <c r="Z21" i="150"/>
  <c r="V21" i="150"/>
  <c r="H21" i="150"/>
  <c r="Z20" i="150"/>
  <c r="V20" i="150"/>
  <c r="H20" i="150"/>
  <c r="Z19" i="150"/>
  <c r="V19" i="150"/>
  <c r="H19" i="150"/>
  <c r="H18" i="150"/>
  <c r="H17" i="150"/>
  <c r="H16" i="150"/>
  <c r="H15" i="150"/>
  <c r="Z14" i="150"/>
  <c r="V14" i="150"/>
  <c r="H14" i="150"/>
  <c r="Z13" i="150"/>
  <c r="H13" i="150"/>
  <c r="Z12" i="150"/>
  <c r="V12" i="150"/>
  <c r="H12" i="150"/>
  <c r="Z11" i="150"/>
  <c r="V11" i="150"/>
  <c r="H11" i="150"/>
  <c r="Z10" i="150"/>
  <c r="V10" i="150"/>
  <c r="H10" i="150"/>
  <c r="Z9" i="150"/>
  <c r="H9" i="150"/>
  <c r="Z8" i="150"/>
  <c r="V8" i="150"/>
  <c r="H8" i="150"/>
  <c r="Z7" i="150"/>
  <c r="V7" i="150"/>
  <c r="Z6" i="150"/>
  <c r="Z5" i="150"/>
  <c r="Z4" i="150"/>
  <c r="V4" i="150"/>
  <c r="B4" i="150"/>
  <c r="B6" i="150" s="1"/>
  <c r="Z75" i="149"/>
  <c r="V75" i="149"/>
  <c r="Z74" i="149"/>
  <c r="V74" i="149"/>
  <c r="Z73" i="149"/>
  <c r="V73" i="149"/>
  <c r="Z72" i="149"/>
  <c r="V72" i="149"/>
  <c r="Z67" i="149"/>
  <c r="Z66" i="149"/>
  <c r="Z65" i="149"/>
  <c r="V65" i="149"/>
  <c r="Z64" i="149"/>
  <c r="V64" i="149"/>
  <c r="Z63" i="149"/>
  <c r="V63" i="149"/>
  <c r="H63" i="149"/>
  <c r="Z62" i="149"/>
  <c r="V62" i="149"/>
  <c r="H62" i="149"/>
  <c r="Z61" i="149"/>
  <c r="H61" i="149"/>
  <c r="AB60" i="149"/>
  <c r="Z60" i="149" s="1"/>
  <c r="H60" i="149"/>
  <c r="H59" i="149"/>
  <c r="H58" i="149"/>
  <c r="H57" i="149"/>
  <c r="H56" i="149"/>
  <c r="Z55" i="149"/>
  <c r="H55" i="149"/>
  <c r="Z54" i="149"/>
  <c r="H54" i="149"/>
  <c r="Z53" i="149"/>
  <c r="H53" i="149"/>
  <c r="Z52" i="149"/>
  <c r="H52" i="149"/>
  <c r="Z51" i="149"/>
  <c r="V51" i="149"/>
  <c r="H51" i="149"/>
  <c r="Z50" i="149"/>
  <c r="H50" i="149"/>
  <c r="Z49" i="149"/>
  <c r="H49" i="149"/>
  <c r="Z48" i="149"/>
  <c r="H48" i="149"/>
  <c r="Z47" i="149"/>
  <c r="H47" i="149"/>
  <c r="AB46" i="149"/>
  <c r="Z46" i="149" s="1"/>
  <c r="V46" i="149"/>
  <c r="H46" i="149"/>
  <c r="AB45" i="149"/>
  <c r="Z45" i="149" s="1"/>
  <c r="V45" i="149"/>
  <c r="H45" i="149"/>
  <c r="Z44" i="149"/>
  <c r="V44" i="149"/>
  <c r="H44" i="149"/>
  <c r="Z43" i="149"/>
  <c r="V43" i="149"/>
  <c r="H43" i="149"/>
  <c r="AB42" i="149"/>
  <c r="Z42" i="149" s="1"/>
  <c r="V42" i="149"/>
  <c r="H42" i="149"/>
  <c r="Z41" i="149"/>
  <c r="V41" i="149"/>
  <c r="H41" i="149"/>
  <c r="Z40" i="149"/>
  <c r="V40" i="149"/>
  <c r="H40" i="149"/>
  <c r="H39" i="149"/>
  <c r="H38" i="149"/>
  <c r="H37" i="149"/>
  <c r="H36" i="149"/>
  <c r="Z35" i="149"/>
  <c r="V35" i="149"/>
  <c r="H35" i="149"/>
  <c r="Z34" i="149"/>
  <c r="V34" i="149"/>
  <c r="H34" i="149"/>
  <c r="Z33" i="149"/>
  <c r="V33" i="149"/>
  <c r="H33" i="149"/>
  <c r="Z32" i="149"/>
  <c r="V32" i="149"/>
  <c r="H32" i="149"/>
  <c r="Z31" i="149"/>
  <c r="V31" i="149"/>
  <c r="H31" i="149"/>
  <c r="Z30" i="149"/>
  <c r="V30" i="149"/>
  <c r="H30" i="149"/>
  <c r="Z29" i="149"/>
  <c r="V29" i="149"/>
  <c r="H29" i="149"/>
  <c r="Z28" i="149"/>
  <c r="V28" i="149"/>
  <c r="H28" i="149"/>
  <c r="AB27" i="149"/>
  <c r="Z27" i="149" s="1"/>
  <c r="H27" i="149"/>
  <c r="Z26" i="149"/>
  <c r="V26" i="149"/>
  <c r="H26" i="149"/>
  <c r="Z25" i="149"/>
  <c r="V25" i="149"/>
  <c r="H25" i="149"/>
  <c r="Z24" i="149"/>
  <c r="V24" i="149"/>
  <c r="H24" i="149"/>
  <c r="Z23" i="149"/>
  <c r="V23" i="149"/>
  <c r="H23" i="149"/>
  <c r="Z22" i="149"/>
  <c r="V22" i="149"/>
  <c r="H22" i="149"/>
  <c r="Z21" i="149"/>
  <c r="V21" i="149"/>
  <c r="H21" i="149"/>
  <c r="Z20" i="149"/>
  <c r="V20" i="149"/>
  <c r="H20" i="149"/>
  <c r="Z19" i="149"/>
  <c r="V19" i="149"/>
  <c r="H19" i="149"/>
  <c r="H18" i="149"/>
  <c r="H17" i="149"/>
  <c r="H16" i="149"/>
  <c r="H15" i="149"/>
  <c r="Z14" i="149"/>
  <c r="H14" i="149"/>
  <c r="Z13" i="149"/>
  <c r="H13" i="149"/>
  <c r="Z12" i="149"/>
  <c r="V12" i="149"/>
  <c r="H12" i="149"/>
  <c r="Z11" i="149"/>
  <c r="V11" i="149"/>
  <c r="H11" i="149"/>
  <c r="Z10" i="149"/>
  <c r="V10" i="149"/>
  <c r="H10" i="149"/>
  <c r="Z9" i="149"/>
  <c r="H9" i="149"/>
  <c r="Z8" i="149"/>
  <c r="H8" i="149"/>
  <c r="AB7" i="149"/>
  <c r="Z7" i="149" s="1"/>
  <c r="AB6" i="149"/>
  <c r="Z6" i="149" s="1"/>
  <c r="AB5" i="149"/>
  <c r="Z5" i="149" s="1"/>
  <c r="AB4" i="149"/>
  <c r="Z4" i="149" s="1"/>
  <c r="B4" i="149"/>
  <c r="B6" i="149" s="1"/>
  <c r="Z75" i="147"/>
  <c r="V75" i="147"/>
  <c r="Z74" i="147"/>
  <c r="V74" i="147"/>
  <c r="Z73" i="147"/>
  <c r="V73" i="147"/>
  <c r="Z72" i="147"/>
  <c r="V72" i="147"/>
  <c r="Z67" i="147"/>
  <c r="V67" i="147"/>
  <c r="Z66" i="147"/>
  <c r="Z65" i="147"/>
  <c r="V65" i="147"/>
  <c r="Z64" i="147"/>
  <c r="V64" i="147"/>
  <c r="Z63" i="147"/>
  <c r="V63" i="147"/>
  <c r="H63" i="147"/>
  <c r="Z62" i="147"/>
  <c r="V62" i="147"/>
  <c r="H62" i="147"/>
  <c r="Z61" i="147"/>
  <c r="V61" i="147"/>
  <c r="H61" i="147"/>
  <c r="Z60" i="147"/>
  <c r="V60" i="147"/>
  <c r="H60" i="147"/>
  <c r="H59" i="147"/>
  <c r="H58" i="147"/>
  <c r="H57" i="147"/>
  <c r="V56" i="147"/>
  <c r="H56" i="147"/>
  <c r="Z55" i="147"/>
  <c r="V55" i="147"/>
  <c r="H55" i="147"/>
  <c r="Z54" i="147"/>
  <c r="V54" i="147"/>
  <c r="H54" i="147"/>
  <c r="Z53" i="147"/>
  <c r="V53" i="147"/>
  <c r="H53" i="147"/>
  <c r="Z52" i="147"/>
  <c r="H52" i="147"/>
  <c r="Z51" i="147"/>
  <c r="H51" i="147"/>
  <c r="Z50" i="147"/>
  <c r="H50" i="147"/>
  <c r="AB49" i="147"/>
  <c r="Z49" i="147" s="1"/>
  <c r="H49" i="147"/>
  <c r="Z48" i="147"/>
  <c r="V48" i="147"/>
  <c r="H48" i="147"/>
  <c r="Z47" i="147"/>
  <c r="H47" i="147"/>
  <c r="AB46" i="147"/>
  <c r="Z46" i="147" s="1"/>
  <c r="V46" i="147"/>
  <c r="H46" i="147"/>
  <c r="AB45" i="147"/>
  <c r="Z45" i="147" s="1"/>
  <c r="V45" i="147"/>
  <c r="H45" i="147"/>
  <c r="AB44" i="147"/>
  <c r="Z44" i="147" s="1"/>
  <c r="V44" i="147"/>
  <c r="H44" i="147"/>
  <c r="AB43" i="147"/>
  <c r="Z43" i="147" s="1"/>
  <c r="V43" i="147"/>
  <c r="H43" i="147"/>
  <c r="AB42" i="147"/>
  <c r="Z42" i="147" s="1"/>
  <c r="H42" i="147"/>
  <c r="Z41" i="147"/>
  <c r="H41" i="147"/>
  <c r="Z40" i="147"/>
  <c r="V40" i="147"/>
  <c r="H40" i="147"/>
  <c r="H39" i="147"/>
  <c r="H38" i="147"/>
  <c r="H37" i="147"/>
  <c r="H36" i="147"/>
  <c r="Z35" i="147"/>
  <c r="H35" i="147"/>
  <c r="Z34" i="147"/>
  <c r="V34" i="147"/>
  <c r="H34" i="147"/>
  <c r="Z33" i="147"/>
  <c r="V33" i="147"/>
  <c r="H33" i="147"/>
  <c r="Z32" i="147"/>
  <c r="V32" i="147"/>
  <c r="H32" i="147"/>
  <c r="Z31" i="147"/>
  <c r="V31" i="147"/>
  <c r="H31" i="147"/>
  <c r="Z30" i="147"/>
  <c r="V30" i="147"/>
  <c r="H30" i="147"/>
  <c r="Z29" i="147"/>
  <c r="V29" i="147"/>
  <c r="H29" i="147"/>
  <c r="Z28" i="147"/>
  <c r="V28" i="147"/>
  <c r="H28" i="147"/>
  <c r="Z27" i="147"/>
  <c r="H27" i="147"/>
  <c r="Z26" i="147"/>
  <c r="H26" i="147"/>
  <c r="Z25" i="147"/>
  <c r="H25" i="147"/>
  <c r="Z24" i="147"/>
  <c r="V24" i="147"/>
  <c r="H24" i="147"/>
  <c r="AB23" i="147"/>
  <c r="Z23" i="147" s="1"/>
  <c r="V23" i="147"/>
  <c r="H23" i="147"/>
  <c r="AB22" i="147"/>
  <c r="Z22" i="147" s="1"/>
  <c r="V22" i="147"/>
  <c r="H22" i="147"/>
  <c r="Z21" i="147"/>
  <c r="V21" i="147"/>
  <c r="H21" i="147"/>
  <c r="Z20" i="147"/>
  <c r="H20" i="147"/>
  <c r="Z19" i="147"/>
  <c r="V19" i="147"/>
  <c r="H19" i="147"/>
  <c r="H18" i="147"/>
  <c r="H17" i="147"/>
  <c r="H16" i="147"/>
  <c r="H15" i="147"/>
  <c r="Z14" i="147"/>
  <c r="V14" i="147"/>
  <c r="H14" i="147"/>
  <c r="Z13" i="147"/>
  <c r="V13" i="147"/>
  <c r="H13" i="147"/>
  <c r="AB12" i="147"/>
  <c r="Z12" i="147" s="1"/>
  <c r="V12" i="147"/>
  <c r="H12" i="147"/>
  <c r="AB11" i="147"/>
  <c r="Z11" i="147" s="1"/>
  <c r="V11" i="147"/>
  <c r="H11" i="147"/>
  <c r="Z10" i="147"/>
  <c r="V10" i="147"/>
  <c r="H10" i="147"/>
  <c r="AB9" i="147"/>
  <c r="Z9" i="147" s="1"/>
  <c r="V9" i="147"/>
  <c r="H9" i="147"/>
  <c r="AB8" i="147"/>
  <c r="Z8" i="147" s="1"/>
  <c r="V8" i="147"/>
  <c r="H8" i="147"/>
  <c r="Z7" i="147"/>
  <c r="AB6" i="147"/>
  <c r="Z6" i="147" s="1"/>
  <c r="V6" i="147"/>
  <c r="AB5" i="147"/>
  <c r="Z5" i="147" s="1"/>
  <c r="V5" i="147"/>
  <c r="AB4" i="147"/>
  <c r="Z4" i="147" s="1"/>
  <c r="V4" i="147"/>
  <c r="B4" i="147"/>
  <c r="B6" i="147" s="1"/>
  <c r="Z75" i="146"/>
  <c r="V75" i="146"/>
  <c r="Z74" i="146"/>
  <c r="V74" i="146"/>
  <c r="Z73" i="146"/>
  <c r="V73" i="146"/>
  <c r="Z72" i="146"/>
  <c r="V72" i="146"/>
  <c r="V68" i="146"/>
  <c r="Z67" i="146"/>
  <c r="V67" i="146"/>
  <c r="Z66" i="146"/>
  <c r="V66" i="146"/>
  <c r="Z65" i="146"/>
  <c r="V65" i="146"/>
  <c r="Z64" i="146"/>
  <c r="V64" i="146"/>
  <c r="Z63" i="146"/>
  <c r="V63" i="146"/>
  <c r="H63" i="146"/>
  <c r="Z62" i="146"/>
  <c r="V62" i="146"/>
  <c r="H62" i="146"/>
  <c r="Z61" i="146"/>
  <c r="V61" i="146"/>
  <c r="H61" i="146"/>
  <c r="Z60" i="146"/>
  <c r="V60" i="146"/>
  <c r="H60" i="146"/>
  <c r="H59" i="146"/>
  <c r="H58" i="146"/>
  <c r="H57" i="146"/>
  <c r="V56" i="146"/>
  <c r="H56" i="146"/>
  <c r="Z55" i="146"/>
  <c r="H55" i="146"/>
  <c r="Z54" i="146"/>
  <c r="V54" i="146"/>
  <c r="H54" i="146"/>
  <c r="AB53" i="146"/>
  <c r="Z53" i="146" s="1"/>
  <c r="H53" i="146"/>
  <c r="Z52" i="146"/>
  <c r="H52" i="146"/>
  <c r="Z51" i="146"/>
  <c r="H51" i="146"/>
  <c r="Z50" i="146"/>
  <c r="H50" i="146"/>
  <c r="AB49" i="146"/>
  <c r="Z49" i="146" s="1"/>
  <c r="H49" i="146"/>
  <c r="Z48" i="146"/>
  <c r="V48" i="146"/>
  <c r="H48" i="146"/>
  <c r="Z47" i="146"/>
  <c r="V47" i="146"/>
  <c r="H47" i="146"/>
  <c r="AB46" i="146"/>
  <c r="Z46" i="146" s="1"/>
  <c r="V46" i="146"/>
  <c r="H46" i="146"/>
  <c r="Z45" i="146"/>
  <c r="V45" i="146"/>
  <c r="H45" i="146"/>
  <c r="Z44" i="146"/>
  <c r="V44" i="146"/>
  <c r="H44" i="146"/>
  <c r="AB43" i="146"/>
  <c r="Z43" i="146" s="1"/>
  <c r="V43" i="146"/>
  <c r="H43" i="146"/>
  <c r="AB42" i="146"/>
  <c r="Z42" i="146" s="1"/>
  <c r="V42" i="146"/>
  <c r="H42" i="146"/>
  <c r="AB41" i="146"/>
  <c r="Z41" i="146" s="1"/>
  <c r="V41" i="146"/>
  <c r="H41" i="146"/>
  <c r="AB40" i="146"/>
  <c r="Z40" i="146" s="1"/>
  <c r="V40" i="146"/>
  <c r="H40" i="146"/>
  <c r="H39" i="146"/>
  <c r="H38" i="146"/>
  <c r="H37" i="146"/>
  <c r="H36" i="146"/>
  <c r="AB35" i="146"/>
  <c r="Z35" i="146" s="1"/>
  <c r="H35" i="146"/>
  <c r="Z34" i="146"/>
  <c r="V34" i="146"/>
  <c r="H34" i="146"/>
  <c r="AB33" i="146"/>
  <c r="Z33" i="146" s="1"/>
  <c r="V33" i="146"/>
  <c r="H33" i="146"/>
  <c r="AB32" i="146"/>
  <c r="Z32" i="146" s="1"/>
  <c r="H32" i="146"/>
  <c r="Z31" i="146"/>
  <c r="V31" i="146"/>
  <c r="H31" i="146"/>
  <c r="Z30" i="146"/>
  <c r="V30" i="146"/>
  <c r="H30" i="146"/>
  <c r="Z29" i="146"/>
  <c r="V29" i="146"/>
  <c r="H29" i="146"/>
  <c r="Z28" i="146"/>
  <c r="V28" i="146"/>
  <c r="H28" i="146"/>
  <c r="AB27" i="146"/>
  <c r="Z27" i="146" s="1"/>
  <c r="H27" i="146"/>
  <c r="Z26" i="146"/>
  <c r="V26" i="146"/>
  <c r="H26" i="146"/>
  <c r="AB25" i="146"/>
  <c r="Z25" i="146" s="1"/>
  <c r="V25" i="146"/>
  <c r="H25" i="146"/>
  <c r="AB24" i="146"/>
  <c r="Z24" i="146" s="1"/>
  <c r="V24" i="146"/>
  <c r="H24" i="146"/>
  <c r="Z23" i="146"/>
  <c r="V23" i="146"/>
  <c r="H23" i="146"/>
  <c r="AB22" i="146"/>
  <c r="Z22" i="146" s="1"/>
  <c r="V22" i="146"/>
  <c r="H22" i="146"/>
  <c r="AB21" i="146"/>
  <c r="Z21" i="146" s="1"/>
  <c r="V21" i="146"/>
  <c r="H21" i="146"/>
  <c r="AB20" i="146"/>
  <c r="Z20" i="146" s="1"/>
  <c r="V20" i="146"/>
  <c r="H20" i="146"/>
  <c r="AB19" i="146"/>
  <c r="Z19" i="146" s="1"/>
  <c r="V19" i="146"/>
  <c r="H19" i="146"/>
  <c r="H18" i="146"/>
  <c r="H17" i="146"/>
  <c r="H16" i="146"/>
  <c r="H15" i="146"/>
  <c r="Z14" i="146"/>
  <c r="V14" i="146"/>
  <c r="H14" i="146"/>
  <c r="Z13" i="146"/>
  <c r="H13" i="146"/>
  <c r="AB12" i="146"/>
  <c r="Z12" i="146" s="1"/>
  <c r="V12" i="146"/>
  <c r="H12" i="146"/>
  <c r="AB11" i="146"/>
  <c r="Z11" i="146" s="1"/>
  <c r="V11" i="146"/>
  <c r="H11" i="146"/>
  <c r="AB10" i="146"/>
  <c r="Z10" i="146" s="1"/>
  <c r="V10" i="146"/>
  <c r="H10" i="146"/>
  <c r="Z9" i="146"/>
  <c r="V9" i="146"/>
  <c r="H9" i="146"/>
  <c r="AB8" i="146"/>
  <c r="Z8" i="146" s="1"/>
  <c r="V8" i="146"/>
  <c r="H8" i="146"/>
  <c r="AB7" i="146"/>
  <c r="Z7" i="146" s="1"/>
  <c r="V7" i="146"/>
  <c r="AB6" i="146"/>
  <c r="Z6" i="146" s="1"/>
  <c r="V6" i="146"/>
  <c r="AB5" i="146"/>
  <c r="Z5" i="146" s="1"/>
  <c r="V5" i="146"/>
  <c r="AB4" i="146"/>
  <c r="Z4" i="146" s="1"/>
  <c r="V4" i="146"/>
  <c r="B4" i="146"/>
  <c r="B6" i="146" s="1"/>
  <c r="Z75" i="145"/>
  <c r="Z74" i="145"/>
  <c r="Z73" i="145"/>
  <c r="Z72" i="145"/>
  <c r="Z67" i="145"/>
  <c r="Z66" i="145"/>
  <c r="Z65" i="145"/>
  <c r="Z64" i="145"/>
  <c r="Z63" i="145"/>
  <c r="H63" i="145"/>
  <c r="Z62" i="145"/>
  <c r="H62" i="145"/>
  <c r="AB61" i="145"/>
  <c r="Z61" i="145" s="1"/>
  <c r="H61" i="145"/>
  <c r="Z60" i="145"/>
  <c r="H60" i="145"/>
  <c r="H59" i="145"/>
  <c r="H58" i="145"/>
  <c r="H57" i="145"/>
  <c r="H56" i="145"/>
  <c r="AB55" i="145"/>
  <c r="Z55" i="145" s="1"/>
  <c r="H55" i="145"/>
  <c r="Z54" i="145"/>
  <c r="H54" i="145"/>
  <c r="AB53" i="145"/>
  <c r="Z53" i="145" s="1"/>
  <c r="H53" i="145"/>
  <c r="Z52" i="145"/>
  <c r="H52" i="145"/>
  <c r="AB51" i="145"/>
  <c r="Z51" i="145" s="1"/>
  <c r="H51" i="145"/>
  <c r="AB50" i="145"/>
  <c r="Z50" i="145" s="1"/>
  <c r="H50" i="145"/>
  <c r="AB49" i="145"/>
  <c r="Z49" i="145" s="1"/>
  <c r="H49" i="145"/>
  <c r="Z48" i="145"/>
  <c r="H48" i="145"/>
  <c r="Z47" i="145"/>
  <c r="H47" i="145"/>
  <c r="Z46" i="145"/>
  <c r="H46" i="145"/>
  <c r="Z45" i="145"/>
  <c r="H45" i="145"/>
  <c r="Z44" i="145"/>
  <c r="H44" i="145"/>
  <c r="AB43" i="145"/>
  <c r="Z43" i="145" s="1"/>
  <c r="H43" i="145"/>
  <c r="Z42" i="145"/>
  <c r="H42" i="145"/>
  <c r="AB41" i="145"/>
  <c r="Z41" i="145" s="1"/>
  <c r="H41" i="145"/>
  <c r="AB40" i="145"/>
  <c r="Z40" i="145" s="1"/>
  <c r="H40" i="145"/>
  <c r="H39" i="145"/>
  <c r="H38" i="145"/>
  <c r="H37" i="145"/>
  <c r="H36" i="145"/>
  <c r="Z35" i="145"/>
  <c r="H35" i="145"/>
  <c r="Z34" i="145"/>
  <c r="H34" i="145"/>
  <c r="Z33" i="145"/>
  <c r="H33" i="145"/>
  <c r="AB32" i="145"/>
  <c r="Z32" i="145" s="1"/>
  <c r="H32" i="145"/>
  <c r="Z31" i="145"/>
  <c r="H31" i="145"/>
  <c r="Z30" i="145"/>
  <c r="H30" i="145"/>
  <c r="Z29" i="145"/>
  <c r="H29" i="145"/>
  <c r="Z28" i="145"/>
  <c r="H28" i="145"/>
  <c r="Z27" i="145"/>
  <c r="H27" i="145"/>
  <c r="Z26" i="145"/>
  <c r="H26" i="145"/>
  <c r="Z25" i="145"/>
  <c r="H25" i="145"/>
  <c r="Z24" i="145"/>
  <c r="H24" i="145"/>
  <c r="Z23" i="145"/>
  <c r="Z22" i="145"/>
  <c r="H22" i="145"/>
  <c r="AB21" i="145"/>
  <c r="Z21" i="145" s="1"/>
  <c r="H21" i="145"/>
  <c r="AB20" i="145"/>
  <c r="Z20" i="145" s="1"/>
  <c r="H20" i="145"/>
  <c r="AB19" i="145"/>
  <c r="Z19" i="145" s="1"/>
  <c r="H19" i="145"/>
  <c r="H18" i="145"/>
  <c r="H17" i="145"/>
  <c r="H16" i="145"/>
  <c r="H15" i="145"/>
  <c r="AB14" i="145"/>
  <c r="Z14" i="145" s="1"/>
  <c r="H14" i="145"/>
  <c r="AB13" i="145"/>
  <c r="Z13" i="145" s="1"/>
  <c r="H13" i="145"/>
  <c r="AB12" i="145"/>
  <c r="Z12" i="145" s="1"/>
  <c r="H12" i="145"/>
  <c r="AB11" i="145"/>
  <c r="Z11" i="145" s="1"/>
  <c r="H11" i="145"/>
  <c r="AB10" i="145"/>
  <c r="Z10" i="145" s="1"/>
  <c r="H10" i="145"/>
  <c r="AB9" i="145"/>
  <c r="Z9" i="145" s="1"/>
  <c r="H9" i="145"/>
  <c r="AB8" i="145"/>
  <c r="Z8" i="145" s="1"/>
  <c r="H8" i="145"/>
  <c r="AB7" i="145"/>
  <c r="Z7" i="145" s="1"/>
  <c r="AB6" i="145"/>
  <c r="Z6" i="145" s="1"/>
  <c r="AB5" i="145"/>
  <c r="Z5" i="145" s="1"/>
  <c r="AB4" i="145"/>
  <c r="Z4" i="145" s="1"/>
  <c r="B4" i="145"/>
  <c r="B6" i="145" s="1"/>
  <c r="Z75" i="143"/>
  <c r="V75" i="143"/>
  <c r="Z74" i="143"/>
  <c r="V74" i="143"/>
  <c r="Z73" i="143"/>
  <c r="V73" i="143"/>
  <c r="Z72" i="143"/>
  <c r="V72" i="143"/>
  <c r="Z67" i="143"/>
  <c r="V67" i="143"/>
  <c r="Z66" i="143"/>
  <c r="V66" i="143"/>
  <c r="Z65" i="143"/>
  <c r="V65" i="143"/>
  <c r="Z64" i="143"/>
  <c r="V64" i="143"/>
  <c r="Z63" i="143"/>
  <c r="V63" i="143"/>
  <c r="H63" i="143"/>
  <c r="Z62" i="143"/>
  <c r="V62" i="143"/>
  <c r="H62" i="143"/>
  <c r="Z61" i="143"/>
  <c r="V61" i="143"/>
  <c r="H61" i="143"/>
  <c r="Z60" i="143"/>
  <c r="V60" i="143"/>
  <c r="H60" i="143"/>
  <c r="H59" i="143"/>
  <c r="H58" i="143"/>
  <c r="H57" i="143"/>
  <c r="H56" i="143"/>
  <c r="Z55" i="143"/>
  <c r="H55" i="143"/>
  <c r="Z54" i="143"/>
  <c r="H54" i="143"/>
  <c r="AB53" i="143"/>
  <c r="Z53" i="143" s="1"/>
  <c r="H53" i="143"/>
  <c r="Z52" i="143"/>
  <c r="H52" i="143"/>
  <c r="Z51" i="143"/>
  <c r="H51" i="143"/>
  <c r="Z50" i="143"/>
  <c r="H50" i="143"/>
  <c r="AB49" i="143"/>
  <c r="Z49" i="143" s="1"/>
  <c r="H49" i="143"/>
  <c r="Z48" i="143"/>
  <c r="V48" i="143"/>
  <c r="H48" i="143"/>
  <c r="Z47" i="143"/>
  <c r="V47" i="143"/>
  <c r="H47" i="143"/>
  <c r="AB46" i="143"/>
  <c r="Z46" i="143" s="1"/>
  <c r="V46" i="143"/>
  <c r="H46" i="143"/>
  <c r="Z45" i="143"/>
  <c r="V45" i="143"/>
  <c r="H45" i="143"/>
  <c r="Z44" i="143"/>
  <c r="V44" i="143"/>
  <c r="H44" i="143"/>
  <c r="AB43" i="143"/>
  <c r="Z43" i="143" s="1"/>
  <c r="H43" i="143"/>
  <c r="Z42" i="143"/>
  <c r="H42" i="143"/>
  <c r="AB41" i="143"/>
  <c r="Z41" i="143" s="1"/>
  <c r="H41" i="143"/>
  <c r="AB40" i="143"/>
  <c r="Z40" i="143" s="1"/>
  <c r="H40" i="143"/>
  <c r="H39" i="143"/>
  <c r="H38" i="143"/>
  <c r="H37" i="143"/>
  <c r="H36" i="143"/>
  <c r="Z35" i="143"/>
  <c r="H35" i="143"/>
  <c r="Z34" i="143"/>
  <c r="V34" i="143"/>
  <c r="H34" i="143"/>
  <c r="Z33" i="143"/>
  <c r="V33" i="143"/>
  <c r="H33" i="143"/>
  <c r="AB32" i="143"/>
  <c r="Z32" i="143" s="1"/>
  <c r="H32" i="143"/>
  <c r="Z31" i="143"/>
  <c r="V31" i="143"/>
  <c r="H31" i="143"/>
  <c r="Z30" i="143"/>
  <c r="V30" i="143"/>
  <c r="H30" i="143"/>
  <c r="Z29" i="143"/>
  <c r="V29" i="143"/>
  <c r="H29" i="143"/>
  <c r="Z28" i="143"/>
  <c r="V28" i="143"/>
  <c r="H28" i="143"/>
  <c r="AB27" i="143"/>
  <c r="Z27" i="143" s="1"/>
  <c r="H27" i="143"/>
  <c r="Z26" i="143"/>
  <c r="H26" i="143"/>
  <c r="AB25" i="143"/>
  <c r="Z25" i="143" s="1"/>
  <c r="H25" i="143"/>
  <c r="Z24" i="143"/>
  <c r="H24" i="143"/>
  <c r="Z23" i="143"/>
  <c r="H23" i="143"/>
  <c r="AB22" i="143"/>
  <c r="Z22" i="143" s="1"/>
  <c r="H22" i="143"/>
  <c r="AB21" i="143"/>
  <c r="Z21" i="143" s="1"/>
  <c r="V21" i="143"/>
  <c r="H21" i="143"/>
  <c r="AB20" i="143"/>
  <c r="Z20" i="143" s="1"/>
  <c r="V20" i="143"/>
  <c r="H20" i="143"/>
  <c r="AB19" i="143"/>
  <c r="Z19" i="143" s="1"/>
  <c r="V19" i="143"/>
  <c r="H19" i="143"/>
  <c r="H18" i="143"/>
  <c r="H17" i="143"/>
  <c r="H16" i="143"/>
  <c r="H15" i="143"/>
  <c r="AB14" i="143"/>
  <c r="Z14" i="143" s="1"/>
  <c r="H14" i="143"/>
  <c r="AB13" i="143"/>
  <c r="Z13" i="143" s="1"/>
  <c r="H13" i="143"/>
  <c r="Z12" i="143"/>
  <c r="V12" i="143"/>
  <c r="H12" i="143"/>
  <c r="AB11" i="143"/>
  <c r="Z11" i="143" s="1"/>
  <c r="V11" i="143"/>
  <c r="H11" i="143"/>
  <c r="AB10" i="143"/>
  <c r="Z10" i="143" s="1"/>
  <c r="V10" i="143"/>
  <c r="H10" i="143"/>
  <c r="Z9" i="143"/>
  <c r="V9" i="143"/>
  <c r="H9" i="143"/>
  <c r="AB8" i="143"/>
  <c r="Z8" i="143" s="1"/>
  <c r="V8" i="143"/>
  <c r="H8" i="143"/>
  <c r="AB7" i="143"/>
  <c r="Z7" i="143" s="1"/>
  <c r="V7" i="143"/>
  <c r="AB6" i="143"/>
  <c r="Z6" i="143" s="1"/>
  <c r="V6" i="143"/>
  <c r="AB5" i="143"/>
  <c r="Z5" i="143" s="1"/>
  <c r="V5" i="143"/>
  <c r="AB4" i="143"/>
  <c r="Z4" i="143" s="1"/>
  <c r="V4" i="143"/>
  <c r="B4" i="143"/>
  <c r="B6" i="143" s="1"/>
  <c r="Z75" i="142"/>
  <c r="V75" i="142"/>
  <c r="Z74" i="142"/>
  <c r="V74" i="142"/>
  <c r="Z73" i="142"/>
  <c r="V73" i="142"/>
  <c r="Z72" i="142"/>
  <c r="V72" i="142"/>
  <c r="Z67" i="142"/>
  <c r="V67" i="142"/>
  <c r="Z66" i="142"/>
  <c r="V66" i="142"/>
  <c r="Z65" i="142"/>
  <c r="V65" i="142"/>
  <c r="Z64" i="142"/>
  <c r="V64" i="142"/>
  <c r="Z63" i="142"/>
  <c r="V63" i="142"/>
  <c r="H63" i="142"/>
  <c r="Z62" i="142"/>
  <c r="V62" i="142"/>
  <c r="H62" i="142"/>
  <c r="Z61" i="142"/>
  <c r="V61" i="142"/>
  <c r="H61" i="142"/>
  <c r="Z60" i="142"/>
  <c r="V60" i="142"/>
  <c r="H60" i="142"/>
  <c r="H59" i="142"/>
  <c r="H58" i="142"/>
  <c r="H57" i="142"/>
  <c r="H56" i="142"/>
  <c r="Z55" i="142"/>
  <c r="H55" i="142"/>
  <c r="Z54" i="142"/>
  <c r="H54" i="142"/>
  <c r="AB53" i="142"/>
  <c r="Z53" i="142" s="1"/>
  <c r="H53" i="142"/>
  <c r="Z52" i="142"/>
  <c r="H52" i="142"/>
  <c r="Z51" i="142"/>
  <c r="H51" i="142"/>
  <c r="AB50" i="142"/>
  <c r="Z50" i="142" s="1"/>
  <c r="H50" i="142"/>
  <c r="AB49" i="142"/>
  <c r="Z49" i="142" s="1"/>
  <c r="H49" i="142"/>
  <c r="Z48" i="142"/>
  <c r="V48" i="142"/>
  <c r="H48" i="142"/>
  <c r="Z47" i="142"/>
  <c r="V47" i="142"/>
  <c r="H47" i="142"/>
  <c r="AB46" i="142"/>
  <c r="Z46" i="142" s="1"/>
  <c r="V46" i="142"/>
  <c r="H46" i="142"/>
  <c r="Z45" i="142"/>
  <c r="V45" i="142"/>
  <c r="H45" i="142"/>
  <c r="Z44" i="142"/>
  <c r="V44" i="142"/>
  <c r="H44" i="142"/>
  <c r="AB43" i="142"/>
  <c r="Z43" i="142" s="1"/>
  <c r="V43" i="142"/>
  <c r="H43" i="142"/>
  <c r="AB42" i="142"/>
  <c r="Z42" i="142" s="1"/>
  <c r="V42" i="142"/>
  <c r="H42" i="142"/>
  <c r="AB41" i="142"/>
  <c r="Z41" i="142" s="1"/>
  <c r="V41" i="142"/>
  <c r="H41" i="142"/>
  <c r="AB40" i="142"/>
  <c r="Z40" i="142" s="1"/>
  <c r="V40" i="142"/>
  <c r="H40" i="142"/>
  <c r="H39" i="142"/>
  <c r="H38" i="142"/>
  <c r="H37" i="142"/>
  <c r="V36" i="142"/>
  <c r="H36" i="142"/>
  <c r="AB35" i="142"/>
  <c r="Z35" i="142" s="1"/>
  <c r="H35" i="142"/>
  <c r="Z34" i="142"/>
  <c r="V34" i="142"/>
  <c r="H34" i="142"/>
  <c r="Z33" i="142"/>
  <c r="V33" i="142"/>
  <c r="H33" i="142"/>
  <c r="AB32" i="142"/>
  <c r="Z32" i="142" s="1"/>
  <c r="H32" i="142"/>
  <c r="Z31" i="142"/>
  <c r="V31" i="142"/>
  <c r="H31" i="142"/>
  <c r="Z30" i="142"/>
  <c r="V30" i="142"/>
  <c r="H30" i="142"/>
  <c r="Z29" i="142"/>
  <c r="V29" i="142"/>
  <c r="H29" i="142"/>
  <c r="Z28" i="142"/>
  <c r="V28" i="142"/>
  <c r="H28" i="142"/>
  <c r="AB27" i="142"/>
  <c r="Z27" i="142" s="1"/>
  <c r="H27" i="142"/>
  <c r="Z26" i="142"/>
  <c r="V26" i="142"/>
  <c r="H26" i="142"/>
  <c r="Z25" i="142"/>
  <c r="V25" i="142"/>
  <c r="H25" i="142"/>
  <c r="Z24" i="142"/>
  <c r="V24" i="142"/>
  <c r="H24" i="142"/>
  <c r="Z23" i="142"/>
  <c r="V23" i="142"/>
  <c r="H23" i="142"/>
  <c r="Z22" i="142"/>
  <c r="V22" i="142"/>
  <c r="H22" i="142"/>
  <c r="AB21" i="142"/>
  <c r="Z21" i="142" s="1"/>
  <c r="V21" i="142"/>
  <c r="H21" i="142"/>
  <c r="AB20" i="142"/>
  <c r="Z20" i="142" s="1"/>
  <c r="V20" i="142"/>
  <c r="H20" i="142"/>
  <c r="AB19" i="142"/>
  <c r="Z19" i="142" s="1"/>
  <c r="V19" i="142"/>
  <c r="H19" i="142"/>
  <c r="H18" i="142"/>
  <c r="H17" i="142"/>
  <c r="H16" i="142"/>
  <c r="H15" i="142"/>
  <c r="AB14" i="142"/>
  <c r="Z14" i="142" s="1"/>
  <c r="H14" i="142"/>
  <c r="AB13" i="142"/>
  <c r="Z13" i="142" s="1"/>
  <c r="H13" i="142"/>
  <c r="Z12" i="142"/>
  <c r="V12" i="142"/>
  <c r="H12" i="142"/>
  <c r="AB11" i="142"/>
  <c r="Z11" i="142" s="1"/>
  <c r="V11" i="142"/>
  <c r="H11" i="142"/>
  <c r="AB10" i="142"/>
  <c r="Z10" i="142" s="1"/>
  <c r="V10" i="142"/>
  <c r="H10" i="142"/>
  <c r="Z9" i="142"/>
  <c r="V9" i="142"/>
  <c r="H9" i="142"/>
  <c r="AB8" i="142"/>
  <c r="Z8" i="142" s="1"/>
  <c r="V8" i="142"/>
  <c r="H8" i="142"/>
  <c r="AB7" i="142"/>
  <c r="Z7" i="142" s="1"/>
  <c r="V7" i="142"/>
  <c r="AB6" i="142"/>
  <c r="Z6" i="142" s="1"/>
  <c r="V6" i="142"/>
  <c r="AB5" i="142"/>
  <c r="Z5" i="142" s="1"/>
  <c r="V5" i="142"/>
  <c r="AB4" i="142"/>
  <c r="Z4" i="142" s="1"/>
  <c r="V4" i="142"/>
  <c r="B4" i="142"/>
  <c r="B6" i="142" s="1"/>
  <c r="Z75" i="141"/>
  <c r="V75" i="141"/>
  <c r="Z74" i="141"/>
  <c r="V74" i="141"/>
  <c r="Z73" i="141"/>
  <c r="V73" i="141"/>
  <c r="Z72" i="141"/>
  <c r="V72" i="141"/>
  <c r="Z67" i="141"/>
  <c r="V67" i="141"/>
  <c r="Z66" i="141"/>
  <c r="V66" i="141"/>
  <c r="Z65" i="141"/>
  <c r="V65" i="141"/>
  <c r="Z64" i="141"/>
  <c r="V64" i="141"/>
  <c r="Z63" i="141"/>
  <c r="V63" i="141"/>
  <c r="H63" i="141"/>
  <c r="Z62" i="141"/>
  <c r="V62" i="141"/>
  <c r="H62" i="141"/>
  <c r="Z61" i="141"/>
  <c r="V61" i="141"/>
  <c r="H61" i="141"/>
  <c r="Z60" i="141"/>
  <c r="V60" i="141"/>
  <c r="H60" i="141"/>
  <c r="H59" i="141"/>
  <c r="H58" i="141"/>
  <c r="H57" i="141"/>
  <c r="H56" i="141"/>
  <c r="Z55" i="141"/>
  <c r="V55" i="141"/>
  <c r="H55" i="141"/>
  <c r="Z54" i="141"/>
  <c r="H54" i="141"/>
  <c r="AB53" i="141"/>
  <c r="Z53" i="141" s="1"/>
  <c r="H53" i="141"/>
  <c r="Z52" i="141"/>
  <c r="H52" i="141"/>
  <c r="Z51" i="141"/>
  <c r="H51" i="141"/>
  <c r="Z50" i="141"/>
  <c r="H50" i="141"/>
  <c r="AB49" i="141"/>
  <c r="Z49" i="141" s="1"/>
  <c r="H49" i="141"/>
  <c r="Z48" i="141"/>
  <c r="V48" i="141"/>
  <c r="H48" i="141"/>
  <c r="Z47" i="141"/>
  <c r="V47" i="141"/>
  <c r="H47" i="141"/>
  <c r="AB46" i="141"/>
  <c r="Z46" i="141" s="1"/>
  <c r="V46" i="141"/>
  <c r="H46" i="141"/>
  <c r="Z45" i="141"/>
  <c r="V45" i="141"/>
  <c r="H45" i="141"/>
  <c r="Z44" i="141"/>
  <c r="V44" i="141"/>
  <c r="H44" i="141"/>
  <c r="AB43" i="141"/>
  <c r="Z43" i="141" s="1"/>
  <c r="V43" i="141"/>
  <c r="H43" i="141"/>
  <c r="AB42" i="141"/>
  <c r="Z42" i="141" s="1"/>
  <c r="V42" i="141"/>
  <c r="H42" i="141"/>
  <c r="AB41" i="141"/>
  <c r="Z41" i="141" s="1"/>
  <c r="V41" i="141"/>
  <c r="H41" i="141"/>
  <c r="AB40" i="141"/>
  <c r="Z40" i="141" s="1"/>
  <c r="V40" i="141"/>
  <c r="H40" i="141"/>
  <c r="H39" i="141"/>
  <c r="H38" i="141"/>
  <c r="H37" i="141"/>
  <c r="H36" i="141"/>
  <c r="AB35" i="141"/>
  <c r="Z35" i="141" s="1"/>
  <c r="H35" i="141"/>
  <c r="Z34" i="141"/>
  <c r="H34" i="141"/>
  <c r="Z33" i="141"/>
  <c r="H33" i="141"/>
  <c r="AB32" i="141"/>
  <c r="Z32" i="141" s="1"/>
  <c r="H32" i="141"/>
  <c r="Z31" i="141"/>
  <c r="H31" i="141"/>
  <c r="Z30" i="141"/>
  <c r="H30" i="141"/>
  <c r="Z29" i="141"/>
  <c r="H29" i="141"/>
  <c r="Z28" i="141"/>
  <c r="H28" i="141"/>
  <c r="AB27" i="141"/>
  <c r="Z27" i="141" s="1"/>
  <c r="H27" i="141"/>
  <c r="Z26" i="141"/>
  <c r="H26" i="141"/>
  <c r="AB25" i="141"/>
  <c r="Z25" i="141" s="1"/>
  <c r="H25" i="141"/>
  <c r="AB24" i="141"/>
  <c r="Z24" i="141" s="1"/>
  <c r="H24" i="141"/>
  <c r="AB23" i="141"/>
  <c r="Z23" i="141" s="1"/>
  <c r="H23" i="141"/>
  <c r="AB22" i="141"/>
  <c r="Z22" i="141" s="1"/>
  <c r="H22" i="141"/>
  <c r="Z21" i="141"/>
  <c r="V21" i="141"/>
  <c r="H21" i="141"/>
  <c r="Z20" i="141"/>
  <c r="V20" i="141"/>
  <c r="H20" i="141"/>
  <c r="Z19" i="141"/>
  <c r="V19" i="141"/>
  <c r="H19" i="141"/>
  <c r="H18" i="141"/>
  <c r="H17" i="141"/>
  <c r="H16" i="141"/>
  <c r="H15" i="141"/>
  <c r="AB14" i="141"/>
  <c r="Z14" i="141" s="1"/>
  <c r="V14" i="141"/>
  <c r="H14" i="141"/>
  <c r="AB13" i="141"/>
  <c r="Z13" i="141" s="1"/>
  <c r="V13" i="141"/>
  <c r="H13" i="141"/>
  <c r="Z12" i="141"/>
  <c r="V12" i="141"/>
  <c r="H12" i="141"/>
  <c r="AB11" i="141"/>
  <c r="Z11" i="141" s="1"/>
  <c r="V11" i="141"/>
  <c r="H11" i="141"/>
  <c r="AB10" i="141"/>
  <c r="Z10" i="141" s="1"/>
  <c r="V10" i="141"/>
  <c r="H10" i="141"/>
  <c r="Z9" i="141"/>
  <c r="V9" i="141"/>
  <c r="H9" i="141"/>
  <c r="AB8" i="141"/>
  <c r="Z8" i="141" s="1"/>
  <c r="V8" i="141"/>
  <c r="H8" i="141"/>
  <c r="AB7" i="141"/>
  <c r="Z7" i="141" s="1"/>
  <c r="V7" i="141"/>
  <c r="AB6" i="141"/>
  <c r="Z6" i="141" s="1"/>
  <c r="V6" i="141"/>
  <c r="AB5" i="141"/>
  <c r="Z5" i="141" s="1"/>
  <c r="V5" i="141"/>
  <c r="AB4" i="141"/>
  <c r="Z4" i="141" s="1"/>
  <c r="V4" i="141"/>
  <c r="B4" i="141"/>
  <c r="B6" i="141" s="1"/>
  <c r="Z75" i="140"/>
  <c r="V75" i="140"/>
  <c r="Z74" i="140"/>
  <c r="V74" i="140"/>
  <c r="Z73" i="140"/>
  <c r="V73" i="140"/>
  <c r="Z72" i="140"/>
  <c r="V72" i="140"/>
  <c r="Z67" i="140"/>
  <c r="V67" i="140"/>
  <c r="Z66" i="140"/>
  <c r="V66" i="140"/>
  <c r="Z65" i="140"/>
  <c r="V65" i="140"/>
  <c r="Z64" i="140"/>
  <c r="V64" i="140"/>
  <c r="Z63" i="140"/>
  <c r="V63" i="140"/>
  <c r="H63" i="140"/>
  <c r="Z62" i="140"/>
  <c r="V62" i="140"/>
  <c r="H62" i="140"/>
  <c r="Z61" i="140"/>
  <c r="V61" i="140"/>
  <c r="H61" i="140"/>
  <c r="Z60" i="140"/>
  <c r="V60" i="140"/>
  <c r="H60" i="140"/>
  <c r="H59" i="140"/>
  <c r="H58" i="140"/>
  <c r="H57" i="140"/>
  <c r="H56" i="140"/>
  <c r="Z55" i="140"/>
  <c r="V55" i="140"/>
  <c r="H55" i="140"/>
  <c r="Z54" i="140"/>
  <c r="V54" i="140"/>
  <c r="H54" i="140"/>
  <c r="AB53" i="140"/>
  <c r="Z53" i="140" s="1"/>
  <c r="H53" i="140"/>
  <c r="Z52" i="140"/>
  <c r="V52" i="140"/>
  <c r="H52" i="140"/>
  <c r="Z51" i="140"/>
  <c r="V51" i="140"/>
  <c r="H51" i="140"/>
  <c r="Z50" i="140"/>
  <c r="H50" i="140"/>
  <c r="AB49" i="140"/>
  <c r="Z49" i="140" s="1"/>
  <c r="H49" i="140"/>
  <c r="Z48" i="140"/>
  <c r="V48" i="140"/>
  <c r="H48" i="140"/>
  <c r="Z47" i="140"/>
  <c r="V47" i="140"/>
  <c r="H47" i="140"/>
  <c r="AB46" i="140"/>
  <c r="Z46" i="140" s="1"/>
  <c r="V46" i="140"/>
  <c r="H46" i="140"/>
  <c r="Z45" i="140"/>
  <c r="V45" i="140"/>
  <c r="H45" i="140"/>
  <c r="AB44" i="140"/>
  <c r="Z44" i="140" s="1"/>
  <c r="V44" i="140"/>
  <c r="H44" i="140"/>
  <c r="AB43" i="140"/>
  <c r="Z43" i="140" s="1"/>
  <c r="H43" i="140"/>
  <c r="Z42" i="140"/>
  <c r="H42" i="140"/>
  <c r="AB41" i="140"/>
  <c r="Z41" i="140" s="1"/>
  <c r="H41" i="140"/>
  <c r="AB40" i="140"/>
  <c r="Z40" i="140" s="1"/>
  <c r="H40" i="140"/>
  <c r="H39" i="140"/>
  <c r="H38" i="140"/>
  <c r="H37" i="140"/>
  <c r="H36" i="140"/>
  <c r="Z35" i="140"/>
  <c r="V35" i="140"/>
  <c r="H35" i="140"/>
  <c r="Z34" i="140"/>
  <c r="V34" i="140"/>
  <c r="H34" i="140"/>
  <c r="AB33" i="140"/>
  <c r="Z33" i="140" s="1"/>
  <c r="V33" i="140"/>
  <c r="H33" i="140"/>
  <c r="AB32" i="140"/>
  <c r="Z32" i="140" s="1"/>
  <c r="H32" i="140"/>
  <c r="Z31" i="140"/>
  <c r="V31" i="140"/>
  <c r="H31" i="140"/>
  <c r="Z30" i="140"/>
  <c r="V30" i="140"/>
  <c r="H30" i="140"/>
  <c r="Z29" i="140"/>
  <c r="V29" i="140"/>
  <c r="H29" i="140"/>
  <c r="Z28" i="140"/>
  <c r="V28" i="140"/>
  <c r="H28" i="140"/>
  <c r="AB27" i="140"/>
  <c r="Z27" i="140" s="1"/>
  <c r="H27" i="140"/>
  <c r="Z26" i="140"/>
  <c r="H26" i="140"/>
  <c r="AB25" i="140"/>
  <c r="Z25" i="140" s="1"/>
  <c r="H25" i="140"/>
  <c r="Z24" i="140"/>
  <c r="H24" i="140"/>
  <c r="Z23" i="140"/>
  <c r="H23" i="140"/>
  <c r="Z22" i="140"/>
  <c r="V22" i="140"/>
  <c r="H22" i="140"/>
  <c r="AB21" i="140"/>
  <c r="Z21" i="140" s="1"/>
  <c r="V21" i="140"/>
  <c r="H21" i="140"/>
  <c r="AB20" i="140"/>
  <c r="Z20" i="140" s="1"/>
  <c r="V20" i="140"/>
  <c r="H20" i="140"/>
  <c r="AB19" i="140"/>
  <c r="Z19" i="140" s="1"/>
  <c r="V19" i="140"/>
  <c r="H19" i="140"/>
  <c r="H18" i="140"/>
  <c r="H17" i="140"/>
  <c r="H16" i="140"/>
  <c r="H15" i="140"/>
  <c r="AB14" i="140"/>
  <c r="Z14" i="140" s="1"/>
  <c r="H14" i="140"/>
  <c r="AB13" i="140"/>
  <c r="Z13" i="140" s="1"/>
  <c r="H13" i="140"/>
  <c r="AB12" i="140"/>
  <c r="Z12" i="140" s="1"/>
  <c r="V12" i="140"/>
  <c r="H12" i="140"/>
  <c r="AB11" i="140"/>
  <c r="Z11" i="140" s="1"/>
  <c r="V11" i="140"/>
  <c r="H11" i="140"/>
  <c r="AB10" i="140"/>
  <c r="Z10" i="140" s="1"/>
  <c r="V10" i="140"/>
  <c r="H10" i="140"/>
  <c r="Z9" i="140"/>
  <c r="V9" i="140"/>
  <c r="H9" i="140"/>
  <c r="Z8" i="140"/>
  <c r="V8" i="140"/>
  <c r="H8" i="140"/>
  <c r="AB7" i="140"/>
  <c r="Z7" i="140" s="1"/>
  <c r="V7" i="140"/>
  <c r="AB6" i="140"/>
  <c r="Z6" i="140" s="1"/>
  <c r="V6" i="140"/>
  <c r="AB5" i="140"/>
  <c r="Z5" i="140" s="1"/>
  <c r="V5" i="140"/>
  <c r="AB4" i="140"/>
  <c r="Z4" i="140" s="1"/>
  <c r="V4" i="140"/>
  <c r="B4" i="140"/>
  <c r="B6" i="140" s="1"/>
  <c r="Z75" i="139"/>
  <c r="V75" i="139"/>
  <c r="Z74" i="139"/>
  <c r="V74" i="139"/>
  <c r="Z73" i="139"/>
  <c r="V73" i="139"/>
  <c r="Z72" i="139"/>
  <c r="V72" i="139"/>
  <c r="Z67" i="139"/>
  <c r="V67" i="139"/>
  <c r="Z66" i="139"/>
  <c r="Z65" i="139"/>
  <c r="V65" i="139"/>
  <c r="Z64" i="139"/>
  <c r="V64" i="139"/>
  <c r="Z63" i="139"/>
  <c r="V63" i="139"/>
  <c r="H63" i="139"/>
  <c r="Z62" i="139"/>
  <c r="V62" i="139"/>
  <c r="H62" i="139"/>
  <c r="Z61" i="139"/>
  <c r="V61" i="139"/>
  <c r="H61" i="139"/>
  <c r="Z60" i="139"/>
  <c r="V60" i="139"/>
  <c r="H60" i="139"/>
  <c r="H59" i="139"/>
  <c r="H58" i="139"/>
  <c r="H57" i="139"/>
  <c r="H56" i="139"/>
  <c r="Z55" i="139"/>
  <c r="H55" i="139"/>
  <c r="Z54" i="139"/>
  <c r="H54" i="139"/>
  <c r="Z53" i="139"/>
  <c r="H53" i="139"/>
  <c r="Z52" i="139"/>
  <c r="H52" i="139"/>
  <c r="Z51" i="139"/>
  <c r="H51" i="139"/>
  <c r="Z50" i="139"/>
  <c r="H50" i="139"/>
  <c r="Z49" i="139"/>
  <c r="H49" i="139"/>
  <c r="Z48" i="139"/>
  <c r="H48" i="139"/>
  <c r="Z47" i="139"/>
  <c r="H47" i="139"/>
  <c r="Z46" i="139"/>
  <c r="H46" i="139"/>
  <c r="Z45" i="139"/>
  <c r="H45" i="139"/>
  <c r="Z44" i="139"/>
  <c r="H44" i="139"/>
  <c r="Z43" i="139"/>
  <c r="H43" i="139"/>
  <c r="Z42" i="139"/>
  <c r="H42" i="139"/>
  <c r="Z41" i="139"/>
  <c r="H41" i="139"/>
  <c r="Z40" i="139"/>
  <c r="H40" i="139"/>
  <c r="H39" i="139"/>
  <c r="H38" i="139"/>
  <c r="H37" i="139"/>
  <c r="H36" i="139"/>
  <c r="Z35" i="139"/>
  <c r="H35" i="139"/>
  <c r="Z34" i="139"/>
  <c r="H34" i="139"/>
  <c r="Z33" i="139"/>
  <c r="H33" i="139"/>
  <c r="Z32" i="139"/>
  <c r="H32" i="139"/>
  <c r="Z31" i="139"/>
  <c r="H31" i="139"/>
  <c r="Z30" i="139"/>
  <c r="H30" i="139"/>
  <c r="Z29" i="139"/>
  <c r="H29" i="139"/>
  <c r="Z28" i="139"/>
  <c r="H28" i="139"/>
  <c r="Z27" i="139"/>
  <c r="H27" i="139"/>
  <c r="Z26" i="139"/>
  <c r="H26" i="139"/>
  <c r="Z25" i="139"/>
  <c r="H25" i="139"/>
  <c r="Z24" i="139"/>
  <c r="H24" i="139"/>
  <c r="Z23" i="139"/>
  <c r="H23" i="139"/>
  <c r="Z22" i="139"/>
  <c r="H22" i="139"/>
  <c r="Z21" i="139"/>
  <c r="H21" i="139"/>
  <c r="Z20" i="139"/>
  <c r="H20" i="139"/>
  <c r="Z19" i="139"/>
  <c r="H19" i="139"/>
  <c r="H18" i="139"/>
  <c r="H17" i="139"/>
  <c r="H16" i="139"/>
  <c r="H15" i="139"/>
  <c r="AB14" i="139"/>
  <c r="Z14" i="139" s="1"/>
  <c r="H14" i="139"/>
  <c r="Z13" i="139"/>
  <c r="H13" i="139"/>
  <c r="Z12" i="139"/>
  <c r="H12" i="139"/>
  <c r="Z11" i="139"/>
  <c r="H11" i="139"/>
  <c r="Z10" i="139"/>
  <c r="H10" i="139"/>
  <c r="Z9" i="139"/>
  <c r="H9" i="139"/>
  <c r="Z8" i="139"/>
  <c r="H8" i="139"/>
  <c r="Z7" i="139"/>
  <c r="AB6" i="139"/>
  <c r="Z6" i="139" s="1"/>
  <c r="AB5" i="139"/>
  <c r="Z5" i="139" s="1"/>
  <c r="Z4" i="139"/>
  <c r="B4" i="139"/>
  <c r="B6" i="139" s="1"/>
  <c r="Z75" i="138"/>
  <c r="Z74" i="138"/>
  <c r="Z73" i="138"/>
  <c r="Z72" i="138"/>
  <c r="Z67" i="138"/>
  <c r="Z66" i="138"/>
  <c r="Z65" i="138"/>
  <c r="Z64" i="138"/>
  <c r="Z63" i="138"/>
  <c r="H63" i="138"/>
  <c r="Z62" i="138"/>
  <c r="H62" i="138"/>
  <c r="Z61" i="138"/>
  <c r="H61" i="138"/>
  <c r="Z60" i="138"/>
  <c r="H60" i="138"/>
  <c r="H59" i="138"/>
  <c r="H58" i="138"/>
  <c r="H57" i="138"/>
  <c r="H56" i="138"/>
  <c r="AB55" i="138"/>
  <c r="Z55" i="138" s="1"/>
  <c r="H55" i="138"/>
  <c r="Z54" i="138"/>
  <c r="H54" i="138"/>
  <c r="Z53" i="138"/>
  <c r="H53" i="138"/>
  <c r="Z52" i="138"/>
  <c r="H52" i="138"/>
  <c r="AB51" i="138"/>
  <c r="Z51" i="138" s="1"/>
  <c r="H51" i="138"/>
  <c r="AB50" i="138"/>
  <c r="Z50" i="138" s="1"/>
  <c r="H50" i="138"/>
  <c r="AB49" i="138"/>
  <c r="Z49" i="138" s="1"/>
  <c r="H49" i="138"/>
  <c r="Z48" i="138"/>
  <c r="H48" i="138"/>
  <c r="Z47" i="138"/>
  <c r="H47" i="138"/>
  <c r="Z46" i="138"/>
  <c r="H46" i="138"/>
  <c r="Z45" i="138"/>
  <c r="H45" i="138"/>
  <c r="Z44" i="138"/>
  <c r="H44" i="138"/>
  <c r="Z43" i="138"/>
  <c r="H43" i="138"/>
  <c r="Z42" i="138"/>
  <c r="H42" i="138"/>
  <c r="Z41" i="138"/>
  <c r="H41" i="138"/>
  <c r="Z40" i="138"/>
  <c r="H40" i="138"/>
  <c r="H39" i="138"/>
  <c r="H38" i="138"/>
  <c r="H37" i="138"/>
  <c r="H36" i="138"/>
  <c r="Z35" i="138"/>
  <c r="H35" i="138"/>
  <c r="Z34" i="138"/>
  <c r="H34" i="138"/>
  <c r="AB33" i="138"/>
  <c r="Z33" i="138" s="1"/>
  <c r="H33" i="138"/>
  <c r="AB32" i="138"/>
  <c r="Z32" i="138" s="1"/>
  <c r="H32" i="138"/>
  <c r="Z31" i="138"/>
  <c r="H31" i="138"/>
  <c r="Z30" i="138"/>
  <c r="H30" i="138"/>
  <c r="Z29" i="138"/>
  <c r="H29" i="138"/>
  <c r="Z28" i="138"/>
  <c r="H28" i="138"/>
  <c r="Z27" i="138"/>
  <c r="H27" i="138"/>
  <c r="Z26" i="138"/>
  <c r="H26" i="138"/>
  <c r="Z25" i="138"/>
  <c r="H25" i="138"/>
  <c r="Z24" i="138"/>
  <c r="H24" i="138"/>
  <c r="AB23" i="138"/>
  <c r="Z23" i="138" s="1"/>
  <c r="H23" i="138"/>
  <c r="AB22" i="138"/>
  <c r="Z22" i="138" s="1"/>
  <c r="H22" i="138"/>
  <c r="Z21" i="138"/>
  <c r="H21" i="138"/>
  <c r="AB20" i="138"/>
  <c r="Z20" i="138" s="1"/>
  <c r="H20" i="138"/>
  <c r="Z19" i="138"/>
  <c r="H19" i="138"/>
  <c r="H18" i="138"/>
  <c r="H17" i="138"/>
  <c r="H16" i="138"/>
  <c r="H15" i="138"/>
  <c r="Z14" i="138"/>
  <c r="H14" i="138"/>
  <c r="Z13" i="138"/>
  <c r="H13" i="138"/>
  <c r="AB12" i="138"/>
  <c r="Z12" i="138" s="1"/>
  <c r="H12" i="138"/>
  <c r="AB11" i="138"/>
  <c r="Z11" i="138" s="1"/>
  <c r="H11" i="138"/>
  <c r="Z10" i="138"/>
  <c r="H10" i="138"/>
  <c r="AB9" i="138"/>
  <c r="Z9" i="138" s="1"/>
  <c r="H9" i="138"/>
  <c r="AB8" i="138"/>
  <c r="Z8" i="138" s="1"/>
  <c r="H8" i="138"/>
  <c r="AB7" i="138"/>
  <c r="Z7" i="138" s="1"/>
  <c r="AB6" i="138"/>
  <c r="Z6" i="138" s="1"/>
  <c r="AB5" i="138"/>
  <c r="Z5" i="138" s="1"/>
  <c r="AB4" i="138"/>
  <c r="Z4" i="138" s="1"/>
  <c r="B4" i="138"/>
  <c r="B6" i="138" s="1"/>
  <c r="Z76" i="137"/>
  <c r="Z75" i="137"/>
  <c r="Z74" i="137"/>
  <c r="Z73" i="137"/>
  <c r="Z68" i="137"/>
  <c r="Z67" i="137"/>
  <c r="Z66" i="137"/>
  <c r="Z65" i="137"/>
  <c r="Z64" i="137"/>
  <c r="Z63" i="137"/>
  <c r="H63" i="137"/>
  <c r="Z62" i="137"/>
  <c r="H62" i="137"/>
  <c r="Z61" i="137"/>
  <c r="H61" i="137"/>
  <c r="H60" i="137"/>
  <c r="H59" i="137"/>
  <c r="H58" i="137"/>
  <c r="H57" i="137"/>
  <c r="Z56" i="137"/>
  <c r="H56" i="137"/>
  <c r="Z55" i="137"/>
  <c r="H55" i="137"/>
  <c r="Z54" i="137"/>
  <c r="H54" i="137"/>
  <c r="Z53" i="137"/>
  <c r="H53" i="137"/>
  <c r="Z52" i="137"/>
  <c r="H52" i="137"/>
  <c r="Z51" i="137"/>
  <c r="H51" i="137"/>
  <c r="Z50" i="137"/>
  <c r="H50" i="137"/>
  <c r="Z49" i="137"/>
  <c r="H49" i="137"/>
  <c r="Z48" i="137"/>
  <c r="H48" i="137"/>
  <c r="Z47" i="137"/>
  <c r="H47" i="137"/>
  <c r="Z46" i="137"/>
  <c r="H46" i="137"/>
  <c r="Z45" i="137"/>
  <c r="H45" i="137"/>
  <c r="Z44" i="137"/>
  <c r="H44" i="137"/>
  <c r="Z43" i="137"/>
  <c r="H43" i="137"/>
  <c r="Z42" i="137"/>
  <c r="H42" i="137"/>
  <c r="Z41" i="137"/>
  <c r="H41" i="137"/>
  <c r="H40" i="137"/>
  <c r="H39" i="137"/>
  <c r="H38" i="137"/>
  <c r="H37" i="137"/>
  <c r="Z36" i="137"/>
  <c r="H36" i="137"/>
  <c r="Z35" i="137"/>
  <c r="H35" i="137"/>
  <c r="Z34" i="137"/>
  <c r="H34" i="137"/>
  <c r="Z33" i="137"/>
  <c r="H33" i="137"/>
  <c r="Z32" i="137"/>
  <c r="H32" i="137"/>
  <c r="Z31" i="137"/>
  <c r="H31" i="137"/>
  <c r="Z30" i="137"/>
  <c r="H30" i="137"/>
  <c r="Z29" i="137"/>
  <c r="H29" i="137"/>
  <c r="Z28" i="137"/>
  <c r="H28" i="137"/>
  <c r="Z27" i="137"/>
  <c r="H27" i="137"/>
  <c r="Z26" i="137"/>
  <c r="H26" i="137"/>
  <c r="Z25" i="137"/>
  <c r="H25" i="137"/>
  <c r="Z24" i="137"/>
  <c r="H24" i="137"/>
  <c r="Z23" i="137"/>
  <c r="H23" i="137"/>
  <c r="Z22" i="137"/>
  <c r="H22" i="137"/>
  <c r="Z21" i="137"/>
  <c r="H21" i="137"/>
  <c r="Z20" i="137"/>
  <c r="H20" i="137"/>
  <c r="H19" i="137"/>
  <c r="H18" i="137"/>
  <c r="H17" i="137"/>
  <c r="H16" i="137"/>
  <c r="Z15" i="137"/>
  <c r="H15" i="137"/>
  <c r="Z14" i="137"/>
  <c r="H14" i="137"/>
  <c r="Z13" i="137"/>
  <c r="H13" i="137"/>
  <c r="Z12" i="137"/>
  <c r="H12" i="137"/>
  <c r="Z11" i="137"/>
  <c r="H11" i="137"/>
  <c r="Z10" i="137"/>
  <c r="H10" i="137"/>
  <c r="Z9" i="137"/>
  <c r="H9" i="137"/>
  <c r="Z8" i="137"/>
  <c r="H8" i="137"/>
  <c r="Z7" i="137"/>
  <c r="Z6" i="137"/>
  <c r="Z5" i="137"/>
  <c r="B4" i="137"/>
  <c r="B6" i="137" s="1"/>
  <c r="Z75" i="136"/>
  <c r="V75" i="136"/>
  <c r="Z74" i="136"/>
  <c r="V74" i="136"/>
  <c r="Z73" i="136"/>
  <c r="V73" i="136"/>
  <c r="Z72" i="136"/>
  <c r="V72" i="136"/>
  <c r="Z67" i="136"/>
  <c r="V67" i="136"/>
  <c r="Z66" i="136"/>
  <c r="V66" i="136"/>
  <c r="Z65" i="136"/>
  <c r="V65" i="136"/>
  <c r="Z64" i="136"/>
  <c r="V64" i="136"/>
  <c r="Z63" i="136"/>
  <c r="V63" i="136"/>
  <c r="H63" i="136"/>
  <c r="Z62" i="136"/>
  <c r="V62" i="136"/>
  <c r="H62" i="136"/>
  <c r="Z61" i="136"/>
  <c r="V61" i="136"/>
  <c r="H61" i="136"/>
  <c r="Z60" i="136"/>
  <c r="V60" i="136"/>
  <c r="H60" i="136"/>
  <c r="H59" i="136"/>
  <c r="H58" i="136"/>
  <c r="H57" i="136"/>
  <c r="H56" i="136"/>
  <c r="Z55" i="136"/>
  <c r="H55" i="136"/>
  <c r="Z54" i="136"/>
  <c r="H54" i="136"/>
  <c r="Z53" i="136"/>
  <c r="H53" i="136"/>
  <c r="Z52" i="136"/>
  <c r="H52" i="136"/>
  <c r="Z51" i="136"/>
  <c r="H51" i="136"/>
  <c r="Z50" i="136"/>
  <c r="H50" i="136"/>
  <c r="Z49" i="136"/>
  <c r="H49" i="136"/>
  <c r="Z48" i="136"/>
  <c r="H48" i="136"/>
  <c r="Z47" i="136"/>
  <c r="H47" i="136"/>
  <c r="Z46" i="136"/>
  <c r="H46" i="136"/>
  <c r="Z45" i="136"/>
  <c r="H45" i="136"/>
  <c r="Z44" i="136"/>
  <c r="H44" i="136"/>
  <c r="Z43" i="136"/>
  <c r="H43" i="136"/>
  <c r="Z42" i="136"/>
  <c r="H42" i="136"/>
  <c r="Z41" i="136"/>
  <c r="H41" i="136"/>
  <c r="Z40" i="136"/>
  <c r="H40" i="136"/>
  <c r="H39" i="136"/>
  <c r="H38" i="136"/>
  <c r="H37" i="136"/>
  <c r="H36" i="136"/>
  <c r="Z35" i="136"/>
  <c r="H35" i="136"/>
  <c r="Z34" i="136"/>
  <c r="H34" i="136"/>
  <c r="Z33" i="136"/>
  <c r="H33" i="136"/>
  <c r="Z32" i="136"/>
  <c r="H32" i="136"/>
  <c r="Z31" i="136"/>
  <c r="H31" i="136"/>
  <c r="Z30" i="136"/>
  <c r="H30" i="136"/>
  <c r="Z29" i="136"/>
  <c r="H29" i="136"/>
  <c r="Z28" i="136"/>
  <c r="H28" i="136"/>
  <c r="Z27" i="136"/>
  <c r="H27" i="136"/>
  <c r="Z26" i="136"/>
  <c r="H26" i="136"/>
  <c r="Z25" i="136"/>
  <c r="H25" i="136"/>
  <c r="Z24" i="136"/>
  <c r="H24" i="136"/>
  <c r="Z23" i="136"/>
  <c r="H23" i="136"/>
  <c r="Z22" i="136"/>
  <c r="H22" i="136"/>
  <c r="Z21" i="136"/>
  <c r="H21" i="136"/>
  <c r="Z20" i="136"/>
  <c r="H20" i="136"/>
  <c r="Z19" i="136"/>
  <c r="H19" i="136"/>
  <c r="H18" i="136"/>
  <c r="H17" i="136"/>
  <c r="H16" i="136"/>
  <c r="H15" i="136"/>
  <c r="Z14" i="136"/>
  <c r="H14" i="136"/>
  <c r="Z13" i="136"/>
  <c r="H13" i="136"/>
  <c r="Z12" i="136"/>
  <c r="H12" i="136"/>
  <c r="Z11" i="136"/>
  <c r="H11" i="136"/>
  <c r="Z10" i="136"/>
  <c r="H10" i="136"/>
  <c r="AA9" i="136"/>
  <c r="Z9" i="136" s="1"/>
  <c r="H9" i="136"/>
  <c r="Z8" i="136"/>
  <c r="H8" i="136"/>
  <c r="Z7" i="136"/>
  <c r="AA6" i="136"/>
  <c r="Z6" i="136" s="1"/>
  <c r="AA5" i="136"/>
  <c r="Z5" i="136" s="1"/>
  <c r="Z4" i="136"/>
  <c r="B4" i="136"/>
  <c r="B6" i="136" s="1"/>
  <c r="Z75" i="135"/>
  <c r="V75" i="135"/>
  <c r="Z74" i="135"/>
  <c r="V74" i="135"/>
  <c r="Z73" i="135"/>
  <c r="V73" i="135"/>
  <c r="Z72" i="135"/>
  <c r="V72" i="135"/>
  <c r="Z67" i="135"/>
  <c r="V67" i="135"/>
  <c r="Z66" i="135"/>
  <c r="V66" i="135"/>
  <c r="Z65" i="135"/>
  <c r="V65" i="135"/>
  <c r="Z64" i="135"/>
  <c r="V64" i="135"/>
  <c r="Z63" i="135"/>
  <c r="V63" i="135"/>
  <c r="H63" i="135"/>
  <c r="Z62" i="135"/>
  <c r="V62" i="135"/>
  <c r="H62" i="135"/>
  <c r="Z61" i="135"/>
  <c r="V61" i="135"/>
  <c r="H61" i="135"/>
  <c r="Z60" i="135"/>
  <c r="V60" i="135"/>
  <c r="H60" i="135"/>
  <c r="H59" i="135"/>
  <c r="H58" i="135"/>
  <c r="H57" i="135"/>
  <c r="H56" i="135"/>
  <c r="Z55" i="135"/>
  <c r="H55" i="135"/>
  <c r="Z54" i="135"/>
  <c r="H54" i="135"/>
  <c r="AB53" i="135"/>
  <c r="Z53" i="135" s="1"/>
  <c r="H53" i="135"/>
  <c r="Z52" i="135"/>
  <c r="H52" i="135"/>
  <c r="Z51" i="135"/>
  <c r="H51" i="135"/>
  <c r="Z50" i="135"/>
  <c r="H50" i="135"/>
  <c r="AB49" i="135"/>
  <c r="Z49" i="135" s="1"/>
  <c r="H49" i="135"/>
  <c r="Z48" i="135"/>
  <c r="H48" i="135"/>
  <c r="Z47" i="135"/>
  <c r="H47" i="135"/>
  <c r="Z46" i="135"/>
  <c r="H46" i="135"/>
  <c r="Z45" i="135"/>
  <c r="H45" i="135"/>
  <c r="Z44" i="135"/>
  <c r="H44" i="135"/>
  <c r="Z43" i="135"/>
  <c r="H43" i="135"/>
  <c r="Z42" i="135"/>
  <c r="H42" i="135"/>
  <c r="Z41" i="135"/>
  <c r="H41" i="135"/>
  <c r="Z40" i="135"/>
  <c r="H40" i="135"/>
  <c r="H39" i="135"/>
  <c r="H38" i="135"/>
  <c r="H37" i="135"/>
  <c r="H36" i="135"/>
  <c r="Z35" i="135"/>
  <c r="H35" i="135"/>
  <c r="Z34" i="135"/>
  <c r="H34" i="135"/>
  <c r="AB33" i="135"/>
  <c r="Z33" i="135" s="1"/>
  <c r="H33" i="135"/>
  <c r="AB32" i="135"/>
  <c r="Z32" i="135" s="1"/>
  <c r="H32" i="135"/>
  <c r="Z31" i="135"/>
  <c r="H31" i="135"/>
  <c r="Z30" i="135"/>
  <c r="H30" i="135"/>
  <c r="Z29" i="135"/>
  <c r="H29" i="135"/>
  <c r="Z28" i="135"/>
  <c r="H28" i="135"/>
  <c r="AB27" i="135"/>
  <c r="Z27" i="135" s="1"/>
  <c r="H27" i="135"/>
  <c r="Z26" i="135"/>
  <c r="H26" i="135"/>
  <c r="Z25" i="135"/>
  <c r="H25" i="135"/>
  <c r="Z24" i="135"/>
  <c r="H24" i="135"/>
  <c r="Z23" i="135"/>
  <c r="H23" i="135"/>
  <c r="Z22" i="135"/>
  <c r="H22" i="135"/>
  <c r="Z21" i="135"/>
  <c r="H21" i="135"/>
  <c r="AB20" i="135"/>
  <c r="Z20" i="135" s="1"/>
  <c r="H20" i="135"/>
  <c r="Z19" i="135"/>
  <c r="H19" i="135"/>
  <c r="H18" i="135"/>
  <c r="H17" i="135"/>
  <c r="H16" i="135"/>
  <c r="H15" i="135"/>
  <c r="Z14" i="135"/>
  <c r="H14" i="135"/>
  <c r="AB13" i="135"/>
  <c r="Z13" i="135" s="1"/>
  <c r="H13" i="135"/>
  <c r="Z12" i="135"/>
  <c r="H12" i="135"/>
  <c r="Z11" i="135"/>
  <c r="H11" i="135"/>
  <c r="Z10" i="135"/>
  <c r="H10" i="135"/>
  <c r="AB9" i="135"/>
  <c r="Z9" i="135" s="1"/>
  <c r="H9" i="135"/>
  <c r="AB8" i="135"/>
  <c r="Z8" i="135" s="1"/>
  <c r="H8" i="135"/>
  <c r="AB7" i="135"/>
  <c r="Z7" i="135" s="1"/>
  <c r="AB6" i="135"/>
  <c r="Z6" i="135" s="1"/>
  <c r="AB5" i="135"/>
  <c r="Z5" i="135" s="1"/>
  <c r="AB4" i="135"/>
  <c r="Z4" i="135" s="1"/>
  <c r="B4" i="135"/>
  <c r="B6" i="135" s="1"/>
  <c r="Z75" i="134"/>
  <c r="V75" i="134"/>
  <c r="Z74" i="134"/>
  <c r="V74" i="134"/>
  <c r="Z73" i="134"/>
  <c r="V73" i="134"/>
  <c r="Z72" i="134"/>
  <c r="V72" i="134"/>
  <c r="Z67" i="134"/>
  <c r="V67" i="134"/>
  <c r="Z66" i="134"/>
  <c r="V66" i="134"/>
  <c r="Z65" i="134"/>
  <c r="V65" i="134"/>
  <c r="Z64" i="134"/>
  <c r="V64" i="134"/>
  <c r="Z63" i="134"/>
  <c r="V63" i="134"/>
  <c r="H63" i="134"/>
  <c r="Z62" i="134"/>
  <c r="V62" i="134"/>
  <c r="H62" i="134"/>
  <c r="Z61" i="134"/>
  <c r="V61" i="134"/>
  <c r="H61" i="134"/>
  <c r="Z60" i="134"/>
  <c r="V60" i="134"/>
  <c r="H60" i="134"/>
  <c r="H59" i="134"/>
  <c r="H58" i="134"/>
  <c r="H57" i="134"/>
  <c r="H56" i="134"/>
  <c r="Z55" i="134"/>
  <c r="H55" i="134"/>
  <c r="Z54" i="134"/>
  <c r="H54" i="134"/>
  <c r="Z53" i="134"/>
  <c r="H53" i="134"/>
  <c r="Z52" i="134"/>
  <c r="H52" i="134"/>
  <c r="Z51" i="134"/>
  <c r="H51" i="134"/>
  <c r="Z50" i="134"/>
  <c r="H50" i="134"/>
  <c r="Z49" i="134"/>
  <c r="H49" i="134"/>
  <c r="Z48" i="134"/>
  <c r="H48" i="134"/>
  <c r="Z47" i="134"/>
  <c r="H47" i="134"/>
  <c r="Z46" i="134"/>
  <c r="H46" i="134"/>
  <c r="Z45" i="134"/>
  <c r="H45" i="134"/>
  <c r="Z44" i="134"/>
  <c r="H44" i="134"/>
  <c r="Z43" i="134"/>
  <c r="H43" i="134"/>
  <c r="Z42" i="134"/>
  <c r="H42" i="134"/>
  <c r="Z41" i="134"/>
  <c r="H41" i="134"/>
  <c r="Z40" i="134"/>
  <c r="H40" i="134"/>
  <c r="H39" i="134"/>
  <c r="H38" i="134"/>
  <c r="H37" i="134"/>
  <c r="H36" i="134"/>
  <c r="Z35" i="134"/>
  <c r="H35" i="134"/>
  <c r="Z34" i="134"/>
  <c r="H34" i="134"/>
  <c r="Z33" i="134"/>
  <c r="H33" i="134"/>
  <c r="Z32" i="134"/>
  <c r="H32" i="134"/>
  <c r="Z31" i="134"/>
  <c r="H31" i="134"/>
  <c r="Z30" i="134"/>
  <c r="H30" i="134"/>
  <c r="Z29" i="134"/>
  <c r="H29" i="134"/>
  <c r="Z28" i="134"/>
  <c r="H28" i="134"/>
  <c r="Z27" i="134"/>
  <c r="H27" i="134"/>
  <c r="Z26" i="134"/>
  <c r="H26" i="134"/>
  <c r="Z25" i="134"/>
  <c r="H25" i="134"/>
  <c r="Z24" i="134"/>
  <c r="H24" i="134"/>
  <c r="Z23" i="134"/>
  <c r="H23" i="134"/>
  <c r="Z22" i="134"/>
  <c r="H22" i="134"/>
  <c r="Z21" i="134"/>
  <c r="H21" i="134"/>
  <c r="Z20" i="134"/>
  <c r="H20" i="134"/>
  <c r="Z19" i="134"/>
  <c r="H19" i="134"/>
  <c r="H18" i="134"/>
  <c r="H17" i="134"/>
  <c r="H16" i="134"/>
  <c r="H15" i="134"/>
  <c r="Z14" i="134"/>
  <c r="H14" i="134"/>
  <c r="Z13" i="134"/>
  <c r="H13" i="134"/>
  <c r="Z12" i="134"/>
  <c r="H12" i="134"/>
  <c r="Z11" i="134"/>
  <c r="H11" i="134"/>
  <c r="Z10" i="134"/>
  <c r="H10" i="134"/>
  <c r="AB9" i="134"/>
  <c r="Z9" i="134" s="1"/>
  <c r="H9" i="134"/>
  <c r="Z8" i="134"/>
  <c r="H8" i="134"/>
  <c r="Z7" i="134"/>
  <c r="AB6" i="134"/>
  <c r="Z6" i="134" s="1"/>
  <c r="AB5" i="134"/>
  <c r="Z5" i="134" s="1"/>
  <c r="Z4" i="134"/>
  <c r="B4" i="134"/>
  <c r="B6" i="134" s="1"/>
  <c r="Z75" i="133"/>
  <c r="V75" i="133"/>
  <c r="Z74" i="133"/>
  <c r="V74" i="133"/>
  <c r="Z73" i="133"/>
  <c r="V73" i="133"/>
  <c r="Z72" i="133"/>
  <c r="V72" i="133"/>
  <c r="Z67" i="133"/>
  <c r="V67" i="133"/>
  <c r="Z66" i="133"/>
  <c r="V66" i="133"/>
  <c r="Z65" i="133"/>
  <c r="V65" i="133"/>
  <c r="Z64" i="133"/>
  <c r="V64" i="133"/>
  <c r="Z63" i="133"/>
  <c r="V63" i="133"/>
  <c r="H63" i="133"/>
  <c r="Z62" i="133"/>
  <c r="V62" i="133"/>
  <c r="H62" i="133"/>
  <c r="Z61" i="133"/>
  <c r="V61" i="133"/>
  <c r="H61" i="133"/>
  <c r="Z60" i="133"/>
  <c r="V60" i="133"/>
  <c r="H60" i="133"/>
  <c r="H59" i="133"/>
  <c r="H58" i="133"/>
  <c r="H57" i="133"/>
  <c r="H56" i="133"/>
  <c r="Z55" i="133"/>
  <c r="H55" i="133"/>
  <c r="Z54" i="133"/>
  <c r="H54" i="133"/>
  <c r="Z53" i="133"/>
  <c r="H53" i="133"/>
  <c r="Z52" i="133"/>
  <c r="H52" i="133"/>
  <c r="Z51" i="133"/>
  <c r="H51" i="133"/>
  <c r="Z50" i="133"/>
  <c r="H50" i="133"/>
  <c r="Z49" i="133"/>
  <c r="H49" i="133"/>
  <c r="Z48" i="133"/>
  <c r="H48" i="133"/>
  <c r="Z47" i="133"/>
  <c r="H47" i="133"/>
  <c r="Z46" i="133"/>
  <c r="H46" i="133"/>
  <c r="Z45" i="133"/>
  <c r="H45" i="133"/>
  <c r="Z44" i="133"/>
  <c r="H44" i="133"/>
  <c r="Z43" i="133"/>
  <c r="H43" i="133"/>
  <c r="Z42" i="133"/>
  <c r="H42" i="133"/>
  <c r="Z41" i="133"/>
  <c r="H41" i="133"/>
  <c r="Z40" i="133"/>
  <c r="H40" i="133"/>
  <c r="H39" i="133"/>
  <c r="H38" i="133"/>
  <c r="H37" i="133"/>
  <c r="H36" i="133"/>
  <c r="Z35" i="133"/>
  <c r="H35" i="133"/>
  <c r="Z34" i="133"/>
  <c r="H34" i="133"/>
  <c r="Z33" i="133"/>
  <c r="H33" i="133"/>
  <c r="Z32" i="133"/>
  <c r="H32" i="133"/>
  <c r="Z31" i="133"/>
  <c r="H31" i="133"/>
  <c r="Z30" i="133"/>
  <c r="H30" i="133"/>
  <c r="Z29" i="133"/>
  <c r="H29" i="133"/>
  <c r="Z28" i="133"/>
  <c r="H28" i="133"/>
  <c r="Z27" i="133"/>
  <c r="H27" i="133"/>
  <c r="Z26" i="133"/>
  <c r="H26" i="133"/>
  <c r="AB25" i="133"/>
  <c r="Z25" i="133" s="1"/>
  <c r="H25" i="133"/>
  <c r="Z24" i="133"/>
  <c r="H24" i="133"/>
  <c r="Z23" i="133"/>
  <c r="H23" i="133"/>
  <c r="Z22" i="133"/>
  <c r="H22" i="133"/>
  <c r="Z21" i="133"/>
  <c r="H21" i="133"/>
  <c r="Z20" i="133"/>
  <c r="H20" i="133"/>
  <c r="Z19" i="133"/>
  <c r="H19" i="133"/>
  <c r="H18" i="133"/>
  <c r="H17" i="133"/>
  <c r="H16" i="133"/>
  <c r="H15" i="133"/>
  <c r="Z14" i="133"/>
  <c r="H14" i="133"/>
  <c r="Z13" i="133"/>
  <c r="H13" i="133"/>
  <c r="Z12" i="133"/>
  <c r="H12" i="133"/>
  <c r="Z11" i="133"/>
  <c r="H11" i="133"/>
  <c r="Z10" i="133"/>
  <c r="H10" i="133"/>
  <c r="Z9" i="133"/>
  <c r="H9" i="133"/>
  <c r="Z8" i="133"/>
  <c r="H8" i="133"/>
  <c r="AB7" i="133"/>
  <c r="Z7" i="133" s="1"/>
  <c r="AB6" i="133"/>
  <c r="Z6" i="133" s="1"/>
  <c r="AB5" i="133"/>
  <c r="Z5" i="133" s="1"/>
  <c r="Z4" i="133"/>
  <c r="B4" i="133"/>
  <c r="B6" i="133" s="1"/>
  <c r="Z75" i="132"/>
  <c r="V75" i="132"/>
  <c r="Z74" i="132"/>
  <c r="V74" i="132"/>
  <c r="Z73" i="132"/>
  <c r="V73" i="132"/>
  <c r="Z72" i="132"/>
  <c r="V72" i="132"/>
  <c r="Z67" i="132"/>
  <c r="V67" i="132"/>
  <c r="Z66" i="132"/>
  <c r="V66" i="132"/>
  <c r="Z65" i="132"/>
  <c r="V65" i="132"/>
  <c r="Z64" i="132"/>
  <c r="V64" i="132"/>
  <c r="Z63" i="132"/>
  <c r="V63" i="132"/>
  <c r="H63" i="132"/>
  <c r="Z62" i="132"/>
  <c r="V62" i="132"/>
  <c r="H62" i="132"/>
  <c r="Z61" i="132"/>
  <c r="V61" i="132"/>
  <c r="H61" i="132"/>
  <c r="Z60" i="132"/>
  <c r="V60" i="132"/>
  <c r="H60" i="132"/>
  <c r="H59" i="132"/>
  <c r="H58" i="132"/>
  <c r="H57" i="132"/>
  <c r="H56" i="132"/>
  <c r="Z55" i="132"/>
  <c r="H55" i="132"/>
  <c r="Z54" i="132"/>
  <c r="H54" i="132"/>
  <c r="Z53" i="132"/>
  <c r="H53" i="132"/>
  <c r="Z52" i="132"/>
  <c r="H52" i="132"/>
  <c r="Z51" i="132"/>
  <c r="H51" i="132"/>
  <c r="Z50" i="132"/>
  <c r="H50" i="132"/>
  <c r="Z49" i="132"/>
  <c r="H49" i="132"/>
  <c r="Z48" i="132"/>
  <c r="H48" i="132"/>
  <c r="Z47" i="132"/>
  <c r="H47" i="132"/>
  <c r="Z46" i="132"/>
  <c r="H46" i="132"/>
  <c r="Z45" i="132"/>
  <c r="H45" i="132"/>
  <c r="Z44" i="132"/>
  <c r="H44" i="132"/>
  <c r="Z43" i="132"/>
  <c r="H43" i="132"/>
  <c r="Z42" i="132"/>
  <c r="H42" i="132"/>
  <c r="Z41" i="132"/>
  <c r="H41" i="132"/>
  <c r="Z40" i="132"/>
  <c r="H40" i="132"/>
  <c r="H39" i="132"/>
  <c r="H38" i="132"/>
  <c r="H37" i="132"/>
  <c r="H36" i="132"/>
  <c r="Z35" i="132"/>
  <c r="H35" i="132"/>
  <c r="Z34" i="132"/>
  <c r="H34" i="132"/>
  <c r="Z33" i="132"/>
  <c r="H33" i="132"/>
  <c r="Z32" i="132"/>
  <c r="H32" i="132"/>
  <c r="Z31" i="132"/>
  <c r="H31" i="132"/>
  <c r="Z30" i="132"/>
  <c r="H30" i="132"/>
  <c r="Z29" i="132"/>
  <c r="H29" i="132"/>
  <c r="Z28" i="132"/>
  <c r="H28" i="132"/>
  <c r="Z27" i="132"/>
  <c r="H27" i="132"/>
  <c r="Z26" i="132"/>
  <c r="H26" i="132"/>
  <c r="AB25" i="132"/>
  <c r="Z25" i="132" s="1"/>
  <c r="H25" i="132"/>
  <c r="Z24" i="132"/>
  <c r="H24" i="132"/>
  <c r="Z23" i="132"/>
  <c r="H23" i="132"/>
  <c r="Z22" i="132"/>
  <c r="H22" i="132"/>
  <c r="Z21" i="132"/>
  <c r="H21" i="132"/>
  <c r="Z20" i="132"/>
  <c r="H20" i="132"/>
  <c r="Z19" i="132"/>
  <c r="H19" i="132"/>
  <c r="H18" i="132"/>
  <c r="H17" i="132"/>
  <c r="H16" i="132"/>
  <c r="H15" i="132"/>
  <c r="Z14" i="132"/>
  <c r="H14" i="132"/>
  <c r="Z13" i="132"/>
  <c r="H13" i="132"/>
  <c r="Z12" i="132"/>
  <c r="H12" i="132"/>
  <c r="Z11" i="132"/>
  <c r="H11" i="132"/>
  <c r="Z10" i="132"/>
  <c r="H10" i="132"/>
  <c r="Z9" i="132"/>
  <c r="H9" i="132"/>
  <c r="Z8" i="132"/>
  <c r="H8" i="132"/>
  <c r="AB7" i="132"/>
  <c r="Z7" i="132" s="1"/>
  <c r="AB6" i="132"/>
  <c r="Z6" i="132" s="1"/>
  <c r="AB5" i="132"/>
  <c r="Z5" i="132" s="1"/>
  <c r="Z4" i="132"/>
  <c r="B4" i="132"/>
  <c r="B6" i="132" s="1"/>
  <c r="Z75" i="131"/>
  <c r="V75" i="131"/>
  <c r="Z74" i="131"/>
  <c r="V74" i="131"/>
  <c r="Z73" i="131"/>
  <c r="V73" i="131"/>
  <c r="Z72" i="131"/>
  <c r="V72" i="131"/>
  <c r="Z67" i="131"/>
  <c r="V67" i="131"/>
  <c r="Z66" i="131"/>
  <c r="V66" i="131"/>
  <c r="Z65" i="131"/>
  <c r="V65" i="131"/>
  <c r="Z64" i="131"/>
  <c r="V64" i="131"/>
  <c r="Z63" i="131"/>
  <c r="V63" i="131"/>
  <c r="H63" i="131"/>
  <c r="Z62" i="131"/>
  <c r="V62" i="131"/>
  <c r="H62" i="131"/>
  <c r="Z61" i="131"/>
  <c r="V61" i="131"/>
  <c r="H61" i="131"/>
  <c r="Z60" i="131"/>
  <c r="V60" i="131"/>
  <c r="H60" i="131"/>
  <c r="H59" i="131"/>
  <c r="H58" i="131"/>
  <c r="H57" i="131"/>
  <c r="H56" i="131"/>
  <c r="Z55" i="131"/>
  <c r="H55" i="131"/>
  <c r="Z54" i="131"/>
  <c r="H54" i="131"/>
  <c r="Z53" i="131"/>
  <c r="H53" i="131"/>
  <c r="Z52" i="131"/>
  <c r="H52" i="131"/>
  <c r="Z51" i="131"/>
  <c r="H51" i="131"/>
  <c r="Z50" i="131"/>
  <c r="H50" i="131"/>
  <c r="Z49" i="131"/>
  <c r="H49" i="131"/>
  <c r="Z48" i="131"/>
  <c r="H48" i="131"/>
  <c r="Z47" i="131"/>
  <c r="H47" i="131"/>
  <c r="Z46" i="131"/>
  <c r="H46" i="131"/>
  <c r="Z45" i="131"/>
  <c r="H45" i="131"/>
  <c r="Z44" i="131"/>
  <c r="H44" i="131"/>
  <c r="Z43" i="131"/>
  <c r="H43" i="131"/>
  <c r="Z42" i="131"/>
  <c r="H42" i="131"/>
  <c r="Z41" i="131"/>
  <c r="H41" i="131"/>
  <c r="Z40" i="131"/>
  <c r="H40" i="131"/>
  <c r="H39" i="131"/>
  <c r="H38" i="131"/>
  <c r="H37" i="131"/>
  <c r="H36" i="131"/>
  <c r="Z35" i="131"/>
  <c r="H35" i="131"/>
  <c r="Z34" i="131"/>
  <c r="H34" i="131"/>
  <c r="Z33" i="131"/>
  <c r="H33" i="131"/>
  <c r="Z32" i="131"/>
  <c r="H32" i="131"/>
  <c r="Z31" i="131"/>
  <c r="H31" i="131"/>
  <c r="Z30" i="131"/>
  <c r="H30" i="131"/>
  <c r="Z29" i="131"/>
  <c r="H29" i="131"/>
  <c r="Z28" i="131"/>
  <c r="H28" i="131"/>
  <c r="Z27" i="131"/>
  <c r="H27" i="131"/>
  <c r="Z26" i="131"/>
  <c r="H26" i="131"/>
  <c r="AB25" i="131"/>
  <c r="Z25" i="131" s="1"/>
  <c r="H25" i="131"/>
  <c r="Z24" i="131"/>
  <c r="H24" i="131"/>
  <c r="Z23" i="131"/>
  <c r="H23" i="131"/>
  <c r="Z22" i="131"/>
  <c r="H22" i="131"/>
  <c r="Z21" i="131"/>
  <c r="H21" i="131"/>
  <c r="Z20" i="131"/>
  <c r="H20" i="131"/>
  <c r="Z19" i="131"/>
  <c r="H19" i="131"/>
  <c r="H18" i="131"/>
  <c r="H17" i="131"/>
  <c r="H16" i="131"/>
  <c r="H15" i="131"/>
  <c r="Z14" i="131"/>
  <c r="H14" i="131"/>
  <c r="Z13" i="131"/>
  <c r="H13" i="131"/>
  <c r="Z12" i="131"/>
  <c r="H12" i="131"/>
  <c r="Z11" i="131"/>
  <c r="H11" i="131"/>
  <c r="Z10" i="131"/>
  <c r="H10" i="131"/>
  <c r="Z9" i="131"/>
  <c r="H9" i="131"/>
  <c r="Z8" i="131"/>
  <c r="H8" i="131"/>
  <c r="Z7" i="131"/>
  <c r="AB6" i="131"/>
  <c r="Z6" i="131" s="1"/>
  <c r="AB5" i="131"/>
  <c r="Z5" i="131" s="1"/>
  <c r="Z4" i="131"/>
  <c r="B4" i="131"/>
  <c r="B6" i="131" s="1"/>
  <c r="Z75" i="130"/>
  <c r="V75" i="130"/>
  <c r="Z74" i="130"/>
  <c r="V74" i="130"/>
  <c r="Z73" i="130"/>
  <c r="V73" i="130"/>
  <c r="Z72" i="130"/>
  <c r="V72" i="130"/>
  <c r="Z67" i="130"/>
  <c r="V67" i="130"/>
  <c r="Z66" i="130"/>
  <c r="V66" i="130"/>
  <c r="Z65" i="130"/>
  <c r="V65" i="130"/>
  <c r="Z64" i="130"/>
  <c r="V64" i="130"/>
  <c r="Z63" i="130"/>
  <c r="V63" i="130"/>
  <c r="H63" i="130"/>
  <c r="Z62" i="130"/>
  <c r="V62" i="130"/>
  <c r="H62" i="130"/>
  <c r="Z61" i="130"/>
  <c r="V61" i="130"/>
  <c r="H61" i="130"/>
  <c r="Z60" i="130"/>
  <c r="V60" i="130"/>
  <c r="H60" i="130"/>
  <c r="H59" i="130"/>
  <c r="H58" i="130"/>
  <c r="H57" i="130"/>
  <c r="H56" i="130"/>
  <c r="Z55" i="130"/>
  <c r="H55" i="130"/>
  <c r="Z54" i="130"/>
  <c r="H54" i="130"/>
  <c r="Z53" i="130"/>
  <c r="H53" i="130"/>
  <c r="Z52" i="130"/>
  <c r="H52" i="130"/>
  <c r="Z51" i="130"/>
  <c r="H51" i="130"/>
  <c r="Z50" i="130"/>
  <c r="H50" i="130"/>
  <c r="Z49" i="130"/>
  <c r="H49" i="130"/>
  <c r="Z48" i="130"/>
  <c r="H48" i="130"/>
  <c r="Z47" i="130"/>
  <c r="H47" i="130"/>
  <c r="Z46" i="130"/>
  <c r="H46" i="130"/>
  <c r="Z45" i="130"/>
  <c r="H45" i="130"/>
  <c r="Z44" i="130"/>
  <c r="H44" i="130"/>
  <c r="Z43" i="130"/>
  <c r="H43" i="130"/>
  <c r="Z42" i="130"/>
  <c r="H42" i="130"/>
  <c r="Z41" i="130"/>
  <c r="H41" i="130"/>
  <c r="Z40" i="130"/>
  <c r="H40" i="130"/>
  <c r="H39" i="130"/>
  <c r="H38" i="130"/>
  <c r="H37" i="130"/>
  <c r="H36" i="130"/>
  <c r="Z35" i="130"/>
  <c r="H35" i="130"/>
  <c r="Z34" i="130"/>
  <c r="H34" i="130"/>
  <c r="Z33" i="130"/>
  <c r="H33" i="130"/>
  <c r="Z32" i="130"/>
  <c r="H32" i="130"/>
  <c r="Z31" i="130"/>
  <c r="H31" i="130"/>
  <c r="Z30" i="130"/>
  <c r="H30" i="130"/>
  <c r="Z29" i="130"/>
  <c r="H29" i="130"/>
  <c r="Z28" i="130"/>
  <c r="H28" i="130"/>
  <c r="Z27" i="130"/>
  <c r="H27" i="130"/>
  <c r="Z26" i="130"/>
  <c r="H26" i="130"/>
  <c r="Z25" i="130"/>
  <c r="H25" i="130"/>
  <c r="Z24" i="130"/>
  <c r="H24" i="130"/>
  <c r="Z23" i="130"/>
  <c r="H23" i="130"/>
  <c r="Z22" i="130"/>
  <c r="H22" i="130"/>
  <c r="Z21" i="130"/>
  <c r="H21" i="130"/>
  <c r="Z20" i="130"/>
  <c r="H20" i="130"/>
  <c r="Z19" i="130"/>
  <c r="H19" i="130"/>
  <c r="H18" i="130"/>
  <c r="H17" i="130"/>
  <c r="H16" i="130"/>
  <c r="H15" i="130"/>
  <c r="Z14" i="130"/>
  <c r="H14" i="130"/>
  <c r="Z13" i="130"/>
  <c r="H13" i="130"/>
  <c r="Z12" i="130"/>
  <c r="H12" i="130"/>
  <c r="Z11" i="130"/>
  <c r="H11" i="130"/>
  <c r="Z10" i="130"/>
  <c r="H10" i="130"/>
  <c r="AB9" i="130"/>
  <c r="Z9" i="130" s="1"/>
  <c r="H9" i="130"/>
  <c r="Z8" i="130"/>
  <c r="H8" i="130"/>
  <c r="Z7" i="130"/>
  <c r="AB6" i="130"/>
  <c r="Z6" i="130" s="1"/>
  <c r="AB5" i="130"/>
  <c r="Z5" i="130" s="1"/>
  <c r="Z4" i="130"/>
  <c r="B4" i="130"/>
  <c r="B6" i="130" s="1"/>
  <c r="Z75" i="129"/>
  <c r="V75" i="129"/>
  <c r="Z74" i="129"/>
  <c r="V74" i="129"/>
  <c r="Z73" i="129"/>
  <c r="V73" i="129"/>
  <c r="Z72" i="129"/>
  <c r="V72" i="129"/>
  <c r="Z67" i="129"/>
  <c r="V67" i="129"/>
  <c r="Z66" i="129"/>
  <c r="Z65" i="129"/>
  <c r="V65" i="129"/>
  <c r="Z64" i="129"/>
  <c r="V64" i="129"/>
  <c r="Z63" i="129"/>
  <c r="V63" i="129"/>
  <c r="H63" i="129"/>
  <c r="Z62" i="129"/>
  <c r="V62" i="129"/>
  <c r="H62" i="129"/>
  <c r="Z61" i="129"/>
  <c r="V61" i="129"/>
  <c r="H61" i="129"/>
  <c r="Z60" i="129"/>
  <c r="V60" i="129"/>
  <c r="H60" i="129"/>
  <c r="H59" i="129"/>
  <c r="H58" i="129"/>
  <c r="H57" i="129"/>
  <c r="H56" i="129"/>
  <c r="Z55" i="129"/>
  <c r="H55" i="129"/>
  <c r="Z54" i="129"/>
  <c r="H54" i="129"/>
  <c r="Z53" i="129"/>
  <c r="H53" i="129"/>
  <c r="Z52" i="129"/>
  <c r="H52" i="129"/>
  <c r="Z51" i="129"/>
  <c r="H51" i="129"/>
  <c r="Z50" i="129"/>
  <c r="H50" i="129"/>
  <c r="Z49" i="129"/>
  <c r="H49" i="129"/>
  <c r="Z48" i="129"/>
  <c r="H48" i="129"/>
  <c r="Z47" i="129"/>
  <c r="H47" i="129"/>
  <c r="Z46" i="129"/>
  <c r="H46" i="129"/>
  <c r="Z45" i="129"/>
  <c r="H45" i="129"/>
  <c r="Z44" i="129"/>
  <c r="H44" i="129"/>
  <c r="Z43" i="129"/>
  <c r="H43" i="129"/>
  <c r="Z42" i="129"/>
  <c r="H42" i="129"/>
  <c r="Z41" i="129"/>
  <c r="H41" i="129"/>
  <c r="Z40" i="129"/>
  <c r="H40" i="129"/>
  <c r="H39" i="129"/>
  <c r="H38" i="129"/>
  <c r="H37" i="129"/>
  <c r="H36" i="129"/>
  <c r="Z35" i="129"/>
  <c r="H35" i="129"/>
  <c r="Z34" i="129"/>
  <c r="H34" i="129"/>
  <c r="Z33" i="129"/>
  <c r="H33" i="129"/>
  <c r="Z32" i="129"/>
  <c r="H32" i="129"/>
  <c r="Z31" i="129"/>
  <c r="H31" i="129"/>
  <c r="Z30" i="129"/>
  <c r="H30" i="129"/>
  <c r="Z29" i="129"/>
  <c r="H29" i="129"/>
  <c r="Z28" i="129"/>
  <c r="H28" i="129"/>
  <c r="Z27" i="129"/>
  <c r="H27" i="129"/>
  <c r="Z26" i="129"/>
  <c r="H26" i="129"/>
  <c r="Z25" i="129"/>
  <c r="H25" i="129"/>
  <c r="Z24" i="129"/>
  <c r="H24" i="129"/>
  <c r="Z23" i="129"/>
  <c r="H23" i="129"/>
  <c r="Z22" i="129"/>
  <c r="H22" i="129"/>
  <c r="Z21" i="129"/>
  <c r="H21" i="129"/>
  <c r="Z20" i="129"/>
  <c r="H20" i="129"/>
  <c r="Z19" i="129"/>
  <c r="H19" i="129"/>
  <c r="H18" i="129"/>
  <c r="H17" i="129"/>
  <c r="H16" i="129"/>
  <c r="H15" i="129"/>
  <c r="Z14" i="129"/>
  <c r="H14" i="129"/>
  <c r="Z13" i="129"/>
  <c r="H13" i="129"/>
  <c r="Z12" i="129"/>
  <c r="H12" i="129"/>
  <c r="Z11" i="129"/>
  <c r="H11" i="129"/>
  <c r="Z10" i="129"/>
  <c r="H10" i="129"/>
  <c r="Z9" i="129"/>
  <c r="H9" i="129"/>
  <c r="Z8" i="129"/>
  <c r="H8" i="129"/>
  <c r="Z7" i="129"/>
  <c r="Z6" i="129"/>
  <c r="Z5" i="129"/>
  <c r="Z4" i="129"/>
  <c r="B4" i="129"/>
  <c r="B6" i="129" s="1"/>
  <c r="Z75" i="128"/>
  <c r="V75" i="128"/>
  <c r="Z74" i="128"/>
  <c r="V74" i="128"/>
  <c r="Z73" i="128"/>
  <c r="V73" i="128"/>
  <c r="Z72" i="128"/>
  <c r="V72" i="128"/>
  <c r="Z67" i="128"/>
  <c r="V67" i="128"/>
  <c r="Z66" i="128"/>
  <c r="V66" i="128"/>
  <c r="Z65" i="128"/>
  <c r="V65" i="128"/>
  <c r="Z64" i="128"/>
  <c r="V64" i="128"/>
  <c r="Z63" i="128"/>
  <c r="V63" i="128"/>
  <c r="H63" i="128"/>
  <c r="Z62" i="128"/>
  <c r="V62" i="128"/>
  <c r="H62" i="128"/>
  <c r="Z61" i="128"/>
  <c r="V61" i="128"/>
  <c r="H61" i="128"/>
  <c r="Z60" i="128"/>
  <c r="V60" i="128"/>
  <c r="H60" i="128"/>
  <c r="H59" i="128"/>
  <c r="H58" i="128"/>
  <c r="H57" i="128"/>
  <c r="H56" i="128"/>
  <c r="Z55" i="128"/>
  <c r="H55" i="128"/>
  <c r="Z54" i="128"/>
  <c r="H54" i="128"/>
  <c r="Z53" i="128"/>
  <c r="H53" i="128"/>
  <c r="Z52" i="128"/>
  <c r="H52" i="128"/>
  <c r="Z51" i="128"/>
  <c r="H51" i="128"/>
  <c r="Z50" i="128"/>
  <c r="H50" i="128"/>
  <c r="Z49" i="128"/>
  <c r="H49" i="128"/>
  <c r="Z48" i="128"/>
  <c r="H48" i="128"/>
  <c r="Z47" i="128"/>
  <c r="H47" i="128"/>
  <c r="Z46" i="128"/>
  <c r="H46" i="128"/>
  <c r="Z45" i="128"/>
  <c r="H45" i="128"/>
  <c r="Z44" i="128"/>
  <c r="H44" i="128"/>
  <c r="Z43" i="128"/>
  <c r="H43" i="128"/>
  <c r="Z42" i="128"/>
  <c r="H42" i="128"/>
  <c r="Z41" i="128"/>
  <c r="H41" i="128"/>
  <c r="Z40" i="128"/>
  <c r="H40" i="128"/>
  <c r="H39" i="128"/>
  <c r="H38" i="128"/>
  <c r="H37" i="128"/>
  <c r="H36" i="128"/>
  <c r="Z35" i="128"/>
  <c r="H35" i="128"/>
  <c r="Z34" i="128"/>
  <c r="H34" i="128"/>
  <c r="Z33" i="128"/>
  <c r="H33" i="128"/>
  <c r="Z32" i="128"/>
  <c r="H32" i="128"/>
  <c r="Z31" i="128"/>
  <c r="H31" i="128"/>
  <c r="Z30" i="128"/>
  <c r="H30" i="128"/>
  <c r="Z29" i="128"/>
  <c r="H29" i="128"/>
  <c r="Z28" i="128"/>
  <c r="H28" i="128"/>
  <c r="Z27" i="128"/>
  <c r="H27" i="128"/>
  <c r="Z26" i="128"/>
  <c r="H26" i="128"/>
  <c r="Z25" i="128"/>
  <c r="H25" i="128"/>
  <c r="Z24" i="128"/>
  <c r="H24" i="128"/>
  <c r="Z23" i="128"/>
  <c r="H23" i="128"/>
  <c r="Z22" i="128"/>
  <c r="H22" i="128"/>
  <c r="Z21" i="128"/>
  <c r="H21" i="128"/>
  <c r="Z20" i="128"/>
  <c r="H20" i="128"/>
  <c r="Z19" i="128"/>
  <c r="H19" i="128"/>
  <c r="H18" i="128"/>
  <c r="H17" i="128"/>
  <c r="H16" i="128"/>
  <c r="H15" i="128"/>
  <c r="Z14" i="128"/>
  <c r="H14" i="128"/>
  <c r="Z13" i="128"/>
  <c r="H13" i="128"/>
  <c r="Z12" i="128"/>
  <c r="H12" i="128"/>
  <c r="Z11" i="128"/>
  <c r="H11" i="128"/>
  <c r="Z10" i="128"/>
  <c r="H10" i="128"/>
  <c r="Z9" i="128"/>
  <c r="H9" i="128"/>
  <c r="Z8" i="128"/>
  <c r="H8" i="128"/>
  <c r="Z7" i="128"/>
  <c r="Z6" i="128"/>
  <c r="Z5" i="128"/>
  <c r="Z4" i="128"/>
  <c r="B4" i="128"/>
  <c r="B6" i="128" s="1"/>
  <c r="Z75" i="127"/>
  <c r="V75" i="127"/>
  <c r="Z74" i="127"/>
  <c r="V74" i="127"/>
  <c r="Z73" i="127"/>
  <c r="V73" i="127"/>
  <c r="Z72" i="127"/>
  <c r="V72" i="127"/>
  <c r="Z67" i="127"/>
  <c r="V67" i="127"/>
  <c r="Z66" i="127"/>
  <c r="V66" i="127"/>
  <c r="Z65" i="127"/>
  <c r="V65" i="127"/>
  <c r="Z64" i="127"/>
  <c r="V64" i="127"/>
  <c r="Z63" i="127"/>
  <c r="V63" i="127"/>
  <c r="H63" i="127"/>
  <c r="Z62" i="127"/>
  <c r="V62" i="127"/>
  <c r="H62" i="127"/>
  <c r="Z61" i="127"/>
  <c r="V61" i="127"/>
  <c r="H61" i="127"/>
  <c r="Z60" i="127"/>
  <c r="V60" i="127"/>
  <c r="H60" i="127"/>
  <c r="H59" i="127"/>
  <c r="H58" i="127"/>
  <c r="H57" i="127"/>
  <c r="H56" i="127"/>
  <c r="Z55" i="127"/>
  <c r="H55" i="127"/>
  <c r="Z54" i="127"/>
  <c r="H54" i="127"/>
  <c r="Z53" i="127"/>
  <c r="H53" i="127"/>
  <c r="Z52" i="127"/>
  <c r="H52" i="127"/>
  <c r="Z51" i="127"/>
  <c r="H51" i="127"/>
  <c r="Z50" i="127"/>
  <c r="H50" i="127"/>
  <c r="Z49" i="127"/>
  <c r="H49" i="127"/>
  <c r="Z48" i="127"/>
  <c r="H48" i="127"/>
  <c r="Z47" i="127"/>
  <c r="H47" i="127"/>
  <c r="Z46" i="127"/>
  <c r="H46" i="127"/>
  <c r="Z45" i="127"/>
  <c r="H45" i="127"/>
  <c r="Z44" i="127"/>
  <c r="H44" i="127"/>
  <c r="Z43" i="127"/>
  <c r="H43" i="127"/>
  <c r="Z42" i="127"/>
  <c r="H42" i="127"/>
  <c r="Z41" i="127"/>
  <c r="H41" i="127"/>
  <c r="Z40" i="127"/>
  <c r="H40" i="127"/>
  <c r="H39" i="127"/>
  <c r="H38" i="127"/>
  <c r="H37" i="127"/>
  <c r="H36" i="127"/>
  <c r="Z35" i="127"/>
  <c r="H35" i="127"/>
  <c r="Z34" i="127"/>
  <c r="H34" i="127"/>
  <c r="Z33" i="127"/>
  <c r="H33" i="127"/>
  <c r="Z32" i="127"/>
  <c r="H32" i="127"/>
  <c r="Z31" i="127"/>
  <c r="H31" i="127"/>
  <c r="Z30" i="127"/>
  <c r="H30" i="127"/>
  <c r="Z29" i="127"/>
  <c r="H29" i="127"/>
  <c r="Z28" i="127"/>
  <c r="H28" i="127"/>
  <c r="Z27" i="127"/>
  <c r="H27" i="127"/>
  <c r="Z26" i="127"/>
  <c r="H26" i="127"/>
  <c r="Z25" i="127"/>
  <c r="H25" i="127"/>
  <c r="Z24" i="127"/>
  <c r="H24" i="127"/>
  <c r="Z23" i="127"/>
  <c r="H23" i="127"/>
  <c r="Z22" i="127"/>
  <c r="H22" i="127"/>
  <c r="Z21" i="127"/>
  <c r="H21" i="127"/>
  <c r="Z20" i="127"/>
  <c r="H20" i="127"/>
  <c r="Z19" i="127"/>
  <c r="H19" i="127"/>
  <c r="H18" i="127"/>
  <c r="H17" i="127"/>
  <c r="H16" i="127"/>
  <c r="H15" i="127"/>
  <c r="Z14" i="127"/>
  <c r="H14" i="127"/>
  <c r="Z13" i="127"/>
  <c r="H13" i="127"/>
  <c r="Z12" i="127"/>
  <c r="H12" i="127"/>
  <c r="Z11" i="127"/>
  <c r="H11" i="127"/>
  <c r="Z10" i="127"/>
  <c r="H10" i="127"/>
  <c r="Z9" i="127"/>
  <c r="H9" i="127"/>
  <c r="Z8" i="127"/>
  <c r="H8" i="127"/>
  <c r="Z7" i="127"/>
  <c r="Z6" i="127"/>
  <c r="Z5" i="127"/>
  <c r="Z4" i="127"/>
  <c r="B4" i="127"/>
  <c r="B6" i="127" s="1"/>
  <c r="Z75" i="125"/>
  <c r="V75" i="125"/>
  <c r="Z74" i="125"/>
  <c r="V74" i="125"/>
  <c r="Z73" i="125"/>
  <c r="V73" i="125"/>
  <c r="Z72" i="125"/>
  <c r="V72" i="125"/>
  <c r="Z67" i="125"/>
  <c r="V67" i="125"/>
  <c r="Z66" i="125"/>
  <c r="V66" i="125"/>
  <c r="Z65" i="125"/>
  <c r="V65" i="125"/>
  <c r="Z64" i="125"/>
  <c r="V64" i="125"/>
  <c r="Z63" i="125"/>
  <c r="V63" i="125"/>
  <c r="H63" i="125"/>
  <c r="Z62" i="125"/>
  <c r="V62" i="125"/>
  <c r="H62" i="125"/>
  <c r="Z61" i="125"/>
  <c r="V61" i="125"/>
  <c r="H61" i="125"/>
  <c r="Z60" i="125"/>
  <c r="V60" i="125"/>
  <c r="H60" i="125"/>
  <c r="H59" i="125"/>
  <c r="H58" i="125"/>
  <c r="H57" i="125"/>
  <c r="H56" i="125"/>
  <c r="Z55" i="125"/>
  <c r="H55" i="125"/>
  <c r="Z54" i="125"/>
  <c r="H54" i="125"/>
  <c r="Z53" i="125"/>
  <c r="H53" i="125"/>
  <c r="Z52" i="125"/>
  <c r="H52" i="125"/>
  <c r="Z51" i="125"/>
  <c r="H51" i="125"/>
  <c r="Z50" i="125"/>
  <c r="H50" i="125"/>
  <c r="Z49" i="125"/>
  <c r="H49" i="125"/>
  <c r="Z48" i="125"/>
  <c r="H48" i="125"/>
  <c r="Z47" i="125"/>
  <c r="H47" i="125"/>
  <c r="Z46" i="125"/>
  <c r="H46" i="125"/>
  <c r="Z45" i="125"/>
  <c r="H45" i="125"/>
  <c r="Z44" i="125"/>
  <c r="H44" i="125"/>
  <c r="Z43" i="125"/>
  <c r="H43" i="125"/>
  <c r="Z42" i="125"/>
  <c r="H42" i="125"/>
  <c r="Z41" i="125"/>
  <c r="H41" i="125"/>
  <c r="Z40" i="125"/>
  <c r="H40" i="125"/>
  <c r="H39" i="125"/>
  <c r="H38" i="125"/>
  <c r="H37" i="125"/>
  <c r="H36" i="125"/>
  <c r="Z35" i="125"/>
  <c r="H35" i="125"/>
  <c r="Z34" i="125"/>
  <c r="H34" i="125"/>
  <c r="Z33" i="125"/>
  <c r="H33" i="125"/>
  <c r="Z32" i="125"/>
  <c r="H32" i="125"/>
  <c r="Z31" i="125"/>
  <c r="H31" i="125"/>
  <c r="Z30" i="125"/>
  <c r="H30" i="125"/>
  <c r="Z29" i="125"/>
  <c r="H29" i="125"/>
  <c r="Z28" i="125"/>
  <c r="H28" i="125"/>
  <c r="Z27" i="125"/>
  <c r="H27" i="125"/>
  <c r="Z26" i="125"/>
  <c r="H26" i="125"/>
  <c r="AB25" i="125"/>
  <c r="Z25" i="125" s="1"/>
  <c r="H25" i="125"/>
  <c r="Z24" i="125"/>
  <c r="H24" i="125"/>
  <c r="Z23" i="125"/>
  <c r="H23" i="125"/>
  <c r="Z22" i="125"/>
  <c r="H22" i="125"/>
  <c r="Z21" i="125"/>
  <c r="H21" i="125"/>
  <c r="Z20" i="125"/>
  <c r="H20" i="125"/>
  <c r="Z19" i="125"/>
  <c r="H19" i="125"/>
  <c r="H18" i="125"/>
  <c r="H17" i="125"/>
  <c r="H16" i="125"/>
  <c r="H15" i="125"/>
  <c r="Z14" i="125"/>
  <c r="H14" i="125"/>
  <c r="Z13" i="125"/>
  <c r="H13" i="125"/>
  <c r="Z12" i="125"/>
  <c r="H12" i="125"/>
  <c r="Z11" i="125"/>
  <c r="H11" i="125"/>
  <c r="Z10" i="125"/>
  <c r="H10" i="125"/>
  <c r="Z9" i="125"/>
  <c r="H9" i="125"/>
  <c r="Z8" i="125"/>
  <c r="H8" i="125"/>
  <c r="Z7" i="125"/>
  <c r="Z6" i="125"/>
  <c r="Z5" i="125"/>
  <c r="Z4" i="125"/>
  <c r="B4" i="125"/>
  <c r="B6" i="125" s="1"/>
  <c r="Z75" i="124"/>
  <c r="V75" i="124"/>
  <c r="Z74" i="124"/>
  <c r="V74" i="124"/>
  <c r="Z73" i="124"/>
  <c r="V73" i="124"/>
  <c r="Z72" i="124"/>
  <c r="V72" i="124"/>
  <c r="Z67" i="124"/>
  <c r="V67" i="124"/>
  <c r="Z66" i="124"/>
  <c r="Z65" i="124"/>
  <c r="V65" i="124"/>
  <c r="Z64" i="124"/>
  <c r="V64" i="124"/>
  <c r="Z63" i="124"/>
  <c r="V63" i="124"/>
  <c r="H63" i="124"/>
  <c r="Z62" i="124"/>
  <c r="V62" i="124"/>
  <c r="H62" i="124"/>
  <c r="Z61" i="124"/>
  <c r="V61" i="124"/>
  <c r="H61" i="124"/>
  <c r="Z60" i="124"/>
  <c r="V60" i="124"/>
  <c r="H60" i="124"/>
  <c r="H59" i="124"/>
  <c r="H58" i="124"/>
  <c r="H57" i="124"/>
  <c r="H56" i="124"/>
  <c r="Z55" i="124"/>
  <c r="H55" i="124"/>
  <c r="Z54" i="124"/>
  <c r="H54" i="124"/>
  <c r="Z53" i="124"/>
  <c r="H53" i="124"/>
  <c r="Z52" i="124"/>
  <c r="H52" i="124"/>
  <c r="Z51" i="124"/>
  <c r="H51" i="124"/>
  <c r="Z50" i="124"/>
  <c r="H50" i="124"/>
  <c r="Z49" i="124"/>
  <c r="H49" i="124"/>
  <c r="Z48" i="124"/>
  <c r="H48" i="124"/>
  <c r="Z47" i="124"/>
  <c r="H47" i="124"/>
  <c r="Z46" i="124"/>
  <c r="H46" i="124"/>
  <c r="Z45" i="124"/>
  <c r="H45" i="124"/>
  <c r="Z44" i="124"/>
  <c r="H44" i="124"/>
  <c r="Z43" i="124"/>
  <c r="H43" i="124"/>
  <c r="Z42" i="124"/>
  <c r="H42" i="124"/>
  <c r="Z41" i="124"/>
  <c r="H41" i="124"/>
  <c r="Z40" i="124"/>
  <c r="H40" i="124"/>
  <c r="H39" i="124"/>
  <c r="H38" i="124"/>
  <c r="H37" i="124"/>
  <c r="H36" i="124"/>
  <c r="Z35" i="124"/>
  <c r="H35" i="124"/>
  <c r="Z34" i="124"/>
  <c r="H34" i="124"/>
  <c r="Z33" i="124"/>
  <c r="H33" i="124"/>
  <c r="Z32" i="124"/>
  <c r="H32" i="124"/>
  <c r="Z31" i="124"/>
  <c r="H31" i="124"/>
  <c r="Z30" i="124"/>
  <c r="H30" i="124"/>
  <c r="Z29" i="124"/>
  <c r="H29" i="124"/>
  <c r="Z28" i="124"/>
  <c r="H28" i="124"/>
  <c r="Z27" i="124"/>
  <c r="H27" i="124"/>
  <c r="Z26" i="124"/>
  <c r="H26" i="124"/>
  <c r="Z25" i="124"/>
  <c r="H25" i="124"/>
  <c r="Z24" i="124"/>
  <c r="H24" i="124"/>
  <c r="Z23" i="124"/>
  <c r="H23" i="124"/>
  <c r="Z22" i="124"/>
  <c r="H22" i="124"/>
  <c r="Z21" i="124"/>
  <c r="H21" i="124"/>
  <c r="Z20" i="124"/>
  <c r="H20" i="124"/>
  <c r="Z19" i="124"/>
  <c r="H19" i="124"/>
  <c r="H18" i="124"/>
  <c r="H17" i="124"/>
  <c r="H16" i="124"/>
  <c r="H15" i="124"/>
  <c r="Z14" i="124"/>
  <c r="H14" i="124"/>
  <c r="Z13" i="124"/>
  <c r="H13" i="124"/>
  <c r="Z12" i="124"/>
  <c r="H12" i="124"/>
  <c r="Z11" i="124"/>
  <c r="H11" i="124"/>
  <c r="Z10" i="124"/>
  <c r="H10" i="124"/>
  <c r="Z9" i="124"/>
  <c r="H9" i="124"/>
  <c r="Z8" i="124"/>
  <c r="H8" i="124"/>
  <c r="Z7" i="124"/>
  <c r="Z6" i="124"/>
  <c r="Z5" i="124"/>
  <c r="Z4" i="124"/>
  <c r="B4" i="124"/>
  <c r="B6" i="124" s="1"/>
  <c r="Z75" i="123"/>
  <c r="V75" i="123"/>
  <c r="Z74" i="123"/>
  <c r="V74" i="123"/>
  <c r="Z73" i="123"/>
  <c r="V73" i="123"/>
  <c r="Z72" i="123"/>
  <c r="V72" i="123"/>
  <c r="Z67" i="123"/>
  <c r="V67" i="123"/>
  <c r="Z66" i="123"/>
  <c r="V66" i="123"/>
  <c r="Z65" i="123"/>
  <c r="V65" i="123"/>
  <c r="Z64" i="123"/>
  <c r="V64" i="123"/>
  <c r="Z63" i="123"/>
  <c r="V63" i="123"/>
  <c r="H63" i="123"/>
  <c r="Z62" i="123"/>
  <c r="V62" i="123"/>
  <c r="H62" i="123"/>
  <c r="Z61" i="123"/>
  <c r="V61" i="123"/>
  <c r="H61" i="123"/>
  <c r="Z60" i="123"/>
  <c r="V60" i="123"/>
  <c r="H60" i="123"/>
  <c r="H59" i="123"/>
  <c r="H58" i="123"/>
  <c r="H57" i="123"/>
  <c r="H56" i="123"/>
  <c r="Z55" i="123"/>
  <c r="H55" i="123"/>
  <c r="Z54" i="123"/>
  <c r="H54" i="123"/>
  <c r="Z53" i="123"/>
  <c r="H53" i="123"/>
  <c r="Z52" i="123"/>
  <c r="H52" i="123"/>
  <c r="Z51" i="123"/>
  <c r="H51" i="123"/>
  <c r="Z50" i="123"/>
  <c r="H50" i="123"/>
  <c r="Z49" i="123"/>
  <c r="H49" i="123"/>
  <c r="Z48" i="123"/>
  <c r="H48" i="123"/>
  <c r="Z47" i="123"/>
  <c r="H47" i="123"/>
  <c r="Z46" i="123"/>
  <c r="H46" i="123"/>
  <c r="Z45" i="123"/>
  <c r="H45" i="123"/>
  <c r="Z44" i="123"/>
  <c r="H44" i="123"/>
  <c r="Z43" i="123"/>
  <c r="H43" i="123"/>
  <c r="Z42" i="123"/>
  <c r="H42" i="123"/>
  <c r="Z41" i="123"/>
  <c r="H41" i="123"/>
  <c r="Z40" i="123"/>
  <c r="H40" i="123"/>
  <c r="H39" i="123"/>
  <c r="H38" i="123"/>
  <c r="H37" i="123"/>
  <c r="H36" i="123"/>
  <c r="Z35" i="123"/>
  <c r="H35" i="123"/>
  <c r="Z34" i="123"/>
  <c r="H34" i="123"/>
  <c r="Z33" i="123"/>
  <c r="H33" i="123"/>
  <c r="Z32" i="123"/>
  <c r="H32" i="123"/>
  <c r="Z31" i="123"/>
  <c r="H31" i="123"/>
  <c r="Z30" i="123"/>
  <c r="H30" i="123"/>
  <c r="Z29" i="123"/>
  <c r="H29" i="123"/>
  <c r="Z28" i="123"/>
  <c r="H28" i="123"/>
  <c r="Z27" i="123"/>
  <c r="H27" i="123"/>
  <c r="Z26" i="123"/>
  <c r="H26" i="123"/>
  <c r="Z25" i="123"/>
  <c r="H25" i="123"/>
  <c r="Z24" i="123"/>
  <c r="H24" i="123"/>
  <c r="Z23" i="123"/>
  <c r="H23" i="123"/>
  <c r="Z22" i="123"/>
  <c r="H22" i="123"/>
  <c r="Z21" i="123"/>
  <c r="H21" i="123"/>
  <c r="Z20" i="123"/>
  <c r="H20" i="123"/>
  <c r="Z19" i="123"/>
  <c r="H19" i="123"/>
  <c r="H18" i="123"/>
  <c r="H17" i="123"/>
  <c r="H16" i="123"/>
  <c r="H15" i="123"/>
  <c r="Z14" i="123"/>
  <c r="H14" i="123"/>
  <c r="Z13" i="123"/>
  <c r="H13" i="123"/>
  <c r="Z12" i="123"/>
  <c r="H12" i="123"/>
  <c r="Z11" i="123"/>
  <c r="H11" i="123"/>
  <c r="Z10" i="123"/>
  <c r="H10" i="123"/>
  <c r="Z9" i="123"/>
  <c r="H9" i="123"/>
  <c r="Z8" i="123"/>
  <c r="H8" i="123"/>
  <c r="Z7" i="123"/>
  <c r="Z6" i="123"/>
  <c r="Z5" i="123"/>
  <c r="Z4" i="123"/>
  <c r="B4" i="123"/>
  <c r="B6" i="123" s="1"/>
  <c r="Z75" i="122"/>
  <c r="V75" i="122"/>
  <c r="Z74" i="122"/>
  <c r="V74" i="122"/>
  <c r="Z73" i="122"/>
  <c r="V73" i="122"/>
  <c r="Z72" i="122"/>
  <c r="V72" i="122"/>
  <c r="Z67" i="122"/>
  <c r="V67" i="122"/>
  <c r="Z66" i="122"/>
  <c r="V66" i="122"/>
  <c r="Z65" i="122"/>
  <c r="V65" i="122"/>
  <c r="Z64" i="122"/>
  <c r="V64" i="122"/>
  <c r="Z63" i="122"/>
  <c r="V63" i="122"/>
  <c r="H63" i="122"/>
  <c r="Z62" i="122"/>
  <c r="V62" i="122"/>
  <c r="H62" i="122"/>
  <c r="Z61" i="122"/>
  <c r="V61" i="122"/>
  <c r="H61" i="122"/>
  <c r="Z60" i="122"/>
  <c r="V60" i="122"/>
  <c r="H60" i="122"/>
  <c r="H59" i="122"/>
  <c r="H58" i="122"/>
  <c r="H57" i="122"/>
  <c r="H56" i="122"/>
  <c r="Z55" i="122"/>
  <c r="H55" i="122"/>
  <c r="Z54" i="122"/>
  <c r="H54" i="122"/>
  <c r="Z53" i="122"/>
  <c r="H53" i="122"/>
  <c r="Z52" i="122"/>
  <c r="H52" i="122"/>
  <c r="Z51" i="122"/>
  <c r="H51" i="122"/>
  <c r="Z50" i="122"/>
  <c r="H50" i="122"/>
  <c r="Z49" i="122"/>
  <c r="H49" i="122"/>
  <c r="Z48" i="122"/>
  <c r="H48" i="122"/>
  <c r="Z47" i="122"/>
  <c r="H47" i="122"/>
  <c r="Z46" i="122"/>
  <c r="H46" i="122"/>
  <c r="Z45" i="122"/>
  <c r="H45" i="122"/>
  <c r="Z44" i="122"/>
  <c r="H44" i="122"/>
  <c r="Z43" i="122"/>
  <c r="H43" i="122"/>
  <c r="Z42" i="122"/>
  <c r="H42" i="122"/>
  <c r="Z41" i="122"/>
  <c r="H41" i="122"/>
  <c r="Z40" i="122"/>
  <c r="H40" i="122"/>
  <c r="H39" i="122"/>
  <c r="H38" i="122"/>
  <c r="H37" i="122"/>
  <c r="H36" i="122"/>
  <c r="Z35" i="122"/>
  <c r="H35" i="122"/>
  <c r="Z34" i="122"/>
  <c r="H34" i="122"/>
  <c r="Z33" i="122"/>
  <c r="H33" i="122"/>
  <c r="Z32" i="122"/>
  <c r="H32" i="122"/>
  <c r="Z31" i="122"/>
  <c r="H31" i="122"/>
  <c r="Z30" i="122"/>
  <c r="H30" i="122"/>
  <c r="Z29" i="122"/>
  <c r="H29" i="122"/>
  <c r="Z28" i="122"/>
  <c r="H28" i="122"/>
  <c r="Z27" i="122"/>
  <c r="H27" i="122"/>
  <c r="Z26" i="122"/>
  <c r="H26" i="122"/>
  <c r="Z25" i="122"/>
  <c r="H25" i="122"/>
  <c r="Z24" i="122"/>
  <c r="H24" i="122"/>
  <c r="Z23" i="122"/>
  <c r="H23" i="122"/>
  <c r="Z22" i="122"/>
  <c r="H22" i="122"/>
  <c r="Z21" i="122"/>
  <c r="H21" i="122"/>
  <c r="Z20" i="122"/>
  <c r="H20" i="122"/>
  <c r="Z19" i="122"/>
  <c r="H19" i="122"/>
  <c r="H18" i="122"/>
  <c r="H17" i="122"/>
  <c r="H16" i="122"/>
  <c r="H15" i="122"/>
  <c r="Z14" i="122"/>
  <c r="H14" i="122"/>
  <c r="Z13" i="122"/>
  <c r="H13" i="122"/>
  <c r="Z12" i="122"/>
  <c r="H12" i="122"/>
  <c r="Z11" i="122"/>
  <c r="H11" i="122"/>
  <c r="Z10" i="122"/>
  <c r="H10" i="122"/>
  <c r="Z9" i="122"/>
  <c r="H9" i="122"/>
  <c r="Z8" i="122"/>
  <c r="H8" i="122"/>
  <c r="Z7" i="122"/>
  <c r="Z6" i="122"/>
  <c r="Z5" i="122"/>
  <c r="Z4" i="122"/>
  <c r="B4" i="122"/>
  <c r="B6" i="122" s="1"/>
  <c r="Z75" i="121"/>
  <c r="V75" i="121"/>
  <c r="Z74" i="121"/>
  <c r="V74" i="121"/>
  <c r="Z73" i="121"/>
  <c r="V73" i="121"/>
  <c r="Z72" i="121"/>
  <c r="V72" i="121"/>
  <c r="Z67" i="121"/>
  <c r="V67" i="121"/>
  <c r="Z66" i="121"/>
  <c r="Z65" i="121"/>
  <c r="V65" i="121"/>
  <c r="Z64" i="121"/>
  <c r="V64" i="121"/>
  <c r="Z63" i="121"/>
  <c r="V63" i="121"/>
  <c r="H63" i="121"/>
  <c r="Z62" i="121"/>
  <c r="V62" i="121"/>
  <c r="H62" i="121"/>
  <c r="Z61" i="121"/>
  <c r="V61" i="121"/>
  <c r="H61" i="121"/>
  <c r="Z60" i="121"/>
  <c r="V60" i="121"/>
  <c r="H60" i="121"/>
  <c r="H59" i="121"/>
  <c r="H58" i="121"/>
  <c r="H57" i="121"/>
  <c r="H56" i="121"/>
  <c r="Z55" i="121"/>
  <c r="H55" i="121"/>
  <c r="Z54" i="121"/>
  <c r="H54" i="121"/>
  <c r="Z53" i="121"/>
  <c r="H53" i="121"/>
  <c r="Z52" i="121"/>
  <c r="H52" i="121"/>
  <c r="Z51" i="121"/>
  <c r="H51" i="121"/>
  <c r="Z50" i="121"/>
  <c r="H50" i="121"/>
  <c r="Z49" i="121"/>
  <c r="H49" i="121"/>
  <c r="Z48" i="121"/>
  <c r="H48" i="121"/>
  <c r="Z47" i="121"/>
  <c r="H47" i="121"/>
  <c r="Z46" i="121"/>
  <c r="H46" i="121"/>
  <c r="Z45" i="121"/>
  <c r="H45" i="121"/>
  <c r="Z44" i="121"/>
  <c r="H44" i="121"/>
  <c r="Z43" i="121"/>
  <c r="H43" i="121"/>
  <c r="Z42" i="121"/>
  <c r="H42" i="121"/>
  <c r="Z41" i="121"/>
  <c r="H41" i="121"/>
  <c r="Z40" i="121"/>
  <c r="H40" i="121"/>
  <c r="H39" i="121"/>
  <c r="H38" i="121"/>
  <c r="H37" i="121"/>
  <c r="H36" i="121"/>
  <c r="Z35" i="121"/>
  <c r="H35" i="121"/>
  <c r="Z34" i="121"/>
  <c r="H34" i="121"/>
  <c r="Z33" i="121"/>
  <c r="H33" i="121"/>
  <c r="Z32" i="121"/>
  <c r="H32" i="121"/>
  <c r="Z31" i="121"/>
  <c r="H31" i="121"/>
  <c r="Z30" i="121"/>
  <c r="H30" i="121"/>
  <c r="Z29" i="121"/>
  <c r="H29" i="121"/>
  <c r="Z28" i="121"/>
  <c r="H28" i="121"/>
  <c r="Z27" i="121"/>
  <c r="H27" i="121"/>
  <c r="Z26" i="121"/>
  <c r="H26" i="121"/>
  <c r="Z25" i="121"/>
  <c r="H25" i="121"/>
  <c r="Z24" i="121"/>
  <c r="H24" i="121"/>
  <c r="Z23" i="121"/>
  <c r="H23" i="121"/>
  <c r="Z22" i="121"/>
  <c r="H22" i="121"/>
  <c r="Z21" i="121"/>
  <c r="H21" i="121"/>
  <c r="Z20" i="121"/>
  <c r="H20" i="121"/>
  <c r="Z19" i="121"/>
  <c r="H19" i="121"/>
  <c r="H18" i="121"/>
  <c r="H17" i="121"/>
  <c r="H16" i="121"/>
  <c r="H15" i="121"/>
  <c r="Z14" i="121"/>
  <c r="H14" i="121"/>
  <c r="Z13" i="121"/>
  <c r="H13" i="121"/>
  <c r="Z12" i="121"/>
  <c r="H12" i="121"/>
  <c r="Z11" i="121"/>
  <c r="H11" i="121"/>
  <c r="Z10" i="121"/>
  <c r="H10" i="121"/>
  <c r="Z9" i="121"/>
  <c r="H9" i="121"/>
  <c r="Z8" i="121"/>
  <c r="H8" i="121"/>
  <c r="Z7" i="121"/>
  <c r="Z6" i="121"/>
  <c r="Z5" i="121"/>
  <c r="Z4" i="121"/>
  <c r="B4" i="121"/>
  <c r="B6" i="121" s="1"/>
  <c r="H64" i="140" l="1"/>
  <c r="H64" i="128"/>
  <c r="H64" i="136"/>
  <c r="H64" i="131"/>
  <c r="H64" i="124"/>
  <c r="H64" i="137"/>
  <c r="H64" i="135"/>
  <c r="H64" i="143"/>
  <c r="H64" i="145"/>
  <c r="H64" i="150"/>
  <c r="H64" i="125"/>
  <c r="H64" i="129"/>
  <c r="H64" i="133"/>
  <c r="H64" i="130"/>
  <c r="H64" i="132"/>
  <c r="H64" i="134"/>
  <c r="H64" i="138"/>
  <c r="H64" i="141"/>
  <c r="H64" i="146"/>
  <c r="H64" i="147"/>
  <c r="H64" i="151"/>
  <c r="H64" i="153"/>
  <c r="H64" i="121"/>
  <c r="H64" i="122"/>
  <c r="H64" i="123"/>
  <c r="H64" i="127"/>
  <c r="H64" i="139"/>
  <c r="H64" i="142"/>
  <c r="H64" i="149"/>
  <c r="H64" i="152"/>
  <c r="P3" i="2"/>
  <c r="M3" i="2" l="1"/>
  <c r="Z75" i="119" l="1"/>
  <c r="V75" i="119"/>
  <c r="Z74" i="119"/>
  <c r="V74" i="119"/>
  <c r="Z73" i="119"/>
  <c r="V73" i="119"/>
  <c r="Z72" i="119"/>
  <c r="V72" i="119"/>
  <c r="Z67" i="119"/>
  <c r="V67" i="119"/>
  <c r="Z66" i="119"/>
  <c r="Z65" i="119"/>
  <c r="V65" i="119"/>
  <c r="Z64" i="119"/>
  <c r="V64" i="119"/>
  <c r="Z63" i="119"/>
  <c r="V63" i="119"/>
  <c r="H63" i="119"/>
  <c r="Z62" i="119"/>
  <c r="V62" i="119"/>
  <c r="H62" i="119"/>
  <c r="Z61" i="119"/>
  <c r="V61" i="119"/>
  <c r="H61" i="119"/>
  <c r="Z60" i="119"/>
  <c r="V60" i="119"/>
  <c r="H60" i="119"/>
  <c r="H59" i="119"/>
  <c r="H58" i="119"/>
  <c r="H57" i="119"/>
  <c r="H56" i="119"/>
  <c r="Z55" i="119"/>
  <c r="H55" i="119"/>
  <c r="Z54" i="119"/>
  <c r="H54" i="119"/>
  <c r="Z53" i="119"/>
  <c r="H53" i="119"/>
  <c r="Z52" i="119"/>
  <c r="H52" i="119"/>
  <c r="Z51" i="119"/>
  <c r="H51" i="119"/>
  <c r="Z50" i="119"/>
  <c r="H50" i="119"/>
  <c r="Z49" i="119"/>
  <c r="H49" i="119"/>
  <c r="Z48" i="119"/>
  <c r="H48" i="119"/>
  <c r="Z47" i="119"/>
  <c r="H47" i="119"/>
  <c r="Z46" i="119"/>
  <c r="H46" i="119"/>
  <c r="Z45" i="119"/>
  <c r="H45" i="119"/>
  <c r="Z44" i="119"/>
  <c r="H44" i="119"/>
  <c r="Z43" i="119"/>
  <c r="H43" i="119"/>
  <c r="Z42" i="119"/>
  <c r="H42" i="119"/>
  <c r="Z41" i="119"/>
  <c r="H41" i="119"/>
  <c r="Z40" i="119"/>
  <c r="H40" i="119"/>
  <c r="H39" i="119"/>
  <c r="H38" i="119"/>
  <c r="H37" i="119"/>
  <c r="H36" i="119"/>
  <c r="Z35" i="119"/>
  <c r="H35" i="119"/>
  <c r="Z34" i="119"/>
  <c r="H34" i="119"/>
  <c r="Z33" i="119"/>
  <c r="H33" i="119"/>
  <c r="Z32" i="119"/>
  <c r="H32" i="119"/>
  <c r="Z31" i="119"/>
  <c r="H31" i="119"/>
  <c r="Z30" i="119"/>
  <c r="H30" i="119"/>
  <c r="Z29" i="119"/>
  <c r="H29" i="119"/>
  <c r="Z28" i="119"/>
  <c r="H28" i="119"/>
  <c r="Z27" i="119"/>
  <c r="H27" i="119"/>
  <c r="Z26" i="119"/>
  <c r="H26" i="119"/>
  <c r="Z25" i="119"/>
  <c r="H25" i="119"/>
  <c r="Z24" i="119"/>
  <c r="H24" i="119"/>
  <c r="Z23" i="119"/>
  <c r="H23" i="119"/>
  <c r="Z22" i="119"/>
  <c r="H22" i="119"/>
  <c r="Z21" i="119"/>
  <c r="H21" i="119"/>
  <c r="Z20" i="119"/>
  <c r="H20" i="119"/>
  <c r="Z19" i="119"/>
  <c r="H19" i="119"/>
  <c r="H18" i="119"/>
  <c r="H17" i="119"/>
  <c r="H16" i="119"/>
  <c r="H15" i="119"/>
  <c r="Z14" i="119"/>
  <c r="H14" i="119"/>
  <c r="Z13" i="119"/>
  <c r="H13" i="119"/>
  <c r="Z12" i="119"/>
  <c r="H12" i="119"/>
  <c r="Z11" i="119"/>
  <c r="H11" i="119"/>
  <c r="Z10" i="119"/>
  <c r="H10" i="119"/>
  <c r="AB9" i="119"/>
  <c r="Z9" i="119" s="1"/>
  <c r="H9" i="119"/>
  <c r="Z8" i="119"/>
  <c r="H8" i="119"/>
  <c r="Z7" i="119"/>
  <c r="AB6" i="119"/>
  <c r="Z6" i="119" s="1"/>
  <c r="AB5" i="119"/>
  <c r="Z5" i="119" s="1"/>
  <c r="Z4" i="119"/>
  <c r="B4" i="119"/>
  <c r="B6" i="119" s="1"/>
  <c r="Z75" i="118"/>
  <c r="V75" i="118"/>
  <c r="Z74" i="118"/>
  <c r="V74" i="118"/>
  <c r="Z73" i="118"/>
  <c r="V73" i="118"/>
  <c r="Z72" i="118"/>
  <c r="V72" i="118"/>
  <c r="Z67" i="118"/>
  <c r="V67" i="118"/>
  <c r="Z66" i="118"/>
  <c r="V66" i="118"/>
  <c r="Z65" i="118"/>
  <c r="V65" i="118"/>
  <c r="Z64" i="118"/>
  <c r="V64" i="118"/>
  <c r="Z63" i="118"/>
  <c r="V63" i="118"/>
  <c r="H63" i="118"/>
  <c r="Z62" i="118"/>
  <c r="V62" i="118"/>
  <c r="H62" i="118"/>
  <c r="Z61" i="118"/>
  <c r="V61" i="118"/>
  <c r="H61" i="118"/>
  <c r="Z60" i="118"/>
  <c r="V60" i="118"/>
  <c r="H60" i="118"/>
  <c r="H59" i="118"/>
  <c r="H58" i="118"/>
  <c r="H57" i="118"/>
  <c r="H56" i="118"/>
  <c r="Z55" i="118"/>
  <c r="H55" i="118"/>
  <c r="Z54" i="118"/>
  <c r="H54" i="118"/>
  <c r="Z53" i="118"/>
  <c r="H53" i="118"/>
  <c r="Z52" i="118"/>
  <c r="H52" i="118"/>
  <c r="Z51" i="118"/>
  <c r="H51" i="118"/>
  <c r="Z50" i="118"/>
  <c r="H50" i="118"/>
  <c r="Z49" i="118"/>
  <c r="H49" i="118"/>
  <c r="Z48" i="118"/>
  <c r="H48" i="118"/>
  <c r="Z47" i="118"/>
  <c r="H47" i="118"/>
  <c r="Z46" i="118"/>
  <c r="H46" i="118"/>
  <c r="Z45" i="118"/>
  <c r="H45" i="118"/>
  <c r="Z44" i="118"/>
  <c r="H44" i="118"/>
  <c r="Z43" i="118"/>
  <c r="H43" i="118"/>
  <c r="Z42" i="118"/>
  <c r="H42" i="118"/>
  <c r="Z41" i="118"/>
  <c r="H41" i="118"/>
  <c r="Z40" i="118"/>
  <c r="H40" i="118"/>
  <c r="H39" i="118"/>
  <c r="H38" i="118"/>
  <c r="H37" i="118"/>
  <c r="H36" i="118"/>
  <c r="Z35" i="118"/>
  <c r="H35" i="118"/>
  <c r="Z34" i="118"/>
  <c r="H34" i="118"/>
  <c r="Z33" i="118"/>
  <c r="H33" i="118"/>
  <c r="Z32" i="118"/>
  <c r="H32" i="118"/>
  <c r="Z31" i="118"/>
  <c r="H31" i="118"/>
  <c r="Z30" i="118"/>
  <c r="H30" i="118"/>
  <c r="Z29" i="118"/>
  <c r="H29" i="118"/>
  <c r="Z28" i="118"/>
  <c r="H28" i="118"/>
  <c r="Z27" i="118"/>
  <c r="H27" i="118"/>
  <c r="Z26" i="118"/>
  <c r="H26" i="118"/>
  <c r="Z25" i="118"/>
  <c r="H25" i="118"/>
  <c r="Z24" i="118"/>
  <c r="H24" i="118"/>
  <c r="Z23" i="118"/>
  <c r="H23" i="118"/>
  <c r="Z22" i="118"/>
  <c r="H22" i="118"/>
  <c r="Z21" i="118"/>
  <c r="H21" i="118"/>
  <c r="Z20" i="118"/>
  <c r="H20" i="118"/>
  <c r="Z19" i="118"/>
  <c r="H19" i="118"/>
  <c r="H18" i="118"/>
  <c r="H17" i="118"/>
  <c r="H16" i="118"/>
  <c r="H15" i="118"/>
  <c r="Z14" i="118"/>
  <c r="H14" i="118"/>
  <c r="Z13" i="118"/>
  <c r="H13" i="118"/>
  <c r="Z12" i="118"/>
  <c r="H12" i="118"/>
  <c r="Z11" i="118"/>
  <c r="H11" i="118"/>
  <c r="Z10" i="118"/>
  <c r="H10" i="118"/>
  <c r="AB9" i="118"/>
  <c r="Z9" i="118" s="1"/>
  <c r="H9" i="118"/>
  <c r="Z8" i="118"/>
  <c r="H8" i="118"/>
  <c r="Z7" i="118"/>
  <c r="AB6" i="118"/>
  <c r="Z6" i="118" s="1"/>
  <c r="AB5" i="118"/>
  <c r="Z5" i="118" s="1"/>
  <c r="Z4" i="118"/>
  <c r="B4" i="118"/>
  <c r="B6" i="118" s="1"/>
  <c r="Z75" i="117"/>
  <c r="V75" i="117"/>
  <c r="Z74" i="117"/>
  <c r="V74" i="117"/>
  <c r="Z73" i="117"/>
  <c r="V73" i="117"/>
  <c r="Z72" i="117"/>
  <c r="V72" i="117"/>
  <c r="Z67" i="117"/>
  <c r="V67" i="117"/>
  <c r="Z66" i="117"/>
  <c r="V66" i="117"/>
  <c r="Z65" i="117"/>
  <c r="V65" i="117"/>
  <c r="Z64" i="117"/>
  <c r="V64" i="117"/>
  <c r="Z63" i="117"/>
  <c r="V63" i="117"/>
  <c r="H63" i="117"/>
  <c r="Z62" i="117"/>
  <c r="V62" i="117"/>
  <c r="H62" i="117"/>
  <c r="Z61" i="117"/>
  <c r="V61" i="117"/>
  <c r="H61" i="117"/>
  <c r="Z60" i="117"/>
  <c r="V60" i="117"/>
  <c r="H60" i="117"/>
  <c r="H59" i="117"/>
  <c r="H58" i="117"/>
  <c r="H57" i="117"/>
  <c r="H56" i="117"/>
  <c r="Z55" i="117"/>
  <c r="H55" i="117"/>
  <c r="Z54" i="117"/>
  <c r="H54" i="117"/>
  <c r="Z53" i="117"/>
  <c r="H53" i="117"/>
  <c r="Z52" i="117"/>
  <c r="H52" i="117"/>
  <c r="Z51" i="117"/>
  <c r="H51" i="117"/>
  <c r="Z50" i="117"/>
  <c r="H50" i="117"/>
  <c r="Z49" i="117"/>
  <c r="H49" i="117"/>
  <c r="Z48" i="117"/>
  <c r="H48" i="117"/>
  <c r="Z47" i="117"/>
  <c r="H47" i="117"/>
  <c r="Z46" i="117"/>
  <c r="H46" i="117"/>
  <c r="Z45" i="117"/>
  <c r="H45" i="117"/>
  <c r="Z44" i="117"/>
  <c r="H44" i="117"/>
  <c r="Z43" i="117"/>
  <c r="H43" i="117"/>
  <c r="Z42" i="117"/>
  <c r="H42" i="117"/>
  <c r="Z41" i="117"/>
  <c r="H41" i="117"/>
  <c r="Z40" i="117"/>
  <c r="H40" i="117"/>
  <c r="H39" i="117"/>
  <c r="H38" i="117"/>
  <c r="H37" i="117"/>
  <c r="H36" i="117"/>
  <c r="Z35" i="117"/>
  <c r="H35" i="117"/>
  <c r="Z34" i="117"/>
  <c r="H34" i="117"/>
  <c r="Z33" i="117"/>
  <c r="H33" i="117"/>
  <c r="Z32" i="117"/>
  <c r="H32" i="117"/>
  <c r="Z31" i="117"/>
  <c r="H31" i="117"/>
  <c r="Z30" i="117"/>
  <c r="H30" i="117"/>
  <c r="Z29" i="117"/>
  <c r="H29" i="117"/>
  <c r="Z28" i="117"/>
  <c r="H28" i="117"/>
  <c r="Z27" i="117"/>
  <c r="H27" i="117"/>
  <c r="Z26" i="117"/>
  <c r="H26" i="117"/>
  <c r="Z25" i="117"/>
  <c r="H25" i="117"/>
  <c r="Z24" i="117"/>
  <c r="H24" i="117"/>
  <c r="Z23" i="117"/>
  <c r="H23" i="117"/>
  <c r="Z22" i="117"/>
  <c r="H22" i="117"/>
  <c r="Z21" i="117"/>
  <c r="H21" i="117"/>
  <c r="Z20" i="117"/>
  <c r="H20" i="117"/>
  <c r="Z19" i="117"/>
  <c r="H19" i="117"/>
  <c r="H18" i="117"/>
  <c r="H17" i="117"/>
  <c r="H16" i="117"/>
  <c r="H15" i="117"/>
  <c r="Z14" i="117"/>
  <c r="H14" i="117"/>
  <c r="Z13" i="117"/>
  <c r="H13" i="117"/>
  <c r="Z12" i="117"/>
  <c r="H12" i="117"/>
  <c r="Z11" i="117"/>
  <c r="H11" i="117"/>
  <c r="Z10" i="117"/>
  <c r="H10" i="117"/>
  <c r="AB9" i="117"/>
  <c r="Z9" i="117" s="1"/>
  <c r="H9" i="117"/>
  <c r="Z8" i="117"/>
  <c r="H8" i="117"/>
  <c r="Z7" i="117"/>
  <c r="AB6" i="117"/>
  <c r="Z6" i="117" s="1"/>
  <c r="AB5" i="117"/>
  <c r="Z5" i="117" s="1"/>
  <c r="Z4" i="117"/>
  <c r="B4" i="117"/>
  <c r="B6" i="117" s="1"/>
  <c r="Z75" i="116"/>
  <c r="V75" i="116"/>
  <c r="Z74" i="116"/>
  <c r="V74" i="116"/>
  <c r="Z73" i="116"/>
  <c r="V73" i="116"/>
  <c r="Z72" i="116"/>
  <c r="V72" i="116"/>
  <c r="Z67" i="116"/>
  <c r="V67" i="116"/>
  <c r="Z66" i="116"/>
  <c r="V66" i="116"/>
  <c r="Z65" i="116"/>
  <c r="V65" i="116"/>
  <c r="Z64" i="116"/>
  <c r="V64" i="116"/>
  <c r="Z63" i="116"/>
  <c r="V63" i="116"/>
  <c r="H63" i="116"/>
  <c r="Z62" i="116"/>
  <c r="V62" i="116"/>
  <c r="H62" i="116"/>
  <c r="Z61" i="116"/>
  <c r="V61" i="116"/>
  <c r="H61" i="116"/>
  <c r="Z60" i="116"/>
  <c r="V60" i="116"/>
  <c r="H60" i="116"/>
  <c r="H59" i="116"/>
  <c r="H58" i="116"/>
  <c r="H57" i="116"/>
  <c r="H56" i="116"/>
  <c r="Z55" i="116"/>
  <c r="H55" i="116"/>
  <c r="Z54" i="116"/>
  <c r="H54" i="116"/>
  <c r="Z53" i="116"/>
  <c r="H53" i="116"/>
  <c r="Z52" i="116"/>
  <c r="H52" i="116"/>
  <c r="Z51" i="116"/>
  <c r="H51" i="116"/>
  <c r="Z50" i="116"/>
  <c r="H50" i="116"/>
  <c r="Z49" i="116"/>
  <c r="H49" i="116"/>
  <c r="Z48" i="116"/>
  <c r="H48" i="116"/>
  <c r="Z47" i="116"/>
  <c r="H47" i="116"/>
  <c r="Z46" i="116"/>
  <c r="H46" i="116"/>
  <c r="Z45" i="116"/>
  <c r="H45" i="116"/>
  <c r="Z44" i="116"/>
  <c r="H44" i="116"/>
  <c r="Z43" i="116"/>
  <c r="H43" i="116"/>
  <c r="Z42" i="116"/>
  <c r="H42" i="116"/>
  <c r="Z41" i="116"/>
  <c r="H41" i="116"/>
  <c r="Z40" i="116"/>
  <c r="H40" i="116"/>
  <c r="H39" i="116"/>
  <c r="H38" i="116"/>
  <c r="H37" i="116"/>
  <c r="H36" i="116"/>
  <c r="Z35" i="116"/>
  <c r="H35" i="116"/>
  <c r="Z34" i="116"/>
  <c r="H34" i="116"/>
  <c r="Z33" i="116"/>
  <c r="H33" i="116"/>
  <c r="Z32" i="116"/>
  <c r="H32" i="116"/>
  <c r="Z31" i="116"/>
  <c r="H31" i="116"/>
  <c r="Z30" i="116"/>
  <c r="H30" i="116"/>
  <c r="Z29" i="116"/>
  <c r="H29" i="116"/>
  <c r="Z28" i="116"/>
  <c r="H28" i="116"/>
  <c r="Z27" i="116"/>
  <c r="H27" i="116"/>
  <c r="Z26" i="116"/>
  <c r="H26" i="116"/>
  <c r="Z25" i="116"/>
  <c r="H25" i="116"/>
  <c r="Z24" i="116"/>
  <c r="H24" i="116"/>
  <c r="Z23" i="116"/>
  <c r="H23" i="116"/>
  <c r="Z22" i="116"/>
  <c r="H22" i="116"/>
  <c r="Z21" i="116"/>
  <c r="H21" i="116"/>
  <c r="Z20" i="116"/>
  <c r="H20" i="116"/>
  <c r="Z19" i="116"/>
  <c r="H19" i="116"/>
  <c r="H18" i="116"/>
  <c r="H17" i="116"/>
  <c r="H16" i="116"/>
  <c r="H15" i="116"/>
  <c r="Z14" i="116"/>
  <c r="H14" i="116"/>
  <c r="Z13" i="116"/>
  <c r="H13" i="116"/>
  <c r="Z12" i="116"/>
  <c r="H12" i="116"/>
  <c r="Z11" i="116"/>
  <c r="H11" i="116"/>
  <c r="Z10" i="116"/>
  <c r="H10" i="116"/>
  <c r="AB9" i="116"/>
  <c r="Z9" i="116" s="1"/>
  <c r="H9" i="116"/>
  <c r="Z8" i="116"/>
  <c r="H8" i="116"/>
  <c r="Z7" i="116"/>
  <c r="AB6" i="116"/>
  <c r="Z6" i="116" s="1"/>
  <c r="AB5" i="116"/>
  <c r="Z5" i="116" s="1"/>
  <c r="Z4" i="116"/>
  <c r="B4" i="116"/>
  <c r="B6" i="116" s="1"/>
  <c r="Z75" i="115"/>
  <c r="V75" i="115"/>
  <c r="Z74" i="115"/>
  <c r="V74" i="115"/>
  <c r="Z73" i="115"/>
  <c r="V73" i="115"/>
  <c r="Z72" i="115"/>
  <c r="V72" i="115"/>
  <c r="Z67" i="115"/>
  <c r="V67" i="115"/>
  <c r="Z66" i="115"/>
  <c r="Z65" i="115"/>
  <c r="V65" i="115"/>
  <c r="Z64" i="115"/>
  <c r="V64" i="115"/>
  <c r="Z63" i="115"/>
  <c r="V63" i="115"/>
  <c r="H63" i="115"/>
  <c r="Z62" i="115"/>
  <c r="V62" i="115"/>
  <c r="H62" i="115"/>
  <c r="Z61" i="115"/>
  <c r="V61" i="115"/>
  <c r="H61" i="115"/>
  <c r="Z60" i="115"/>
  <c r="V60" i="115"/>
  <c r="H60" i="115"/>
  <c r="H59" i="115"/>
  <c r="H58" i="115"/>
  <c r="H57" i="115"/>
  <c r="H56" i="115"/>
  <c r="Z55" i="115"/>
  <c r="H55" i="115"/>
  <c r="Z54" i="115"/>
  <c r="H54" i="115"/>
  <c r="Z53" i="115"/>
  <c r="H53" i="115"/>
  <c r="Z52" i="115"/>
  <c r="H52" i="115"/>
  <c r="Z51" i="115"/>
  <c r="H51" i="115"/>
  <c r="Z50" i="115"/>
  <c r="H50" i="115"/>
  <c r="Z49" i="115"/>
  <c r="H49" i="115"/>
  <c r="Z48" i="115"/>
  <c r="H48" i="115"/>
  <c r="Z47" i="115"/>
  <c r="H47" i="115"/>
  <c r="Z46" i="115"/>
  <c r="H46" i="115"/>
  <c r="Z45" i="115"/>
  <c r="H45" i="115"/>
  <c r="Z44" i="115"/>
  <c r="H44" i="115"/>
  <c r="Z43" i="115"/>
  <c r="H43" i="115"/>
  <c r="Z42" i="115"/>
  <c r="H42" i="115"/>
  <c r="Z41" i="115"/>
  <c r="H41" i="115"/>
  <c r="Z40" i="115"/>
  <c r="H40" i="115"/>
  <c r="H39" i="115"/>
  <c r="H38" i="115"/>
  <c r="H37" i="115"/>
  <c r="H36" i="115"/>
  <c r="Z35" i="115"/>
  <c r="H35" i="115"/>
  <c r="Z34" i="115"/>
  <c r="H34" i="115"/>
  <c r="Z33" i="115"/>
  <c r="H33" i="115"/>
  <c r="Z32" i="115"/>
  <c r="H32" i="115"/>
  <c r="Z31" i="115"/>
  <c r="H31" i="115"/>
  <c r="Z30" i="115"/>
  <c r="H30" i="115"/>
  <c r="Z29" i="115"/>
  <c r="H29" i="115"/>
  <c r="Z28" i="115"/>
  <c r="H28" i="115"/>
  <c r="Z27" i="115"/>
  <c r="H27" i="115"/>
  <c r="Z26" i="115"/>
  <c r="H26" i="115"/>
  <c r="Z25" i="115"/>
  <c r="H25" i="115"/>
  <c r="Z24" i="115"/>
  <c r="H24" i="115"/>
  <c r="Z23" i="115"/>
  <c r="H23" i="115"/>
  <c r="Z22" i="115"/>
  <c r="H22" i="115"/>
  <c r="Z21" i="115"/>
  <c r="H21" i="115"/>
  <c r="Z20" i="115"/>
  <c r="H20" i="115"/>
  <c r="Z19" i="115"/>
  <c r="H19" i="115"/>
  <c r="H18" i="115"/>
  <c r="H17" i="115"/>
  <c r="H16" i="115"/>
  <c r="H15" i="115"/>
  <c r="Z14" i="115"/>
  <c r="H14" i="115"/>
  <c r="Z13" i="115"/>
  <c r="H13" i="115"/>
  <c r="Z12" i="115"/>
  <c r="H12" i="115"/>
  <c r="Z11" i="115"/>
  <c r="H11" i="115"/>
  <c r="Z10" i="115"/>
  <c r="H10" i="115"/>
  <c r="AB9" i="115"/>
  <c r="Z9" i="115" s="1"/>
  <c r="H9" i="115"/>
  <c r="Z8" i="115"/>
  <c r="H8" i="115"/>
  <c r="Z7" i="115"/>
  <c r="AB6" i="115"/>
  <c r="Z6" i="115" s="1"/>
  <c r="AB5" i="115"/>
  <c r="Z5" i="115" s="1"/>
  <c r="Z4" i="115"/>
  <c r="B4" i="115"/>
  <c r="B6" i="115" s="1"/>
  <c r="Z75" i="114"/>
  <c r="V75" i="114"/>
  <c r="Z74" i="114"/>
  <c r="V74" i="114"/>
  <c r="Z73" i="114"/>
  <c r="V73" i="114"/>
  <c r="Z72" i="114"/>
  <c r="V72" i="114"/>
  <c r="Z67" i="114"/>
  <c r="V67" i="114"/>
  <c r="Z66" i="114"/>
  <c r="Z65" i="114"/>
  <c r="V65" i="114"/>
  <c r="Z64" i="114"/>
  <c r="V64" i="114"/>
  <c r="Z63" i="114"/>
  <c r="V63" i="114"/>
  <c r="H63" i="114"/>
  <c r="Z62" i="114"/>
  <c r="V62" i="114"/>
  <c r="H62" i="114"/>
  <c r="Z61" i="114"/>
  <c r="V61" i="114"/>
  <c r="H61" i="114"/>
  <c r="Z60" i="114"/>
  <c r="V60" i="114"/>
  <c r="H60" i="114"/>
  <c r="H59" i="114"/>
  <c r="H58" i="114"/>
  <c r="H57" i="114"/>
  <c r="H56" i="114"/>
  <c r="Z55" i="114"/>
  <c r="H55" i="114"/>
  <c r="Z54" i="114"/>
  <c r="H54" i="114"/>
  <c r="Z53" i="114"/>
  <c r="H53" i="114"/>
  <c r="Z52" i="114"/>
  <c r="H52" i="114"/>
  <c r="Z51" i="114"/>
  <c r="H51" i="114"/>
  <c r="Z50" i="114"/>
  <c r="H50" i="114"/>
  <c r="Z49" i="114"/>
  <c r="H49" i="114"/>
  <c r="Z48" i="114"/>
  <c r="H48" i="114"/>
  <c r="Z47" i="114"/>
  <c r="H47" i="114"/>
  <c r="Z46" i="114"/>
  <c r="H46" i="114"/>
  <c r="Z45" i="114"/>
  <c r="H45" i="114"/>
  <c r="Z44" i="114"/>
  <c r="H44" i="114"/>
  <c r="Z43" i="114"/>
  <c r="H43" i="114"/>
  <c r="Z42" i="114"/>
  <c r="H42" i="114"/>
  <c r="Z41" i="114"/>
  <c r="H41" i="114"/>
  <c r="Z40" i="114"/>
  <c r="H40" i="114"/>
  <c r="H39" i="114"/>
  <c r="H38" i="114"/>
  <c r="H37" i="114"/>
  <c r="H36" i="114"/>
  <c r="Z35" i="114"/>
  <c r="H35" i="114"/>
  <c r="Z34" i="114"/>
  <c r="H34" i="114"/>
  <c r="Z33" i="114"/>
  <c r="H33" i="114"/>
  <c r="Z32" i="114"/>
  <c r="H32" i="114"/>
  <c r="Z31" i="114"/>
  <c r="H31" i="114"/>
  <c r="Z30" i="114"/>
  <c r="H30" i="114"/>
  <c r="Z29" i="114"/>
  <c r="H29" i="114"/>
  <c r="Z28" i="114"/>
  <c r="H28" i="114"/>
  <c r="Z27" i="114"/>
  <c r="H27" i="114"/>
  <c r="Z26" i="114"/>
  <c r="H26" i="114"/>
  <c r="Z25" i="114"/>
  <c r="H25" i="114"/>
  <c r="Z24" i="114"/>
  <c r="H24" i="114"/>
  <c r="Z23" i="114"/>
  <c r="H23" i="114"/>
  <c r="Z22" i="114"/>
  <c r="H22" i="114"/>
  <c r="Z21" i="114"/>
  <c r="H21" i="114"/>
  <c r="Z20" i="114"/>
  <c r="H20" i="114"/>
  <c r="Z19" i="114"/>
  <c r="H19" i="114"/>
  <c r="H18" i="114"/>
  <c r="H17" i="114"/>
  <c r="H16" i="114"/>
  <c r="H15" i="114"/>
  <c r="Z14" i="114"/>
  <c r="H14" i="114"/>
  <c r="Z13" i="114"/>
  <c r="H13" i="114"/>
  <c r="Z12" i="114"/>
  <c r="H12" i="114"/>
  <c r="Z11" i="114"/>
  <c r="H11" i="114"/>
  <c r="Z10" i="114"/>
  <c r="H10" i="114"/>
  <c r="AB9" i="114"/>
  <c r="Z9" i="114" s="1"/>
  <c r="H9" i="114"/>
  <c r="Z8" i="114"/>
  <c r="H8" i="114"/>
  <c r="Z7" i="114"/>
  <c r="AB6" i="114"/>
  <c r="Z6" i="114" s="1"/>
  <c r="AB5" i="114"/>
  <c r="Z5" i="114" s="1"/>
  <c r="Z4" i="114"/>
  <c r="B4" i="114"/>
  <c r="B6" i="114" s="1"/>
  <c r="H64" i="119" l="1"/>
  <c r="H64" i="116"/>
  <c r="H64" i="118"/>
  <c r="H64" i="117"/>
  <c r="H64" i="114"/>
  <c r="H64" i="115"/>
  <c r="Z75" i="113"/>
  <c r="V75" i="113"/>
  <c r="Z74" i="113"/>
  <c r="V74" i="113"/>
  <c r="Z73" i="113"/>
  <c r="V73" i="113"/>
  <c r="Z72" i="113"/>
  <c r="V72" i="113"/>
  <c r="Z67" i="113"/>
  <c r="V67" i="113"/>
  <c r="Z66" i="113"/>
  <c r="Z65" i="113"/>
  <c r="V65" i="113"/>
  <c r="Z64" i="113"/>
  <c r="V64" i="113"/>
  <c r="Z63" i="113"/>
  <c r="V63" i="113"/>
  <c r="H63" i="113"/>
  <c r="Z62" i="113"/>
  <c r="V62" i="113"/>
  <c r="H62" i="113"/>
  <c r="Z61" i="113"/>
  <c r="V61" i="113"/>
  <c r="H61" i="113"/>
  <c r="Z60" i="113"/>
  <c r="V60" i="113"/>
  <c r="H60" i="113"/>
  <c r="H59" i="113"/>
  <c r="H57" i="113"/>
  <c r="H56" i="113"/>
  <c r="Z55" i="113"/>
  <c r="H55" i="113"/>
  <c r="Z54" i="113"/>
  <c r="H54" i="113"/>
  <c r="Z53" i="113"/>
  <c r="H53" i="113"/>
  <c r="Z52" i="113"/>
  <c r="H52" i="113"/>
  <c r="Z51" i="113"/>
  <c r="Z50" i="113"/>
  <c r="H50" i="113"/>
  <c r="Z49" i="113"/>
  <c r="Z48" i="113"/>
  <c r="Z47" i="113"/>
  <c r="H47" i="113"/>
  <c r="Z46" i="113"/>
  <c r="H46" i="113"/>
  <c r="Z45" i="113"/>
  <c r="Z44" i="113"/>
  <c r="Z43" i="113"/>
  <c r="Z42" i="113"/>
  <c r="H42" i="113"/>
  <c r="Z41" i="113"/>
  <c r="H41" i="113"/>
  <c r="Z40" i="113"/>
  <c r="H40" i="113"/>
  <c r="H39" i="113"/>
  <c r="H38" i="113"/>
  <c r="Z35" i="113"/>
  <c r="H35" i="113"/>
  <c r="Z34" i="113"/>
  <c r="Z33" i="113"/>
  <c r="Z32" i="113"/>
  <c r="Z31" i="113"/>
  <c r="H31" i="113"/>
  <c r="Z30" i="113"/>
  <c r="Z29" i="113"/>
  <c r="H29" i="113"/>
  <c r="Z28" i="113"/>
  <c r="Z27" i="113"/>
  <c r="H27" i="113"/>
  <c r="Z26" i="113"/>
  <c r="H26" i="113"/>
  <c r="Z25" i="113"/>
  <c r="Z24" i="113"/>
  <c r="Z23" i="113"/>
  <c r="Z22" i="113"/>
  <c r="Z21" i="113"/>
  <c r="Z20" i="113"/>
  <c r="H20" i="113"/>
  <c r="Z19" i="113"/>
  <c r="H19" i="113"/>
  <c r="H18" i="113"/>
  <c r="H17" i="113"/>
  <c r="H15" i="113"/>
  <c r="Z14" i="113"/>
  <c r="H14" i="113"/>
  <c r="Z13" i="113"/>
  <c r="H13" i="113"/>
  <c r="Z12" i="113"/>
  <c r="H12" i="113"/>
  <c r="Z11" i="113"/>
  <c r="Z10" i="113"/>
  <c r="AB9" i="113"/>
  <c r="Z9" i="113" s="1"/>
  <c r="Z8" i="113"/>
  <c r="Z7" i="113"/>
  <c r="AB6" i="113"/>
  <c r="Z6" i="113" s="1"/>
  <c r="AB5" i="113"/>
  <c r="Z5" i="113" s="1"/>
  <c r="Z4" i="113"/>
  <c r="B4" i="113"/>
  <c r="B6" i="113" s="1"/>
  <c r="Z75" i="112"/>
  <c r="V75" i="112"/>
  <c r="Z74" i="112"/>
  <c r="V74" i="112"/>
  <c r="Z73" i="112"/>
  <c r="V73" i="112"/>
  <c r="Z72" i="112"/>
  <c r="V72" i="112"/>
  <c r="Z67" i="112"/>
  <c r="V67" i="112"/>
  <c r="Z66" i="112"/>
  <c r="Z65" i="112"/>
  <c r="V65" i="112"/>
  <c r="Z64" i="112"/>
  <c r="V64" i="112"/>
  <c r="Z63" i="112"/>
  <c r="V63" i="112"/>
  <c r="H63" i="112"/>
  <c r="Z62" i="112"/>
  <c r="V62" i="112"/>
  <c r="H62" i="112"/>
  <c r="Z61" i="112"/>
  <c r="V61" i="112"/>
  <c r="H61" i="112"/>
  <c r="Z60" i="112"/>
  <c r="V60" i="112"/>
  <c r="H60" i="112"/>
  <c r="H59" i="112"/>
  <c r="H57" i="112"/>
  <c r="H56" i="112"/>
  <c r="Z55" i="112"/>
  <c r="H55" i="112"/>
  <c r="Z54" i="112"/>
  <c r="H54" i="112"/>
  <c r="Z53" i="112"/>
  <c r="H53" i="112"/>
  <c r="Z52" i="112"/>
  <c r="H52" i="112"/>
  <c r="Z51" i="112"/>
  <c r="Z50" i="112"/>
  <c r="H50" i="112"/>
  <c r="Z49" i="112"/>
  <c r="Z48" i="112"/>
  <c r="Z47" i="112"/>
  <c r="H47" i="112"/>
  <c r="Z46" i="112"/>
  <c r="H46" i="112"/>
  <c r="Z45" i="112"/>
  <c r="Z44" i="112"/>
  <c r="Z43" i="112"/>
  <c r="Z42" i="112"/>
  <c r="H42" i="112"/>
  <c r="Z41" i="112"/>
  <c r="H41" i="112"/>
  <c r="Z40" i="112"/>
  <c r="H40" i="112"/>
  <c r="H39" i="112"/>
  <c r="H38" i="112"/>
  <c r="Z35" i="112"/>
  <c r="H35" i="112"/>
  <c r="Z34" i="112"/>
  <c r="Z33" i="112"/>
  <c r="Z32" i="112"/>
  <c r="Z31" i="112"/>
  <c r="H31" i="112"/>
  <c r="Z30" i="112"/>
  <c r="Z29" i="112"/>
  <c r="H29" i="112"/>
  <c r="Z28" i="112"/>
  <c r="Z27" i="112"/>
  <c r="H27" i="112"/>
  <c r="Z26" i="112"/>
  <c r="H26" i="112"/>
  <c r="Z25" i="112"/>
  <c r="H25" i="112"/>
  <c r="Z24" i="112"/>
  <c r="Z23" i="112"/>
  <c r="Z22" i="112"/>
  <c r="Z21" i="112"/>
  <c r="Z20" i="112"/>
  <c r="H20" i="112"/>
  <c r="Z19" i="112"/>
  <c r="H19" i="112"/>
  <c r="H18" i="112"/>
  <c r="H17" i="112"/>
  <c r="H15" i="112"/>
  <c r="Z14" i="112"/>
  <c r="H14" i="112"/>
  <c r="Z13" i="112"/>
  <c r="H13" i="112"/>
  <c r="Z12" i="112"/>
  <c r="H12" i="112"/>
  <c r="Z11" i="112"/>
  <c r="Z10" i="112"/>
  <c r="AB9" i="112"/>
  <c r="Z9" i="112" s="1"/>
  <c r="Z8" i="112"/>
  <c r="Z7" i="112"/>
  <c r="AB6" i="112"/>
  <c r="Z6" i="112" s="1"/>
  <c r="AB5" i="112"/>
  <c r="Z5" i="112" s="1"/>
  <c r="Z4" i="112"/>
  <c r="B4" i="112"/>
  <c r="B6" i="112" s="1"/>
  <c r="Z75" i="111"/>
  <c r="V75" i="111"/>
  <c r="Z74" i="111"/>
  <c r="V74" i="111"/>
  <c r="Z73" i="111"/>
  <c r="V73" i="111"/>
  <c r="Z72" i="111"/>
  <c r="V72" i="111"/>
  <c r="Z67" i="111"/>
  <c r="V67" i="111"/>
  <c r="Z66" i="111"/>
  <c r="Z65" i="111"/>
  <c r="V65" i="111"/>
  <c r="Z64" i="111"/>
  <c r="V64" i="111"/>
  <c r="Z63" i="111"/>
  <c r="V63" i="111"/>
  <c r="H63" i="111"/>
  <c r="Z62" i="111"/>
  <c r="V62" i="111"/>
  <c r="H62" i="111"/>
  <c r="Z61" i="111"/>
  <c r="V61" i="111"/>
  <c r="H61" i="111"/>
  <c r="Z60" i="111"/>
  <c r="V60" i="111"/>
  <c r="H60" i="111"/>
  <c r="H59" i="111"/>
  <c r="H57" i="111"/>
  <c r="H56" i="111"/>
  <c r="Z55" i="111"/>
  <c r="H55" i="111"/>
  <c r="Z54" i="111"/>
  <c r="H54" i="111"/>
  <c r="Z53" i="111"/>
  <c r="H53" i="111"/>
  <c r="Z52" i="111"/>
  <c r="H52" i="111"/>
  <c r="Z51" i="111"/>
  <c r="Z50" i="111"/>
  <c r="H50" i="111"/>
  <c r="Z49" i="111"/>
  <c r="Z48" i="111"/>
  <c r="Z47" i="111"/>
  <c r="H47" i="111"/>
  <c r="Z46" i="111"/>
  <c r="H46" i="111"/>
  <c r="Z45" i="111"/>
  <c r="Z44" i="111"/>
  <c r="Z43" i="111"/>
  <c r="Z42" i="111"/>
  <c r="H42" i="111"/>
  <c r="Z41" i="111"/>
  <c r="H41" i="111"/>
  <c r="Z40" i="111"/>
  <c r="H40" i="111"/>
  <c r="H39" i="111"/>
  <c r="H38" i="111"/>
  <c r="Z35" i="111"/>
  <c r="H35" i="111"/>
  <c r="Z34" i="111"/>
  <c r="Z33" i="111"/>
  <c r="Z32" i="111"/>
  <c r="Z31" i="111"/>
  <c r="H31" i="111"/>
  <c r="Z30" i="111"/>
  <c r="Z29" i="111"/>
  <c r="H29" i="111"/>
  <c r="Z28" i="111"/>
  <c r="Z27" i="111"/>
  <c r="H27" i="111"/>
  <c r="Z26" i="111"/>
  <c r="H26" i="111"/>
  <c r="Z25" i="111"/>
  <c r="Z24" i="111"/>
  <c r="Z23" i="111"/>
  <c r="Z22" i="111"/>
  <c r="Z21" i="111"/>
  <c r="Z20" i="111"/>
  <c r="H20" i="111"/>
  <c r="Z19" i="111"/>
  <c r="H19" i="111"/>
  <c r="H18" i="111"/>
  <c r="H17" i="111"/>
  <c r="H15" i="111"/>
  <c r="Z14" i="111"/>
  <c r="H14" i="111"/>
  <c r="Z13" i="111"/>
  <c r="H13" i="111"/>
  <c r="Z12" i="111"/>
  <c r="H12" i="111"/>
  <c r="Z11" i="111"/>
  <c r="Z10" i="111"/>
  <c r="AB9" i="111"/>
  <c r="Z9" i="111" s="1"/>
  <c r="Z8" i="111"/>
  <c r="Z7" i="111"/>
  <c r="AB6" i="111"/>
  <c r="Z6" i="111" s="1"/>
  <c r="AB5" i="111"/>
  <c r="Z5" i="111" s="1"/>
  <c r="Z4" i="111"/>
  <c r="B4" i="111"/>
  <c r="B6" i="111" s="1"/>
  <c r="Z75" i="109"/>
  <c r="V75" i="109"/>
  <c r="Z74" i="109"/>
  <c r="V74" i="109"/>
  <c r="Z73" i="109"/>
  <c r="V73" i="109"/>
  <c r="Z72" i="109"/>
  <c r="V72" i="109"/>
  <c r="Z67" i="109"/>
  <c r="V67" i="109"/>
  <c r="Z66" i="109"/>
  <c r="V66" i="109"/>
  <c r="Z65" i="109"/>
  <c r="V65" i="109"/>
  <c r="Z64" i="109"/>
  <c r="V64" i="109"/>
  <c r="Z63" i="109"/>
  <c r="V63" i="109"/>
  <c r="H63" i="109"/>
  <c r="Z62" i="109"/>
  <c r="V62" i="109"/>
  <c r="H62" i="109"/>
  <c r="Z61" i="109"/>
  <c r="V61" i="109"/>
  <c r="H61" i="109"/>
  <c r="Z60" i="109"/>
  <c r="V60" i="109"/>
  <c r="H60" i="109"/>
  <c r="H59" i="109"/>
  <c r="H57" i="109"/>
  <c r="H56" i="109"/>
  <c r="Z55" i="109"/>
  <c r="H55" i="109"/>
  <c r="Z54" i="109"/>
  <c r="H54" i="109"/>
  <c r="Z53" i="109"/>
  <c r="H53" i="109"/>
  <c r="Z52" i="109"/>
  <c r="Z51" i="109"/>
  <c r="Z50" i="109"/>
  <c r="H50" i="109"/>
  <c r="Z49" i="109"/>
  <c r="Z48" i="109"/>
  <c r="Z47" i="109"/>
  <c r="Z46" i="109"/>
  <c r="H46" i="109"/>
  <c r="Z45" i="109"/>
  <c r="H45" i="109"/>
  <c r="Z44" i="109"/>
  <c r="Z43" i="109"/>
  <c r="Z42" i="109"/>
  <c r="H42" i="109"/>
  <c r="Z41" i="109"/>
  <c r="H41" i="109"/>
  <c r="Z40" i="109"/>
  <c r="H40" i="109"/>
  <c r="H39" i="109"/>
  <c r="H38" i="109"/>
  <c r="Z35" i="109"/>
  <c r="H35" i="109"/>
  <c r="Z34" i="109"/>
  <c r="Z33" i="109"/>
  <c r="Z32" i="109"/>
  <c r="Z31" i="109"/>
  <c r="H31" i="109"/>
  <c r="Z30" i="109"/>
  <c r="Z29" i="109"/>
  <c r="Z28" i="109"/>
  <c r="Z27" i="109"/>
  <c r="H27" i="109"/>
  <c r="Z26" i="109"/>
  <c r="H26" i="109"/>
  <c r="Z25" i="109"/>
  <c r="H25" i="109"/>
  <c r="Z24" i="109"/>
  <c r="Z23" i="109"/>
  <c r="Z22" i="109"/>
  <c r="Z21" i="109"/>
  <c r="Z20" i="109"/>
  <c r="H20" i="109"/>
  <c r="Z19" i="109"/>
  <c r="H19" i="109"/>
  <c r="H18" i="109"/>
  <c r="H16" i="109"/>
  <c r="H15" i="109"/>
  <c r="Z14" i="109"/>
  <c r="H14" i="109"/>
  <c r="Z13" i="109"/>
  <c r="H13" i="109"/>
  <c r="Z12" i="109"/>
  <c r="H12" i="109"/>
  <c r="Z11" i="109"/>
  <c r="Z10" i="109"/>
  <c r="AB9" i="109"/>
  <c r="Z9" i="109" s="1"/>
  <c r="Z8" i="109"/>
  <c r="Z7" i="109"/>
  <c r="AB6" i="109"/>
  <c r="Z6" i="109" s="1"/>
  <c r="AB5" i="109"/>
  <c r="Z5" i="109" s="1"/>
  <c r="Z4" i="109"/>
  <c r="B4" i="109"/>
  <c r="B6" i="109" s="1"/>
  <c r="B4" i="65" l="1"/>
  <c r="B6" i="65" s="1"/>
  <c r="V4" i="65"/>
  <c r="AB4" i="65"/>
  <c r="Z4" i="65" s="1"/>
  <c r="V5" i="65"/>
  <c r="AB5" i="65"/>
  <c r="Z5" i="65" s="1"/>
  <c r="V6" i="65"/>
  <c r="AB6" i="65"/>
  <c r="Z6" i="65" s="1"/>
  <c r="V7" i="65"/>
  <c r="AB7" i="65"/>
  <c r="Z7" i="65" s="1"/>
  <c r="H8" i="65"/>
  <c r="V8" i="65"/>
  <c r="AB8" i="65"/>
  <c r="Z8" i="65" s="1"/>
  <c r="H9" i="65"/>
  <c r="V9" i="65"/>
  <c r="AB9" i="65"/>
  <c r="Z9" i="65" s="1"/>
  <c r="H10" i="65"/>
  <c r="V10" i="65"/>
  <c r="AB10" i="65"/>
  <c r="Z10" i="65" s="1"/>
  <c r="H11" i="65"/>
  <c r="AB11" i="65"/>
  <c r="Z11" i="65" s="1"/>
  <c r="H12" i="65"/>
  <c r="V12" i="65"/>
  <c r="Z12" i="65"/>
  <c r="H13" i="65"/>
  <c r="AB13" i="65"/>
  <c r="Z13" i="65" s="1"/>
  <c r="H14" i="65"/>
  <c r="V14" i="65"/>
  <c r="Z14" i="65"/>
  <c r="H15" i="65"/>
  <c r="H16" i="65"/>
  <c r="H17" i="65"/>
  <c r="H18" i="65"/>
  <c r="H19" i="65"/>
  <c r="V19" i="65"/>
  <c r="AB19" i="65"/>
  <c r="Z19" i="65" s="1"/>
  <c r="H20" i="65"/>
  <c r="V20" i="65"/>
  <c r="Z20" i="65"/>
  <c r="H21" i="65"/>
  <c r="V21" i="65"/>
  <c r="Z21" i="65"/>
  <c r="H22" i="65"/>
  <c r="V22" i="65"/>
  <c r="AB22" i="65"/>
  <c r="Z22" i="65" s="1"/>
  <c r="H23" i="65"/>
  <c r="Z23" i="65"/>
  <c r="H24" i="65"/>
  <c r="V24" i="65"/>
  <c r="AB24" i="65"/>
  <c r="Z24" i="65" s="1"/>
  <c r="H25" i="65"/>
  <c r="AB25" i="65"/>
  <c r="Z25" i="65" s="1"/>
  <c r="H26" i="65"/>
  <c r="V26" i="65"/>
  <c r="Z26" i="65"/>
  <c r="H27" i="65"/>
  <c r="V27" i="65"/>
  <c r="Z27" i="65"/>
  <c r="H28" i="65"/>
  <c r="V28" i="65"/>
  <c r="AB28" i="65"/>
  <c r="Z28" i="65" s="1"/>
  <c r="H29" i="65"/>
  <c r="V29" i="65"/>
  <c r="Z29" i="65"/>
  <c r="H30" i="65"/>
  <c r="V30" i="65"/>
  <c r="Z30" i="65"/>
  <c r="H31" i="65"/>
  <c r="V31" i="65"/>
  <c r="Z31" i="65"/>
  <c r="H32" i="65"/>
  <c r="V32" i="65"/>
  <c r="Z32" i="65"/>
  <c r="H33" i="65"/>
  <c r="Z33" i="65"/>
  <c r="H34" i="65"/>
  <c r="Z34" i="65"/>
  <c r="H35" i="65"/>
  <c r="Z35" i="65"/>
  <c r="H36" i="65"/>
  <c r="H37" i="65"/>
  <c r="H38" i="65"/>
  <c r="H39" i="65"/>
  <c r="H40" i="65"/>
  <c r="V40" i="65"/>
  <c r="Z40" i="65"/>
  <c r="H41" i="65"/>
  <c r="V41" i="65"/>
  <c r="Z41" i="65"/>
  <c r="H42" i="65"/>
  <c r="V42" i="65"/>
  <c r="AB42" i="65"/>
  <c r="Z42" i="65" s="1"/>
  <c r="H43" i="65"/>
  <c r="V43" i="65"/>
  <c r="AB43" i="65"/>
  <c r="Z43" i="65" s="1"/>
  <c r="H44" i="65"/>
  <c r="V44" i="65"/>
  <c r="AB44" i="65"/>
  <c r="Z44" i="65" s="1"/>
  <c r="H45" i="65"/>
  <c r="V45" i="65"/>
  <c r="AB45" i="65"/>
  <c r="Z45" i="65" s="1"/>
  <c r="H46" i="65"/>
  <c r="V46" i="65"/>
  <c r="AB46" i="65"/>
  <c r="Z46" i="65" s="1"/>
  <c r="H47" i="65"/>
  <c r="AB47" i="65"/>
  <c r="Z47" i="65" s="1"/>
  <c r="H48" i="65"/>
  <c r="AB48" i="65"/>
  <c r="Z48" i="65" s="1"/>
  <c r="H49" i="65"/>
  <c r="Z49" i="65"/>
  <c r="H50" i="65"/>
  <c r="Z50" i="65"/>
  <c r="H51" i="65"/>
  <c r="V51" i="65"/>
  <c r="Z51" i="65"/>
  <c r="H52" i="65"/>
  <c r="V52" i="65"/>
  <c r="Z52" i="65"/>
  <c r="H53" i="65"/>
  <c r="V53" i="65"/>
  <c r="Z53" i="65"/>
  <c r="H54" i="65"/>
  <c r="V54" i="65"/>
  <c r="Z54" i="65"/>
  <c r="H55" i="65"/>
  <c r="V55" i="65"/>
  <c r="Z55" i="65"/>
  <c r="H56" i="65"/>
  <c r="H57" i="65"/>
  <c r="H58" i="65"/>
  <c r="H59" i="65"/>
  <c r="H60" i="65"/>
  <c r="Z60" i="65"/>
  <c r="H61" i="65"/>
  <c r="V61" i="65"/>
  <c r="Z61" i="65"/>
  <c r="H62" i="65"/>
  <c r="V62" i="65"/>
  <c r="Z62" i="65"/>
  <c r="H63" i="65"/>
  <c r="V63" i="65"/>
  <c r="Z63" i="65"/>
  <c r="V64" i="65"/>
  <c r="Z64" i="65"/>
  <c r="V65" i="65"/>
  <c r="Z65" i="65"/>
  <c r="V66" i="65"/>
  <c r="Z66" i="65"/>
  <c r="V67" i="65"/>
  <c r="Z67" i="65"/>
  <c r="V72" i="65"/>
  <c r="Z72" i="65"/>
  <c r="V73" i="65"/>
  <c r="Z73" i="65"/>
  <c r="V74" i="65"/>
  <c r="Z74" i="65"/>
  <c r="V75" i="65"/>
  <c r="Z75" i="65"/>
  <c r="B4" i="67"/>
  <c r="B6" i="67" s="1"/>
  <c r="V4" i="67"/>
  <c r="AB4" i="67"/>
  <c r="Z4" i="67" s="1"/>
  <c r="AB5" i="67"/>
  <c r="Z5" i="67" s="1"/>
  <c r="AB6" i="67"/>
  <c r="Z6" i="67" s="1"/>
  <c r="V7" i="67"/>
  <c r="AB7" i="67"/>
  <c r="Z7" i="67" s="1"/>
  <c r="H8" i="67"/>
  <c r="V8" i="67"/>
  <c r="AB8" i="67"/>
  <c r="Z8" i="67" s="1"/>
  <c r="H9" i="67"/>
  <c r="V9" i="67"/>
  <c r="AB9" i="67"/>
  <c r="Z9" i="67" s="1"/>
  <c r="H10" i="67"/>
  <c r="V10" i="67"/>
  <c r="AB10" i="67"/>
  <c r="Z10" i="67" s="1"/>
  <c r="H11" i="67"/>
  <c r="V11" i="67"/>
  <c r="Z11" i="67"/>
  <c r="H12" i="67"/>
  <c r="V12" i="67"/>
  <c r="Z12" i="67"/>
  <c r="H13" i="67"/>
  <c r="Z13" i="67"/>
  <c r="H14" i="67"/>
  <c r="V14" i="67"/>
  <c r="Z14" i="67"/>
  <c r="H15" i="67"/>
  <c r="H16" i="67"/>
  <c r="H17" i="67"/>
  <c r="H18" i="67"/>
  <c r="H19" i="67"/>
  <c r="V19" i="67"/>
  <c r="AB19" i="67"/>
  <c r="Z19" i="67" s="1"/>
  <c r="H20" i="67"/>
  <c r="V20" i="67"/>
  <c r="Z20" i="67"/>
  <c r="H21" i="67"/>
  <c r="V21" i="67"/>
  <c r="Z21" i="67"/>
  <c r="H22" i="67"/>
  <c r="V22" i="67"/>
  <c r="AB22" i="67"/>
  <c r="Z22" i="67" s="1"/>
  <c r="H23" i="67"/>
  <c r="V23" i="67"/>
  <c r="Z23" i="67"/>
  <c r="H24" i="67"/>
  <c r="V24" i="67"/>
  <c r="AB24" i="67"/>
  <c r="Z24" i="67" s="1"/>
  <c r="H25" i="67"/>
  <c r="V25" i="67"/>
  <c r="AB25" i="67"/>
  <c r="Z25" i="67" s="1"/>
  <c r="H26" i="67"/>
  <c r="V26" i="67"/>
  <c r="Z26" i="67"/>
  <c r="H27" i="67"/>
  <c r="V27" i="67"/>
  <c r="Z27" i="67"/>
  <c r="H28" i="67"/>
  <c r="V28" i="67"/>
  <c r="Z28" i="67"/>
  <c r="H29" i="67"/>
  <c r="V29" i="67"/>
  <c r="Z29" i="67"/>
  <c r="H30" i="67"/>
  <c r="V30" i="67"/>
  <c r="Z30" i="67"/>
  <c r="H31" i="67"/>
  <c r="V31" i="67"/>
  <c r="Z31" i="67"/>
  <c r="H32" i="67"/>
  <c r="V32" i="67"/>
  <c r="Z32" i="67"/>
  <c r="H33" i="67"/>
  <c r="Z33" i="67"/>
  <c r="H34" i="67"/>
  <c r="Z34" i="67"/>
  <c r="H35" i="67"/>
  <c r="Z35" i="67"/>
  <c r="H36" i="67"/>
  <c r="H37" i="67"/>
  <c r="H38" i="67"/>
  <c r="H39" i="67"/>
  <c r="H40" i="67"/>
  <c r="V40" i="67"/>
  <c r="Z40" i="67"/>
  <c r="H41" i="67"/>
  <c r="V41" i="67"/>
  <c r="AB41" i="67"/>
  <c r="Z41" i="67" s="1"/>
  <c r="H42" i="67"/>
  <c r="V42" i="67"/>
  <c r="AB42" i="67"/>
  <c r="Z42" i="67" s="1"/>
  <c r="H43" i="67"/>
  <c r="V43" i="67"/>
  <c r="AB43" i="67"/>
  <c r="Z43" i="67" s="1"/>
  <c r="H44" i="67"/>
  <c r="V44" i="67"/>
  <c r="AB44" i="67"/>
  <c r="Z44" i="67" s="1"/>
  <c r="H45" i="67"/>
  <c r="V45" i="67"/>
  <c r="AB45" i="67"/>
  <c r="Z45" i="67" s="1"/>
  <c r="H46" i="67"/>
  <c r="V46" i="67"/>
  <c r="AB46" i="67"/>
  <c r="Z46" i="67" s="1"/>
  <c r="H47" i="67"/>
  <c r="V47" i="67"/>
  <c r="Z47" i="67"/>
  <c r="H48" i="67"/>
  <c r="V48" i="67"/>
  <c r="Z48" i="67"/>
  <c r="H49" i="67"/>
  <c r="AB49" i="67"/>
  <c r="Z49" i="67" s="1"/>
  <c r="H50" i="67"/>
  <c r="Z50" i="67"/>
  <c r="H51" i="67"/>
  <c r="Z51" i="67"/>
  <c r="H52" i="67"/>
  <c r="Z52" i="67"/>
  <c r="H53" i="67"/>
  <c r="V53" i="67"/>
  <c r="Z53" i="67"/>
  <c r="H54" i="67"/>
  <c r="AB54" i="67"/>
  <c r="Z54" i="67" s="1"/>
  <c r="H55" i="67"/>
  <c r="V55" i="67"/>
  <c r="Z55" i="67"/>
  <c r="H56" i="67"/>
  <c r="H57" i="67"/>
  <c r="H58" i="67"/>
  <c r="H59" i="67"/>
  <c r="H60" i="67"/>
  <c r="Z60" i="67"/>
  <c r="H61" i="67"/>
  <c r="V61" i="67"/>
  <c r="Z61" i="67"/>
  <c r="H62" i="67"/>
  <c r="Z62" i="67"/>
  <c r="H63" i="67"/>
  <c r="V63" i="67"/>
  <c r="Z63" i="67"/>
  <c r="Z65" i="67"/>
  <c r="Z66" i="67"/>
  <c r="V67" i="67"/>
  <c r="Z67" i="67"/>
  <c r="V72" i="67"/>
  <c r="Z72" i="67"/>
  <c r="V73" i="67"/>
  <c r="Z73" i="67"/>
  <c r="V74" i="67"/>
  <c r="Z74" i="67"/>
  <c r="V75" i="67"/>
  <c r="Z75" i="67"/>
  <c r="B4" i="70"/>
  <c r="B6" i="70" s="1"/>
  <c r="AB4" i="70"/>
  <c r="Z4" i="70" s="1"/>
  <c r="Z5" i="70"/>
  <c r="AB6" i="70"/>
  <c r="Z6" i="70" s="1"/>
  <c r="AB7" i="70"/>
  <c r="Z7" i="70" s="1"/>
  <c r="H8" i="70"/>
  <c r="Z8" i="70"/>
  <c r="H9" i="70"/>
  <c r="Z9" i="70"/>
  <c r="H10" i="70"/>
  <c r="V10" i="70"/>
  <c r="Z10" i="70"/>
  <c r="H11" i="70"/>
  <c r="AB11" i="70"/>
  <c r="Z11" i="70" s="1"/>
  <c r="H12" i="70"/>
  <c r="AB12" i="70"/>
  <c r="Z12" i="70" s="1"/>
  <c r="H13" i="70"/>
  <c r="Z13" i="70"/>
  <c r="H14" i="70"/>
  <c r="AB14" i="70"/>
  <c r="Z14" i="70" s="1"/>
  <c r="H15" i="70"/>
  <c r="H16" i="70"/>
  <c r="H17" i="70"/>
  <c r="H18" i="70"/>
  <c r="H19" i="70"/>
  <c r="AB19" i="70"/>
  <c r="Z19" i="70" s="1"/>
  <c r="H20" i="70"/>
  <c r="Z20" i="70"/>
  <c r="H21" i="70"/>
  <c r="AB21" i="70"/>
  <c r="Z21" i="70" s="1"/>
  <c r="H22" i="70"/>
  <c r="V22" i="70"/>
  <c r="Z22" i="70"/>
  <c r="H23" i="70"/>
  <c r="V23" i="70"/>
  <c r="Z23" i="70"/>
  <c r="H24" i="70"/>
  <c r="V24" i="70"/>
  <c r="Z24" i="70"/>
  <c r="H25" i="70"/>
  <c r="Z25" i="70"/>
  <c r="H26" i="70"/>
  <c r="AB26" i="70"/>
  <c r="Z26" i="70" s="1"/>
  <c r="H27" i="70"/>
  <c r="V27" i="70"/>
  <c r="Z27" i="70"/>
  <c r="H28" i="70"/>
  <c r="V28" i="70"/>
  <c r="Z28" i="70"/>
  <c r="H29" i="70"/>
  <c r="V29" i="70"/>
  <c r="Z29" i="70"/>
  <c r="H30" i="70"/>
  <c r="V30" i="70"/>
  <c r="Z30" i="70"/>
  <c r="H31" i="70"/>
  <c r="Z31" i="70"/>
  <c r="H32" i="70"/>
  <c r="AB32" i="70"/>
  <c r="Z32" i="70" s="1"/>
  <c r="H33" i="70"/>
  <c r="Z33" i="70"/>
  <c r="H34" i="70"/>
  <c r="S34" i="70"/>
  <c r="V34" i="70"/>
  <c r="Z34" i="70"/>
  <c r="H35" i="70"/>
  <c r="AB35" i="70"/>
  <c r="Z35" i="70" s="1"/>
  <c r="H36" i="70"/>
  <c r="H37" i="70"/>
  <c r="H38" i="70"/>
  <c r="H39" i="70"/>
  <c r="H40" i="70"/>
  <c r="Z40" i="70"/>
  <c r="H41" i="70"/>
  <c r="Z41" i="70"/>
  <c r="H42" i="70"/>
  <c r="S42" i="70"/>
  <c r="V42" i="70"/>
  <c r="Z42" i="70"/>
  <c r="H43" i="70"/>
  <c r="S43" i="70"/>
  <c r="V43" i="70"/>
  <c r="Z43" i="70"/>
  <c r="H44" i="70"/>
  <c r="S44" i="70"/>
  <c r="V44" i="70"/>
  <c r="Z44" i="70"/>
  <c r="H45" i="70"/>
  <c r="S45" i="70"/>
  <c r="V45" i="70"/>
  <c r="Z45" i="70"/>
  <c r="H46" i="70"/>
  <c r="AB46" i="70"/>
  <c r="Z46" i="70" s="1"/>
  <c r="H47" i="70"/>
  <c r="Z47" i="70"/>
  <c r="H48" i="70"/>
  <c r="S48" i="70"/>
  <c r="V48" i="70"/>
  <c r="Z48" i="70"/>
  <c r="H49" i="70"/>
  <c r="S49" i="70"/>
  <c r="V49" i="70"/>
  <c r="Z49" i="70"/>
  <c r="H50" i="70"/>
  <c r="Z50" i="70"/>
  <c r="H51" i="70"/>
  <c r="V51" i="70"/>
  <c r="Z51" i="70"/>
  <c r="H52" i="70"/>
  <c r="V52" i="70"/>
  <c r="Z52" i="70"/>
  <c r="H53" i="70"/>
  <c r="S53" i="70"/>
  <c r="AB53" i="70"/>
  <c r="Z53" i="70" s="1"/>
  <c r="H54" i="70"/>
  <c r="S54" i="70"/>
  <c r="Z54" i="70"/>
  <c r="H55" i="70"/>
  <c r="S55" i="70"/>
  <c r="V55" i="70"/>
  <c r="Z55" i="70"/>
  <c r="H56" i="70"/>
  <c r="H57" i="70"/>
  <c r="H58" i="70"/>
  <c r="H59" i="70"/>
  <c r="H60" i="70"/>
  <c r="S60" i="70"/>
  <c r="V60" i="70"/>
  <c r="Z60" i="70"/>
  <c r="H61" i="70"/>
  <c r="S61" i="70"/>
  <c r="V61" i="70"/>
  <c r="Z61" i="70"/>
  <c r="H62" i="70"/>
  <c r="S62" i="70"/>
  <c r="V62" i="70"/>
  <c r="Z62" i="70"/>
  <c r="H63" i="70"/>
  <c r="S63" i="70"/>
  <c r="V63" i="70"/>
  <c r="Z63" i="70"/>
  <c r="V64" i="70"/>
  <c r="Z64" i="70"/>
  <c r="S65" i="70"/>
  <c r="V65" i="70"/>
  <c r="Z65" i="70"/>
  <c r="V66" i="70"/>
  <c r="Z66" i="70"/>
  <c r="V67" i="70"/>
  <c r="Z67" i="70"/>
  <c r="S72" i="70"/>
  <c r="V72" i="70"/>
  <c r="Z72" i="70"/>
  <c r="S73" i="70"/>
  <c r="V73" i="70"/>
  <c r="Z73" i="70"/>
  <c r="S74" i="70"/>
  <c r="V74" i="70"/>
  <c r="Z74" i="70"/>
  <c r="S75" i="70"/>
  <c r="V75" i="70"/>
  <c r="Z75" i="70"/>
  <c r="B4" i="92"/>
  <c r="B6" i="92" s="1"/>
  <c r="Z4" i="92"/>
  <c r="Z5" i="92"/>
  <c r="Z6" i="92"/>
  <c r="Z7" i="92"/>
  <c r="H8" i="92"/>
  <c r="Z8" i="92"/>
  <c r="H9" i="92"/>
  <c r="Z9" i="92"/>
  <c r="H10" i="92"/>
  <c r="Z10" i="92"/>
  <c r="H11" i="92"/>
  <c r="Z11" i="92"/>
  <c r="H12" i="92"/>
  <c r="Z12" i="92"/>
  <c r="H13" i="92"/>
  <c r="Z13" i="92"/>
  <c r="H14" i="92"/>
  <c r="Z14" i="92"/>
  <c r="H15" i="92"/>
  <c r="H16" i="92"/>
  <c r="H17" i="92"/>
  <c r="H18" i="92"/>
  <c r="H19" i="92"/>
  <c r="Z19" i="92"/>
  <c r="H20" i="92"/>
  <c r="Z20" i="92"/>
  <c r="H21" i="92"/>
  <c r="Z21" i="92"/>
  <c r="H22" i="92"/>
  <c r="Z22" i="92"/>
  <c r="H23" i="92"/>
  <c r="Z23" i="92"/>
  <c r="H24" i="92"/>
  <c r="Z24" i="92"/>
  <c r="H25" i="92"/>
  <c r="Z25" i="92"/>
  <c r="H26" i="92"/>
  <c r="Z26" i="92"/>
  <c r="H27" i="92"/>
  <c r="Z27" i="92"/>
  <c r="H28" i="92"/>
  <c r="S28" i="92"/>
  <c r="Z28" i="92"/>
  <c r="H29" i="92"/>
  <c r="Z29" i="92"/>
  <c r="H30" i="92"/>
  <c r="Z30" i="92"/>
  <c r="H31" i="92"/>
  <c r="Z31" i="92"/>
  <c r="H32" i="92"/>
  <c r="Z32" i="92"/>
  <c r="H33" i="92"/>
  <c r="Z33" i="92"/>
  <c r="H34" i="92"/>
  <c r="S34" i="92"/>
  <c r="Z34" i="92"/>
  <c r="H35" i="92"/>
  <c r="S35" i="92"/>
  <c r="Z35" i="92"/>
  <c r="H36" i="92"/>
  <c r="H37" i="92"/>
  <c r="H38" i="92"/>
  <c r="H39" i="92"/>
  <c r="H40" i="92"/>
  <c r="Z40" i="92"/>
  <c r="H41" i="92"/>
  <c r="S41" i="92"/>
  <c r="Z41" i="92"/>
  <c r="H42" i="92"/>
  <c r="Z42" i="92"/>
  <c r="H43" i="92"/>
  <c r="S43" i="92"/>
  <c r="Z43" i="92"/>
  <c r="H44" i="92"/>
  <c r="S44" i="92"/>
  <c r="Z44" i="92"/>
  <c r="H45" i="92"/>
  <c r="S45" i="92"/>
  <c r="Z45" i="92"/>
  <c r="H46" i="92"/>
  <c r="U46" i="92"/>
  <c r="Z46" i="92"/>
  <c r="H47" i="92"/>
  <c r="Z47" i="92"/>
  <c r="H48" i="92"/>
  <c r="S48" i="92"/>
  <c r="Z48" i="92"/>
  <c r="H49" i="92"/>
  <c r="Z49" i="92"/>
  <c r="H50" i="92"/>
  <c r="Z50" i="92"/>
  <c r="H51" i="92"/>
  <c r="Z51" i="92"/>
  <c r="H52" i="92"/>
  <c r="Z52" i="92"/>
  <c r="H53" i="92"/>
  <c r="S53" i="92"/>
  <c r="Z53" i="92"/>
  <c r="H54" i="92"/>
  <c r="S54" i="92"/>
  <c r="Z54" i="92"/>
  <c r="H55" i="92"/>
  <c r="S55" i="92"/>
  <c r="Z55" i="92"/>
  <c r="H56" i="92"/>
  <c r="H57" i="92"/>
  <c r="H58" i="92"/>
  <c r="H59" i="92"/>
  <c r="H60" i="92"/>
  <c r="S60" i="92"/>
  <c r="Z60" i="92"/>
  <c r="H61" i="92"/>
  <c r="S61" i="92"/>
  <c r="Z61" i="92"/>
  <c r="H62" i="92"/>
  <c r="S62" i="92"/>
  <c r="Z62" i="92"/>
  <c r="H63" i="92"/>
  <c r="S63" i="92"/>
  <c r="Z63" i="92"/>
  <c r="Z64" i="92"/>
  <c r="S65" i="92"/>
  <c r="Z65" i="92"/>
  <c r="Z66" i="92"/>
  <c r="Z67" i="92"/>
  <c r="S72" i="92"/>
  <c r="Z72" i="92"/>
  <c r="S73" i="92"/>
  <c r="Z73" i="92"/>
  <c r="S74" i="92"/>
  <c r="Z74" i="92"/>
  <c r="S75" i="92"/>
  <c r="Z75" i="92"/>
  <c r="B4" i="80"/>
  <c r="B6" i="80" s="1"/>
  <c r="V4" i="80"/>
  <c r="AB4" i="80"/>
  <c r="Z4" i="80" s="1"/>
  <c r="V5" i="80"/>
  <c r="AB5" i="80"/>
  <c r="Z5" i="80" s="1"/>
  <c r="V6" i="80"/>
  <c r="AB6" i="80"/>
  <c r="Z6" i="80" s="1"/>
  <c r="V7" i="80"/>
  <c r="AB7" i="80"/>
  <c r="Z7" i="80" s="1"/>
  <c r="H8" i="80"/>
  <c r="Z8" i="80"/>
  <c r="H9" i="80"/>
  <c r="S9" i="80"/>
  <c r="V9" i="80"/>
  <c r="AB9" i="80"/>
  <c r="Z9" i="80" s="1"/>
  <c r="H10" i="80"/>
  <c r="S10" i="80"/>
  <c r="V10" i="80"/>
  <c r="Z10" i="80"/>
  <c r="H11" i="80"/>
  <c r="S11" i="80"/>
  <c r="Z11" i="80"/>
  <c r="H12" i="80"/>
  <c r="V12" i="80"/>
  <c r="Z12" i="80"/>
  <c r="H13" i="80"/>
  <c r="V13" i="80"/>
  <c r="Z13" i="80"/>
  <c r="H14" i="80"/>
  <c r="AB14" i="80"/>
  <c r="Z14" i="80" s="1"/>
  <c r="H15" i="80"/>
  <c r="H16" i="80"/>
  <c r="H17" i="80"/>
  <c r="H18" i="80"/>
  <c r="H19" i="80"/>
  <c r="S19" i="80"/>
  <c r="V19" i="80"/>
  <c r="Z19" i="80"/>
  <c r="H20" i="80"/>
  <c r="S20" i="80"/>
  <c r="V20" i="80"/>
  <c r="AB20" i="80"/>
  <c r="Z20" i="80" s="1"/>
  <c r="H21" i="80"/>
  <c r="S21" i="80"/>
  <c r="Z21" i="80"/>
  <c r="H22" i="80"/>
  <c r="S22" i="80"/>
  <c r="V22" i="80"/>
  <c r="Z22" i="80"/>
  <c r="H23" i="80"/>
  <c r="S23" i="80"/>
  <c r="V23" i="80"/>
  <c r="Z23" i="80"/>
  <c r="H24" i="80"/>
  <c r="S24" i="80"/>
  <c r="V24" i="80"/>
  <c r="Z24" i="80"/>
  <c r="H25" i="80"/>
  <c r="V25" i="80"/>
  <c r="Z25" i="80"/>
  <c r="H26" i="80"/>
  <c r="V26" i="80"/>
  <c r="AB26" i="80"/>
  <c r="Z26" i="80" s="1"/>
  <c r="H27" i="80"/>
  <c r="S27" i="80"/>
  <c r="V27" i="80"/>
  <c r="Z27" i="80"/>
  <c r="H28" i="80"/>
  <c r="S28" i="80"/>
  <c r="V28" i="80"/>
  <c r="Z28" i="80"/>
  <c r="H29" i="80"/>
  <c r="S29" i="80"/>
  <c r="Z29" i="80"/>
  <c r="H30" i="80"/>
  <c r="S30" i="80"/>
  <c r="V30" i="80"/>
  <c r="Z30" i="80"/>
  <c r="H31" i="80"/>
  <c r="AB31" i="80"/>
  <c r="Z31" i="80" s="1"/>
  <c r="H32" i="80"/>
  <c r="S32" i="80"/>
  <c r="V32" i="80"/>
  <c r="Z32" i="80"/>
  <c r="H33" i="80"/>
  <c r="S33" i="80"/>
  <c r="Z33" i="80"/>
  <c r="H34" i="80"/>
  <c r="S34" i="80"/>
  <c r="V34" i="80"/>
  <c r="Z34" i="80"/>
  <c r="H35" i="80"/>
  <c r="S35" i="80"/>
  <c r="Z35" i="80"/>
  <c r="H36" i="80"/>
  <c r="H37" i="80"/>
  <c r="H38" i="80"/>
  <c r="H39" i="80"/>
  <c r="H40" i="80"/>
  <c r="V40" i="80"/>
  <c r="Z40" i="80"/>
  <c r="H41" i="80"/>
  <c r="V41" i="80"/>
  <c r="AB41" i="80"/>
  <c r="Z41" i="80" s="1"/>
  <c r="H42" i="80"/>
  <c r="V42" i="80"/>
  <c r="AB42" i="80"/>
  <c r="Z42" i="80" s="1"/>
  <c r="H43" i="80"/>
  <c r="V43" i="80"/>
  <c r="AB43" i="80"/>
  <c r="Z43" i="80" s="1"/>
  <c r="H44" i="80"/>
  <c r="S44" i="80"/>
  <c r="V44" i="80"/>
  <c r="AB44" i="80"/>
  <c r="Z44" i="80" s="1"/>
  <c r="H45" i="80"/>
  <c r="AB45" i="80"/>
  <c r="Z45" i="80" s="1"/>
  <c r="H46" i="80"/>
  <c r="V46" i="80"/>
  <c r="AB46" i="80"/>
  <c r="Z46" i="80" s="1"/>
  <c r="H47" i="80"/>
  <c r="S47" i="80"/>
  <c r="V47" i="80"/>
  <c r="Z47" i="80"/>
  <c r="H48" i="80"/>
  <c r="Z48" i="80"/>
  <c r="H49" i="80"/>
  <c r="Z49" i="80"/>
  <c r="H50" i="80"/>
  <c r="Z50" i="80"/>
  <c r="H51" i="80"/>
  <c r="AB51" i="80"/>
  <c r="Z51" i="80" s="1"/>
  <c r="H52" i="80"/>
  <c r="AB52" i="80"/>
  <c r="Z52" i="80" s="1"/>
  <c r="H53" i="80"/>
  <c r="S53" i="80"/>
  <c r="AB53" i="80"/>
  <c r="Z53" i="80" s="1"/>
  <c r="H54" i="80"/>
  <c r="V54" i="80"/>
  <c r="Z54" i="80"/>
  <c r="H55" i="80"/>
  <c r="Z55" i="80"/>
  <c r="H56" i="80"/>
  <c r="H57" i="80"/>
  <c r="H58" i="80"/>
  <c r="H59" i="80"/>
  <c r="H60" i="80"/>
  <c r="V60" i="80"/>
  <c r="Z60" i="80"/>
  <c r="H61" i="80"/>
  <c r="V61" i="80"/>
  <c r="Z61" i="80"/>
  <c r="H62" i="80"/>
  <c r="V62" i="80"/>
  <c r="Z62" i="80"/>
  <c r="H63" i="80"/>
  <c r="S63" i="80"/>
  <c r="V63" i="80"/>
  <c r="Z63" i="80"/>
  <c r="S64" i="80"/>
  <c r="V64" i="80"/>
  <c r="Z64" i="80"/>
  <c r="V65" i="80"/>
  <c r="Z65" i="80"/>
  <c r="S66" i="80"/>
  <c r="V66" i="80"/>
  <c r="Z66" i="80"/>
  <c r="S67" i="80"/>
  <c r="V67" i="80"/>
  <c r="Z67" i="80"/>
  <c r="S72" i="80"/>
  <c r="V72" i="80"/>
  <c r="Z72" i="80"/>
  <c r="S73" i="80"/>
  <c r="V73" i="80"/>
  <c r="Z73" i="80"/>
  <c r="S74" i="80"/>
  <c r="V74" i="80"/>
  <c r="Z74" i="80"/>
  <c r="S75" i="80"/>
  <c r="V75" i="80"/>
  <c r="Z75" i="80"/>
  <c r="Z75" i="9"/>
  <c r="V75" i="9"/>
  <c r="Z74" i="9"/>
  <c r="V74" i="9"/>
  <c r="Z73" i="9"/>
  <c r="V73" i="9"/>
  <c r="Z72" i="9"/>
  <c r="V72" i="9"/>
  <c r="Z67" i="9"/>
  <c r="V67" i="9"/>
  <c r="Z66" i="9"/>
  <c r="V66" i="9"/>
  <c r="Z65" i="9"/>
  <c r="V65" i="9"/>
  <c r="Z64" i="9"/>
  <c r="V64" i="9"/>
  <c r="Z63" i="9"/>
  <c r="V63" i="9"/>
  <c r="H63" i="9"/>
  <c r="Z62" i="9"/>
  <c r="V62" i="9"/>
  <c r="H62" i="9"/>
  <c r="Z61" i="9"/>
  <c r="V61" i="9"/>
  <c r="H61" i="9"/>
  <c r="Z60" i="9"/>
  <c r="V60" i="9"/>
  <c r="H60" i="9"/>
  <c r="H59" i="9"/>
  <c r="H58" i="9"/>
  <c r="H57" i="9"/>
  <c r="H56" i="9"/>
  <c r="Z55" i="9"/>
  <c r="H55" i="9"/>
  <c r="Z54" i="9"/>
  <c r="H54" i="9"/>
  <c r="Z53" i="9"/>
  <c r="H53" i="9"/>
  <c r="Z52" i="9"/>
  <c r="H52" i="9"/>
  <c r="Z51" i="9"/>
  <c r="Z50" i="9"/>
  <c r="H50" i="9"/>
  <c r="Z49" i="9"/>
  <c r="Z48" i="9"/>
  <c r="Z47" i="9"/>
  <c r="Z46" i="9"/>
  <c r="H46" i="9"/>
  <c r="Z45" i="9"/>
  <c r="H45" i="9"/>
  <c r="Z44" i="9"/>
  <c r="H44" i="9"/>
  <c r="Z43" i="9"/>
  <c r="H43" i="9"/>
  <c r="Z42" i="9"/>
  <c r="H42" i="9"/>
  <c r="Z41" i="9"/>
  <c r="H41" i="9"/>
  <c r="Z40" i="9"/>
  <c r="H40" i="9"/>
  <c r="H39" i="9"/>
  <c r="H38" i="9"/>
  <c r="H37" i="9"/>
  <c r="H36" i="9"/>
  <c r="Z35" i="9"/>
  <c r="H35" i="9"/>
  <c r="Z34" i="9"/>
  <c r="H34" i="9"/>
  <c r="Z33" i="9"/>
  <c r="H33" i="9"/>
  <c r="Z32" i="9"/>
  <c r="H32" i="9"/>
  <c r="Z31" i="9"/>
  <c r="H31" i="9"/>
  <c r="Z30" i="9"/>
  <c r="Z29" i="9"/>
  <c r="H29" i="9"/>
  <c r="Z28" i="9"/>
  <c r="H28" i="9"/>
  <c r="Z27" i="9"/>
  <c r="H27" i="9"/>
  <c r="Z26" i="9"/>
  <c r="H26" i="9"/>
  <c r="Z25" i="9"/>
  <c r="H25" i="9"/>
  <c r="Z24" i="9"/>
  <c r="H24" i="9"/>
  <c r="Z23" i="9"/>
  <c r="H23" i="9"/>
  <c r="Z22" i="9"/>
  <c r="H22" i="9"/>
  <c r="Z21" i="9"/>
  <c r="H21" i="9"/>
  <c r="Z20" i="9"/>
  <c r="H20" i="9"/>
  <c r="Z19" i="9"/>
  <c r="H19" i="9"/>
  <c r="H18" i="9"/>
  <c r="H17" i="9"/>
  <c r="H16" i="9"/>
  <c r="H15" i="9"/>
  <c r="AB14" i="9"/>
  <c r="Z14" i="9" s="1"/>
  <c r="H14" i="9"/>
  <c r="Z13" i="9"/>
  <c r="H13" i="9"/>
  <c r="Z12" i="9"/>
  <c r="H12" i="9"/>
  <c r="Z11" i="9"/>
  <c r="H11" i="9"/>
  <c r="Z10" i="9"/>
  <c r="H10" i="9"/>
  <c r="AB9" i="9"/>
  <c r="Z9" i="9" s="1"/>
  <c r="H9" i="9"/>
  <c r="Z8" i="9"/>
  <c r="H8" i="9"/>
  <c r="AB7" i="9"/>
  <c r="Z7" i="9" s="1"/>
  <c r="AB6" i="9"/>
  <c r="Z6" i="9" s="1"/>
  <c r="AB5" i="9"/>
  <c r="Z5" i="9" s="1"/>
  <c r="AB4" i="9"/>
  <c r="Z4" i="9" s="1"/>
  <c r="B4" i="9"/>
  <c r="B6" i="9" s="1"/>
  <c r="B4" i="73"/>
  <c r="B6" i="73" s="1"/>
  <c r="AB4" i="73"/>
  <c r="Z4" i="73" s="1"/>
  <c r="AB5" i="73"/>
  <c r="Z5" i="73" s="1"/>
  <c r="AB6" i="73"/>
  <c r="Z6" i="73" s="1"/>
  <c r="AB7" i="73"/>
  <c r="Z7" i="73" s="1"/>
  <c r="H8" i="73"/>
  <c r="AB8" i="73"/>
  <c r="Z8" i="73" s="1"/>
  <c r="H9" i="73"/>
  <c r="S9" i="73"/>
  <c r="AB9" i="73"/>
  <c r="Z9" i="73" s="1"/>
  <c r="H10" i="73"/>
  <c r="S10" i="73"/>
  <c r="Z10" i="73"/>
  <c r="H11" i="73"/>
  <c r="S11" i="73"/>
  <c r="AB11" i="73"/>
  <c r="Z11" i="73" s="1"/>
  <c r="H12" i="73"/>
  <c r="AB12" i="73"/>
  <c r="Z12" i="73" s="1"/>
  <c r="H13" i="73"/>
  <c r="Z13" i="73"/>
  <c r="H14" i="73"/>
  <c r="AB14" i="73"/>
  <c r="Z14" i="73" s="1"/>
  <c r="H15" i="73"/>
  <c r="H16" i="73"/>
  <c r="H17" i="73"/>
  <c r="H18" i="73"/>
  <c r="H19" i="73"/>
  <c r="S19" i="73"/>
  <c r="AB19" i="73"/>
  <c r="Z19" i="73" s="1"/>
  <c r="H20" i="73"/>
  <c r="S20" i="73"/>
  <c r="AB20" i="73"/>
  <c r="Z20" i="73" s="1"/>
  <c r="H21" i="73"/>
  <c r="S21" i="73"/>
  <c r="AB21" i="73"/>
  <c r="Z21" i="73" s="1"/>
  <c r="H22" i="73"/>
  <c r="S22" i="73"/>
  <c r="AB22" i="73"/>
  <c r="Z22" i="73" s="1"/>
  <c r="H23" i="73"/>
  <c r="S23" i="73"/>
  <c r="AB23" i="73"/>
  <c r="Z23" i="73" s="1"/>
  <c r="H24" i="73"/>
  <c r="S24" i="73"/>
  <c r="Z24" i="73"/>
  <c r="H25" i="73"/>
  <c r="Z25" i="73"/>
  <c r="H26" i="73"/>
  <c r="Z26" i="73"/>
  <c r="H27" i="73"/>
  <c r="S27" i="73"/>
  <c r="Z27" i="73"/>
  <c r="H28" i="73"/>
  <c r="S28" i="73"/>
  <c r="Z28" i="73"/>
  <c r="H29" i="73"/>
  <c r="S29" i="73"/>
  <c r="Z29" i="73"/>
  <c r="H30" i="73"/>
  <c r="S30" i="73"/>
  <c r="Z30" i="73"/>
  <c r="H31" i="73"/>
  <c r="S31" i="73"/>
  <c r="AB31" i="73"/>
  <c r="Z31" i="73" s="1"/>
  <c r="H32" i="73"/>
  <c r="AB32" i="73"/>
  <c r="Z32" i="73" s="1"/>
  <c r="H33" i="73"/>
  <c r="S33" i="73"/>
  <c r="Z33" i="73"/>
  <c r="H34" i="73"/>
  <c r="S34" i="73"/>
  <c r="Z34" i="73"/>
  <c r="H35" i="73"/>
  <c r="S35" i="73"/>
  <c r="Z35" i="73"/>
  <c r="H36" i="73"/>
  <c r="H37" i="73"/>
  <c r="H38" i="73"/>
  <c r="H39" i="73"/>
  <c r="H40" i="73"/>
  <c r="AB40" i="73"/>
  <c r="Z40" i="73" s="1"/>
  <c r="H41" i="73"/>
  <c r="AB41" i="73"/>
  <c r="Z41" i="73" s="1"/>
  <c r="H42" i="73"/>
  <c r="Z42" i="73"/>
  <c r="H43" i="73"/>
  <c r="Z43" i="73"/>
  <c r="H44" i="73"/>
  <c r="S44" i="73"/>
  <c r="AB44" i="73"/>
  <c r="Z44" i="73" s="1"/>
  <c r="H45" i="73"/>
  <c r="AB45" i="73"/>
  <c r="Z45" i="73" s="1"/>
  <c r="H46" i="73"/>
  <c r="AB46" i="73"/>
  <c r="Z46" i="73" s="1"/>
  <c r="H47" i="73"/>
  <c r="Z47" i="73"/>
  <c r="H48" i="73"/>
  <c r="Z48" i="73"/>
  <c r="H49" i="73"/>
  <c r="AB49" i="73"/>
  <c r="Z49" i="73" s="1"/>
  <c r="H50" i="73"/>
  <c r="Z50" i="73"/>
  <c r="H51" i="73"/>
  <c r="AB51" i="73"/>
  <c r="Z51" i="73" s="1"/>
  <c r="H52" i="73"/>
  <c r="AB52" i="73"/>
  <c r="Z52" i="73" s="1"/>
  <c r="H53" i="73"/>
  <c r="AB53" i="73"/>
  <c r="Z53" i="73" s="1"/>
  <c r="H54" i="73"/>
  <c r="Z54" i="73"/>
  <c r="H55" i="73"/>
  <c r="Z55" i="73"/>
  <c r="H56" i="73"/>
  <c r="H57" i="73"/>
  <c r="H58" i="73"/>
  <c r="H59" i="73"/>
  <c r="H60" i="73"/>
  <c r="S60" i="73"/>
  <c r="Z60" i="73"/>
  <c r="H61" i="73"/>
  <c r="Z61" i="73"/>
  <c r="H62" i="73"/>
  <c r="Z62" i="73"/>
  <c r="H63" i="73"/>
  <c r="Z63" i="73"/>
  <c r="Z64" i="73"/>
  <c r="Z65" i="73"/>
  <c r="Z66" i="73"/>
  <c r="Z67" i="73"/>
  <c r="Z72" i="73"/>
  <c r="Z73" i="73"/>
  <c r="Z74" i="73"/>
  <c r="Z75" i="73"/>
  <c r="B4" i="91"/>
  <c r="B6" i="91" s="1"/>
  <c r="V5" i="91"/>
  <c r="Z5" i="91"/>
  <c r="V6" i="91"/>
  <c r="Z6" i="91"/>
  <c r="Z7" i="91"/>
  <c r="H8" i="91"/>
  <c r="V8" i="91"/>
  <c r="Z8" i="91"/>
  <c r="H9" i="91"/>
  <c r="V9" i="91"/>
  <c r="Z9" i="91"/>
  <c r="H10" i="91"/>
  <c r="Z10" i="91"/>
  <c r="H11" i="91"/>
  <c r="V11" i="91"/>
  <c r="Z11" i="91"/>
  <c r="H12" i="91"/>
  <c r="Z12" i="91"/>
  <c r="H13" i="91"/>
  <c r="V13" i="91"/>
  <c r="Z13" i="91"/>
  <c r="H14" i="91"/>
  <c r="V14" i="91"/>
  <c r="Z14" i="91"/>
  <c r="H15" i="91"/>
  <c r="V15" i="91"/>
  <c r="Z15" i="91"/>
  <c r="H16" i="91"/>
  <c r="H17" i="91"/>
  <c r="H18" i="91"/>
  <c r="H19" i="91"/>
  <c r="H20" i="91"/>
  <c r="V20" i="91"/>
  <c r="Z20" i="91"/>
  <c r="H21" i="91"/>
  <c r="Z21" i="91"/>
  <c r="H22" i="91"/>
  <c r="V22" i="91"/>
  <c r="Z22" i="91"/>
  <c r="H23" i="91"/>
  <c r="V23" i="91"/>
  <c r="Z23" i="91"/>
  <c r="H24" i="91"/>
  <c r="Z24" i="91"/>
  <c r="H25" i="91"/>
  <c r="V25" i="91"/>
  <c r="Z25" i="91"/>
  <c r="H26" i="91"/>
  <c r="V26" i="91"/>
  <c r="Z26" i="91"/>
  <c r="H27" i="91"/>
  <c r="V27" i="91"/>
  <c r="Z27" i="91"/>
  <c r="H28" i="91"/>
  <c r="V28" i="91"/>
  <c r="Z28" i="91"/>
  <c r="H29" i="91"/>
  <c r="V29" i="91"/>
  <c r="Z29" i="91"/>
  <c r="H30" i="91"/>
  <c r="Z30" i="91"/>
  <c r="H31" i="91"/>
  <c r="V31" i="91"/>
  <c r="Z31" i="91"/>
  <c r="H32" i="91"/>
  <c r="V32" i="91"/>
  <c r="Z32" i="91"/>
  <c r="H33" i="91"/>
  <c r="V33" i="91"/>
  <c r="Z33" i="91"/>
  <c r="H34" i="91"/>
  <c r="Z34" i="91"/>
  <c r="H35" i="91"/>
  <c r="V35" i="91"/>
  <c r="Z35" i="91"/>
  <c r="H36" i="91"/>
  <c r="Z36" i="91"/>
  <c r="H37" i="91"/>
  <c r="H38" i="91"/>
  <c r="H39" i="91"/>
  <c r="H40" i="91"/>
  <c r="H41" i="91"/>
  <c r="V41" i="91"/>
  <c r="Z41" i="91"/>
  <c r="H42" i="91"/>
  <c r="V42" i="91"/>
  <c r="Z42" i="91"/>
  <c r="H43" i="91"/>
  <c r="V43" i="91"/>
  <c r="Z43" i="91"/>
  <c r="H44" i="91"/>
  <c r="Z44" i="91"/>
  <c r="H45" i="91"/>
  <c r="V45" i="91"/>
  <c r="Z45" i="91"/>
  <c r="H46" i="91"/>
  <c r="Z46" i="91"/>
  <c r="H47" i="91"/>
  <c r="V47" i="91"/>
  <c r="Z47" i="91"/>
  <c r="H48" i="91"/>
  <c r="V48" i="91"/>
  <c r="Z48" i="91"/>
  <c r="H49" i="91"/>
  <c r="V49" i="91"/>
  <c r="Z49" i="91"/>
  <c r="H50" i="91"/>
  <c r="Z50" i="91"/>
  <c r="H51" i="91"/>
  <c r="Z51" i="91"/>
  <c r="H52" i="91"/>
  <c r="Z52" i="91"/>
  <c r="H53" i="91"/>
  <c r="Z53" i="91"/>
  <c r="H54" i="91"/>
  <c r="Z54" i="91"/>
  <c r="H55" i="91"/>
  <c r="Z55" i="91"/>
  <c r="H56" i="91"/>
  <c r="Z56" i="91"/>
  <c r="H57" i="91"/>
  <c r="H58" i="91"/>
  <c r="H59" i="91"/>
  <c r="H60" i="91"/>
  <c r="H61" i="91"/>
  <c r="V61" i="91"/>
  <c r="Z61" i="91"/>
  <c r="H62" i="91"/>
  <c r="V62" i="91"/>
  <c r="Z62" i="91"/>
  <c r="H63" i="91"/>
  <c r="V63" i="91"/>
  <c r="Z63" i="91"/>
  <c r="V64" i="91"/>
  <c r="Z64" i="91"/>
  <c r="V65" i="91"/>
  <c r="Z65" i="91"/>
  <c r="V66" i="91"/>
  <c r="Z66" i="91"/>
  <c r="V67" i="91"/>
  <c r="Z67" i="91"/>
  <c r="V68" i="91"/>
  <c r="Z68" i="91"/>
  <c r="V73" i="91"/>
  <c r="Z73" i="91"/>
  <c r="V74" i="91"/>
  <c r="Z74" i="91"/>
  <c r="V75" i="91"/>
  <c r="Z75" i="91"/>
  <c r="V76" i="91"/>
  <c r="Z76" i="91"/>
  <c r="B4" i="48"/>
  <c r="B6" i="48" s="1"/>
  <c r="V4" i="48"/>
  <c r="Z4" i="48"/>
  <c r="V5" i="48"/>
  <c r="AB5" i="48"/>
  <c r="Z5" i="48" s="1"/>
  <c r="V6" i="48"/>
  <c r="AB6" i="48"/>
  <c r="Z6" i="48" s="1"/>
  <c r="V7" i="48"/>
  <c r="AB7" i="48"/>
  <c r="Z7" i="48" s="1"/>
  <c r="H8" i="48"/>
  <c r="V8" i="48"/>
  <c r="Z8" i="48"/>
  <c r="H9" i="48"/>
  <c r="V9" i="48"/>
  <c r="AB9" i="48"/>
  <c r="Z9" i="48" s="1"/>
  <c r="H10" i="48"/>
  <c r="V10" i="48"/>
  <c r="Z10" i="48"/>
  <c r="H11" i="48"/>
  <c r="AB11" i="48"/>
  <c r="Z11" i="48" s="1"/>
  <c r="H12" i="48"/>
  <c r="V12" i="48"/>
  <c r="Z12" i="48"/>
  <c r="H13" i="48"/>
  <c r="V13" i="48"/>
  <c r="Z13" i="48"/>
  <c r="H14" i="48"/>
  <c r="V14" i="48"/>
  <c r="Z14" i="48"/>
  <c r="H15" i="48"/>
  <c r="H16" i="48"/>
  <c r="H17" i="48"/>
  <c r="H18" i="48"/>
  <c r="H19" i="48"/>
  <c r="V19" i="48"/>
  <c r="Z19" i="48"/>
  <c r="H20" i="48"/>
  <c r="V20" i="48"/>
  <c r="AB20" i="48"/>
  <c r="Z20" i="48" s="1"/>
  <c r="H21" i="48"/>
  <c r="V21" i="48"/>
  <c r="Z21" i="48"/>
  <c r="H22" i="48"/>
  <c r="V22" i="48"/>
  <c r="Z22" i="48"/>
  <c r="H23" i="48"/>
  <c r="V23" i="48"/>
  <c r="AB23" i="48"/>
  <c r="Z23" i="48" s="1"/>
  <c r="H24" i="48"/>
  <c r="V24" i="48"/>
  <c r="Z24" i="48"/>
  <c r="H25" i="48"/>
  <c r="V25" i="48"/>
  <c r="Z25" i="48"/>
  <c r="H26" i="48"/>
  <c r="V26" i="48"/>
  <c r="Z26" i="48"/>
  <c r="H27" i="48"/>
  <c r="V27" i="48"/>
  <c r="AB27" i="48"/>
  <c r="Z27" i="48" s="1"/>
  <c r="H28" i="48"/>
  <c r="V28" i="48"/>
  <c r="Z28" i="48"/>
  <c r="H29" i="48"/>
  <c r="V29" i="48"/>
  <c r="Z29" i="48"/>
  <c r="H30" i="48"/>
  <c r="V30" i="48"/>
  <c r="Z30" i="48"/>
  <c r="H31" i="48"/>
  <c r="V31" i="48"/>
  <c r="Z31" i="48"/>
  <c r="H32" i="48"/>
  <c r="V32" i="48"/>
  <c r="Z32" i="48"/>
  <c r="H33" i="48"/>
  <c r="V33" i="48"/>
  <c r="Z33" i="48"/>
  <c r="H34" i="48"/>
  <c r="V34" i="48"/>
  <c r="Z34" i="48"/>
  <c r="H35" i="48"/>
  <c r="V35" i="48"/>
  <c r="Z35" i="48"/>
  <c r="H36" i="48"/>
  <c r="H37" i="48"/>
  <c r="H38" i="48"/>
  <c r="H39" i="48"/>
  <c r="H40" i="48"/>
  <c r="Z40" i="48"/>
  <c r="H41" i="48"/>
  <c r="AB41" i="48"/>
  <c r="Z41" i="48" s="1"/>
  <c r="H42" i="48"/>
  <c r="Z42" i="48"/>
  <c r="H43" i="48"/>
  <c r="Z43" i="48"/>
  <c r="H44" i="48"/>
  <c r="Z44" i="48"/>
  <c r="H45" i="48"/>
  <c r="Z45" i="48"/>
  <c r="H46" i="48"/>
  <c r="Z46" i="48"/>
  <c r="H47" i="48"/>
  <c r="Z47" i="48"/>
  <c r="H48" i="48"/>
  <c r="Z48" i="48"/>
  <c r="H49" i="48"/>
  <c r="Z49" i="48"/>
  <c r="H50" i="48"/>
  <c r="Z50" i="48"/>
  <c r="H51" i="48"/>
  <c r="AB51" i="48"/>
  <c r="Z51" i="48" s="1"/>
  <c r="H52" i="48"/>
  <c r="AB52" i="48"/>
  <c r="Z52" i="48" s="1"/>
  <c r="H53" i="48"/>
  <c r="Z53" i="48"/>
  <c r="H54" i="48"/>
  <c r="Z54" i="48"/>
  <c r="H55" i="48"/>
  <c r="Z55" i="48"/>
  <c r="H56" i="48"/>
  <c r="H57" i="48"/>
  <c r="H58" i="48"/>
  <c r="H59" i="48"/>
  <c r="H60" i="48"/>
  <c r="Z60" i="48"/>
  <c r="H61" i="48"/>
  <c r="Z61" i="48"/>
  <c r="H62" i="48"/>
  <c r="Z62" i="48"/>
  <c r="H63" i="48"/>
  <c r="V63" i="48"/>
  <c r="Z63" i="48"/>
  <c r="V64" i="48"/>
  <c r="Z64" i="48"/>
  <c r="V65" i="48"/>
  <c r="Z65" i="48"/>
  <c r="V66" i="48"/>
  <c r="Z66" i="48"/>
  <c r="V67" i="48"/>
  <c r="Z67" i="48"/>
  <c r="V72" i="48"/>
  <c r="Z72" i="48"/>
  <c r="V73" i="48"/>
  <c r="Z73" i="48"/>
  <c r="V74" i="48"/>
  <c r="Z74" i="48"/>
  <c r="V75" i="48"/>
  <c r="Z75" i="48"/>
  <c r="B4" i="101"/>
  <c r="B6" i="101" s="1"/>
  <c r="V5" i="101"/>
  <c r="Z5" i="101"/>
  <c r="V6" i="101"/>
  <c r="Z6" i="101"/>
  <c r="V7" i="101"/>
  <c r="Z7" i="101"/>
  <c r="H8" i="101"/>
  <c r="V8" i="101"/>
  <c r="Z8" i="101"/>
  <c r="H9" i="101"/>
  <c r="V9" i="101"/>
  <c r="Z9" i="101"/>
  <c r="H10" i="101"/>
  <c r="V10" i="101"/>
  <c r="Z10" i="101"/>
  <c r="H11" i="101"/>
  <c r="V11" i="101"/>
  <c r="Z11" i="101"/>
  <c r="H12" i="101"/>
  <c r="V12" i="101"/>
  <c r="Z12" i="101"/>
  <c r="H13" i="101"/>
  <c r="Z13" i="101"/>
  <c r="H14" i="101"/>
  <c r="V14" i="101"/>
  <c r="Z14" i="101"/>
  <c r="H15" i="101"/>
  <c r="V15" i="101"/>
  <c r="Z15" i="101"/>
  <c r="H16" i="101"/>
  <c r="H17" i="101"/>
  <c r="H18" i="101"/>
  <c r="H19" i="101"/>
  <c r="H20" i="101"/>
  <c r="Z20" i="101"/>
  <c r="H21" i="101"/>
  <c r="Z21" i="101"/>
  <c r="H22" i="101"/>
  <c r="Z22" i="101"/>
  <c r="H23" i="101"/>
  <c r="V23" i="101"/>
  <c r="Z23" i="101"/>
  <c r="H24" i="101"/>
  <c r="V24" i="101"/>
  <c r="Z24" i="101"/>
  <c r="H25" i="101"/>
  <c r="V25" i="101"/>
  <c r="Z25" i="101"/>
  <c r="H26" i="101"/>
  <c r="V26" i="101"/>
  <c r="Z26" i="101"/>
  <c r="H27" i="101"/>
  <c r="V27" i="101"/>
  <c r="Z27" i="101"/>
  <c r="H28" i="101"/>
  <c r="Z28" i="101"/>
  <c r="H29" i="101"/>
  <c r="V29" i="101"/>
  <c r="Z29" i="101"/>
  <c r="H30" i="101"/>
  <c r="V30" i="101"/>
  <c r="Z30" i="101"/>
  <c r="H31" i="101"/>
  <c r="V31" i="101"/>
  <c r="Z31" i="101"/>
  <c r="H32" i="101"/>
  <c r="V32" i="101"/>
  <c r="Z32" i="101"/>
  <c r="H33" i="101"/>
  <c r="V33" i="101"/>
  <c r="Z33" i="101"/>
  <c r="H34" i="101"/>
  <c r="V34" i="101"/>
  <c r="Z34" i="101"/>
  <c r="H35" i="101"/>
  <c r="Z35" i="101"/>
  <c r="H36" i="101"/>
  <c r="Z36" i="101"/>
  <c r="H37" i="101"/>
  <c r="H38" i="101"/>
  <c r="H39" i="101"/>
  <c r="H40" i="101"/>
  <c r="H41" i="101"/>
  <c r="Z41" i="101"/>
  <c r="H42" i="101"/>
  <c r="Z42" i="101"/>
  <c r="H43" i="101"/>
  <c r="Z43" i="101"/>
  <c r="H44" i="101"/>
  <c r="Z44" i="101"/>
  <c r="H45" i="101"/>
  <c r="V45" i="101"/>
  <c r="Z45" i="101"/>
  <c r="H46" i="101"/>
  <c r="Z46" i="101"/>
  <c r="H47" i="101"/>
  <c r="Z47" i="101"/>
  <c r="H48" i="101"/>
  <c r="Z48" i="101"/>
  <c r="H49" i="101"/>
  <c r="V49" i="101"/>
  <c r="Z49" i="101"/>
  <c r="H50" i="101"/>
  <c r="Z50" i="101"/>
  <c r="H51" i="101"/>
  <c r="Z51" i="101"/>
  <c r="H52" i="101"/>
  <c r="Z52" i="101"/>
  <c r="H53" i="101"/>
  <c r="Z53" i="101"/>
  <c r="H54" i="101"/>
  <c r="Z54" i="101"/>
  <c r="H55" i="101"/>
  <c r="Z55" i="101"/>
  <c r="H56" i="101"/>
  <c r="Z56" i="101"/>
  <c r="H57" i="101"/>
  <c r="H58" i="101"/>
  <c r="H59" i="101"/>
  <c r="H60" i="101"/>
  <c r="H61" i="101"/>
  <c r="V61" i="101"/>
  <c r="Z61" i="101"/>
  <c r="H62" i="101"/>
  <c r="V62" i="101"/>
  <c r="Z62" i="101"/>
  <c r="H63" i="101"/>
  <c r="V63" i="101"/>
  <c r="Z63" i="101"/>
  <c r="V64" i="101"/>
  <c r="Z64" i="101"/>
  <c r="V65" i="101"/>
  <c r="Z65" i="101"/>
  <c r="V66" i="101"/>
  <c r="Z66" i="101"/>
  <c r="V67" i="101"/>
  <c r="Z67" i="101"/>
  <c r="V68" i="101"/>
  <c r="Z68" i="101"/>
  <c r="V73" i="101"/>
  <c r="Z73" i="101"/>
  <c r="V74" i="101"/>
  <c r="Z74" i="101"/>
  <c r="V75" i="101"/>
  <c r="Z75" i="101"/>
  <c r="V76" i="101"/>
  <c r="Z76" i="101"/>
  <c r="Z75" i="7"/>
  <c r="V75" i="7"/>
  <c r="Z74" i="7"/>
  <c r="V74" i="7"/>
  <c r="Z73" i="7"/>
  <c r="V73" i="7"/>
  <c r="Z72" i="7"/>
  <c r="V72" i="7"/>
  <c r="Z67" i="7"/>
  <c r="V67" i="7"/>
  <c r="Z66" i="7"/>
  <c r="V66" i="7"/>
  <c r="Z65" i="7"/>
  <c r="V65" i="7"/>
  <c r="Z64" i="7"/>
  <c r="V64" i="7"/>
  <c r="Z63" i="7"/>
  <c r="V63" i="7"/>
  <c r="H63" i="7"/>
  <c r="Z62" i="7"/>
  <c r="V62" i="7"/>
  <c r="H62" i="7"/>
  <c r="Z61" i="7"/>
  <c r="V61" i="7"/>
  <c r="H61" i="7"/>
  <c r="Z60" i="7"/>
  <c r="H60" i="7"/>
  <c r="H59" i="7"/>
  <c r="H58" i="7"/>
  <c r="H57" i="7"/>
  <c r="H56" i="7"/>
  <c r="Z55" i="7"/>
  <c r="H55" i="7"/>
  <c r="Z54" i="7"/>
  <c r="H54" i="7"/>
  <c r="Z53" i="7"/>
  <c r="H53" i="7"/>
  <c r="Z52" i="7"/>
  <c r="H52" i="7"/>
  <c r="Z51" i="7"/>
  <c r="H51" i="7"/>
  <c r="Z50" i="7"/>
  <c r="H50" i="7"/>
  <c r="Z49" i="7"/>
  <c r="H49" i="7"/>
  <c r="Z48" i="7"/>
  <c r="H48" i="7"/>
  <c r="Z47" i="7"/>
  <c r="H47" i="7"/>
  <c r="Z46" i="7"/>
  <c r="H46" i="7"/>
  <c r="Z45" i="7"/>
  <c r="H45" i="7"/>
  <c r="Z44" i="7"/>
  <c r="H44" i="7"/>
  <c r="Z43" i="7"/>
  <c r="H43" i="7"/>
  <c r="Z42" i="7"/>
  <c r="H42" i="7"/>
  <c r="Z41" i="7"/>
  <c r="H41" i="7"/>
  <c r="Z40" i="7"/>
  <c r="H40" i="7"/>
  <c r="H39" i="7"/>
  <c r="H38" i="7"/>
  <c r="H37" i="7"/>
  <c r="H36" i="7"/>
  <c r="Z35" i="7"/>
  <c r="H35" i="7"/>
  <c r="Z34" i="7"/>
  <c r="H34" i="7"/>
  <c r="Z33" i="7"/>
  <c r="H33" i="7"/>
  <c r="Z32" i="7"/>
  <c r="H32" i="7"/>
  <c r="Z31" i="7"/>
  <c r="H31" i="7"/>
  <c r="Z30" i="7"/>
  <c r="H30" i="7"/>
  <c r="Z29" i="7"/>
  <c r="H29" i="7"/>
  <c r="Z28" i="7"/>
  <c r="H28" i="7"/>
  <c r="Z27" i="7"/>
  <c r="H27" i="7"/>
  <c r="Z26" i="7"/>
  <c r="H26" i="7"/>
  <c r="Z25" i="7"/>
  <c r="H25" i="7"/>
  <c r="Z24" i="7"/>
  <c r="H24" i="7"/>
  <c r="Z23" i="7"/>
  <c r="H23" i="7"/>
  <c r="Z22" i="7"/>
  <c r="H22" i="7"/>
  <c r="Z21" i="7"/>
  <c r="H21" i="7"/>
  <c r="Z20" i="7"/>
  <c r="H20" i="7"/>
  <c r="Z19" i="7"/>
  <c r="H19" i="7"/>
  <c r="H18" i="7"/>
  <c r="H17" i="7"/>
  <c r="H16" i="7"/>
  <c r="H15" i="7"/>
  <c r="Z14" i="7"/>
  <c r="H14" i="7"/>
  <c r="Z13" i="7"/>
  <c r="H13" i="7"/>
  <c r="AB12" i="7"/>
  <c r="Z12" i="7" s="1"/>
  <c r="H12" i="7"/>
  <c r="AB11" i="7"/>
  <c r="Z11" i="7" s="1"/>
  <c r="H11" i="7"/>
  <c r="Z10" i="7"/>
  <c r="H10" i="7"/>
  <c r="AB9" i="7"/>
  <c r="Z9" i="7" s="1"/>
  <c r="H9" i="7"/>
  <c r="Z8" i="7"/>
  <c r="H8" i="7"/>
  <c r="AB7" i="7"/>
  <c r="Z7" i="7" s="1"/>
  <c r="AB6" i="7"/>
  <c r="Z6" i="7" s="1"/>
  <c r="AB5" i="7"/>
  <c r="Z5" i="7" s="1"/>
  <c r="AB4" i="7"/>
  <c r="Z4" i="7" s="1"/>
  <c r="B4" i="7"/>
  <c r="B6" i="7" s="1"/>
  <c r="B4" i="45"/>
  <c r="B6" i="45" s="1"/>
  <c r="V4" i="45"/>
  <c r="AB4" i="45"/>
  <c r="Z4" i="45" s="1"/>
  <c r="V5" i="45"/>
  <c r="AB5" i="45"/>
  <c r="Z5" i="45" s="1"/>
  <c r="V6" i="45"/>
  <c r="AB6" i="45"/>
  <c r="Z6" i="45" s="1"/>
  <c r="V7" i="45"/>
  <c r="AB7" i="45"/>
  <c r="Z7" i="45" s="1"/>
  <c r="H8" i="45"/>
  <c r="V8" i="45"/>
  <c r="Z8" i="45"/>
  <c r="H9" i="45"/>
  <c r="V9" i="45"/>
  <c r="AB9" i="45"/>
  <c r="Z9" i="45" s="1"/>
  <c r="H10" i="45"/>
  <c r="Z10" i="45"/>
  <c r="H11" i="45"/>
  <c r="V11" i="45"/>
  <c r="AB11" i="45"/>
  <c r="Z11" i="45" s="1"/>
  <c r="H12" i="45"/>
  <c r="V12" i="45"/>
  <c r="AB12" i="45"/>
  <c r="Z12" i="45" s="1"/>
  <c r="H13" i="45"/>
  <c r="AB13" i="45"/>
  <c r="Z13" i="45" s="1"/>
  <c r="H14" i="45"/>
  <c r="AB14" i="45"/>
  <c r="Z14" i="45" s="1"/>
  <c r="H15" i="45"/>
  <c r="H16" i="45"/>
  <c r="H17" i="45"/>
  <c r="H18" i="45"/>
  <c r="H19" i="45"/>
  <c r="V19" i="45"/>
  <c r="Z19" i="45"/>
  <c r="H20" i="45"/>
  <c r="V20" i="45"/>
  <c r="AB20" i="45"/>
  <c r="Z20" i="45" s="1"/>
  <c r="H21" i="45"/>
  <c r="V21" i="45"/>
  <c r="AB21" i="45"/>
  <c r="Z21" i="45" s="1"/>
  <c r="H22" i="45"/>
  <c r="V22" i="45"/>
  <c r="AB22" i="45"/>
  <c r="Z22" i="45" s="1"/>
  <c r="H23" i="45"/>
  <c r="AB23" i="45"/>
  <c r="Z23" i="45" s="1"/>
  <c r="H24" i="45"/>
  <c r="Z24" i="45"/>
  <c r="H25" i="45"/>
  <c r="Z25" i="45"/>
  <c r="H26" i="45"/>
  <c r="V26" i="45"/>
  <c r="AB26" i="45"/>
  <c r="Z26" i="45" s="1"/>
  <c r="H27" i="45"/>
  <c r="AB27" i="45"/>
  <c r="Z27" i="45" s="1"/>
  <c r="H28" i="45"/>
  <c r="V28" i="45"/>
  <c r="Z28" i="45"/>
  <c r="H29" i="45"/>
  <c r="V29" i="45"/>
  <c r="Z29" i="45"/>
  <c r="H30" i="45"/>
  <c r="V30" i="45"/>
  <c r="Z30" i="45"/>
  <c r="H31" i="45"/>
  <c r="V31" i="45"/>
  <c r="Z31" i="45"/>
  <c r="H32" i="45"/>
  <c r="AB32" i="45"/>
  <c r="Z32" i="45" s="1"/>
  <c r="H33" i="45"/>
  <c r="V33" i="45"/>
  <c r="AB33" i="45"/>
  <c r="Z33" i="45" s="1"/>
  <c r="H34" i="45"/>
  <c r="V34" i="45"/>
  <c r="Z34" i="45"/>
  <c r="H35" i="45"/>
  <c r="V35" i="45"/>
  <c r="AB35" i="45"/>
  <c r="Z35" i="45" s="1"/>
  <c r="H36" i="45"/>
  <c r="H37" i="45"/>
  <c r="H38" i="45"/>
  <c r="H39" i="45"/>
  <c r="H40" i="45"/>
  <c r="V40" i="45"/>
  <c r="AB40" i="45"/>
  <c r="Z40" i="45" s="1"/>
  <c r="H41" i="45"/>
  <c r="V41" i="45"/>
  <c r="AB41" i="45"/>
  <c r="Z41" i="45" s="1"/>
  <c r="H42" i="45"/>
  <c r="V42" i="45"/>
  <c r="AB42" i="45"/>
  <c r="Z42" i="45" s="1"/>
  <c r="H43" i="45"/>
  <c r="V43" i="45"/>
  <c r="AB43" i="45"/>
  <c r="Z43" i="45" s="1"/>
  <c r="H44" i="45"/>
  <c r="V44" i="45"/>
  <c r="AB44" i="45"/>
  <c r="Z44" i="45" s="1"/>
  <c r="H45" i="45"/>
  <c r="V45" i="45"/>
  <c r="Z45" i="45"/>
  <c r="H46" i="45"/>
  <c r="V46" i="45"/>
  <c r="AB46" i="45"/>
  <c r="Z46" i="45" s="1"/>
  <c r="H47" i="45"/>
  <c r="V47" i="45"/>
  <c r="Z47" i="45"/>
  <c r="H48" i="45"/>
  <c r="Z48" i="45"/>
  <c r="H49" i="45"/>
  <c r="AB49" i="45"/>
  <c r="Z49" i="45" s="1"/>
  <c r="H50" i="45"/>
  <c r="Z50" i="45"/>
  <c r="H51" i="45"/>
  <c r="Z51" i="45"/>
  <c r="H52" i="45"/>
  <c r="AB52" i="45"/>
  <c r="Z52" i="45" s="1"/>
  <c r="H53" i="45"/>
  <c r="V53" i="45"/>
  <c r="AB53" i="45"/>
  <c r="Z53" i="45" s="1"/>
  <c r="H54" i="45"/>
  <c r="AB54" i="45"/>
  <c r="Z54" i="45" s="1"/>
  <c r="H55" i="45"/>
  <c r="AB55" i="45"/>
  <c r="Z55" i="45" s="1"/>
  <c r="H56" i="45"/>
  <c r="H57" i="45"/>
  <c r="H58" i="45"/>
  <c r="H59" i="45"/>
  <c r="H60" i="45"/>
  <c r="V60" i="45"/>
  <c r="Z60" i="45"/>
  <c r="H61" i="45"/>
  <c r="V61" i="45"/>
  <c r="Z61" i="45"/>
  <c r="H62" i="45"/>
  <c r="V62" i="45"/>
  <c r="Z62" i="45"/>
  <c r="H63" i="45"/>
  <c r="V63" i="45"/>
  <c r="Z63" i="45"/>
  <c r="V64" i="45"/>
  <c r="Z64" i="45"/>
  <c r="V65" i="45"/>
  <c r="Z65" i="45"/>
  <c r="V66" i="45"/>
  <c r="Z66" i="45"/>
  <c r="V67" i="45"/>
  <c r="Z67" i="45"/>
  <c r="V72" i="45"/>
  <c r="Z72" i="45"/>
  <c r="V73" i="45"/>
  <c r="Z73" i="45"/>
  <c r="V74" i="45"/>
  <c r="Z74" i="45"/>
  <c r="V75" i="45"/>
  <c r="Z75" i="45"/>
  <c r="B4" i="52"/>
  <c r="B6" i="52" s="1"/>
  <c r="Z4" i="52"/>
  <c r="AB5" i="52"/>
  <c r="Z5" i="52" s="1"/>
  <c r="AB6" i="52"/>
  <c r="Z6" i="52" s="1"/>
  <c r="Z7" i="52"/>
  <c r="H8" i="52"/>
  <c r="Z8" i="52"/>
  <c r="H9" i="52"/>
  <c r="AB9" i="52"/>
  <c r="Z9" i="52" s="1"/>
  <c r="H10" i="52"/>
  <c r="Z10" i="52"/>
  <c r="H11" i="52"/>
  <c r="Z11" i="52"/>
  <c r="H12" i="52"/>
  <c r="Z12" i="52"/>
  <c r="H13" i="52"/>
  <c r="Z13" i="52"/>
  <c r="H14" i="52"/>
  <c r="Z14" i="52"/>
  <c r="H15" i="52"/>
  <c r="H16" i="52"/>
  <c r="H17" i="52"/>
  <c r="H18" i="52"/>
  <c r="H19" i="52"/>
  <c r="Z19" i="52"/>
  <c r="H20" i="52"/>
  <c r="Z20" i="52"/>
  <c r="H21" i="52"/>
  <c r="Z21" i="52"/>
  <c r="H22" i="52"/>
  <c r="Z22" i="52"/>
  <c r="H23" i="52"/>
  <c r="Z23" i="52"/>
  <c r="H24" i="52"/>
  <c r="Z24" i="52"/>
  <c r="H25" i="52"/>
  <c r="Z25" i="52"/>
  <c r="H26" i="52"/>
  <c r="Z26" i="52"/>
  <c r="H27" i="52"/>
  <c r="Z27" i="52"/>
  <c r="H28" i="52"/>
  <c r="Z28" i="52"/>
  <c r="H29" i="52"/>
  <c r="Z29" i="52"/>
  <c r="H30" i="52"/>
  <c r="Z30" i="52"/>
  <c r="H31" i="52"/>
  <c r="Z31" i="52"/>
  <c r="H32" i="52"/>
  <c r="Z32" i="52"/>
  <c r="H33" i="52"/>
  <c r="Z33" i="52"/>
  <c r="H34" i="52"/>
  <c r="Z34" i="52"/>
  <c r="H35" i="52"/>
  <c r="Z35" i="52"/>
  <c r="H36" i="52"/>
  <c r="H37" i="52"/>
  <c r="H38" i="52"/>
  <c r="H39" i="52"/>
  <c r="H40" i="52"/>
  <c r="Z40" i="52"/>
  <c r="H41" i="52"/>
  <c r="Z41" i="52"/>
  <c r="H42" i="52"/>
  <c r="Z42" i="52"/>
  <c r="H43" i="52"/>
  <c r="Z43" i="52"/>
  <c r="H44" i="52"/>
  <c r="Z44" i="52"/>
  <c r="H45" i="52"/>
  <c r="Z45" i="52"/>
  <c r="H46" i="52"/>
  <c r="Z46" i="52"/>
  <c r="H47" i="52"/>
  <c r="Z47" i="52"/>
  <c r="H48" i="52"/>
  <c r="Z48" i="52"/>
  <c r="H49" i="52"/>
  <c r="Z49" i="52"/>
  <c r="H50" i="52"/>
  <c r="Z50" i="52"/>
  <c r="H51" i="52"/>
  <c r="Z51" i="52"/>
  <c r="H52" i="52"/>
  <c r="Z52" i="52"/>
  <c r="H53" i="52"/>
  <c r="Z53" i="52"/>
  <c r="H54" i="52"/>
  <c r="Z54" i="52"/>
  <c r="H55" i="52"/>
  <c r="Z55" i="52"/>
  <c r="H56" i="52"/>
  <c r="H57" i="52"/>
  <c r="H58" i="52"/>
  <c r="H59" i="52"/>
  <c r="H60" i="52"/>
  <c r="V60" i="52"/>
  <c r="Z60" i="52"/>
  <c r="H61" i="52"/>
  <c r="V61" i="52"/>
  <c r="Z61" i="52"/>
  <c r="H62" i="52"/>
  <c r="V62" i="52"/>
  <c r="Z62" i="52"/>
  <c r="H63" i="52"/>
  <c r="V63" i="52"/>
  <c r="Z63" i="52"/>
  <c r="V64" i="52"/>
  <c r="Z64" i="52"/>
  <c r="V65" i="52"/>
  <c r="Z65" i="52"/>
  <c r="V66" i="52"/>
  <c r="Z66" i="52"/>
  <c r="V67" i="52"/>
  <c r="Z67" i="52"/>
  <c r="V72" i="52"/>
  <c r="Z72" i="52"/>
  <c r="V73" i="52"/>
  <c r="Z73" i="52"/>
  <c r="V74" i="52"/>
  <c r="Z74" i="52"/>
  <c r="V75" i="52"/>
  <c r="Z75" i="52"/>
  <c r="Z75" i="8"/>
  <c r="V75" i="8"/>
  <c r="Z74" i="8"/>
  <c r="V74" i="8"/>
  <c r="Z73" i="8"/>
  <c r="V73" i="8"/>
  <c r="Z72" i="8"/>
  <c r="V72" i="8"/>
  <c r="Z67" i="8"/>
  <c r="V67" i="8"/>
  <c r="Z66" i="8"/>
  <c r="V66" i="8"/>
  <c r="Z65" i="8"/>
  <c r="V65" i="8"/>
  <c r="Z64" i="8"/>
  <c r="V64" i="8"/>
  <c r="Z63" i="8"/>
  <c r="V63" i="8"/>
  <c r="H63" i="8"/>
  <c r="Z62" i="8"/>
  <c r="V62" i="8"/>
  <c r="H62" i="8"/>
  <c r="Z61" i="8"/>
  <c r="V61" i="8"/>
  <c r="H61" i="8"/>
  <c r="Z60" i="8"/>
  <c r="V60" i="8"/>
  <c r="H60" i="8"/>
  <c r="H59" i="8"/>
  <c r="H58" i="8"/>
  <c r="H57" i="8"/>
  <c r="H56" i="8"/>
  <c r="Z55" i="8"/>
  <c r="H55" i="8"/>
  <c r="Z54" i="8"/>
  <c r="H54" i="8"/>
  <c r="Z53" i="8"/>
  <c r="H53" i="8"/>
  <c r="Z52" i="8"/>
  <c r="H52" i="8"/>
  <c r="Z51" i="8"/>
  <c r="Z50" i="8"/>
  <c r="H50" i="8"/>
  <c r="Z49" i="8"/>
  <c r="H49" i="8"/>
  <c r="Z48" i="8"/>
  <c r="Z47" i="8"/>
  <c r="H47" i="8"/>
  <c r="Z46" i="8"/>
  <c r="H46" i="8"/>
  <c r="Z45" i="8"/>
  <c r="H45" i="8"/>
  <c r="Z44" i="8"/>
  <c r="H44" i="8"/>
  <c r="Z43" i="8"/>
  <c r="H43" i="8"/>
  <c r="Z42" i="8"/>
  <c r="H42" i="8"/>
  <c r="Z41" i="8"/>
  <c r="H41" i="8"/>
  <c r="Z40" i="8"/>
  <c r="H40" i="8"/>
  <c r="H39" i="8"/>
  <c r="H38" i="8"/>
  <c r="H37" i="8"/>
  <c r="H36" i="8"/>
  <c r="Z35" i="8"/>
  <c r="H35" i="8"/>
  <c r="Z34" i="8"/>
  <c r="H34" i="8"/>
  <c r="Z33" i="8"/>
  <c r="H33" i="8"/>
  <c r="Z32" i="8"/>
  <c r="H32" i="8"/>
  <c r="Z31" i="8"/>
  <c r="H31" i="8"/>
  <c r="Z30" i="8"/>
  <c r="Z29" i="8"/>
  <c r="H29" i="8"/>
  <c r="Z28" i="8"/>
  <c r="H28" i="8"/>
  <c r="Z27" i="8"/>
  <c r="H27" i="8"/>
  <c r="Z26" i="8"/>
  <c r="H26" i="8"/>
  <c r="Z25" i="8"/>
  <c r="H25" i="8"/>
  <c r="Z24" i="8"/>
  <c r="H24" i="8"/>
  <c r="Z23" i="8"/>
  <c r="H23" i="8"/>
  <c r="Z22" i="8"/>
  <c r="H22" i="8"/>
  <c r="Z21" i="8"/>
  <c r="H21" i="8"/>
  <c r="Z20" i="8"/>
  <c r="H20" i="8"/>
  <c r="Z19" i="8"/>
  <c r="H19" i="8"/>
  <c r="H18" i="8"/>
  <c r="H17" i="8"/>
  <c r="H16" i="8"/>
  <c r="H15" i="8"/>
  <c r="Z14" i="8"/>
  <c r="H14" i="8"/>
  <c r="Z13" i="8"/>
  <c r="H13" i="8"/>
  <c r="Z12" i="8"/>
  <c r="H12" i="8"/>
  <c r="Z11" i="8"/>
  <c r="H11" i="8"/>
  <c r="AB10" i="8"/>
  <c r="Z10" i="8" s="1"/>
  <c r="H10" i="8"/>
  <c r="AB9" i="8"/>
  <c r="Z9" i="8" s="1"/>
  <c r="H9" i="8"/>
  <c r="Z8" i="8"/>
  <c r="H8" i="8"/>
  <c r="AB7" i="8"/>
  <c r="Z7" i="8" s="1"/>
  <c r="AB6" i="8"/>
  <c r="Z6" i="8" s="1"/>
  <c r="AB5" i="8"/>
  <c r="Z5" i="8" s="1"/>
  <c r="AB4" i="8"/>
  <c r="Z4" i="8" s="1"/>
  <c r="B4" i="8"/>
  <c r="B6" i="8" s="1"/>
  <c r="H64" i="101" l="1"/>
  <c r="H64" i="91"/>
  <c r="H64" i="80"/>
  <c r="H64" i="73"/>
  <c r="H64" i="70"/>
  <c r="H64" i="67"/>
  <c r="H64" i="65"/>
  <c r="H64" i="52"/>
  <c r="H64" i="92"/>
  <c r="H64" i="48"/>
  <c r="H64" i="45"/>
  <c r="H64" i="7"/>
  <c r="H64" i="8"/>
  <c r="H64" i="9"/>
  <c r="Z75" i="44" l="1"/>
  <c r="V75" i="44"/>
  <c r="Z74" i="44"/>
  <c r="V74" i="44"/>
  <c r="Z73" i="44"/>
  <c r="V73" i="44"/>
  <c r="Z72" i="44"/>
  <c r="V72" i="44"/>
  <c r="Z67" i="44"/>
  <c r="V67" i="44"/>
  <c r="Z66" i="44"/>
  <c r="V66" i="44"/>
  <c r="Z65" i="44"/>
  <c r="V65" i="44"/>
  <c r="Z64" i="44"/>
  <c r="V64" i="44"/>
  <c r="Z63" i="44"/>
  <c r="V63" i="44"/>
  <c r="Z62" i="44"/>
  <c r="V62" i="44"/>
  <c r="Z61" i="44"/>
  <c r="V61" i="44"/>
  <c r="H61" i="44"/>
  <c r="Z60" i="44"/>
  <c r="V60" i="44"/>
  <c r="H60" i="44"/>
  <c r="H59" i="44"/>
  <c r="H57" i="44"/>
  <c r="H56" i="44"/>
  <c r="Z55" i="44"/>
  <c r="H55" i="44"/>
  <c r="Z54" i="44"/>
  <c r="H54" i="44"/>
  <c r="Z53" i="44"/>
  <c r="H53" i="44"/>
  <c r="Z52" i="44"/>
  <c r="H52" i="44"/>
  <c r="Z51" i="44"/>
  <c r="H51" i="44"/>
  <c r="Z50" i="44"/>
  <c r="H50" i="44"/>
  <c r="Z49" i="44"/>
  <c r="H49" i="44"/>
  <c r="Z48" i="44"/>
  <c r="H48" i="44"/>
  <c r="Z47" i="44"/>
  <c r="H47" i="44"/>
  <c r="Z46" i="44"/>
  <c r="H46" i="44"/>
  <c r="Z45" i="44"/>
  <c r="H45" i="44"/>
  <c r="Z44" i="44"/>
  <c r="Z43" i="44"/>
  <c r="H43" i="44"/>
  <c r="Z42" i="44"/>
  <c r="H42" i="44"/>
  <c r="Z41" i="44"/>
  <c r="H41" i="44"/>
  <c r="Z40" i="44"/>
  <c r="H40" i="44"/>
  <c r="H39" i="44"/>
  <c r="H38" i="44"/>
  <c r="H37" i="44"/>
  <c r="H36" i="44"/>
  <c r="Z35" i="44"/>
  <c r="H35" i="44"/>
  <c r="Z34" i="44"/>
  <c r="H34" i="44"/>
  <c r="Z33" i="44"/>
  <c r="Z32" i="44"/>
  <c r="H32" i="44"/>
  <c r="Z31" i="44"/>
  <c r="H31" i="44"/>
  <c r="Z30" i="44"/>
  <c r="H30" i="44"/>
  <c r="Z29" i="44"/>
  <c r="H29" i="44"/>
  <c r="Z28" i="44"/>
  <c r="H28" i="44"/>
  <c r="Z27" i="44"/>
  <c r="H27" i="44"/>
  <c r="Z26" i="44"/>
  <c r="H26" i="44"/>
  <c r="Z25" i="44"/>
  <c r="H25" i="44"/>
  <c r="Z24" i="44"/>
  <c r="H24" i="44"/>
  <c r="Z23" i="44"/>
  <c r="H23" i="44"/>
  <c r="Z22" i="44"/>
  <c r="H22" i="44"/>
  <c r="Z21" i="44"/>
  <c r="H21" i="44"/>
  <c r="Z20" i="44"/>
  <c r="H20" i="44"/>
  <c r="Z19" i="44"/>
  <c r="H19" i="44"/>
  <c r="H18" i="44"/>
  <c r="H17" i="44"/>
  <c r="H16" i="44"/>
  <c r="H15" i="44"/>
  <c r="Z14" i="44"/>
  <c r="H14" i="44"/>
  <c r="Z13" i="44"/>
  <c r="H13" i="44"/>
  <c r="Z12" i="44"/>
  <c r="H12" i="44"/>
  <c r="Z11" i="44"/>
  <c r="Z10" i="44"/>
  <c r="H10" i="44"/>
  <c r="AB9" i="44"/>
  <c r="Z9" i="44" s="1"/>
  <c r="Z8" i="44"/>
  <c r="H8" i="44"/>
  <c r="Z7" i="44"/>
  <c r="AB6" i="44"/>
  <c r="Z6" i="44" s="1"/>
  <c r="AB5" i="44"/>
  <c r="Z5" i="44" s="1"/>
  <c r="Z4" i="44"/>
  <c r="B4" i="44"/>
  <c r="B6" i="44" s="1"/>
  <c r="Z75" i="6" l="1"/>
  <c r="V75" i="6"/>
  <c r="Z74" i="6"/>
  <c r="V74" i="6"/>
  <c r="Z73" i="6"/>
  <c r="V73" i="6"/>
  <c r="Z72" i="6"/>
  <c r="V72" i="6"/>
  <c r="Z67" i="6"/>
  <c r="V67" i="6"/>
  <c r="Z66" i="6"/>
  <c r="V66" i="6"/>
  <c r="Z65" i="6"/>
  <c r="V65" i="6"/>
  <c r="Z64" i="6"/>
  <c r="V64" i="6"/>
  <c r="Z63" i="6"/>
  <c r="V63" i="6"/>
  <c r="H63" i="6"/>
  <c r="Z62" i="6"/>
  <c r="V62" i="6"/>
  <c r="H62" i="6"/>
  <c r="Z61" i="6"/>
  <c r="V61" i="6"/>
  <c r="H61" i="6"/>
  <c r="Z60" i="6"/>
  <c r="V60" i="6"/>
  <c r="H60" i="6"/>
  <c r="H59" i="6"/>
  <c r="H57" i="6"/>
  <c r="H56" i="6"/>
  <c r="Z55" i="6"/>
  <c r="H55" i="6"/>
  <c r="Z54" i="6"/>
  <c r="H54" i="6"/>
  <c r="Z53" i="6"/>
  <c r="H53" i="6"/>
  <c r="Z52" i="6"/>
  <c r="H52" i="6"/>
  <c r="Z51" i="6"/>
  <c r="Z50" i="6"/>
  <c r="H50" i="6"/>
  <c r="Z49" i="6"/>
  <c r="Z48" i="6"/>
  <c r="Z47" i="6"/>
  <c r="H47" i="6"/>
  <c r="Z46" i="6"/>
  <c r="H46" i="6"/>
  <c r="Z45" i="6"/>
  <c r="Z44" i="6"/>
  <c r="Z43" i="6"/>
  <c r="Z42" i="6"/>
  <c r="H42" i="6"/>
  <c r="Z41" i="6"/>
  <c r="H41" i="6"/>
  <c r="Z40" i="6"/>
  <c r="H40" i="6"/>
  <c r="H39" i="6"/>
  <c r="H38" i="6"/>
  <c r="Z35" i="6"/>
  <c r="H35" i="6"/>
  <c r="Z34" i="6"/>
  <c r="Z33" i="6"/>
  <c r="Z32" i="6"/>
  <c r="Z31" i="6"/>
  <c r="H31" i="6"/>
  <c r="Z30" i="6"/>
  <c r="Z29" i="6"/>
  <c r="H29" i="6"/>
  <c r="Z28" i="6"/>
  <c r="Z27" i="6"/>
  <c r="H27" i="6"/>
  <c r="Z26" i="6"/>
  <c r="H26" i="6"/>
  <c r="Z25" i="6"/>
  <c r="H25" i="6"/>
  <c r="Z24" i="6"/>
  <c r="Z23" i="6"/>
  <c r="Z22" i="6"/>
  <c r="Z21" i="6"/>
  <c r="Z20" i="6"/>
  <c r="H20" i="6"/>
  <c r="Z19" i="6"/>
  <c r="H19" i="6"/>
  <c r="H18" i="6"/>
  <c r="H17" i="6"/>
  <c r="H15" i="6"/>
  <c r="Z14" i="6"/>
  <c r="H14" i="6"/>
  <c r="Z13" i="6"/>
  <c r="H13" i="6"/>
  <c r="Z12" i="6"/>
  <c r="H12" i="6"/>
  <c r="Z11" i="6"/>
  <c r="Z10" i="6"/>
  <c r="AB9" i="6"/>
  <c r="Z9" i="6" s="1"/>
  <c r="Z8" i="6"/>
  <c r="Z7" i="6"/>
  <c r="AB6" i="6"/>
  <c r="Z6" i="6" s="1"/>
  <c r="AB5" i="6"/>
  <c r="Z5" i="6" s="1"/>
  <c r="Z4" i="6"/>
  <c r="B4" i="6"/>
  <c r="B6" i="6" s="1"/>
  <c r="Z19" i="102" l="1"/>
  <c r="Z75" i="72" l="1"/>
  <c r="V75" i="72"/>
  <c r="Z74" i="72"/>
  <c r="V74" i="72"/>
  <c r="Z73" i="72"/>
  <c r="V73" i="72"/>
  <c r="Z72" i="72"/>
  <c r="V72" i="72"/>
  <c r="Z67" i="72"/>
  <c r="Z66" i="72"/>
  <c r="Z65" i="72"/>
  <c r="Z64" i="72"/>
  <c r="Z63" i="72"/>
  <c r="Z62" i="72"/>
  <c r="Z61" i="72"/>
  <c r="Z60" i="72"/>
  <c r="Z55" i="72"/>
  <c r="Z54" i="72"/>
  <c r="V54" i="72"/>
  <c r="Z53" i="72"/>
  <c r="V53" i="72"/>
  <c r="Z52" i="72"/>
  <c r="V52" i="72"/>
  <c r="Z51" i="72"/>
  <c r="Z50" i="72"/>
  <c r="Z49" i="72"/>
  <c r="Z48" i="72"/>
  <c r="V48" i="72"/>
  <c r="Z47" i="72"/>
  <c r="Z46" i="72"/>
  <c r="V46" i="72"/>
  <c r="Z45" i="72"/>
  <c r="V45" i="72"/>
  <c r="Z44" i="72"/>
  <c r="V44" i="72"/>
  <c r="Z43" i="72"/>
  <c r="V43" i="72"/>
  <c r="Z42" i="72"/>
  <c r="V42" i="72"/>
  <c r="Z41" i="72"/>
  <c r="V41" i="72"/>
  <c r="Z40" i="72"/>
  <c r="V40" i="72"/>
  <c r="Z35" i="72"/>
  <c r="V35" i="72"/>
  <c r="Z34" i="72"/>
  <c r="V34" i="72"/>
  <c r="Z33" i="72"/>
  <c r="V33" i="72"/>
  <c r="Z32" i="72"/>
  <c r="V32" i="72"/>
  <c r="Z31" i="72"/>
  <c r="V31" i="72"/>
  <c r="Z30" i="72"/>
  <c r="V30" i="72"/>
  <c r="Z29" i="72"/>
  <c r="V29" i="72"/>
  <c r="Z28" i="72"/>
  <c r="V28" i="72"/>
  <c r="AB27" i="72"/>
  <c r="Z27" i="72" s="1"/>
  <c r="Z26" i="72"/>
  <c r="V26" i="72"/>
  <c r="Z25" i="72"/>
  <c r="V25" i="72"/>
  <c r="Z24" i="72"/>
  <c r="V24" i="72"/>
  <c r="Z23" i="72"/>
  <c r="V23" i="72"/>
  <c r="Z22" i="72"/>
  <c r="V22" i="72"/>
  <c r="Z21" i="72"/>
  <c r="V21" i="72"/>
  <c r="Z20" i="72"/>
  <c r="V20" i="72"/>
  <c r="Z19" i="72"/>
  <c r="V19" i="72"/>
  <c r="Z14" i="72"/>
  <c r="V14" i="72"/>
  <c r="Z13" i="72"/>
  <c r="V13" i="72"/>
  <c r="Z12" i="72"/>
  <c r="V12" i="72"/>
  <c r="Z11" i="72"/>
  <c r="V11" i="72"/>
  <c r="Z10" i="72"/>
  <c r="V10" i="72"/>
  <c r="Z9" i="72"/>
  <c r="V9" i="72"/>
  <c r="Z8" i="72"/>
  <c r="V8" i="72"/>
  <c r="Z7" i="72"/>
  <c r="V7" i="72"/>
  <c r="Z6" i="72"/>
  <c r="V6" i="72"/>
  <c r="Z5" i="72"/>
  <c r="V5" i="72"/>
  <c r="Z4" i="72"/>
  <c r="V4" i="72"/>
  <c r="Z75" i="89" l="1"/>
  <c r="V75" i="89"/>
  <c r="Z74" i="89"/>
  <c r="V74" i="89"/>
  <c r="Z73" i="89"/>
  <c r="V73" i="89"/>
  <c r="Z72" i="89"/>
  <c r="V72" i="89"/>
  <c r="Z67" i="89"/>
  <c r="V67" i="89"/>
  <c r="Z66" i="89"/>
  <c r="Z65" i="89"/>
  <c r="V65" i="89"/>
  <c r="Z64" i="89"/>
  <c r="V64" i="89"/>
  <c r="Z63" i="89"/>
  <c r="V63" i="89"/>
  <c r="Z62" i="89"/>
  <c r="V62" i="89"/>
  <c r="Z61" i="89"/>
  <c r="V61" i="89"/>
  <c r="Z60" i="89"/>
  <c r="V60" i="89"/>
  <c r="AB55" i="89"/>
  <c r="Z55" i="89" s="1"/>
  <c r="Z54" i="89"/>
  <c r="V54" i="89"/>
  <c r="Z53" i="89"/>
  <c r="V53" i="89"/>
  <c r="Z52" i="89"/>
  <c r="AB51" i="89"/>
  <c r="Z51" i="89" s="1"/>
  <c r="AB50" i="89"/>
  <c r="Z50" i="89" s="1"/>
  <c r="AB49" i="89"/>
  <c r="Z49" i="89" s="1"/>
  <c r="AB48" i="89"/>
  <c r="Z48" i="89" s="1"/>
  <c r="Z47" i="89"/>
  <c r="Z46" i="89"/>
  <c r="AB45" i="89"/>
  <c r="Z45" i="89" s="1"/>
  <c r="AB44" i="89"/>
  <c r="Z44" i="89" s="1"/>
  <c r="Z43" i="89"/>
  <c r="AB42" i="89"/>
  <c r="Z42" i="89" s="1"/>
  <c r="AB41" i="89"/>
  <c r="Z41" i="89" s="1"/>
  <c r="Z40" i="89"/>
  <c r="V40" i="89"/>
  <c r="AB35" i="89"/>
  <c r="Z35" i="89" s="1"/>
  <c r="Z34" i="89"/>
  <c r="V34" i="89"/>
  <c r="Z33" i="89"/>
  <c r="V33" i="89"/>
  <c r="Z32" i="89"/>
  <c r="V32" i="89"/>
  <c r="AB31" i="89"/>
  <c r="Z31" i="89" s="1"/>
  <c r="V31" i="89"/>
  <c r="AB30" i="89"/>
  <c r="Z30" i="89" s="1"/>
  <c r="Z29" i="89"/>
  <c r="Z28" i="89"/>
  <c r="AB27" i="89"/>
  <c r="Z27" i="89" s="1"/>
  <c r="Z26" i="89"/>
  <c r="V26" i="89"/>
  <c r="AB25" i="89"/>
  <c r="Z25" i="89" s="1"/>
  <c r="Z24" i="89"/>
  <c r="Z23" i="89"/>
  <c r="Z22" i="89"/>
  <c r="Z21" i="89"/>
  <c r="V21" i="89"/>
  <c r="Z20" i="89"/>
  <c r="V20" i="89"/>
  <c r="Z19" i="89"/>
  <c r="V19" i="89"/>
  <c r="Z14" i="89"/>
  <c r="V14" i="89"/>
  <c r="Z13" i="89"/>
  <c r="V13" i="89"/>
  <c r="Z12" i="89"/>
  <c r="V12" i="89"/>
  <c r="Z11" i="89"/>
  <c r="Z10" i="89"/>
  <c r="Z9" i="89"/>
  <c r="AB8" i="89"/>
  <c r="Z8" i="89" s="1"/>
  <c r="V8" i="89"/>
  <c r="Z7" i="89"/>
  <c r="V7" i="89"/>
  <c r="Z6" i="89"/>
  <c r="Z5" i="89"/>
  <c r="Z4" i="89"/>
  <c r="V4" i="89"/>
  <c r="Z75" i="107" l="1"/>
  <c r="V75" i="107"/>
  <c r="Z74" i="107"/>
  <c r="V74" i="107"/>
  <c r="Z73" i="107"/>
  <c r="V73" i="107"/>
  <c r="Z72" i="107"/>
  <c r="V72" i="107"/>
  <c r="Z67" i="107"/>
  <c r="V67" i="107"/>
  <c r="Z66" i="107"/>
  <c r="Z65" i="107"/>
  <c r="V65" i="107"/>
  <c r="Z64" i="107"/>
  <c r="V64" i="107"/>
  <c r="Z63" i="107"/>
  <c r="V63" i="107"/>
  <c r="Z62" i="107"/>
  <c r="V62" i="107"/>
  <c r="Z61" i="107"/>
  <c r="V61" i="107"/>
  <c r="Z60" i="107"/>
  <c r="V60" i="107"/>
  <c r="Z55" i="107"/>
  <c r="Z54" i="107"/>
  <c r="Z53" i="107"/>
  <c r="Z52" i="107"/>
  <c r="Z51" i="107"/>
  <c r="Z50" i="107"/>
  <c r="Z49" i="107"/>
  <c r="Z48" i="107"/>
  <c r="Z47" i="107"/>
  <c r="Z46" i="107"/>
  <c r="Z45" i="107"/>
  <c r="Z44" i="107"/>
  <c r="Z43" i="107"/>
  <c r="Z42" i="107"/>
  <c r="Z41" i="107"/>
  <c r="Z40" i="107"/>
  <c r="Z35" i="107"/>
  <c r="Z34" i="107"/>
  <c r="Z33" i="107"/>
  <c r="Z32" i="107"/>
  <c r="Z31" i="107"/>
  <c r="Z30" i="107"/>
  <c r="Z29" i="107"/>
  <c r="Z28" i="107"/>
  <c r="Z27" i="107"/>
  <c r="Z26" i="107"/>
  <c r="Z25" i="107"/>
  <c r="Z24" i="107"/>
  <c r="Z23" i="107"/>
  <c r="Z22" i="107"/>
  <c r="Z21" i="107"/>
  <c r="Z20" i="107"/>
  <c r="Z19" i="107"/>
  <c r="Z14" i="107"/>
  <c r="Z13" i="107"/>
  <c r="Z12" i="107"/>
  <c r="Z11" i="107"/>
  <c r="AB10" i="107"/>
  <c r="Z10" i="107" s="1"/>
  <c r="AB9" i="107"/>
  <c r="Z9" i="107" s="1"/>
  <c r="Z8" i="107"/>
  <c r="AB7" i="107"/>
  <c r="Z7" i="107" s="1"/>
  <c r="AB6" i="107"/>
  <c r="Z6" i="107" s="1"/>
  <c r="AB5" i="107"/>
  <c r="Z5" i="107" s="1"/>
  <c r="AB4" i="107"/>
  <c r="Z4" i="107" s="1"/>
  <c r="Z75" i="104" l="1"/>
  <c r="V75" i="104"/>
  <c r="Z74" i="104"/>
  <c r="V74" i="104"/>
  <c r="Z73" i="104"/>
  <c r="V73" i="104"/>
  <c r="Z72" i="104"/>
  <c r="V72" i="104"/>
  <c r="Z67" i="104"/>
  <c r="V67" i="104"/>
  <c r="Z66" i="104"/>
  <c r="V66" i="104"/>
  <c r="Z65" i="104"/>
  <c r="V65" i="104"/>
  <c r="Z64" i="104"/>
  <c r="V64" i="104"/>
  <c r="Z63" i="104"/>
  <c r="V63" i="104"/>
  <c r="Z62" i="104"/>
  <c r="V62" i="104"/>
  <c r="Z61" i="104"/>
  <c r="V61" i="104"/>
  <c r="Z60" i="104"/>
  <c r="V60" i="104"/>
  <c r="Z55" i="104"/>
  <c r="Z54" i="104"/>
  <c r="Z53" i="104"/>
  <c r="Z52" i="104"/>
  <c r="Z51" i="104"/>
  <c r="Z50" i="104"/>
  <c r="Z49" i="104"/>
  <c r="Z48" i="104"/>
  <c r="Z47" i="104"/>
  <c r="Z46" i="104"/>
  <c r="Z45" i="104"/>
  <c r="Z44" i="104"/>
  <c r="Z43" i="104"/>
  <c r="Z42" i="104"/>
  <c r="Z41" i="104"/>
  <c r="Z40" i="104"/>
  <c r="Z35" i="104"/>
  <c r="Z34" i="104"/>
  <c r="Z33" i="104"/>
  <c r="Z32" i="104"/>
  <c r="Z31" i="104"/>
  <c r="Z30" i="104"/>
  <c r="Z29" i="104"/>
  <c r="Z28" i="104"/>
  <c r="Z27" i="104"/>
  <c r="Z26" i="104"/>
  <c r="Z25" i="104"/>
  <c r="Z24" i="104"/>
  <c r="Z23" i="104"/>
  <c r="Z22" i="104"/>
  <c r="Z21" i="104"/>
  <c r="Z20" i="104"/>
  <c r="Z19" i="104"/>
  <c r="Z14" i="104"/>
  <c r="Z13" i="104"/>
  <c r="Z12" i="104"/>
  <c r="Z11" i="104"/>
  <c r="Z10" i="104"/>
  <c r="Z9" i="104"/>
  <c r="Z8" i="104"/>
  <c r="Z7" i="104"/>
  <c r="Z6" i="104"/>
  <c r="Z5" i="104"/>
  <c r="Z4" i="104"/>
  <c r="Z75" i="90" l="1"/>
  <c r="V75" i="90"/>
  <c r="Z74" i="90"/>
  <c r="V74" i="90"/>
  <c r="Z73" i="90"/>
  <c r="V73" i="90"/>
  <c r="Z72" i="90"/>
  <c r="V72" i="90"/>
  <c r="Z67" i="90"/>
  <c r="V67" i="90"/>
  <c r="Z66" i="90"/>
  <c r="Z65" i="90"/>
  <c r="V65" i="90"/>
  <c r="Z64" i="90"/>
  <c r="V64" i="90"/>
  <c r="Z63" i="90"/>
  <c r="V63" i="90"/>
  <c r="Z62" i="90"/>
  <c r="V62" i="90"/>
  <c r="Z61" i="90"/>
  <c r="V61" i="90"/>
  <c r="Z60" i="90"/>
  <c r="V60" i="90"/>
  <c r="AB55" i="90"/>
  <c r="Z55" i="90" s="1"/>
  <c r="AB54" i="90"/>
  <c r="Z54" i="90" s="1"/>
  <c r="AB53" i="90"/>
  <c r="Z53" i="90" s="1"/>
  <c r="AB52" i="90"/>
  <c r="Z52" i="90" s="1"/>
  <c r="AB51" i="90"/>
  <c r="Z51" i="90" s="1"/>
  <c r="AB50" i="90"/>
  <c r="Z50" i="90" s="1"/>
  <c r="AB49" i="90"/>
  <c r="Z49" i="90" s="1"/>
  <c r="Z48" i="90"/>
  <c r="V48" i="90"/>
  <c r="AB47" i="90"/>
  <c r="Z47" i="90" s="1"/>
  <c r="V47" i="90"/>
  <c r="AB46" i="90"/>
  <c r="Z46" i="90" s="1"/>
  <c r="V46" i="90"/>
  <c r="AB45" i="90"/>
  <c r="Z45" i="90" s="1"/>
  <c r="AB44" i="90"/>
  <c r="Z44" i="90" s="1"/>
  <c r="AB43" i="90"/>
  <c r="Z43" i="90" s="1"/>
  <c r="AB42" i="90"/>
  <c r="Z42" i="90" s="1"/>
  <c r="AB41" i="90"/>
  <c r="Z41" i="90" s="1"/>
  <c r="AB40" i="90"/>
  <c r="Z40" i="90" s="1"/>
  <c r="V40" i="90"/>
  <c r="AB35" i="90"/>
  <c r="Z35" i="90" s="1"/>
  <c r="Z34" i="90"/>
  <c r="AB33" i="90"/>
  <c r="Z33" i="90" s="1"/>
  <c r="V33" i="90"/>
  <c r="AB32" i="90"/>
  <c r="Z32" i="90" s="1"/>
  <c r="V32" i="90"/>
  <c r="Z31" i="90"/>
  <c r="Z30" i="90"/>
  <c r="V30" i="90"/>
  <c r="Z29" i="90"/>
  <c r="Z28" i="90"/>
  <c r="V28" i="90"/>
  <c r="AB27" i="90"/>
  <c r="Z27" i="90" s="1"/>
  <c r="AB26" i="90"/>
  <c r="Z26" i="90" s="1"/>
  <c r="V26" i="90"/>
  <c r="Z25" i="90"/>
  <c r="V25" i="90"/>
  <c r="Z24" i="90"/>
  <c r="V24" i="90"/>
  <c r="AB23" i="90"/>
  <c r="Z23" i="90" s="1"/>
  <c r="V23" i="90"/>
  <c r="AB22" i="90"/>
  <c r="Z22" i="90" s="1"/>
  <c r="V22" i="90"/>
  <c r="AB21" i="90"/>
  <c r="Z21" i="90" s="1"/>
  <c r="V21" i="90"/>
  <c r="AB20" i="90"/>
  <c r="Z20" i="90" s="1"/>
  <c r="V20" i="90"/>
  <c r="AB19" i="90"/>
  <c r="Z19" i="90" s="1"/>
  <c r="V19" i="90"/>
  <c r="AB14" i="90"/>
  <c r="Z14" i="90" s="1"/>
  <c r="Z13" i="90"/>
  <c r="V13" i="90"/>
  <c r="AB12" i="90"/>
  <c r="Z12" i="90" s="1"/>
  <c r="V12" i="90"/>
  <c r="AB11" i="90"/>
  <c r="Z11" i="90" s="1"/>
  <c r="V11" i="90"/>
  <c r="AB10" i="90"/>
  <c r="Z10" i="90" s="1"/>
  <c r="V10" i="90"/>
  <c r="AB9" i="90"/>
  <c r="Z9" i="90" s="1"/>
  <c r="V9" i="90"/>
  <c r="AB8" i="90"/>
  <c r="Z8" i="90" s="1"/>
  <c r="V8" i="90"/>
  <c r="AB7" i="90"/>
  <c r="Z7" i="90" s="1"/>
  <c r="V7" i="90"/>
  <c r="AB6" i="90"/>
  <c r="Z6" i="90" s="1"/>
  <c r="V6" i="90"/>
  <c r="AB5" i="90"/>
  <c r="Z5" i="90" s="1"/>
  <c r="V5" i="90"/>
  <c r="AB4" i="90"/>
  <c r="Z4" i="90" s="1"/>
  <c r="V4" i="90"/>
  <c r="Z75" i="103" l="1"/>
  <c r="V75" i="103"/>
  <c r="Z74" i="103"/>
  <c r="V74" i="103"/>
  <c r="Z73" i="103"/>
  <c r="V73" i="103"/>
  <c r="Z72" i="103"/>
  <c r="V72" i="103"/>
  <c r="AB67" i="103"/>
  <c r="Z67" i="103" s="1"/>
  <c r="Z66" i="103"/>
  <c r="S66" i="103"/>
  <c r="Z65" i="103"/>
  <c r="Z64" i="103"/>
  <c r="V64" i="103"/>
  <c r="Z63" i="103"/>
  <c r="V63" i="103"/>
  <c r="Z62" i="103"/>
  <c r="V62" i="103"/>
  <c r="AB61" i="103"/>
  <c r="Z61" i="103" s="1"/>
  <c r="V61" i="103"/>
  <c r="AB60" i="103"/>
  <c r="Z60" i="103" s="1"/>
  <c r="V60" i="103"/>
  <c r="AB55" i="103"/>
  <c r="Z55" i="103" s="1"/>
  <c r="AB54" i="103"/>
  <c r="Z54" i="103" s="1"/>
  <c r="Z53" i="103"/>
  <c r="V53" i="103"/>
  <c r="AB52" i="103"/>
  <c r="Z52" i="103" s="1"/>
  <c r="AB51" i="103"/>
  <c r="Z51" i="103" s="1"/>
  <c r="Z50" i="103"/>
  <c r="AD49" i="103"/>
  <c r="Z49" i="103" s="1"/>
  <c r="Z48" i="103"/>
  <c r="V48" i="103"/>
  <c r="Z47" i="103"/>
  <c r="V47" i="103"/>
  <c r="AB46" i="103"/>
  <c r="Z46" i="103" s="1"/>
  <c r="V46" i="103"/>
  <c r="AB45" i="103"/>
  <c r="Z45" i="103" s="1"/>
  <c r="V45" i="103"/>
  <c r="AB44" i="103"/>
  <c r="Z44" i="103" s="1"/>
  <c r="V44" i="103"/>
  <c r="AB43" i="103"/>
  <c r="Z43" i="103" s="1"/>
  <c r="V43" i="103"/>
  <c r="AB42" i="103"/>
  <c r="Z42" i="103" s="1"/>
  <c r="V42" i="103"/>
  <c r="AB41" i="103"/>
  <c r="Z41" i="103" s="1"/>
  <c r="AB40" i="103"/>
  <c r="Z40" i="103" s="1"/>
  <c r="AB35" i="103"/>
  <c r="Z35" i="103" s="1"/>
  <c r="Z34" i="103"/>
  <c r="V34" i="103"/>
  <c r="Z33" i="103"/>
  <c r="V33" i="103"/>
  <c r="AB32" i="103"/>
  <c r="Z32" i="103" s="1"/>
  <c r="Z31" i="103"/>
  <c r="Z30" i="103"/>
  <c r="V30" i="103"/>
  <c r="Z29" i="103"/>
  <c r="V29" i="103"/>
  <c r="AB28" i="103"/>
  <c r="Z28" i="103" s="1"/>
  <c r="AB27" i="103"/>
  <c r="Z27" i="103" s="1"/>
  <c r="V27" i="103"/>
  <c r="AB26" i="103"/>
  <c r="Z26" i="103" s="1"/>
  <c r="V26" i="103"/>
  <c r="AB25" i="103"/>
  <c r="Z25" i="103" s="1"/>
  <c r="V25" i="103"/>
  <c r="AB24" i="103"/>
  <c r="Z24" i="103" s="1"/>
  <c r="V24" i="103"/>
  <c r="AB23" i="103"/>
  <c r="Z23" i="103" s="1"/>
  <c r="V23" i="103"/>
  <c r="AB22" i="103"/>
  <c r="Z22" i="103" s="1"/>
  <c r="V22" i="103"/>
  <c r="AB21" i="103"/>
  <c r="Z21" i="103" s="1"/>
  <c r="V21" i="103"/>
  <c r="AB20" i="103"/>
  <c r="Z20" i="103" s="1"/>
  <c r="V20" i="103"/>
  <c r="AB19" i="103"/>
  <c r="Z19" i="103" s="1"/>
  <c r="V19" i="103"/>
  <c r="AB14" i="103"/>
  <c r="Z14" i="103" s="1"/>
  <c r="V14" i="103"/>
  <c r="AB13" i="103"/>
  <c r="Z13" i="103" s="1"/>
  <c r="V13" i="103"/>
  <c r="AB12" i="103"/>
  <c r="Z12" i="103" s="1"/>
  <c r="AB11" i="103"/>
  <c r="Z11" i="103" s="1"/>
  <c r="V11" i="103"/>
  <c r="AB10" i="103"/>
  <c r="Z10" i="103" s="1"/>
  <c r="V10" i="103"/>
  <c r="AB9" i="103"/>
  <c r="Z9" i="103" s="1"/>
  <c r="V9" i="103"/>
  <c r="AB8" i="103"/>
  <c r="Z8" i="103" s="1"/>
  <c r="V8" i="103"/>
  <c r="AB7" i="103"/>
  <c r="Z7" i="103" s="1"/>
  <c r="V7" i="103"/>
  <c r="AB6" i="103"/>
  <c r="Z6" i="103" s="1"/>
  <c r="V6" i="103"/>
  <c r="AB5" i="103"/>
  <c r="Z5" i="103" s="1"/>
  <c r="V5" i="103"/>
  <c r="AB4" i="103"/>
  <c r="Z4" i="103" s="1"/>
  <c r="V4" i="103"/>
  <c r="Z75" i="83" l="1"/>
  <c r="V75" i="83"/>
  <c r="S75" i="83"/>
  <c r="Z74" i="83"/>
  <c r="V74" i="83"/>
  <c r="S74" i="83"/>
  <c r="Z73" i="83"/>
  <c r="V73" i="83"/>
  <c r="S73" i="83"/>
  <c r="Z72" i="83"/>
  <c r="V72" i="83"/>
  <c r="S72" i="83"/>
  <c r="Z67" i="83"/>
  <c r="Z66" i="83"/>
  <c r="S66" i="83"/>
  <c r="Z65" i="83"/>
  <c r="S65" i="83"/>
  <c r="Z64" i="83"/>
  <c r="S64" i="83"/>
  <c r="Z63" i="83"/>
  <c r="S63" i="83"/>
  <c r="Z62" i="83"/>
  <c r="S62" i="83"/>
  <c r="Z61" i="83"/>
  <c r="Z60" i="83"/>
  <c r="Z55" i="83"/>
  <c r="Z54" i="83"/>
  <c r="Z53" i="83"/>
  <c r="Z52" i="83"/>
  <c r="Z51" i="83"/>
  <c r="Z50" i="83"/>
  <c r="Z49" i="83"/>
  <c r="Z48" i="83"/>
  <c r="V48" i="83"/>
  <c r="Z47" i="83"/>
  <c r="V47" i="83"/>
  <c r="S47" i="83"/>
  <c r="Z46" i="83"/>
  <c r="V46" i="83"/>
  <c r="Z45" i="83"/>
  <c r="V45" i="83"/>
  <c r="S45" i="83"/>
  <c r="Z44" i="83"/>
  <c r="V44" i="83"/>
  <c r="S44" i="83"/>
  <c r="Z43" i="83"/>
  <c r="Z42" i="83"/>
  <c r="V42" i="83"/>
  <c r="S42" i="83"/>
  <c r="Z41" i="83"/>
  <c r="V41" i="83"/>
  <c r="Z40" i="83"/>
  <c r="V40" i="83"/>
  <c r="Z35" i="83"/>
  <c r="V35" i="83"/>
  <c r="S35" i="83"/>
  <c r="Z34" i="83"/>
  <c r="V34" i="83"/>
  <c r="S34" i="83"/>
  <c r="Z33" i="83"/>
  <c r="V33" i="83"/>
  <c r="S33" i="83"/>
  <c r="Z32" i="83"/>
  <c r="V32" i="83"/>
  <c r="S32" i="83"/>
  <c r="Z31" i="83"/>
  <c r="V31" i="83"/>
  <c r="S31" i="83"/>
  <c r="Z30" i="83"/>
  <c r="V30" i="83"/>
  <c r="S30" i="83"/>
  <c r="Z29" i="83"/>
  <c r="V29" i="83"/>
  <c r="S29" i="83"/>
  <c r="Z28" i="83"/>
  <c r="V28" i="83"/>
  <c r="S28" i="83"/>
  <c r="Z27" i="83"/>
  <c r="V27" i="83"/>
  <c r="S27" i="83"/>
  <c r="Z26" i="83"/>
  <c r="V26" i="83"/>
  <c r="Z25" i="83"/>
  <c r="V25" i="83"/>
  <c r="Z24" i="83"/>
  <c r="V24" i="83"/>
  <c r="S24" i="83"/>
  <c r="Z23" i="83"/>
  <c r="V23" i="83"/>
  <c r="S23" i="83"/>
  <c r="Z22" i="83"/>
  <c r="V22" i="83"/>
  <c r="S22" i="83"/>
  <c r="Z21" i="83"/>
  <c r="V21" i="83"/>
  <c r="S21" i="83"/>
  <c r="Z20" i="83"/>
  <c r="V20" i="83"/>
  <c r="S20" i="83"/>
  <c r="Z19" i="83"/>
  <c r="V19" i="83"/>
  <c r="S19" i="83"/>
  <c r="Z14" i="83"/>
  <c r="V14" i="83"/>
  <c r="Z13" i="83"/>
  <c r="V13" i="83"/>
  <c r="Z12" i="83"/>
  <c r="V12" i="83"/>
  <c r="Z11" i="83"/>
  <c r="V11" i="83"/>
  <c r="S11" i="83"/>
  <c r="Z10" i="83"/>
  <c r="V10" i="83"/>
  <c r="S10" i="83"/>
  <c r="Z9" i="83"/>
  <c r="V9" i="83"/>
  <c r="S9" i="83"/>
  <c r="Z8" i="83"/>
  <c r="V8" i="83"/>
  <c r="Z7" i="83"/>
  <c r="V7" i="83"/>
  <c r="Z6" i="83"/>
  <c r="V6" i="83"/>
  <c r="Z5" i="83"/>
  <c r="V5" i="83"/>
  <c r="Z4" i="83"/>
  <c r="V4" i="83"/>
  <c r="Z75" i="102" l="1"/>
  <c r="V75" i="102"/>
  <c r="Z74" i="102"/>
  <c r="V74" i="102"/>
  <c r="Z73" i="102"/>
  <c r="V73" i="102"/>
  <c r="Z72" i="102"/>
  <c r="V72" i="102"/>
  <c r="Z67" i="102"/>
  <c r="V67" i="102"/>
  <c r="Z66" i="102"/>
  <c r="V66" i="102"/>
  <c r="Z65" i="102"/>
  <c r="V65" i="102"/>
  <c r="Z64" i="102"/>
  <c r="V64" i="102"/>
  <c r="Z63" i="102"/>
  <c r="V63" i="102"/>
  <c r="Z62" i="102"/>
  <c r="V62" i="102"/>
  <c r="Z61" i="102"/>
  <c r="V61" i="102"/>
  <c r="Z60" i="102"/>
  <c r="V60" i="102"/>
  <c r="Z55" i="102"/>
  <c r="V55" i="102"/>
  <c r="Z54" i="102"/>
  <c r="V54" i="102"/>
  <c r="Z53" i="102"/>
  <c r="Z52" i="102"/>
  <c r="V52" i="102"/>
  <c r="Z51" i="102"/>
  <c r="Z50" i="102"/>
  <c r="Z49" i="102"/>
  <c r="Z48" i="102"/>
  <c r="V48" i="102"/>
  <c r="Z47" i="102"/>
  <c r="V47" i="102"/>
  <c r="Z46" i="102"/>
  <c r="V46" i="102"/>
  <c r="Z45" i="102"/>
  <c r="Z44" i="102"/>
  <c r="Z43" i="102"/>
  <c r="Z42" i="102"/>
  <c r="Z41" i="102"/>
  <c r="V41" i="102"/>
  <c r="Z40" i="102"/>
  <c r="V40" i="102"/>
  <c r="Z35" i="102"/>
  <c r="Z34" i="102"/>
  <c r="Z33" i="102"/>
  <c r="Z32" i="102"/>
  <c r="Z31" i="102"/>
  <c r="V31" i="102"/>
  <c r="Z30" i="102"/>
  <c r="V30" i="102"/>
  <c r="Z29" i="102"/>
  <c r="V29" i="102"/>
  <c r="Z28" i="102"/>
  <c r="V28" i="102"/>
  <c r="Z27" i="102"/>
  <c r="Z26" i="102"/>
  <c r="Z25" i="102"/>
  <c r="V25" i="102"/>
  <c r="Z24" i="102"/>
  <c r="Z23" i="102"/>
  <c r="Z22" i="102"/>
  <c r="Z21" i="102"/>
  <c r="Z20" i="102"/>
  <c r="Z14" i="102"/>
  <c r="Z13" i="102"/>
  <c r="V13" i="102"/>
  <c r="Z12" i="102"/>
  <c r="Z11" i="102"/>
  <c r="Z10" i="102"/>
  <c r="V10" i="102"/>
  <c r="Z9" i="102"/>
  <c r="Z8" i="102"/>
  <c r="V8" i="102"/>
  <c r="Z7" i="102"/>
  <c r="V7" i="102"/>
  <c r="Z6" i="102"/>
  <c r="V6" i="102"/>
  <c r="Z5" i="102"/>
  <c r="V5" i="102"/>
  <c r="Z4" i="102"/>
  <c r="V4" i="102"/>
  <c r="X14" i="1" l="1"/>
  <c r="X13" i="1"/>
  <c r="X12" i="1"/>
  <c r="X11" i="1"/>
  <c r="X10" i="1"/>
  <c r="X9" i="1"/>
  <c r="X8" i="1"/>
  <c r="X7" i="1"/>
  <c r="X6" i="1"/>
  <c r="X5" i="1"/>
  <c r="Z75" i="53" l="1"/>
  <c r="V75" i="53"/>
  <c r="Z74" i="53"/>
  <c r="V74" i="53"/>
  <c r="Z73" i="53"/>
  <c r="V73" i="53"/>
  <c r="Z72" i="53"/>
  <c r="V72" i="53"/>
  <c r="Z67" i="53"/>
  <c r="V67" i="53"/>
  <c r="Z66" i="53"/>
  <c r="Z65" i="53"/>
  <c r="V65" i="53"/>
  <c r="Z64" i="53"/>
  <c r="V64" i="53"/>
  <c r="Z63" i="53"/>
  <c r="V63" i="53"/>
  <c r="Z62" i="53"/>
  <c r="V62" i="53"/>
  <c r="Z61" i="53"/>
  <c r="V61" i="53"/>
  <c r="Z60" i="53"/>
  <c r="V60" i="53"/>
  <c r="Z55" i="53"/>
  <c r="Z54" i="53"/>
  <c r="Z53" i="53"/>
  <c r="Z52" i="53"/>
  <c r="Z51" i="53"/>
  <c r="Z50" i="53"/>
  <c r="Z49" i="53"/>
  <c r="Z48" i="53"/>
  <c r="Z47" i="53"/>
  <c r="Z46" i="53"/>
  <c r="Z45" i="53"/>
  <c r="Z44" i="53"/>
  <c r="Z43" i="53"/>
  <c r="Z42" i="53"/>
  <c r="Z41" i="53"/>
  <c r="Z40" i="53"/>
  <c r="Z35" i="53"/>
  <c r="Z34" i="53"/>
  <c r="Z33" i="53"/>
  <c r="Z32" i="53"/>
  <c r="Z31" i="53"/>
  <c r="Z30" i="53"/>
  <c r="Z29" i="53"/>
  <c r="Z28" i="53"/>
  <c r="Z27" i="53"/>
  <c r="Z26" i="53"/>
  <c r="Z25" i="53"/>
  <c r="Z24" i="53"/>
  <c r="Z23" i="53"/>
  <c r="Z22" i="53"/>
  <c r="Z21" i="53"/>
  <c r="Z20" i="53"/>
  <c r="Z19" i="53"/>
  <c r="Z14" i="53"/>
  <c r="Z13" i="53"/>
  <c r="Z12" i="53"/>
  <c r="Z11" i="53"/>
  <c r="Z10" i="53"/>
  <c r="AB9" i="53"/>
  <c r="Z9" i="53" s="1"/>
  <c r="AB8" i="53"/>
  <c r="Z8" i="53" s="1"/>
  <c r="AB7" i="53"/>
  <c r="Z7" i="53" s="1"/>
  <c r="AB6" i="53"/>
  <c r="Z6" i="53" s="1"/>
  <c r="AB5" i="53"/>
  <c r="Z5" i="53" s="1"/>
  <c r="AB4" i="53"/>
  <c r="Z4" i="53" s="1"/>
  <c r="Z75" i="79" l="1"/>
  <c r="S75" i="79"/>
  <c r="Z74" i="79"/>
  <c r="S74" i="79"/>
  <c r="Z73" i="79"/>
  <c r="S73" i="79"/>
  <c r="Z72" i="79"/>
  <c r="S72" i="79"/>
  <c r="Z67" i="79"/>
  <c r="Z66" i="79"/>
  <c r="Z65" i="79"/>
  <c r="Z64" i="79"/>
  <c r="Z63" i="79"/>
  <c r="Z62" i="79"/>
  <c r="S62" i="79"/>
  <c r="Z61" i="79"/>
  <c r="S61" i="79"/>
  <c r="Z60" i="79"/>
  <c r="S60" i="79"/>
  <c r="Z55" i="79"/>
  <c r="Z54" i="79"/>
  <c r="Z53" i="79"/>
  <c r="S53" i="79"/>
  <c r="Z52" i="79"/>
  <c r="Z51" i="79"/>
  <c r="Z50" i="79"/>
  <c r="Z49" i="79"/>
  <c r="Z48" i="79"/>
  <c r="Z47" i="79"/>
  <c r="Z46" i="79"/>
  <c r="S46" i="79"/>
  <c r="Z45" i="79"/>
  <c r="Z44" i="79"/>
  <c r="Z43" i="79"/>
  <c r="S43" i="79"/>
  <c r="Z42" i="79"/>
  <c r="S42" i="79"/>
  <c r="Z41" i="79"/>
  <c r="S41" i="79"/>
  <c r="Z40" i="79"/>
  <c r="S40" i="79"/>
  <c r="Z35" i="79"/>
  <c r="Z34" i="79"/>
  <c r="Z33" i="79"/>
  <c r="Z32" i="79"/>
  <c r="Z31" i="79"/>
  <c r="Z30" i="79"/>
  <c r="Z29" i="79"/>
  <c r="Z28" i="79"/>
  <c r="Z27" i="79"/>
  <c r="Z26" i="79"/>
  <c r="Z25" i="79"/>
  <c r="Z24" i="79"/>
  <c r="Z23" i="79"/>
  <c r="Z22" i="79"/>
  <c r="Z21" i="79"/>
  <c r="Z20" i="79"/>
  <c r="Z19" i="79"/>
  <c r="Z14" i="79"/>
  <c r="Z13" i="79"/>
  <c r="Z12" i="79"/>
  <c r="Z11" i="79"/>
  <c r="Z10" i="79"/>
  <c r="Z9" i="79"/>
  <c r="Z8" i="79"/>
  <c r="Z7" i="79"/>
  <c r="Z6" i="79"/>
  <c r="Z5" i="79"/>
  <c r="Z4" i="79"/>
  <c r="Z75" i="77" l="1"/>
  <c r="S75" i="77"/>
  <c r="Z74" i="77"/>
  <c r="S74" i="77"/>
  <c r="Z73" i="77"/>
  <c r="S73" i="77"/>
  <c r="Z72" i="77"/>
  <c r="S72" i="77"/>
  <c r="Z67" i="77"/>
  <c r="S67" i="77"/>
  <c r="Z66" i="77"/>
  <c r="Z65" i="77"/>
  <c r="S65" i="77"/>
  <c r="Z64" i="77"/>
  <c r="S64" i="77"/>
  <c r="Z63" i="77"/>
  <c r="S63" i="77"/>
  <c r="Z62" i="77"/>
  <c r="S62" i="77"/>
  <c r="Z61" i="77"/>
  <c r="Z60" i="77"/>
  <c r="S60" i="77"/>
  <c r="Z55" i="77"/>
  <c r="Z54" i="77"/>
  <c r="S54" i="77"/>
  <c r="Z53" i="77"/>
  <c r="Z52" i="77"/>
  <c r="Z51" i="77"/>
  <c r="Z50" i="77"/>
  <c r="Z49" i="77"/>
  <c r="Z48" i="77"/>
  <c r="Z47" i="77"/>
  <c r="Z46" i="77"/>
  <c r="Z45" i="77"/>
  <c r="Z44" i="77"/>
  <c r="Z43" i="77"/>
  <c r="Z42" i="77"/>
  <c r="Z41" i="77"/>
  <c r="Z40" i="77"/>
  <c r="Z35" i="77"/>
  <c r="S35" i="77"/>
  <c r="Z34" i="77"/>
  <c r="S34" i="77"/>
  <c r="Z33" i="77"/>
  <c r="S33" i="77"/>
  <c r="Z32" i="77"/>
  <c r="Z31" i="77"/>
  <c r="S31" i="77"/>
  <c r="Z30" i="77"/>
  <c r="S30" i="77"/>
  <c r="Z29" i="77"/>
  <c r="S29" i="77"/>
  <c r="Z28" i="77"/>
  <c r="S28" i="77"/>
  <c r="Z27" i="77"/>
  <c r="S27" i="77"/>
  <c r="Z26" i="77"/>
  <c r="Z25" i="77"/>
  <c r="Z24" i="77"/>
  <c r="S24" i="77"/>
  <c r="Z23" i="77"/>
  <c r="S23" i="77"/>
  <c r="Z22" i="77"/>
  <c r="S22" i="77"/>
  <c r="Z21" i="77"/>
  <c r="Z20" i="77"/>
  <c r="S20" i="77"/>
  <c r="Z19" i="77"/>
  <c r="S19" i="77"/>
  <c r="Z14" i="77"/>
  <c r="Z13" i="77"/>
  <c r="Z12" i="77"/>
  <c r="Z11" i="77"/>
  <c r="S11" i="77"/>
  <c r="Z10" i="77"/>
  <c r="S10" i="77"/>
  <c r="Z9" i="77"/>
  <c r="S9" i="77"/>
  <c r="Z8" i="77"/>
  <c r="Z7" i="77"/>
  <c r="Z6" i="77"/>
  <c r="Z5" i="77"/>
  <c r="Z4" i="77"/>
  <c r="Z75" i="64" l="1"/>
  <c r="V75" i="64"/>
  <c r="Z74" i="64"/>
  <c r="V74" i="64"/>
  <c r="Z73" i="64"/>
  <c r="V73" i="64"/>
  <c r="Z72" i="64"/>
  <c r="V72" i="64"/>
  <c r="Z67" i="64"/>
  <c r="V67" i="64"/>
  <c r="Z66" i="64"/>
  <c r="Z65" i="64"/>
  <c r="V65" i="64"/>
  <c r="Z64" i="64"/>
  <c r="V64" i="64"/>
  <c r="Z63" i="64"/>
  <c r="V63" i="64"/>
  <c r="Z62" i="64"/>
  <c r="V62" i="64"/>
  <c r="Z61" i="64"/>
  <c r="V61" i="64"/>
  <c r="Z60" i="64"/>
  <c r="Z55" i="64"/>
  <c r="Z54" i="64"/>
  <c r="Z53" i="64"/>
  <c r="Z52" i="64"/>
  <c r="Z51" i="64"/>
  <c r="Z50" i="64"/>
  <c r="AB49" i="64"/>
  <c r="Z49" i="64" s="1"/>
  <c r="Z48" i="64"/>
  <c r="Z47" i="64"/>
  <c r="AB46" i="64"/>
  <c r="Z46" i="64" s="1"/>
  <c r="AB45" i="64"/>
  <c r="Z45" i="64" s="1"/>
  <c r="AB44" i="64"/>
  <c r="Z44" i="64" s="1"/>
  <c r="AB43" i="64"/>
  <c r="Z43" i="64" s="1"/>
  <c r="Z42" i="64"/>
  <c r="AB41" i="64"/>
  <c r="Z41" i="64" s="1"/>
  <c r="Z40" i="64"/>
  <c r="Z35" i="64"/>
  <c r="Z34" i="64"/>
  <c r="AB33" i="64"/>
  <c r="Z33" i="64" s="1"/>
  <c r="Z32" i="64"/>
  <c r="Z31" i="64"/>
  <c r="Z30" i="64"/>
  <c r="Z29" i="64"/>
  <c r="AB28" i="64"/>
  <c r="Z28" i="64" s="1"/>
  <c r="Z27" i="64"/>
  <c r="Z26" i="64"/>
  <c r="AB25" i="64"/>
  <c r="Z25" i="64" s="1"/>
  <c r="AB24" i="64"/>
  <c r="Z24" i="64" s="1"/>
  <c r="Z23" i="64"/>
  <c r="Z22" i="64"/>
  <c r="Z21" i="64"/>
  <c r="Z20" i="64"/>
  <c r="AB19" i="64"/>
  <c r="Z19" i="64" s="1"/>
  <c r="Z14" i="64"/>
  <c r="AB13" i="64"/>
  <c r="Z13" i="64" s="1"/>
  <c r="Z12" i="64"/>
  <c r="AB11" i="64"/>
  <c r="Z11" i="64" s="1"/>
  <c r="AB10" i="64"/>
  <c r="Z10" i="64" s="1"/>
  <c r="AB9" i="64"/>
  <c r="Z9" i="64" s="1"/>
  <c r="AB8" i="64"/>
  <c r="Z8" i="64" s="1"/>
  <c r="AB7" i="64"/>
  <c r="Z7" i="64" s="1"/>
  <c r="AB6" i="64"/>
  <c r="Z6" i="64" s="1"/>
  <c r="AB5" i="64"/>
  <c r="Z5" i="64" s="1"/>
  <c r="AB4" i="64"/>
  <c r="Z4" i="64" s="1"/>
  <c r="Z75" i="54" l="1"/>
  <c r="V75" i="54"/>
  <c r="Z74" i="54"/>
  <c r="V74" i="54"/>
  <c r="Z73" i="54"/>
  <c r="V73" i="54"/>
  <c r="Z72" i="54"/>
  <c r="V72" i="54"/>
  <c r="Z67" i="54"/>
  <c r="V67" i="54"/>
  <c r="Z66" i="54"/>
  <c r="Z65" i="54"/>
  <c r="V65" i="54"/>
  <c r="Z64" i="54"/>
  <c r="V64" i="54"/>
  <c r="Z63" i="54"/>
  <c r="V63" i="54"/>
  <c r="Z62" i="54"/>
  <c r="V62" i="54"/>
  <c r="Z61" i="54"/>
  <c r="V61" i="54"/>
  <c r="Z60" i="54"/>
  <c r="V60" i="54"/>
  <c r="Z55" i="54"/>
  <c r="Z54" i="54"/>
  <c r="Z53" i="54"/>
  <c r="Z52" i="54"/>
  <c r="Z51" i="54"/>
  <c r="Z50" i="54"/>
  <c r="Z49" i="54"/>
  <c r="Z48" i="54"/>
  <c r="Z47" i="54"/>
  <c r="Z46" i="54"/>
  <c r="Z45" i="54"/>
  <c r="Z44" i="54"/>
  <c r="Z43" i="54"/>
  <c r="Z42" i="54"/>
  <c r="Z41" i="54"/>
  <c r="Z40" i="54"/>
  <c r="Z35" i="54"/>
  <c r="Z34" i="54"/>
  <c r="Z33" i="54"/>
  <c r="Z32" i="54"/>
  <c r="Z31" i="54"/>
  <c r="Z30" i="54"/>
  <c r="Z29" i="54"/>
  <c r="Z28" i="54"/>
  <c r="Z27" i="54"/>
  <c r="Z26" i="54"/>
  <c r="Z25" i="54"/>
  <c r="Z24" i="54"/>
  <c r="Z23" i="54"/>
  <c r="Z22" i="54"/>
  <c r="Z21" i="54"/>
  <c r="Z20" i="54"/>
  <c r="Z19" i="54"/>
  <c r="Z14" i="54"/>
  <c r="Z13" i="54"/>
  <c r="Z12" i="54"/>
  <c r="Z11" i="54"/>
  <c r="Z10" i="54"/>
  <c r="Z9" i="54"/>
  <c r="Z8" i="54"/>
  <c r="Z7" i="54"/>
  <c r="AB6" i="54"/>
  <c r="Z6" i="54" s="1"/>
  <c r="AB5" i="54"/>
  <c r="Z5" i="54" s="1"/>
  <c r="Z4" i="54"/>
  <c r="Z75" i="47" l="1"/>
  <c r="V75" i="47"/>
  <c r="Z74" i="47"/>
  <c r="V74" i="47"/>
  <c r="Z73" i="47"/>
  <c r="V73" i="47"/>
  <c r="Z72" i="47"/>
  <c r="V72" i="47"/>
  <c r="Z67" i="47"/>
  <c r="V67" i="47"/>
  <c r="Z66" i="47"/>
  <c r="V66" i="47"/>
  <c r="Z65" i="47"/>
  <c r="V65" i="47"/>
  <c r="Z64" i="47"/>
  <c r="V64" i="47"/>
  <c r="Z63" i="47"/>
  <c r="V63" i="47"/>
  <c r="Z62" i="47"/>
  <c r="V62" i="47"/>
  <c r="Z61" i="47"/>
  <c r="V61" i="47"/>
  <c r="Z60" i="47"/>
  <c r="V60" i="47"/>
  <c r="Z55" i="47"/>
  <c r="AB54" i="47"/>
  <c r="Z54" i="47" s="1"/>
  <c r="Z53" i="47"/>
  <c r="Z52" i="47"/>
  <c r="AB51" i="47"/>
  <c r="Z51" i="47" s="1"/>
  <c r="Z50" i="47"/>
  <c r="Z49" i="47"/>
  <c r="Z48" i="47"/>
  <c r="Z47" i="47"/>
  <c r="AB46" i="47"/>
  <c r="Z46" i="47" s="1"/>
  <c r="Z45" i="47"/>
  <c r="Z44" i="47"/>
  <c r="AB43" i="47"/>
  <c r="Z43" i="47" s="1"/>
  <c r="AB42" i="47"/>
  <c r="Z42" i="47" s="1"/>
  <c r="AB41" i="47"/>
  <c r="Z41" i="47" s="1"/>
  <c r="AB40" i="47"/>
  <c r="Z40" i="47" s="1"/>
  <c r="Z35" i="47"/>
  <c r="Z34" i="47"/>
  <c r="Z33" i="47"/>
  <c r="Z32" i="47"/>
  <c r="AB31" i="47"/>
  <c r="Z31" i="47" s="1"/>
  <c r="AB30" i="47"/>
  <c r="Z30" i="47" s="1"/>
  <c r="AB29" i="47"/>
  <c r="Z29" i="47" s="1"/>
  <c r="Z28" i="47"/>
  <c r="AB27" i="47"/>
  <c r="Z27" i="47" s="1"/>
  <c r="AB26" i="47"/>
  <c r="Z26" i="47" s="1"/>
  <c r="Z25" i="47"/>
  <c r="Z24" i="47"/>
  <c r="Z23" i="47"/>
  <c r="Z22" i="47"/>
  <c r="Z21" i="47"/>
  <c r="Z20" i="47"/>
  <c r="AB19" i="47"/>
  <c r="Z19" i="47" s="1"/>
  <c r="Z14" i="47"/>
  <c r="Z13" i="47"/>
  <c r="Z12" i="47"/>
  <c r="Z11" i="47"/>
  <c r="Z10" i="47"/>
  <c r="AB9" i="47"/>
  <c r="Z9" i="47" s="1"/>
  <c r="AB8" i="47"/>
  <c r="Z8" i="47" s="1"/>
  <c r="AB7" i="47"/>
  <c r="Z7" i="47" s="1"/>
  <c r="AB6" i="47"/>
  <c r="Z6" i="47" s="1"/>
  <c r="AB5" i="47"/>
  <c r="Z5" i="47" s="1"/>
  <c r="AB4" i="47"/>
  <c r="Z4" i="47" s="1"/>
  <c r="Z75" i="55" l="1"/>
  <c r="V75" i="55"/>
  <c r="Z74" i="55"/>
  <c r="V74" i="55"/>
  <c r="Z73" i="55"/>
  <c r="V73" i="55"/>
  <c r="Z72" i="55"/>
  <c r="V72" i="55"/>
  <c r="Z67" i="55"/>
  <c r="Z66" i="55"/>
  <c r="Z65" i="55"/>
  <c r="Z64" i="55"/>
  <c r="Z63" i="55"/>
  <c r="Z62" i="55"/>
  <c r="Z61" i="55"/>
  <c r="Z60" i="55"/>
  <c r="Z55" i="55"/>
  <c r="Z54" i="55"/>
  <c r="Z53" i="55"/>
  <c r="Z52" i="55"/>
  <c r="Z51" i="55"/>
  <c r="Z50" i="55"/>
  <c r="Z49" i="55"/>
  <c r="Z48" i="55"/>
  <c r="Z47" i="55"/>
  <c r="Z46" i="55"/>
  <c r="AB45" i="55"/>
  <c r="Z45" i="55" s="1"/>
  <c r="AB44" i="55"/>
  <c r="Z44" i="55" s="1"/>
  <c r="AB43" i="55"/>
  <c r="Z43" i="55" s="1"/>
  <c r="AB42" i="55"/>
  <c r="Z42" i="55" s="1"/>
  <c r="Z41" i="55"/>
  <c r="AB40" i="55"/>
  <c r="Z40" i="55" s="1"/>
  <c r="AB35" i="55"/>
  <c r="Z35" i="55" s="1"/>
  <c r="Z34" i="55"/>
  <c r="AB33" i="55"/>
  <c r="Z33" i="55" s="1"/>
  <c r="Z32" i="55"/>
  <c r="Z31" i="55"/>
  <c r="Z30" i="55"/>
  <c r="Z29" i="55"/>
  <c r="Z28" i="55"/>
  <c r="Z27" i="55"/>
  <c r="Z26" i="55"/>
  <c r="Z25" i="55"/>
  <c r="AB24" i="55"/>
  <c r="Z24" i="55" s="1"/>
  <c r="Z23" i="55"/>
  <c r="Z22" i="55"/>
  <c r="Z21" i="55"/>
  <c r="Z20" i="55"/>
  <c r="AB19" i="55"/>
  <c r="Z19" i="55" s="1"/>
  <c r="AB14" i="55"/>
  <c r="Z14" i="55" s="1"/>
  <c r="Z13" i="55"/>
  <c r="Z12" i="55"/>
  <c r="AB11" i="55"/>
  <c r="Z11" i="55" s="1"/>
  <c r="AB10" i="55"/>
  <c r="Z10" i="55" s="1"/>
  <c r="Z9" i="55"/>
  <c r="AB8" i="55"/>
  <c r="Z8" i="55" s="1"/>
  <c r="AB7" i="55"/>
  <c r="Z7" i="55" s="1"/>
  <c r="AB6" i="55"/>
  <c r="Z6" i="55" s="1"/>
  <c r="AB5" i="55"/>
  <c r="Z5" i="55" s="1"/>
  <c r="AB4" i="55"/>
  <c r="Z4" i="55" s="1"/>
  <c r="Z75" i="49" l="1"/>
  <c r="V75" i="49"/>
  <c r="Z74" i="49"/>
  <c r="V74" i="49"/>
  <c r="Z73" i="49"/>
  <c r="V73" i="49"/>
  <c r="Z72" i="49"/>
  <c r="V72" i="49"/>
  <c r="Z67" i="49"/>
  <c r="V67" i="49"/>
  <c r="Z66" i="49"/>
  <c r="V66" i="49"/>
  <c r="Z65" i="49"/>
  <c r="V65" i="49"/>
  <c r="Z64" i="49"/>
  <c r="V64" i="49"/>
  <c r="Z63" i="49"/>
  <c r="V63" i="49"/>
  <c r="Z62" i="49"/>
  <c r="Z61" i="49"/>
  <c r="Z60" i="49"/>
  <c r="AB55" i="49"/>
  <c r="Z55" i="49" s="1"/>
  <c r="Z54" i="49"/>
  <c r="Z53" i="49"/>
  <c r="Z52" i="49"/>
  <c r="Z51" i="49"/>
  <c r="Z50" i="49"/>
  <c r="AB49" i="49"/>
  <c r="Z49" i="49" s="1"/>
  <c r="Z48" i="49"/>
  <c r="Z47" i="49"/>
  <c r="Z46" i="49"/>
  <c r="Z45" i="49"/>
  <c r="Z44" i="49"/>
  <c r="Z43" i="49"/>
  <c r="Z42" i="49"/>
  <c r="Z41" i="49"/>
  <c r="Z40" i="49"/>
  <c r="Z35" i="49"/>
  <c r="Z34" i="49"/>
  <c r="Z33" i="49"/>
  <c r="Z32" i="49"/>
  <c r="Z31" i="49"/>
  <c r="Z30" i="49"/>
  <c r="Z29" i="49"/>
  <c r="Z28" i="49"/>
  <c r="AB27" i="49"/>
  <c r="Z27" i="49" s="1"/>
  <c r="Z26" i="49"/>
  <c r="Z25" i="49"/>
  <c r="Z24" i="49"/>
  <c r="Z23" i="49"/>
  <c r="Z22" i="49"/>
  <c r="Z21" i="49"/>
  <c r="Z20" i="49"/>
  <c r="Z19" i="49"/>
  <c r="Z14" i="49"/>
  <c r="Z13" i="49"/>
  <c r="Z12" i="49"/>
  <c r="AB11" i="49"/>
  <c r="Z11" i="49" s="1"/>
  <c r="Z10" i="49"/>
  <c r="AB9" i="49"/>
  <c r="Z9" i="49" s="1"/>
  <c r="AB8" i="49"/>
  <c r="Z8" i="49" s="1"/>
  <c r="AB7" i="49"/>
  <c r="Z7" i="49" s="1"/>
  <c r="AB6" i="49"/>
  <c r="Z6" i="49" s="1"/>
  <c r="AB5" i="49"/>
  <c r="Z5" i="49" s="1"/>
  <c r="AB4" i="49"/>
  <c r="Z4" i="49" s="1"/>
  <c r="Z75" i="75" l="1"/>
  <c r="Z74" i="75"/>
  <c r="Z73" i="75"/>
  <c r="Z72" i="75"/>
  <c r="Z67" i="75"/>
  <c r="Z66" i="75"/>
  <c r="S66" i="75"/>
  <c r="Z65" i="75"/>
  <c r="Z64" i="75"/>
  <c r="S64" i="75"/>
  <c r="Z63" i="75"/>
  <c r="Z62" i="75"/>
  <c r="Z61" i="75"/>
  <c r="S61" i="75"/>
  <c r="Z60" i="75"/>
  <c r="Z55" i="75"/>
  <c r="Z54" i="75"/>
  <c r="Z53" i="75"/>
  <c r="Z52" i="75"/>
  <c r="Z51" i="75"/>
  <c r="Z50" i="75"/>
  <c r="Z49" i="75"/>
  <c r="Z48" i="75"/>
  <c r="Z47" i="75"/>
  <c r="Z46" i="75"/>
  <c r="Z45" i="75"/>
  <c r="Z44" i="75"/>
  <c r="Z43" i="75"/>
  <c r="Z42" i="75"/>
  <c r="Z41" i="75"/>
  <c r="Z40" i="75"/>
  <c r="Z35" i="75"/>
  <c r="Z34" i="75"/>
  <c r="Z33" i="75"/>
  <c r="Z32" i="75"/>
  <c r="Z31" i="75"/>
  <c r="Z30" i="75"/>
  <c r="Z29" i="75"/>
  <c r="Z28" i="75"/>
  <c r="Z27" i="75"/>
  <c r="Z26" i="75"/>
  <c r="Z25" i="75"/>
  <c r="Z24" i="75"/>
  <c r="Z23" i="75"/>
  <c r="Z22" i="75"/>
  <c r="Z21" i="75"/>
  <c r="Z20" i="75"/>
  <c r="Z19" i="75"/>
  <c r="Z14" i="75"/>
  <c r="Z13" i="75"/>
  <c r="Z12" i="75"/>
  <c r="Z11" i="75"/>
  <c r="Z10" i="75"/>
  <c r="Z9" i="75"/>
  <c r="Z8" i="75"/>
  <c r="Z7" i="75"/>
  <c r="Z6" i="75"/>
  <c r="Z5" i="75"/>
  <c r="Z4" i="75"/>
  <c r="Z75" i="94" l="1"/>
  <c r="V75" i="94"/>
  <c r="Z74" i="94"/>
  <c r="V74" i="94"/>
  <c r="Z73" i="94"/>
  <c r="V73" i="94"/>
  <c r="Z72" i="94"/>
  <c r="V72" i="94"/>
  <c r="Z67" i="94"/>
  <c r="V67" i="94"/>
  <c r="Z66" i="94"/>
  <c r="V66" i="94"/>
  <c r="Z65" i="94"/>
  <c r="V65" i="94"/>
  <c r="Z64" i="94"/>
  <c r="V64" i="94"/>
  <c r="Z63" i="94"/>
  <c r="V63" i="94"/>
  <c r="Z62" i="94"/>
  <c r="V62" i="94"/>
  <c r="Z61" i="94"/>
  <c r="V61" i="94"/>
  <c r="Z60" i="94"/>
  <c r="V60" i="94"/>
  <c r="Z55" i="94"/>
  <c r="Z54" i="94"/>
  <c r="Z53" i="94"/>
  <c r="Z52" i="94"/>
  <c r="Z51" i="94"/>
  <c r="Z50" i="94"/>
  <c r="Z49" i="94"/>
  <c r="Z48" i="94"/>
  <c r="Z47" i="94"/>
  <c r="Z46" i="94"/>
  <c r="Z45" i="94"/>
  <c r="Z44" i="94"/>
  <c r="Z43" i="94"/>
  <c r="Z42" i="94"/>
  <c r="Z41" i="94"/>
  <c r="V41" i="94"/>
  <c r="Z40" i="94"/>
  <c r="V40" i="94"/>
  <c r="Z35" i="94"/>
  <c r="Z34" i="94"/>
  <c r="Z33" i="94"/>
  <c r="Z32" i="94"/>
  <c r="V32" i="94"/>
  <c r="Z31" i="94"/>
  <c r="V31" i="94"/>
  <c r="Z30" i="94"/>
  <c r="V30" i="94"/>
  <c r="Z29" i="94"/>
  <c r="V29" i="94"/>
  <c r="Z28" i="94"/>
  <c r="V28" i="94"/>
  <c r="Z27" i="94"/>
  <c r="Z26" i="94"/>
  <c r="V26" i="94"/>
  <c r="Z25" i="94"/>
  <c r="V25" i="94"/>
  <c r="Z24" i="94"/>
  <c r="V24" i="94"/>
  <c r="Z23" i="94"/>
  <c r="V23" i="94"/>
  <c r="Z22" i="94"/>
  <c r="V22" i="94"/>
  <c r="Z21" i="94"/>
  <c r="V21" i="94"/>
  <c r="Z20" i="94"/>
  <c r="V20" i="94"/>
  <c r="Z19" i="94"/>
  <c r="V19" i="94"/>
  <c r="Z14" i="94"/>
  <c r="V14" i="94"/>
  <c r="Z13" i="94"/>
  <c r="V13" i="94"/>
  <c r="Z12" i="94"/>
  <c r="V12" i="94"/>
  <c r="Z11" i="94"/>
  <c r="V11" i="94"/>
  <c r="Z10" i="94"/>
  <c r="V10" i="94"/>
  <c r="Z9" i="94"/>
  <c r="V9" i="94"/>
  <c r="Z8" i="94"/>
  <c r="V8" i="94"/>
  <c r="Z7" i="94"/>
  <c r="V7" i="94"/>
  <c r="Z6" i="94"/>
  <c r="Z5" i="94"/>
  <c r="V5" i="94"/>
  <c r="Z4" i="94"/>
  <c r="V4" i="94"/>
  <c r="Z75" i="105" l="1"/>
  <c r="V75" i="105"/>
  <c r="Z74" i="105"/>
  <c r="V74" i="105"/>
  <c r="Z73" i="105"/>
  <c r="V73" i="105"/>
  <c r="Z72" i="105"/>
  <c r="V72" i="105"/>
  <c r="Z67" i="105"/>
  <c r="V67" i="105"/>
  <c r="Z66" i="105"/>
  <c r="V66" i="105"/>
  <c r="Z65" i="105"/>
  <c r="V65" i="105"/>
  <c r="Z64" i="105"/>
  <c r="V64" i="105"/>
  <c r="Z63" i="105"/>
  <c r="V63" i="105"/>
  <c r="Z62" i="105"/>
  <c r="V62" i="105"/>
  <c r="Z61" i="105"/>
  <c r="V61" i="105"/>
  <c r="Z60" i="105"/>
  <c r="V60" i="105"/>
  <c r="Z55" i="105"/>
  <c r="Z54" i="105"/>
  <c r="Z53" i="105"/>
  <c r="Z52" i="105"/>
  <c r="Z51" i="105"/>
  <c r="Z50" i="105"/>
  <c r="Z49" i="105"/>
  <c r="Z48" i="105"/>
  <c r="Z47" i="105"/>
  <c r="Z46" i="105"/>
  <c r="Z45" i="105"/>
  <c r="Z44" i="105"/>
  <c r="Z43" i="105"/>
  <c r="Z42" i="105"/>
  <c r="Z41" i="105"/>
  <c r="Z40" i="105"/>
  <c r="Z35" i="105"/>
  <c r="Z34" i="105"/>
  <c r="Z33" i="105"/>
  <c r="Z32" i="105"/>
  <c r="Z31" i="105"/>
  <c r="Z30" i="105"/>
  <c r="Z29" i="105"/>
  <c r="Z28" i="105"/>
  <c r="Z27" i="105"/>
  <c r="Z26" i="105"/>
  <c r="Z25" i="105"/>
  <c r="Z24" i="105"/>
  <c r="Z23" i="105"/>
  <c r="Z22" i="105"/>
  <c r="Z21" i="105"/>
  <c r="Z20" i="105"/>
  <c r="Z19" i="105"/>
  <c r="AB14" i="105"/>
  <c r="Z14" i="105" s="1"/>
  <c r="Z13" i="105"/>
  <c r="Z12" i="105"/>
  <c r="Z11" i="105"/>
  <c r="Z10" i="105"/>
  <c r="AB9" i="105"/>
  <c r="Z9" i="105" s="1"/>
  <c r="Z8" i="105"/>
  <c r="AB7" i="105"/>
  <c r="Z7" i="105" s="1"/>
  <c r="AB6" i="105"/>
  <c r="Z6" i="105" s="1"/>
  <c r="AB5" i="105"/>
  <c r="Z5" i="105" s="1"/>
  <c r="AB4" i="105"/>
  <c r="Z4" i="105" s="1"/>
  <c r="Z75" i="82" l="1"/>
  <c r="S75" i="82"/>
  <c r="Z74" i="82"/>
  <c r="S74" i="82"/>
  <c r="Z73" i="82"/>
  <c r="S73" i="82"/>
  <c r="Z72" i="82"/>
  <c r="S72" i="82"/>
  <c r="Z67" i="82"/>
  <c r="S67" i="82"/>
  <c r="Z66" i="82"/>
  <c r="Z65" i="82"/>
  <c r="S65" i="82"/>
  <c r="Z64" i="82"/>
  <c r="S64" i="82"/>
  <c r="Z63" i="82"/>
  <c r="S63" i="82"/>
  <c r="Z62" i="82"/>
  <c r="S62" i="82"/>
  <c r="Z61" i="82"/>
  <c r="S61" i="82"/>
  <c r="Z60" i="82"/>
  <c r="S60" i="82"/>
  <c r="Z55" i="82"/>
  <c r="S55" i="82"/>
  <c r="Z54" i="82"/>
  <c r="Z53" i="82"/>
  <c r="Z52" i="82"/>
  <c r="Z51" i="82"/>
  <c r="Z50" i="82"/>
  <c r="S50" i="82"/>
  <c r="Z49" i="82"/>
  <c r="S49" i="82"/>
  <c r="Z48" i="82"/>
  <c r="Z47" i="82"/>
  <c r="AB46" i="82"/>
  <c r="Z46" i="82" s="1"/>
  <c r="AB45" i="82"/>
  <c r="Z45" i="82" s="1"/>
  <c r="AB44" i="82"/>
  <c r="Z44" i="82" s="1"/>
  <c r="AB43" i="82"/>
  <c r="Z43" i="82" s="1"/>
  <c r="AB42" i="82"/>
  <c r="Z42" i="82" s="1"/>
  <c r="AB41" i="82"/>
  <c r="Z41" i="82" s="1"/>
  <c r="AB40" i="82"/>
  <c r="Z40" i="82" s="1"/>
  <c r="AB35" i="82"/>
  <c r="Z35" i="82" s="1"/>
  <c r="Z34" i="82"/>
  <c r="S34" i="82"/>
  <c r="AB33" i="82"/>
  <c r="Z33" i="82" s="1"/>
  <c r="AB32" i="82"/>
  <c r="Z32" i="82" s="1"/>
  <c r="Z31" i="82"/>
  <c r="Z30" i="82"/>
  <c r="S30" i="82"/>
  <c r="Z29" i="82"/>
  <c r="S29" i="82"/>
  <c r="Z28" i="82"/>
  <c r="S28" i="82"/>
  <c r="Z27" i="82"/>
  <c r="S27" i="82"/>
  <c r="Z26" i="82"/>
  <c r="Z25" i="82"/>
  <c r="Z24" i="82"/>
  <c r="S24" i="82"/>
  <c r="Z23" i="82"/>
  <c r="S23" i="82"/>
  <c r="Z22" i="82"/>
  <c r="S22" i="82"/>
  <c r="Z21" i="82"/>
  <c r="S21" i="82"/>
  <c r="Z20" i="82"/>
  <c r="S20" i="82"/>
  <c r="AB19" i="82"/>
  <c r="Z19" i="82" s="1"/>
  <c r="AB14" i="82"/>
  <c r="Z14" i="82" s="1"/>
  <c r="AB13" i="82"/>
  <c r="Z13" i="82" s="1"/>
  <c r="Z12" i="82"/>
  <c r="Z11" i="82"/>
  <c r="Z10" i="82"/>
  <c r="S10" i="82"/>
  <c r="Z9" i="82"/>
  <c r="S9" i="82"/>
  <c r="Z8" i="82"/>
  <c r="AB7" i="82"/>
  <c r="Z7" i="82" s="1"/>
  <c r="AB6" i="82"/>
  <c r="Z6" i="82" s="1"/>
  <c r="AB5" i="82"/>
  <c r="Z5" i="82" s="1"/>
  <c r="AB4" i="82"/>
  <c r="Z4" i="82" s="1"/>
  <c r="Z75" i="86" l="1"/>
  <c r="S75" i="86"/>
  <c r="Z74" i="86"/>
  <c r="S74" i="86"/>
  <c r="Z73" i="86"/>
  <c r="S73" i="86"/>
  <c r="Z72" i="86"/>
  <c r="S72" i="86"/>
  <c r="Z67" i="86"/>
  <c r="S67" i="86"/>
  <c r="Z66" i="86"/>
  <c r="S66" i="86"/>
  <c r="Z65" i="86"/>
  <c r="S65" i="86"/>
  <c r="Z64" i="86"/>
  <c r="S64" i="86"/>
  <c r="Z63" i="86"/>
  <c r="S63" i="86"/>
  <c r="Z62" i="86"/>
  <c r="S62" i="86"/>
  <c r="Z61" i="86"/>
  <c r="S61" i="86"/>
  <c r="Z60" i="86"/>
  <c r="Z55" i="86"/>
  <c r="S55" i="86"/>
  <c r="Z54" i="86"/>
  <c r="AB53" i="86"/>
  <c r="Z53" i="86" s="1"/>
  <c r="S53" i="86"/>
  <c r="AB50" i="86"/>
  <c r="Z50" i="86" s="1"/>
  <c r="AB49" i="86"/>
  <c r="Z49" i="86" s="1"/>
  <c r="S47" i="86"/>
  <c r="AB46" i="86"/>
  <c r="Z46" i="86" s="1"/>
  <c r="AB45" i="86"/>
  <c r="Z45" i="86" s="1"/>
  <c r="AB44" i="86"/>
  <c r="Z44" i="86" s="1"/>
  <c r="AB43" i="86"/>
  <c r="Z43" i="86" s="1"/>
  <c r="AB42" i="86"/>
  <c r="Z42" i="86" s="1"/>
  <c r="AB41" i="86"/>
  <c r="Z41" i="86" s="1"/>
  <c r="AB40" i="86"/>
  <c r="Z40" i="86" s="1"/>
  <c r="Z35" i="86"/>
  <c r="S35" i="86"/>
  <c r="Z34" i="86"/>
  <c r="S34" i="86"/>
  <c r="Z33" i="86"/>
  <c r="S33" i="86"/>
  <c r="AB32" i="86"/>
  <c r="Z32" i="86" s="1"/>
  <c r="S32" i="86"/>
  <c r="AB31" i="86"/>
  <c r="Z31" i="86" s="1"/>
  <c r="S31" i="86"/>
  <c r="Z30" i="86"/>
  <c r="S30" i="86"/>
  <c r="Z29" i="86"/>
  <c r="S29" i="86"/>
  <c r="Z28" i="86"/>
  <c r="S28" i="86"/>
  <c r="Z27" i="86"/>
  <c r="S27" i="86"/>
  <c r="Z26" i="86"/>
  <c r="Z25" i="86"/>
  <c r="Z24" i="86"/>
  <c r="S24" i="86"/>
  <c r="AB23" i="86"/>
  <c r="Z23" i="86" s="1"/>
  <c r="S23" i="86"/>
  <c r="AB22" i="86"/>
  <c r="Z22" i="86" s="1"/>
  <c r="S22" i="86"/>
  <c r="AB21" i="86"/>
  <c r="Z21" i="86" s="1"/>
  <c r="AB20" i="86"/>
  <c r="Z20" i="86" s="1"/>
  <c r="AB19" i="86"/>
  <c r="Z19" i="86" s="1"/>
  <c r="Z14" i="86"/>
  <c r="AB11" i="86"/>
  <c r="Z11" i="86" s="1"/>
  <c r="AB10" i="86"/>
  <c r="Z10" i="86" s="1"/>
  <c r="S10" i="86"/>
  <c r="AB9" i="86"/>
  <c r="Z9" i="86" s="1"/>
  <c r="S9" i="86"/>
  <c r="AB8" i="86"/>
  <c r="Z8" i="86" s="1"/>
  <c r="AB7" i="86"/>
  <c r="Z7" i="86" s="1"/>
  <c r="AB6" i="86"/>
  <c r="Z6" i="86" s="1"/>
  <c r="AB5" i="86"/>
  <c r="Z5" i="86" s="1"/>
  <c r="AB4" i="86"/>
  <c r="Z4" i="86" s="1"/>
  <c r="Z75" i="84" l="1"/>
  <c r="V75" i="84"/>
  <c r="S75" i="84"/>
  <c r="Z74" i="84"/>
  <c r="V74" i="84"/>
  <c r="S74" i="84"/>
  <c r="Z73" i="84"/>
  <c r="V73" i="84"/>
  <c r="S73" i="84"/>
  <c r="Z72" i="84"/>
  <c r="V72" i="84"/>
  <c r="S72" i="84"/>
  <c r="Z67" i="84"/>
  <c r="S67" i="84"/>
  <c r="Z66" i="84"/>
  <c r="V66" i="84"/>
  <c r="Z65" i="84"/>
  <c r="V65" i="84"/>
  <c r="S65" i="84"/>
  <c r="Z64" i="84"/>
  <c r="Z63" i="84"/>
  <c r="V63" i="84"/>
  <c r="Z62" i="84"/>
  <c r="V62" i="84"/>
  <c r="S62" i="84"/>
  <c r="Z61" i="84"/>
  <c r="Z60" i="84"/>
  <c r="Z55" i="84"/>
  <c r="S55" i="84"/>
  <c r="Z54" i="84"/>
  <c r="S54" i="84"/>
  <c r="Z53" i="84"/>
  <c r="Z52" i="84"/>
  <c r="Z51" i="84"/>
  <c r="Z50" i="84"/>
  <c r="S50" i="84"/>
  <c r="Z49" i="84"/>
  <c r="S49" i="84"/>
  <c r="Z48" i="84"/>
  <c r="S48" i="84"/>
  <c r="Z47" i="84"/>
  <c r="S47" i="84"/>
  <c r="Z46" i="84"/>
  <c r="S46" i="84"/>
  <c r="Z45" i="84"/>
  <c r="Z44" i="84"/>
  <c r="S44" i="84"/>
  <c r="Z43" i="84"/>
  <c r="Z42" i="84"/>
  <c r="S42" i="84"/>
  <c r="Z41" i="84"/>
  <c r="S41" i="84"/>
  <c r="Z40" i="84"/>
  <c r="S40" i="84"/>
  <c r="Z35" i="84"/>
  <c r="S35" i="84"/>
  <c r="Z34" i="84"/>
  <c r="S34" i="84"/>
  <c r="Z33" i="84"/>
  <c r="S33" i="84"/>
  <c r="Z32" i="84"/>
  <c r="S32" i="84"/>
  <c r="Z31" i="84"/>
  <c r="S31" i="84"/>
  <c r="Z30" i="84"/>
  <c r="S30" i="84"/>
  <c r="Z29" i="84"/>
  <c r="S29" i="84"/>
  <c r="Z28" i="84"/>
  <c r="S28" i="84"/>
  <c r="Z27" i="84"/>
  <c r="S27" i="84"/>
  <c r="Z26" i="84"/>
  <c r="Z25" i="84"/>
  <c r="Z24" i="84"/>
  <c r="S24" i="84"/>
  <c r="Z23" i="84"/>
  <c r="S23" i="84"/>
  <c r="Z22" i="84"/>
  <c r="S22" i="84"/>
  <c r="Z21" i="84"/>
  <c r="S21" i="84"/>
  <c r="Z20" i="84"/>
  <c r="S20" i="84"/>
  <c r="Z19" i="84"/>
  <c r="S19" i="84"/>
  <c r="Z14" i="84"/>
  <c r="Z13" i="84"/>
  <c r="Z12" i="84"/>
  <c r="Z11" i="84"/>
  <c r="S11" i="84"/>
  <c r="Z10" i="84"/>
  <c r="S10" i="84"/>
  <c r="Z9" i="84"/>
  <c r="S9" i="84"/>
  <c r="Z8" i="84"/>
  <c r="Z7" i="84"/>
  <c r="Z6" i="84"/>
  <c r="Z5" i="84"/>
  <c r="Z4" i="84"/>
  <c r="Z75" i="50" l="1"/>
  <c r="V75" i="50"/>
  <c r="Z74" i="50"/>
  <c r="V74" i="50"/>
  <c r="Z73" i="50"/>
  <c r="V73" i="50"/>
  <c r="Z72" i="50"/>
  <c r="V72" i="50"/>
  <c r="Z67" i="50"/>
  <c r="Z66" i="50"/>
  <c r="Z65" i="50"/>
  <c r="Z64" i="50"/>
  <c r="Z63" i="50"/>
  <c r="Z62" i="50"/>
  <c r="Z61" i="50"/>
  <c r="Z60" i="50"/>
  <c r="Z55" i="50"/>
  <c r="Z54" i="50"/>
  <c r="Z53" i="50"/>
  <c r="Z52" i="50"/>
  <c r="Z51" i="50"/>
  <c r="Z50" i="50"/>
  <c r="Z49" i="50"/>
  <c r="Z48" i="50"/>
  <c r="Z47" i="50"/>
  <c r="Z46" i="50"/>
  <c r="Z45" i="50"/>
  <c r="Z44" i="50"/>
  <c r="Z43" i="50"/>
  <c r="Z42" i="50"/>
  <c r="AB41" i="50"/>
  <c r="Z41" i="50" s="1"/>
  <c r="AB40" i="50"/>
  <c r="Z40" i="50" s="1"/>
  <c r="Z35" i="50"/>
  <c r="Z34" i="50"/>
  <c r="Z33" i="50"/>
  <c r="Z32" i="50"/>
  <c r="Z31" i="50"/>
  <c r="Z30" i="50"/>
  <c r="Z29" i="50"/>
  <c r="Z28" i="50"/>
  <c r="AB27" i="50"/>
  <c r="Z27" i="50" s="1"/>
  <c r="Z26" i="50"/>
  <c r="Z25" i="50"/>
  <c r="Z24" i="50"/>
  <c r="Z23" i="50"/>
  <c r="Z22" i="50"/>
  <c r="AB21" i="50"/>
  <c r="Z21" i="50" s="1"/>
  <c r="Z20" i="50"/>
  <c r="Z19" i="50"/>
  <c r="Z14" i="50"/>
  <c r="Z13" i="50"/>
  <c r="AB12" i="50"/>
  <c r="Z12" i="50" s="1"/>
  <c r="Z11" i="50"/>
  <c r="Z10" i="50"/>
  <c r="AB9" i="50"/>
  <c r="Z9" i="50" s="1"/>
  <c r="AB8" i="50"/>
  <c r="Z8" i="50" s="1"/>
  <c r="AB7" i="50"/>
  <c r="Z7" i="50" s="1"/>
  <c r="AB6" i="50"/>
  <c r="Z6" i="50" s="1"/>
  <c r="AB5" i="50"/>
  <c r="Z5" i="50" s="1"/>
  <c r="AB4" i="50"/>
  <c r="Z4" i="50" s="1"/>
  <c r="Z75" i="57" l="1"/>
  <c r="V75" i="57"/>
  <c r="Z74" i="57"/>
  <c r="V74" i="57"/>
  <c r="Z73" i="57"/>
  <c r="V73" i="57"/>
  <c r="Z72" i="57"/>
  <c r="V72" i="57"/>
  <c r="Z67" i="57"/>
  <c r="V67" i="57"/>
  <c r="Z66" i="57"/>
  <c r="Z65" i="57"/>
  <c r="V65" i="57"/>
  <c r="Z64" i="57"/>
  <c r="Z63" i="57"/>
  <c r="V63" i="57"/>
  <c r="Z62" i="57"/>
  <c r="Z61" i="57"/>
  <c r="V61" i="57"/>
  <c r="Z60" i="57"/>
  <c r="V60" i="57"/>
  <c r="Z55" i="57"/>
  <c r="Z54" i="57"/>
  <c r="Z53" i="57"/>
  <c r="Z52" i="57"/>
  <c r="Z51" i="57"/>
  <c r="Z50" i="57"/>
  <c r="AB49" i="57"/>
  <c r="Z49" i="57" s="1"/>
  <c r="Z48" i="57"/>
  <c r="AB47" i="57"/>
  <c r="Z47" i="57" s="1"/>
  <c r="AB46" i="57"/>
  <c r="Z46" i="57" s="1"/>
  <c r="AB45" i="57"/>
  <c r="Z45" i="57" s="1"/>
  <c r="AB44" i="57"/>
  <c r="Z44" i="57" s="1"/>
  <c r="AB43" i="57"/>
  <c r="Z43" i="57" s="1"/>
  <c r="AB42" i="57"/>
  <c r="Z42" i="57" s="1"/>
  <c r="AB41" i="57"/>
  <c r="Z41" i="57" s="1"/>
  <c r="AB40" i="57"/>
  <c r="Z40" i="57" s="1"/>
  <c r="Z35" i="57"/>
  <c r="Z34" i="57"/>
  <c r="Z33" i="57"/>
  <c r="Z32" i="57"/>
  <c r="Z31" i="57"/>
  <c r="Z30" i="57"/>
  <c r="AB29" i="57"/>
  <c r="Z29" i="57" s="1"/>
  <c r="AB28" i="57"/>
  <c r="Z28" i="57" s="1"/>
  <c r="Z27" i="57"/>
  <c r="AB26" i="57"/>
  <c r="Z26" i="57" s="1"/>
  <c r="AB25" i="57"/>
  <c r="Z25" i="57" s="1"/>
  <c r="AB24" i="57"/>
  <c r="Z24" i="57" s="1"/>
  <c r="AB23" i="57"/>
  <c r="Z23" i="57" s="1"/>
  <c r="AB22" i="57"/>
  <c r="Z22" i="57" s="1"/>
  <c r="AB21" i="57"/>
  <c r="Z21" i="57" s="1"/>
  <c r="AB20" i="57"/>
  <c r="Z20" i="57" s="1"/>
  <c r="AB19" i="57"/>
  <c r="Z19" i="57" s="1"/>
  <c r="AB14" i="57"/>
  <c r="Z14" i="57" s="1"/>
  <c r="AB13" i="57"/>
  <c r="Z13" i="57" s="1"/>
  <c r="Z12" i="57"/>
  <c r="AB11" i="57"/>
  <c r="Z11" i="57" s="1"/>
  <c r="AB10" i="57"/>
  <c r="Z10" i="57" s="1"/>
  <c r="AB9" i="57"/>
  <c r="Z9" i="57" s="1"/>
  <c r="AB8" i="57"/>
  <c r="Z8" i="57" s="1"/>
  <c r="AB7" i="57"/>
  <c r="Z7" i="57" s="1"/>
  <c r="AB6" i="57"/>
  <c r="Z6" i="57" s="1"/>
  <c r="AB5" i="57"/>
  <c r="Z5" i="57" s="1"/>
  <c r="AB4" i="57"/>
  <c r="Z4" i="57" s="1"/>
  <c r="Z75" i="88" l="1"/>
  <c r="V75" i="88"/>
  <c r="Z74" i="88"/>
  <c r="V74" i="88"/>
  <c r="Z73" i="88"/>
  <c r="V73" i="88"/>
  <c r="Z72" i="88"/>
  <c r="V72" i="88"/>
  <c r="Z67" i="88"/>
  <c r="Z66" i="88"/>
  <c r="V66" i="88"/>
  <c r="Z65" i="88"/>
  <c r="V65" i="88"/>
  <c r="Z64" i="88"/>
  <c r="V64" i="88"/>
  <c r="Z63" i="88"/>
  <c r="Z62" i="88"/>
  <c r="Z61" i="88"/>
  <c r="Z60" i="88"/>
  <c r="Z55" i="88"/>
  <c r="V55" i="88"/>
  <c r="Z54" i="88"/>
  <c r="Z53" i="88"/>
  <c r="Z52" i="88"/>
  <c r="V52" i="88"/>
  <c r="Z51" i="88"/>
  <c r="V51" i="88"/>
  <c r="Z50" i="88"/>
  <c r="Z49" i="88"/>
  <c r="Z48" i="88"/>
  <c r="Z47" i="88"/>
  <c r="Z46" i="88"/>
  <c r="V46" i="88"/>
  <c r="Z45" i="88"/>
  <c r="V45" i="88"/>
  <c r="Z44" i="88"/>
  <c r="V44" i="88"/>
  <c r="Z43" i="88"/>
  <c r="V43" i="88"/>
  <c r="Z42" i="88"/>
  <c r="V42" i="88"/>
  <c r="Z41" i="88"/>
  <c r="V41" i="88"/>
  <c r="Z40" i="88"/>
  <c r="V40" i="88"/>
  <c r="Z35" i="88"/>
  <c r="V35" i="88"/>
  <c r="Z34" i="88"/>
  <c r="V34" i="88"/>
  <c r="Z33" i="88"/>
  <c r="V33" i="88"/>
  <c r="Z32" i="88"/>
  <c r="V32" i="88"/>
  <c r="Z31" i="88"/>
  <c r="V31" i="88"/>
  <c r="Z30" i="88"/>
  <c r="V30" i="88"/>
  <c r="Z29" i="88"/>
  <c r="V29" i="88"/>
  <c r="Z28" i="88"/>
  <c r="V28" i="88"/>
  <c r="Z27" i="88"/>
  <c r="V27" i="88"/>
  <c r="Z26" i="88"/>
  <c r="V26" i="88"/>
  <c r="Z25" i="88"/>
  <c r="V25" i="88"/>
  <c r="Z24" i="88"/>
  <c r="V24" i="88"/>
  <c r="Z23" i="88"/>
  <c r="V23" i="88"/>
  <c r="Z22" i="88"/>
  <c r="V22" i="88"/>
  <c r="Z21" i="88"/>
  <c r="V21" i="88"/>
  <c r="Z20" i="88"/>
  <c r="V20" i="88"/>
  <c r="Z19" i="88"/>
  <c r="V19" i="88"/>
  <c r="Z14" i="88"/>
  <c r="V14" i="88"/>
  <c r="Z13" i="88"/>
  <c r="V13" i="88"/>
  <c r="Z12" i="88"/>
  <c r="V12" i="88"/>
  <c r="Z11" i="88"/>
  <c r="V11" i="88"/>
  <c r="Z10" i="88"/>
  <c r="V10" i="88"/>
  <c r="Z9" i="88"/>
  <c r="V9" i="88"/>
  <c r="Z8" i="88"/>
  <c r="V8" i="88"/>
  <c r="Z7" i="88"/>
  <c r="V7" i="88"/>
  <c r="Z6" i="88"/>
  <c r="V6" i="88"/>
  <c r="Z5" i="88"/>
  <c r="V5" i="88"/>
  <c r="Z4" i="88"/>
  <c r="V4" i="88"/>
  <c r="Z75" i="51" l="1"/>
  <c r="Z74" i="51"/>
  <c r="Z73" i="51"/>
  <c r="Z72" i="51"/>
  <c r="Z67" i="51"/>
  <c r="Z66" i="51"/>
  <c r="Z65" i="51"/>
  <c r="Z64" i="51"/>
  <c r="Z63" i="51"/>
  <c r="Z62" i="51"/>
  <c r="Z61" i="51"/>
  <c r="Z60" i="51"/>
  <c r="Z55" i="51"/>
  <c r="Z54" i="51"/>
  <c r="AB53" i="51"/>
  <c r="Z53" i="51" s="1"/>
  <c r="Z52" i="51"/>
  <c r="AB51" i="51"/>
  <c r="Z51" i="51" s="1"/>
  <c r="Z50" i="51"/>
  <c r="Z49" i="51"/>
  <c r="Z48" i="51"/>
  <c r="Z47" i="51"/>
  <c r="Z46" i="51"/>
  <c r="Z45" i="51"/>
  <c r="Z44" i="51"/>
  <c r="Z43" i="51"/>
  <c r="Z42" i="51"/>
  <c r="Z41" i="51"/>
  <c r="Z40" i="51"/>
  <c r="Z35" i="51"/>
  <c r="Z34" i="51"/>
  <c r="Z33" i="51"/>
  <c r="Z32" i="51"/>
  <c r="Z31" i="51"/>
  <c r="Z30" i="51"/>
  <c r="Z29" i="51"/>
  <c r="Z28" i="51"/>
  <c r="AB27" i="51"/>
  <c r="Z27" i="51" s="1"/>
  <c r="Z26" i="51"/>
  <c r="Z25" i="51"/>
  <c r="Z24" i="51"/>
  <c r="Z23" i="51"/>
  <c r="Z22" i="51"/>
  <c r="Z21" i="51"/>
  <c r="Z20" i="51"/>
  <c r="Z19" i="51"/>
  <c r="Z14" i="51"/>
  <c r="Z13" i="51"/>
  <c r="Z12" i="51"/>
  <c r="Z10" i="51"/>
  <c r="AB9" i="51"/>
  <c r="Z9" i="51" s="1"/>
  <c r="Z8" i="51"/>
  <c r="AB6" i="51"/>
  <c r="Z6" i="51" s="1"/>
  <c r="AB5" i="51"/>
  <c r="Z5" i="51" s="1"/>
  <c r="Z4" i="51"/>
  <c r="Z75" i="96" l="1"/>
  <c r="V75" i="96"/>
  <c r="Z74" i="96"/>
  <c r="V74" i="96"/>
  <c r="Z73" i="96"/>
  <c r="V73" i="96"/>
  <c r="Z72" i="96"/>
  <c r="V72" i="96"/>
  <c r="Z67" i="96"/>
  <c r="Z66" i="96"/>
  <c r="Z65" i="96"/>
  <c r="V65" i="96"/>
  <c r="Z64" i="96"/>
  <c r="V64" i="96"/>
  <c r="Z63" i="96"/>
  <c r="V63" i="96"/>
  <c r="Z62" i="96"/>
  <c r="V62" i="96"/>
  <c r="Z61" i="96"/>
  <c r="V61" i="96"/>
  <c r="Z60" i="96"/>
  <c r="V60" i="96"/>
  <c r="Z55" i="96"/>
  <c r="V55" i="96"/>
  <c r="Z54" i="96"/>
  <c r="V54" i="96"/>
  <c r="Z53" i="96"/>
  <c r="V53" i="96"/>
  <c r="Z52" i="96"/>
  <c r="V52" i="96"/>
  <c r="Z51" i="96"/>
  <c r="Z50" i="96"/>
  <c r="V50" i="96"/>
  <c r="Z49" i="96"/>
  <c r="V49" i="96"/>
  <c r="Z48" i="96"/>
  <c r="V48" i="96"/>
  <c r="Z47" i="96"/>
  <c r="AB46" i="96"/>
  <c r="Z46" i="96" s="1"/>
  <c r="V46" i="96"/>
  <c r="AB45" i="96"/>
  <c r="Z45" i="96" s="1"/>
  <c r="V45" i="96"/>
  <c r="AB44" i="96"/>
  <c r="Z44" i="96" s="1"/>
  <c r="AB43" i="96"/>
  <c r="Z43" i="96" s="1"/>
  <c r="AB42" i="96"/>
  <c r="Z42" i="96" s="1"/>
  <c r="AB41" i="96"/>
  <c r="Z41" i="96" s="1"/>
  <c r="V41" i="96"/>
  <c r="Z40" i="96"/>
  <c r="V40" i="96"/>
  <c r="AB35" i="96"/>
  <c r="Z35" i="96" s="1"/>
  <c r="Z34" i="96"/>
  <c r="AB33" i="96"/>
  <c r="Z33" i="96" s="1"/>
  <c r="AB32" i="96"/>
  <c r="Z32" i="96" s="1"/>
  <c r="AB31" i="96"/>
  <c r="Z31" i="96" s="1"/>
  <c r="Z30" i="96"/>
  <c r="Z29" i="96"/>
  <c r="Z28" i="96"/>
  <c r="AB27" i="96"/>
  <c r="Z27" i="96" s="1"/>
  <c r="Z26" i="96"/>
  <c r="V26" i="96"/>
  <c r="Z25" i="96"/>
  <c r="Z24" i="96"/>
  <c r="AB23" i="96"/>
  <c r="Z23" i="96" s="1"/>
  <c r="AB22" i="96"/>
  <c r="Z22" i="96" s="1"/>
  <c r="AB21" i="96"/>
  <c r="Z21" i="96" s="1"/>
  <c r="AB20" i="96"/>
  <c r="Z20" i="96" s="1"/>
  <c r="V20" i="96"/>
  <c r="AB19" i="96"/>
  <c r="Z19" i="96" s="1"/>
  <c r="V19" i="96"/>
  <c r="AB14" i="96"/>
  <c r="Z14" i="96" s="1"/>
  <c r="V14" i="96"/>
  <c r="AB13" i="96"/>
  <c r="Z13" i="96" s="1"/>
  <c r="AB12" i="96"/>
  <c r="Z12" i="96" s="1"/>
  <c r="V12" i="96"/>
  <c r="AB11" i="96"/>
  <c r="Z11" i="96" s="1"/>
  <c r="V11" i="96"/>
  <c r="Z10" i="96"/>
  <c r="AB9" i="96"/>
  <c r="Z9" i="96" s="1"/>
  <c r="AB8" i="96"/>
  <c r="Z8" i="96" s="1"/>
  <c r="V8" i="96"/>
  <c r="AB7" i="96"/>
  <c r="Z7" i="96" s="1"/>
  <c r="AB6" i="96"/>
  <c r="Z6" i="96" s="1"/>
  <c r="V6" i="96"/>
  <c r="AB5" i="96"/>
  <c r="Z5" i="96" s="1"/>
  <c r="V5" i="96"/>
  <c r="AB4" i="96"/>
  <c r="Z4" i="96" s="1"/>
  <c r="V4" i="96"/>
  <c r="Z75" i="100" l="1"/>
  <c r="Z74" i="100"/>
  <c r="Z73" i="100"/>
  <c r="Z72" i="100"/>
  <c r="Z67" i="100"/>
  <c r="Z66" i="100"/>
  <c r="Z65" i="100"/>
  <c r="Z64" i="100"/>
  <c r="Z63" i="100"/>
  <c r="Z62" i="100"/>
  <c r="Z61" i="100"/>
  <c r="Z60" i="100"/>
  <c r="Z55" i="100"/>
  <c r="Z54" i="100"/>
  <c r="Z53" i="100"/>
  <c r="Z52" i="100"/>
  <c r="Z51" i="100"/>
  <c r="Z50" i="100"/>
  <c r="Z49" i="100"/>
  <c r="Z48" i="100"/>
  <c r="Z47" i="100"/>
  <c r="AB46" i="100"/>
  <c r="Z46" i="100" s="1"/>
  <c r="Z45" i="100"/>
  <c r="Z44" i="100"/>
  <c r="AB43" i="100"/>
  <c r="Z43" i="100" s="1"/>
  <c r="Z42" i="100"/>
  <c r="Z41" i="100"/>
  <c r="Z40" i="100"/>
  <c r="Z35" i="100"/>
  <c r="Z34" i="100"/>
  <c r="AB33" i="100"/>
  <c r="Z33" i="100" s="1"/>
  <c r="Z32" i="100"/>
  <c r="Z31" i="100"/>
  <c r="Z30" i="100"/>
  <c r="Z29" i="100"/>
  <c r="Z28" i="100"/>
  <c r="AB27" i="100"/>
  <c r="Z27" i="100" s="1"/>
  <c r="AB26" i="100"/>
  <c r="Z26" i="100" s="1"/>
  <c r="Z25" i="100"/>
  <c r="AB24" i="100"/>
  <c r="Z24" i="100" s="1"/>
  <c r="AB23" i="100"/>
  <c r="Z23" i="100" s="1"/>
  <c r="AB22" i="100"/>
  <c r="Z22" i="100" s="1"/>
  <c r="Z21" i="100"/>
  <c r="AB20" i="100"/>
  <c r="Z20" i="100" s="1"/>
  <c r="AB19" i="100"/>
  <c r="Z19" i="100" s="1"/>
  <c r="Z14" i="100"/>
  <c r="Z13" i="100"/>
  <c r="Z12" i="100"/>
  <c r="AB11" i="100"/>
  <c r="Z11" i="100" s="1"/>
  <c r="AB10" i="100"/>
  <c r="Z10" i="100" s="1"/>
  <c r="AB9" i="100"/>
  <c r="Z9" i="100" s="1"/>
  <c r="AB8" i="100"/>
  <c r="Z8" i="100" s="1"/>
  <c r="AB7" i="100"/>
  <c r="Z7" i="100" s="1"/>
  <c r="AB6" i="100"/>
  <c r="Z6" i="100" s="1"/>
  <c r="Z5" i="100"/>
  <c r="AB4" i="100"/>
  <c r="Z4" i="100" s="1"/>
  <c r="Z75" i="62" l="1"/>
  <c r="V75" i="62"/>
  <c r="Z74" i="62"/>
  <c r="V74" i="62"/>
  <c r="Z73" i="62"/>
  <c r="V73" i="62"/>
  <c r="Z72" i="62"/>
  <c r="V72" i="62"/>
  <c r="Z67" i="62"/>
  <c r="V67" i="62"/>
  <c r="Z66" i="62"/>
  <c r="Z65" i="62"/>
  <c r="V65" i="62"/>
  <c r="Z64" i="62"/>
  <c r="V64" i="62"/>
  <c r="Z63" i="62"/>
  <c r="V63" i="62"/>
  <c r="Z62" i="62"/>
  <c r="Z61" i="62"/>
  <c r="Z60" i="62"/>
  <c r="Z55" i="62"/>
  <c r="AB54" i="62"/>
  <c r="Z54" i="62" s="1"/>
  <c r="AB53" i="62"/>
  <c r="Z53" i="62" s="1"/>
  <c r="V53" i="62"/>
  <c r="AB52" i="62"/>
  <c r="Z52" i="62" s="1"/>
  <c r="AB51" i="62"/>
  <c r="Z51" i="62" s="1"/>
  <c r="Z50" i="62"/>
  <c r="AB49" i="62"/>
  <c r="Z49" i="62" s="1"/>
  <c r="AB48" i="62"/>
  <c r="Z48" i="62" s="1"/>
  <c r="Z47" i="62"/>
  <c r="V47" i="62"/>
  <c r="AB46" i="62"/>
  <c r="Z46" i="62" s="1"/>
  <c r="AB45" i="62"/>
  <c r="Z45" i="62" s="1"/>
  <c r="V45" i="62"/>
  <c r="AB44" i="62"/>
  <c r="Z44" i="62" s="1"/>
  <c r="V44" i="62"/>
  <c r="AB43" i="62"/>
  <c r="Z43" i="62" s="1"/>
  <c r="V43" i="62"/>
  <c r="AB42" i="62"/>
  <c r="Z42" i="62" s="1"/>
  <c r="V42" i="62"/>
  <c r="AB41" i="62"/>
  <c r="Z41" i="62" s="1"/>
  <c r="V41" i="62"/>
  <c r="AB40" i="62"/>
  <c r="Z40" i="62" s="1"/>
  <c r="V40" i="62"/>
  <c r="AB35" i="62"/>
  <c r="Z35" i="62" s="1"/>
  <c r="V35" i="62"/>
  <c r="AB34" i="62"/>
  <c r="Z34" i="62" s="1"/>
  <c r="V34" i="62"/>
  <c r="AB33" i="62"/>
  <c r="Z33" i="62" s="1"/>
  <c r="V33" i="62"/>
  <c r="AB32" i="62"/>
  <c r="Z32" i="62" s="1"/>
  <c r="Z31" i="62"/>
  <c r="V31" i="62"/>
  <c r="Z30" i="62"/>
  <c r="V30" i="62"/>
  <c r="Z29" i="62"/>
  <c r="V29" i="62"/>
  <c r="AB28" i="62"/>
  <c r="Z28" i="62" s="1"/>
  <c r="V28" i="62"/>
  <c r="Z27" i="62"/>
  <c r="V27" i="62"/>
  <c r="Z26" i="62"/>
  <c r="V26" i="62"/>
  <c r="AB25" i="62"/>
  <c r="Z25" i="62" s="1"/>
  <c r="AB24" i="62"/>
  <c r="Z24" i="62" s="1"/>
  <c r="V24" i="62"/>
  <c r="Z23" i="62"/>
  <c r="V23" i="62"/>
  <c r="AB22" i="62"/>
  <c r="Z22" i="62" s="1"/>
  <c r="V22" i="62"/>
  <c r="AB21" i="62"/>
  <c r="Z21" i="62" s="1"/>
  <c r="Z20" i="62"/>
  <c r="V20" i="62"/>
  <c r="AB19" i="62"/>
  <c r="Z19" i="62" s="1"/>
  <c r="V19" i="62"/>
  <c r="Z14" i="62"/>
  <c r="V14" i="62"/>
  <c r="AB13" i="62"/>
  <c r="Z13" i="62" s="1"/>
  <c r="V13" i="62"/>
  <c r="Z12" i="62"/>
  <c r="V12" i="62"/>
  <c r="AB11" i="62"/>
  <c r="Z11" i="62" s="1"/>
  <c r="V11" i="62"/>
  <c r="Z10" i="62"/>
  <c r="V10" i="62"/>
  <c r="AB9" i="62"/>
  <c r="Z9" i="62" s="1"/>
  <c r="AB8" i="62"/>
  <c r="Z8" i="62" s="1"/>
  <c r="V8" i="62"/>
  <c r="AB7" i="62"/>
  <c r="Z7" i="62" s="1"/>
  <c r="V7" i="62"/>
  <c r="AB6" i="62"/>
  <c r="Z6" i="62" s="1"/>
  <c r="AB5" i="62"/>
  <c r="Z5" i="62" s="1"/>
  <c r="V5" i="62"/>
  <c r="AB4" i="62"/>
  <c r="Z4" i="62" s="1"/>
  <c r="V4" i="62"/>
  <c r="Z75" i="106" l="1"/>
  <c r="V75" i="106"/>
  <c r="Z74" i="106"/>
  <c r="V74" i="106"/>
  <c r="Z73" i="106"/>
  <c r="V73" i="106"/>
  <c r="Z72" i="106"/>
  <c r="V72" i="106"/>
  <c r="Z67" i="106"/>
  <c r="V67" i="106"/>
  <c r="Z66" i="106"/>
  <c r="Z65" i="106"/>
  <c r="V65" i="106"/>
  <c r="Z64" i="106"/>
  <c r="V64" i="106"/>
  <c r="Z63" i="106"/>
  <c r="V63" i="106"/>
  <c r="Z62" i="106"/>
  <c r="V62" i="106"/>
  <c r="Z61" i="106"/>
  <c r="V61" i="106"/>
  <c r="Z60" i="106"/>
  <c r="V60" i="106"/>
  <c r="Z55" i="106"/>
  <c r="Z54" i="106"/>
  <c r="Z53" i="106"/>
  <c r="Z52" i="106"/>
  <c r="Z51" i="106"/>
  <c r="Z50" i="106"/>
  <c r="Z49" i="106"/>
  <c r="Z48" i="106"/>
  <c r="Z47" i="106"/>
  <c r="Z46" i="106"/>
  <c r="Z45" i="106"/>
  <c r="Z44" i="106"/>
  <c r="Z43" i="106"/>
  <c r="Z42" i="106"/>
  <c r="Z41" i="106"/>
  <c r="Z40" i="106"/>
  <c r="Z35" i="106"/>
  <c r="Z34" i="106"/>
  <c r="Z33" i="106"/>
  <c r="Z32" i="106"/>
  <c r="Z31" i="106"/>
  <c r="Z30" i="106"/>
  <c r="Z29" i="106"/>
  <c r="Z28" i="106"/>
  <c r="Z27" i="106"/>
  <c r="Z26" i="106"/>
  <c r="Z25" i="106"/>
  <c r="Z24" i="106"/>
  <c r="Z23" i="106"/>
  <c r="Z22" i="106"/>
  <c r="Z21" i="106"/>
  <c r="Z20" i="106"/>
  <c r="Z19" i="106"/>
  <c r="Z14" i="106"/>
  <c r="Z13" i="106"/>
  <c r="AB12" i="106"/>
  <c r="Z12" i="106" s="1"/>
  <c r="AB11" i="106"/>
  <c r="Z11" i="106" s="1"/>
  <c r="Z10" i="106"/>
  <c r="AB9" i="106"/>
  <c r="Z9" i="106" s="1"/>
  <c r="Z8" i="106"/>
  <c r="AB7" i="106"/>
  <c r="Z7" i="106" s="1"/>
  <c r="AB6" i="106"/>
  <c r="Z6" i="106" s="1"/>
  <c r="AB5" i="106"/>
  <c r="Z5" i="106" s="1"/>
  <c r="AB4" i="106"/>
  <c r="Z4" i="106" s="1"/>
  <c r="Z75" i="46" l="1"/>
  <c r="V75" i="46"/>
  <c r="Z74" i="46"/>
  <c r="V74" i="46"/>
  <c r="Z73" i="46"/>
  <c r="V73" i="46"/>
  <c r="Z72" i="46"/>
  <c r="V72" i="46"/>
  <c r="Z67" i="46"/>
  <c r="V67" i="46"/>
  <c r="Z66" i="46"/>
  <c r="V66" i="46"/>
  <c r="Z65" i="46"/>
  <c r="V65" i="46"/>
  <c r="Z64" i="46"/>
  <c r="V64" i="46"/>
  <c r="Z63" i="46"/>
  <c r="V63" i="46"/>
  <c r="Z62" i="46"/>
  <c r="Z61" i="46"/>
  <c r="V61" i="46"/>
  <c r="Z60" i="46"/>
  <c r="V60" i="46"/>
  <c r="Z55" i="46"/>
  <c r="Z54" i="46"/>
  <c r="Z53" i="46"/>
  <c r="Z52" i="46"/>
  <c r="Z51" i="46"/>
  <c r="Z50" i="46"/>
  <c r="Z49" i="46"/>
  <c r="Z48" i="46"/>
  <c r="Z47" i="46"/>
  <c r="AB46" i="46"/>
  <c r="Z46" i="46" s="1"/>
  <c r="Z45" i="46"/>
  <c r="Z44" i="46"/>
  <c r="AB43" i="46"/>
  <c r="Z43" i="46" s="1"/>
  <c r="AB42" i="46"/>
  <c r="Z42" i="46" s="1"/>
  <c r="Z41" i="46"/>
  <c r="Z40" i="46"/>
  <c r="Z35" i="46"/>
  <c r="Z34" i="46"/>
  <c r="AB33" i="46"/>
  <c r="Z33" i="46" s="1"/>
  <c r="Z32" i="46"/>
  <c r="AB31" i="46"/>
  <c r="Z31" i="46" s="1"/>
  <c r="Z30" i="46"/>
  <c r="Z29" i="46"/>
  <c r="Z28" i="46"/>
  <c r="AB27" i="46"/>
  <c r="Z27" i="46" s="1"/>
  <c r="AB26" i="46"/>
  <c r="Z26" i="46" s="1"/>
  <c r="Z25" i="46"/>
  <c r="Z24" i="46"/>
  <c r="Z23" i="46"/>
  <c r="Z22" i="46"/>
  <c r="Z21" i="46"/>
  <c r="Z20" i="46"/>
  <c r="Z19" i="46"/>
  <c r="Z14" i="46"/>
  <c r="Z13" i="46"/>
  <c r="Z12" i="46"/>
  <c r="Z11" i="46"/>
  <c r="Z10" i="46"/>
  <c r="AB9" i="46"/>
  <c r="Z9" i="46" s="1"/>
  <c r="Z8" i="46"/>
  <c r="AB7" i="46"/>
  <c r="Z7" i="46" s="1"/>
  <c r="AB6" i="46"/>
  <c r="Z6" i="46" s="1"/>
  <c r="AB5" i="46"/>
  <c r="Z5" i="46" s="1"/>
  <c r="Z4" i="46"/>
  <c r="Z75" i="63" l="1"/>
  <c r="V75" i="63"/>
  <c r="Z74" i="63"/>
  <c r="V74" i="63"/>
  <c r="Z73" i="63"/>
  <c r="V73" i="63"/>
  <c r="Z72" i="63"/>
  <c r="V72" i="63"/>
  <c r="Z67" i="63"/>
  <c r="Z66" i="63"/>
  <c r="Z65" i="63"/>
  <c r="Z64" i="63"/>
  <c r="Z63" i="63"/>
  <c r="Z62" i="63"/>
  <c r="Z61" i="63"/>
  <c r="Z60" i="63"/>
  <c r="Z55" i="63"/>
  <c r="AB54" i="63"/>
  <c r="Z54" i="63" s="1"/>
  <c r="AB53" i="63"/>
  <c r="Z53" i="63" s="1"/>
  <c r="AB52" i="63"/>
  <c r="Z52" i="63" s="1"/>
  <c r="AB51" i="63"/>
  <c r="Z51" i="63" s="1"/>
  <c r="Z50" i="63"/>
  <c r="AB49" i="63"/>
  <c r="Z49" i="63" s="1"/>
  <c r="Z48" i="63"/>
  <c r="Z47" i="63"/>
  <c r="AB46" i="63"/>
  <c r="Z46" i="63" s="1"/>
  <c r="AB45" i="63"/>
  <c r="Z45" i="63" s="1"/>
  <c r="AB44" i="63"/>
  <c r="Z44" i="63" s="1"/>
  <c r="AB43" i="63"/>
  <c r="Z43" i="63" s="1"/>
  <c r="AB42" i="63"/>
  <c r="Z42" i="63" s="1"/>
  <c r="AB41" i="63"/>
  <c r="Z41" i="63" s="1"/>
  <c r="AB40" i="63"/>
  <c r="Z40" i="63" s="1"/>
  <c r="AB35" i="63"/>
  <c r="Z35" i="63" s="1"/>
  <c r="Z34" i="63"/>
  <c r="AB33" i="63"/>
  <c r="Z33" i="63" s="1"/>
  <c r="AB32" i="63"/>
  <c r="Z32" i="63" s="1"/>
  <c r="Z31" i="63"/>
  <c r="Z30" i="63"/>
  <c r="Z29" i="63"/>
  <c r="AB28" i="63"/>
  <c r="Z28" i="63" s="1"/>
  <c r="Z27" i="63"/>
  <c r="Z26" i="63"/>
  <c r="AB25" i="63"/>
  <c r="Z25" i="63" s="1"/>
  <c r="AB24" i="63"/>
  <c r="Z24" i="63" s="1"/>
  <c r="Z23" i="63"/>
  <c r="AB22" i="63"/>
  <c r="Z22" i="63" s="1"/>
  <c r="AB21" i="63"/>
  <c r="Z21" i="63" s="1"/>
  <c r="Z20" i="63"/>
  <c r="AB19" i="63"/>
  <c r="Z19" i="63" s="1"/>
  <c r="Z14" i="63"/>
  <c r="AB13" i="63"/>
  <c r="Z13" i="63" s="1"/>
  <c r="Z12" i="63"/>
  <c r="AB11" i="63"/>
  <c r="Z11" i="63" s="1"/>
  <c r="AB10" i="63"/>
  <c r="Z10" i="63" s="1"/>
  <c r="Z9" i="63"/>
  <c r="AB8" i="63"/>
  <c r="Z8" i="63" s="1"/>
  <c r="AB7" i="63"/>
  <c r="Z7" i="63" s="1"/>
  <c r="AB6" i="63"/>
  <c r="Z6" i="63" s="1"/>
  <c r="AB5" i="63"/>
  <c r="Z5" i="63" s="1"/>
  <c r="AB4" i="63"/>
  <c r="Z4" i="63" s="1"/>
  <c r="Z75" i="61" l="1"/>
  <c r="V75" i="61"/>
  <c r="Z74" i="61"/>
  <c r="V74" i="61"/>
  <c r="Z73" i="61"/>
  <c r="V73" i="61"/>
  <c r="Z72" i="61"/>
  <c r="V72" i="61"/>
  <c r="Z67" i="61"/>
  <c r="V67" i="61"/>
  <c r="Z66" i="61"/>
  <c r="Z65" i="61"/>
  <c r="V65" i="61"/>
  <c r="Z64" i="61"/>
  <c r="V64" i="61"/>
  <c r="Z63" i="61"/>
  <c r="V63" i="61"/>
  <c r="Z62" i="61"/>
  <c r="V62" i="61"/>
  <c r="Z61" i="61"/>
  <c r="V61" i="61"/>
  <c r="Z60" i="61"/>
  <c r="V60" i="61"/>
  <c r="Z55" i="61"/>
  <c r="Z54" i="61"/>
  <c r="AB53" i="61"/>
  <c r="Z53" i="61" s="1"/>
  <c r="Z52" i="61"/>
  <c r="Z51" i="61"/>
  <c r="Z50" i="61"/>
  <c r="AB49" i="61"/>
  <c r="Z49" i="61" s="1"/>
  <c r="Z48" i="61"/>
  <c r="Z47" i="61"/>
  <c r="AB46" i="61"/>
  <c r="Z46" i="61" s="1"/>
  <c r="AB45" i="61"/>
  <c r="Z45" i="61" s="1"/>
  <c r="AB44" i="61"/>
  <c r="Z44" i="61" s="1"/>
  <c r="Z43" i="61"/>
  <c r="AB42" i="61"/>
  <c r="Z42" i="61" s="1"/>
  <c r="Z41" i="61"/>
  <c r="Z40" i="61"/>
  <c r="AB35" i="61"/>
  <c r="Z35" i="61" s="1"/>
  <c r="Z34" i="61"/>
  <c r="Z33" i="61"/>
  <c r="Z32" i="61"/>
  <c r="Z31" i="61"/>
  <c r="Z30" i="61"/>
  <c r="Z29" i="61"/>
  <c r="AB28" i="61"/>
  <c r="Z28" i="61" s="1"/>
  <c r="Z27" i="61"/>
  <c r="Z26" i="61"/>
  <c r="AB25" i="61"/>
  <c r="Z25" i="61" s="1"/>
  <c r="Z24" i="61"/>
  <c r="Z23" i="61"/>
  <c r="Z22" i="61"/>
  <c r="Z21" i="61"/>
  <c r="Z20" i="61"/>
  <c r="Z19" i="61"/>
  <c r="Z14" i="61"/>
  <c r="Z13" i="61"/>
  <c r="Z12" i="61"/>
  <c r="Z11" i="61"/>
  <c r="AB10" i="61"/>
  <c r="Z10" i="61" s="1"/>
  <c r="Z9" i="61"/>
  <c r="AB8" i="61"/>
  <c r="Z8" i="61" s="1"/>
  <c r="AB7" i="61"/>
  <c r="Z7" i="61" s="1"/>
  <c r="AB6" i="61"/>
  <c r="Z6" i="61" s="1"/>
  <c r="AB5" i="61"/>
  <c r="Z5" i="61" s="1"/>
  <c r="AB4" i="61"/>
  <c r="Z4" i="61" s="1"/>
  <c r="Z75" i="68" l="1"/>
  <c r="V75" i="68"/>
  <c r="Z74" i="68"/>
  <c r="V74" i="68"/>
  <c r="Z73" i="68"/>
  <c r="V73" i="68"/>
  <c r="Z72" i="68"/>
  <c r="V72" i="68"/>
  <c r="Z67" i="68"/>
  <c r="V67" i="68"/>
  <c r="Z66" i="68"/>
  <c r="Z65" i="68"/>
  <c r="Z64" i="68"/>
  <c r="Z63" i="68"/>
  <c r="Z62" i="68"/>
  <c r="Z61" i="68"/>
  <c r="V61" i="68"/>
  <c r="Z60" i="68"/>
  <c r="V60" i="68"/>
  <c r="Z55" i="68"/>
  <c r="Z54" i="68"/>
  <c r="AB53" i="68"/>
  <c r="Z53" i="68" s="1"/>
  <c r="Z52" i="68"/>
  <c r="Z51" i="68"/>
  <c r="Z50" i="68"/>
  <c r="AB49" i="68"/>
  <c r="Z49" i="68" s="1"/>
  <c r="Z48" i="68"/>
  <c r="Z47" i="68"/>
  <c r="AB46" i="68"/>
  <c r="Z46" i="68" s="1"/>
  <c r="AB45" i="68"/>
  <c r="Z45" i="68" s="1"/>
  <c r="AB44" i="68"/>
  <c r="Z44" i="68" s="1"/>
  <c r="AB43" i="68"/>
  <c r="Z43" i="68" s="1"/>
  <c r="Z42" i="68"/>
  <c r="Z41" i="68"/>
  <c r="Z40" i="68"/>
  <c r="Z35" i="68"/>
  <c r="AB34" i="68"/>
  <c r="Z34" i="68" s="1"/>
  <c r="AB33" i="68"/>
  <c r="Z33" i="68" s="1"/>
  <c r="Z32" i="68"/>
  <c r="Z31" i="68"/>
  <c r="Z30" i="68"/>
  <c r="Z29" i="68"/>
  <c r="AB28" i="68"/>
  <c r="Z28" i="68" s="1"/>
  <c r="Z27" i="68"/>
  <c r="Z26" i="68"/>
  <c r="AB25" i="68"/>
  <c r="Z25" i="68" s="1"/>
  <c r="AB24" i="68"/>
  <c r="Z24" i="68" s="1"/>
  <c r="Z23" i="68"/>
  <c r="Z22" i="68"/>
  <c r="AB21" i="68"/>
  <c r="Z21" i="68" s="1"/>
  <c r="Z20" i="68"/>
  <c r="AB19" i="68"/>
  <c r="Z19" i="68" s="1"/>
  <c r="Z14" i="68"/>
  <c r="AB13" i="68"/>
  <c r="Z13" i="68" s="1"/>
  <c r="Z12" i="68"/>
  <c r="AB11" i="68"/>
  <c r="Z11" i="68" s="1"/>
  <c r="AB10" i="68"/>
  <c r="Z10" i="68" s="1"/>
  <c r="AB9" i="68"/>
  <c r="Z9" i="68" s="1"/>
  <c r="AB8" i="68"/>
  <c r="Z8" i="68" s="1"/>
  <c r="AB7" i="68"/>
  <c r="Z7" i="68" s="1"/>
  <c r="AB6" i="68"/>
  <c r="Z6" i="68" s="1"/>
  <c r="AB5" i="68"/>
  <c r="Z5" i="68" s="1"/>
  <c r="AB4" i="68"/>
  <c r="Z4" i="68" s="1"/>
  <c r="Z75" i="59" l="1"/>
  <c r="V75" i="59"/>
  <c r="Z74" i="59"/>
  <c r="V74" i="59"/>
  <c r="Z73" i="59"/>
  <c r="V73" i="59"/>
  <c r="Z72" i="59"/>
  <c r="V72" i="59"/>
  <c r="Z67" i="59"/>
  <c r="V67" i="59"/>
  <c r="Z66" i="59"/>
  <c r="V66" i="59"/>
  <c r="Z65" i="59"/>
  <c r="V65" i="59"/>
  <c r="Z64" i="59"/>
  <c r="V64" i="59"/>
  <c r="Z63" i="59"/>
  <c r="Z62" i="59"/>
  <c r="Z61" i="59"/>
  <c r="Z60" i="59"/>
  <c r="V60" i="59"/>
  <c r="Z55" i="59"/>
  <c r="AB54" i="59"/>
  <c r="Z54" i="59" s="1"/>
  <c r="AB53" i="59"/>
  <c r="Z53" i="59" s="1"/>
  <c r="Z52" i="59"/>
  <c r="Z51" i="59"/>
  <c r="AB50" i="59"/>
  <c r="Z50" i="59" s="1"/>
  <c r="AB49" i="59"/>
  <c r="Z49" i="59" s="1"/>
  <c r="Z48" i="59"/>
  <c r="AB46" i="59"/>
  <c r="Z46" i="59" s="1"/>
  <c r="AB45" i="59"/>
  <c r="Z45" i="59" s="1"/>
  <c r="AB44" i="59"/>
  <c r="Z44" i="59" s="1"/>
  <c r="AB43" i="59"/>
  <c r="Z43" i="59" s="1"/>
  <c r="Z42" i="59"/>
  <c r="AB41" i="59"/>
  <c r="Z41" i="59" s="1"/>
  <c r="AB40" i="59"/>
  <c r="Z40" i="59" s="1"/>
  <c r="AB35" i="59"/>
  <c r="Z35" i="59" s="1"/>
  <c r="Z34" i="59"/>
  <c r="AB33" i="59"/>
  <c r="Z33" i="59" s="1"/>
  <c r="AB32" i="59"/>
  <c r="Z32" i="59" s="1"/>
  <c r="Z31" i="59"/>
  <c r="Z30" i="59"/>
  <c r="Z29" i="59"/>
  <c r="AB28" i="59"/>
  <c r="Z28" i="59" s="1"/>
  <c r="Z27" i="59"/>
  <c r="Z26" i="59"/>
  <c r="AB25" i="59"/>
  <c r="Z25" i="59" s="1"/>
  <c r="AB24" i="59"/>
  <c r="Z24" i="59" s="1"/>
  <c r="Z23" i="59"/>
  <c r="Z22" i="59"/>
  <c r="AB21" i="59"/>
  <c r="Z21" i="59" s="1"/>
  <c r="AB20" i="59"/>
  <c r="Z20" i="59" s="1"/>
  <c r="AB19" i="59"/>
  <c r="Z19" i="59" s="1"/>
  <c r="AB14" i="59"/>
  <c r="Z14" i="59" s="1"/>
  <c r="Z13" i="59"/>
  <c r="AB12" i="59"/>
  <c r="Z12" i="59" s="1"/>
  <c r="AB11" i="59"/>
  <c r="Z11" i="59" s="1"/>
  <c r="AB10" i="59"/>
  <c r="Z10" i="59" s="1"/>
  <c r="AB9" i="59"/>
  <c r="Z9" i="59" s="1"/>
  <c r="AB8" i="59"/>
  <c r="Z8" i="59" s="1"/>
  <c r="AB7" i="59"/>
  <c r="Z7" i="59" s="1"/>
  <c r="AB6" i="59"/>
  <c r="Z6" i="59" s="1"/>
  <c r="AB5" i="59"/>
  <c r="Z5" i="59" s="1"/>
  <c r="AB4" i="59"/>
  <c r="Z4" i="59" s="1"/>
  <c r="Z75" i="60" l="1"/>
  <c r="V75" i="60"/>
  <c r="Z74" i="60"/>
  <c r="V74" i="60"/>
  <c r="Z73" i="60"/>
  <c r="V73" i="60"/>
  <c r="Z72" i="60"/>
  <c r="V72" i="60"/>
  <c r="Z67" i="60"/>
  <c r="V67" i="60"/>
  <c r="Z66" i="60"/>
  <c r="Z65" i="60"/>
  <c r="V65" i="60"/>
  <c r="Z64" i="60"/>
  <c r="V64" i="60"/>
  <c r="Z63" i="60"/>
  <c r="V63" i="60"/>
  <c r="Z62" i="60"/>
  <c r="V62" i="60"/>
  <c r="Z61" i="60"/>
  <c r="V61" i="60"/>
  <c r="Z60" i="60"/>
  <c r="V60" i="60"/>
  <c r="Z55" i="60"/>
  <c r="Z54" i="60"/>
  <c r="AB53" i="60"/>
  <c r="Z53" i="60" s="1"/>
  <c r="Z52" i="60"/>
  <c r="Z51" i="60"/>
  <c r="Z50" i="60"/>
  <c r="AB49" i="60"/>
  <c r="Z49" i="60" s="1"/>
  <c r="Z48" i="60"/>
  <c r="Z47" i="60"/>
  <c r="AB46" i="60"/>
  <c r="Z46" i="60" s="1"/>
  <c r="AB45" i="60"/>
  <c r="Z45" i="60" s="1"/>
  <c r="AB44" i="60"/>
  <c r="Z44" i="60" s="1"/>
  <c r="AB43" i="60"/>
  <c r="Z43" i="60" s="1"/>
  <c r="AB42" i="60"/>
  <c r="Z42" i="60" s="1"/>
  <c r="AB41" i="60"/>
  <c r="Z41" i="60" s="1"/>
  <c r="AB40" i="60"/>
  <c r="Z40" i="60" s="1"/>
  <c r="Z35" i="60"/>
  <c r="Z34" i="60"/>
  <c r="Z33" i="60"/>
  <c r="Z32" i="60"/>
  <c r="Z31" i="60"/>
  <c r="Z30" i="60"/>
  <c r="Z29" i="60"/>
  <c r="AB28" i="60"/>
  <c r="Z28" i="60" s="1"/>
  <c r="Z27" i="60"/>
  <c r="Z26" i="60"/>
  <c r="AB25" i="60"/>
  <c r="Z25" i="60" s="1"/>
  <c r="Z24" i="60"/>
  <c r="Z23" i="60"/>
  <c r="Z22" i="60"/>
  <c r="Z21" i="60"/>
  <c r="Z20" i="60"/>
  <c r="AB19" i="60"/>
  <c r="Z19" i="60" s="1"/>
  <c r="Z14" i="60"/>
  <c r="AB13" i="60"/>
  <c r="Z13" i="60" s="1"/>
  <c r="Z12" i="60"/>
  <c r="AB11" i="60"/>
  <c r="Z11" i="60" s="1"/>
  <c r="AB10" i="60"/>
  <c r="Z10" i="60" s="1"/>
  <c r="AB9" i="60"/>
  <c r="Z9" i="60" s="1"/>
  <c r="AB8" i="60"/>
  <c r="Z8" i="60" s="1"/>
  <c r="AB7" i="60"/>
  <c r="Z7" i="60" s="1"/>
  <c r="AB6" i="60"/>
  <c r="Z6" i="60" s="1"/>
  <c r="AB5" i="60"/>
  <c r="Z5" i="60" s="1"/>
  <c r="AB4" i="60"/>
  <c r="Z4" i="60" s="1"/>
  <c r="Z75" i="58" l="1"/>
  <c r="V75" i="58"/>
  <c r="Z74" i="58"/>
  <c r="V74" i="58"/>
  <c r="Z73" i="58"/>
  <c r="V73" i="58"/>
  <c r="Z72" i="58"/>
  <c r="V72" i="58"/>
  <c r="Z67" i="58"/>
  <c r="V67" i="58"/>
  <c r="Z66" i="58"/>
  <c r="Z65" i="58"/>
  <c r="V65" i="58"/>
  <c r="Z64" i="58"/>
  <c r="V64" i="58"/>
  <c r="Z63" i="58"/>
  <c r="V63" i="58"/>
  <c r="Z62" i="58"/>
  <c r="Z61" i="58"/>
  <c r="V61" i="58"/>
  <c r="Z60" i="58"/>
  <c r="V60" i="58"/>
  <c r="Z55" i="58"/>
  <c r="Z54" i="58"/>
  <c r="AB53" i="58"/>
  <c r="Z53" i="58" s="1"/>
  <c r="Z52" i="58"/>
  <c r="Z51" i="58"/>
  <c r="Z50" i="58"/>
  <c r="AB49" i="58"/>
  <c r="Z49" i="58" s="1"/>
  <c r="Z48" i="58"/>
  <c r="Z47" i="58"/>
  <c r="AB46" i="58"/>
  <c r="Z46" i="58" s="1"/>
  <c r="AB45" i="58"/>
  <c r="Z45" i="58" s="1"/>
  <c r="AB44" i="58"/>
  <c r="Z44" i="58" s="1"/>
  <c r="AB43" i="58"/>
  <c r="Z43" i="58" s="1"/>
  <c r="Z42" i="58"/>
  <c r="Z41" i="58"/>
  <c r="Z40" i="58"/>
  <c r="Z35" i="58"/>
  <c r="Z34" i="58"/>
  <c r="Z33" i="58"/>
  <c r="Z32" i="58"/>
  <c r="Z31" i="58"/>
  <c r="Z30" i="58"/>
  <c r="Z29" i="58"/>
  <c r="AB28" i="58"/>
  <c r="Z28" i="58" s="1"/>
  <c r="Z27" i="58"/>
  <c r="Z26" i="58"/>
  <c r="AB25" i="58"/>
  <c r="Z25" i="58" s="1"/>
  <c r="AB24" i="58"/>
  <c r="Z24" i="58" s="1"/>
  <c r="Z23" i="58"/>
  <c r="Z22" i="58"/>
  <c r="Z21" i="58"/>
  <c r="Z20" i="58"/>
  <c r="AB19" i="58"/>
  <c r="Z19" i="58" s="1"/>
  <c r="Z14" i="58"/>
  <c r="AB13" i="58"/>
  <c r="Z13" i="58" s="1"/>
  <c r="Z12" i="58"/>
  <c r="AB11" i="58"/>
  <c r="Z11" i="58" s="1"/>
  <c r="AB10" i="58"/>
  <c r="Z10" i="58" s="1"/>
  <c r="AB9" i="58"/>
  <c r="Z9" i="58" s="1"/>
  <c r="AB8" i="58"/>
  <c r="Z8" i="58" s="1"/>
  <c r="AB7" i="58"/>
  <c r="Z7" i="58" s="1"/>
  <c r="AB6" i="58"/>
  <c r="Z6" i="58" s="1"/>
  <c r="AB5" i="58"/>
  <c r="Z5" i="58" s="1"/>
  <c r="AB4" i="58"/>
  <c r="Z4" i="58" s="1"/>
  <c r="Z75" i="76" l="1"/>
  <c r="S75" i="76"/>
  <c r="Z74" i="76"/>
  <c r="S74" i="76"/>
  <c r="Z73" i="76"/>
  <c r="S73" i="76"/>
  <c r="Z72" i="76"/>
  <c r="S72" i="76"/>
  <c r="Z67" i="76"/>
  <c r="S67" i="76"/>
  <c r="Z66" i="76"/>
  <c r="Z65" i="76"/>
  <c r="S65" i="76"/>
  <c r="Z64" i="76"/>
  <c r="S64" i="76"/>
  <c r="Z63" i="76"/>
  <c r="S63" i="76"/>
  <c r="Z62" i="76"/>
  <c r="S62" i="76"/>
  <c r="Z61" i="76"/>
  <c r="Z60" i="76"/>
  <c r="Z55" i="76"/>
  <c r="Z54" i="76"/>
  <c r="Z53" i="76"/>
  <c r="Z52" i="76"/>
  <c r="Z51" i="76"/>
  <c r="Z50" i="76"/>
  <c r="Z49" i="76"/>
  <c r="Z48" i="76"/>
  <c r="Z47" i="76"/>
  <c r="Z46" i="76"/>
  <c r="Z45" i="76"/>
  <c r="Z44" i="76"/>
  <c r="Z43" i="76"/>
  <c r="Z42" i="76"/>
  <c r="Z41" i="76"/>
  <c r="Z40" i="76"/>
  <c r="Z35" i="76"/>
  <c r="S35" i="76"/>
  <c r="Z34" i="76"/>
  <c r="S34" i="76"/>
  <c r="Z33" i="76"/>
  <c r="S33" i="76"/>
  <c r="Z32" i="76"/>
  <c r="Z31" i="76"/>
  <c r="Z30" i="76"/>
  <c r="Z29" i="76"/>
  <c r="Z28" i="76"/>
  <c r="S28" i="76"/>
  <c r="Z27" i="76"/>
  <c r="Z26" i="76"/>
  <c r="Z25" i="76"/>
  <c r="Z24" i="76"/>
  <c r="S24" i="76"/>
  <c r="Z23" i="76"/>
  <c r="S23" i="76"/>
  <c r="Z22" i="76"/>
  <c r="S22" i="76"/>
  <c r="Z21" i="76"/>
  <c r="Z20" i="76"/>
  <c r="S20" i="76"/>
  <c r="Z19" i="76"/>
  <c r="S19" i="76"/>
  <c r="Z14" i="76"/>
  <c r="Z13" i="76"/>
  <c r="Z12" i="76"/>
  <c r="Z11" i="76"/>
  <c r="Z10" i="76"/>
  <c r="S10" i="76"/>
  <c r="Z9" i="76"/>
  <c r="S9" i="76"/>
  <c r="Z8" i="76"/>
  <c r="Z7" i="76"/>
  <c r="Z6" i="76"/>
  <c r="Z5" i="76"/>
  <c r="Z4" i="76"/>
  <c r="Z75" i="69" l="1"/>
  <c r="V75" i="69"/>
  <c r="Z74" i="69"/>
  <c r="V74" i="69"/>
  <c r="Z73" i="69"/>
  <c r="V73" i="69"/>
  <c r="Z72" i="69"/>
  <c r="V72" i="69"/>
  <c r="Z67" i="69"/>
  <c r="V67" i="69"/>
  <c r="Z66" i="69"/>
  <c r="Z65" i="69"/>
  <c r="V65" i="69"/>
  <c r="Z64" i="69"/>
  <c r="V64" i="69"/>
  <c r="Z63" i="69"/>
  <c r="V63" i="69"/>
  <c r="Z62" i="69"/>
  <c r="V62" i="69"/>
  <c r="Z61" i="69"/>
  <c r="V61" i="69"/>
  <c r="Z60" i="69"/>
  <c r="V60" i="69"/>
  <c r="Z55" i="69"/>
  <c r="Z54" i="69"/>
  <c r="Z53" i="69"/>
  <c r="Z52" i="69"/>
  <c r="Z51" i="69"/>
  <c r="Z50" i="69"/>
  <c r="Z49" i="69"/>
  <c r="Z48" i="69"/>
  <c r="Z47" i="69"/>
  <c r="Z46" i="69"/>
  <c r="AB45" i="69"/>
  <c r="Z45" i="69" s="1"/>
  <c r="AB44" i="69"/>
  <c r="Z44" i="69" s="1"/>
  <c r="Z43" i="69"/>
  <c r="AB42" i="69"/>
  <c r="Z42" i="69" s="1"/>
  <c r="Z41" i="69"/>
  <c r="Z40" i="69"/>
  <c r="Z35" i="69"/>
  <c r="Z34" i="69"/>
  <c r="Z33" i="69"/>
  <c r="Z32" i="69"/>
  <c r="Z31" i="69"/>
  <c r="Z30" i="69"/>
  <c r="Z29" i="69"/>
  <c r="AB28" i="69"/>
  <c r="Z28" i="69" s="1"/>
  <c r="Z27" i="69"/>
  <c r="Z26" i="69"/>
  <c r="AB25" i="69"/>
  <c r="Z25" i="69" s="1"/>
  <c r="AB24" i="69"/>
  <c r="Z24" i="69" s="1"/>
  <c r="Z23" i="69"/>
  <c r="Z22" i="69"/>
  <c r="Z21" i="69"/>
  <c r="Z20" i="69"/>
  <c r="Z19" i="69"/>
  <c r="Z14" i="69"/>
  <c r="Z13" i="69"/>
  <c r="Z12" i="69"/>
  <c r="Z11" i="69"/>
  <c r="AB10" i="69"/>
  <c r="Z10" i="69" s="1"/>
  <c r="AB9" i="69"/>
  <c r="Z9" i="69" s="1"/>
  <c r="Z8" i="69"/>
  <c r="AB7" i="69"/>
  <c r="Z7" i="69" s="1"/>
  <c r="AB6" i="69"/>
  <c r="Z6" i="69" s="1"/>
  <c r="AB5" i="69"/>
  <c r="Z5" i="69" s="1"/>
  <c r="Z4" i="69"/>
  <c r="Z75" i="78" l="1"/>
  <c r="S75" i="78"/>
  <c r="Z74" i="78"/>
  <c r="S74" i="78"/>
  <c r="Z73" i="78"/>
  <c r="S73" i="78"/>
  <c r="Z72" i="78"/>
  <c r="S72" i="78"/>
  <c r="Z67" i="78"/>
  <c r="S67" i="78"/>
  <c r="Z66" i="78"/>
  <c r="S66" i="78"/>
  <c r="Z65" i="78"/>
  <c r="S65" i="78"/>
  <c r="Z64" i="78"/>
  <c r="S64" i="78"/>
  <c r="Z63" i="78"/>
  <c r="S63" i="78"/>
  <c r="Z62" i="78"/>
  <c r="S62" i="78"/>
  <c r="Z61" i="78"/>
  <c r="S61" i="78"/>
  <c r="Z60" i="78"/>
  <c r="S60" i="78"/>
  <c r="Z55" i="78"/>
  <c r="Z54" i="78"/>
  <c r="Z53" i="78"/>
  <c r="Z52" i="78"/>
  <c r="Z51" i="78"/>
  <c r="Z50" i="78"/>
  <c r="Z49" i="78"/>
  <c r="Z48" i="78"/>
  <c r="Z47" i="78"/>
  <c r="Z46" i="78"/>
  <c r="Z45" i="78"/>
  <c r="Z44" i="78"/>
  <c r="Z43" i="78"/>
  <c r="Z42" i="78"/>
  <c r="Z41" i="78"/>
  <c r="Z40" i="78"/>
  <c r="Z35" i="78"/>
  <c r="Z34" i="78"/>
  <c r="Z33" i="78"/>
  <c r="Z32" i="78"/>
  <c r="Z31" i="78"/>
  <c r="Z30" i="78"/>
  <c r="Z29" i="78"/>
  <c r="Z28" i="78"/>
  <c r="Z27" i="78"/>
  <c r="Z26" i="78"/>
  <c r="Z25" i="78"/>
  <c r="Z24" i="78"/>
  <c r="Z23" i="78"/>
  <c r="Z22" i="78"/>
  <c r="Z21" i="78"/>
  <c r="Z20" i="78"/>
  <c r="Z19" i="78"/>
  <c r="Z14" i="78"/>
  <c r="Z13" i="78"/>
  <c r="Z12" i="78"/>
  <c r="Z11" i="78"/>
  <c r="Z10" i="78"/>
  <c r="Z9" i="78"/>
  <c r="Z8" i="78"/>
  <c r="Z7" i="78"/>
  <c r="Z6" i="78"/>
  <c r="Z5" i="78"/>
  <c r="Z4" i="78"/>
  <c r="Z75" i="87" l="1"/>
  <c r="V75" i="87"/>
  <c r="S75" i="87"/>
  <c r="Z74" i="87"/>
  <c r="V74" i="87"/>
  <c r="S74" i="87"/>
  <c r="Z73" i="87"/>
  <c r="V73" i="87"/>
  <c r="S73" i="87"/>
  <c r="Z72" i="87"/>
  <c r="V72" i="87"/>
  <c r="S72" i="87"/>
  <c r="Z67" i="87"/>
  <c r="V67" i="87"/>
  <c r="S67" i="87"/>
  <c r="Z66" i="87"/>
  <c r="V66" i="87"/>
  <c r="S66" i="87"/>
  <c r="Z65" i="87"/>
  <c r="V65" i="87"/>
  <c r="S65" i="87"/>
  <c r="Z64" i="87"/>
  <c r="V64" i="87"/>
  <c r="S64" i="87"/>
  <c r="Z63" i="87"/>
  <c r="V63" i="87"/>
  <c r="S63" i="87"/>
  <c r="Z62" i="87"/>
  <c r="V62" i="87"/>
  <c r="S62" i="87"/>
  <c r="Z61" i="87"/>
  <c r="V61" i="87"/>
  <c r="S61" i="87"/>
  <c r="Z60" i="87"/>
  <c r="V60" i="87"/>
  <c r="S60" i="87"/>
  <c r="Z55" i="87"/>
  <c r="V55" i="87"/>
  <c r="Z54" i="87"/>
  <c r="V54" i="87"/>
  <c r="Z53" i="87"/>
  <c r="V53" i="87"/>
  <c r="Z52" i="87"/>
  <c r="V52" i="87"/>
  <c r="Z51" i="87"/>
  <c r="Z50" i="87"/>
  <c r="Z49" i="87"/>
  <c r="V49" i="87"/>
  <c r="Z48" i="87"/>
  <c r="V48" i="87"/>
  <c r="Z47" i="87"/>
  <c r="V47" i="87"/>
  <c r="Z46" i="87"/>
  <c r="V46" i="87"/>
  <c r="Z45" i="87"/>
  <c r="V45" i="87"/>
  <c r="Z44" i="87"/>
  <c r="Z43" i="87"/>
  <c r="V43" i="87"/>
  <c r="Z42" i="87"/>
  <c r="V42" i="87"/>
  <c r="Z41" i="87"/>
  <c r="V41" i="87"/>
  <c r="Z40" i="87"/>
  <c r="V40" i="87"/>
  <c r="Z35" i="87"/>
  <c r="Z34" i="87"/>
  <c r="V34" i="87"/>
  <c r="Z33" i="87"/>
  <c r="Z32" i="87"/>
  <c r="Z31" i="87"/>
  <c r="V31" i="87"/>
  <c r="Z30" i="87"/>
  <c r="V30" i="87"/>
  <c r="Z29" i="87"/>
  <c r="V29" i="87"/>
  <c r="Z28" i="87"/>
  <c r="V28" i="87"/>
  <c r="S28" i="87"/>
  <c r="Z27" i="87"/>
  <c r="Z26" i="87"/>
  <c r="Z25" i="87"/>
  <c r="V25" i="87"/>
  <c r="Z24" i="87"/>
  <c r="Z23" i="87"/>
  <c r="Z22" i="87"/>
  <c r="Z21" i="87"/>
  <c r="Z20" i="87"/>
  <c r="Z19" i="87"/>
  <c r="Z14" i="87"/>
  <c r="V14" i="87"/>
  <c r="Z13" i="87"/>
  <c r="Z12" i="87"/>
  <c r="Z11" i="87"/>
  <c r="Z10" i="87"/>
  <c r="Z9" i="87"/>
  <c r="Z8" i="87"/>
  <c r="Z7" i="87"/>
  <c r="V7" i="87"/>
  <c r="S7" i="87"/>
  <c r="Z6" i="87"/>
  <c r="V6" i="87"/>
  <c r="S6" i="87"/>
  <c r="Z5" i="87"/>
  <c r="V5" i="87"/>
  <c r="S5" i="87"/>
  <c r="Z4" i="87"/>
  <c r="V4" i="87"/>
  <c r="S4" i="87"/>
  <c r="Z75" i="81" l="1"/>
  <c r="S75" i="81"/>
  <c r="Z74" i="81"/>
  <c r="S74" i="81"/>
  <c r="Z73" i="81"/>
  <c r="S73" i="81"/>
  <c r="Z72" i="81"/>
  <c r="S72" i="81"/>
  <c r="Z67" i="81"/>
  <c r="S67" i="81"/>
  <c r="Z66" i="81"/>
  <c r="Z65" i="81"/>
  <c r="S65" i="81"/>
  <c r="Z64" i="81"/>
  <c r="S64" i="81"/>
  <c r="Z63" i="81"/>
  <c r="Z62" i="81"/>
  <c r="S62" i="81"/>
  <c r="Z61" i="81"/>
  <c r="S61" i="81"/>
  <c r="Z60" i="81"/>
  <c r="S60" i="81"/>
  <c r="Z55" i="81"/>
  <c r="Z54" i="81"/>
  <c r="Z53" i="81"/>
  <c r="Z52" i="81"/>
  <c r="Z51" i="81"/>
  <c r="Z50" i="81"/>
  <c r="Z49" i="81"/>
  <c r="Z48" i="81"/>
  <c r="Z47" i="81"/>
  <c r="Z46" i="81"/>
  <c r="S46" i="81"/>
  <c r="Z45" i="81"/>
  <c r="Z44" i="81"/>
  <c r="S44" i="81"/>
  <c r="Z43" i="81"/>
  <c r="S43" i="81"/>
  <c r="Z42" i="81"/>
  <c r="Z41" i="81"/>
  <c r="Z40" i="81"/>
  <c r="Z35" i="81"/>
  <c r="S35" i="81"/>
  <c r="Z34" i="81"/>
  <c r="S34" i="81"/>
  <c r="Z33" i="81"/>
  <c r="S33" i="81"/>
  <c r="Z32" i="81"/>
  <c r="Z31" i="81"/>
  <c r="Z30" i="81"/>
  <c r="S30" i="81"/>
  <c r="Z29" i="81"/>
  <c r="S29" i="81"/>
  <c r="Z28" i="81"/>
  <c r="S28" i="81"/>
  <c r="Z27" i="81"/>
  <c r="Z26" i="81"/>
  <c r="Z25" i="81"/>
  <c r="Z24" i="81"/>
  <c r="S24" i="81"/>
  <c r="Z23" i="81"/>
  <c r="S23" i="81"/>
  <c r="Z22" i="81"/>
  <c r="S22" i="81"/>
  <c r="Z21" i="81"/>
  <c r="S21" i="81"/>
  <c r="Z20" i="81"/>
  <c r="S20" i="81"/>
  <c r="Z19" i="81"/>
  <c r="S19" i="81"/>
  <c r="Z14" i="81"/>
  <c r="Z13" i="81"/>
  <c r="Z12" i="81"/>
  <c r="Z11" i="81"/>
  <c r="Z10" i="81"/>
  <c r="S10" i="81"/>
  <c r="Z9" i="81"/>
  <c r="S9" i="81"/>
  <c r="Z8" i="81"/>
  <c r="Z7" i="81"/>
  <c r="Z6" i="81"/>
  <c r="Z5" i="81"/>
  <c r="Z4" i="81"/>
  <c r="Z75" i="74" l="1"/>
  <c r="S75" i="74"/>
  <c r="Z74" i="74"/>
  <c r="S74" i="74"/>
  <c r="Z73" i="74"/>
  <c r="S73" i="74"/>
  <c r="Z72" i="74"/>
  <c r="S72" i="74"/>
  <c r="Z67" i="74"/>
  <c r="S67" i="74"/>
  <c r="Z66" i="74"/>
  <c r="Z65" i="74"/>
  <c r="S65" i="74"/>
  <c r="Z64" i="74"/>
  <c r="S64" i="74"/>
  <c r="Z63" i="74"/>
  <c r="Z62" i="74"/>
  <c r="Z61" i="74"/>
  <c r="Z60" i="74"/>
  <c r="Z55" i="74"/>
  <c r="Z54" i="74"/>
  <c r="Z53" i="74"/>
  <c r="Z52" i="74"/>
  <c r="Z51" i="74"/>
  <c r="Z50" i="74"/>
  <c r="Z49" i="74"/>
  <c r="Z48" i="74"/>
  <c r="Z47" i="74"/>
  <c r="Z46" i="74"/>
  <c r="Z45" i="74"/>
  <c r="Z44" i="74"/>
  <c r="Z43" i="74"/>
  <c r="Z42" i="74"/>
  <c r="Z41" i="74"/>
  <c r="Z40" i="74"/>
  <c r="Z35" i="74"/>
  <c r="Z34" i="74"/>
  <c r="Z33" i="74"/>
  <c r="Z32" i="74"/>
  <c r="Z31" i="74"/>
  <c r="Z30" i="74"/>
  <c r="Z29" i="74"/>
  <c r="Z28" i="74"/>
  <c r="Z27" i="74"/>
  <c r="Z26" i="74"/>
  <c r="Z25" i="74"/>
  <c r="Z24" i="74"/>
  <c r="Z23" i="74"/>
  <c r="Z22" i="74"/>
  <c r="Z21" i="74"/>
  <c r="Z20" i="74"/>
  <c r="Z19" i="74"/>
  <c r="Z14" i="74"/>
  <c r="Z13" i="74"/>
  <c r="Z12" i="74"/>
  <c r="Z11" i="74"/>
  <c r="Z10" i="74"/>
  <c r="Z9" i="74"/>
  <c r="Z8" i="74"/>
  <c r="Z7" i="74"/>
  <c r="Z6" i="74"/>
  <c r="Z5" i="74"/>
  <c r="Z4" i="74"/>
  <c r="Z75" i="99" l="1"/>
  <c r="Z74" i="99"/>
  <c r="Z73" i="99"/>
  <c r="Z72" i="99"/>
  <c r="Z67" i="99"/>
  <c r="Z66" i="99"/>
  <c r="Z65" i="99"/>
  <c r="Z64" i="99"/>
  <c r="Z63" i="99"/>
  <c r="Z62" i="99"/>
  <c r="Z61" i="99"/>
  <c r="Z60" i="99"/>
  <c r="Z55" i="99"/>
  <c r="Z54" i="99"/>
  <c r="Z53" i="99"/>
  <c r="Z52" i="99"/>
  <c r="Z51" i="99"/>
  <c r="Z50" i="99"/>
  <c r="Z49" i="99"/>
  <c r="Z48" i="99"/>
  <c r="Z47" i="99"/>
  <c r="Z46" i="99"/>
  <c r="Z45" i="99"/>
  <c r="Z44" i="99"/>
  <c r="Z43" i="99"/>
  <c r="Z42" i="99"/>
  <c r="Z41" i="99"/>
  <c r="Z40" i="99"/>
  <c r="Z35" i="99"/>
  <c r="Z34" i="99"/>
  <c r="Z33" i="99"/>
  <c r="Z32" i="99"/>
  <c r="Z31" i="99"/>
  <c r="Z30" i="99"/>
  <c r="Z29" i="99"/>
  <c r="Z28" i="99"/>
  <c r="Z27" i="99"/>
  <c r="Z26" i="99"/>
  <c r="Z25" i="99"/>
  <c r="Z24" i="99"/>
  <c r="Z23" i="99"/>
  <c r="Z22" i="99"/>
  <c r="Z21" i="99"/>
  <c r="Z20" i="99"/>
  <c r="Z19" i="99"/>
  <c r="Z14" i="99"/>
  <c r="Z13" i="99"/>
  <c r="Z12" i="99"/>
  <c r="Z11" i="99"/>
  <c r="Z10" i="99"/>
  <c r="Z9" i="99"/>
  <c r="Z8" i="99"/>
  <c r="Z7" i="99"/>
  <c r="Z6" i="99"/>
  <c r="Z5" i="99"/>
  <c r="Z4" i="99"/>
  <c r="Z50" i="93" l="1"/>
  <c r="V50" i="93"/>
  <c r="Z49" i="95"/>
  <c r="Z50" i="97"/>
  <c r="V50" i="97"/>
  <c r="Z50" i="98"/>
  <c r="H31" i="99"/>
  <c r="H35" i="99"/>
  <c r="H39" i="99"/>
  <c r="H40" i="99"/>
  <c r="H41" i="99"/>
  <c r="H42" i="99"/>
  <c r="H46" i="99"/>
  <c r="H60" i="99"/>
  <c r="H61" i="99"/>
  <c r="H27" i="98"/>
  <c r="H29" i="98"/>
  <c r="H31" i="98"/>
  <c r="H35" i="98"/>
  <c r="H38" i="98"/>
  <c r="H39" i="98"/>
  <c r="H42" i="98"/>
  <c r="H46" i="98"/>
  <c r="H60" i="98"/>
  <c r="H61" i="98"/>
  <c r="H62" i="98"/>
  <c r="H63" i="98"/>
  <c r="H27" i="97"/>
  <c r="H29" i="97"/>
  <c r="H35" i="97"/>
  <c r="H39" i="97"/>
  <c r="H40" i="97"/>
  <c r="H41" i="97"/>
  <c r="H42" i="97"/>
  <c r="H46" i="97"/>
  <c r="H53" i="97"/>
  <c r="H54" i="97"/>
  <c r="H55" i="97"/>
  <c r="H56" i="97"/>
  <c r="H57" i="97"/>
  <c r="H58" i="97"/>
  <c r="H59" i="97"/>
  <c r="H60" i="97"/>
  <c r="H61" i="97"/>
  <c r="H19" i="96"/>
  <c r="H24" i="96"/>
  <c r="H26" i="96"/>
  <c r="H27" i="96"/>
  <c r="H29" i="96"/>
  <c r="H35" i="96"/>
  <c r="H41" i="96"/>
  <c r="H42" i="96"/>
  <c r="H46" i="96"/>
  <c r="H58" i="96"/>
  <c r="H59" i="96"/>
  <c r="H60" i="96"/>
  <c r="H63" i="96"/>
  <c r="H19" i="95"/>
  <c r="H24" i="95"/>
  <c r="H26" i="95"/>
  <c r="H27" i="95"/>
  <c r="H31" i="95"/>
  <c r="H35" i="95"/>
  <c r="H38" i="95"/>
  <c r="H40" i="95"/>
  <c r="H41" i="95"/>
  <c r="H42" i="95"/>
  <c r="H46" i="95"/>
  <c r="H59" i="95"/>
  <c r="H60" i="95"/>
  <c r="H61" i="95"/>
  <c r="H26" i="94"/>
  <c r="H27" i="94"/>
  <c r="H35" i="94"/>
  <c r="H46" i="94"/>
  <c r="H60" i="94"/>
  <c r="H27" i="93"/>
  <c r="H29" i="93"/>
  <c r="H31" i="93"/>
  <c r="H35" i="93"/>
  <c r="H39" i="93"/>
  <c r="H41" i="93"/>
  <c r="H42" i="93"/>
  <c r="H46" i="93"/>
  <c r="H59" i="93"/>
  <c r="H60" i="93"/>
  <c r="H61" i="93"/>
  <c r="H12" i="90"/>
  <c r="H13" i="90"/>
  <c r="H17" i="90"/>
  <c r="H18" i="90"/>
  <c r="H19" i="90"/>
  <c r="H26" i="90"/>
  <c r="H27" i="90"/>
  <c r="H31" i="90"/>
  <c r="H35" i="90"/>
  <c r="H40" i="90"/>
  <c r="H41" i="90"/>
  <c r="H42" i="90"/>
  <c r="H46" i="90"/>
  <c r="H60" i="90"/>
  <c r="H10" i="89"/>
  <c r="H11" i="89"/>
  <c r="H12" i="89"/>
  <c r="H13" i="89"/>
  <c r="H14" i="89"/>
  <c r="H17" i="89"/>
  <c r="H22" i="89"/>
  <c r="H23" i="89"/>
  <c r="H24" i="89"/>
  <c r="H26" i="89"/>
  <c r="H27" i="89"/>
  <c r="H31" i="89"/>
  <c r="H35" i="89"/>
  <c r="H39" i="89"/>
  <c r="H40" i="89"/>
  <c r="H42" i="89"/>
  <c r="H46" i="89"/>
  <c r="H58" i="89"/>
  <c r="H59" i="89"/>
  <c r="H60" i="89"/>
  <c r="H63" i="89"/>
  <c r="H63" i="107"/>
  <c r="H62" i="107"/>
  <c r="H61" i="107"/>
  <c r="H60" i="107"/>
  <c r="H59" i="107"/>
  <c r="H58" i="107"/>
  <c r="H57" i="107"/>
  <c r="H56" i="107"/>
  <c r="H55" i="107"/>
  <c r="H54" i="107"/>
  <c r="H53" i="107"/>
  <c r="H52" i="107"/>
  <c r="H46" i="107"/>
  <c r="H45" i="107"/>
  <c r="H43" i="107"/>
  <c r="H42" i="107"/>
  <c r="H41" i="107"/>
  <c r="H40" i="107"/>
  <c r="H39" i="107"/>
  <c r="H38" i="107"/>
  <c r="H35" i="107"/>
  <c r="H31" i="107"/>
  <c r="H27" i="107"/>
  <c r="H26" i="107"/>
  <c r="H25" i="107"/>
  <c r="H24" i="107"/>
  <c r="H23" i="107"/>
  <c r="H22" i="107"/>
  <c r="H19" i="107"/>
  <c r="H18" i="107"/>
  <c r="H15" i="107"/>
  <c r="H14" i="107"/>
  <c r="H13" i="107"/>
  <c r="H12" i="107"/>
  <c r="H11" i="107"/>
  <c r="H63" i="106"/>
  <c r="H62" i="106"/>
  <c r="H61" i="106"/>
  <c r="H60" i="106"/>
  <c r="H59" i="106"/>
  <c r="H57" i="106"/>
  <c r="H56" i="106"/>
  <c r="H55" i="106"/>
  <c r="H53" i="106"/>
  <c r="H52" i="106"/>
  <c r="H46" i="106"/>
  <c r="H42" i="106"/>
  <c r="H41" i="106"/>
  <c r="H40" i="106"/>
  <c r="H39" i="106"/>
  <c r="H38" i="106"/>
  <c r="H35" i="106"/>
  <c r="H31" i="106"/>
  <c r="H28" i="106"/>
  <c r="H27" i="106"/>
  <c r="H26" i="106"/>
  <c r="H19" i="106"/>
  <c r="H18" i="106"/>
  <c r="H14" i="106"/>
  <c r="H13" i="106"/>
  <c r="H12" i="106"/>
  <c r="H11" i="106"/>
  <c r="H61" i="105"/>
  <c r="H60" i="105"/>
  <c r="H59" i="105"/>
  <c r="H57" i="105"/>
  <c r="H56" i="105"/>
  <c r="H55" i="105"/>
  <c r="H46" i="105"/>
  <c r="H42" i="105"/>
  <c r="H41" i="105"/>
  <c r="H40" i="105"/>
  <c r="H39" i="105"/>
  <c r="H38" i="105"/>
  <c r="H35" i="105"/>
  <c r="H31" i="105"/>
  <c r="H27" i="105"/>
  <c r="H26" i="105"/>
  <c r="H25" i="105"/>
  <c r="H23" i="105"/>
  <c r="H21" i="105"/>
  <c r="H20" i="105"/>
  <c r="H19" i="105"/>
  <c r="H18" i="105"/>
  <c r="H16" i="105"/>
  <c r="H14" i="105"/>
  <c r="H13" i="105"/>
  <c r="H12" i="105"/>
  <c r="H61" i="104"/>
  <c r="H60" i="104"/>
  <c r="H59" i="104"/>
  <c r="H57" i="104"/>
  <c r="H56" i="104"/>
  <c r="H55" i="104"/>
  <c r="H46" i="104"/>
  <c r="H42" i="104"/>
  <c r="H41" i="104"/>
  <c r="H40" i="104"/>
  <c r="H39" i="104"/>
  <c r="H35" i="104"/>
  <c r="H31" i="104"/>
  <c r="H27" i="104"/>
  <c r="H26" i="104"/>
  <c r="H25" i="104"/>
  <c r="H24" i="104"/>
  <c r="H20" i="104"/>
  <c r="H19" i="104"/>
  <c r="H18" i="104"/>
  <c r="H13" i="104"/>
  <c r="H12" i="104"/>
  <c r="H61" i="103"/>
  <c r="H60" i="103"/>
  <c r="H46" i="103"/>
  <c r="H42" i="103"/>
  <c r="H41" i="103"/>
  <c r="H40" i="103"/>
  <c r="H39" i="103"/>
  <c r="H35" i="103"/>
  <c r="H27" i="103"/>
  <c r="H26" i="103"/>
  <c r="H20" i="103"/>
  <c r="H19" i="103"/>
  <c r="H18" i="103"/>
  <c r="H63" i="102"/>
  <c r="H61" i="102"/>
  <c r="H60" i="102"/>
  <c r="H59" i="102"/>
  <c r="H57" i="102"/>
  <c r="H56" i="102"/>
  <c r="H55" i="102"/>
  <c r="H54" i="102"/>
  <c r="H53" i="102"/>
  <c r="H46" i="102"/>
  <c r="H42" i="102"/>
  <c r="H41" i="102"/>
  <c r="H40" i="102"/>
  <c r="H38" i="102"/>
  <c r="H35" i="102"/>
  <c r="H31" i="102"/>
  <c r="H28" i="102"/>
  <c r="H27" i="102"/>
  <c r="H26" i="102"/>
  <c r="H25" i="102"/>
  <c r="H24" i="102"/>
  <c r="H20" i="102"/>
  <c r="H19" i="102"/>
  <c r="H18" i="102"/>
  <c r="H17" i="102"/>
  <c r="H13" i="102"/>
  <c r="H12" i="102"/>
  <c r="H62" i="100"/>
  <c r="H61" i="100"/>
  <c r="H60" i="100"/>
  <c r="H59" i="100"/>
  <c r="H46" i="100"/>
  <c r="H42" i="100"/>
  <c r="H41" i="100"/>
  <c r="H40" i="100"/>
  <c r="H38" i="100"/>
  <c r="H35" i="100"/>
  <c r="H31" i="100"/>
  <c r="H27" i="100"/>
  <c r="H26" i="100"/>
  <c r="H19" i="100"/>
  <c r="H18" i="100"/>
  <c r="H17" i="100"/>
  <c r="H13" i="100"/>
  <c r="H12" i="100"/>
  <c r="H11" i="100"/>
  <c r="H10" i="100"/>
  <c r="H27" i="99"/>
  <c r="H26" i="99"/>
  <c r="H25" i="99"/>
  <c r="H24" i="99"/>
  <c r="H20" i="99"/>
  <c r="H19" i="99"/>
  <c r="H18" i="99"/>
  <c r="H17" i="99"/>
  <c r="H13" i="99"/>
  <c r="H12" i="99"/>
  <c r="H26" i="98"/>
  <c r="H25" i="98"/>
  <c r="H24" i="98"/>
  <c r="H20" i="98"/>
  <c r="H19" i="98"/>
  <c r="H18" i="98"/>
  <c r="H17" i="98"/>
  <c r="H13" i="98"/>
  <c r="H12" i="98"/>
  <c r="H26" i="97"/>
  <c r="H25" i="97"/>
  <c r="H24" i="97"/>
  <c r="H19" i="97"/>
  <c r="H18" i="97"/>
  <c r="H17" i="97"/>
  <c r="H13" i="97"/>
  <c r="H12" i="97"/>
  <c r="H18" i="96"/>
  <c r="H17" i="96"/>
  <c r="H13" i="96"/>
  <c r="H12" i="96"/>
  <c r="H18" i="95"/>
  <c r="H17" i="95"/>
  <c r="H13" i="95"/>
  <c r="H12" i="95"/>
  <c r="H13" i="94"/>
  <c r="H12" i="94"/>
  <c r="H26" i="93"/>
  <c r="H25" i="93"/>
  <c r="H24" i="93"/>
  <c r="H20" i="93"/>
  <c r="H19" i="93"/>
  <c r="H18" i="93"/>
  <c r="H17" i="93"/>
  <c r="H16" i="93"/>
  <c r="H14" i="93"/>
  <c r="H13" i="93"/>
  <c r="H12" i="93"/>
  <c r="H61" i="88"/>
  <c r="H60" i="88"/>
  <c r="H59" i="88"/>
  <c r="H46" i="88"/>
  <c r="H41" i="88"/>
  <c r="H35" i="88"/>
  <c r="H27" i="88"/>
  <c r="H26" i="88"/>
  <c r="H25" i="88"/>
  <c r="H24" i="88"/>
  <c r="H19" i="88"/>
  <c r="H18" i="88"/>
  <c r="H17" i="88"/>
  <c r="H13" i="88"/>
  <c r="H63" i="87"/>
  <c r="H61" i="87"/>
  <c r="H60" i="87"/>
  <c r="H59" i="87"/>
  <c r="H56" i="87"/>
  <c r="H54" i="87"/>
  <c r="H53" i="87"/>
  <c r="H46" i="87"/>
  <c r="H42" i="87"/>
  <c r="H41" i="87"/>
  <c r="H39" i="87"/>
  <c r="H38" i="87"/>
  <c r="H35" i="87"/>
  <c r="H31" i="87"/>
  <c r="H29" i="87"/>
  <c r="H27" i="87"/>
  <c r="H26" i="87"/>
  <c r="H25" i="87"/>
  <c r="H24" i="87"/>
  <c r="H23" i="87"/>
  <c r="H22" i="87"/>
  <c r="H21" i="87"/>
  <c r="H20" i="87"/>
  <c r="H19" i="87"/>
  <c r="H18" i="87"/>
  <c r="H16" i="87"/>
  <c r="H15" i="87"/>
  <c r="H13" i="87"/>
  <c r="H12" i="87"/>
  <c r="H11" i="87"/>
  <c r="H63" i="86"/>
  <c r="H62" i="86"/>
  <c r="H60" i="86"/>
  <c r="H59" i="86"/>
  <c r="H56" i="86"/>
  <c r="H55" i="86"/>
  <c r="H46" i="86"/>
  <c r="H42" i="86"/>
  <c r="H41" i="86"/>
  <c r="H38" i="86"/>
  <c r="H35" i="86"/>
  <c r="H27" i="86"/>
  <c r="H26" i="86"/>
  <c r="H25" i="86"/>
  <c r="H24" i="86"/>
  <c r="H20" i="86"/>
  <c r="H17" i="86"/>
  <c r="H13" i="86"/>
  <c r="H12" i="86"/>
  <c r="H62" i="85"/>
  <c r="H61" i="85"/>
  <c r="H60" i="85"/>
  <c r="H56" i="85"/>
  <c r="H55" i="85"/>
  <c r="H46" i="85"/>
  <c r="H42" i="85"/>
  <c r="H41" i="85"/>
  <c r="H38" i="85"/>
  <c r="H35" i="85"/>
  <c r="H29" i="85"/>
  <c r="H27" i="85"/>
  <c r="H26" i="85"/>
  <c r="H25" i="85"/>
  <c r="H24" i="85"/>
  <c r="H17" i="85"/>
  <c r="H13" i="85"/>
  <c r="H12" i="85"/>
  <c r="H60" i="84"/>
  <c r="H59" i="84"/>
  <c r="H46" i="84"/>
  <c r="H41" i="84"/>
  <c r="H27" i="84"/>
  <c r="H26" i="84"/>
  <c r="H25" i="84"/>
  <c r="H24" i="84"/>
  <c r="H20" i="84"/>
  <c r="H17" i="84"/>
  <c r="H13" i="84"/>
  <c r="H60" i="83"/>
  <c r="H46" i="83"/>
  <c r="H42" i="83"/>
  <c r="H41" i="83"/>
  <c r="H40" i="83"/>
  <c r="H39" i="83"/>
  <c r="H35" i="83"/>
  <c r="H27" i="83"/>
  <c r="H26" i="83"/>
  <c r="H25" i="83"/>
  <c r="H24" i="83"/>
  <c r="H20" i="83"/>
  <c r="H19" i="83"/>
  <c r="H18" i="83"/>
  <c r="H17" i="83"/>
  <c r="H16" i="83"/>
  <c r="H13" i="83"/>
  <c r="H61" i="82"/>
  <c r="H60" i="82"/>
  <c r="H59" i="82"/>
  <c r="H58" i="82"/>
  <c r="H46" i="82"/>
  <c r="H42" i="82"/>
  <c r="H41" i="82"/>
  <c r="H39" i="82"/>
  <c r="H35" i="82"/>
  <c r="H29" i="82"/>
  <c r="H27" i="82"/>
  <c r="H26" i="82"/>
  <c r="H24" i="82"/>
  <c r="H17" i="82"/>
  <c r="H61" i="81"/>
  <c r="H56" i="81"/>
  <c r="H55" i="81"/>
  <c r="H46" i="81"/>
  <c r="H42" i="81"/>
  <c r="H41" i="81"/>
  <c r="H35" i="81"/>
  <c r="H27" i="81"/>
  <c r="H26" i="81"/>
  <c r="H24" i="81"/>
  <c r="H17" i="81"/>
  <c r="H12" i="81"/>
  <c r="H60" i="79"/>
  <c r="H58" i="79"/>
  <c r="H46" i="79"/>
  <c r="H35" i="79"/>
  <c r="H29" i="79"/>
  <c r="H27" i="79"/>
  <c r="H26" i="79"/>
  <c r="H25" i="79"/>
  <c r="H20" i="79"/>
  <c r="H19" i="79"/>
  <c r="H17" i="79"/>
  <c r="H13" i="79"/>
  <c r="H12" i="79"/>
  <c r="H60" i="78"/>
  <c r="H59" i="78"/>
  <c r="H52" i="78"/>
  <c r="H46" i="78"/>
  <c r="H42" i="78"/>
  <c r="H41" i="78"/>
  <c r="H40" i="78"/>
  <c r="H39" i="78"/>
  <c r="H38" i="78"/>
  <c r="H35" i="78"/>
  <c r="H31" i="78"/>
  <c r="H27" i="78"/>
  <c r="H26" i="78"/>
  <c r="H25" i="78"/>
  <c r="H24" i="78"/>
  <c r="H21" i="78"/>
  <c r="H20" i="78"/>
  <c r="H19" i="78"/>
  <c r="H18" i="78"/>
  <c r="H17" i="78"/>
  <c r="H14" i="78"/>
  <c r="H12" i="78"/>
  <c r="H60" i="77"/>
  <c r="H59" i="77"/>
  <c r="H46" i="77"/>
  <c r="H42" i="77"/>
  <c r="H41" i="77"/>
  <c r="H39" i="77"/>
  <c r="H35" i="77"/>
  <c r="H31" i="77"/>
  <c r="H27" i="77"/>
  <c r="H26" i="77"/>
  <c r="H20" i="77"/>
  <c r="H19" i="77"/>
  <c r="H18" i="77"/>
  <c r="H17" i="77"/>
  <c r="H13" i="77"/>
  <c r="H12" i="77"/>
  <c r="H52" i="76"/>
  <c r="H46" i="76"/>
  <c r="H42" i="76"/>
  <c r="H41" i="76"/>
  <c r="H40" i="76"/>
  <c r="H39" i="76"/>
  <c r="H35" i="76"/>
  <c r="H27" i="76"/>
  <c r="H26" i="76"/>
  <c r="H24" i="76"/>
  <c r="H19" i="76"/>
  <c r="H18" i="76"/>
  <c r="H13" i="76"/>
  <c r="H12" i="76"/>
  <c r="H46" i="75"/>
  <c r="H42" i="75"/>
  <c r="H41" i="75"/>
  <c r="H39" i="75"/>
  <c r="H27" i="75"/>
  <c r="H26" i="75"/>
  <c r="H25" i="75"/>
  <c r="H19" i="75"/>
  <c r="H18" i="75"/>
  <c r="H17" i="75"/>
  <c r="H13" i="75"/>
  <c r="H60" i="74"/>
  <c r="H58" i="74"/>
  <c r="H56" i="74"/>
  <c r="H55" i="74"/>
  <c r="H52" i="74"/>
  <c r="H46" i="74"/>
  <c r="H42" i="74"/>
  <c r="H41" i="74"/>
  <c r="H40" i="74"/>
  <c r="H38" i="74"/>
  <c r="H35" i="74"/>
  <c r="H27" i="74"/>
  <c r="H26" i="74"/>
  <c r="H24" i="74"/>
  <c r="H19" i="74"/>
  <c r="H18" i="74"/>
  <c r="H17" i="74"/>
  <c r="H13" i="74"/>
  <c r="H12" i="74"/>
  <c r="H46" i="72"/>
  <c r="H35" i="72"/>
  <c r="H29" i="72"/>
  <c r="H27" i="72"/>
  <c r="H26" i="72"/>
  <c r="H60" i="71"/>
  <c r="H59" i="71"/>
  <c r="H58" i="71"/>
  <c r="H46" i="71"/>
  <c r="H42" i="71"/>
  <c r="H41" i="71"/>
  <c r="H40" i="71"/>
  <c r="H39" i="71"/>
  <c r="H35" i="71"/>
  <c r="H31" i="71"/>
  <c r="H27" i="71"/>
  <c r="H26" i="71"/>
  <c r="H25" i="71"/>
  <c r="H24" i="71"/>
  <c r="H19" i="71"/>
  <c r="H18" i="71"/>
  <c r="H17" i="71"/>
  <c r="H13" i="71"/>
  <c r="H12" i="71"/>
  <c r="H61" i="69"/>
  <c r="H60" i="69"/>
  <c r="H57" i="69"/>
  <c r="H54" i="69"/>
  <c r="H53" i="69"/>
  <c r="H46" i="69"/>
  <c r="H45" i="69"/>
  <c r="H42" i="69"/>
  <c r="H41" i="69"/>
  <c r="H40" i="69"/>
  <c r="H39" i="69"/>
  <c r="H35" i="69"/>
  <c r="H31" i="69"/>
  <c r="H27" i="69"/>
  <c r="H26" i="69"/>
  <c r="H24" i="69"/>
  <c r="H20" i="69"/>
  <c r="H19" i="69"/>
  <c r="H18" i="69"/>
  <c r="H16" i="69"/>
  <c r="H13" i="69"/>
  <c r="H12" i="69"/>
  <c r="H61" i="68"/>
  <c r="H46" i="68"/>
  <c r="H38" i="68"/>
  <c r="H31" i="68"/>
  <c r="H27" i="68"/>
  <c r="H26" i="68"/>
  <c r="H20" i="68"/>
  <c r="H19" i="68"/>
  <c r="H18" i="68"/>
  <c r="H16" i="68"/>
  <c r="H13" i="68"/>
  <c r="H46" i="66"/>
  <c r="H42" i="66"/>
  <c r="H41" i="66"/>
  <c r="H40" i="66"/>
  <c r="H38" i="66"/>
  <c r="H35" i="66"/>
  <c r="H31" i="66"/>
  <c r="H27" i="66"/>
  <c r="H26" i="66"/>
  <c r="H25" i="66"/>
  <c r="H24" i="66"/>
  <c r="H20" i="66"/>
  <c r="H19" i="66"/>
  <c r="H18" i="66"/>
  <c r="H13" i="66"/>
  <c r="H12" i="66"/>
  <c r="H61" i="64"/>
  <c r="H60" i="64"/>
  <c r="H46" i="64"/>
  <c r="H42" i="64"/>
  <c r="H35" i="64"/>
  <c r="H31" i="64"/>
  <c r="H27" i="64"/>
  <c r="H26" i="64"/>
  <c r="H20" i="64"/>
  <c r="H19" i="64"/>
  <c r="H18" i="64"/>
  <c r="H16" i="64"/>
  <c r="H13" i="64"/>
  <c r="H61" i="63"/>
  <c r="H60" i="63"/>
  <c r="H46" i="63"/>
  <c r="H42" i="63"/>
  <c r="H41" i="63"/>
  <c r="H40" i="63"/>
  <c r="H31" i="63"/>
  <c r="H27" i="63"/>
  <c r="H26" i="63"/>
  <c r="H24" i="63"/>
  <c r="H20" i="63"/>
  <c r="H19" i="63"/>
  <c r="H18" i="63"/>
  <c r="H16" i="63"/>
  <c r="H13" i="63"/>
  <c r="H12" i="63"/>
  <c r="H61" i="62"/>
  <c r="H60" i="62"/>
  <c r="H46" i="62"/>
  <c r="H42" i="62"/>
  <c r="H35" i="62"/>
  <c r="H31" i="62"/>
  <c r="H27" i="62"/>
  <c r="H26" i="62"/>
  <c r="H25" i="62"/>
  <c r="H24" i="62"/>
  <c r="H16" i="62"/>
  <c r="H13" i="62"/>
  <c r="H12" i="62"/>
  <c r="H61" i="61"/>
  <c r="H46" i="61"/>
  <c r="H42" i="61"/>
  <c r="H40" i="61"/>
  <c r="H39" i="61"/>
  <c r="H35" i="61"/>
  <c r="H31" i="61"/>
  <c r="H27" i="61"/>
  <c r="H26" i="61"/>
  <c r="H20" i="61"/>
  <c r="H19" i="61"/>
  <c r="H18" i="61"/>
  <c r="H16" i="61"/>
  <c r="H13" i="61"/>
  <c r="H61" i="60"/>
  <c r="H60" i="60"/>
  <c r="H46" i="60"/>
  <c r="H42" i="60"/>
  <c r="H35" i="60"/>
  <c r="H31" i="60"/>
  <c r="H27" i="60"/>
  <c r="H26" i="60"/>
  <c r="H20" i="60"/>
  <c r="H19" i="60"/>
  <c r="H18" i="60"/>
  <c r="H16" i="60"/>
  <c r="H13" i="60"/>
  <c r="H61" i="59"/>
  <c r="H60" i="59"/>
  <c r="H46" i="59"/>
  <c r="H42" i="59"/>
  <c r="H40" i="59"/>
  <c r="H39" i="59"/>
  <c r="H35" i="59"/>
  <c r="H31" i="59"/>
  <c r="H27" i="59"/>
  <c r="H26" i="59"/>
  <c r="H25" i="59"/>
  <c r="H24" i="59"/>
  <c r="H20" i="59"/>
  <c r="H19" i="59"/>
  <c r="H18" i="59"/>
  <c r="H16" i="59"/>
  <c r="H13" i="59"/>
  <c r="H12" i="59"/>
  <c r="H61" i="58"/>
  <c r="H60" i="58"/>
  <c r="H46" i="58"/>
  <c r="H42" i="58"/>
  <c r="H35" i="58"/>
  <c r="H31" i="58"/>
  <c r="H27" i="58"/>
  <c r="H26" i="58"/>
  <c r="H20" i="58"/>
  <c r="H19" i="58"/>
  <c r="H18" i="58"/>
  <c r="H16" i="58"/>
  <c r="H13" i="58"/>
  <c r="H61" i="57"/>
  <c r="H46" i="57"/>
  <c r="H35" i="57"/>
  <c r="H31" i="57"/>
  <c r="H27" i="57"/>
  <c r="H26" i="57"/>
  <c r="H20" i="57"/>
  <c r="H19" i="57"/>
  <c r="H16" i="57"/>
  <c r="H13" i="57"/>
  <c r="H61" i="56"/>
  <c r="H60" i="56"/>
  <c r="H46" i="56"/>
  <c r="H42" i="56"/>
  <c r="H41" i="56"/>
  <c r="H35" i="56"/>
  <c r="H31" i="56"/>
  <c r="H27" i="56"/>
  <c r="H26" i="56"/>
  <c r="H20" i="56"/>
  <c r="H19" i="56"/>
  <c r="H18" i="56"/>
  <c r="H16" i="56"/>
  <c r="H13" i="56"/>
  <c r="H61" i="55"/>
  <c r="H60" i="55"/>
  <c r="H46" i="55"/>
  <c r="H42" i="55"/>
  <c r="H41" i="55"/>
  <c r="H31" i="55"/>
  <c r="H27" i="55"/>
  <c r="H26" i="55"/>
  <c r="H20" i="55"/>
  <c r="H19" i="55"/>
  <c r="H18" i="55"/>
  <c r="H16" i="55"/>
  <c r="H13" i="55"/>
  <c r="H63" i="54"/>
  <c r="H62" i="54"/>
  <c r="H61" i="54"/>
  <c r="H60" i="54"/>
  <c r="H59" i="54"/>
  <c r="H58" i="54"/>
  <c r="H57" i="54"/>
  <c r="H56" i="54"/>
  <c r="H55" i="54"/>
  <c r="H52" i="54"/>
  <c r="H46" i="54"/>
  <c r="H45" i="54"/>
  <c r="H42" i="54"/>
  <c r="H41" i="54"/>
  <c r="H40" i="54"/>
  <c r="H39" i="54"/>
  <c r="H38" i="54"/>
  <c r="H35" i="54"/>
  <c r="H33" i="54"/>
  <c r="H31" i="54"/>
  <c r="H27" i="54"/>
  <c r="H26" i="54"/>
  <c r="H24" i="54"/>
  <c r="H20" i="54"/>
  <c r="H19" i="54"/>
  <c r="H18" i="54"/>
  <c r="H17" i="54"/>
  <c r="H15" i="54"/>
  <c r="H14" i="54"/>
  <c r="H13" i="54"/>
  <c r="H12" i="54"/>
  <c r="H61" i="53"/>
  <c r="H56" i="53"/>
  <c r="H55" i="53"/>
  <c r="H46" i="53"/>
  <c r="H45" i="53"/>
  <c r="H42" i="53"/>
  <c r="H41" i="53"/>
  <c r="H40" i="53"/>
  <c r="H39" i="53"/>
  <c r="H35" i="53"/>
  <c r="H31" i="53"/>
  <c r="H27" i="53"/>
  <c r="H26" i="53"/>
  <c r="H24" i="53"/>
  <c r="H17" i="53"/>
  <c r="H15" i="53"/>
  <c r="H14" i="53"/>
  <c r="H13" i="53"/>
  <c r="H12" i="53"/>
  <c r="H61" i="51"/>
  <c r="H46" i="51"/>
  <c r="H42" i="51"/>
  <c r="H41" i="51"/>
  <c r="H40" i="51"/>
  <c r="H39" i="51"/>
  <c r="H38" i="51"/>
  <c r="H35" i="51"/>
  <c r="H31" i="51"/>
  <c r="H27" i="51"/>
  <c r="H26" i="51"/>
  <c r="H25" i="51"/>
  <c r="H24" i="51"/>
  <c r="H17" i="51"/>
  <c r="H13" i="51"/>
  <c r="H12" i="51"/>
  <c r="H61" i="50"/>
  <c r="H46" i="50"/>
  <c r="H42" i="50"/>
  <c r="H41" i="50"/>
  <c r="H40" i="50"/>
  <c r="H39" i="50"/>
  <c r="H31" i="50"/>
  <c r="H27" i="50"/>
  <c r="H26" i="50"/>
  <c r="H25" i="50"/>
  <c r="H20" i="50"/>
  <c r="H17" i="50"/>
  <c r="H13" i="50"/>
  <c r="H61" i="49"/>
  <c r="H46" i="49"/>
  <c r="H42" i="49"/>
  <c r="H41" i="49"/>
  <c r="H40" i="49"/>
  <c r="H39" i="49"/>
  <c r="H27" i="49"/>
  <c r="H26" i="49"/>
  <c r="H25" i="49"/>
  <c r="H17" i="49"/>
  <c r="H13" i="49"/>
  <c r="H61" i="47"/>
  <c r="H46" i="47"/>
  <c r="H42" i="47"/>
  <c r="H41" i="47"/>
  <c r="H40" i="47"/>
  <c r="H39" i="47"/>
  <c r="H35" i="47"/>
  <c r="H31" i="47"/>
  <c r="H27" i="47"/>
  <c r="H26" i="47"/>
  <c r="H25" i="47"/>
  <c r="H17" i="47"/>
  <c r="H13" i="47"/>
  <c r="H61" i="46"/>
  <c r="H60" i="46"/>
  <c r="H46" i="46"/>
  <c r="H42" i="46"/>
  <c r="H41" i="46"/>
  <c r="H40" i="46"/>
  <c r="H39" i="46"/>
  <c r="H35" i="46"/>
  <c r="H31" i="46"/>
  <c r="H27" i="46"/>
  <c r="H26" i="46"/>
  <c r="H25" i="46"/>
  <c r="H17" i="46"/>
  <c r="H13" i="46"/>
  <c r="E84" i="5"/>
  <c r="D84" i="5"/>
  <c r="Z45" i="98"/>
  <c r="Z45" i="97"/>
  <c r="Z44" i="95"/>
  <c r="Z45" i="93"/>
  <c r="Z45" i="85"/>
  <c r="S45" i="85"/>
  <c r="Z45" i="71"/>
  <c r="V45" i="71"/>
  <c r="S45" i="71"/>
  <c r="Z45" i="66"/>
  <c r="Z44" i="56"/>
  <c r="H28" i="113" l="1"/>
  <c r="H28" i="112"/>
  <c r="H28" i="111"/>
  <c r="H28" i="109"/>
  <c r="H28" i="87"/>
  <c r="H28" i="54"/>
  <c r="H28" i="6"/>
  <c r="H28" i="97"/>
  <c r="H28" i="96"/>
  <c r="H28" i="93"/>
  <c r="H28" i="95"/>
  <c r="H28" i="107"/>
  <c r="H28" i="104"/>
  <c r="H28" i="100"/>
  <c r="H28" i="82"/>
  <c r="H28" i="77"/>
  <c r="H28" i="69"/>
  <c r="H28" i="51"/>
  <c r="H28" i="53"/>
  <c r="Z51" i="85" l="1"/>
  <c r="Z51" i="71"/>
  <c r="S51" i="71"/>
  <c r="Z51" i="66"/>
  <c r="Z50" i="56" l="1"/>
  <c r="E119" i="5" l="1"/>
  <c r="D119" i="5"/>
  <c r="E118" i="5"/>
  <c r="D118" i="5"/>
  <c r="F117" i="5"/>
  <c r="E117" i="5"/>
  <c r="D117" i="5"/>
  <c r="F116" i="5"/>
  <c r="E116" i="5"/>
  <c r="D116" i="5"/>
  <c r="E115" i="5"/>
  <c r="D115" i="5"/>
  <c r="H59" i="51" s="1"/>
  <c r="E114" i="5"/>
  <c r="D114" i="5"/>
  <c r="H58" i="157" s="1"/>
  <c r="D113" i="5"/>
  <c r="D112" i="5"/>
  <c r="D111" i="5"/>
  <c r="D110" i="5"/>
  <c r="D109" i="5"/>
  <c r="G102" i="5"/>
  <c r="F102" i="5"/>
  <c r="E102" i="5"/>
  <c r="D102" i="5"/>
  <c r="D101" i="5"/>
  <c r="H45" i="157" s="1"/>
  <c r="D99" i="5"/>
  <c r="F98" i="5"/>
  <c r="E98" i="5"/>
  <c r="D98" i="5"/>
  <c r="E97" i="5"/>
  <c r="D97" i="5"/>
  <c r="E96" i="5"/>
  <c r="D96" i="5"/>
  <c r="D95" i="5"/>
  <c r="E94" i="5"/>
  <c r="D94" i="5"/>
  <c r="D93" i="5"/>
  <c r="F91" i="5"/>
  <c r="E91" i="5"/>
  <c r="D91" i="5"/>
  <c r="D90" i="5"/>
  <c r="H34" i="157" s="1"/>
  <c r="F87" i="5"/>
  <c r="E87" i="5"/>
  <c r="D87" i="5"/>
  <c r="E85" i="5"/>
  <c r="D85" i="5"/>
  <c r="G83" i="5"/>
  <c r="F83" i="5"/>
  <c r="E83" i="5"/>
  <c r="D83" i="5"/>
  <c r="G82" i="5"/>
  <c r="F82" i="5"/>
  <c r="E82" i="5"/>
  <c r="D82" i="5"/>
  <c r="F81" i="5"/>
  <c r="E81" i="5"/>
  <c r="D81" i="5"/>
  <c r="F80" i="5"/>
  <c r="E80" i="5"/>
  <c r="D80" i="5"/>
  <c r="H24" i="157" s="1"/>
  <c r="E79" i="5"/>
  <c r="H23" i="54" s="1"/>
  <c r="D79" i="5"/>
  <c r="E78" i="5"/>
  <c r="D78" i="5"/>
  <c r="E77" i="5"/>
  <c r="H21" i="159" s="1"/>
  <c r="D77" i="5"/>
  <c r="H76" i="5"/>
  <c r="G76" i="5"/>
  <c r="F76" i="5"/>
  <c r="E76" i="5"/>
  <c r="D76" i="5"/>
  <c r="H75" i="5"/>
  <c r="G75" i="5"/>
  <c r="F75" i="5"/>
  <c r="E75" i="5"/>
  <c r="D75" i="5"/>
  <c r="H74" i="5"/>
  <c r="G74" i="5"/>
  <c r="F74" i="5"/>
  <c r="E74" i="5"/>
  <c r="D74" i="5"/>
  <c r="H18" i="62" s="1"/>
  <c r="H73" i="5"/>
  <c r="G73" i="5"/>
  <c r="F73" i="5"/>
  <c r="E73" i="5"/>
  <c r="D73" i="5"/>
  <c r="H72" i="5"/>
  <c r="G72" i="5"/>
  <c r="F72" i="5"/>
  <c r="E72" i="5"/>
  <c r="D72" i="5"/>
  <c r="E71" i="5"/>
  <c r="H15" i="157" s="1"/>
  <c r="D71" i="5"/>
  <c r="E70" i="5"/>
  <c r="H14" i="157" s="1"/>
  <c r="D70" i="5"/>
  <c r="G69" i="5"/>
  <c r="F69" i="5"/>
  <c r="E69" i="5"/>
  <c r="D69" i="5"/>
  <c r="F68" i="5"/>
  <c r="E68" i="5"/>
  <c r="D68" i="5"/>
  <c r="E67" i="5"/>
  <c r="D67" i="5"/>
  <c r="E66" i="5"/>
  <c r="D66" i="5"/>
  <c r="D65" i="5"/>
  <c r="H9" i="157" s="1"/>
  <c r="D64" i="5"/>
  <c r="M9" i="5"/>
  <c r="L9" i="5"/>
  <c r="O9" i="5" s="1"/>
  <c r="K9" i="5"/>
  <c r="M8" i="5"/>
  <c r="L8" i="5"/>
  <c r="O8" i="5" s="1"/>
  <c r="K8" i="5"/>
  <c r="M7" i="5"/>
  <c r="L7" i="5"/>
  <c r="K7" i="5"/>
  <c r="M6" i="5"/>
  <c r="L6" i="5"/>
  <c r="K6" i="5"/>
  <c r="M5" i="5"/>
  <c r="L5" i="5"/>
  <c r="O5" i="5" s="1"/>
  <c r="K5" i="5"/>
  <c r="H11" i="157" l="1"/>
  <c r="H25" i="157"/>
  <c r="H25" i="113"/>
  <c r="H25" i="111"/>
  <c r="H25" i="106"/>
  <c r="H25" i="54"/>
  <c r="H25" i="53"/>
  <c r="H61" i="66"/>
  <c r="H29" i="159"/>
  <c r="H29" i="157"/>
  <c r="H19" i="62"/>
  <c r="H25" i="74"/>
  <c r="H25" i="61"/>
  <c r="H25" i="56"/>
  <c r="H25" i="81"/>
  <c r="H25" i="77"/>
  <c r="H25" i="76"/>
  <c r="H25" i="63"/>
  <c r="H25" i="57"/>
  <c r="H25" i="64"/>
  <c r="H25" i="95"/>
  <c r="H25" i="100"/>
  <c r="H25" i="68"/>
  <c r="H25" i="96"/>
  <c r="H25" i="82"/>
  <c r="H25" i="90"/>
  <c r="H25" i="69"/>
  <c r="H25" i="60"/>
  <c r="H25" i="58"/>
  <c r="H25" i="55"/>
  <c r="H22" i="157"/>
  <c r="H20" i="62"/>
  <c r="H23" i="157"/>
  <c r="H29" i="71"/>
  <c r="H29" i="78"/>
  <c r="H16" i="66"/>
  <c r="H16" i="157"/>
  <c r="H10" i="157"/>
  <c r="H21" i="157"/>
  <c r="H42" i="68"/>
  <c r="H42" i="57"/>
  <c r="H24" i="56"/>
  <c r="H24" i="64"/>
  <c r="H24" i="61"/>
  <c r="H24" i="60"/>
  <c r="H31" i="86"/>
  <c r="H60" i="51"/>
  <c r="H60" i="49"/>
  <c r="H60" i="47"/>
  <c r="H60" i="57"/>
  <c r="H60" i="68"/>
  <c r="H40" i="56"/>
  <c r="H12" i="68"/>
  <c r="H12" i="58"/>
  <c r="H12" i="46"/>
  <c r="H12" i="61"/>
  <c r="H12" i="60"/>
  <c r="H12" i="64"/>
  <c r="H12" i="57"/>
  <c r="H15" i="106"/>
  <c r="H15" i="105"/>
  <c r="H45" i="111"/>
  <c r="H45" i="113"/>
  <c r="H45" i="112"/>
  <c r="H62" i="60"/>
  <c r="H11" i="111"/>
  <c r="H11" i="113"/>
  <c r="H11" i="109"/>
  <c r="H11" i="112"/>
  <c r="H11" i="53"/>
  <c r="H24" i="113"/>
  <c r="H24" i="112"/>
  <c r="H24" i="111"/>
  <c r="H24" i="109"/>
  <c r="H24" i="55"/>
  <c r="H35" i="68"/>
  <c r="H35" i="55"/>
  <c r="H9" i="112"/>
  <c r="H9" i="109"/>
  <c r="H9" i="113"/>
  <c r="H9" i="53"/>
  <c r="H16" i="111"/>
  <c r="H16" i="113"/>
  <c r="H16" i="112"/>
  <c r="H20" i="106"/>
  <c r="H20" i="100"/>
  <c r="H20" i="90"/>
  <c r="H58" i="111"/>
  <c r="H58" i="109"/>
  <c r="H58" i="113"/>
  <c r="H58" i="112"/>
  <c r="H58" i="87"/>
  <c r="H34" i="113"/>
  <c r="H34" i="111"/>
  <c r="H34" i="109"/>
  <c r="H34" i="112"/>
  <c r="H8" i="113"/>
  <c r="H8" i="111"/>
  <c r="H8" i="112"/>
  <c r="H8" i="109"/>
  <c r="H22" i="113"/>
  <c r="H22" i="111"/>
  <c r="H22" i="109"/>
  <c r="H22" i="112"/>
  <c r="H10" i="113"/>
  <c r="H10" i="112"/>
  <c r="H10" i="111"/>
  <c r="H10" i="109"/>
  <c r="H10" i="53"/>
  <c r="H12" i="56"/>
  <c r="H12" i="47"/>
  <c r="H12" i="55"/>
  <c r="H17" i="109"/>
  <c r="H17" i="87"/>
  <c r="H21" i="111"/>
  <c r="H21" i="112"/>
  <c r="H21" i="109"/>
  <c r="H21" i="113"/>
  <c r="H23" i="111"/>
  <c r="H23" i="113"/>
  <c r="H23" i="109"/>
  <c r="H23" i="112"/>
  <c r="H29" i="109"/>
  <c r="H29" i="107"/>
  <c r="H29" i="106"/>
  <c r="H29" i="53"/>
  <c r="H29" i="46"/>
  <c r="H29" i="54"/>
  <c r="H29" i="100"/>
  <c r="H15" i="85"/>
  <c r="H15" i="104"/>
  <c r="H15" i="102"/>
  <c r="H15" i="93"/>
  <c r="H15" i="97"/>
  <c r="H18" i="89"/>
  <c r="H18" i="94"/>
  <c r="H18" i="86"/>
  <c r="H18" i="85"/>
  <c r="H18" i="84"/>
  <c r="H18" i="82"/>
  <c r="H18" i="81"/>
  <c r="H18" i="79"/>
  <c r="H18" i="72"/>
  <c r="H18" i="53"/>
  <c r="H18" i="51"/>
  <c r="H18" i="50"/>
  <c r="H18" i="49"/>
  <c r="H18" i="47"/>
  <c r="H18" i="46"/>
  <c r="H18" i="57"/>
  <c r="H25" i="89"/>
  <c r="H25" i="94"/>
  <c r="H25" i="103"/>
  <c r="H25" i="72"/>
  <c r="H34" i="6"/>
  <c r="H34" i="107"/>
  <c r="H34" i="54"/>
  <c r="H37" i="107"/>
  <c r="H40" i="87"/>
  <c r="H42" i="94"/>
  <c r="H42" i="88"/>
  <c r="H42" i="79"/>
  <c r="H42" i="72"/>
  <c r="H45" i="6"/>
  <c r="H59" i="81"/>
  <c r="H59" i="55"/>
  <c r="H59" i="53"/>
  <c r="H62" i="44"/>
  <c r="H62" i="105"/>
  <c r="H62" i="104"/>
  <c r="H62" i="87"/>
  <c r="H62" i="78"/>
  <c r="H62" i="53"/>
  <c r="H8" i="6"/>
  <c r="H8" i="107"/>
  <c r="H11" i="44"/>
  <c r="H11" i="6"/>
  <c r="H11" i="105"/>
  <c r="H11" i="98"/>
  <c r="H11" i="104"/>
  <c r="H11" i="102"/>
  <c r="H11" i="69"/>
  <c r="H11" i="54"/>
  <c r="H19" i="89"/>
  <c r="H19" i="94"/>
  <c r="H19" i="86"/>
  <c r="H19" i="85"/>
  <c r="H19" i="84"/>
  <c r="H19" i="82"/>
  <c r="H19" i="81"/>
  <c r="H19" i="72"/>
  <c r="H19" i="53"/>
  <c r="H19" i="51"/>
  <c r="H19" i="50"/>
  <c r="H19" i="49"/>
  <c r="H19" i="47"/>
  <c r="H19" i="46"/>
  <c r="H22" i="6"/>
  <c r="H22" i="105"/>
  <c r="H22" i="106"/>
  <c r="H22" i="104"/>
  <c r="H22" i="78"/>
  <c r="H22" i="69"/>
  <c r="H22" i="53"/>
  <c r="H22" i="54"/>
  <c r="H24" i="6"/>
  <c r="H24" i="94"/>
  <c r="H24" i="90"/>
  <c r="H24" i="105"/>
  <c r="H24" i="106"/>
  <c r="H24" i="103"/>
  <c r="H24" i="100"/>
  <c r="H24" i="79"/>
  <c r="H24" i="77"/>
  <c r="H24" i="75"/>
  <c r="H24" i="72"/>
  <c r="H24" i="68"/>
  <c r="H24" i="46"/>
  <c r="H24" i="50"/>
  <c r="H24" i="49"/>
  <c r="H24" i="47"/>
  <c r="H24" i="57"/>
  <c r="H31" i="96"/>
  <c r="H31" i="97"/>
  <c r="H31" i="94"/>
  <c r="H31" i="88"/>
  <c r="H31" i="85"/>
  <c r="H31" i="84"/>
  <c r="H31" i="83"/>
  <c r="H31" i="82"/>
  <c r="H31" i="81"/>
  <c r="H31" i="79"/>
  <c r="H31" i="75"/>
  <c r="H31" i="74"/>
  <c r="H31" i="76"/>
  <c r="H31" i="49"/>
  <c r="H35" i="75"/>
  <c r="H35" i="63"/>
  <c r="H35" i="50"/>
  <c r="H35" i="49"/>
  <c r="H38" i="97"/>
  <c r="H38" i="104"/>
  <c r="H38" i="81"/>
  <c r="H38" i="69"/>
  <c r="H38" i="61"/>
  <c r="H38" i="60"/>
  <c r="H38" i="59"/>
  <c r="H38" i="57"/>
  <c r="H38" i="53"/>
  <c r="H53" i="105"/>
  <c r="H53" i="54"/>
  <c r="H53" i="53"/>
  <c r="H57" i="53"/>
  <c r="H61" i="89"/>
  <c r="H61" i="94"/>
  <c r="H61" i="90"/>
  <c r="H61" i="96"/>
  <c r="H61" i="86"/>
  <c r="H61" i="84"/>
  <c r="H61" i="83"/>
  <c r="H61" i="79"/>
  <c r="H61" i="78"/>
  <c r="H61" i="77"/>
  <c r="H61" i="76"/>
  <c r="H61" i="75"/>
  <c r="H61" i="74"/>
  <c r="H61" i="72"/>
  <c r="H9" i="6"/>
  <c r="H9" i="105"/>
  <c r="H9" i="54"/>
  <c r="H13" i="103"/>
  <c r="H13" i="82"/>
  <c r="H13" i="81"/>
  <c r="H13" i="78"/>
  <c r="H13" i="72"/>
  <c r="H14" i="97"/>
  <c r="H14" i="87"/>
  <c r="H14" i="104"/>
  <c r="H14" i="77"/>
  <c r="H14" i="69"/>
  <c r="H14" i="51"/>
  <c r="H14" i="49"/>
  <c r="H16" i="6"/>
  <c r="H16" i="90"/>
  <c r="H16" i="89"/>
  <c r="H16" i="107"/>
  <c r="H16" i="106"/>
  <c r="H16" i="104"/>
  <c r="H16" i="103"/>
  <c r="H16" i="102"/>
  <c r="H16" i="100"/>
  <c r="H16" i="99"/>
  <c r="H16" i="95"/>
  <c r="H16" i="96"/>
  <c r="H16" i="97"/>
  <c r="H16" i="94"/>
  <c r="H16" i="98"/>
  <c r="H16" i="88"/>
  <c r="H16" i="86"/>
  <c r="H16" i="85"/>
  <c r="H16" i="84"/>
  <c r="H16" i="82"/>
  <c r="H16" i="81"/>
  <c r="H16" i="79"/>
  <c r="H16" i="78"/>
  <c r="H16" i="77"/>
  <c r="H16" i="76"/>
  <c r="H16" i="75"/>
  <c r="H16" i="74"/>
  <c r="H16" i="72"/>
  <c r="H16" i="71"/>
  <c r="H16" i="46"/>
  <c r="H16" i="53"/>
  <c r="H16" i="51"/>
  <c r="H16" i="50"/>
  <c r="H16" i="49"/>
  <c r="H16" i="47"/>
  <c r="H16" i="54"/>
  <c r="H20" i="94"/>
  <c r="H20" i="96"/>
  <c r="H20" i="95"/>
  <c r="H20" i="89"/>
  <c r="H20" i="107"/>
  <c r="H20" i="97"/>
  <c r="H20" i="88"/>
  <c r="H20" i="85"/>
  <c r="H20" i="82"/>
  <c r="H20" i="81"/>
  <c r="H20" i="76"/>
  <c r="H20" i="75"/>
  <c r="H20" i="74"/>
  <c r="H20" i="72"/>
  <c r="H20" i="71"/>
  <c r="H20" i="49"/>
  <c r="H20" i="47"/>
  <c r="H20" i="53"/>
  <c r="H20" i="51"/>
  <c r="H20" i="46"/>
  <c r="H41" i="94"/>
  <c r="H41" i="72"/>
  <c r="H54" i="105"/>
  <c r="H54" i="53"/>
  <c r="H58" i="44"/>
  <c r="H58" i="6"/>
  <c r="H58" i="106"/>
  <c r="H58" i="105"/>
  <c r="H58" i="94"/>
  <c r="H58" i="104"/>
  <c r="H58" i="77"/>
  <c r="H58" i="53"/>
  <c r="H60" i="81"/>
  <c r="H60" i="76"/>
  <c r="H60" i="75"/>
  <c r="H60" i="72"/>
  <c r="H60" i="66"/>
  <c r="H60" i="61"/>
  <c r="H60" i="50"/>
  <c r="H60" i="53"/>
  <c r="H63" i="44"/>
  <c r="H63" i="105"/>
  <c r="H63" i="104"/>
  <c r="H63" i="78"/>
  <c r="H63" i="53"/>
  <c r="H10" i="6"/>
  <c r="H10" i="105"/>
  <c r="H10" i="107"/>
  <c r="H10" i="106"/>
  <c r="H10" i="87"/>
  <c r="H10" i="104"/>
  <c r="H10" i="102"/>
  <c r="H10" i="96"/>
  <c r="H10" i="93"/>
  <c r="H10" i="81"/>
  <c r="H10" i="69"/>
  <c r="H10" i="61"/>
  <c r="H10" i="54"/>
  <c r="H12" i="103"/>
  <c r="H12" i="88"/>
  <c r="H12" i="83"/>
  <c r="H12" i="82"/>
  <c r="H12" i="75"/>
  <c r="H12" i="72"/>
  <c r="H12" i="49"/>
  <c r="H12" i="50"/>
  <c r="H17" i="105"/>
  <c r="H17" i="107"/>
  <c r="H17" i="106"/>
  <c r="H17" i="94"/>
  <c r="H17" i="104"/>
  <c r="H17" i="103"/>
  <c r="H17" i="72"/>
  <c r="H17" i="69"/>
  <c r="H17" i="68"/>
  <c r="H17" i="66"/>
  <c r="H17" i="64"/>
  <c r="H17" i="63"/>
  <c r="H17" i="76"/>
  <c r="H17" i="61"/>
  <c r="H17" i="60"/>
  <c r="H17" i="59"/>
  <c r="H17" i="58"/>
  <c r="H17" i="57"/>
  <c r="H17" i="56"/>
  <c r="H17" i="55"/>
  <c r="H17" i="62"/>
  <c r="H21" i="6"/>
  <c r="H21" i="107"/>
  <c r="H21" i="106"/>
  <c r="H21" i="85"/>
  <c r="H21" i="104"/>
  <c r="H21" i="53"/>
  <c r="H21" i="54"/>
  <c r="H23" i="6"/>
  <c r="H23" i="106"/>
  <c r="H23" i="104"/>
  <c r="H23" i="93"/>
  <c r="H23" i="97"/>
  <c r="H23" i="77"/>
  <c r="H23" i="53"/>
  <c r="H43" i="53"/>
  <c r="P5" i="5"/>
  <c r="O6" i="5"/>
  <c r="N6" i="5" s="1"/>
  <c r="N8" i="5"/>
  <c r="G84" i="5" s="1"/>
  <c r="O7" i="5"/>
  <c r="P7" i="5" s="1"/>
  <c r="P9" i="5"/>
  <c r="N9" i="5"/>
  <c r="H84" i="5" s="1"/>
  <c r="N5" i="5"/>
  <c r="P8" i="5"/>
  <c r="B4" i="54"/>
  <c r="B6" i="54" s="1"/>
  <c r="G65" i="5" l="1"/>
  <c r="G95" i="5"/>
  <c r="G112" i="5"/>
  <c r="G86" i="5"/>
  <c r="G107" i="5"/>
  <c r="G68" i="5"/>
  <c r="H12" i="84" s="1"/>
  <c r="G110" i="5"/>
  <c r="G71" i="5"/>
  <c r="G97" i="5"/>
  <c r="G66" i="5"/>
  <c r="G92" i="5"/>
  <c r="E95" i="5"/>
  <c r="H39" i="56" s="1"/>
  <c r="G109" i="5"/>
  <c r="F95" i="5"/>
  <c r="G90" i="5"/>
  <c r="G70" i="5"/>
  <c r="G111" i="5"/>
  <c r="G96" i="5"/>
  <c r="G80" i="5"/>
  <c r="H24" i="58" s="1"/>
  <c r="G113" i="5"/>
  <c r="F96" i="5"/>
  <c r="G106" i="5"/>
  <c r="G91" i="5"/>
  <c r="H35" i="84" s="1"/>
  <c r="G67" i="5"/>
  <c r="G108" i="5"/>
  <c r="G93" i="5"/>
  <c r="E111" i="5"/>
  <c r="H55" i="46" s="1"/>
  <c r="F94" i="5"/>
  <c r="E112" i="5"/>
  <c r="P6" i="5"/>
  <c r="H40" i="82"/>
  <c r="H40" i="55"/>
  <c r="F111" i="5"/>
  <c r="F115" i="5"/>
  <c r="F97" i="5"/>
  <c r="H41" i="64" s="1"/>
  <c r="G77" i="5"/>
  <c r="G94" i="5"/>
  <c r="G114" i="5"/>
  <c r="G78" i="5"/>
  <c r="G99" i="5"/>
  <c r="G115" i="5"/>
  <c r="G79" i="5"/>
  <c r="G100" i="5"/>
  <c r="G116" i="5"/>
  <c r="G85" i="5"/>
  <c r="G101" i="5"/>
  <c r="G117" i="5"/>
  <c r="H61" i="71" s="1"/>
  <c r="F112" i="5"/>
  <c r="N7" i="5"/>
  <c r="F106" i="5" s="1"/>
  <c r="G81" i="5"/>
  <c r="G98" i="5"/>
  <c r="H42" i="84" s="1"/>
  <c r="G118" i="5"/>
  <c r="G87" i="5"/>
  <c r="G103" i="5"/>
  <c r="G119" i="5"/>
  <c r="G88" i="5"/>
  <c r="G104" i="5"/>
  <c r="G64" i="5"/>
  <c r="G89" i="5"/>
  <c r="G105" i="5"/>
  <c r="H116" i="5"/>
  <c r="H112" i="5"/>
  <c r="H108" i="5"/>
  <c r="H104" i="5"/>
  <c r="H100" i="5"/>
  <c r="H96" i="5"/>
  <c r="H92" i="5"/>
  <c r="H88" i="5"/>
  <c r="H83" i="5"/>
  <c r="H79" i="5"/>
  <c r="H71" i="5"/>
  <c r="H67" i="5"/>
  <c r="H119" i="5"/>
  <c r="H115" i="5"/>
  <c r="H111" i="5"/>
  <c r="H107" i="5"/>
  <c r="H103" i="5"/>
  <c r="H99" i="5"/>
  <c r="H95" i="5"/>
  <c r="H91" i="5"/>
  <c r="H87" i="5"/>
  <c r="H82" i="5"/>
  <c r="H78" i="5"/>
  <c r="H70" i="5"/>
  <c r="H66" i="5"/>
  <c r="H118" i="5"/>
  <c r="H114" i="5"/>
  <c r="H110" i="5"/>
  <c r="H106" i="5"/>
  <c r="H102" i="5"/>
  <c r="H98" i="5"/>
  <c r="H94" i="5"/>
  <c r="H90" i="5"/>
  <c r="H86" i="5"/>
  <c r="H81" i="5"/>
  <c r="H77" i="5"/>
  <c r="H69" i="5"/>
  <c r="H65" i="5"/>
  <c r="H117" i="5"/>
  <c r="H113" i="5"/>
  <c r="H109" i="5"/>
  <c r="H105" i="5"/>
  <c r="H101" i="5"/>
  <c r="H97" i="5"/>
  <c r="H93" i="5"/>
  <c r="H89" i="5"/>
  <c r="H85" i="5"/>
  <c r="H80" i="5"/>
  <c r="H68" i="5"/>
  <c r="H64" i="5"/>
  <c r="E107" i="5"/>
  <c r="H51" i="159" s="1"/>
  <c r="E103" i="5"/>
  <c r="E99" i="5"/>
  <c r="E110" i="5"/>
  <c r="H54" i="159" s="1"/>
  <c r="E106" i="5"/>
  <c r="E90" i="5"/>
  <c r="E86" i="5"/>
  <c r="H30" i="159" s="1"/>
  <c r="E65" i="5"/>
  <c r="E113" i="5"/>
  <c r="E109" i="5"/>
  <c r="E105" i="5"/>
  <c r="E101" i="5"/>
  <c r="E93" i="5"/>
  <c r="E89" i="5"/>
  <c r="E64" i="5"/>
  <c r="E108" i="5"/>
  <c r="H52" i="157" s="1"/>
  <c r="E104" i="5"/>
  <c r="H48" i="159" s="1"/>
  <c r="E100" i="5"/>
  <c r="E92" i="5"/>
  <c r="E88" i="5"/>
  <c r="H32" i="54" s="1"/>
  <c r="F77" i="5"/>
  <c r="F71" i="5"/>
  <c r="F78" i="5"/>
  <c r="D108" i="5"/>
  <c r="H52" i="104" s="1"/>
  <c r="D104" i="5"/>
  <c r="D100" i="5"/>
  <c r="D92" i="5"/>
  <c r="H36" i="157" s="1"/>
  <c r="D88" i="5"/>
  <c r="H32" i="157" s="1"/>
  <c r="D107" i="5"/>
  <c r="H51" i="157" s="1"/>
  <c r="D103" i="5"/>
  <c r="D106" i="5"/>
  <c r="D86" i="5"/>
  <c r="H30" i="157" s="1"/>
  <c r="D105" i="5"/>
  <c r="D89" i="5"/>
  <c r="H33" i="157" l="1"/>
  <c r="H9" i="44"/>
  <c r="H9" i="111"/>
  <c r="H8" i="157"/>
  <c r="H8" i="159"/>
  <c r="H64" i="159" s="1"/>
  <c r="H37" i="157"/>
  <c r="H37" i="54"/>
  <c r="H43" i="157"/>
  <c r="H43" i="159"/>
  <c r="H39" i="102"/>
  <c r="H39" i="96"/>
  <c r="H39" i="90"/>
  <c r="H39" i="100"/>
  <c r="H56" i="46"/>
  <c r="H40" i="81"/>
  <c r="H40" i="58"/>
  <c r="H15" i="50"/>
  <c r="H15" i="47"/>
  <c r="H15" i="46"/>
  <c r="H38" i="96"/>
  <c r="H38" i="58"/>
  <c r="H38" i="56"/>
  <c r="H38" i="47"/>
  <c r="H21" i="51"/>
  <c r="H21" i="86"/>
  <c r="H21" i="69"/>
  <c r="F64" i="5"/>
  <c r="H8" i="90" s="1"/>
  <c r="F85" i="5"/>
  <c r="H29" i="55" s="1"/>
  <c r="H39" i="64"/>
  <c r="F119" i="5"/>
  <c r="H63" i="47" s="1"/>
  <c r="F67" i="5"/>
  <c r="H11" i="60" s="1"/>
  <c r="H39" i="72"/>
  <c r="H49" i="157"/>
  <c r="H48" i="157"/>
  <c r="F65" i="5"/>
  <c r="H9" i="100" s="1"/>
  <c r="H39" i="79"/>
  <c r="H44" i="157"/>
  <c r="H38" i="50"/>
  <c r="H40" i="88"/>
  <c r="H40" i="98"/>
  <c r="F70" i="5"/>
  <c r="H14" i="88" s="1"/>
  <c r="F92" i="5"/>
  <c r="H36" i="90" s="1"/>
  <c r="F101" i="5"/>
  <c r="H45" i="68" s="1"/>
  <c r="F110" i="5"/>
  <c r="H54" i="51" s="1"/>
  <c r="H56" i="88"/>
  <c r="H39" i="81"/>
  <c r="H40" i="60"/>
  <c r="H39" i="63"/>
  <c r="F99" i="5"/>
  <c r="H43" i="61" s="1"/>
  <c r="F100" i="5"/>
  <c r="H44" i="93" s="1"/>
  <c r="F105" i="5"/>
  <c r="F114" i="5"/>
  <c r="H58" i="62" s="1"/>
  <c r="H56" i="71"/>
  <c r="H40" i="64"/>
  <c r="H40" i="62"/>
  <c r="F103" i="5"/>
  <c r="F79" i="5"/>
  <c r="F104" i="5"/>
  <c r="H48" i="94" s="1"/>
  <c r="F89" i="5"/>
  <c r="F109" i="5"/>
  <c r="H53" i="49" s="1"/>
  <c r="F90" i="5"/>
  <c r="H34" i="68" s="1"/>
  <c r="F118" i="5"/>
  <c r="H62" i="56" s="1"/>
  <c r="H39" i="68"/>
  <c r="H55" i="76"/>
  <c r="H40" i="94"/>
  <c r="H40" i="86"/>
  <c r="H40" i="96"/>
  <c r="H39" i="58"/>
  <c r="F66" i="5"/>
  <c r="H10" i="76" s="1"/>
  <c r="F107" i="5"/>
  <c r="H51" i="51" s="1"/>
  <c r="F88" i="5"/>
  <c r="F108" i="5"/>
  <c r="H52" i="47" s="1"/>
  <c r="F93" i="5"/>
  <c r="H37" i="90" s="1"/>
  <c r="F113" i="5"/>
  <c r="H57" i="59" s="1"/>
  <c r="H55" i="90"/>
  <c r="H39" i="74"/>
  <c r="H40" i="85"/>
  <c r="H40" i="93"/>
  <c r="H39" i="94"/>
  <c r="H40" i="57"/>
  <c r="H39" i="88"/>
  <c r="H38" i="49"/>
  <c r="H56" i="76"/>
  <c r="H56" i="94"/>
  <c r="H39" i="62"/>
  <c r="H56" i="82"/>
  <c r="H56" i="84"/>
  <c r="H39" i="95"/>
  <c r="H39" i="57"/>
  <c r="H38" i="90"/>
  <c r="H40" i="77"/>
  <c r="H39" i="55"/>
  <c r="H39" i="60"/>
  <c r="H56" i="90"/>
  <c r="H39" i="86"/>
  <c r="H39" i="85"/>
  <c r="H55" i="87"/>
  <c r="H38" i="77"/>
  <c r="H40" i="84"/>
  <c r="H40" i="79"/>
  <c r="H40" i="72"/>
  <c r="H40" i="75"/>
  <c r="H39" i="84"/>
  <c r="H39" i="66"/>
  <c r="H58" i="47"/>
  <c r="H58" i="46"/>
  <c r="H57" i="61"/>
  <c r="H38" i="63"/>
  <c r="H38" i="89"/>
  <c r="H38" i="99"/>
  <c r="H38" i="94"/>
  <c r="H55" i="94"/>
  <c r="H40" i="68"/>
  <c r="H45" i="61"/>
  <c r="G120" i="5"/>
  <c r="H38" i="84"/>
  <c r="H38" i="76"/>
  <c r="H38" i="46"/>
  <c r="H38" i="64"/>
  <c r="H47" i="109"/>
  <c r="H52" i="105"/>
  <c r="H52" i="86"/>
  <c r="H38" i="75"/>
  <c r="H38" i="93"/>
  <c r="H38" i="103"/>
  <c r="H38" i="71"/>
  <c r="H44" i="113"/>
  <c r="H44" i="111"/>
  <c r="H44" i="109"/>
  <c r="H44" i="112"/>
  <c r="H44" i="53"/>
  <c r="H53" i="104"/>
  <c r="H56" i="69"/>
  <c r="H55" i="95"/>
  <c r="H55" i="47"/>
  <c r="H55" i="50"/>
  <c r="H55" i="51"/>
  <c r="H55" i="56"/>
  <c r="H55" i="49"/>
  <c r="H49" i="111"/>
  <c r="H49" i="113"/>
  <c r="H49" i="112"/>
  <c r="H49" i="109"/>
  <c r="H51" i="111"/>
  <c r="H51" i="109"/>
  <c r="H51" i="113"/>
  <c r="H51" i="112"/>
  <c r="H48" i="113"/>
  <c r="H48" i="111"/>
  <c r="H48" i="109"/>
  <c r="H48" i="112"/>
  <c r="H62" i="51"/>
  <c r="H37" i="111"/>
  <c r="H37" i="112"/>
  <c r="H37" i="109"/>
  <c r="H37" i="113"/>
  <c r="H37" i="104"/>
  <c r="H37" i="53"/>
  <c r="H37" i="106"/>
  <c r="H33" i="111"/>
  <c r="H33" i="112"/>
  <c r="H33" i="109"/>
  <c r="H33" i="113"/>
  <c r="H33" i="105"/>
  <c r="H22" i="51"/>
  <c r="H22" i="61"/>
  <c r="H22" i="85"/>
  <c r="H22" i="66"/>
  <c r="H11" i="58"/>
  <c r="H11" i="85"/>
  <c r="H11" i="68"/>
  <c r="H11" i="56"/>
  <c r="H11" i="66"/>
  <c r="H11" i="51"/>
  <c r="H29" i="58"/>
  <c r="H29" i="64"/>
  <c r="H29" i="62"/>
  <c r="H29" i="105"/>
  <c r="H29" i="88"/>
  <c r="H58" i="58"/>
  <c r="H58" i="88"/>
  <c r="H58" i="59"/>
  <c r="H15" i="89"/>
  <c r="H15" i="51"/>
  <c r="H15" i="78"/>
  <c r="H15" i="79"/>
  <c r="H23" i="60"/>
  <c r="H57" i="55"/>
  <c r="H57" i="66"/>
  <c r="H41" i="59"/>
  <c r="H41" i="68"/>
  <c r="H41" i="60"/>
  <c r="H41" i="58"/>
  <c r="H41" i="57"/>
  <c r="H55" i="79"/>
  <c r="H56" i="60"/>
  <c r="H56" i="78"/>
  <c r="H55" i="60"/>
  <c r="H55" i="83"/>
  <c r="H55" i="82"/>
  <c r="H30" i="113"/>
  <c r="H30" i="111"/>
  <c r="H30" i="109"/>
  <c r="H30" i="112"/>
  <c r="H32" i="113"/>
  <c r="H32" i="112"/>
  <c r="H32" i="111"/>
  <c r="H32" i="109"/>
  <c r="H32" i="105"/>
  <c r="H52" i="109"/>
  <c r="H52" i="46"/>
  <c r="H52" i="51"/>
  <c r="H45" i="66"/>
  <c r="H54" i="104"/>
  <c r="H59" i="69"/>
  <c r="H59" i="61"/>
  <c r="H59" i="56"/>
  <c r="H59" i="50"/>
  <c r="H59" i="58"/>
  <c r="H59" i="47"/>
  <c r="H59" i="79"/>
  <c r="H59" i="57"/>
  <c r="H59" i="85"/>
  <c r="H59" i="68"/>
  <c r="H59" i="59"/>
  <c r="H59" i="49"/>
  <c r="H59" i="66"/>
  <c r="H59" i="64"/>
  <c r="H59" i="60"/>
  <c r="H59" i="46"/>
  <c r="H55" i="69"/>
  <c r="H55" i="84"/>
  <c r="H55" i="71"/>
  <c r="H56" i="96"/>
  <c r="H56" i="47"/>
  <c r="H56" i="51"/>
  <c r="H56" i="50"/>
  <c r="H56" i="49"/>
  <c r="H50" i="87"/>
  <c r="H36" i="113"/>
  <c r="H36" i="112"/>
  <c r="H36" i="111"/>
  <c r="H36" i="109"/>
  <c r="H63" i="51"/>
  <c r="H63" i="68"/>
  <c r="H63" i="66"/>
  <c r="H63" i="69"/>
  <c r="H63" i="85"/>
  <c r="H63" i="61"/>
  <c r="H63" i="58"/>
  <c r="H63" i="57"/>
  <c r="H8" i="53"/>
  <c r="H43" i="109"/>
  <c r="H43" i="113"/>
  <c r="H43" i="112"/>
  <c r="H43" i="111"/>
  <c r="H31" i="103"/>
  <c r="H31" i="72"/>
  <c r="H55" i="99"/>
  <c r="H56" i="59"/>
  <c r="H56" i="95"/>
  <c r="H56" i="83"/>
  <c r="H56" i="79"/>
  <c r="H55" i="78"/>
  <c r="H55" i="89"/>
  <c r="H38" i="83"/>
  <c r="H55" i="77"/>
  <c r="H38" i="62"/>
  <c r="H38" i="55"/>
  <c r="H38" i="79"/>
  <c r="H38" i="82"/>
  <c r="H50" i="99"/>
  <c r="H50" i="95"/>
  <c r="H50" i="105"/>
  <c r="H50" i="98"/>
  <c r="H50" i="89"/>
  <c r="H50" i="106"/>
  <c r="H50" i="97"/>
  <c r="H50" i="94"/>
  <c r="H50" i="90"/>
  <c r="H50" i="96"/>
  <c r="H50" i="93"/>
  <c r="H50" i="107"/>
  <c r="H50" i="104"/>
  <c r="H50" i="88"/>
  <c r="H50" i="86"/>
  <c r="H50" i="85"/>
  <c r="H50" i="103"/>
  <c r="H50" i="102"/>
  <c r="H50" i="100"/>
  <c r="H50" i="84"/>
  <c r="H50" i="83"/>
  <c r="H50" i="82"/>
  <c r="H50" i="81"/>
  <c r="H50" i="79"/>
  <c r="H50" i="78"/>
  <c r="H50" i="77"/>
  <c r="H50" i="76"/>
  <c r="H50" i="75"/>
  <c r="H50" i="74"/>
  <c r="H50" i="72"/>
  <c r="H50" i="71"/>
  <c r="H50" i="69"/>
  <c r="H50" i="68"/>
  <c r="H50" i="66"/>
  <c r="H50" i="64"/>
  <c r="H50" i="63"/>
  <c r="H50" i="62"/>
  <c r="H50" i="61"/>
  <c r="H50" i="60"/>
  <c r="H50" i="50"/>
  <c r="H50" i="49"/>
  <c r="H50" i="47"/>
  <c r="H50" i="46"/>
  <c r="H50" i="59"/>
  <c r="H50" i="58"/>
  <c r="H50" i="57"/>
  <c r="H50" i="56"/>
  <c r="H50" i="55"/>
  <c r="H50" i="54"/>
  <c r="H50" i="51"/>
  <c r="H36" i="6"/>
  <c r="H36" i="97"/>
  <c r="H36" i="107"/>
  <c r="H36" i="98"/>
  <c r="H36" i="89"/>
  <c r="H36" i="106"/>
  <c r="H36" i="105"/>
  <c r="H36" i="102"/>
  <c r="H36" i="104"/>
  <c r="H36" i="87"/>
  <c r="H36" i="86"/>
  <c r="H36" i="85"/>
  <c r="H36" i="84"/>
  <c r="H36" i="81"/>
  <c r="H36" i="78"/>
  <c r="H36" i="75"/>
  <c r="H36" i="74"/>
  <c r="H36" i="69"/>
  <c r="H36" i="68"/>
  <c r="H36" i="47"/>
  <c r="H36" i="59"/>
  <c r="H36" i="58"/>
  <c r="H36" i="55"/>
  <c r="H36" i="54"/>
  <c r="H36" i="53"/>
  <c r="H36" i="51"/>
  <c r="H14" i="68"/>
  <c r="H14" i="90"/>
  <c r="H14" i="66"/>
  <c r="H14" i="86"/>
  <c r="H14" i="75"/>
  <c r="H63" i="99"/>
  <c r="H63" i="90"/>
  <c r="H63" i="84"/>
  <c r="H63" i="82"/>
  <c r="H63" i="77"/>
  <c r="H63" i="63"/>
  <c r="H63" i="50"/>
  <c r="H63" i="95"/>
  <c r="H63" i="103"/>
  <c r="H63" i="81"/>
  <c r="H63" i="74"/>
  <c r="H63" i="76"/>
  <c r="H63" i="62"/>
  <c r="H63" i="49"/>
  <c r="H63" i="93"/>
  <c r="H63" i="97"/>
  <c r="H63" i="88"/>
  <c r="H63" i="100"/>
  <c r="H63" i="79"/>
  <c r="H63" i="72"/>
  <c r="H63" i="75"/>
  <c r="H63" i="56"/>
  <c r="H63" i="46"/>
  <c r="H63" i="94"/>
  <c r="H63" i="83"/>
  <c r="H63" i="71"/>
  <c r="H63" i="64"/>
  <c r="H63" i="59"/>
  <c r="H63" i="55"/>
  <c r="H63" i="60"/>
  <c r="H8" i="102"/>
  <c r="H8" i="96"/>
  <c r="H8" i="87"/>
  <c r="H8" i="74"/>
  <c r="H8" i="68"/>
  <c r="H8" i="62"/>
  <c r="H8" i="50"/>
  <c r="H8" i="106"/>
  <c r="H8" i="100"/>
  <c r="H8" i="93"/>
  <c r="H8" i="98"/>
  <c r="H8" i="86"/>
  <c r="H8" i="82"/>
  <c r="H8" i="61"/>
  <c r="H8" i="49"/>
  <c r="H8" i="58"/>
  <c r="H8" i="54"/>
  <c r="H8" i="104"/>
  <c r="H8" i="81"/>
  <c r="H8" i="76"/>
  <c r="H8" i="71"/>
  <c r="H8" i="64"/>
  <c r="H8" i="57"/>
  <c r="H8" i="105"/>
  <c r="H8" i="103"/>
  <c r="H8" i="95"/>
  <c r="H8" i="94"/>
  <c r="H8" i="88"/>
  <c r="H8" i="84"/>
  <c r="H8" i="79"/>
  <c r="H8" i="75"/>
  <c r="H8" i="69"/>
  <c r="H8" i="63"/>
  <c r="H8" i="60"/>
  <c r="H8" i="56"/>
  <c r="H43" i="106"/>
  <c r="H43" i="85"/>
  <c r="H43" i="104"/>
  <c r="H43" i="81"/>
  <c r="H43" i="74"/>
  <c r="H43" i="54"/>
  <c r="H43" i="6"/>
  <c r="H43" i="105"/>
  <c r="H43" i="77"/>
  <c r="H43" i="96"/>
  <c r="H43" i="87"/>
  <c r="H43" i="93"/>
  <c r="H43" i="86"/>
  <c r="H43" i="100"/>
  <c r="H43" i="62"/>
  <c r="H56" i="55"/>
  <c r="H56" i="99"/>
  <c r="H56" i="66"/>
  <c r="H56" i="89"/>
  <c r="H56" i="68"/>
  <c r="H56" i="98"/>
  <c r="H55" i="98"/>
  <c r="H55" i="68"/>
  <c r="H55" i="57"/>
  <c r="H38" i="72"/>
  <c r="H55" i="64"/>
  <c r="H47" i="96"/>
  <c r="H47" i="93"/>
  <c r="H47" i="106"/>
  <c r="H47" i="99"/>
  <c r="H47" i="95"/>
  <c r="H47" i="107"/>
  <c r="H47" i="98"/>
  <c r="H47" i="89"/>
  <c r="H47" i="97"/>
  <c r="H47" i="94"/>
  <c r="H47" i="90"/>
  <c r="H47" i="88"/>
  <c r="H47" i="87"/>
  <c r="H47" i="86"/>
  <c r="H47" i="85"/>
  <c r="H47" i="103"/>
  <c r="H47" i="102"/>
  <c r="H47" i="100"/>
  <c r="H47" i="84"/>
  <c r="H47" i="83"/>
  <c r="H47" i="82"/>
  <c r="H47" i="81"/>
  <c r="H47" i="79"/>
  <c r="H47" i="78"/>
  <c r="H47" i="74"/>
  <c r="H47" i="72"/>
  <c r="H47" i="71"/>
  <c r="H47" i="69"/>
  <c r="H47" i="68"/>
  <c r="H47" i="66"/>
  <c r="H47" i="64"/>
  <c r="H47" i="63"/>
  <c r="H47" i="75"/>
  <c r="H47" i="76"/>
  <c r="H47" i="77"/>
  <c r="H47" i="59"/>
  <c r="H47" i="58"/>
  <c r="H47" i="57"/>
  <c r="H47" i="56"/>
  <c r="H47" i="55"/>
  <c r="H47" i="54"/>
  <c r="H47" i="53"/>
  <c r="H47" i="51"/>
  <c r="H47" i="60"/>
  <c r="H47" i="62"/>
  <c r="H47" i="61"/>
  <c r="H47" i="50"/>
  <c r="H47" i="49"/>
  <c r="H47" i="47"/>
  <c r="H47" i="46"/>
  <c r="H44" i="44"/>
  <c r="H44" i="6"/>
  <c r="H44" i="97"/>
  <c r="H44" i="94"/>
  <c r="H44" i="107"/>
  <c r="H44" i="96"/>
  <c r="H44" i="95"/>
  <c r="H44" i="98"/>
  <c r="H44" i="106"/>
  <c r="H44" i="105"/>
  <c r="H44" i="103"/>
  <c r="H44" i="100"/>
  <c r="H44" i="104"/>
  <c r="H44" i="88"/>
  <c r="H44" i="87"/>
  <c r="H44" i="85"/>
  <c r="H44" i="84"/>
  <c r="H44" i="81"/>
  <c r="H44" i="79"/>
  <c r="H44" i="76"/>
  <c r="H44" i="75"/>
  <c r="H44" i="71"/>
  <c r="H44" i="69"/>
  <c r="H44" i="64"/>
  <c r="H44" i="63"/>
  <c r="H44" i="60"/>
  <c r="H44" i="47"/>
  <c r="H44" i="46"/>
  <c r="H44" i="59"/>
  <c r="H44" i="56"/>
  <c r="H44" i="55"/>
  <c r="H44" i="54"/>
  <c r="H22" i="94"/>
  <c r="H22" i="98"/>
  <c r="H22" i="99"/>
  <c r="H22" i="82"/>
  <c r="H22" i="77"/>
  <c r="H22" i="72"/>
  <c r="H22" i="49"/>
  <c r="H22" i="57"/>
  <c r="H22" i="46"/>
  <c r="H22" i="95"/>
  <c r="H22" i="90"/>
  <c r="H22" i="88"/>
  <c r="H22" i="103"/>
  <c r="H22" i="93"/>
  <c r="H22" i="81"/>
  <c r="H22" i="76"/>
  <c r="H22" i="71"/>
  <c r="H22" i="64"/>
  <c r="H22" i="60"/>
  <c r="H22" i="56"/>
  <c r="H22" i="47"/>
  <c r="H22" i="96"/>
  <c r="H22" i="86"/>
  <c r="H22" i="102"/>
  <c r="H22" i="84"/>
  <c r="H22" i="79"/>
  <c r="H22" i="75"/>
  <c r="H22" i="63"/>
  <c r="H22" i="59"/>
  <c r="H22" i="55"/>
  <c r="H22" i="97"/>
  <c r="H22" i="100"/>
  <c r="H22" i="83"/>
  <c r="H22" i="74"/>
  <c r="H22" i="68"/>
  <c r="H22" i="62"/>
  <c r="H22" i="50"/>
  <c r="H22" i="58"/>
  <c r="H11" i="90"/>
  <c r="H11" i="86"/>
  <c r="H11" i="93"/>
  <c r="H11" i="83"/>
  <c r="H11" i="78"/>
  <c r="H11" i="71"/>
  <c r="H11" i="64"/>
  <c r="H11" i="62"/>
  <c r="H11" i="57"/>
  <c r="H11" i="61"/>
  <c r="H11" i="47"/>
  <c r="H11" i="99"/>
  <c r="H11" i="97"/>
  <c r="H11" i="82"/>
  <c r="H11" i="75"/>
  <c r="H11" i="63"/>
  <c r="H11" i="46"/>
  <c r="H11" i="95"/>
  <c r="H11" i="94"/>
  <c r="H11" i="81"/>
  <c r="H11" i="74"/>
  <c r="H11" i="77"/>
  <c r="H11" i="59"/>
  <c r="H11" i="55"/>
  <c r="H11" i="50"/>
  <c r="H11" i="88"/>
  <c r="H11" i="103"/>
  <c r="H11" i="96"/>
  <c r="H11" i="84"/>
  <c r="H11" i="79"/>
  <c r="H11" i="72"/>
  <c r="H11" i="76"/>
  <c r="H11" i="49"/>
  <c r="H21" i="94"/>
  <c r="H21" i="98"/>
  <c r="H21" i="99"/>
  <c r="H21" i="81"/>
  <c r="H21" i="74"/>
  <c r="H21" i="68"/>
  <c r="H21" i="77"/>
  <c r="H21" i="50"/>
  <c r="H21" i="60"/>
  <c r="H21" i="56"/>
  <c r="H21" i="90"/>
  <c r="H21" i="95"/>
  <c r="H21" i="88"/>
  <c r="H21" i="103"/>
  <c r="H21" i="84"/>
  <c r="H21" i="79"/>
  <c r="H21" i="72"/>
  <c r="H21" i="66"/>
  <c r="H21" i="61"/>
  <c r="H21" i="49"/>
  <c r="H21" i="59"/>
  <c r="H21" i="55"/>
  <c r="H21" i="96"/>
  <c r="H21" i="93"/>
  <c r="H21" i="102"/>
  <c r="H21" i="83"/>
  <c r="H21" i="76"/>
  <c r="H21" i="71"/>
  <c r="H21" i="64"/>
  <c r="H21" i="47"/>
  <c r="H21" i="58"/>
  <c r="H21" i="89"/>
  <c r="H21" i="97"/>
  <c r="H21" i="100"/>
  <c r="H21" i="82"/>
  <c r="H21" i="75"/>
  <c r="H21" i="63"/>
  <c r="H21" i="46"/>
  <c r="H21" i="57"/>
  <c r="H21" i="62"/>
  <c r="H58" i="81"/>
  <c r="H58" i="75"/>
  <c r="H58" i="86"/>
  <c r="H58" i="72"/>
  <c r="H58" i="98"/>
  <c r="H58" i="93"/>
  <c r="H58" i="76"/>
  <c r="H58" i="60"/>
  <c r="H53" i="86"/>
  <c r="H53" i="75"/>
  <c r="H53" i="68"/>
  <c r="H53" i="61"/>
  <c r="H53" i="95"/>
  <c r="H53" i="85"/>
  <c r="H53" i="78"/>
  <c r="H53" i="64"/>
  <c r="H53" i="89"/>
  <c r="H53" i="93"/>
  <c r="H53" i="82"/>
  <c r="H53" i="72"/>
  <c r="H53" i="57"/>
  <c r="H53" i="94"/>
  <c r="H53" i="76"/>
  <c r="H53" i="60"/>
  <c r="H53" i="56"/>
  <c r="H34" i="105"/>
  <c r="H34" i="87"/>
  <c r="H34" i="53"/>
  <c r="H34" i="76"/>
  <c r="H34" i="106"/>
  <c r="H34" i="69"/>
  <c r="H55" i="63"/>
  <c r="H56" i="56"/>
  <c r="H56" i="77"/>
  <c r="H56" i="72"/>
  <c r="H56" i="93"/>
  <c r="H56" i="75"/>
  <c r="H55" i="88"/>
  <c r="H55" i="93"/>
  <c r="H55" i="72"/>
  <c r="H55" i="62"/>
  <c r="H55" i="103"/>
  <c r="H51" i="6"/>
  <c r="H51" i="96"/>
  <c r="H51" i="87"/>
  <c r="H51" i="85"/>
  <c r="H51" i="103"/>
  <c r="H51" i="102"/>
  <c r="H51" i="64"/>
  <c r="H51" i="54"/>
  <c r="H51" i="50"/>
  <c r="H15" i="86"/>
  <c r="H15" i="96"/>
  <c r="H15" i="84"/>
  <c r="H15" i="75"/>
  <c r="H15" i="69"/>
  <c r="H15" i="63"/>
  <c r="H15" i="57"/>
  <c r="H15" i="61"/>
  <c r="H15" i="90"/>
  <c r="H15" i="100"/>
  <c r="H15" i="83"/>
  <c r="H15" i="74"/>
  <c r="H15" i="68"/>
  <c r="H15" i="60"/>
  <c r="H15" i="56"/>
  <c r="H15" i="98"/>
  <c r="H15" i="99"/>
  <c r="H15" i="82"/>
  <c r="H15" i="77"/>
  <c r="H15" i="72"/>
  <c r="H15" i="66"/>
  <c r="H15" i="59"/>
  <c r="H15" i="55"/>
  <c r="H15" i="88"/>
  <c r="H15" i="103"/>
  <c r="H15" i="95"/>
  <c r="H15" i="94"/>
  <c r="H15" i="81"/>
  <c r="H15" i="76"/>
  <c r="H15" i="71"/>
  <c r="H15" i="64"/>
  <c r="H15" i="58"/>
  <c r="H15" i="62"/>
  <c r="H15" i="49"/>
  <c r="H23" i="94"/>
  <c r="H23" i="81"/>
  <c r="H23" i="74"/>
  <c r="H23" i="50"/>
  <c r="H23" i="100"/>
  <c r="H23" i="84"/>
  <c r="H23" i="76"/>
  <c r="H23" i="49"/>
  <c r="H23" i="98"/>
  <c r="H23" i="71"/>
  <c r="H23" i="47"/>
  <c r="H23" i="95"/>
  <c r="H23" i="75"/>
  <c r="H23" i="55"/>
  <c r="H23" i="46"/>
  <c r="H62" i="94"/>
  <c r="H62" i="96"/>
  <c r="H37" i="98"/>
  <c r="H37" i="105"/>
  <c r="H37" i="84"/>
  <c r="H37" i="69"/>
  <c r="H37" i="63"/>
  <c r="H37" i="89"/>
  <c r="H37" i="88"/>
  <c r="H37" i="103"/>
  <c r="H37" i="68"/>
  <c r="H37" i="58"/>
  <c r="H37" i="97"/>
  <c r="H37" i="87"/>
  <c r="H37" i="102"/>
  <c r="H37" i="72"/>
  <c r="H37" i="66"/>
  <c r="H37" i="51"/>
  <c r="H37" i="6"/>
  <c r="H37" i="86"/>
  <c r="H37" i="100"/>
  <c r="H37" i="64"/>
  <c r="H37" i="56"/>
  <c r="H57" i="90"/>
  <c r="H57" i="83"/>
  <c r="H57" i="78"/>
  <c r="H57" i="74"/>
  <c r="H57" i="49"/>
  <c r="H57" i="57"/>
  <c r="H57" i="88"/>
  <c r="H57" i="103"/>
  <c r="H57" i="82"/>
  <c r="H57" i="72"/>
  <c r="H57" i="47"/>
  <c r="H57" i="87"/>
  <c r="H57" i="100"/>
  <c r="H57" i="71"/>
  <c r="H57" i="46"/>
  <c r="H57" i="86"/>
  <c r="H57" i="84"/>
  <c r="H57" i="79"/>
  <c r="H57" i="64"/>
  <c r="H57" i="50"/>
  <c r="H41" i="79"/>
  <c r="H41" i="62"/>
  <c r="H41" i="98"/>
  <c r="H41" i="61"/>
  <c r="H41" i="89"/>
  <c r="H55" i="100"/>
  <c r="H55" i="59"/>
  <c r="H56" i="63"/>
  <c r="H56" i="100"/>
  <c r="H56" i="57"/>
  <c r="H56" i="58"/>
  <c r="H55" i="58"/>
  <c r="H55" i="66"/>
  <c r="H38" i="88"/>
  <c r="H55" i="61"/>
  <c r="H33" i="44"/>
  <c r="H33" i="6"/>
  <c r="H33" i="89"/>
  <c r="H33" i="93"/>
  <c r="H33" i="106"/>
  <c r="H33" i="107"/>
  <c r="H33" i="104"/>
  <c r="H33" i="87"/>
  <c r="H33" i="69"/>
  <c r="H33" i="64"/>
  <c r="H33" i="53"/>
  <c r="H49" i="6"/>
  <c r="H49" i="107"/>
  <c r="H49" i="95"/>
  <c r="H49" i="87"/>
  <c r="H49" i="85"/>
  <c r="H49" i="79"/>
  <c r="H49" i="69"/>
  <c r="H49" i="50"/>
  <c r="H49" i="55"/>
  <c r="H49" i="54"/>
  <c r="H48" i="6"/>
  <c r="H48" i="97"/>
  <c r="H48" i="96"/>
  <c r="H48" i="93"/>
  <c r="H48" i="98"/>
  <c r="H48" i="89"/>
  <c r="H48" i="106"/>
  <c r="H48" i="102"/>
  <c r="H48" i="100"/>
  <c r="H48" i="87"/>
  <c r="H48" i="86"/>
  <c r="H48" i="85"/>
  <c r="H48" i="82"/>
  <c r="H48" i="81"/>
  <c r="H48" i="77"/>
  <c r="H48" i="76"/>
  <c r="H48" i="72"/>
  <c r="H48" i="71"/>
  <c r="H48" i="66"/>
  <c r="H48" i="64"/>
  <c r="H48" i="61"/>
  <c r="H48" i="60"/>
  <c r="H48" i="49"/>
  <c r="H48" i="47"/>
  <c r="H48" i="57"/>
  <c r="H48" i="56"/>
  <c r="H48" i="55"/>
  <c r="H48" i="54"/>
  <c r="H30" i="6"/>
  <c r="H30" i="98"/>
  <c r="H30" i="106"/>
  <c r="H30" i="94"/>
  <c r="H30" i="87"/>
  <c r="H30" i="54"/>
  <c r="H32" i="6"/>
  <c r="H32" i="107"/>
  <c r="H32" i="98"/>
  <c r="H32" i="106"/>
  <c r="H32" i="104"/>
  <c r="H32" i="87"/>
  <c r="H32" i="71"/>
  <c r="H32" i="53"/>
  <c r="H52" i="97"/>
  <c r="H52" i="94"/>
  <c r="H52" i="90"/>
  <c r="H52" i="96"/>
  <c r="H52" i="93"/>
  <c r="H52" i="99"/>
  <c r="H52" i="95"/>
  <c r="H52" i="98"/>
  <c r="H52" i="89"/>
  <c r="H52" i="103"/>
  <c r="H52" i="102"/>
  <c r="H52" i="100"/>
  <c r="H52" i="88"/>
  <c r="H52" i="87"/>
  <c r="H52" i="85"/>
  <c r="H52" i="84"/>
  <c r="H52" i="83"/>
  <c r="H52" i="82"/>
  <c r="H52" i="81"/>
  <c r="H52" i="79"/>
  <c r="H52" i="77"/>
  <c r="H52" i="75"/>
  <c r="H52" i="72"/>
  <c r="H52" i="71"/>
  <c r="H52" i="69"/>
  <c r="H52" i="68"/>
  <c r="H52" i="66"/>
  <c r="H52" i="64"/>
  <c r="H52" i="63"/>
  <c r="H52" i="62"/>
  <c r="H52" i="61"/>
  <c r="H52" i="60"/>
  <c r="H52" i="49"/>
  <c r="H52" i="50"/>
  <c r="H52" i="59"/>
  <c r="H52" i="58"/>
  <c r="H52" i="57"/>
  <c r="H52" i="56"/>
  <c r="H52" i="55"/>
  <c r="H52" i="53"/>
  <c r="H10" i="86"/>
  <c r="H10" i="79"/>
  <c r="H45" i="95"/>
  <c r="H45" i="75"/>
  <c r="H45" i="106"/>
  <c r="H45" i="104"/>
  <c r="H45" i="85"/>
  <c r="H45" i="60"/>
  <c r="H45" i="105"/>
  <c r="H45" i="83"/>
  <c r="H45" i="99"/>
  <c r="H45" i="87"/>
  <c r="H45" i="82"/>
  <c r="H45" i="71"/>
  <c r="H9" i="93"/>
  <c r="H9" i="88"/>
  <c r="H9" i="104"/>
  <c r="H9" i="95"/>
  <c r="H9" i="81"/>
  <c r="H9" i="76"/>
  <c r="H9" i="71"/>
  <c r="H9" i="64"/>
  <c r="H9" i="50"/>
  <c r="H9" i="61"/>
  <c r="H9" i="57"/>
  <c r="H9" i="107"/>
  <c r="H9" i="97"/>
  <c r="H9" i="87"/>
  <c r="H9" i="103"/>
  <c r="H9" i="84"/>
  <c r="H9" i="79"/>
  <c r="H9" i="75"/>
  <c r="H9" i="69"/>
  <c r="H9" i="63"/>
  <c r="H9" i="49"/>
  <c r="H9" i="60"/>
  <c r="H9" i="56"/>
  <c r="H9" i="89"/>
  <c r="H9" i="106"/>
  <c r="H9" i="94"/>
  <c r="H9" i="86"/>
  <c r="H9" i="102"/>
  <c r="H9" i="83"/>
  <c r="H9" i="78"/>
  <c r="H9" i="74"/>
  <c r="H9" i="68"/>
  <c r="H9" i="62"/>
  <c r="H9" i="47"/>
  <c r="H9" i="59"/>
  <c r="H9" i="55"/>
  <c r="H9" i="90"/>
  <c r="H9" i="96"/>
  <c r="H9" i="98"/>
  <c r="H9" i="85"/>
  <c r="H9" i="99"/>
  <c r="H9" i="82"/>
  <c r="H9" i="77"/>
  <c r="H9" i="72"/>
  <c r="H9" i="66"/>
  <c r="H9" i="51"/>
  <c r="H9" i="46"/>
  <c r="H9" i="58"/>
  <c r="H54" i="103"/>
  <c r="H54" i="82"/>
  <c r="H54" i="49"/>
  <c r="H54" i="90"/>
  <c r="H54" i="88"/>
  <c r="H54" i="81"/>
  <c r="H54" i="71"/>
  <c r="H54" i="46"/>
  <c r="H54" i="99"/>
  <c r="H54" i="106"/>
  <c r="H54" i="84"/>
  <c r="H54" i="68"/>
  <c r="H54" i="60"/>
  <c r="H54" i="95"/>
  <c r="H54" i="93"/>
  <c r="H54" i="85"/>
  <c r="H54" i="78"/>
  <c r="H54" i="74"/>
  <c r="H54" i="54"/>
  <c r="H59" i="99"/>
  <c r="H59" i="76"/>
  <c r="H59" i="98"/>
  <c r="H59" i="103"/>
  <c r="H59" i="74"/>
  <c r="H59" i="75"/>
  <c r="H59" i="94"/>
  <c r="H59" i="83"/>
  <c r="H59" i="72"/>
  <c r="H59" i="62"/>
  <c r="H59" i="90"/>
  <c r="H59" i="63"/>
  <c r="H55" i="55"/>
  <c r="H56" i="64"/>
  <c r="H56" i="103"/>
  <c r="H56" i="61"/>
  <c r="H56" i="62"/>
  <c r="H55" i="96"/>
  <c r="H55" i="75"/>
  <c r="F86" i="5"/>
  <c r="H30" i="99" s="1"/>
  <c r="F84" i="5"/>
  <c r="H28" i="157" s="1"/>
  <c r="D120" i="5"/>
  <c r="H120" i="5"/>
  <c r="E120" i="5"/>
  <c r="H43" i="84" l="1"/>
  <c r="H14" i="94"/>
  <c r="H14" i="98"/>
  <c r="H36" i="49"/>
  <c r="H36" i="88"/>
  <c r="H36" i="93"/>
  <c r="H29" i="77"/>
  <c r="H29" i="47"/>
  <c r="H43" i="60"/>
  <c r="H43" i="103"/>
  <c r="H14" i="64"/>
  <c r="H36" i="61"/>
  <c r="H36" i="79"/>
  <c r="H36" i="96"/>
  <c r="H54" i="66"/>
  <c r="H29" i="94"/>
  <c r="H29" i="86"/>
  <c r="H53" i="51"/>
  <c r="H43" i="64"/>
  <c r="H43" i="90"/>
  <c r="H14" i="95"/>
  <c r="H36" i="62"/>
  <c r="H29" i="95"/>
  <c r="H29" i="84"/>
  <c r="H43" i="47"/>
  <c r="H43" i="83"/>
  <c r="H43" i="98"/>
  <c r="H14" i="103"/>
  <c r="H36" i="63"/>
  <c r="H36" i="83"/>
  <c r="H36" i="103"/>
  <c r="H36" i="94"/>
  <c r="H57" i="63"/>
  <c r="H29" i="50"/>
  <c r="H29" i="59"/>
  <c r="H53" i="66"/>
  <c r="H43" i="63"/>
  <c r="H43" i="99"/>
  <c r="H43" i="58"/>
  <c r="H57" i="51"/>
  <c r="H58" i="85"/>
  <c r="H29" i="56"/>
  <c r="H58" i="56"/>
  <c r="H54" i="61"/>
  <c r="H29" i="89"/>
  <c r="H29" i="66"/>
  <c r="H23" i="68"/>
  <c r="H23" i="69"/>
  <c r="H14" i="85"/>
  <c r="H14" i="47"/>
  <c r="H14" i="46"/>
  <c r="H14" i="50"/>
  <c r="H64" i="157"/>
  <c r="H62" i="79"/>
  <c r="H62" i="77"/>
  <c r="H51" i="71"/>
  <c r="H34" i="57"/>
  <c r="H8" i="85"/>
  <c r="H8" i="78"/>
  <c r="H29" i="63"/>
  <c r="H29" i="102"/>
  <c r="H29" i="99"/>
  <c r="H29" i="51"/>
  <c r="H62" i="57"/>
  <c r="H29" i="90"/>
  <c r="H51" i="69"/>
  <c r="H10" i="46"/>
  <c r="H62" i="102"/>
  <c r="H62" i="82"/>
  <c r="H51" i="56"/>
  <c r="H51" i="76"/>
  <c r="H51" i="88"/>
  <c r="H34" i="86"/>
  <c r="H8" i="89"/>
  <c r="H8" i="66"/>
  <c r="H8" i="83"/>
  <c r="H29" i="61"/>
  <c r="H29" i="76"/>
  <c r="H29" i="69"/>
  <c r="H29" i="104"/>
  <c r="H62" i="61"/>
  <c r="H29" i="75"/>
  <c r="H62" i="95"/>
  <c r="H62" i="69"/>
  <c r="H10" i="62"/>
  <c r="H62" i="89"/>
  <c r="H62" i="97"/>
  <c r="H51" i="57"/>
  <c r="H51" i="78"/>
  <c r="H51" i="94"/>
  <c r="H34" i="74"/>
  <c r="H8" i="47"/>
  <c r="H8" i="97"/>
  <c r="H8" i="72"/>
  <c r="H8" i="55"/>
  <c r="H8" i="51"/>
  <c r="H29" i="83"/>
  <c r="H29" i="49"/>
  <c r="H29" i="81"/>
  <c r="H29" i="57"/>
  <c r="H29" i="68"/>
  <c r="H62" i="49"/>
  <c r="H51" i="60"/>
  <c r="H10" i="95"/>
  <c r="H62" i="46"/>
  <c r="H62" i="99"/>
  <c r="H51" i="61"/>
  <c r="H51" i="82"/>
  <c r="H51" i="97"/>
  <c r="H34" i="63"/>
  <c r="H8" i="46"/>
  <c r="H8" i="99"/>
  <c r="H8" i="77"/>
  <c r="H8" i="59"/>
  <c r="H29" i="74"/>
  <c r="H29" i="60"/>
  <c r="H29" i="103"/>
  <c r="H62" i="71"/>
  <c r="H51" i="62"/>
  <c r="H51" i="83"/>
  <c r="H51" i="95"/>
  <c r="H62" i="55"/>
  <c r="H62" i="76"/>
  <c r="H51" i="46"/>
  <c r="H51" i="63"/>
  <c r="H51" i="99"/>
  <c r="H62" i="66"/>
  <c r="H10" i="94"/>
  <c r="H34" i="99"/>
  <c r="H34" i="47"/>
  <c r="H34" i="78"/>
  <c r="H54" i="83"/>
  <c r="H54" i="75"/>
  <c r="H54" i="56"/>
  <c r="H54" i="89"/>
  <c r="H54" i="94"/>
  <c r="H10" i="50"/>
  <c r="H10" i="78"/>
  <c r="H10" i="99"/>
  <c r="H10" i="72"/>
  <c r="H37" i="61"/>
  <c r="H37" i="94"/>
  <c r="H37" i="77"/>
  <c r="H37" i="47"/>
  <c r="H37" i="99"/>
  <c r="H37" i="75"/>
  <c r="H23" i="59"/>
  <c r="H23" i="56"/>
  <c r="H23" i="61"/>
  <c r="H23" i="90"/>
  <c r="H23" i="102"/>
  <c r="H34" i="75"/>
  <c r="H34" i="51"/>
  <c r="H34" i="104"/>
  <c r="H34" i="61"/>
  <c r="H34" i="97"/>
  <c r="H34" i="83"/>
  <c r="H53" i="50"/>
  <c r="H53" i="46"/>
  <c r="H53" i="58"/>
  <c r="H53" i="96"/>
  <c r="H53" i="79"/>
  <c r="H58" i="83"/>
  <c r="H58" i="78"/>
  <c r="H58" i="102"/>
  <c r="H43" i="55"/>
  <c r="H43" i="94"/>
  <c r="H43" i="71"/>
  <c r="H43" i="50"/>
  <c r="H43" i="88"/>
  <c r="H43" i="76"/>
  <c r="H14" i="58"/>
  <c r="H14" i="55"/>
  <c r="H14" i="56"/>
  <c r="H14" i="57"/>
  <c r="H10" i="66"/>
  <c r="H23" i="51"/>
  <c r="H58" i="95"/>
  <c r="H58" i="66"/>
  <c r="H58" i="57"/>
  <c r="H10" i="57"/>
  <c r="H10" i="84"/>
  <c r="H34" i="81"/>
  <c r="H34" i="96"/>
  <c r="H54" i="79"/>
  <c r="H54" i="47"/>
  <c r="H54" i="57"/>
  <c r="H54" i="98"/>
  <c r="H10" i="55"/>
  <c r="H10" i="83"/>
  <c r="H10" i="85"/>
  <c r="H10" i="77"/>
  <c r="H37" i="50"/>
  <c r="H37" i="82"/>
  <c r="H37" i="60"/>
  <c r="H37" i="96"/>
  <c r="H37" i="79"/>
  <c r="H23" i="63"/>
  <c r="H23" i="64"/>
  <c r="H23" i="57"/>
  <c r="H23" i="96"/>
  <c r="H23" i="86"/>
  <c r="H34" i="79"/>
  <c r="H34" i="56"/>
  <c r="H34" i="85"/>
  <c r="H34" i="66"/>
  <c r="H34" i="98"/>
  <c r="H34" i="102"/>
  <c r="H53" i="71"/>
  <c r="H53" i="63"/>
  <c r="H53" i="47"/>
  <c r="H53" i="98"/>
  <c r="H53" i="84"/>
  <c r="H58" i="103"/>
  <c r="H58" i="100"/>
  <c r="H43" i="59"/>
  <c r="H43" i="95"/>
  <c r="H43" i="78"/>
  <c r="H43" i="57"/>
  <c r="H43" i="89"/>
  <c r="H43" i="68"/>
  <c r="H14" i="63"/>
  <c r="H14" i="59"/>
  <c r="H14" i="61"/>
  <c r="H14" i="62"/>
  <c r="H10" i="56"/>
  <c r="H23" i="85"/>
  <c r="H58" i="51"/>
  <c r="H58" i="64"/>
  <c r="H34" i="46"/>
  <c r="H34" i="58"/>
  <c r="H10" i="58"/>
  <c r="H54" i="58"/>
  <c r="H54" i="76"/>
  <c r="H54" i="62"/>
  <c r="H10" i="47"/>
  <c r="H10" i="88"/>
  <c r="H10" i="60"/>
  <c r="H10" i="103"/>
  <c r="H37" i="71"/>
  <c r="H37" i="57"/>
  <c r="H37" i="74"/>
  <c r="H37" i="55"/>
  <c r="H37" i="85"/>
  <c r="H23" i="82"/>
  <c r="H23" i="78"/>
  <c r="H23" i="66"/>
  <c r="H23" i="62"/>
  <c r="H34" i="55"/>
  <c r="H34" i="103"/>
  <c r="H34" i="60"/>
  <c r="H34" i="94"/>
  <c r="H34" i="77"/>
  <c r="H34" i="49"/>
  <c r="H53" i="81"/>
  <c r="H53" i="77"/>
  <c r="H53" i="74"/>
  <c r="H53" i="55"/>
  <c r="H53" i="99"/>
  <c r="H58" i="68"/>
  <c r="H58" i="99"/>
  <c r="H43" i="69"/>
  <c r="H43" i="49"/>
  <c r="H43" i="102"/>
  <c r="H43" i="66"/>
  <c r="H14" i="81"/>
  <c r="H14" i="71"/>
  <c r="H14" i="72"/>
  <c r="H14" i="74"/>
  <c r="H14" i="79"/>
  <c r="H10" i="51"/>
  <c r="H58" i="50"/>
  <c r="H10" i="64"/>
  <c r="H45" i="62"/>
  <c r="H10" i="74"/>
  <c r="H10" i="59"/>
  <c r="H10" i="82"/>
  <c r="H34" i="84"/>
  <c r="H34" i="72"/>
  <c r="H54" i="50"/>
  <c r="H54" i="55"/>
  <c r="H54" i="96"/>
  <c r="H54" i="72"/>
  <c r="H10" i="63"/>
  <c r="H10" i="90"/>
  <c r="H10" i="71"/>
  <c r="H10" i="97"/>
  <c r="H37" i="76"/>
  <c r="H37" i="46"/>
  <c r="H37" i="95"/>
  <c r="H37" i="78"/>
  <c r="H37" i="59"/>
  <c r="H23" i="103"/>
  <c r="H23" i="83"/>
  <c r="H23" i="72"/>
  <c r="H23" i="58"/>
  <c r="H34" i="59"/>
  <c r="H34" i="88"/>
  <c r="H34" i="64"/>
  <c r="H34" i="89"/>
  <c r="H34" i="82"/>
  <c r="H34" i="62"/>
  <c r="H34" i="95"/>
  <c r="H53" i="100"/>
  <c r="H53" i="59"/>
  <c r="H53" i="90"/>
  <c r="H58" i="84"/>
  <c r="H58" i="49"/>
  <c r="H43" i="75"/>
  <c r="H43" i="51"/>
  <c r="H43" i="72"/>
  <c r="H43" i="46"/>
  <c r="H14" i="96"/>
  <c r="H14" i="76"/>
  <c r="H14" i="83"/>
  <c r="H14" i="84"/>
  <c r="H14" i="60"/>
  <c r="H54" i="63"/>
  <c r="H58" i="69"/>
  <c r="H10" i="68"/>
  <c r="H57" i="58"/>
  <c r="H57" i="62"/>
  <c r="H10" i="98"/>
  <c r="H34" i="93"/>
  <c r="H54" i="86"/>
  <c r="H54" i="64"/>
  <c r="H54" i="59"/>
  <c r="H54" i="100"/>
  <c r="H54" i="77"/>
  <c r="H10" i="49"/>
  <c r="H10" i="75"/>
  <c r="H37" i="81"/>
  <c r="H37" i="62"/>
  <c r="H37" i="93"/>
  <c r="H37" i="83"/>
  <c r="H37" i="49"/>
  <c r="H23" i="88"/>
  <c r="H23" i="99"/>
  <c r="H23" i="79"/>
  <c r="H34" i="50"/>
  <c r="H34" i="90"/>
  <c r="H34" i="71"/>
  <c r="H34" i="100"/>
  <c r="H53" i="62"/>
  <c r="H53" i="88"/>
  <c r="H53" i="103"/>
  <c r="H53" i="83"/>
  <c r="H58" i="55"/>
  <c r="H58" i="90"/>
  <c r="H58" i="63"/>
  <c r="H43" i="82"/>
  <c r="H43" i="56"/>
  <c r="H43" i="97"/>
  <c r="H43" i="79"/>
  <c r="H14" i="102"/>
  <c r="H14" i="82"/>
  <c r="H14" i="99"/>
  <c r="H14" i="100"/>
  <c r="H58" i="61"/>
  <c r="H57" i="68"/>
  <c r="H32" i="95"/>
  <c r="H32" i="85"/>
  <c r="H32" i="64"/>
  <c r="H32" i="90"/>
  <c r="H32" i="81"/>
  <c r="H32" i="46"/>
  <c r="H33" i="94"/>
  <c r="H33" i="86"/>
  <c r="H33" i="71"/>
  <c r="H33" i="59"/>
  <c r="H33" i="100"/>
  <c r="H33" i="55"/>
  <c r="H49" i="98"/>
  <c r="H49" i="94"/>
  <c r="H49" i="106"/>
  <c r="H49" i="88"/>
  <c r="H49" i="103"/>
  <c r="H49" i="83"/>
  <c r="H49" i="78"/>
  <c r="H49" i="74"/>
  <c r="H49" i="68"/>
  <c r="H49" i="60"/>
  <c r="H49" i="49"/>
  <c r="H49" i="58"/>
  <c r="H49" i="89"/>
  <c r="H49" i="90"/>
  <c r="H49" i="99"/>
  <c r="H49" i="102"/>
  <c r="H49" i="82"/>
  <c r="H49" i="75"/>
  <c r="H49" i="72"/>
  <c r="H49" i="66"/>
  <c r="H49" i="62"/>
  <c r="H49" i="47"/>
  <c r="H49" i="57"/>
  <c r="H49" i="51"/>
  <c r="H45" i="96"/>
  <c r="H45" i="57"/>
  <c r="H45" i="77"/>
  <c r="H32" i="76"/>
  <c r="H49" i="61"/>
  <c r="H49" i="81"/>
  <c r="H49" i="93"/>
  <c r="H45" i="51"/>
  <c r="H45" i="59"/>
  <c r="H45" i="100"/>
  <c r="H32" i="56"/>
  <c r="H32" i="99"/>
  <c r="H49" i="63"/>
  <c r="H49" i="84"/>
  <c r="H33" i="76"/>
  <c r="H45" i="56"/>
  <c r="H45" i="64"/>
  <c r="H45" i="49"/>
  <c r="H45" i="55"/>
  <c r="H45" i="46"/>
  <c r="H45" i="93"/>
  <c r="H45" i="81"/>
  <c r="H45" i="79"/>
  <c r="H45" i="98"/>
  <c r="H45" i="103"/>
  <c r="H45" i="89"/>
  <c r="H45" i="102"/>
  <c r="H45" i="63"/>
  <c r="H45" i="47"/>
  <c r="H45" i="76"/>
  <c r="H45" i="88"/>
  <c r="H45" i="97"/>
  <c r="H49" i="56"/>
  <c r="H49" i="71"/>
  <c r="H49" i="86"/>
  <c r="H33" i="97"/>
  <c r="H45" i="58"/>
  <c r="H45" i="72"/>
  <c r="H45" i="74"/>
  <c r="H49" i="59"/>
  <c r="H49" i="77"/>
  <c r="H49" i="96"/>
  <c r="H45" i="50"/>
  <c r="H45" i="78"/>
  <c r="H45" i="90"/>
  <c r="H45" i="84"/>
  <c r="H45" i="94"/>
  <c r="H45" i="86"/>
  <c r="H32" i="60"/>
  <c r="H49" i="46"/>
  <c r="H49" i="64"/>
  <c r="H49" i="76"/>
  <c r="H49" i="100"/>
  <c r="H49" i="104"/>
  <c r="H49" i="97"/>
  <c r="H33" i="49"/>
  <c r="H33" i="81"/>
  <c r="H48" i="58"/>
  <c r="H48" i="50"/>
  <c r="H48" i="62"/>
  <c r="H48" i="68"/>
  <c r="H48" i="74"/>
  <c r="H48" i="78"/>
  <c r="H48" i="83"/>
  <c r="H48" i="103"/>
  <c r="H48" i="95"/>
  <c r="H48" i="90"/>
  <c r="H57" i="75"/>
  <c r="H57" i="99"/>
  <c r="H57" i="76"/>
  <c r="H57" i="93"/>
  <c r="H57" i="77"/>
  <c r="H57" i="96"/>
  <c r="H57" i="60"/>
  <c r="H57" i="85"/>
  <c r="H62" i="74"/>
  <c r="H62" i="62"/>
  <c r="H62" i="88"/>
  <c r="H62" i="50"/>
  <c r="H62" i="81"/>
  <c r="H62" i="59"/>
  <c r="H62" i="84"/>
  <c r="H51" i="47"/>
  <c r="H51" i="58"/>
  <c r="H51" i="75"/>
  <c r="H51" i="66"/>
  <c r="H51" i="72"/>
  <c r="H51" i="79"/>
  <c r="H51" i="84"/>
  <c r="H51" i="104"/>
  <c r="H51" i="89"/>
  <c r="H51" i="106"/>
  <c r="H44" i="51"/>
  <c r="H44" i="57"/>
  <c r="H44" i="49"/>
  <c r="H44" i="61"/>
  <c r="H44" i="66"/>
  <c r="H44" i="72"/>
  <c r="H44" i="77"/>
  <c r="H44" i="82"/>
  <c r="H44" i="86"/>
  <c r="H44" i="99"/>
  <c r="H44" i="90"/>
  <c r="H36" i="56"/>
  <c r="H36" i="46"/>
  <c r="H36" i="60"/>
  <c r="H36" i="64"/>
  <c r="H36" i="71"/>
  <c r="H36" i="76"/>
  <c r="H36" i="95"/>
  <c r="H57" i="56"/>
  <c r="H62" i="47"/>
  <c r="H62" i="58"/>
  <c r="H48" i="51"/>
  <c r="H48" i="59"/>
  <c r="H48" i="46"/>
  <c r="H48" i="63"/>
  <c r="H48" i="69"/>
  <c r="H48" i="75"/>
  <c r="H48" i="79"/>
  <c r="H48" i="84"/>
  <c r="H48" i="88"/>
  <c r="H48" i="99"/>
  <c r="H57" i="94"/>
  <c r="H57" i="81"/>
  <c r="H57" i="89"/>
  <c r="H57" i="98"/>
  <c r="H57" i="95"/>
  <c r="H62" i="83"/>
  <c r="H62" i="75"/>
  <c r="H62" i="90"/>
  <c r="H62" i="63"/>
  <c r="H62" i="103"/>
  <c r="H62" i="72"/>
  <c r="H62" i="93"/>
  <c r="H51" i="49"/>
  <c r="H51" i="55"/>
  <c r="H51" i="59"/>
  <c r="H51" i="77"/>
  <c r="H51" i="68"/>
  <c r="H51" i="74"/>
  <c r="H51" i="81"/>
  <c r="H51" i="100"/>
  <c r="H51" i="86"/>
  <c r="H51" i="90"/>
  <c r="H51" i="98"/>
  <c r="H51" i="93"/>
  <c r="H44" i="58"/>
  <c r="H44" i="50"/>
  <c r="H44" i="62"/>
  <c r="H44" i="68"/>
  <c r="H44" i="74"/>
  <c r="H44" i="78"/>
  <c r="H44" i="83"/>
  <c r="H44" i="102"/>
  <c r="H44" i="89"/>
  <c r="H36" i="57"/>
  <c r="H36" i="50"/>
  <c r="H36" i="66"/>
  <c r="H36" i="72"/>
  <c r="H36" i="77"/>
  <c r="H36" i="82"/>
  <c r="H36" i="100"/>
  <c r="H36" i="99"/>
  <c r="H62" i="64"/>
  <c r="H62" i="68"/>
  <c r="H32" i="51"/>
  <c r="H32" i="57"/>
  <c r="H32" i="47"/>
  <c r="H32" i="61"/>
  <c r="H32" i="66"/>
  <c r="H32" i="72"/>
  <c r="H32" i="77"/>
  <c r="H32" i="82"/>
  <c r="H32" i="86"/>
  <c r="H32" i="100"/>
  <c r="H32" i="89"/>
  <c r="H32" i="93"/>
  <c r="H32" i="94"/>
  <c r="H33" i="62"/>
  <c r="H33" i="60"/>
  <c r="H33" i="66"/>
  <c r="H33" i="77"/>
  <c r="H33" i="102"/>
  <c r="H33" i="96"/>
  <c r="H32" i="58"/>
  <c r="H32" i="49"/>
  <c r="H32" i="62"/>
  <c r="H32" i="68"/>
  <c r="H32" i="74"/>
  <c r="H32" i="78"/>
  <c r="H32" i="83"/>
  <c r="H32" i="102"/>
  <c r="H32" i="96"/>
  <c r="H32" i="97"/>
  <c r="H33" i="51"/>
  <c r="H33" i="57"/>
  <c r="H33" i="46"/>
  <c r="H33" i="61"/>
  <c r="H33" i="68"/>
  <c r="H33" i="74"/>
  <c r="H33" i="78"/>
  <c r="H33" i="83"/>
  <c r="H33" i="103"/>
  <c r="H33" i="88"/>
  <c r="H33" i="99"/>
  <c r="H33" i="90"/>
  <c r="H33" i="98"/>
  <c r="H33" i="56"/>
  <c r="H33" i="50"/>
  <c r="H33" i="72"/>
  <c r="H33" i="82"/>
  <c r="H33" i="95"/>
  <c r="H32" i="55"/>
  <c r="H32" i="59"/>
  <c r="H32" i="50"/>
  <c r="H32" i="63"/>
  <c r="H32" i="69"/>
  <c r="H32" i="75"/>
  <c r="H32" i="79"/>
  <c r="H32" i="84"/>
  <c r="H32" i="88"/>
  <c r="H32" i="103"/>
  <c r="H33" i="58"/>
  <c r="H33" i="47"/>
  <c r="H33" i="63"/>
  <c r="H33" i="75"/>
  <c r="H33" i="79"/>
  <c r="H33" i="84"/>
  <c r="H33" i="85"/>
  <c r="H64" i="44"/>
  <c r="H30" i="85"/>
  <c r="H30" i="89"/>
  <c r="H30" i="60"/>
  <c r="F120" i="5"/>
  <c r="H28" i="57"/>
  <c r="H28" i="66"/>
  <c r="H28" i="85"/>
  <c r="H30" i="78"/>
  <c r="H64" i="112"/>
  <c r="H30" i="51"/>
  <c r="H64" i="111"/>
  <c r="H64" i="113"/>
  <c r="H64" i="109"/>
  <c r="H64" i="107"/>
  <c r="H30" i="55"/>
  <c r="H30" i="59"/>
  <c r="H30" i="61"/>
  <c r="H30" i="66"/>
  <c r="H30" i="72"/>
  <c r="H30" i="77"/>
  <c r="H30" i="82"/>
  <c r="H30" i="102"/>
  <c r="H30" i="90"/>
  <c r="H64" i="6"/>
  <c r="H30" i="46"/>
  <c r="H30" i="56"/>
  <c r="H30" i="62"/>
  <c r="H30" i="68"/>
  <c r="H30" i="74"/>
  <c r="H30" i="83"/>
  <c r="H30" i="103"/>
  <c r="H30" i="88"/>
  <c r="H28" i="60"/>
  <c r="H28" i="98"/>
  <c r="H28" i="103"/>
  <c r="H28" i="76"/>
  <c r="H28" i="64"/>
  <c r="H28" i="47"/>
  <c r="H28" i="58"/>
  <c r="H28" i="94"/>
  <c r="H28" i="99"/>
  <c r="H28" i="89"/>
  <c r="H28" i="84"/>
  <c r="H28" i="79"/>
  <c r="H28" i="75"/>
  <c r="H28" i="63"/>
  <c r="H28" i="50"/>
  <c r="H28" i="49"/>
  <c r="H28" i="83"/>
  <c r="H28" i="74"/>
  <c r="H28" i="62"/>
  <c r="H28" i="55"/>
  <c r="H28" i="59"/>
  <c r="H28" i="90"/>
  <c r="H28" i="88"/>
  <c r="H28" i="78"/>
  <c r="H28" i="68"/>
  <c r="H28" i="56"/>
  <c r="H28" i="105"/>
  <c r="H28" i="86"/>
  <c r="H28" i="72"/>
  <c r="H28" i="61"/>
  <c r="H28" i="81"/>
  <c r="H28" i="71"/>
  <c r="H28" i="46"/>
  <c r="H30" i="47"/>
  <c r="H30" i="57"/>
  <c r="H30" i="49"/>
  <c r="H30" i="63"/>
  <c r="H30" i="69"/>
  <c r="H30" i="75"/>
  <c r="H30" i="79"/>
  <c r="H30" i="84"/>
  <c r="H30" i="93"/>
  <c r="H30" i="97"/>
  <c r="H30" i="95"/>
  <c r="H30" i="58"/>
  <c r="H30" i="50"/>
  <c r="H30" i="64"/>
  <c r="H30" i="71"/>
  <c r="H30" i="76"/>
  <c r="H30" i="81"/>
  <c r="H30" i="100"/>
  <c r="H30" i="86"/>
  <c r="H30" i="96"/>
  <c r="H64" i="54"/>
  <c r="Z76" i="98"/>
  <c r="Z75" i="98"/>
  <c r="Z74" i="98"/>
  <c r="Z73" i="98"/>
  <c r="Z68" i="98"/>
  <c r="Z67" i="98"/>
  <c r="Z66" i="98"/>
  <c r="Z65" i="98"/>
  <c r="Z64" i="98"/>
  <c r="Z63" i="98"/>
  <c r="Z62" i="98"/>
  <c r="Z61" i="98"/>
  <c r="Z56" i="98"/>
  <c r="Z55" i="98"/>
  <c r="Z54" i="98"/>
  <c r="Z53" i="98"/>
  <c r="Z52" i="98"/>
  <c r="Z51" i="98"/>
  <c r="Z49" i="98"/>
  <c r="Z48" i="98"/>
  <c r="Z47" i="98"/>
  <c r="Z46" i="98"/>
  <c r="Z44" i="98"/>
  <c r="Z43" i="98"/>
  <c r="Z42" i="98"/>
  <c r="Z41" i="98"/>
  <c r="Z36" i="98"/>
  <c r="Z35" i="98"/>
  <c r="Z34" i="98"/>
  <c r="Z33" i="98"/>
  <c r="Z32" i="98"/>
  <c r="Z31" i="98"/>
  <c r="Z30" i="98"/>
  <c r="Z29" i="98"/>
  <c r="Z28" i="98"/>
  <c r="Z27" i="98"/>
  <c r="Z26" i="98"/>
  <c r="Z25" i="98"/>
  <c r="Z24" i="98"/>
  <c r="Z23" i="98"/>
  <c r="Z22" i="98"/>
  <c r="Z21" i="98"/>
  <c r="Z20" i="98"/>
  <c r="Z15" i="98"/>
  <c r="Z14" i="98"/>
  <c r="Z13" i="98"/>
  <c r="Z12" i="98"/>
  <c r="Z11" i="98"/>
  <c r="Z10" i="98"/>
  <c r="Z9" i="98"/>
  <c r="Z8" i="98"/>
  <c r="Z7" i="98"/>
  <c r="Z6" i="98"/>
  <c r="Z5" i="98"/>
  <c r="Z76" i="97"/>
  <c r="Z75" i="97"/>
  <c r="Z74" i="97"/>
  <c r="Z73" i="97"/>
  <c r="Z68" i="97"/>
  <c r="Z67" i="97"/>
  <c r="Z66" i="97"/>
  <c r="Z65" i="97"/>
  <c r="Z64" i="97"/>
  <c r="Z63" i="97"/>
  <c r="Z62" i="97"/>
  <c r="Z61" i="97"/>
  <c r="Z56" i="97"/>
  <c r="Z55" i="97"/>
  <c r="Z54" i="97"/>
  <c r="Z53" i="97"/>
  <c r="Z52" i="97"/>
  <c r="Z51" i="97"/>
  <c r="Z49" i="97"/>
  <c r="Z48" i="97"/>
  <c r="Z47" i="97"/>
  <c r="Z46" i="97"/>
  <c r="Z44" i="97"/>
  <c r="Z43" i="97"/>
  <c r="Z42" i="97"/>
  <c r="Z41" i="97"/>
  <c r="Z36" i="97"/>
  <c r="Z35" i="97"/>
  <c r="Z34" i="97"/>
  <c r="Z33" i="97"/>
  <c r="Z32" i="97"/>
  <c r="Z31" i="97"/>
  <c r="Z30" i="97"/>
  <c r="Z29" i="97"/>
  <c r="Z28" i="97"/>
  <c r="Z27" i="97"/>
  <c r="Z26" i="97"/>
  <c r="Z25" i="97"/>
  <c r="Z24" i="97"/>
  <c r="Z23" i="97"/>
  <c r="Z22" i="97"/>
  <c r="Z21" i="97"/>
  <c r="Z20" i="97"/>
  <c r="Z15" i="97"/>
  <c r="Z14" i="97"/>
  <c r="Z13" i="97"/>
  <c r="Z12" i="97"/>
  <c r="Z11" i="97"/>
  <c r="Z10" i="97"/>
  <c r="Z9" i="97"/>
  <c r="Z8" i="97"/>
  <c r="Z7" i="97"/>
  <c r="Z6" i="97"/>
  <c r="Z5" i="97"/>
  <c r="Z75" i="95"/>
  <c r="Z74" i="95"/>
  <c r="Z73" i="95"/>
  <c r="Z72" i="95"/>
  <c r="Z67" i="95"/>
  <c r="Z66" i="95"/>
  <c r="Z65" i="95"/>
  <c r="Z64" i="95"/>
  <c r="Z63" i="95"/>
  <c r="Z62" i="95"/>
  <c r="Z61" i="95"/>
  <c r="Z60" i="95"/>
  <c r="Z55" i="95"/>
  <c r="Z54" i="95"/>
  <c r="Z53" i="95"/>
  <c r="Z52" i="95"/>
  <c r="Z51" i="95"/>
  <c r="Z50" i="95"/>
  <c r="Z48" i="95"/>
  <c r="Z47" i="95"/>
  <c r="Z46" i="95"/>
  <c r="Z45" i="95"/>
  <c r="Z43" i="95"/>
  <c r="Z42" i="95"/>
  <c r="Z41" i="95"/>
  <c r="Z40" i="95"/>
  <c r="Z35" i="95"/>
  <c r="Z34" i="95"/>
  <c r="Z33" i="95"/>
  <c r="Z32" i="95"/>
  <c r="Z31" i="95"/>
  <c r="Z30" i="95"/>
  <c r="Z29" i="95"/>
  <c r="Z28" i="95"/>
  <c r="Z27" i="95"/>
  <c r="Z26" i="95"/>
  <c r="Z25" i="95"/>
  <c r="Z24" i="95"/>
  <c r="Z23" i="95"/>
  <c r="Z22" i="95"/>
  <c r="Z21" i="95"/>
  <c r="Z20" i="95"/>
  <c r="Z19" i="95"/>
  <c r="Z14" i="95"/>
  <c r="Z13" i="95"/>
  <c r="Z12" i="95"/>
  <c r="Z11" i="95"/>
  <c r="Z10" i="95"/>
  <c r="Z9" i="95"/>
  <c r="Z8" i="95"/>
  <c r="Z7" i="95"/>
  <c r="Z6" i="95"/>
  <c r="Z5" i="95"/>
  <c r="Z4" i="95"/>
  <c r="Z76" i="93"/>
  <c r="Z75" i="93"/>
  <c r="Z74" i="93"/>
  <c r="Z73" i="93"/>
  <c r="Z68" i="93"/>
  <c r="Z67" i="93"/>
  <c r="Z66" i="93"/>
  <c r="Z65" i="93"/>
  <c r="Z64" i="93"/>
  <c r="Z63" i="93"/>
  <c r="Z62" i="93"/>
  <c r="Z61" i="93"/>
  <c r="Z56" i="93"/>
  <c r="Z55" i="93"/>
  <c r="Z54" i="93"/>
  <c r="Z53" i="93"/>
  <c r="Z52" i="93"/>
  <c r="Z51" i="93"/>
  <c r="Z49" i="93"/>
  <c r="Z48" i="93"/>
  <c r="Z47" i="93"/>
  <c r="Z46" i="93"/>
  <c r="Z44" i="93"/>
  <c r="Z43" i="93"/>
  <c r="Z42" i="93"/>
  <c r="Z41" i="93"/>
  <c r="Z36" i="93"/>
  <c r="Z35" i="93"/>
  <c r="Z34" i="93"/>
  <c r="Z33" i="93"/>
  <c r="Z32" i="93"/>
  <c r="Z31" i="93"/>
  <c r="Z30" i="93"/>
  <c r="Z29" i="93"/>
  <c r="Z28" i="93"/>
  <c r="Z27" i="93"/>
  <c r="Z26" i="93"/>
  <c r="Z25" i="93"/>
  <c r="Z24" i="93"/>
  <c r="Z23" i="93"/>
  <c r="Z22" i="93"/>
  <c r="Z21" i="93"/>
  <c r="Z20" i="93"/>
  <c r="Z15" i="93"/>
  <c r="Z14" i="93"/>
  <c r="Z13" i="93"/>
  <c r="Z12" i="93"/>
  <c r="Z11" i="93"/>
  <c r="Z10" i="93"/>
  <c r="Z9" i="93"/>
  <c r="Z8" i="93"/>
  <c r="Z7" i="93"/>
  <c r="Z6" i="93"/>
  <c r="Z5" i="93"/>
  <c r="Z76" i="85"/>
  <c r="Z75" i="85"/>
  <c r="Z74" i="85"/>
  <c r="Z73" i="85"/>
  <c r="Z68" i="85"/>
  <c r="Z67" i="85"/>
  <c r="Z66" i="85"/>
  <c r="Z65" i="85"/>
  <c r="Z64" i="85"/>
  <c r="Z63" i="85"/>
  <c r="Z62" i="85"/>
  <c r="Z61" i="85"/>
  <c r="Z56" i="85"/>
  <c r="Z55" i="85"/>
  <c r="Z54" i="85"/>
  <c r="Z53" i="85"/>
  <c r="Z52" i="85"/>
  <c r="Z50" i="85"/>
  <c r="Z49" i="85"/>
  <c r="Z48" i="85"/>
  <c r="Z47" i="85"/>
  <c r="Z46" i="85"/>
  <c r="Z44" i="85"/>
  <c r="Z43" i="85"/>
  <c r="Z42" i="85"/>
  <c r="Z41" i="85"/>
  <c r="Z36" i="85"/>
  <c r="Z35" i="85"/>
  <c r="Z34" i="85"/>
  <c r="Z33" i="85"/>
  <c r="Z32" i="85"/>
  <c r="Z31" i="85"/>
  <c r="Z30" i="85"/>
  <c r="Z29" i="85"/>
  <c r="Z28" i="85"/>
  <c r="Z27" i="85"/>
  <c r="Z26" i="85"/>
  <c r="Z25" i="85"/>
  <c r="Z24" i="85"/>
  <c r="Z23" i="85"/>
  <c r="Z22" i="85"/>
  <c r="Z21" i="85"/>
  <c r="Z20" i="85"/>
  <c r="Z15" i="85"/>
  <c r="Z14" i="85"/>
  <c r="Z13" i="85"/>
  <c r="Z12" i="85"/>
  <c r="Z11" i="85"/>
  <c r="Z10" i="85"/>
  <c r="Z9" i="85"/>
  <c r="Z8" i="85"/>
  <c r="Z7" i="85"/>
  <c r="Z6" i="85"/>
  <c r="Z5" i="85"/>
  <c r="Z76" i="71"/>
  <c r="Z75" i="71"/>
  <c r="Z74" i="71"/>
  <c r="Z73" i="71"/>
  <c r="Z68" i="71"/>
  <c r="Z67" i="71"/>
  <c r="Z66" i="71"/>
  <c r="Z65" i="71"/>
  <c r="Z64" i="71"/>
  <c r="Z63" i="71"/>
  <c r="Z62" i="71"/>
  <c r="Z61" i="71"/>
  <c r="Z56" i="71"/>
  <c r="Z55" i="71"/>
  <c r="Z54" i="71"/>
  <c r="Z53" i="71"/>
  <c r="Z52" i="71"/>
  <c r="Z50" i="71"/>
  <c r="Z49" i="71"/>
  <c r="Z48" i="71"/>
  <c r="Z47" i="71"/>
  <c r="Z46" i="71"/>
  <c r="Z44" i="71"/>
  <c r="Z43" i="71"/>
  <c r="Z42" i="71"/>
  <c r="Z41" i="71"/>
  <c r="Z36" i="71"/>
  <c r="Z35" i="71"/>
  <c r="Z34" i="71"/>
  <c r="Z33" i="71"/>
  <c r="Z32" i="71"/>
  <c r="Z31" i="71"/>
  <c r="Z30" i="71"/>
  <c r="Z29" i="71"/>
  <c r="Z28" i="71"/>
  <c r="Z27" i="71"/>
  <c r="Z26" i="71"/>
  <c r="Z25" i="71"/>
  <c r="Z24" i="71"/>
  <c r="Z23" i="71"/>
  <c r="Z22" i="71"/>
  <c r="Z21" i="71"/>
  <c r="Z20" i="71"/>
  <c r="Z15" i="71"/>
  <c r="Z14" i="71"/>
  <c r="Z13" i="71"/>
  <c r="Z12" i="71"/>
  <c r="Z11" i="71"/>
  <c r="Z10" i="71"/>
  <c r="Z9" i="71"/>
  <c r="Z8" i="71"/>
  <c r="Z7" i="71"/>
  <c r="Z6" i="71"/>
  <c r="Z5" i="71"/>
  <c r="Z76" i="66"/>
  <c r="Z75" i="66"/>
  <c r="Z74" i="66"/>
  <c r="Z73" i="66"/>
  <c r="Z68" i="66"/>
  <c r="Z67" i="66"/>
  <c r="Z66" i="66"/>
  <c r="Z65" i="66"/>
  <c r="Z64" i="66"/>
  <c r="Z63" i="66"/>
  <c r="Z62" i="66"/>
  <c r="Z61" i="66"/>
  <c r="Z56" i="66"/>
  <c r="Z55" i="66"/>
  <c r="Z54" i="66"/>
  <c r="Z53" i="66"/>
  <c r="Z52" i="66"/>
  <c r="Z50" i="66"/>
  <c r="Z49" i="66"/>
  <c r="Z48" i="66"/>
  <c r="Z47" i="66"/>
  <c r="Z46" i="66"/>
  <c r="Z44" i="66"/>
  <c r="Z43" i="66"/>
  <c r="Z42" i="66"/>
  <c r="Z41" i="66"/>
  <c r="Z36" i="66"/>
  <c r="Z35" i="66"/>
  <c r="Z34" i="66"/>
  <c r="Z33" i="66"/>
  <c r="Z32" i="66"/>
  <c r="Z31" i="66"/>
  <c r="Z30" i="66"/>
  <c r="Z29" i="66"/>
  <c r="Z28" i="66"/>
  <c r="Z27" i="66"/>
  <c r="Z26" i="66"/>
  <c r="Z25" i="66"/>
  <c r="Z24" i="66"/>
  <c r="Z23" i="66"/>
  <c r="Z22" i="66"/>
  <c r="Z21" i="66"/>
  <c r="Z20" i="66"/>
  <c r="Z15" i="66"/>
  <c r="Z14" i="66"/>
  <c r="Z13" i="66"/>
  <c r="Z12" i="66"/>
  <c r="Z11" i="66"/>
  <c r="Z10" i="66"/>
  <c r="Z9" i="66"/>
  <c r="Z8" i="66"/>
  <c r="Z7" i="66"/>
  <c r="Z6" i="66"/>
  <c r="Z5" i="66"/>
  <c r="Z75" i="56"/>
  <c r="Z74" i="56"/>
  <c r="Z73" i="56"/>
  <c r="Z72" i="56"/>
  <c r="Z67" i="56"/>
  <c r="Z66" i="56"/>
  <c r="Z65" i="56"/>
  <c r="Z64" i="56"/>
  <c r="Z63" i="56"/>
  <c r="Z62" i="56"/>
  <c r="Z61" i="56"/>
  <c r="Z60" i="56"/>
  <c r="Z55" i="56"/>
  <c r="Z54" i="56"/>
  <c r="Z53" i="56"/>
  <c r="Z52" i="56"/>
  <c r="Z51" i="56"/>
  <c r="Z49" i="56"/>
  <c r="Z48" i="56"/>
  <c r="Z47" i="56"/>
  <c r="Z46" i="56"/>
  <c r="Z45" i="56"/>
  <c r="Z43" i="56"/>
  <c r="Z42" i="56"/>
  <c r="Z41" i="56"/>
  <c r="Z40" i="56"/>
  <c r="Z35" i="56"/>
  <c r="Z34" i="56"/>
  <c r="Z33" i="56"/>
  <c r="Z32" i="56"/>
  <c r="Z31" i="56"/>
  <c r="Z30" i="56"/>
  <c r="Z29" i="56"/>
  <c r="Z28" i="56"/>
  <c r="Z27" i="56"/>
  <c r="Z26" i="56"/>
  <c r="Z25" i="56"/>
  <c r="Z24" i="56"/>
  <c r="Z23" i="56"/>
  <c r="Z22" i="56"/>
  <c r="Z21" i="56"/>
  <c r="Z20" i="56"/>
  <c r="Z19" i="56"/>
  <c r="Z14" i="56"/>
  <c r="Z13" i="56"/>
  <c r="Z12" i="56"/>
  <c r="Z11" i="56"/>
  <c r="Z10" i="56"/>
  <c r="Z9" i="56"/>
  <c r="Z8" i="56"/>
  <c r="Z7" i="56"/>
  <c r="Z6" i="56"/>
  <c r="Z5" i="56"/>
  <c r="Z4" i="56"/>
  <c r="H64" i="97" l="1"/>
  <c r="H64" i="95"/>
  <c r="H64" i="94"/>
  <c r="H64" i="89"/>
  <c r="H64" i="98"/>
  <c r="H64" i="93"/>
  <c r="H64" i="96"/>
  <c r="H64" i="99"/>
  <c r="H64" i="90"/>
  <c r="V27" i="97"/>
  <c r="V26" i="97"/>
  <c r="V11" i="97"/>
  <c r="V26" i="95"/>
  <c r="V25" i="95"/>
  <c r="V10" i="95"/>
  <c r="V9" i="95"/>
  <c r="V12" i="93"/>
  <c r="V27" i="93"/>
  <c r="V26" i="93"/>
  <c r="S12" i="85"/>
  <c r="S11" i="85"/>
  <c r="S10" i="85"/>
  <c r="V12" i="71"/>
  <c r="S12" i="71"/>
  <c r="V27" i="71"/>
  <c r="V26" i="71"/>
  <c r="V11" i="71"/>
  <c r="S11" i="71"/>
  <c r="V10" i="71"/>
  <c r="S10" i="71"/>
  <c r="B4" i="53" l="1"/>
  <c r="B6" i="53" s="1"/>
  <c r="H64" i="53" l="1"/>
  <c r="B4" i="107" l="1"/>
  <c r="B6" i="107" s="1"/>
  <c r="B4" i="106"/>
  <c r="B6" i="106" s="1"/>
  <c r="B4" i="105"/>
  <c r="B6" i="105" s="1"/>
  <c r="B4" i="104"/>
  <c r="B6" i="104" s="1"/>
  <c r="B4" i="103"/>
  <c r="B6" i="103" s="1"/>
  <c r="M68" i="2"/>
  <c r="B4" i="102"/>
  <c r="B6" i="102" s="1"/>
  <c r="M55" i="2"/>
  <c r="B4" i="100"/>
  <c r="B6" i="100" s="1"/>
  <c r="M48" i="2"/>
  <c r="B4" i="99"/>
  <c r="B6" i="99" s="1"/>
  <c r="M59" i="2"/>
  <c r="B4" i="98"/>
  <c r="B6" i="98" s="1"/>
  <c r="V76" i="97"/>
  <c r="V75" i="97"/>
  <c r="V74" i="97"/>
  <c r="V73" i="97"/>
  <c r="V68" i="97"/>
  <c r="V67" i="97"/>
  <c r="V66" i="97"/>
  <c r="M66" i="2"/>
  <c r="V65" i="97"/>
  <c r="V64" i="97"/>
  <c r="V63" i="97"/>
  <c r="V62" i="97"/>
  <c r="V61" i="97"/>
  <c r="V56" i="97"/>
  <c r="V55" i="97"/>
  <c r="V54" i="97"/>
  <c r="V51" i="97"/>
  <c r="V49" i="97"/>
  <c r="V48" i="97"/>
  <c r="V47" i="97"/>
  <c r="V46" i="97"/>
  <c r="V25" i="97"/>
  <c r="V15" i="97"/>
  <c r="V13" i="97"/>
  <c r="V9" i="97"/>
  <c r="V8" i="97"/>
  <c r="V7" i="97"/>
  <c r="V6" i="97"/>
  <c r="V5" i="97"/>
  <c r="B4" i="97"/>
  <c r="B6" i="97" s="1"/>
  <c r="M67" i="2"/>
  <c r="B4" i="96"/>
  <c r="B6" i="96" s="1"/>
  <c r="V75" i="95"/>
  <c r="V74" i="95"/>
  <c r="V73" i="95"/>
  <c r="V67" i="95"/>
  <c r="V65" i="95"/>
  <c r="V64" i="95"/>
  <c r="V63" i="95"/>
  <c r="V62" i="95"/>
  <c r="V61" i="95"/>
  <c r="V60" i="95"/>
  <c r="V54" i="95"/>
  <c r="V53" i="95"/>
  <c r="V48" i="95"/>
  <c r="V47" i="95"/>
  <c r="V34" i="95"/>
  <c r="V33" i="95"/>
  <c r="V32" i="95"/>
  <c r="V31" i="95"/>
  <c r="V30" i="95"/>
  <c r="V29" i="95"/>
  <c r="V28" i="95"/>
  <c r="V24" i="95"/>
  <c r="V22" i="95"/>
  <c r="V21" i="95"/>
  <c r="V20" i="95"/>
  <c r="V14" i="95"/>
  <c r="V13" i="95"/>
  <c r="V12" i="95"/>
  <c r="V8" i="95"/>
  <c r="V7" i="95"/>
  <c r="V6" i="95"/>
  <c r="V5" i="95"/>
  <c r="V4" i="95"/>
  <c r="B4" i="95"/>
  <c r="B6" i="95" s="1"/>
  <c r="M56" i="2"/>
  <c r="B4" i="94"/>
  <c r="B6" i="94" s="1"/>
  <c r="V76" i="93"/>
  <c r="V75" i="93"/>
  <c r="V74" i="93"/>
  <c r="V73" i="93"/>
  <c r="V68" i="93"/>
  <c r="V67" i="93"/>
  <c r="V66" i="93"/>
  <c r="M58" i="2"/>
  <c r="V65" i="93"/>
  <c r="V64" i="93"/>
  <c r="V63" i="93"/>
  <c r="V62" i="93"/>
  <c r="V61" i="93"/>
  <c r="V56" i="93"/>
  <c r="V55" i="93"/>
  <c r="V53" i="93"/>
  <c r="V51" i="93"/>
  <c r="V49" i="93"/>
  <c r="V36" i="93"/>
  <c r="V22" i="93"/>
  <c r="V21" i="93"/>
  <c r="V20" i="93"/>
  <c r="V15" i="93"/>
  <c r="V14" i="93"/>
  <c r="V13" i="93"/>
  <c r="V9" i="93"/>
  <c r="V8" i="93"/>
  <c r="V7" i="93"/>
  <c r="V6" i="93"/>
  <c r="V5" i="93"/>
  <c r="B4" i="93"/>
  <c r="B6" i="93" s="1"/>
  <c r="M73" i="2"/>
  <c r="M47" i="2"/>
  <c r="M51" i="2"/>
  <c r="B4" i="90"/>
  <c r="B6" i="90" s="1"/>
  <c r="M62" i="2"/>
  <c r="B4" i="89"/>
  <c r="B6" i="89" s="1"/>
  <c r="M38" i="2"/>
  <c r="B4" i="88"/>
  <c r="B6" i="88" s="1"/>
  <c r="M69" i="2"/>
  <c r="B4" i="87"/>
  <c r="B6" i="87" s="1"/>
  <c r="M61" i="2"/>
  <c r="B4" i="86"/>
  <c r="B6" i="86" s="1"/>
  <c r="S76" i="85"/>
  <c r="S75" i="85"/>
  <c r="S74" i="85"/>
  <c r="S73" i="85"/>
  <c r="S68" i="85"/>
  <c r="S67" i="85"/>
  <c r="S66" i="85"/>
  <c r="M63" i="2"/>
  <c r="S65" i="85"/>
  <c r="S63" i="85"/>
  <c r="S62" i="85"/>
  <c r="S61" i="85"/>
  <c r="S36" i="85"/>
  <c r="S35" i="85"/>
  <c r="S34" i="85"/>
  <c r="S31" i="85"/>
  <c r="S30" i="85"/>
  <c r="S29" i="85"/>
  <c r="S28" i="85"/>
  <c r="S25" i="85"/>
  <c r="S24" i="85"/>
  <c r="S23" i="85"/>
  <c r="S22" i="85"/>
  <c r="S21" i="85"/>
  <c r="S20" i="85"/>
  <c r="B4" i="85"/>
  <c r="B6" i="85" s="1"/>
  <c r="M39" i="2"/>
  <c r="B4" i="84"/>
  <c r="B6" i="84" s="1"/>
  <c r="B4" i="83"/>
  <c r="B6" i="83" s="1"/>
  <c r="M64" i="2"/>
  <c r="B4" i="82"/>
  <c r="B6" i="82" s="1"/>
  <c r="B4" i="81"/>
  <c r="B6" i="81" s="1"/>
  <c r="M44" i="2"/>
  <c r="B4" i="79"/>
  <c r="B6" i="79" s="1"/>
  <c r="B4" i="78"/>
  <c r="B6" i="78" s="1"/>
  <c r="M50" i="2"/>
  <c r="B4" i="77"/>
  <c r="B6" i="77" s="1"/>
  <c r="B4" i="76"/>
  <c r="B6" i="76" s="1"/>
  <c r="M43" i="2"/>
  <c r="B4" i="75"/>
  <c r="B6" i="75" s="1"/>
  <c r="M53" i="2"/>
  <c r="B4" i="74"/>
  <c r="B6" i="74" s="1"/>
  <c r="B4" i="72"/>
  <c r="B6" i="72" s="1"/>
  <c r="S76" i="71"/>
  <c r="S75" i="71"/>
  <c r="S74" i="71"/>
  <c r="S73" i="71"/>
  <c r="V68" i="71"/>
  <c r="V67" i="71"/>
  <c r="M42" i="2"/>
  <c r="V63" i="71"/>
  <c r="S63" i="71"/>
  <c r="V62" i="71"/>
  <c r="S62" i="71"/>
  <c r="V61" i="71"/>
  <c r="S61" i="71"/>
  <c r="V56" i="71"/>
  <c r="S56" i="71"/>
  <c r="V55" i="71"/>
  <c r="S55" i="71"/>
  <c r="V54" i="71"/>
  <c r="S54" i="71"/>
  <c r="V53" i="71"/>
  <c r="V52" i="71"/>
  <c r="V49" i="71"/>
  <c r="S49" i="71"/>
  <c r="V47" i="71"/>
  <c r="S47" i="71"/>
  <c r="V46" i="71"/>
  <c r="S46" i="71"/>
  <c r="V44" i="71"/>
  <c r="S44" i="71"/>
  <c r="V43" i="71"/>
  <c r="S43" i="71"/>
  <c r="V42" i="71"/>
  <c r="S42" i="71"/>
  <c r="V41" i="71"/>
  <c r="S41" i="71"/>
  <c r="V36" i="71"/>
  <c r="S36" i="71"/>
  <c r="V35" i="71"/>
  <c r="S35" i="71"/>
  <c r="V34" i="71"/>
  <c r="S34" i="71"/>
  <c r="V33" i="71"/>
  <c r="S33" i="71"/>
  <c r="V32" i="71"/>
  <c r="S32" i="71"/>
  <c r="V31" i="71"/>
  <c r="S31" i="71"/>
  <c r="V30" i="71"/>
  <c r="S30" i="71"/>
  <c r="V29" i="71"/>
  <c r="S29" i="71"/>
  <c r="V28" i="71"/>
  <c r="S28" i="71"/>
  <c r="V25" i="71"/>
  <c r="S25" i="71"/>
  <c r="V24" i="71"/>
  <c r="S24" i="71"/>
  <c r="V23" i="71"/>
  <c r="S23" i="71"/>
  <c r="V22" i="71"/>
  <c r="S22" i="71"/>
  <c r="V21" i="71"/>
  <c r="S21" i="71"/>
  <c r="V20" i="71"/>
  <c r="S20" i="71"/>
  <c r="V15" i="71"/>
  <c r="V14" i="71"/>
  <c r="V13" i="71"/>
  <c r="V9" i="71"/>
  <c r="V8" i="71"/>
  <c r="V7" i="71"/>
  <c r="V6" i="71"/>
  <c r="V5" i="71"/>
  <c r="B4" i="71"/>
  <c r="B6" i="71" s="1"/>
  <c r="M70" i="2"/>
  <c r="B4" i="69"/>
  <c r="B6" i="69" s="1"/>
  <c r="M29" i="2"/>
  <c r="B4" i="68"/>
  <c r="B6" i="68" s="1"/>
  <c r="V76" i="66"/>
  <c r="V75" i="66"/>
  <c r="V74" i="66"/>
  <c r="V73" i="66"/>
  <c r="V69" i="66"/>
  <c r="V68" i="66"/>
  <c r="V67" i="66"/>
  <c r="V65" i="66"/>
  <c r="V64" i="66"/>
  <c r="V62" i="66"/>
  <c r="V61" i="66"/>
  <c r="B4" i="66"/>
  <c r="B6" i="66" s="1"/>
  <c r="M33" i="2"/>
  <c r="M19" i="2"/>
  <c r="B4" i="64"/>
  <c r="B6" i="64" s="1"/>
  <c r="M20" i="2"/>
  <c r="B4" i="63"/>
  <c r="B6" i="63" s="1"/>
  <c r="M6" i="2"/>
  <c r="B4" i="62"/>
  <c r="B6" i="62" s="1"/>
  <c r="M34" i="2"/>
  <c r="B4" i="61"/>
  <c r="B6" i="61" s="1"/>
  <c r="M36" i="2"/>
  <c r="B4" i="60"/>
  <c r="B6" i="60" s="1"/>
  <c r="M16" i="2"/>
  <c r="B4" i="59"/>
  <c r="B6" i="59" s="1"/>
  <c r="M21" i="2"/>
  <c r="B4" i="58"/>
  <c r="B6" i="58" s="1"/>
  <c r="M18" i="2"/>
  <c r="B4" i="57"/>
  <c r="B6" i="57" s="1"/>
  <c r="V75" i="56"/>
  <c r="V74" i="56"/>
  <c r="V73" i="56"/>
  <c r="V72" i="56"/>
  <c r="V67" i="56"/>
  <c r="V65" i="56"/>
  <c r="M22" i="2"/>
  <c r="V64" i="56"/>
  <c r="V63" i="56"/>
  <c r="V61" i="56"/>
  <c r="V60" i="56"/>
  <c r="B4" i="56"/>
  <c r="B6" i="56" s="1"/>
  <c r="M4" i="2"/>
  <c r="B4" i="55"/>
  <c r="B6" i="55" s="1"/>
  <c r="B4" i="51"/>
  <c r="B6" i="51" s="1"/>
  <c r="M24" i="2"/>
  <c r="B4" i="50"/>
  <c r="B6" i="50" s="1"/>
  <c r="M8" i="2"/>
  <c r="B4" i="49"/>
  <c r="B6" i="49" s="1"/>
  <c r="M37" i="2"/>
  <c r="B4" i="47"/>
  <c r="B6" i="47" s="1"/>
  <c r="B4" i="46"/>
  <c r="B6" i="46" s="1"/>
  <c r="M13" i="2"/>
  <c r="M27" i="2"/>
  <c r="M14" i="2"/>
  <c r="M5" i="2"/>
  <c r="M10" i="2"/>
  <c r="M15" i="2"/>
  <c r="M17" i="2"/>
  <c r="M9" i="2"/>
  <c r="M32" i="2"/>
  <c r="M35" i="2"/>
  <c r="M7" i="2"/>
  <c r="L74" i="2"/>
  <c r="H74" i="2"/>
  <c r="T73" i="2"/>
  <c r="S73" i="2"/>
  <c r="R73" i="2"/>
  <c r="Q73" i="2"/>
  <c r="P73" i="2"/>
  <c r="T70" i="2"/>
  <c r="S70" i="2"/>
  <c r="R70" i="2"/>
  <c r="Q70" i="2"/>
  <c r="P70" i="2"/>
  <c r="T69" i="2"/>
  <c r="S69" i="2"/>
  <c r="R69" i="2"/>
  <c r="Q69" i="2"/>
  <c r="P69" i="2"/>
  <c r="T68" i="2"/>
  <c r="S68" i="2"/>
  <c r="R68" i="2"/>
  <c r="Q68" i="2"/>
  <c r="P68" i="2"/>
  <c r="T67" i="2"/>
  <c r="S67" i="2"/>
  <c r="R67" i="2"/>
  <c r="Q67" i="2"/>
  <c r="P67" i="2"/>
  <c r="T66" i="2"/>
  <c r="S66" i="2"/>
  <c r="R66" i="2"/>
  <c r="Q66" i="2"/>
  <c r="P66" i="2"/>
  <c r="T65" i="2"/>
  <c r="S65" i="2"/>
  <c r="R65" i="2"/>
  <c r="Q65" i="2"/>
  <c r="P65" i="2"/>
  <c r="M65" i="2"/>
  <c r="T64" i="2"/>
  <c r="S64" i="2"/>
  <c r="R64" i="2"/>
  <c r="Q64" i="2"/>
  <c r="P64" i="2"/>
  <c r="T63" i="2"/>
  <c r="S63" i="2"/>
  <c r="R63" i="2"/>
  <c r="Q63" i="2"/>
  <c r="P63" i="2"/>
  <c r="T62" i="2"/>
  <c r="S62" i="2"/>
  <c r="R62" i="2"/>
  <c r="Q62" i="2"/>
  <c r="P62" i="2"/>
  <c r="T61" i="2"/>
  <c r="S61" i="2"/>
  <c r="R61" i="2"/>
  <c r="Q61" i="2"/>
  <c r="P61" i="2"/>
  <c r="T60" i="2"/>
  <c r="S60" i="2"/>
  <c r="R60" i="2"/>
  <c r="Q60" i="2"/>
  <c r="P60" i="2"/>
  <c r="M60" i="2"/>
  <c r="T59" i="2"/>
  <c r="S59" i="2"/>
  <c r="R59" i="2"/>
  <c r="Q59" i="2"/>
  <c r="P59" i="2"/>
  <c r="T58" i="2"/>
  <c r="S58" i="2"/>
  <c r="R58" i="2"/>
  <c r="Q58" i="2"/>
  <c r="P58" i="2"/>
  <c r="T57" i="2"/>
  <c r="S57" i="2"/>
  <c r="R57" i="2"/>
  <c r="Q57" i="2"/>
  <c r="P57" i="2"/>
  <c r="M57" i="2"/>
  <c r="T56" i="2"/>
  <c r="S56" i="2"/>
  <c r="R56" i="2"/>
  <c r="Q56" i="2"/>
  <c r="P56" i="2"/>
  <c r="T55" i="2"/>
  <c r="S55" i="2"/>
  <c r="R55" i="2"/>
  <c r="Q55" i="2"/>
  <c r="P55" i="2"/>
  <c r="T54" i="2"/>
  <c r="S54" i="2"/>
  <c r="R54" i="2"/>
  <c r="Q54" i="2"/>
  <c r="P54" i="2"/>
  <c r="M54" i="2"/>
  <c r="T53" i="2"/>
  <c r="S53" i="2"/>
  <c r="R53" i="2"/>
  <c r="Q53" i="2"/>
  <c r="P53" i="2"/>
  <c r="T52" i="2"/>
  <c r="S52" i="2"/>
  <c r="R52" i="2"/>
  <c r="Q52" i="2"/>
  <c r="P52" i="2"/>
  <c r="M52" i="2"/>
  <c r="T51" i="2"/>
  <c r="S51" i="2"/>
  <c r="R51" i="2"/>
  <c r="Q51" i="2"/>
  <c r="P51" i="2"/>
  <c r="T50" i="2"/>
  <c r="S50" i="2"/>
  <c r="R50" i="2"/>
  <c r="Q50" i="2"/>
  <c r="P50" i="2"/>
  <c r="T49" i="2"/>
  <c r="S49" i="2"/>
  <c r="R49" i="2"/>
  <c r="Q49" i="2"/>
  <c r="P49" i="2"/>
  <c r="M49" i="2"/>
  <c r="T48" i="2"/>
  <c r="S48" i="2"/>
  <c r="R48" i="2"/>
  <c r="Q48" i="2"/>
  <c r="P48" i="2"/>
  <c r="T47" i="2"/>
  <c r="S47" i="2"/>
  <c r="R47" i="2"/>
  <c r="Q47" i="2"/>
  <c r="P47" i="2"/>
  <c r="T46" i="2"/>
  <c r="S46" i="2"/>
  <c r="R46" i="2"/>
  <c r="Q46" i="2"/>
  <c r="P46" i="2"/>
  <c r="M46" i="2"/>
  <c r="T45" i="2"/>
  <c r="S45" i="2"/>
  <c r="R45" i="2"/>
  <c r="Q45" i="2"/>
  <c r="P45" i="2"/>
  <c r="M45" i="2"/>
  <c r="T44" i="2"/>
  <c r="S44" i="2"/>
  <c r="R44" i="2"/>
  <c r="Q44" i="2"/>
  <c r="P44" i="2"/>
  <c r="T43" i="2"/>
  <c r="S43" i="2"/>
  <c r="R43" i="2"/>
  <c r="Q43" i="2"/>
  <c r="P43" i="2"/>
  <c r="T42" i="2"/>
  <c r="S42" i="2"/>
  <c r="R42" i="2"/>
  <c r="Q42" i="2"/>
  <c r="P42" i="2"/>
  <c r="T41" i="2"/>
  <c r="S41" i="2"/>
  <c r="R41" i="2"/>
  <c r="Q41" i="2"/>
  <c r="P41" i="2"/>
  <c r="M41" i="2"/>
  <c r="T40" i="2"/>
  <c r="S40" i="2"/>
  <c r="R40" i="2"/>
  <c r="Q40" i="2"/>
  <c r="P40" i="2"/>
  <c r="M40" i="2"/>
  <c r="T39" i="2"/>
  <c r="S39" i="2"/>
  <c r="R39" i="2"/>
  <c r="Q39" i="2"/>
  <c r="P39" i="2"/>
  <c r="T38" i="2"/>
  <c r="S38" i="2"/>
  <c r="R38" i="2"/>
  <c r="Q38" i="2"/>
  <c r="P38" i="2"/>
  <c r="T37" i="2"/>
  <c r="S37" i="2"/>
  <c r="R37" i="2"/>
  <c r="Q37" i="2"/>
  <c r="P37" i="2"/>
  <c r="T36" i="2"/>
  <c r="S36" i="2"/>
  <c r="R36" i="2"/>
  <c r="Q36" i="2"/>
  <c r="P36" i="2"/>
  <c r="T35" i="2"/>
  <c r="S35" i="2"/>
  <c r="R35" i="2"/>
  <c r="Q35" i="2"/>
  <c r="P35" i="2"/>
  <c r="T34" i="2"/>
  <c r="S34" i="2"/>
  <c r="R34" i="2"/>
  <c r="Q34" i="2"/>
  <c r="P34" i="2"/>
  <c r="T33" i="2"/>
  <c r="S33" i="2"/>
  <c r="R33" i="2"/>
  <c r="Q33" i="2"/>
  <c r="P33" i="2"/>
  <c r="T32" i="2"/>
  <c r="S32" i="2"/>
  <c r="R32" i="2"/>
  <c r="Q32" i="2"/>
  <c r="P32" i="2"/>
  <c r="T31" i="2"/>
  <c r="S31" i="2"/>
  <c r="R31" i="2"/>
  <c r="Q31" i="2"/>
  <c r="P31" i="2"/>
  <c r="M31" i="2"/>
  <c r="T30" i="2"/>
  <c r="S30" i="2"/>
  <c r="R30" i="2"/>
  <c r="Q30" i="2"/>
  <c r="P30" i="2"/>
  <c r="M30" i="2"/>
  <c r="T29" i="2"/>
  <c r="S29" i="2"/>
  <c r="R29" i="2"/>
  <c r="Q29" i="2"/>
  <c r="P29" i="2"/>
  <c r="T28" i="2"/>
  <c r="S28" i="2"/>
  <c r="R28" i="2"/>
  <c r="Q28" i="2"/>
  <c r="P28" i="2"/>
  <c r="M28" i="2"/>
  <c r="T27" i="2"/>
  <c r="S27" i="2"/>
  <c r="R27" i="2"/>
  <c r="Q27" i="2"/>
  <c r="P27" i="2"/>
  <c r="T26" i="2"/>
  <c r="S26" i="2"/>
  <c r="R26" i="2"/>
  <c r="Q26" i="2"/>
  <c r="P26" i="2"/>
  <c r="M26" i="2"/>
  <c r="T25" i="2"/>
  <c r="S25" i="2"/>
  <c r="R25" i="2"/>
  <c r="Q25" i="2"/>
  <c r="P25" i="2"/>
  <c r="M25" i="2"/>
  <c r="T24" i="2"/>
  <c r="S24" i="2"/>
  <c r="R24" i="2"/>
  <c r="Q24" i="2"/>
  <c r="P24" i="2"/>
  <c r="T23" i="2"/>
  <c r="S23" i="2"/>
  <c r="R23" i="2"/>
  <c r="Q23" i="2"/>
  <c r="P23" i="2"/>
  <c r="M23" i="2"/>
  <c r="T22" i="2"/>
  <c r="S22" i="2"/>
  <c r="R22" i="2"/>
  <c r="Q22" i="2"/>
  <c r="P22" i="2"/>
  <c r="T21" i="2"/>
  <c r="S21" i="2"/>
  <c r="R21" i="2"/>
  <c r="Q21" i="2"/>
  <c r="P21" i="2"/>
  <c r="T20" i="2"/>
  <c r="S20" i="2"/>
  <c r="R20" i="2"/>
  <c r="Q20" i="2"/>
  <c r="P20" i="2"/>
  <c r="T19" i="2"/>
  <c r="S19" i="2"/>
  <c r="R19" i="2"/>
  <c r="Q19" i="2"/>
  <c r="P19" i="2"/>
  <c r="T18" i="2"/>
  <c r="S18" i="2"/>
  <c r="R18" i="2"/>
  <c r="Q18" i="2"/>
  <c r="P18" i="2"/>
  <c r="T17" i="2"/>
  <c r="S17" i="2"/>
  <c r="R17" i="2"/>
  <c r="Q17" i="2"/>
  <c r="P17" i="2"/>
  <c r="T16" i="2"/>
  <c r="S16" i="2"/>
  <c r="R16" i="2"/>
  <c r="Q16" i="2"/>
  <c r="P16" i="2"/>
  <c r="T15" i="2"/>
  <c r="S15" i="2"/>
  <c r="R15" i="2"/>
  <c r="Q15" i="2"/>
  <c r="P15" i="2"/>
  <c r="T14" i="2"/>
  <c r="S14" i="2"/>
  <c r="R14" i="2"/>
  <c r="Q14" i="2"/>
  <c r="P14" i="2"/>
  <c r="T13" i="2"/>
  <c r="S13" i="2"/>
  <c r="R13" i="2"/>
  <c r="Q13" i="2"/>
  <c r="P13" i="2"/>
  <c r="T12" i="2"/>
  <c r="S12" i="2"/>
  <c r="R12" i="2"/>
  <c r="Q12" i="2"/>
  <c r="P12" i="2"/>
  <c r="M12" i="2"/>
  <c r="T11" i="2"/>
  <c r="S11" i="2"/>
  <c r="R11" i="2"/>
  <c r="Q11" i="2"/>
  <c r="P11" i="2"/>
  <c r="M11" i="2"/>
  <c r="T10" i="2"/>
  <c r="S10" i="2"/>
  <c r="R10" i="2"/>
  <c r="Q10" i="2"/>
  <c r="P10" i="2"/>
  <c r="T9" i="2"/>
  <c r="S9" i="2"/>
  <c r="R9" i="2"/>
  <c r="Q9" i="2"/>
  <c r="P9" i="2"/>
  <c r="T8" i="2"/>
  <c r="S8" i="2"/>
  <c r="R8" i="2"/>
  <c r="Q8" i="2"/>
  <c r="P8" i="2"/>
  <c r="T7" i="2"/>
  <c r="S7" i="2"/>
  <c r="R7" i="2"/>
  <c r="Q7" i="2"/>
  <c r="P7" i="2"/>
  <c r="T6" i="2"/>
  <c r="S6" i="2"/>
  <c r="R6" i="2"/>
  <c r="Q6" i="2"/>
  <c r="P6" i="2"/>
  <c r="T5" i="2"/>
  <c r="S5" i="2"/>
  <c r="R5" i="2"/>
  <c r="Q5" i="2"/>
  <c r="P5" i="2"/>
  <c r="T4" i="2"/>
  <c r="S4" i="2"/>
  <c r="R4" i="2"/>
  <c r="Q4" i="2"/>
  <c r="P4" i="2"/>
  <c r="T3" i="2"/>
  <c r="S3" i="2"/>
  <c r="R3" i="2"/>
  <c r="Q3" i="2"/>
  <c r="N73" i="2" l="1"/>
  <c r="H64" i="69"/>
  <c r="H64" i="51"/>
  <c r="H64" i="105"/>
  <c r="H64" i="104"/>
  <c r="H64" i="106"/>
  <c r="N70" i="2" l="1"/>
  <c r="O70" i="2" s="1"/>
  <c r="H64" i="78"/>
  <c r="N65" i="2" s="1"/>
  <c r="O65" i="2" s="1"/>
  <c r="H64" i="84"/>
  <c r="N39" i="2" s="1"/>
  <c r="O39" i="2" s="1"/>
  <c r="N10" i="2"/>
  <c r="O10" i="2" s="1"/>
  <c r="N11" i="2"/>
  <c r="O11" i="2" s="1"/>
  <c r="H64" i="82"/>
  <c r="N64" i="2" s="1"/>
  <c r="O64" i="2" s="1"/>
  <c r="H64" i="77"/>
  <c r="N50" i="2" s="1"/>
  <c r="O50" i="2" s="1"/>
  <c r="H64" i="75"/>
  <c r="N43" i="2" s="1"/>
  <c r="O43" i="2" s="1"/>
  <c r="N51" i="2"/>
  <c r="O51" i="2" s="1"/>
  <c r="N3" i="2"/>
  <c r="N66" i="2"/>
  <c r="O66" i="2" s="1"/>
  <c r="N25" i="2"/>
  <c r="O25" i="2" s="1"/>
  <c r="H64" i="49"/>
  <c r="N8" i="2" s="1"/>
  <c r="O8" i="2" s="1"/>
  <c r="N9" i="2"/>
  <c r="O9" i="2" s="1"/>
  <c r="H64" i="63"/>
  <c r="N20" i="2" s="1"/>
  <c r="O20" i="2" s="1"/>
  <c r="H64" i="85"/>
  <c r="N63" i="2" s="1"/>
  <c r="O63" i="2" s="1"/>
  <c r="H64" i="100"/>
  <c r="N55" i="2" s="1"/>
  <c r="O55" i="2" s="1"/>
  <c r="N14" i="2"/>
  <c r="O14" i="2" s="1"/>
  <c r="N32" i="2"/>
  <c r="O32" i="2" s="1"/>
  <c r="H64" i="71"/>
  <c r="N42" i="2" s="1"/>
  <c r="O42" i="2" s="1"/>
  <c r="N27" i="2"/>
  <c r="O27" i="2" s="1"/>
  <c r="N17" i="2"/>
  <c r="O17" i="2" s="1"/>
  <c r="N52" i="2"/>
  <c r="O52" i="2" s="1"/>
  <c r="N23" i="2"/>
  <c r="O23" i="2" s="1"/>
  <c r="H64" i="57"/>
  <c r="N18" i="2" s="1"/>
  <c r="O18" i="2" s="1"/>
  <c r="H64" i="83"/>
  <c r="N46" i="2" s="1"/>
  <c r="O46" i="2" s="1"/>
  <c r="N60" i="2"/>
  <c r="O60" i="2" s="1"/>
  <c r="N12" i="2"/>
  <c r="O12" i="2" s="1"/>
  <c r="H64" i="87"/>
  <c r="N69" i="2" s="1"/>
  <c r="O69" i="2" s="1"/>
  <c r="N31" i="2"/>
  <c r="O31" i="2" s="1"/>
  <c r="H64" i="56"/>
  <c r="N22" i="2" s="1"/>
  <c r="O22" i="2" s="1"/>
  <c r="H64" i="79"/>
  <c r="N44" i="2" s="1"/>
  <c r="O44" i="2" s="1"/>
  <c r="N59" i="2"/>
  <c r="O59" i="2" s="1"/>
  <c r="N30" i="2"/>
  <c r="O30" i="2" s="1"/>
  <c r="N35" i="2"/>
  <c r="O35" i="2" s="1"/>
  <c r="N56" i="2"/>
  <c r="O56" i="2" s="1"/>
  <c r="H64" i="50"/>
  <c r="N24" i="2" s="1"/>
  <c r="O24" i="2" s="1"/>
  <c r="N13" i="2"/>
  <c r="O13" i="2" s="1"/>
  <c r="N67" i="2"/>
  <c r="O67" i="2" s="1"/>
  <c r="H64" i="55"/>
  <c r="N4" i="2" s="1"/>
  <c r="O4" i="2" s="1"/>
  <c r="N58" i="2"/>
  <c r="O58" i="2" s="1"/>
  <c r="H64" i="72"/>
  <c r="N41" i="2" s="1"/>
  <c r="O41" i="2" s="1"/>
  <c r="H64" i="61"/>
  <c r="N34" i="2" s="1"/>
  <c r="O34" i="2" s="1"/>
  <c r="H64" i="62"/>
  <c r="N6" i="2" s="1"/>
  <c r="O6" i="2" s="1"/>
  <c r="N45" i="2"/>
  <c r="O45" i="2" s="1"/>
  <c r="H64" i="76"/>
  <c r="N49" i="2" s="1"/>
  <c r="O49" i="2" s="1"/>
  <c r="H64" i="64"/>
  <c r="N19" i="2" s="1"/>
  <c r="O19" i="2" s="1"/>
  <c r="N5" i="2"/>
  <c r="O5" i="2" s="1"/>
  <c r="H64" i="81"/>
  <c r="N54" i="2" s="1"/>
  <c r="O54" i="2" s="1"/>
  <c r="N7" i="2"/>
  <c r="O7" i="2" s="1"/>
  <c r="H64" i="58"/>
  <c r="N21" i="2" s="1"/>
  <c r="O21" i="2" s="1"/>
  <c r="H64" i="68"/>
  <c r="N29" i="2" s="1"/>
  <c r="O29" i="2" s="1"/>
  <c r="H64" i="74"/>
  <c r="N53" i="2" s="1"/>
  <c r="O53" i="2" s="1"/>
  <c r="N48" i="2"/>
  <c r="O48" i="2" s="1"/>
  <c r="N33" i="2"/>
  <c r="O33" i="2" s="1"/>
  <c r="N57" i="2"/>
  <c r="O57" i="2" s="1"/>
  <c r="N15" i="2"/>
  <c r="O15" i="2" s="1"/>
  <c r="H64" i="60"/>
  <c r="N36" i="2" s="1"/>
  <c r="O36" i="2" s="1"/>
  <c r="H64" i="86"/>
  <c r="N61" i="2" s="1"/>
  <c r="O61" i="2" s="1"/>
  <c r="H64" i="88"/>
  <c r="N38" i="2" s="1"/>
  <c r="O38" i="2" s="1"/>
  <c r="N62" i="2"/>
  <c r="O62" i="2" s="1"/>
  <c r="H64" i="103"/>
  <c r="N40" i="2" s="1"/>
  <c r="O40" i="2" s="1"/>
  <c r="N47" i="2"/>
  <c r="O47" i="2" s="1"/>
  <c r="H64" i="59"/>
  <c r="N16" i="2" s="1"/>
  <c r="O16" i="2" s="1"/>
  <c r="H64" i="46"/>
  <c r="N26" i="2" s="1"/>
  <c r="O26" i="2" s="1"/>
  <c r="H64" i="66"/>
  <c r="N28" i="2" s="1"/>
  <c r="O28" i="2" s="1"/>
  <c r="H64" i="47"/>
  <c r="N37" i="2" s="1"/>
  <c r="O37" i="2" s="1"/>
  <c r="H64" i="102"/>
  <c r="N68" i="2" s="1"/>
  <c r="O68" i="2" s="1"/>
  <c r="O3" i="2" l="1"/>
  <c r="N74" i="2"/>
</calcChain>
</file>

<file path=xl/comments1.xml><?xml version="1.0" encoding="utf-8"?>
<comments xmlns="http://schemas.openxmlformats.org/spreadsheetml/2006/main">
  <authors>
    <author>tuoi.pham</author>
  </authors>
  <commentList>
    <comment ref="F13" authorId="0" shapeId="0">
      <text>
        <r>
          <rPr>
            <b/>
            <sz val="9"/>
            <color indexed="81"/>
            <rFont val="Tahoma"/>
            <family val="2"/>
          </rPr>
          <t>tuoi.pham:</t>
        </r>
        <r>
          <rPr>
            <sz val="9"/>
            <color indexed="81"/>
            <rFont val="Tahoma"/>
            <family val="2"/>
          </rPr>
          <t xml:space="preserve">
Vân Hường</t>
        </r>
      </text>
    </comment>
    <comment ref="F42" authorId="0" shapeId="0">
      <text>
        <r>
          <rPr>
            <b/>
            <sz val="9"/>
            <color indexed="81"/>
            <rFont val="Tahoma"/>
            <family val="2"/>
          </rPr>
          <t>tuoi.pham:</t>
        </r>
        <r>
          <rPr>
            <sz val="9"/>
            <color indexed="81"/>
            <rFont val="Tahoma"/>
            <family val="2"/>
          </rPr>
          <t xml:space="preserve">
trang2.le</t>
        </r>
      </text>
    </comment>
    <comment ref="F56" authorId="0" shapeId="0">
      <text>
        <r>
          <rPr>
            <b/>
            <sz val="9"/>
            <color rgb="FF000000"/>
            <rFont val="Tahoma"/>
            <family val="2"/>
          </rPr>
          <t>tuoi.pham:</t>
        </r>
        <r>
          <rPr>
            <sz val="9"/>
            <color rgb="FF000000"/>
            <rFont val="Tahoma"/>
            <family val="2"/>
          </rPr>
          <t xml:space="preserve">
</t>
        </r>
        <r>
          <rPr>
            <sz val="9"/>
            <color rgb="FF000000"/>
            <rFont val="Tahoma"/>
            <family val="2"/>
          </rPr>
          <t>nguyet2.nguyen</t>
        </r>
      </text>
    </comment>
    <comment ref="F58" authorId="0" shapeId="0">
      <text>
        <r>
          <rPr>
            <b/>
            <sz val="9"/>
            <color indexed="81"/>
            <rFont val="Tahoma"/>
            <family val="2"/>
          </rPr>
          <t>tuoi.pham:</t>
        </r>
        <r>
          <rPr>
            <sz val="9"/>
            <color indexed="81"/>
            <rFont val="Tahoma"/>
            <family val="2"/>
          </rPr>
          <t xml:space="preserve">
trang2.nguyen</t>
        </r>
      </text>
    </comment>
    <comment ref="F63" authorId="0" shapeId="0">
      <text>
        <r>
          <rPr>
            <b/>
            <sz val="9"/>
            <color indexed="81"/>
            <rFont val="Tahoma"/>
            <family val="2"/>
          </rPr>
          <t>tuoi.pham:</t>
        </r>
        <r>
          <rPr>
            <sz val="9"/>
            <color indexed="81"/>
            <rFont val="Tahoma"/>
            <family val="2"/>
          </rPr>
          <t xml:space="preserve">
Thuy Le MIB</t>
        </r>
      </text>
    </comment>
    <comment ref="F67" authorId="0" shapeId="0">
      <text>
        <r>
          <rPr>
            <b/>
            <sz val="9"/>
            <color indexed="81"/>
            <rFont val="Tahoma"/>
            <family val="2"/>
          </rPr>
          <t>tuoi.pham:</t>
        </r>
        <r>
          <rPr>
            <sz val="9"/>
            <color indexed="81"/>
            <rFont val="Tahoma"/>
            <family val="2"/>
          </rPr>
          <t xml:space="preserve">
huyen3.nguyen</t>
        </r>
      </text>
    </comment>
  </commentList>
</comments>
</file>

<file path=xl/comments2.xml><?xml version="1.0" encoding="utf-8"?>
<comments xmlns="http://schemas.openxmlformats.org/spreadsheetml/2006/main">
  <authors>
    <author>tuoi.pham</author>
    <author>honglien.nguyen</author>
  </authors>
  <commentList>
    <comment ref="I2" authorId="0" shapeId="0">
      <text>
        <r>
          <rPr>
            <b/>
            <sz val="9"/>
            <color indexed="81"/>
            <rFont val="Tahoma"/>
            <family val="2"/>
          </rPr>
          <t>tuoi.pham:</t>
        </r>
        <r>
          <rPr>
            <sz val="9"/>
            <color indexed="81"/>
            <rFont val="Tahoma"/>
            <family val="2"/>
          </rPr>
          <t xml:space="preserve">
LG account</t>
        </r>
      </text>
    </comment>
    <comment ref="I17" authorId="0" shapeId="0">
      <text>
        <r>
          <rPr>
            <b/>
            <sz val="9"/>
            <color indexed="81"/>
            <rFont val="Tahoma"/>
            <family val="2"/>
          </rPr>
          <t>tuoi.pham:</t>
        </r>
        <r>
          <rPr>
            <sz val="9"/>
            <color indexed="81"/>
            <rFont val="Tahoma"/>
            <family val="2"/>
          </rPr>
          <t xml:space="preserve">
LG account</t>
        </r>
      </text>
    </comment>
    <comment ref="E23" authorId="1" shapeId="0">
      <text>
        <r>
          <rPr>
            <b/>
            <sz val="9"/>
            <color indexed="81"/>
            <rFont val="Tahoma"/>
            <family val="2"/>
          </rPr>
          <t>honglien.nguyen:</t>
        </r>
        <r>
          <rPr>
            <sz val="9"/>
            <color indexed="81"/>
            <rFont val="Tahoma"/>
            <family val="2"/>
          </rPr>
          <t xml:space="preserve">
No course in 2019</t>
        </r>
      </text>
    </comment>
    <comment ref="E33"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I39" authorId="0" shapeId="0">
      <text>
        <r>
          <rPr>
            <b/>
            <sz val="9"/>
            <color indexed="81"/>
            <rFont val="Tahoma"/>
            <family val="2"/>
          </rPr>
          <t>tuoi.pham:</t>
        </r>
        <r>
          <rPr>
            <sz val="9"/>
            <color indexed="81"/>
            <rFont val="Tahoma"/>
            <family val="2"/>
          </rPr>
          <t xml:space="preserve">
LG account</t>
        </r>
      </text>
    </comment>
    <comment ref="I58" authorId="0" shapeId="0">
      <text>
        <r>
          <rPr>
            <b/>
            <sz val="9"/>
            <color indexed="81"/>
            <rFont val="Tahoma"/>
            <family val="2"/>
          </rPr>
          <t>tuoi.pham:</t>
        </r>
        <r>
          <rPr>
            <sz val="9"/>
            <color indexed="81"/>
            <rFont val="Tahoma"/>
            <family val="2"/>
          </rPr>
          <t xml:space="preserve">
LG account</t>
        </r>
      </text>
    </comment>
    <comment ref="I70" authorId="0" shapeId="0">
      <text>
        <r>
          <rPr>
            <b/>
            <sz val="9"/>
            <color indexed="81"/>
            <rFont val="Tahoma"/>
            <family val="2"/>
          </rPr>
          <t>tuoi.pham:</t>
        </r>
        <r>
          <rPr>
            <sz val="9"/>
            <color indexed="81"/>
            <rFont val="Tahoma"/>
            <family val="2"/>
          </rPr>
          <t xml:space="preserve">
LG account</t>
        </r>
      </text>
    </comment>
  </commentList>
</comments>
</file>

<file path=xl/comments3.xml><?xml version="1.0" encoding="utf-8"?>
<comments xmlns="http://schemas.openxmlformats.org/spreadsheetml/2006/main">
  <authors>
    <author>tuoi.pham</author>
  </authors>
  <commentList>
    <comment ref="D3" authorId="0" shapeId="0">
      <text>
        <r>
          <rPr>
            <b/>
            <sz val="9"/>
            <color indexed="81"/>
            <rFont val="Tahoma"/>
            <family val="2"/>
          </rPr>
          <t>tuoi.pham:</t>
        </r>
        <r>
          <rPr>
            <sz val="9"/>
            <color indexed="81"/>
            <rFont val="Tahoma"/>
            <family val="2"/>
          </rPr>
          <t xml:space="preserve">
M: Mandatory
N/A: Not Applicable
O: Optional</t>
        </r>
      </text>
    </comment>
    <comment ref="E3" authorId="0" shapeId="0">
      <text>
        <r>
          <rPr>
            <b/>
            <sz val="9"/>
            <color indexed="81"/>
            <rFont val="Tahoma"/>
            <family val="2"/>
          </rPr>
          <t>tuoi.pham:</t>
        </r>
        <r>
          <rPr>
            <sz val="9"/>
            <color indexed="81"/>
            <rFont val="Tahoma"/>
            <family val="2"/>
          </rPr>
          <t xml:space="preserve">
M: Mandatory
N/A: Not Applicable
O: Optional</t>
        </r>
      </text>
    </comment>
    <comment ref="F3" authorId="0" shapeId="0">
      <text>
        <r>
          <rPr>
            <b/>
            <sz val="9"/>
            <color indexed="81"/>
            <rFont val="Tahoma"/>
            <family val="2"/>
          </rPr>
          <t>tuoi.pham:</t>
        </r>
        <r>
          <rPr>
            <sz val="9"/>
            <color indexed="81"/>
            <rFont val="Tahoma"/>
            <family val="2"/>
          </rPr>
          <t xml:space="preserve">
M: Mandatory
N/A: Not Applicable
O: Optional</t>
        </r>
      </text>
    </comment>
    <comment ref="G3" authorId="0" shapeId="0">
      <text>
        <r>
          <rPr>
            <b/>
            <sz val="9"/>
            <color indexed="81"/>
            <rFont val="Tahoma"/>
            <family val="2"/>
          </rPr>
          <t>tuoi.pham:</t>
        </r>
        <r>
          <rPr>
            <sz val="9"/>
            <color indexed="81"/>
            <rFont val="Tahoma"/>
            <family val="2"/>
          </rPr>
          <t xml:space="preserve">
M: Mandatory
N/A: Not Applicable
O: Optional</t>
        </r>
      </text>
    </comment>
    <comment ref="H3" authorId="0" shapeId="0">
      <text>
        <r>
          <rPr>
            <b/>
            <sz val="9"/>
            <color indexed="81"/>
            <rFont val="Tahoma"/>
            <family val="2"/>
          </rPr>
          <t>tuoi.pham:</t>
        </r>
        <r>
          <rPr>
            <sz val="9"/>
            <color indexed="81"/>
            <rFont val="Tahoma"/>
            <family val="2"/>
          </rPr>
          <t xml:space="preserve">
M: Mandatory
N/A: Not Applicable
O: Optional</t>
        </r>
      </text>
    </comment>
    <comment ref="D63" authorId="0" shapeId="0">
      <text>
        <r>
          <rPr>
            <b/>
            <sz val="9"/>
            <color indexed="81"/>
            <rFont val="Tahoma"/>
            <family val="2"/>
          </rPr>
          <t>tuoi.pham:</t>
        </r>
        <r>
          <rPr>
            <sz val="9"/>
            <color indexed="81"/>
            <rFont val="Tahoma"/>
            <family val="2"/>
          </rPr>
          <t xml:space="preserve">
M: Mandatory
N/A: Not Applicable
O: Optional</t>
        </r>
      </text>
    </comment>
  </commentList>
</comments>
</file>

<file path=xl/comments4.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5.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6.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7.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8.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9.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10.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11.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12.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13.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14.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15.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16.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17.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18.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19.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20.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21.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22.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23.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24.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25.xml><?xml version="1.0" encoding="utf-8"?>
<comments xmlns="http://schemas.openxmlformats.org/spreadsheetml/2006/main">
  <authors>
    <author>tuoi.pham</author>
    <author>honglien.nguyen</author>
  </authors>
  <commentList>
    <comment ref="S3" authorId="0" shapeId="0">
      <text>
        <r>
          <rPr>
            <b/>
            <sz val="9"/>
            <color indexed="81"/>
            <rFont val="Tahoma"/>
            <family val="2"/>
          </rPr>
          <t>tuoi.pham:</t>
        </r>
        <r>
          <rPr>
            <sz val="9"/>
            <color indexed="81"/>
            <rFont val="Tahoma"/>
            <family val="2"/>
          </rPr>
          <t xml:space="preserve">
LG account</t>
        </r>
      </text>
    </comment>
    <comment ref="T3" authorId="0" shapeId="0">
      <text>
        <r>
          <rPr>
            <b/>
            <sz val="9"/>
            <color indexed="81"/>
            <rFont val="Tahoma"/>
            <family val="2"/>
          </rPr>
          <t>tuoi.pham:</t>
        </r>
        <r>
          <rPr>
            <sz val="9"/>
            <color indexed="81"/>
            <rFont val="Tahoma"/>
            <family val="2"/>
          </rPr>
          <t xml:space="preserve">
M: Mandatory
O: Optional</t>
        </r>
      </text>
    </comment>
    <comment ref="T18" authorId="0" shapeId="0">
      <text>
        <r>
          <rPr>
            <b/>
            <sz val="9"/>
            <color indexed="81"/>
            <rFont val="Tahoma"/>
            <family val="2"/>
          </rPr>
          <t>tuoi.pham:</t>
        </r>
        <r>
          <rPr>
            <sz val="9"/>
            <color indexed="81"/>
            <rFont val="Tahoma"/>
            <family val="2"/>
          </rPr>
          <t xml:space="preserve">
M: Mandatory
O: Optional</t>
        </r>
      </text>
    </comment>
    <comment ref="O23" authorId="1" shapeId="0">
      <text>
        <r>
          <rPr>
            <b/>
            <sz val="9"/>
            <color indexed="81"/>
            <rFont val="Tahoma"/>
            <family val="2"/>
          </rPr>
          <t>honglien.nguyen:</t>
        </r>
        <r>
          <rPr>
            <sz val="9"/>
            <color indexed="81"/>
            <rFont val="Tahoma"/>
            <family val="2"/>
          </rPr>
          <t xml:space="preserve">
No course in 2019</t>
        </r>
      </text>
    </comment>
    <comment ref="O33"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9" authorId="0" shapeId="0">
      <text>
        <r>
          <rPr>
            <b/>
            <sz val="9"/>
            <color indexed="81"/>
            <rFont val="Tahoma"/>
            <family val="2"/>
          </rPr>
          <t>tuoi.pham:</t>
        </r>
        <r>
          <rPr>
            <sz val="9"/>
            <color indexed="81"/>
            <rFont val="Tahoma"/>
            <family val="2"/>
          </rPr>
          <t xml:space="preserve">
M: Mandatory
O: Optional</t>
        </r>
      </text>
    </comment>
    <comment ref="T59" authorId="0" shapeId="0">
      <text>
        <r>
          <rPr>
            <b/>
            <sz val="9"/>
            <color indexed="81"/>
            <rFont val="Tahoma"/>
            <family val="2"/>
          </rPr>
          <t>tuoi.pham:</t>
        </r>
        <r>
          <rPr>
            <sz val="9"/>
            <color indexed="81"/>
            <rFont val="Tahoma"/>
            <family val="2"/>
          </rPr>
          <t xml:space="preserve">
M: Mandatory
O: Optional</t>
        </r>
      </text>
    </comment>
    <comment ref="T71" authorId="0" shapeId="0">
      <text>
        <r>
          <rPr>
            <b/>
            <sz val="9"/>
            <color indexed="81"/>
            <rFont val="Tahoma"/>
            <family val="2"/>
          </rPr>
          <t>tuoi.pham:</t>
        </r>
        <r>
          <rPr>
            <sz val="9"/>
            <color indexed="81"/>
            <rFont val="Tahoma"/>
            <family val="2"/>
          </rPr>
          <t xml:space="preserve">
M: Mandatory
O: Optional</t>
        </r>
      </text>
    </comment>
  </commentList>
</comments>
</file>

<file path=xl/comments26.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27.xml><?xml version="1.0" encoding="utf-8"?>
<comments xmlns="http://schemas.openxmlformats.org/spreadsheetml/2006/main">
  <authors>
    <author>tuoi.pham</author>
    <author>diu.le</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3" authorId="1" shapeId="0">
      <text>
        <r>
          <rPr>
            <b/>
            <sz val="9"/>
            <color indexed="81"/>
            <rFont val="Tahoma"/>
            <family val="2"/>
          </rPr>
          <t>diu.le:</t>
        </r>
        <r>
          <rPr>
            <sz val="9"/>
            <color indexed="81"/>
            <rFont val="Tahoma"/>
            <family val="2"/>
          </rPr>
          <t xml:space="preserve">
Move to next year to learn</t>
        </r>
      </text>
    </comment>
    <comment ref="T17" authorId="0" shapeId="0">
      <text>
        <r>
          <rPr>
            <b/>
            <sz val="9"/>
            <color indexed="81"/>
            <rFont val="Tahoma"/>
            <family val="2"/>
          </rPr>
          <t>tuoi.pham:</t>
        </r>
        <r>
          <rPr>
            <sz val="9"/>
            <color indexed="81"/>
            <rFont val="Tahoma"/>
            <family val="2"/>
          </rPr>
          <t xml:space="preserve">
M: Mandatory
O: Optional</t>
        </r>
      </text>
    </comment>
    <comment ref="O22" authorId="2" shapeId="0">
      <text>
        <r>
          <rPr>
            <b/>
            <sz val="9"/>
            <color indexed="81"/>
            <rFont val="Tahoma"/>
            <family val="2"/>
          </rPr>
          <t>honglien.nguyen:</t>
        </r>
        <r>
          <rPr>
            <sz val="9"/>
            <color indexed="81"/>
            <rFont val="Tahoma"/>
            <family val="2"/>
          </rPr>
          <t xml:space="preserve">
No course in 2019</t>
        </r>
      </text>
    </comment>
    <comment ref="D32" authorId="2" shapeId="0">
      <text>
        <r>
          <rPr>
            <b/>
            <sz val="9"/>
            <color indexed="81"/>
            <rFont val="Tahoma"/>
            <family val="2"/>
          </rPr>
          <t>honglien.nguyen:</t>
        </r>
        <r>
          <rPr>
            <sz val="9"/>
            <color indexed="81"/>
            <rFont val="Tahoma"/>
            <family val="2"/>
          </rPr>
          <t xml:space="preserve">
Hamorny</t>
        </r>
      </text>
    </comment>
    <comment ref="O32" authorId="2"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28.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29.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30.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31.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32.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33.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9" authorId="0" shapeId="0">
      <text>
        <r>
          <rPr>
            <b/>
            <sz val="9"/>
            <color indexed="81"/>
            <rFont val="Tahoma"/>
            <family val="2"/>
          </rPr>
          <t>tuoi.pham:</t>
        </r>
        <r>
          <rPr>
            <sz val="9"/>
            <color indexed="81"/>
            <rFont val="Tahoma"/>
            <family val="2"/>
          </rPr>
          <t xml:space="preserve">
M: Mandatory
O: Optional</t>
        </r>
      </text>
    </comment>
    <comment ref="T71" authorId="0" shapeId="0">
      <text>
        <r>
          <rPr>
            <b/>
            <sz val="9"/>
            <color indexed="81"/>
            <rFont val="Tahoma"/>
            <family val="2"/>
          </rPr>
          <t>tuoi.pham:</t>
        </r>
        <r>
          <rPr>
            <sz val="9"/>
            <color indexed="81"/>
            <rFont val="Tahoma"/>
            <family val="2"/>
          </rPr>
          <t xml:space="preserve">
M: Mandatory
O: Optional</t>
        </r>
      </text>
    </comment>
  </commentList>
</comments>
</file>

<file path=xl/comments34.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9" authorId="0" shapeId="0">
      <text>
        <r>
          <rPr>
            <b/>
            <sz val="9"/>
            <color indexed="81"/>
            <rFont val="Tahoma"/>
            <family val="2"/>
          </rPr>
          <t>tuoi.pham:</t>
        </r>
        <r>
          <rPr>
            <sz val="9"/>
            <color indexed="81"/>
            <rFont val="Tahoma"/>
            <family val="2"/>
          </rPr>
          <t xml:space="preserve">
M: Mandatory
O: Optional</t>
        </r>
      </text>
    </comment>
    <comment ref="T71" authorId="0" shapeId="0">
      <text>
        <r>
          <rPr>
            <b/>
            <sz val="9"/>
            <color indexed="81"/>
            <rFont val="Tahoma"/>
            <family val="2"/>
          </rPr>
          <t>tuoi.pham:</t>
        </r>
        <r>
          <rPr>
            <sz val="9"/>
            <color indexed="81"/>
            <rFont val="Tahoma"/>
            <family val="2"/>
          </rPr>
          <t xml:space="preserve">
M: Mandatory
O: Optional</t>
        </r>
      </text>
    </comment>
  </commentList>
</comments>
</file>

<file path=xl/comments35.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9" authorId="0" shapeId="0">
      <text>
        <r>
          <rPr>
            <b/>
            <sz val="9"/>
            <color indexed="81"/>
            <rFont val="Tahoma"/>
            <family val="2"/>
          </rPr>
          <t>tuoi.pham:</t>
        </r>
        <r>
          <rPr>
            <sz val="9"/>
            <color indexed="81"/>
            <rFont val="Tahoma"/>
            <family val="2"/>
          </rPr>
          <t xml:space="preserve">
M: Mandatory
O: Optional</t>
        </r>
      </text>
    </comment>
    <comment ref="T71" authorId="0" shapeId="0">
      <text>
        <r>
          <rPr>
            <b/>
            <sz val="9"/>
            <color indexed="81"/>
            <rFont val="Tahoma"/>
            <family val="2"/>
          </rPr>
          <t>tuoi.pham:</t>
        </r>
        <r>
          <rPr>
            <sz val="9"/>
            <color indexed="81"/>
            <rFont val="Tahoma"/>
            <family val="2"/>
          </rPr>
          <t xml:space="preserve">
M: Mandatory
O: Optional</t>
        </r>
      </text>
    </comment>
  </commentList>
</comments>
</file>

<file path=xl/comments36.xml><?xml version="1.0" encoding="utf-8"?>
<comments xmlns="http://schemas.openxmlformats.org/spreadsheetml/2006/main">
  <authors>
    <author>tuoi.pham</author>
    <author>honglien.nguyen</author>
  </authors>
  <commentList>
    <comment ref="T3" authorId="0" shapeId="0">
      <text>
        <r>
          <rPr>
            <b/>
            <sz val="9"/>
            <color indexed="81"/>
            <rFont val="Tahoma"/>
            <family val="2"/>
          </rPr>
          <t>tuoi.pham:</t>
        </r>
        <r>
          <rPr>
            <sz val="9"/>
            <color indexed="81"/>
            <rFont val="Tahoma"/>
            <family val="2"/>
          </rPr>
          <t xml:space="preserve">
M: Mandatory
O: Optional</t>
        </r>
      </text>
    </comment>
    <comment ref="T18" authorId="0" shapeId="0">
      <text>
        <r>
          <rPr>
            <b/>
            <sz val="9"/>
            <color indexed="81"/>
            <rFont val="Tahoma"/>
            <family val="2"/>
          </rPr>
          <t>tuoi.pham:</t>
        </r>
        <r>
          <rPr>
            <sz val="9"/>
            <color indexed="81"/>
            <rFont val="Tahoma"/>
            <family val="2"/>
          </rPr>
          <t xml:space="preserve">
M: Mandatory
O: Optional</t>
        </r>
      </text>
    </comment>
    <comment ref="O23" authorId="1" shapeId="0">
      <text>
        <r>
          <rPr>
            <b/>
            <sz val="9"/>
            <color indexed="81"/>
            <rFont val="Tahoma"/>
            <family val="2"/>
          </rPr>
          <t>honglien.nguyen:</t>
        </r>
        <r>
          <rPr>
            <sz val="9"/>
            <color indexed="81"/>
            <rFont val="Tahoma"/>
            <family val="2"/>
          </rPr>
          <t xml:space="preserve">
No course in 2019</t>
        </r>
      </text>
    </comment>
    <comment ref="O33"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9" authorId="0" shapeId="0">
      <text>
        <r>
          <rPr>
            <b/>
            <sz val="9"/>
            <color indexed="81"/>
            <rFont val="Tahoma"/>
            <family val="2"/>
          </rPr>
          <t>tuoi.pham:</t>
        </r>
        <r>
          <rPr>
            <sz val="9"/>
            <color indexed="81"/>
            <rFont val="Tahoma"/>
            <family val="2"/>
          </rPr>
          <t xml:space="preserve">
M: Mandatory
O: Optional</t>
        </r>
      </text>
    </comment>
    <comment ref="T59" authorId="0" shapeId="0">
      <text>
        <r>
          <rPr>
            <b/>
            <sz val="9"/>
            <color indexed="81"/>
            <rFont val="Tahoma"/>
            <family val="2"/>
          </rPr>
          <t>tuoi.pham:</t>
        </r>
        <r>
          <rPr>
            <sz val="9"/>
            <color indexed="81"/>
            <rFont val="Tahoma"/>
            <family val="2"/>
          </rPr>
          <t xml:space="preserve">
M: Mandatory
O: Optional</t>
        </r>
      </text>
    </comment>
    <comment ref="T71" authorId="0" shapeId="0">
      <text>
        <r>
          <rPr>
            <b/>
            <sz val="9"/>
            <color indexed="81"/>
            <rFont val="Tahoma"/>
            <family val="2"/>
          </rPr>
          <t>tuoi.pham:</t>
        </r>
        <r>
          <rPr>
            <sz val="9"/>
            <color indexed="81"/>
            <rFont val="Tahoma"/>
            <family val="2"/>
          </rPr>
          <t xml:space="preserve">
M: Mandatory
O: Optional</t>
        </r>
      </text>
    </comment>
  </commentList>
</comments>
</file>

<file path=xl/comments37.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38.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39.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40.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41.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42.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43.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44.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45.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46.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47.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48.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49.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50.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51.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52.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53.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54.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55.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56.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57.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58.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59.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60.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61.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62.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63.xml><?xml version="1.0" encoding="utf-8"?>
<comments xmlns="http://schemas.openxmlformats.org/spreadsheetml/2006/main">
  <authors>
    <author>tuoi.pham</author>
    <author>honglien.nguyen</author>
  </authors>
  <commentList>
    <comment ref="T3" authorId="0" shapeId="0">
      <text>
        <r>
          <rPr>
            <b/>
            <sz val="9"/>
            <color indexed="81"/>
            <rFont val="Tahoma"/>
            <family val="2"/>
          </rPr>
          <t>tuoi.pham:</t>
        </r>
        <r>
          <rPr>
            <sz val="9"/>
            <color indexed="81"/>
            <rFont val="Tahoma"/>
            <family val="2"/>
          </rPr>
          <t xml:space="preserve">
M: Mandatory
O: Optional</t>
        </r>
      </text>
    </comment>
    <comment ref="T18" authorId="0" shapeId="0">
      <text>
        <r>
          <rPr>
            <b/>
            <sz val="9"/>
            <color indexed="81"/>
            <rFont val="Tahoma"/>
            <family val="2"/>
          </rPr>
          <t>tuoi.pham:</t>
        </r>
        <r>
          <rPr>
            <sz val="9"/>
            <color indexed="81"/>
            <rFont val="Tahoma"/>
            <family val="2"/>
          </rPr>
          <t xml:space="preserve">
M: Mandatory
O: Optional</t>
        </r>
      </text>
    </comment>
    <comment ref="O23" authorId="1" shapeId="0">
      <text>
        <r>
          <rPr>
            <b/>
            <sz val="9"/>
            <color indexed="81"/>
            <rFont val="Tahoma"/>
            <family val="2"/>
          </rPr>
          <t>honglien.nguyen:</t>
        </r>
        <r>
          <rPr>
            <sz val="9"/>
            <color indexed="81"/>
            <rFont val="Tahoma"/>
            <family val="2"/>
          </rPr>
          <t xml:space="preserve">
No course in 2019</t>
        </r>
      </text>
    </comment>
    <comment ref="O33"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9" authorId="0" shapeId="0">
      <text>
        <r>
          <rPr>
            <b/>
            <sz val="9"/>
            <color indexed="81"/>
            <rFont val="Tahoma"/>
            <family val="2"/>
          </rPr>
          <t>tuoi.pham:</t>
        </r>
        <r>
          <rPr>
            <sz val="9"/>
            <color indexed="81"/>
            <rFont val="Tahoma"/>
            <family val="2"/>
          </rPr>
          <t xml:space="preserve">
M: Mandatory
O: Optional</t>
        </r>
      </text>
    </comment>
    <comment ref="T59" authorId="0" shapeId="0">
      <text>
        <r>
          <rPr>
            <b/>
            <sz val="9"/>
            <color indexed="81"/>
            <rFont val="Tahoma"/>
            <family val="2"/>
          </rPr>
          <t>tuoi.pham:</t>
        </r>
        <r>
          <rPr>
            <sz val="9"/>
            <color indexed="81"/>
            <rFont val="Tahoma"/>
            <family val="2"/>
          </rPr>
          <t xml:space="preserve">
M: Mandatory
O: Optional</t>
        </r>
      </text>
    </comment>
    <comment ref="T71" authorId="0" shapeId="0">
      <text>
        <r>
          <rPr>
            <b/>
            <sz val="9"/>
            <color indexed="81"/>
            <rFont val="Tahoma"/>
            <family val="2"/>
          </rPr>
          <t>tuoi.pham:</t>
        </r>
        <r>
          <rPr>
            <sz val="9"/>
            <color indexed="81"/>
            <rFont val="Tahoma"/>
            <family val="2"/>
          </rPr>
          <t xml:space="preserve">
M: Mandatory
O: Optional</t>
        </r>
      </text>
    </comment>
  </commentList>
</comments>
</file>

<file path=xl/comments64.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65.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66.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67.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68.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69.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70.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71.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72.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73.xml><?xml version="1.0" encoding="utf-8"?>
<comments xmlns="http://schemas.openxmlformats.org/spreadsheetml/2006/main">
  <authors>
    <author>tuoi.pham</author>
    <author>honglien.nguyen</author>
  </authors>
  <commentList>
    <comment ref="T3" authorId="0" shapeId="0">
      <text>
        <r>
          <rPr>
            <b/>
            <sz val="9"/>
            <color indexed="81"/>
            <rFont val="Tahoma"/>
            <family val="2"/>
          </rPr>
          <t>tuoi.pham:</t>
        </r>
        <r>
          <rPr>
            <sz val="9"/>
            <color indexed="81"/>
            <rFont val="Tahoma"/>
            <family val="2"/>
          </rPr>
          <t xml:space="preserve">
M: Mandatory
O: Optional</t>
        </r>
      </text>
    </comment>
    <comment ref="T18" authorId="0" shapeId="0">
      <text>
        <r>
          <rPr>
            <b/>
            <sz val="9"/>
            <color indexed="81"/>
            <rFont val="Tahoma"/>
            <family val="2"/>
          </rPr>
          <t>tuoi.pham:</t>
        </r>
        <r>
          <rPr>
            <sz val="9"/>
            <color indexed="81"/>
            <rFont val="Tahoma"/>
            <family val="2"/>
          </rPr>
          <t xml:space="preserve">
M: Mandatory
O: Optional</t>
        </r>
      </text>
    </comment>
    <comment ref="O23" authorId="1" shapeId="0">
      <text>
        <r>
          <rPr>
            <b/>
            <sz val="9"/>
            <color indexed="81"/>
            <rFont val="Tahoma"/>
            <family val="2"/>
          </rPr>
          <t>honglien.nguyen:</t>
        </r>
        <r>
          <rPr>
            <sz val="9"/>
            <color indexed="81"/>
            <rFont val="Tahoma"/>
            <family val="2"/>
          </rPr>
          <t xml:space="preserve">
No course in 2019</t>
        </r>
      </text>
    </comment>
    <comment ref="O33"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9" authorId="0" shapeId="0">
      <text>
        <r>
          <rPr>
            <b/>
            <sz val="9"/>
            <color indexed="81"/>
            <rFont val="Tahoma"/>
            <family val="2"/>
          </rPr>
          <t>tuoi.pham:</t>
        </r>
        <r>
          <rPr>
            <sz val="9"/>
            <color indexed="81"/>
            <rFont val="Tahoma"/>
            <family val="2"/>
          </rPr>
          <t xml:space="preserve">
M: Mandatory
O: Optional</t>
        </r>
      </text>
    </comment>
    <comment ref="T59" authorId="0" shapeId="0">
      <text>
        <r>
          <rPr>
            <b/>
            <sz val="9"/>
            <color indexed="81"/>
            <rFont val="Tahoma"/>
            <family val="2"/>
          </rPr>
          <t>tuoi.pham:</t>
        </r>
        <r>
          <rPr>
            <sz val="9"/>
            <color indexed="81"/>
            <rFont val="Tahoma"/>
            <family val="2"/>
          </rPr>
          <t xml:space="preserve">
M: Mandatory
O: Optional</t>
        </r>
      </text>
    </comment>
    <comment ref="T71" authorId="0" shapeId="0">
      <text>
        <r>
          <rPr>
            <b/>
            <sz val="9"/>
            <color indexed="81"/>
            <rFont val="Tahoma"/>
            <family val="2"/>
          </rPr>
          <t>tuoi.pham:</t>
        </r>
        <r>
          <rPr>
            <sz val="9"/>
            <color indexed="81"/>
            <rFont val="Tahoma"/>
            <family val="2"/>
          </rPr>
          <t xml:space="preserve">
M: Mandatory
O: Optional</t>
        </r>
      </text>
    </comment>
  </commentList>
</comments>
</file>

<file path=xl/comments74.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75.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76.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77.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78.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79.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80.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81.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82.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83.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84.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85.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86.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87.xml><?xml version="1.0" encoding="utf-8"?>
<comments xmlns="http://schemas.openxmlformats.org/spreadsheetml/2006/main">
  <authors>
    <author>tuoi.pham</author>
    <author>honglien.nguyen</author>
  </authors>
  <commentList>
    <comment ref="T3" authorId="0" shapeId="0">
      <text>
        <r>
          <rPr>
            <b/>
            <sz val="9"/>
            <color indexed="81"/>
            <rFont val="Tahoma"/>
            <family val="2"/>
          </rPr>
          <t>tuoi.pham:</t>
        </r>
        <r>
          <rPr>
            <sz val="9"/>
            <color indexed="81"/>
            <rFont val="Tahoma"/>
            <family val="2"/>
          </rPr>
          <t xml:space="preserve">
M: Mandatory
O: Optional</t>
        </r>
      </text>
    </comment>
    <comment ref="T18" authorId="0" shapeId="0">
      <text>
        <r>
          <rPr>
            <b/>
            <sz val="9"/>
            <color indexed="81"/>
            <rFont val="Tahoma"/>
            <family val="2"/>
          </rPr>
          <t>tuoi.pham:</t>
        </r>
        <r>
          <rPr>
            <sz val="9"/>
            <color indexed="81"/>
            <rFont val="Tahoma"/>
            <family val="2"/>
          </rPr>
          <t xml:space="preserve">
M: Mandatory
O: Optional</t>
        </r>
      </text>
    </comment>
    <comment ref="O23" authorId="1" shapeId="0">
      <text>
        <r>
          <rPr>
            <b/>
            <sz val="9"/>
            <color indexed="81"/>
            <rFont val="Tahoma"/>
            <family val="2"/>
          </rPr>
          <t>honglien.nguyen:</t>
        </r>
        <r>
          <rPr>
            <sz val="9"/>
            <color indexed="81"/>
            <rFont val="Tahoma"/>
            <family val="2"/>
          </rPr>
          <t xml:space="preserve">
No course in 2019</t>
        </r>
      </text>
    </comment>
    <comment ref="O33"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9" authorId="0" shapeId="0">
      <text>
        <r>
          <rPr>
            <b/>
            <sz val="9"/>
            <color indexed="81"/>
            <rFont val="Tahoma"/>
            <family val="2"/>
          </rPr>
          <t>tuoi.pham:</t>
        </r>
        <r>
          <rPr>
            <sz val="9"/>
            <color indexed="81"/>
            <rFont val="Tahoma"/>
            <family val="2"/>
          </rPr>
          <t xml:space="preserve">
M: Mandatory
O: Optional</t>
        </r>
      </text>
    </comment>
    <comment ref="T59" authorId="0" shapeId="0">
      <text>
        <r>
          <rPr>
            <b/>
            <sz val="9"/>
            <color indexed="81"/>
            <rFont val="Tahoma"/>
            <family val="2"/>
          </rPr>
          <t>tuoi.pham:</t>
        </r>
        <r>
          <rPr>
            <sz val="9"/>
            <color indexed="81"/>
            <rFont val="Tahoma"/>
            <family val="2"/>
          </rPr>
          <t xml:space="preserve">
M: Mandatory
O: Optional</t>
        </r>
      </text>
    </comment>
    <comment ref="T71" authorId="0" shapeId="0">
      <text>
        <r>
          <rPr>
            <b/>
            <sz val="9"/>
            <color indexed="81"/>
            <rFont val="Tahoma"/>
            <family val="2"/>
          </rPr>
          <t>tuoi.pham:</t>
        </r>
        <r>
          <rPr>
            <sz val="9"/>
            <color indexed="81"/>
            <rFont val="Tahoma"/>
            <family val="2"/>
          </rPr>
          <t xml:space="preserve">
M: Mandatory
O: Optional</t>
        </r>
      </text>
    </comment>
  </commentList>
</comments>
</file>

<file path=xl/comments88.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89.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90.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91.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92.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93.xml><?xml version="1.0" encoding="utf-8"?>
<comments xmlns="http://schemas.openxmlformats.org/spreadsheetml/2006/main">
  <authors>
    <author>tuoi.pham</author>
    <author>truong.dao</author>
    <author>honglien.nguyen</author>
  </authors>
  <commentList>
    <comment ref="T3" authorId="0" shapeId="0">
      <text>
        <r>
          <rPr>
            <b/>
            <sz val="9"/>
            <color indexed="81"/>
            <rFont val="Tahoma"/>
            <family val="2"/>
          </rPr>
          <t>tuoi.pham:</t>
        </r>
        <r>
          <rPr>
            <sz val="9"/>
            <color indexed="81"/>
            <rFont val="Tahoma"/>
            <family val="2"/>
          </rPr>
          <t xml:space="preserve">
M: Mandatory
O: Optional</t>
        </r>
      </text>
    </comment>
    <comment ref="V7" authorId="1" shapeId="0">
      <text>
        <r>
          <rPr>
            <b/>
            <sz val="9"/>
            <color indexed="81"/>
            <rFont val="Tahoma"/>
            <family val="2"/>
          </rPr>
          <t>truong.dao:</t>
        </r>
        <r>
          <rPr>
            <sz val="9"/>
            <color indexed="81"/>
            <rFont val="Tahoma"/>
            <family val="2"/>
          </rPr>
          <t xml:space="preserve">
passed exam offline</t>
        </r>
      </text>
    </comment>
    <comment ref="T18" authorId="0" shapeId="0">
      <text>
        <r>
          <rPr>
            <b/>
            <sz val="9"/>
            <color indexed="81"/>
            <rFont val="Tahoma"/>
            <family val="2"/>
          </rPr>
          <t>tuoi.pham:</t>
        </r>
        <r>
          <rPr>
            <sz val="9"/>
            <color indexed="81"/>
            <rFont val="Tahoma"/>
            <family val="2"/>
          </rPr>
          <t xml:space="preserve">
M: Mandatory
O: Optional</t>
        </r>
      </text>
    </comment>
    <comment ref="O23" authorId="2" shapeId="0">
      <text>
        <r>
          <rPr>
            <b/>
            <sz val="9"/>
            <color indexed="81"/>
            <rFont val="Tahoma"/>
            <family val="2"/>
          </rPr>
          <t>honglien.nguyen:</t>
        </r>
        <r>
          <rPr>
            <sz val="9"/>
            <color indexed="81"/>
            <rFont val="Tahoma"/>
            <family val="2"/>
          </rPr>
          <t xml:space="preserve">
No course in 2019</t>
        </r>
      </text>
    </comment>
    <comment ref="O33" authorId="2"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9" authorId="0" shapeId="0">
      <text>
        <r>
          <rPr>
            <b/>
            <sz val="9"/>
            <color indexed="81"/>
            <rFont val="Tahoma"/>
            <family val="2"/>
          </rPr>
          <t>tuoi.pham:</t>
        </r>
        <r>
          <rPr>
            <sz val="9"/>
            <color indexed="81"/>
            <rFont val="Tahoma"/>
            <family val="2"/>
          </rPr>
          <t xml:space="preserve">
M: Mandatory
O: Optional</t>
        </r>
      </text>
    </comment>
    <comment ref="T59" authorId="0" shapeId="0">
      <text>
        <r>
          <rPr>
            <b/>
            <sz val="9"/>
            <color indexed="81"/>
            <rFont val="Tahoma"/>
            <family val="2"/>
          </rPr>
          <t>tuoi.pham:</t>
        </r>
        <r>
          <rPr>
            <sz val="9"/>
            <color indexed="81"/>
            <rFont val="Tahoma"/>
            <family val="2"/>
          </rPr>
          <t xml:space="preserve">
M: Mandatory
O: Optional</t>
        </r>
      </text>
    </comment>
    <comment ref="T71" authorId="0" shapeId="0">
      <text>
        <r>
          <rPr>
            <b/>
            <sz val="9"/>
            <color indexed="81"/>
            <rFont val="Tahoma"/>
            <family val="2"/>
          </rPr>
          <t>tuoi.pham:</t>
        </r>
        <r>
          <rPr>
            <sz val="9"/>
            <color indexed="81"/>
            <rFont val="Tahoma"/>
            <family val="2"/>
          </rPr>
          <t xml:space="preserve">
M: Mandatory
O: Optional</t>
        </r>
      </text>
    </comment>
  </commentList>
</comments>
</file>

<file path=xl/comments94.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95.xml><?xml version="1.0" encoding="utf-8"?>
<comments xmlns="http://schemas.openxmlformats.org/spreadsheetml/2006/main">
  <authors>
    <author>tuoi.pham</author>
    <author>honglien.nguyen</author>
  </authors>
  <commentList>
    <comment ref="T3" authorId="0" shapeId="0">
      <text>
        <r>
          <rPr>
            <b/>
            <sz val="9"/>
            <color indexed="81"/>
            <rFont val="Tahoma"/>
            <family val="2"/>
          </rPr>
          <t>tuoi.pham:</t>
        </r>
        <r>
          <rPr>
            <sz val="9"/>
            <color indexed="81"/>
            <rFont val="Tahoma"/>
            <family val="2"/>
          </rPr>
          <t xml:space="preserve">
M: Mandatory
O: Optional</t>
        </r>
      </text>
    </comment>
    <comment ref="T18" authorId="0" shapeId="0">
      <text>
        <r>
          <rPr>
            <b/>
            <sz val="9"/>
            <color indexed="81"/>
            <rFont val="Tahoma"/>
            <family val="2"/>
          </rPr>
          <t>tuoi.pham:</t>
        </r>
        <r>
          <rPr>
            <sz val="9"/>
            <color indexed="81"/>
            <rFont val="Tahoma"/>
            <family val="2"/>
          </rPr>
          <t xml:space="preserve">
M: Mandatory
O: Optional</t>
        </r>
      </text>
    </comment>
    <comment ref="O23" authorId="1" shapeId="0">
      <text>
        <r>
          <rPr>
            <b/>
            <sz val="9"/>
            <color indexed="81"/>
            <rFont val="Tahoma"/>
            <family val="2"/>
          </rPr>
          <t>honglien.nguyen:</t>
        </r>
        <r>
          <rPr>
            <sz val="9"/>
            <color indexed="81"/>
            <rFont val="Tahoma"/>
            <family val="2"/>
          </rPr>
          <t xml:space="preserve">
No course in 2019</t>
        </r>
      </text>
    </comment>
    <comment ref="O33"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9" authorId="0" shapeId="0">
      <text>
        <r>
          <rPr>
            <b/>
            <sz val="9"/>
            <color indexed="81"/>
            <rFont val="Tahoma"/>
            <family val="2"/>
          </rPr>
          <t>tuoi.pham:</t>
        </r>
        <r>
          <rPr>
            <sz val="9"/>
            <color indexed="81"/>
            <rFont val="Tahoma"/>
            <family val="2"/>
          </rPr>
          <t xml:space="preserve">
M: Mandatory
O: Optional</t>
        </r>
      </text>
    </comment>
    <comment ref="T59" authorId="0" shapeId="0">
      <text>
        <r>
          <rPr>
            <b/>
            <sz val="9"/>
            <color indexed="81"/>
            <rFont val="Tahoma"/>
            <family val="2"/>
          </rPr>
          <t>tuoi.pham:</t>
        </r>
        <r>
          <rPr>
            <sz val="9"/>
            <color indexed="81"/>
            <rFont val="Tahoma"/>
            <family val="2"/>
          </rPr>
          <t xml:space="preserve">
M: Mandatory
O: Optional</t>
        </r>
      </text>
    </comment>
    <comment ref="T71" authorId="0" shapeId="0">
      <text>
        <r>
          <rPr>
            <b/>
            <sz val="9"/>
            <color indexed="81"/>
            <rFont val="Tahoma"/>
            <family val="2"/>
          </rPr>
          <t>tuoi.pham:</t>
        </r>
        <r>
          <rPr>
            <sz val="9"/>
            <color indexed="81"/>
            <rFont val="Tahoma"/>
            <family val="2"/>
          </rPr>
          <t xml:space="preserve">
M: Mandatory
O: Optional</t>
        </r>
      </text>
    </comment>
  </commentList>
</comments>
</file>

<file path=xl/comments96.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97.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98.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99.xml><?xml version="1.0" encoding="utf-8"?>
<comments xmlns="http://schemas.openxmlformats.org/spreadsheetml/2006/main">
  <authors>
    <author>tuoi.pham</author>
    <author>honglien.nguyen</author>
  </authors>
  <commentList>
    <comment ref="T3" authorId="0" shapeId="0">
      <text>
        <r>
          <rPr>
            <b/>
            <sz val="9"/>
            <color indexed="81"/>
            <rFont val="Tahoma"/>
            <family val="2"/>
          </rPr>
          <t>tuoi.pham:</t>
        </r>
        <r>
          <rPr>
            <sz val="9"/>
            <color indexed="81"/>
            <rFont val="Tahoma"/>
            <family val="2"/>
          </rPr>
          <t xml:space="preserve">
M: Mandatory
O: Optional</t>
        </r>
      </text>
    </comment>
    <comment ref="T18" authorId="0" shapeId="0">
      <text>
        <r>
          <rPr>
            <b/>
            <sz val="9"/>
            <color indexed="81"/>
            <rFont val="Tahoma"/>
            <family val="2"/>
          </rPr>
          <t>tuoi.pham:</t>
        </r>
        <r>
          <rPr>
            <sz val="9"/>
            <color indexed="81"/>
            <rFont val="Tahoma"/>
            <family val="2"/>
          </rPr>
          <t xml:space="preserve">
M: Mandatory
O: Optional</t>
        </r>
      </text>
    </comment>
    <comment ref="O23" authorId="1" shapeId="0">
      <text>
        <r>
          <rPr>
            <b/>
            <sz val="9"/>
            <color indexed="81"/>
            <rFont val="Tahoma"/>
            <family val="2"/>
          </rPr>
          <t>honglien.nguyen:</t>
        </r>
        <r>
          <rPr>
            <sz val="9"/>
            <color indexed="81"/>
            <rFont val="Tahoma"/>
            <family val="2"/>
          </rPr>
          <t xml:space="preserve">
No course in 2019</t>
        </r>
      </text>
    </comment>
    <comment ref="O33"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9" authorId="0" shapeId="0">
      <text>
        <r>
          <rPr>
            <b/>
            <sz val="9"/>
            <color indexed="81"/>
            <rFont val="Tahoma"/>
            <family val="2"/>
          </rPr>
          <t>tuoi.pham:</t>
        </r>
        <r>
          <rPr>
            <sz val="9"/>
            <color indexed="81"/>
            <rFont val="Tahoma"/>
            <family val="2"/>
          </rPr>
          <t xml:space="preserve">
M: Mandatory
O: Optional</t>
        </r>
      </text>
    </comment>
    <comment ref="T59" authorId="0" shapeId="0">
      <text>
        <r>
          <rPr>
            <b/>
            <sz val="9"/>
            <color indexed="81"/>
            <rFont val="Tahoma"/>
            <family val="2"/>
          </rPr>
          <t>tuoi.pham:</t>
        </r>
        <r>
          <rPr>
            <sz val="9"/>
            <color indexed="81"/>
            <rFont val="Tahoma"/>
            <family val="2"/>
          </rPr>
          <t xml:space="preserve">
M: Mandatory
O: Optional</t>
        </r>
      </text>
    </comment>
    <comment ref="T71" authorId="0" shapeId="0">
      <text>
        <r>
          <rPr>
            <b/>
            <sz val="9"/>
            <color indexed="81"/>
            <rFont val="Tahoma"/>
            <family val="2"/>
          </rPr>
          <t>tuoi.pham:</t>
        </r>
        <r>
          <rPr>
            <sz val="9"/>
            <color indexed="81"/>
            <rFont val="Tahoma"/>
            <family val="2"/>
          </rPr>
          <t xml:space="preserve">
M: Mandatory
O: Optional</t>
        </r>
      </text>
    </comment>
  </commentList>
</comments>
</file>

<file path=xl/comments100.xml><?xml version="1.0" encoding="utf-8"?>
<comments xmlns="http://schemas.openxmlformats.org/spreadsheetml/2006/main">
  <authors>
    <author>tuoi.pham</author>
    <author>honglien.nguyen</author>
  </authors>
  <commentList>
    <comment ref="T3" authorId="0" shapeId="0">
      <text>
        <r>
          <rPr>
            <b/>
            <sz val="9"/>
            <color indexed="81"/>
            <rFont val="Tahoma"/>
            <family val="2"/>
          </rPr>
          <t>tuoi.pham:</t>
        </r>
        <r>
          <rPr>
            <sz val="9"/>
            <color indexed="81"/>
            <rFont val="Tahoma"/>
            <family val="2"/>
          </rPr>
          <t xml:space="preserve">
M: Mandatory
O: Optional</t>
        </r>
      </text>
    </comment>
    <comment ref="T18" authorId="0" shapeId="0">
      <text>
        <r>
          <rPr>
            <b/>
            <sz val="9"/>
            <color indexed="81"/>
            <rFont val="Tahoma"/>
            <family val="2"/>
          </rPr>
          <t>tuoi.pham:</t>
        </r>
        <r>
          <rPr>
            <sz val="9"/>
            <color indexed="81"/>
            <rFont val="Tahoma"/>
            <family val="2"/>
          </rPr>
          <t xml:space="preserve">
M: Mandatory
O: Optional</t>
        </r>
      </text>
    </comment>
    <comment ref="O23" authorId="1" shapeId="0">
      <text>
        <r>
          <rPr>
            <b/>
            <sz val="9"/>
            <color indexed="81"/>
            <rFont val="Tahoma"/>
            <family val="2"/>
          </rPr>
          <t>honglien.nguyen:</t>
        </r>
        <r>
          <rPr>
            <sz val="9"/>
            <color indexed="81"/>
            <rFont val="Tahoma"/>
            <family val="2"/>
          </rPr>
          <t xml:space="preserve">
No course in 2019</t>
        </r>
      </text>
    </comment>
    <comment ref="O33"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9" authorId="0" shapeId="0">
      <text>
        <r>
          <rPr>
            <b/>
            <sz val="9"/>
            <color indexed="81"/>
            <rFont val="Tahoma"/>
            <family val="2"/>
          </rPr>
          <t>tuoi.pham:</t>
        </r>
        <r>
          <rPr>
            <sz val="9"/>
            <color indexed="81"/>
            <rFont val="Tahoma"/>
            <family val="2"/>
          </rPr>
          <t xml:space="preserve">
M: Mandatory
O: Optional</t>
        </r>
      </text>
    </comment>
    <comment ref="T59" authorId="0" shapeId="0">
      <text>
        <r>
          <rPr>
            <b/>
            <sz val="9"/>
            <color indexed="81"/>
            <rFont val="Tahoma"/>
            <family val="2"/>
          </rPr>
          <t>tuoi.pham:</t>
        </r>
        <r>
          <rPr>
            <sz val="9"/>
            <color indexed="81"/>
            <rFont val="Tahoma"/>
            <family val="2"/>
          </rPr>
          <t xml:space="preserve">
M: Mandatory
O: Optional</t>
        </r>
      </text>
    </comment>
    <comment ref="T71" authorId="0" shapeId="0">
      <text>
        <r>
          <rPr>
            <b/>
            <sz val="9"/>
            <color indexed="81"/>
            <rFont val="Tahoma"/>
            <family val="2"/>
          </rPr>
          <t>tuoi.pham:</t>
        </r>
        <r>
          <rPr>
            <sz val="9"/>
            <color indexed="81"/>
            <rFont val="Tahoma"/>
            <family val="2"/>
          </rPr>
          <t xml:space="preserve">
M: Mandatory
O: Optional</t>
        </r>
      </text>
    </comment>
  </commentList>
</comments>
</file>

<file path=xl/comments101.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102.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103.xml><?xml version="1.0" encoding="utf-8"?>
<comments xmlns="http://schemas.openxmlformats.org/spreadsheetml/2006/main">
  <authors>
    <author>tuoi.pham</author>
    <author>honglien.nguyen</author>
  </authors>
  <commentList>
    <comment ref="T3" authorId="0" shapeId="0">
      <text>
        <r>
          <rPr>
            <b/>
            <sz val="9"/>
            <color indexed="81"/>
            <rFont val="Tahoma"/>
            <family val="2"/>
          </rPr>
          <t>tuoi.pham:</t>
        </r>
        <r>
          <rPr>
            <sz val="9"/>
            <color indexed="81"/>
            <rFont val="Tahoma"/>
            <family val="2"/>
          </rPr>
          <t xml:space="preserve">
M: Mandatory
O: Optional</t>
        </r>
      </text>
    </comment>
    <comment ref="T18" authorId="0" shapeId="0">
      <text>
        <r>
          <rPr>
            <b/>
            <sz val="9"/>
            <color indexed="81"/>
            <rFont val="Tahoma"/>
            <family val="2"/>
          </rPr>
          <t>tuoi.pham:</t>
        </r>
        <r>
          <rPr>
            <sz val="9"/>
            <color indexed="81"/>
            <rFont val="Tahoma"/>
            <family val="2"/>
          </rPr>
          <t xml:space="preserve">
M: Mandatory
O: Optional</t>
        </r>
      </text>
    </comment>
    <comment ref="O23" authorId="1" shapeId="0">
      <text>
        <r>
          <rPr>
            <b/>
            <sz val="9"/>
            <color indexed="81"/>
            <rFont val="Tahoma"/>
            <family val="2"/>
          </rPr>
          <t>honglien.nguyen:</t>
        </r>
        <r>
          <rPr>
            <sz val="9"/>
            <color indexed="81"/>
            <rFont val="Tahoma"/>
            <family val="2"/>
          </rPr>
          <t xml:space="preserve">
No course in 2019</t>
        </r>
      </text>
    </comment>
    <comment ref="O33"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9" authorId="0" shapeId="0">
      <text>
        <r>
          <rPr>
            <b/>
            <sz val="9"/>
            <color indexed="81"/>
            <rFont val="Tahoma"/>
            <family val="2"/>
          </rPr>
          <t>tuoi.pham:</t>
        </r>
        <r>
          <rPr>
            <sz val="9"/>
            <color indexed="81"/>
            <rFont val="Tahoma"/>
            <family val="2"/>
          </rPr>
          <t xml:space="preserve">
M: Mandatory
O: Optional</t>
        </r>
      </text>
    </comment>
    <comment ref="T59" authorId="0" shapeId="0">
      <text>
        <r>
          <rPr>
            <b/>
            <sz val="9"/>
            <color indexed="81"/>
            <rFont val="Tahoma"/>
            <family val="2"/>
          </rPr>
          <t>tuoi.pham:</t>
        </r>
        <r>
          <rPr>
            <sz val="9"/>
            <color indexed="81"/>
            <rFont val="Tahoma"/>
            <family val="2"/>
          </rPr>
          <t xml:space="preserve">
M: Mandatory
O: Optional</t>
        </r>
      </text>
    </comment>
    <comment ref="T71" authorId="0" shapeId="0">
      <text>
        <r>
          <rPr>
            <b/>
            <sz val="9"/>
            <color indexed="81"/>
            <rFont val="Tahoma"/>
            <family val="2"/>
          </rPr>
          <t>tuoi.pham:</t>
        </r>
        <r>
          <rPr>
            <sz val="9"/>
            <color indexed="81"/>
            <rFont val="Tahoma"/>
            <family val="2"/>
          </rPr>
          <t xml:space="preserve">
M: Mandatory
O: Optional</t>
        </r>
      </text>
    </comment>
  </commentList>
</comments>
</file>

<file path=xl/comments104.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105.xml><?xml version="1.0" encoding="utf-8"?>
<comments xmlns="http://schemas.openxmlformats.org/spreadsheetml/2006/main">
  <authors>
    <author>tuoi.pham</author>
    <author>honglien.nguyen</author>
  </authors>
  <commentLis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106.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107.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108.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109.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110.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111.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112.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113.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114.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comments115.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b/>
            <sz val="9"/>
            <color indexed="81"/>
            <rFont val="Tahoma"/>
            <family val="2"/>
          </rPr>
          <t>honglien.nguyen:</t>
        </r>
        <r>
          <rPr>
            <sz val="9"/>
            <color indexed="81"/>
            <rFont val="Tahoma"/>
            <family val="2"/>
          </rPr>
          <t xml:space="preserve">
No course in 2019</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T38" authorId="0" shapeId="0">
      <text>
        <r>
          <rPr>
            <b/>
            <sz val="9"/>
            <color indexed="81"/>
            <rFont val="Tahoma"/>
            <family val="2"/>
          </rPr>
          <t>tuoi.pham:</t>
        </r>
        <r>
          <rPr>
            <sz val="9"/>
            <color indexed="81"/>
            <rFont val="Tahoma"/>
            <family val="2"/>
          </rPr>
          <t xml:space="preserve">
M: Mandatory
O: Optional</t>
        </r>
      </text>
    </comment>
    <comment ref="T58" authorId="0" shapeId="0">
      <text>
        <r>
          <rPr>
            <b/>
            <sz val="9"/>
            <color indexed="81"/>
            <rFont val="Tahoma"/>
            <family val="2"/>
          </rPr>
          <t>tuoi.pham:</t>
        </r>
        <r>
          <rPr>
            <sz val="9"/>
            <color indexed="81"/>
            <rFont val="Tahoma"/>
            <family val="2"/>
          </rPr>
          <t xml:space="preserve">
M: Mandatory
O: Optional</t>
        </r>
      </text>
    </comment>
    <comment ref="T70" authorId="0" shapeId="0">
      <text>
        <r>
          <rPr>
            <b/>
            <sz val="9"/>
            <color indexed="81"/>
            <rFont val="Tahoma"/>
            <family val="2"/>
          </rPr>
          <t>tuoi.pham:</t>
        </r>
        <r>
          <rPr>
            <sz val="9"/>
            <color indexed="81"/>
            <rFont val="Tahoma"/>
            <family val="2"/>
          </rPr>
          <t xml:space="preserve">
M: Mandatory
O: Optional</t>
        </r>
      </text>
    </comment>
  </commentList>
</comments>
</file>

<file path=xl/sharedStrings.xml><?xml version="1.0" encoding="utf-8"?>
<sst xmlns="http://schemas.openxmlformats.org/spreadsheetml/2006/main" count="83961" uniqueCount="790">
  <si>
    <t>Set up test environment</t>
  </si>
  <si>
    <t>Do Sampling Testing</t>
  </si>
  <si>
    <t>Make test strategy</t>
  </si>
  <si>
    <t>Give solution for architecture &amp; automotive testing</t>
  </si>
  <si>
    <t>Skill</t>
  </si>
  <si>
    <t>Level 1</t>
  </si>
  <si>
    <t>Level 2</t>
  </si>
  <si>
    <t>Level 3</t>
  </si>
  <si>
    <t>Level 4</t>
  </si>
  <si>
    <t>Level 5</t>
  </si>
  <si>
    <t>Can log Defect under instruction</t>
  </si>
  <si>
    <t>Understand basic term &amp; SW testing life cycle</t>
  </si>
  <si>
    <t>Understand common LG testing process</t>
  </si>
  <si>
    <t>Understand common LG testing process &amp; suggest improvement idea</t>
  </si>
  <si>
    <t>Can make TC under instruction</t>
  </si>
  <si>
    <t>Can report personal test result follow template</t>
  </si>
  <si>
    <t>Can report personal test result by request or follow template</t>
  </si>
  <si>
    <t>Can report personal test result independently</t>
  </si>
  <si>
    <t>Can log Q&amp;A independently</t>
  </si>
  <si>
    <t>Can run test scripts for specific area</t>
  </si>
  <si>
    <t>Can figure out personal issue &amp; find root cause</t>
  </si>
  <si>
    <t>Can do sampling testing</t>
  </si>
  <si>
    <t>Can create test methodologies 
Develop test standards , best practices &amp; policies</t>
  </si>
  <si>
    <t>Can make test strategy, give idea to improve test standards</t>
  </si>
  <si>
    <t>Contribute idea, solutions for developing architecture &amp; automotive testing</t>
  </si>
  <si>
    <t>Can develop architecture &amp; automotive testing</t>
  </si>
  <si>
    <t>Can make guideline for setting up test environment &amp; troubleshoot issue if any</t>
  </si>
  <si>
    <t>Can raise personal issue report to leaders</t>
  </si>
  <si>
    <t>Execute TC under instruction</t>
  </si>
  <si>
    <t xml:space="preserve">Build up &amp; upgrade LG testing process </t>
  </si>
  <si>
    <t>Execute TC independently</t>
  </si>
  <si>
    <t>Log Defect</t>
  </si>
  <si>
    <t>1. Log defect independently 
2. Can review defects</t>
  </si>
  <si>
    <t>1. Log defect and feedback with partners
2. Review defects for difficult cases</t>
  </si>
  <si>
    <t>Can setup test environment independently</t>
  </si>
  <si>
    <t>Log defect and feedback with partners together with: 
1. Figure out root cause 
2. Suggest solution</t>
  </si>
  <si>
    <t xml:space="preserve">Log defect and feedback with partners and suggest the root cause </t>
  </si>
  <si>
    <t>Can advice &amp; create complex template for any kinds of Test reports</t>
  </si>
  <si>
    <t xml:space="preserve">1. Can make TC independently by using testing technique
2. Can peer/sampling review TC
3. Can make test case for integrated features </t>
  </si>
  <si>
    <t>1. Can make TC for complex  requirements (integrated features &amp; low architecture levels) and using testing technique
2. Can review complex TC
3. Can make guideline/workshop to improve writing TC productivity and quality
4. Contribute to improve/upgrade creating TC process</t>
  </si>
  <si>
    <t>1. Can review/update TC guideline for any kinds of requirement with testing technique
2. Research new testing techniques to optimize LG writing TC process</t>
  </si>
  <si>
    <t>Study/Investigate Requirement (REQ)</t>
  </si>
  <si>
    <t>Can read &amp; understand TC, refer to REQs</t>
  </si>
  <si>
    <t>1. Can understand REQs
2. Can review and scoring REQs</t>
  </si>
  <si>
    <t>Can analyze requirement to increase REQ coverage</t>
  </si>
  <si>
    <t>1. Can analyze system architecture / low level REQ and complex REQ
2. Research new techniques to study REQ effectively and apply to LG analyzing REQ process</t>
  </si>
  <si>
    <t>Log Q&amp;As</t>
  </si>
  <si>
    <t>Can ask make draft Q&amp;A version and request senior's review before submitting</t>
  </si>
  <si>
    <t xml:space="preserve">Can give advices &amp; solution in advanced when have Q&amp;A </t>
  </si>
  <si>
    <t>1. Can log &amp; review Q&amp;A 
2. Can manage Q&amp;As, answer Q&amp;As after reviweing investigating REQ</t>
  </si>
  <si>
    <t>Can test without set up test environment (based on available test environment)</t>
  </si>
  <si>
    <t>Can setup test environment under instruction</t>
  </si>
  <si>
    <t>Customize &amp; fix issue related to  test environment for any kinds of products</t>
  </si>
  <si>
    <t>Run Test Script</t>
  </si>
  <si>
    <t>Report Test Result</t>
  </si>
  <si>
    <t>Execute Test Case</t>
  </si>
  <si>
    <t>Create Test Case</t>
  </si>
  <si>
    <t>Can create / run test scripts for multiple testing areas</t>
  </si>
  <si>
    <t>1. Can create / run test scripts for complex testing areas
2. Build framework for automation testing</t>
  </si>
  <si>
    <t>Handle/Manage Technical Issue</t>
  </si>
  <si>
    <t>Can submit personal issue with root cause and suggest solution</t>
  </si>
  <si>
    <t>1. Can figure out complex issue &amp; find root cause &amp; solution
2. Can forecast technical risks/problems for project level and suggest prevention/mitigation actions</t>
  </si>
  <si>
    <t>Can forecast technical risks/problems for whole company and suggest prevention/mitigation actions</t>
  </si>
  <si>
    <t>Do Training/Coaching Member</t>
  </si>
  <si>
    <t>Can train low level members in same projects</t>
  </si>
  <si>
    <t>1. Can coach technical domain for level 3 and train lower levels
2. Build training plan, training manual &amp; processes
3. Able to conduct technical workshop in DCV</t>
  </si>
  <si>
    <t>Able to conduct training globally &amp; build expert training courses</t>
  </si>
  <si>
    <t>Do Sampling Review TC</t>
  </si>
  <si>
    <t xml:space="preserve">Can do sampling review TCs for LG and partner members </t>
  </si>
  <si>
    <t>1. Can do sampling review for complex TC
2. Can forecast type of common issues in writing TC</t>
  </si>
  <si>
    <t>1. Can do sampling testing for complex test case
2. Forecast type of common issues in executing TC
3. Can define Sampling Testing criteria and guide other members</t>
  </si>
  <si>
    <r>
      <rPr>
        <b/>
        <i/>
        <u/>
        <sz val="12"/>
        <color theme="0"/>
        <rFont val="Arial"/>
        <family val="2"/>
      </rPr>
      <t>RULE:</t>
    </r>
    <r>
      <rPr>
        <b/>
        <i/>
        <sz val="12"/>
        <color theme="0"/>
        <rFont val="Arial"/>
        <family val="2"/>
      </rPr>
      <t xml:space="preserve"> By default, the higher level will cover all requested skills defined in the lower levels</t>
    </r>
  </si>
  <si>
    <t>M</t>
  </si>
  <si>
    <t>O</t>
  </si>
  <si>
    <t>1. Execute complex TC  for low level/ architecture testing &amp; do ad testing for those levels
2. Make Testing guideline for all kind of levels to improve testing productivity/quality
3. Can implement field test</t>
  </si>
  <si>
    <t>Level</t>
  </si>
  <si>
    <t>Total</t>
  </si>
  <si>
    <t>x</t>
  </si>
  <si>
    <t>Skill Option</t>
  </si>
  <si>
    <t>CBL Score</t>
  </si>
  <si>
    <t>CBL Score Standard</t>
  </si>
  <si>
    <t>CBL Level</t>
  </si>
  <si>
    <r>
      <rPr>
        <b/>
        <i/>
        <u/>
        <sz val="10"/>
        <color theme="0"/>
        <rFont val="Arial"/>
        <family val="2"/>
      </rPr>
      <t>RULE:</t>
    </r>
    <r>
      <rPr>
        <b/>
        <i/>
        <sz val="10"/>
        <color theme="0"/>
        <rFont val="Arial"/>
        <family val="2"/>
      </rPr>
      <t xml:space="preserve"> Member can cover at least Mandatory Skills for the current level can be upgraded to the next level</t>
    </r>
  </si>
  <si>
    <t>% Mandatory Skill Coverage</t>
  </si>
  <si>
    <t>(6M~1Y Testing exp.)</t>
  </si>
  <si>
    <t xml:space="preserve">(1~3Y Testing exp.) </t>
  </si>
  <si>
    <t>(&gt; 5Y Testing exp.
 &gt;3Y Automotive Testing exp.)</t>
  </si>
  <si>
    <t xml:space="preserve">(&gt; 8Y Testing exp.
&gt;5Y Automotive Testing exp.) </t>
  </si>
  <si>
    <t>No.</t>
  </si>
  <si>
    <t>Name</t>
  </si>
  <si>
    <t>% Completed Mandatory Skills</t>
  </si>
  <si>
    <t>Team</t>
  </si>
  <si>
    <t>Part</t>
  </si>
  <si>
    <t>Score Unit</t>
  </si>
  <si>
    <t>Part 2</t>
  </si>
  <si>
    <t>VT1</t>
  </si>
  <si>
    <t>NGAN DO</t>
  </si>
  <si>
    <t>PHUONG PHAM</t>
  </si>
  <si>
    <t>DIU LE</t>
  </si>
  <si>
    <t>TRANG TRAN</t>
  </si>
  <si>
    <t>TRUONG DAO</t>
  </si>
  <si>
    <t>ANH PHAN</t>
  </si>
  <si>
    <t>LAM BUI</t>
  </si>
  <si>
    <t>VI NGUYEN</t>
  </si>
  <si>
    <t>HANH TRINH</t>
  </si>
  <si>
    <t>HIEN BUI</t>
  </si>
  <si>
    <t>THU NGUYEN</t>
  </si>
  <si>
    <t>HUONG NGUYEN</t>
  </si>
  <si>
    <t>GIANG NGUYEN</t>
  </si>
  <si>
    <t>NGOC DANG</t>
  </si>
  <si>
    <t>HIEN QUACH</t>
  </si>
  <si>
    <t>ANH DUONG</t>
  </si>
  <si>
    <t>LY NGUYEN</t>
  </si>
  <si>
    <t>DUY NGO</t>
  </si>
  <si>
    <t>HUYEN GIAP</t>
  </si>
  <si>
    <t>DUNG PHAM</t>
  </si>
  <si>
    <t>HUONG LUONG</t>
  </si>
  <si>
    <t>HANH DUONG</t>
  </si>
  <si>
    <t>LOC LE</t>
  </si>
  <si>
    <t>CUONG TRUONG</t>
  </si>
  <si>
    <t>LAN NGUYEN</t>
  </si>
  <si>
    <t>NA NGUYEN</t>
  </si>
  <si>
    <t>THUY LANG</t>
  </si>
  <si>
    <t>LINH NGUYEN</t>
  </si>
  <si>
    <t>PHUONG PHAN</t>
  </si>
  <si>
    <t>NGAN BUI</t>
  </si>
  <si>
    <t>DAN NGUYEN</t>
  </si>
  <si>
    <t>TAM HOANG</t>
  </si>
  <si>
    <t>Part 1</t>
  </si>
  <si>
    <t>NGOC DAO</t>
  </si>
  <si>
    <t>HA NGUYEN</t>
  </si>
  <si>
    <t>DUYEN PHAM</t>
  </si>
  <si>
    <t xml:space="preserve">CBL Training Course for Level 1  </t>
  </si>
  <si>
    <t>Division</t>
  </si>
  <si>
    <t>Capability</t>
  </si>
  <si>
    <t>Session</t>
  </si>
  <si>
    <t>Tentative training time</t>
  </si>
  <si>
    <t>Instructor name</t>
  </si>
  <si>
    <t>Email</t>
  </si>
  <si>
    <t>Target attendee</t>
  </si>
  <si>
    <t>Training Material</t>
  </si>
  <si>
    <t>(By month)</t>
  </si>
  <si>
    <t>VS DCV</t>
  </si>
  <si>
    <t>VT</t>
  </si>
  <si>
    <t>Testing Fundamental</t>
  </si>
  <si>
    <t>When have new member</t>
  </si>
  <si>
    <t>Le Thi Thuy Diu</t>
  </si>
  <si>
    <t xml:space="preserve"> Diu.Le</t>
  </si>
  <si>
    <t xml:space="preserve">http://collab.lge.com/main/x/gOGHLw </t>
  </si>
  <si>
    <t>LG Testing process</t>
  </si>
  <si>
    <t>Trinh Hai Hanh</t>
  </si>
  <si>
    <t>Hanh.Trinh</t>
  </si>
  <si>
    <t>http://collab.lge.com/main/x/UUMXIQ</t>
  </si>
  <si>
    <t>Nguyen Hong Lien</t>
  </si>
  <si>
    <t>HongLien.Nguyen /  Cuong.Truong</t>
  </si>
  <si>
    <t>Truong Khanh Cuong</t>
  </si>
  <si>
    <t>Honglien.nguyen</t>
  </si>
  <si>
    <t>http://collab.lge.com/main/x/_dSyMw</t>
  </si>
  <si>
    <t>Cuong.Truong</t>
  </si>
  <si>
    <t>http://collab.lge.com/main/x/19WyMw</t>
  </si>
  <si>
    <t>http://collab.lge.com/main/x/t7LdMw</t>
  </si>
  <si>
    <t>Do Thi Ngan</t>
  </si>
  <si>
    <t>ngan1.do</t>
  </si>
  <si>
    <t>http://collab.lge.com/main/x/0bLdMw</t>
  </si>
  <si>
    <t>Nguyen Minh Quyen</t>
  </si>
  <si>
    <t>Quyen.nguyen</t>
  </si>
  <si>
    <t>http://collab.lge.com/main/x/47LdMw</t>
  </si>
  <si>
    <t>Pham Thi Thuy</t>
  </si>
  <si>
    <t>Thuy2.Pham</t>
  </si>
  <si>
    <t>http://collab.lge.com/main/x/iCwfN</t>
  </si>
  <si>
    <t>CBL Training Course for Level 2</t>
  </si>
  <si>
    <t>Q&amp;A process</t>
  </si>
  <si>
    <t>Dao Thu Trang</t>
  </si>
  <si>
    <t>Trang.Dao</t>
  </si>
  <si>
    <t>http://collab.lge.com/main/x/_96HLw</t>
  </si>
  <si>
    <t>Defect Management Process</t>
  </si>
  <si>
    <t xml:space="preserve"> Thuy.Le</t>
  </si>
  <si>
    <t>http://collab.lge.com/main/x/rtuHLw</t>
  </si>
  <si>
    <t>Review/ Scoring SRS/SyRS Process</t>
  </si>
  <si>
    <t>Nguyen Thi Kim Oanh</t>
  </si>
  <si>
    <t>KimOanh.Nguyen</t>
  </si>
  <si>
    <t>http://collab.lge.com/main/x/P1LdJw</t>
  </si>
  <si>
    <t>TC Review Process</t>
  </si>
  <si>
    <t>Trang.dao</t>
  </si>
  <si>
    <t>http://collab.lge.com/main/x/LmahLg</t>
  </si>
  <si>
    <t>Reducing Leaked Defect</t>
  </si>
  <si>
    <t>http://collab.lge.com/main/x/1NuHLw</t>
  </si>
  <si>
    <t>Smart Validation Introduce (Intermediate)</t>
  </si>
  <si>
    <t>Introduction AVN &amp; Phone Connectivity (Intermediate)</t>
  </si>
  <si>
    <t>Onstar Telematics (Intermediate)</t>
  </si>
  <si>
    <t>LTE Overview (Intermediate)</t>
  </si>
  <si>
    <t>Understand Radio Broadcast Reception (Intermediate)</t>
  </si>
  <si>
    <t>Canoe</t>
  </si>
  <si>
    <t>http://collab.lge.com/main/x/z91qLg</t>
  </si>
  <si>
    <t>NeoVI</t>
  </si>
  <si>
    <t>http://collab.lge.com/main/x/2N1qLg</t>
  </si>
  <si>
    <t>DAB Generator</t>
  </si>
  <si>
    <t>http://collab.lge.com/main/x/2t1qLg</t>
  </si>
  <si>
    <t>XM/HD Radio Generator</t>
  </si>
  <si>
    <t>Duong Ho Hanh</t>
  </si>
  <si>
    <t>Hanh.Duong</t>
  </si>
  <si>
    <t>http://collab.lge.com/main/x/5d1qLg</t>
  </si>
  <si>
    <t>ODIS</t>
  </si>
  <si>
    <t>http://collab.lge.com/main/x/-3wrLQ</t>
  </si>
  <si>
    <t xml:space="preserve"> Thuy2.Pham</t>
  </si>
  <si>
    <t>http://collab.lge.com/main/x/Z9yHLw</t>
  </si>
  <si>
    <t>Project Senior</t>
  </si>
  <si>
    <t xml:space="preserve"> Quyen.Nguyen</t>
  </si>
  <si>
    <t>http://collab.lge.com/main/x/laxqLg</t>
  </si>
  <si>
    <t>Nguyen Thi Lan</t>
  </si>
  <si>
    <t>Lan.nguyen</t>
  </si>
  <si>
    <t>CBL Training Course for Level 3</t>
  </si>
  <si>
    <t xml:space="preserve">Le Thi Thuy Diu </t>
  </si>
  <si>
    <t>Diu.Le</t>
  </si>
  <si>
    <t>http://collab.lge.com/main/x/YdsmN</t>
  </si>
  <si>
    <t>Make understandable TCs</t>
  </si>
  <si>
    <t>http://collab.lge.com/main/x/1bmXLw</t>
  </si>
  <si>
    <t>Nguyen Thi Diem Hang</t>
  </si>
  <si>
    <t>diemhang.nguyen</t>
  </si>
  <si>
    <t>http://collab.lge.com/main/x/ztuHLw</t>
  </si>
  <si>
    <t xml:space="preserve">Do Thi Ngan </t>
  </si>
  <si>
    <t xml:space="preserve">Duong Thi Ho Hanh </t>
  </si>
  <si>
    <t>\\dcv-data\VT\01.Training Material\Sharing Seminar</t>
  </si>
  <si>
    <t>Automation Test Scripting – ATS tool</t>
  </si>
  <si>
    <t>Nguyen Kim Oanh</t>
  </si>
  <si>
    <t>Kimoanh.nguyen</t>
  </si>
  <si>
    <t>Automation Test Scripting – Python</t>
  </si>
  <si>
    <t>To Thi Van Anh</t>
  </si>
  <si>
    <t>Anh.to</t>
  </si>
  <si>
    <t>SW Technique</t>
  </si>
  <si>
    <t>TBD</t>
  </si>
  <si>
    <t>Make Test Report on CB</t>
  </si>
  <si>
    <t>http://collab.lge.com/main/x/JIVXLQ</t>
  </si>
  <si>
    <t>CBL Training Course for Level 4</t>
  </si>
  <si>
    <t>Create Test Strategy</t>
  </si>
  <si>
    <t>Training Management</t>
  </si>
  <si>
    <t>Make training plan for team level</t>
  </si>
  <si>
    <t>How to read use case/read UML for intermediate</t>
  </si>
  <si>
    <t>How to analysis log file</t>
  </si>
  <si>
    <t>Automation system immediate, Automation test ATS)</t>
  </si>
  <si>
    <t>Understand system architecture / low level</t>
  </si>
  <si>
    <t>Diemhang.nguyen</t>
  </si>
  <si>
    <t>http://collab.lge.com/main/x/jywfN</t>
  </si>
  <si>
    <t>CBL Training Course for Level 5</t>
  </si>
  <si>
    <t>Global Communication</t>
  </si>
  <si>
    <t>New SW/Testing development model if any</t>
  </si>
  <si>
    <t>Solution architecture analysis</t>
  </si>
  <si>
    <t>Nguyen Hong Lien
Truong Khanh Cuong</t>
  </si>
  <si>
    <t>http://collab.lge.com/main/x/AocBNg
http://collab.lge.com/main/x/W1pKI</t>
  </si>
  <si>
    <t>http://collab.lge.com/main/x/j9smN
http://collab.lge.com/main/x/8dyHLw</t>
  </si>
  <si>
    <t>No. of Attendees</t>
  </si>
  <si>
    <t>huyen.giap</t>
  </si>
  <si>
    <t>ngan.bui</t>
  </si>
  <si>
    <t>giang1.nguyen</t>
  </si>
  <si>
    <t>lam.bui</t>
  </si>
  <si>
    <t>thuy.lang</t>
  </si>
  <si>
    <t>trang.tran</t>
  </si>
  <si>
    <t>diu.le</t>
  </si>
  <si>
    <t>phuong.phan</t>
  </si>
  <si>
    <t>anh.duong</t>
  </si>
  <si>
    <t>hanh.duong</t>
  </si>
  <si>
    <t>hanh.trinh</t>
  </si>
  <si>
    <t>thuhien.bui</t>
  </si>
  <si>
    <t>thanhna.nguyen</t>
  </si>
  <si>
    <t>lan2.nguyen</t>
  </si>
  <si>
    <t>vanhuong2.nguyen</t>
  </si>
  <si>
    <t>huong1.luong</t>
  </si>
  <si>
    <t>cuong.truong</t>
  </si>
  <si>
    <t>phuonganh.phan</t>
  </si>
  <si>
    <t>dung1.pham</t>
  </si>
  <si>
    <t>ngan.do</t>
  </si>
  <si>
    <t>hien.quach</t>
  </si>
  <si>
    <t>minhthu2.nguyen</t>
  </si>
  <si>
    <t>ngoc.dang</t>
  </si>
  <si>
    <t>tam1.hoang</t>
  </si>
  <si>
    <t>thuylinh.nguyen</t>
  </si>
  <si>
    <t>ngoc.dao</t>
  </si>
  <si>
    <t>thanhloc.le</t>
  </si>
  <si>
    <t>truong.dao</t>
  </si>
  <si>
    <t>vi2.nguyen</t>
  </si>
  <si>
    <t>phuong4.pham</t>
  </si>
  <si>
    <t>duy.ngo</t>
  </si>
  <si>
    <t>ha2.nguyen</t>
  </si>
  <si>
    <t>dan.nguyen</t>
  </si>
  <si>
    <t>khanhly.nguyen</t>
  </si>
  <si>
    <t>VT2</t>
  </si>
  <si>
    <t>QUYEN NGUYEN</t>
  </si>
  <si>
    <t>OANH NGUYEN</t>
  </si>
  <si>
    <t>THUY LE</t>
  </si>
  <si>
    <t>PHUC TRUONG</t>
  </si>
  <si>
    <t>TRANG LE</t>
  </si>
  <si>
    <t>THUY PHAM</t>
  </si>
  <si>
    <t>PHONG NGUYEN</t>
  </si>
  <si>
    <t>ANH TO</t>
  </si>
  <si>
    <t>NHUNG HOANG</t>
  </si>
  <si>
    <t>CHINH TRAN</t>
  </si>
  <si>
    <t>TRANG1 TRAN</t>
  </si>
  <si>
    <t>HUE DO</t>
  </si>
  <si>
    <t>HA TO</t>
  </si>
  <si>
    <t>PHUONG NGUYEN</t>
  </si>
  <si>
    <t>BICH DO</t>
  </si>
  <si>
    <t>LAN HOANG</t>
  </si>
  <si>
    <t>NHUNG NGUYEN</t>
  </si>
  <si>
    <t>NGUYET NGUYEN</t>
  </si>
  <si>
    <t>HIEN DINH</t>
  </si>
  <si>
    <t>TRANG NGUYEN</t>
  </si>
  <si>
    <t>HANG VU</t>
  </si>
  <si>
    <t>THUY DANG</t>
  </si>
  <si>
    <t>TUNG TRAN</t>
  </si>
  <si>
    <t>CUONG TRAN</t>
  </si>
  <si>
    <t>THUY LE MIB</t>
  </si>
  <si>
    <t>VINH NGUYEN</t>
  </si>
  <si>
    <t>MEN THAN</t>
  </si>
  <si>
    <t>Y VU</t>
  </si>
  <si>
    <t>HUYEN NGUYEN</t>
  </si>
  <si>
    <t>PHUONG LE</t>
  </si>
  <si>
    <t>THANG VU</t>
  </si>
  <si>
    <t>Anh2.tran</t>
  </si>
  <si>
    <t>Phuc.truong</t>
  </si>
  <si>
    <t>Phuong1.Nguyen</t>
  </si>
  <si>
    <t>Bich2.Do</t>
  </si>
  <si>
    <t>Hue.Do</t>
  </si>
  <si>
    <t>Ha.To</t>
  </si>
  <si>
    <t>Men2.Than</t>
  </si>
  <si>
    <t>HoangPhong.Nguyen</t>
  </si>
  <si>
    <t>Thuy1.Le</t>
  </si>
  <si>
    <t>quyen.nguyen</t>
  </si>
  <si>
    <t>cuong.tran</t>
  </si>
  <si>
    <t>lan.nguyen</t>
  </si>
  <si>
    <t>chinh.tran</t>
  </si>
  <si>
    <t xml:space="preserve"> </t>
  </si>
  <si>
    <t>trang2.nguyen</t>
  </si>
  <si>
    <t>nguyet2.nguyen</t>
  </si>
  <si>
    <t>hien.dinh</t>
  </si>
  <si>
    <t>huyen3.nguyen</t>
  </si>
  <si>
    <t>y.vu</t>
  </si>
  <si>
    <t>hang1.vu</t>
  </si>
  <si>
    <t>trang1.tran</t>
  </si>
  <si>
    <t>nhung2.nguyen</t>
  </si>
  <si>
    <t>phuong2.le</t>
  </si>
  <si>
    <t>thuy1.dang</t>
  </si>
  <si>
    <t>thuy.le</t>
  </si>
  <si>
    <t>Training Date</t>
  </si>
  <si>
    <t>Exam Result</t>
  </si>
  <si>
    <t>Type</t>
  </si>
  <si>
    <t>Personal report skill</t>
  </si>
  <si>
    <t>X</t>
  </si>
  <si>
    <t>LG Start Date</t>
  </si>
  <si>
    <t>trang2.le</t>
  </si>
  <si>
    <t>thuy2.pham</t>
  </si>
  <si>
    <t>anh.to</t>
  </si>
  <si>
    <t>lan.hoang</t>
  </si>
  <si>
    <t>vinh2.nguyen</t>
  </si>
  <si>
    <t>nhung2.hoang</t>
  </si>
  <si>
    <t>kimoanh.nguyen</t>
  </si>
  <si>
    <t>thuy1.le</t>
  </si>
  <si>
    <t>tung.tran</t>
  </si>
  <si>
    <t>thang2.vu</t>
  </si>
  <si>
    <t xml:space="preserve">(3~5Y Testing exp.)
(&gt;1 Automotive Testing Exp.) </t>
  </si>
  <si>
    <t>&lt;1</t>
  </si>
  <si>
    <t>LG Exp (Year)</t>
  </si>
  <si>
    <t>1&lt;= y &lt; 3</t>
  </si>
  <si>
    <t>3 &lt;= y &lt; 5</t>
  </si>
  <si>
    <t>5 &lt;= y &lt; 8</t>
  </si>
  <si>
    <t>y &gt;= 8</t>
  </si>
  <si>
    <t>&lt; 1</t>
  </si>
  <si>
    <t>y &gt;= 5</t>
  </si>
  <si>
    <t>LG Account</t>
  </si>
  <si>
    <t>LG Service Years</t>
  </si>
  <si>
    <t>duyen2.pham</t>
  </si>
  <si>
    <t>ASPICE overview</t>
  </si>
  <si>
    <t>Automation Overview</t>
  </si>
  <si>
    <t>Basic SW Testing</t>
  </si>
  <si>
    <t>SW Testing principle (SW testing life cycle, Defect life cycle &amp; template, Making TC Proces)</t>
  </si>
  <si>
    <t>Passed</t>
  </si>
  <si>
    <t>Joined CBL Training in 2018</t>
  </si>
  <si>
    <t>Covered by LG Assignment</t>
  </si>
  <si>
    <t>Y</t>
  </si>
  <si>
    <t>N</t>
  </si>
  <si>
    <t>Covered by LG</t>
  </si>
  <si>
    <t>y</t>
  </si>
  <si>
    <t>Nguyen Hung Duy</t>
  </si>
  <si>
    <t>duy2.nguyen</t>
  </si>
  <si>
    <t>Le Hong Thuy</t>
  </si>
  <si>
    <t>Nguyen Thi Phuong</t>
  </si>
  <si>
    <t>phuong1.nguyen</t>
  </si>
  <si>
    <t>ANH TRAN</t>
  </si>
  <si>
    <t>Exp. Year at joining</t>
  </si>
  <si>
    <t>Total No. of Testing Exp Years</t>
  </si>
  <si>
    <t>trang3.nguyen</t>
  </si>
  <si>
    <t>dinh2.pham</t>
  </si>
  <si>
    <t>Testing Exp (Year)</t>
  </si>
  <si>
    <t>Total Working Years of Exp</t>
  </si>
  <si>
    <t>CBL Training Course for Level 1  - Giang Nguyen</t>
  </si>
  <si>
    <t>CBL Training Course for Level 1  - Lam Bui</t>
  </si>
  <si>
    <t>CBL Training Course for Level 1  - Ngan Bui</t>
  </si>
  <si>
    <t>CBL Training Course for Level 1  - Thuy Lang</t>
  </si>
  <si>
    <t>CBL Training Course for Level 1  - Trang Tran</t>
  </si>
  <si>
    <t>CBL Training Course for Level 1  - Phuong Phan</t>
  </si>
  <si>
    <t>CBL Training Course for Level 1  - Anh Duong</t>
  </si>
  <si>
    <t>CBL Training Course for Level 1 - Hanh Duong</t>
  </si>
  <si>
    <t>CBL Training Course for Level 1  - Hanh Trinh</t>
  </si>
  <si>
    <t>CBL Training Course for Level 1  _ Hien Bui</t>
  </si>
  <si>
    <t>CBL Training Course for Level 1  - Na Nguyen</t>
  </si>
  <si>
    <t>CBL Training Course for Level 1  - Lan Nguyen</t>
  </si>
  <si>
    <t>CBL Training Course for Level 1  - Van Huong</t>
  </si>
  <si>
    <t>CBL Training Course for Level 1  - Loc Le</t>
  </si>
  <si>
    <t>CBL Training Course for Level 1  - Duyen Pham</t>
  </si>
  <si>
    <t>CBL Training Course for Level 1  - Luong Huong</t>
  </si>
  <si>
    <t>CBL Training Course for Level 1  - Dung Pham</t>
  </si>
  <si>
    <t>CBL Training Course for Level 1  - Hien Quach</t>
  </si>
  <si>
    <t>CBL Training Course for Level 1  - Thu Nguyen</t>
  </si>
  <si>
    <t>CBL Training Course for Level 1  - Ngoc Dang</t>
  </si>
  <si>
    <t>CBL Training Course for Level 1  - Tam Hoang</t>
  </si>
  <si>
    <t>CBL Training Course for Level 1  - Linh Nguyen</t>
  </si>
  <si>
    <t>CBL Training Course for Level 1  - Ngoc Dao</t>
  </si>
  <si>
    <t>CBL Training Course for Level 1  - Truong Dao</t>
  </si>
  <si>
    <t>CBL Training Course for Level 1  - Vi Nguyen</t>
  </si>
  <si>
    <t>Failed</t>
  </si>
  <si>
    <t>How to write TC effectively</t>
  </si>
  <si>
    <t>Phan Phuong Anh</t>
  </si>
  <si>
    <t>How to read UML diagram and create test document</t>
  </si>
  <si>
    <t>Do thi Hue</t>
  </si>
  <si>
    <t>hue.do</t>
  </si>
  <si>
    <t>Do Thi Hue</t>
  </si>
  <si>
    <t>Excel basic - advance</t>
  </si>
  <si>
    <t>How to setup Test Environment</t>
  </si>
  <si>
    <t>Manage Test Case on CB</t>
  </si>
  <si>
    <t>bich2.do</t>
  </si>
  <si>
    <t>huyen2.nguyen</t>
  </si>
  <si>
    <t>hoangphong.nguyen</t>
  </si>
  <si>
    <t>ha.to</t>
  </si>
  <si>
    <t>Home</t>
  </si>
  <si>
    <t>men2.than</t>
  </si>
  <si>
    <t>Huyen2.Nguyen</t>
  </si>
  <si>
    <t>SD Member</t>
  </si>
  <si>
    <t>Summary</t>
  </si>
  <si>
    <t>VH002113</t>
  </si>
  <si>
    <t>VH003271</t>
  </si>
  <si>
    <t>VH003019</t>
  </si>
  <si>
    <t>VH002950</t>
  </si>
  <si>
    <t>VH003201</t>
  </si>
  <si>
    <t>VH002407</t>
  </si>
  <si>
    <t>VH002390</t>
  </si>
  <si>
    <t>VH003010</t>
  </si>
  <si>
    <t>VH001725</t>
  </si>
  <si>
    <t>VH002410</t>
  </si>
  <si>
    <t>VH001641</t>
  </si>
  <si>
    <t>Reduce Not a bug</t>
  </si>
  <si>
    <t>VH003980</t>
  </si>
  <si>
    <t>Google search effectively</t>
  </si>
  <si>
    <t>VH002112</t>
  </si>
  <si>
    <t>Car Overview</t>
  </si>
  <si>
    <t>VH002099</t>
  </si>
  <si>
    <t>ID</t>
  </si>
  <si>
    <t>Course ID</t>
  </si>
  <si>
    <t>L1_CBL_001</t>
  </si>
  <si>
    <t>L1_CBL_002</t>
  </si>
  <si>
    <t>L1_CBL_003</t>
  </si>
  <si>
    <t>L1_CBL_004</t>
  </si>
  <si>
    <t>L1_CBL_005</t>
  </si>
  <si>
    <t>L1_CBL_006</t>
  </si>
  <si>
    <t>L1_CBL_007</t>
  </si>
  <si>
    <t>L1_CBL_008</t>
  </si>
  <si>
    <t>L1_CBL_009</t>
  </si>
  <si>
    <t>L1_CBL_010</t>
  </si>
  <si>
    <t>L1_CBL_011</t>
  </si>
  <si>
    <t>L1_CBL_012</t>
  </si>
  <si>
    <t>L2_CBL_001</t>
  </si>
  <si>
    <t>L2_CBL_002</t>
  </si>
  <si>
    <t>L2_CBL_003</t>
  </si>
  <si>
    <t>L2_CBL_004</t>
  </si>
  <si>
    <t>L2_CBL_005</t>
  </si>
  <si>
    <t>L2_CBL_006</t>
  </si>
  <si>
    <t>L2_CBL_007</t>
  </si>
  <si>
    <t>L2_CBL_008</t>
  </si>
  <si>
    <t>L2_CBL_009</t>
  </si>
  <si>
    <t>L2_CBL_010</t>
  </si>
  <si>
    <t>L2_CBL_011</t>
  </si>
  <si>
    <t>L2_CBL_012</t>
  </si>
  <si>
    <t>L2_CBL_013</t>
  </si>
  <si>
    <t>L2_CBL_014</t>
  </si>
  <si>
    <t>L2_CBL_015</t>
  </si>
  <si>
    <t>L2_CBL_016</t>
  </si>
  <si>
    <t>L2_CBL_017</t>
  </si>
  <si>
    <t>L2_CBL_018</t>
  </si>
  <si>
    <t>L3_CBL_001</t>
  </si>
  <si>
    <t>L3_CBL_002</t>
  </si>
  <si>
    <t>L3_CBL_003</t>
  </si>
  <si>
    <t>L3_CBL_004</t>
  </si>
  <si>
    <t>L3_CBL_005</t>
  </si>
  <si>
    <t>L3_CBL_006</t>
  </si>
  <si>
    <t>L3_CBL_007</t>
  </si>
  <si>
    <t>L3_CBL_008</t>
  </si>
  <si>
    <t>L3_CBL_009</t>
  </si>
  <si>
    <t>L3_CBL_010</t>
  </si>
  <si>
    <t>L3_CBL_011</t>
  </si>
  <si>
    <t>L3_CBL_012</t>
  </si>
  <si>
    <t>L3_CBL_013</t>
  </si>
  <si>
    <t>L3_CBL_014</t>
  </si>
  <si>
    <t>L3_CBL_015</t>
  </si>
  <si>
    <t>L3_CBL_016</t>
  </si>
  <si>
    <t>L3_CBL_017</t>
  </si>
  <si>
    <t>L4_CBL_001</t>
  </si>
  <si>
    <t>L4_CBL_002</t>
  </si>
  <si>
    <t>L4_CBL_003</t>
  </si>
  <si>
    <t>L4_CBL_004</t>
  </si>
  <si>
    <t>L4_CBL_005</t>
  </si>
  <si>
    <t>L4_CBL_006</t>
  </si>
  <si>
    <t>L4_CBL_007</t>
  </si>
  <si>
    <t>L4_CBL_008</t>
  </si>
  <si>
    <t>L5_CBL_001</t>
  </si>
  <si>
    <t>L5_CBL_002</t>
  </si>
  <si>
    <t>L5_CBL_003</t>
  </si>
  <si>
    <t>L5_CBL_004</t>
  </si>
  <si>
    <t>Field test</t>
  </si>
  <si>
    <t>Automotive trending in advanced</t>
  </si>
  <si>
    <t>Smart Validation Introduce</t>
  </si>
  <si>
    <t>anh2.tran</t>
  </si>
  <si>
    <t>phuc.truong</t>
  </si>
  <si>
    <t>Huyen2.nguyen</t>
  </si>
  <si>
    <t>Phuong2.le</t>
  </si>
  <si>
    <t>Thuy1.dang</t>
  </si>
  <si>
    <t>Thuy.le</t>
  </si>
  <si>
    <t>Thang2.vu</t>
  </si>
  <si>
    <t>Lan.hoang</t>
  </si>
  <si>
    <t>Bich2.do</t>
  </si>
  <si>
    <t>Thuy1.le</t>
  </si>
  <si>
    <t>Hue.do</t>
  </si>
  <si>
    <t>Lan2.nguyen</t>
  </si>
  <si>
    <t>Hanh.duong</t>
  </si>
  <si>
    <t>Phuong.phan</t>
  </si>
  <si>
    <t>Ngan.bui</t>
  </si>
  <si>
    <t>2018 Level</t>
  </si>
  <si>
    <t>2018 Score</t>
  </si>
  <si>
    <t>2nd Half 2019 CBL Level</t>
  </si>
  <si>
    <t>2nd Half 2019 CBL score</t>
  </si>
  <si>
    <t>2019 CBL Score Target</t>
  </si>
  <si>
    <t>2019 CBL Level Target</t>
  </si>
  <si>
    <t>Q3 2019 CBL Level</t>
  </si>
  <si>
    <t>Q3 2019 CBL Score</t>
  </si>
  <si>
    <t>VH001502</t>
  </si>
  <si>
    <t>VH001851</t>
  </si>
  <si>
    <t>VH002064</t>
  </si>
  <si>
    <t>VH001897</t>
  </si>
  <si>
    <t>VH002055</t>
  </si>
  <si>
    <t>VH002394</t>
  </si>
  <si>
    <t>VH002100</t>
  </si>
  <si>
    <t>VH002320</t>
  </si>
  <si>
    <t>VH001894</t>
  </si>
  <si>
    <t>VH001501</t>
  </si>
  <si>
    <t>VH002221</t>
  </si>
  <si>
    <t>VH002395</t>
  </si>
  <si>
    <t>VH002966</t>
  </si>
  <si>
    <t>VH002404</t>
  </si>
  <si>
    <t>VH002873</t>
  </si>
  <si>
    <t>VH001781</t>
  </si>
  <si>
    <t>VH002540</t>
  </si>
  <si>
    <t>VH002749</t>
  </si>
  <si>
    <t>VH002310</t>
  </si>
  <si>
    <t>VH002216</t>
  </si>
  <si>
    <t>VH002533</t>
  </si>
  <si>
    <t>VH002420</t>
  </si>
  <si>
    <t>VH003080</t>
  </si>
  <si>
    <t>VH003256</t>
  </si>
  <si>
    <t>VH002318</t>
  </si>
  <si>
    <t>VH003233</t>
  </si>
  <si>
    <t>VH002541</t>
  </si>
  <si>
    <t>VH002397</t>
  </si>
  <si>
    <t>VH001724</t>
  </si>
  <si>
    <t>VH002319</t>
  </si>
  <si>
    <t>VH003016</t>
  </si>
  <si>
    <t>VH003510</t>
  </si>
  <si>
    <t>VH002689</t>
  </si>
  <si>
    <t>VH002206</t>
  </si>
  <si>
    <t>VH002905</t>
  </si>
  <si>
    <t>VH001741</t>
  </si>
  <si>
    <t>VH002323</t>
  </si>
  <si>
    <t>VH001978</t>
  </si>
  <si>
    <t>VH001883</t>
  </si>
  <si>
    <t>VH001961</t>
  </si>
  <si>
    <t>VH002322</t>
  </si>
  <si>
    <t>VH002874</t>
  </si>
  <si>
    <t>VH003032</t>
  </si>
  <si>
    <t>VH002398</t>
  </si>
  <si>
    <t>VH003095</t>
  </si>
  <si>
    <t>VH003204</t>
  </si>
  <si>
    <t>VH004037</t>
  </si>
  <si>
    <t>VH003020</t>
  </si>
  <si>
    <t>VH002210</t>
  </si>
  <si>
    <t>VH003459</t>
  </si>
  <si>
    <t>VH003064</t>
  </si>
  <si>
    <t>VH003171</t>
  </si>
  <si>
    <t>VH003203</t>
  </si>
  <si>
    <t>VH003681</t>
  </si>
  <si>
    <t>VH003961</t>
  </si>
  <si>
    <t>Row Labels</t>
  </si>
  <si>
    <t>Grand Total</t>
  </si>
  <si>
    <t>&lt;1 or (blank)</t>
  </si>
  <si>
    <t>1-1.5</t>
  </si>
  <si>
    <t>1.5-2</t>
  </si>
  <si>
    <t>2-2.5</t>
  </si>
  <si>
    <t>2.5-3</t>
  </si>
  <si>
    <t>3-3.5</t>
  </si>
  <si>
    <t>%</t>
  </si>
  <si>
    <t>No. Member</t>
  </si>
  <si>
    <t>1-1.2</t>
  </si>
  <si>
    <t>1.4-1.6</t>
  </si>
  <si>
    <t>2-2.2</t>
  </si>
  <si>
    <t>2.2-2.4</t>
  </si>
  <si>
    <t>2.4-2.6</t>
  </si>
  <si>
    <t>2.6-2.8</t>
  </si>
  <si>
    <t>3-3.2</t>
  </si>
  <si>
    <t>Plan 2020</t>
  </si>
  <si>
    <t>Current</t>
  </si>
  <si>
    <t>doan.vu</t>
  </si>
  <si>
    <t>chi.bui</t>
  </si>
  <si>
    <t>hai.trinh</t>
  </si>
  <si>
    <t>oanh2.do</t>
  </si>
  <si>
    <t>minh.do</t>
  </si>
  <si>
    <t>oanh2.nguyen</t>
  </si>
  <si>
    <t>khanh.ngo</t>
  </si>
  <si>
    <t>an.ta</t>
  </si>
  <si>
    <t>mai.ngo</t>
  </si>
  <si>
    <t>hong2.nguyen</t>
  </si>
  <si>
    <t>Minh.Do</t>
  </si>
  <si>
    <t xml:space="preserve">CBL Training Course for Level 1 </t>
  </si>
  <si>
    <t>CBL Training Course for Level 1</t>
  </si>
  <si>
    <t>http://collab.lge.com/main/x/_sLTOw</t>
  </si>
  <si>
    <t>http://collab.lge.com/main/display/IVIDCV/Personal+report+skill</t>
  </si>
  <si>
    <t>http://collab.lge.com/main/display/IVIDCV/How+to+write+TCs+effectively</t>
  </si>
  <si>
    <t>http://collab.lge.com/main/x/xbOKOg</t>
  </si>
  <si>
    <t>http://collab.lge.com/main/x/CLOKOg</t>
  </si>
  <si>
    <t>http://collab.lge.com/main/x/43iJOQ</t>
  </si>
  <si>
    <t>\\dcv-data\Video-Training\Do Sampling Review Test Case - By Pham Thi Phuong Dung - 28 Oct 2019</t>
  </si>
  <si>
    <t>\\dcv-data\Video-Training\Do Sampling Test - By Truong Thi Hanh Phuc - 25 Oct 2019</t>
  </si>
  <si>
    <t>Chi.Bui</t>
  </si>
  <si>
    <t>Hai.Trinh</t>
  </si>
  <si>
    <t>Oanh2.nguyen</t>
  </si>
  <si>
    <t> Pham Thi Phuong Dung</t>
  </si>
  <si>
    <t> Dung1.pham</t>
  </si>
  <si>
    <t> Truong Thi Hanh Phuc</t>
  </si>
  <si>
    <t>khanh.ha</t>
  </si>
  <si>
    <t>an2.nguyen</t>
  </si>
  <si>
    <t>kien3.nguyen</t>
  </si>
  <si>
    <t>phuong.ngo</t>
  </si>
  <si>
    <t>CBL Training Course for Level 1  - Phuong Ngo</t>
  </si>
  <si>
    <t>nga.bui</t>
  </si>
  <si>
    <t>ha3.nguyen</t>
  </si>
  <si>
    <t>Le Thanh Loc
Nguyen Thuy Vi</t>
  </si>
  <si>
    <t>ThanhLoc.Le
Vi2.nguyen</t>
  </si>
  <si>
    <t>Lang Thi Thuy
To Thi Van Anh</t>
  </si>
  <si>
    <t>Thuy.Lang
anh.to</t>
  </si>
  <si>
    <t>Truong Dieu Linh
Do Thi Hue</t>
  </si>
  <si>
    <t>Linh.Truong
Hue.do</t>
  </si>
  <si>
    <t>Nguyen Thi Diem Hang
Hoang Thi Nhung</t>
  </si>
  <si>
    <t>diemhang.nguyen
nhung2.hoang</t>
  </si>
  <si>
    <t>Ngan.Do
Bich2.do</t>
  </si>
  <si>
    <t>Do Thi Ngan 
Do Ngoc Bich</t>
  </si>
  <si>
    <t>Dao Xuan Truong</t>
  </si>
  <si>
    <t>How to create &amp; verify Defect on system management</t>
  </si>
  <si>
    <t>AVN overview</t>
  </si>
  <si>
    <t>Introduction Telematics overview</t>
  </si>
  <si>
    <t>Improve TC Creation Productivity Method</t>
  </si>
  <si>
    <t>Improve TC Execution Productivity Method</t>
  </si>
  <si>
    <t>Best Practice to increase testing productivity</t>
  </si>
  <si>
    <t>Duration 1</t>
  </si>
  <si>
    <t>Total Duration</t>
  </si>
  <si>
    <t>Duration 2</t>
  </si>
  <si>
    <t>Duration 3</t>
  </si>
  <si>
    <t>Duration 4</t>
  </si>
  <si>
    <t>Duration 5</t>
  </si>
  <si>
    <t>Start date (yyyy/mm/dd)</t>
  </si>
  <si>
    <t>End date (yyyy/mm/dd)</t>
  </si>
  <si>
    <t>Duration of course applying
(year)</t>
  </si>
  <si>
    <t xml:space="preserve"> y &lt; 0.5</t>
  </si>
  <si>
    <t>y &gt;= 2</t>
  </si>
  <si>
    <t>Reduce 1 level</t>
  </si>
  <si>
    <t>Keep level</t>
  </si>
  <si>
    <t>chau2.nguyen</t>
  </si>
  <si>
    <t>D</t>
  </si>
  <si>
    <t>D1</t>
  </si>
  <si>
    <r>
      <rPr>
        <b/>
        <i/>
        <u/>
        <sz val="10"/>
        <color theme="1"/>
        <rFont val="Arial"/>
        <family val="2"/>
      </rPr>
      <t>RULE:</t>
    </r>
    <r>
      <rPr>
        <i/>
        <sz val="10"/>
        <color theme="1"/>
        <rFont val="Arial"/>
        <family val="2"/>
      </rPr>
      <t xml:space="preserve"> Weight/Score of "Optional" item is a half of "Mandatory", "Duplicated" items</t>
    </r>
  </si>
  <si>
    <t>Presentation Skill</t>
  </si>
  <si>
    <t>Communication Skill</t>
  </si>
  <si>
    <t>hong.pham</t>
  </si>
  <si>
    <t>CBL Training Course for Level 1  - Khanh Ngo</t>
  </si>
  <si>
    <t>CBL Training Course for Level 1  - Nga Bui</t>
  </si>
  <si>
    <t>Nguyen Hoang Phong</t>
  </si>
  <si>
    <t>CBL Training Course for Level 1  - Mai Ngo</t>
  </si>
  <si>
    <t>16/7/2018</t>
  </si>
  <si>
    <t>24/10/2019</t>
  </si>
  <si>
    <t>Khanh.Ha</t>
  </si>
  <si>
    <t>0.5 &lt;= y &lt; 1.5</t>
  </si>
  <si>
    <t>Exploratory testing</t>
  </si>
  <si>
    <t>1. Execute complex TC
2. Optimize testing with high productivity &amp; quality
3. Can do Exploratory testing</t>
  </si>
  <si>
    <t>Part 3</t>
  </si>
  <si>
    <t>DUY DOAN</t>
  </si>
  <si>
    <t>duy.doan</t>
  </si>
  <si>
    <t>VH005550</t>
  </si>
  <si>
    <t>VH005629</t>
  </si>
  <si>
    <t>thoa.dien</t>
  </si>
  <si>
    <t>THOA DIEN</t>
  </si>
  <si>
    <t>phuong5.pham</t>
  </si>
  <si>
    <t>thao.dam</t>
  </si>
  <si>
    <t>hoai.ngo</t>
  </si>
  <si>
    <t>linh2.doan</t>
  </si>
  <si>
    <t>ngoc.luu</t>
  </si>
  <si>
    <t>duyen.tran</t>
  </si>
  <si>
    <t>CBL Training Course for Level 1  - Hien Tran</t>
  </si>
  <si>
    <t>Hien.Tran</t>
  </si>
  <si>
    <t>hien.tran</t>
  </si>
  <si>
    <t>N/A</t>
  </si>
  <si>
    <t>CBL Training Course for Level 1  - Khanh Ha</t>
  </si>
  <si>
    <t>CBL Training Course for Level 1  - Duong Nguyen</t>
  </si>
  <si>
    <t>duong4.nguyen</t>
  </si>
  <si>
    <t>maii.le</t>
  </si>
  <si>
    <t>Mai.le</t>
  </si>
  <si>
    <t>..</t>
  </si>
  <si>
    <t/>
  </si>
  <si>
    <t>25/4//2017</t>
  </si>
  <si>
    <t>tuan4.nguyen</t>
  </si>
  <si>
    <t>thuy2.dao</t>
  </si>
  <si>
    <t>dieu2.nguyen</t>
  </si>
  <si>
    <t>thuhuong.nguyen</t>
  </si>
  <si>
    <t>nhung.do</t>
  </si>
  <si>
    <t>thanh.nguyen</t>
  </si>
  <si>
    <t>Toan.chu</t>
  </si>
  <si>
    <t>thanh2.hoang</t>
  </si>
  <si>
    <t>huong6.nguyen</t>
  </si>
  <si>
    <t>nga.le</t>
  </si>
  <si>
    <t>Bui Thi Chi</t>
  </si>
  <si>
    <t>HongLien.Nguyen</t>
  </si>
  <si>
    <t>hang2.vu</t>
  </si>
  <si>
    <t>trang2.le
quyen.nguyen</t>
  </si>
  <si>
    <t>vi2.nguyen
khanhly.nguyen
thuy2.pham</t>
  </si>
  <si>
    <t>ngan.do
truong.dao
khanhly.nguyen</t>
  </si>
  <si>
    <t>`</t>
  </si>
  <si>
    <t>minhthu2.nguyen
trang2.le
thuy.le</t>
  </si>
  <si>
    <t>tam1.hoang
vi2.nguyen
Phuc.truong
thuy2.pham
HoangPhong.Nguyen
quyen.nguyen
thuy.le</t>
  </si>
  <si>
    <t>toan.chu</t>
  </si>
  <si>
    <t>la.dang</t>
  </si>
  <si>
    <t>anh7.nguyen</t>
  </si>
  <si>
    <t>anh7.nguyen
phuong5.pham
hang2.vu
hoai.ngo
duyen.tran
chau2.nguyen
hong.pham
hong2.nguyen
mai.ngo
an.ta
khanh.ngo
oanh2.nguyen
oanh2.do
doan.vu
duy.doan
duy.doan
trang3.nguyen
tuan4.nguyen
thuy2.dao
thuhuong.nguyen
dieu2.nguyen
dinh2.pham
nga.bui
Toan.chu</t>
  </si>
  <si>
    <t>hai.trinh
duy.doan
duy.doan
Anh2.tran
Toan.chu</t>
  </si>
  <si>
    <t>Hien.Tran
duy.doan
duy.doan
thoa.dien
Huyen2.Nguyen
nguyet2.nguyen
trang1.tran
Toan.chu</t>
  </si>
  <si>
    <t>anh7.nguyen
phuong5.pham
hang2.vu
hoai.ngo
duyen.tran
chau2.nguyen
hong.pham
hong2.nguyen
mai.ngo
an.ta
oanh2.nguyen
oanh2.do
doan.vu
duy.doan
duy.doan
thuy2.dao
thuhuong.nguyen
dieu2.nguyen
nga.le
Toan.chu</t>
  </si>
  <si>
    <t>anh7.nguyen
phuong5.pham
hang2.vu
thao.dam
hoai.ngo
linh2.doan
ngoc.luu
duyen.tran
chau2.nguyen
hong.pham
hong2.nguyen
mai.ngo
an.ta
khanh.ngo
oanh2.nguyen
oanh2.do
doan.vu
duy.doan
duy.doan
trang3.nguyen
khanh.ha
tuan4.nguyen
la.dang
thuy2.dao
thuhuong.nguyen
dieu2.nguyen
dinh2.pham
Anh2.tran
thang2.vu
Huyen2.Nguyen
nga.bui
nga.le
Toan.chu</t>
  </si>
  <si>
    <t>hai.trinh
doan.vu
duy.doan
duy.doan
ngan.do
ha2.nguyen
phuong2.le
nga.le
Toan.chu</t>
  </si>
  <si>
    <t>mai.ngo
chi.bui
duyen2.pham
trang3.nguyen
ha3.nguyen
trang2.nguyen
y.vu
an2.nguyen
Toan.chu</t>
  </si>
  <si>
    <t>anh7.nguyen
phuong5.pham
hang2.vu
thao.dam
hoai.ngo
linh2.doan
ngoc.luu
duyen.tran
chau2.nguyen
hong.pham
hong2.nguyen
mai.ngo
an.ta
khanh.ngo
oanh2.nguyen
minh.do
oanh2.do
doan.vu
duy.doan
duy.doan
ha3.nguyen
tuan4.nguyen
thuy2.dao
thuhuong.nguyen
dieu2.nguyen
dinh2.pham
trang2.nguyen
an2.nguyen
kien3.nguyen
phuong.ngo
nga.bui
nga.le
Toan.chu</t>
  </si>
  <si>
    <t>phuong5.pham
hang2.vu
thao.dam
hoai.ngo
linh2.doan
ngoc.luu
duyen.tran
minh.do
hai.trinh
duy.doan
duy.doan
thoa.dien
ha3.nguyen
tuan4.nguyen
thuy2.dao
thuhuong.nguyen
dieu2.nguyen
an2.nguyen
kien3.nguyen
phuong.ngo
nga.bui
nhung.do
thanh.nguyen
thanh2.hoang
huong6.nguyen
nga.le
Toan.chu</t>
  </si>
  <si>
    <t>mai.ngo
khanh.ngo
phuong.phan
hanh.trinh
duy.doan
duy.doan
trang3.nguyen
khanh.ha
ha3.nguyen
thuy2.dao
thuhuong.nguyen
dieu2.nguyen
an2.nguyen
kien3.nguyen
nga.bui
nhung.do
thanh2.hoang
huong6.nguyen
nga.le
Toan.chu</t>
  </si>
  <si>
    <t>phuong5.pham
thao.dam
hoai.ngo
linh2.doan
ngoc.luu
minh.do
duy.doan
duy.doan
ha3.nguyen</t>
  </si>
  <si>
    <t>anh7.nguyen
duong4.nguyen
Hien.Tran
maii.le
phuong5.pham
hang2.vu
thao.dam
hoai.ngo
linh2.doan
ngoc.luu
duyen.tran
chau2.nguyen
hong.pham
hong2.nguyen
mai.ngo
an.ta
khanh.ngo
oanh2.nguyen
minh.do
oanh2.do
doan.vu
thanhloc.le
thoa.dien
trang3.nguyen
khanh.ha
ha3.nguyen
thuy2.dao
thuhuong.nguyen
dieu2.nguyen
nga.bui
nhung.do
thanh2.hoang
huong6.nguyen
nga.le
Toan.chu</t>
  </si>
  <si>
    <t>duong4.nguyen
Hien.Tran
maii.le
hang2.vu
hoai.ngo
duyen.tran
hong2.nguyen
mai.ngo
an.ta
khanh.ngo
oanh2.nguyen
oanh2.do
hai.trinh
thoa.dien
phuonganh.phan
dung1.pham
trang3.nguyen
thuy2.dao
thuhuong.nguyen
dieu2.nguyen
an2.nguyen
kien3.nguyen
phuong.ngo
nhung.do
thanh2.hoang
huong6.nguyen
nga.le
Toan.chu</t>
  </si>
  <si>
    <t>duong4.nguyen
Hien.Tran
maii.le
hang2.vu
hoai.ngo
duyen.tran
hong2.nguyen
mai.ngo
an.ta
khanh.ngo
oanh2.nguyen
minh.do
oanh2.do
hai.trinh
chi.bui
thoa.dien
khanh.ha
ngan.do
thuy2.dao
thuhuong.nguyen
dieu2.nguyen
dinh2.pham
nhung2.nguyen
an2.nguyen
kien3.nguyen
phuong.ngo
nga.bui
nhung.do
thanh2.hoang
huong6.nguyen
nga.le
Toan.chu</t>
  </si>
  <si>
    <t>phuong5.pham
hang2.vu
thao.dam
hoai.ngo
ngoc.luu
duyen.tran
hong.pham
hong2.nguyen
an.ta
khanh.ngo
oanh2.nguyen
minh.do
oanh2.do
hai.trinh
doan.vu
ha3.nguyen
ha2.nguyen
la.dang
thuy2.dao
thuhuong.nguyen
dieu2.nguyen
dinh2.pham
thang2.vu
hang1.vu
phuong2.le
nhung.do
thanh.nguyen
thanh2.hoang
huong6.nguyen
nga.le
Toan.chu</t>
  </si>
  <si>
    <t>duong4.nguyen
Hien.Tran
maii.le
phuong5.pham
hang2.vu
thao.dam
hoai.ngo
hong.pham
hong2.nguyen
oanh2.nguyen
minh.do
oanh2.do
hai.trinh
doan.vu
ha3.nguyen
la.dang
thuy2.dao
thuhuong.nguyen
dieu2.nguyen
thang2.vu
trang2.nguyen
hien.dinh
y.vu
phuong2.le
an2.nguyen
nhung.do
thanh.nguyen
thanh2.hoang
huong6.nguyen
nga.le
Toan.chu</t>
  </si>
  <si>
    <t>linh2.doan
ngoc.luu
duyen.tran
mai.ngo
an.ta
khanh.ngo
hai.trinh
chi.bui
ha3.nguyen
trang2.nguyen
y.vu</t>
  </si>
  <si>
    <t>linh2.doan
ngoc.luu
duyen.tran
hai.trinh
ha3.nguyen
la.dang
trang2.nguyen
kien3.nguyen
nga.bui</t>
  </si>
  <si>
    <t>anh7.nguyen
phuong5.pham
hang2.vu
thao.dam
hoai.ngo
chau2.nguyen
hong.pham
hong2.nguyen
oanh2.nguyen
minh.do
oanh2.do
trang3.nguyen
khanh.ha
ha3.nguyen
la.dang
thuy2.dao
thuhuong.nguyen
dieu2.nguyen
kien3.nguyen
phuong.ngo
nga.bui
nhung.do
thanh.nguyen
thanh2.hoang
huong6.nguyen</t>
  </si>
  <si>
    <t>anh7.nguyen
phuong5.pham
hang2.vu
hoai.ngo
linh2.doan
ngoc.luu
duyen.tran
chau2.nguyen
hong.pham
mai.ngo
an.ta
khanh.ngo
hai.trinh
doan.vu
duy.doan
duy.doan
khanh.ha
ha3.nguyen
thuy2.dao
thuhuong.nguyen
dieu2.nguyen
Hue.Do
thang2.vu
cuong.tran
kien3.nguyen
nga.bui
nhung.do
thanh.nguyen
thanh2.hoang
huong6.nguyen
nga.le
Toan.chu</t>
  </si>
  <si>
    <t>hai.trinh
trang2.nguyen
an2.nguyen
kien3.nguyen
phuong.ngo
nhung.do
thanh2.hoang
huong6.nguyen</t>
  </si>
  <si>
    <t>chau2.nguyen
hong.pham
oanh2.nguyen
doan.vu
giang1.nguyen
lan2.nguyen
duy.doan
duy.doan
phuonganh.phan
dung1.pham
trang3.nguyen
Hue.Do
lan.nguyen
huyen3.nguyen
nga.bui
nhung.do
thanh.nguyen
thanh2.hoang
huong6.nguyen
Toan.chu</t>
  </si>
  <si>
    <t>duong4.nguyen
Hien.Tran
maii.le
chau2.nguyen
hong.pham
oanh2.nguyen
doan.vu
giang1.nguyen
lan2.nguyen
phuonganh.phan
dung1.pham
trang3.nguyen
khanh.ha
Hue.Do
cuong.tran
trang2.nguyen
y.vu
nhung.do
thanh2.hoang
huong6.nguyen</t>
  </si>
  <si>
    <t>dung1.pham
trang3.nguyen
lan.nguyen
trang2.nguyen
phuong.ngo
nga.bui
thanh.nguyen
nga.le
Toan.chu</t>
  </si>
  <si>
    <t>duong4.nguyen
Hien.Tran
maii.le
phuong5.pham
hang2.vu
thao.dam
hoai.ngo
linh2.doan
ngoc.luu
duyen.tran
hong.pham
hong2.nguyen
mai.ngo
an.ta
khanh.ngo
oanh2.nguyen
oanh2.do
doan.vu
thoa.dien
ngan.do
ngoc.dao
thuy2.dao
thuhuong.nguyen
dieu2.nguyen
trang2.nguyen
nhung2.nguyen
an2.nguyen
kien3.nguyen
phuong.ngo
nga.bui
nhung.do
thanh.nguyen
thanh2.hoang
huong6.nguyen
nga.le
Toan.chu</t>
  </si>
  <si>
    <t>giang1.nguyen
tam1.hoang
lan.nguyen
nguyet2.nguyen
huyen3.nguyen
nhung2.nguyen
phuong2.le</t>
  </si>
  <si>
    <t>phuong5.pham
thao.dam
hoai.ngo
linh2.doan
ngoc.luu
oanh2.do
doan.vu
anh.duong
dan.nguyen
thuy2.dao
thuhuong.nguyen
dieu2.nguyen
trang2.nguyen
y.vu
hang1.vu
nhung2.nguyen
thuy1.dang
an2.nguyen
kien3.nguyen
phuong.ngo
nga.bui
nhung.do
thanh.nguyen
thanh2.hoang
huong6.nguyen
nga.le
Toan.chu</t>
  </si>
  <si>
    <t>anh7.nguyen
Hien.Tran
chau2.nguyen
minh.do
oanh2.do
thanhloc.le
thoa.dien
phuonganh.phan
khanh.ha
ngoc.dao
Anh2.tran
lan.hoang
Huyen2.Nguyen
nhung2.nguyen
thuy.le
thanh.nguyen</t>
  </si>
  <si>
    <t>duong4.nguyen
Hien.Tran
maii.le
hang2.vu
linh2.doan
ngoc.luu
duyen.tran
hong2.nguyen
mai.ngo
an.ta
khanh.ngo
oanh2.nguyen
minh.do
oanh2.do
chi.bui
vanhuong2.nguyen
thanhloc.le
thuy2.dao
thuhuong.nguyen
dieu2.nguyen
Anh2.tran
cuong.tran
Huyen2.Nguyen
trang2.nguyen
nhung2.nguyen
kien3.nguyen
phuong.ngo
nhung.do
thanh.nguyen
thanh2.hoang
huong6.nguyen</t>
  </si>
  <si>
    <t>anh7.nguyen
Hien.Tran
phuong5.pham
hang2.vu
thao.dam
hoai.ngo
duyen.tran
chau2.nguyen
hong.pham
hong2.nguyen
an.ta
khanh.ngo
oanh2.nguyen
minh.do
oanh2.do
hai.trinh
chi.bui
doan.vu
ngan.bui
thuy.lang
thanhloc.le
thuy2.dao
thuhuong.nguyen
dieu2.nguyen
dinh2.pham
tung.tran
Huyen2.Nguyen
nhung2.nguyen
nhung.do
thanh.nguyen
thanh2.hoang
huong6.nguyen</t>
  </si>
  <si>
    <t>anh7.nguyen
duong4.nguyen
hang2.vu
thao.dam
linh2.doan
ngoc.luu
duyen.tran
chau2.nguyen
hong.pham
hong2.nguyen
an.ta
khanh.ngo
oanh2.nguyen
minh.do
oanh2.do
hai.trinh
chi.bui
thanhloc.le
thoa.dien
thuy2.dao
thuhuong.nguyen
dieu2.nguyen
thuy1.le
trang2.nguyen
an2.nguyen
kien3.nguyen
phuong.ngo
nhung.do
thanh.nguyen
thanh2.hoang
huong6.nguyen</t>
  </si>
  <si>
    <t>anh7.nguyen
phuong5.pham
thao.dam
hoai.ngo
chau2.nguyen
hong.pham
hai.trinh
chi.bui
doan.vu
thang2.vu
trang2.nguyen
nhung2.nguyen
thanh.nguyen</t>
  </si>
  <si>
    <t>hong.pham
phuonganh.phan
dinh2.pham
cuong.tran
trang2.nguyen
y.vu
trang1.tran
nhung2.nguyen</t>
  </si>
  <si>
    <t>anh7.nguyen
phuong5.pham
hang2.vu
thao.dam
hoai.ngo
duyen.tran
chau2.nguyen
hong.pham
hong2.nguyen
an.ta
khanh.ngo
oanh2.nguyen
oanh2.do
doan.vu
thanhloc.le
thuy2.dao
thuhuong.nguyen
dieu2.nguyen
dinh2.pham
trang2.nguyen
nhung.do
thanh2.hoang
huong6.nguyen</t>
  </si>
  <si>
    <t>hai.trinh
duyen2.pham
ngan.do
trang2.nguyen</t>
  </si>
  <si>
    <t>anh7.nguyen
duyen.tran
chau2.nguyen
hong.pham
an.ta
oanh2.do
duyen2.pham
huong1.luong
ngan.do
hien.quach
duy.ngo
dinh2.pham
Ha.To
anh.to
quyen.nguyen
hien.dinh</t>
  </si>
  <si>
    <t>minh.do
giang1.nguyen
lam.bui
thuy.lang
diu.le
hanh.trinh
vanhuong2.nguyen
thanhna.nguyen
duyen2.pham
cuong.truong
phuonganh.phan
thuy2.pham
HoangPhong.Nguyen
anh.to
lan.nguyen</t>
  </si>
  <si>
    <t>duong4.nguyen
Hien.Tran
khanh.ngo
hai.trinh
giang1.nguyen
lam.bui
thuy.lang
phuong.phan
anh.duong
vanhuong2.nguyen
thanhloc.le
thoa.dien
trang2.le
thuy1.le
chinh.tran
hang1.vu
thuy1.dang</t>
  </si>
  <si>
    <t>khanh.ngo
minh.do
giang1.nguyen
lam.bui
thuy.lang
phuong.phan
anh.duong
hanh.trinh
lan2.nguyen
vanhuong2.nguyen
cuong.tran
trang1.tran</t>
  </si>
  <si>
    <t>duong4.nguyen
Hien.Tran
linh2.doan
duyen.tran
hong2.nguyen
mai.ngo
an.ta
khanh.ngo
oanh2.nguyen
oanh2.do
chi.bui
minhthu2.nguyen
thuy2.dao
thuhuong.nguyen
dieu2.nguyen
quyen.nguyen
nhung.do
thanh2.hoang
huong6.nguyen</t>
  </si>
  <si>
    <t>duong4.nguyen
Hien.Tran
hai.trinh
ngan.do
quyen.nguyen</t>
  </si>
  <si>
    <t>duong4.nguyen
Hien.Tran
lam.bui
thuy.lang
ngan.do
minhthu2.nguyen
khanhly.nguyen
Bich2.Do
anh.to
hien.dinh
thanh.nguyen
Toan.chu</t>
  </si>
  <si>
    <t>trang.tran
cuong.truong
phuonganh.phan
dung1.pham
ngan.do
truong.dao
Phuc.truong
thuy2.pham
nhung2.hoang
quyen.nguyen
thuy.le</t>
  </si>
  <si>
    <t>phuonganh.phan
dung1.pham
ngan.do
tam1.hoang
truong.dao
vi2.nguyen
Phuc.truong
Phuong1.Nguyen
Bich2.Do
Ha.To
nhung2.hoang
quyen.nguyen
thuy.le</t>
  </si>
  <si>
    <t>duyen2.pham
cuong.truong
phuonganh.phan
dung1.pham
ngan.do
hien.quach
minhthu2.nguyen
ngoc.dang
tam1.hoang
truong.dao
vi2.nguyen
khanhly.nguyen
thuy2.pham</t>
  </si>
  <si>
    <t>chi.bui
trang.tran
hanh.trinh
thanhloc.le
nhung2.hoang
quyen.nguyen</t>
  </si>
  <si>
    <t>Thanh2.hoang</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</si>
</sst>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_-* #,##0_-;\-* #,##0_-;_-* &quot;-&quot;??_-;_-@_-"/>
    <numFmt numFmtId="165" formatCode="0.0%"/>
    <numFmt numFmtId="166" formatCode="[$-409]d\-mmm;@"/>
    <numFmt numFmtId="167" formatCode="0.0"/>
    <numFmt numFmtId="168" formatCode="yyyy/mm/dd"/>
    <numFmt numFmtId="169" formatCode="yyyy\-mm\-dd;@"/>
  </numFmts>
  <fonts count="39" x14ac:knownFonts="1">
    <font>
      <sz val="11"/>
      <color theme="1"/>
      <name val="Calibri"/>
      <family val="2"/>
      <scheme val="minor"/>
    </font>
    <font>
      <b/>
      <sz val="10"/>
      <color theme="1"/>
      <name val="Arial"/>
      <family val="2"/>
    </font>
    <font>
      <sz val="10"/>
      <color theme="1"/>
      <name val="Arial"/>
      <family val="2"/>
    </font>
    <font>
      <b/>
      <sz val="10"/>
      <color theme="0"/>
      <name val="Arial"/>
      <family val="2"/>
    </font>
    <font>
      <b/>
      <sz val="12"/>
      <color theme="0"/>
      <name val="Arial"/>
      <family val="2"/>
    </font>
    <font>
      <b/>
      <i/>
      <u/>
      <sz val="12"/>
      <color theme="0"/>
      <name val="Arial"/>
      <family val="2"/>
    </font>
    <font>
      <b/>
      <i/>
      <sz val="12"/>
      <color theme="0"/>
      <name val="Arial"/>
      <family val="2"/>
    </font>
    <font>
      <sz val="9"/>
      <color indexed="81"/>
      <name val="Tahoma"/>
      <family val="2"/>
    </font>
    <font>
      <b/>
      <sz val="9"/>
      <color indexed="81"/>
      <name val="Tahoma"/>
      <family val="2"/>
    </font>
    <font>
      <b/>
      <i/>
      <sz val="10"/>
      <color theme="0"/>
      <name val="Arial"/>
      <family val="2"/>
    </font>
    <font>
      <b/>
      <i/>
      <u/>
      <sz val="10"/>
      <color theme="0"/>
      <name val="Arial"/>
      <family val="2"/>
    </font>
    <font>
      <i/>
      <sz val="10"/>
      <color theme="1"/>
      <name val="Arial"/>
      <family val="2"/>
    </font>
    <font>
      <b/>
      <i/>
      <u/>
      <sz val="10"/>
      <color theme="1"/>
      <name val="Arial"/>
      <family val="2"/>
    </font>
    <font>
      <sz val="10"/>
      <color rgb="FF000000"/>
      <name val="Arial"/>
      <family val="2"/>
    </font>
    <font>
      <sz val="10"/>
      <name val="Arial"/>
      <family val="2"/>
    </font>
    <font>
      <b/>
      <sz val="18"/>
      <color rgb="FF000000"/>
      <name val="Arial Narrow"/>
      <family val="2"/>
    </font>
    <font>
      <b/>
      <sz val="10"/>
      <color rgb="FF000000"/>
      <name val="Arial Narrow"/>
      <family val="2"/>
    </font>
    <font>
      <b/>
      <i/>
      <sz val="10"/>
      <color rgb="FF000000"/>
      <name val="Arial Narrow"/>
      <family val="2"/>
    </font>
    <font>
      <sz val="10"/>
      <color rgb="FF000000"/>
      <name val="Arial Narrow"/>
      <family val="2"/>
    </font>
    <font>
      <u/>
      <sz val="11"/>
      <color theme="10"/>
      <name val="Calibri"/>
      <family val="2"/>
      <scheme val="minor"/>
    </font>
    <font>
      <u/>
      <sz val="10"/>
      <color theme="10"/>
      <name val="Arial Narrow"/>
      <family val="2"/>
    </font>
    <font>
      <sz val="10"/>
      <color theme="1"/>
      <name val="Arial Narrow"/>
      <family val="2"/>
    </font>
    <font>
      <sz val="10"/>
      <name val="Arial Narrow"/>
      <family val="2"/>
    </font>
    <font>
      <b/>
      <sz val="10"/>
      <color rgb="FF000000"/>
      <name val="Arial"/>
      <family val="2"/>
    </font>
    <font>
      <sz val="10"/>
      <color theme="0"/>
      <name val="Arial"/>
      <family val="2"/>
    </font>
    <font>
      <sz val="10"/>
      <color rgb="FFFF0000"/>
      <name val="Arial"/>
      <family val="2"/>
    </font>
    <font>
      <b/>
      <sz val="9"/>
      <color rgb="FF000000"/>
      <name val="Tahoma"/>
      <family val="2"/>
    </font>
    <font>
      <sz val="9"/>
      <color rgb="FF000000"/>
      <name val="Tahoma"/>
      <family val="2"/>
    </font>
    <font>
      <sz val="10"/>
      <color rgb="FFFF0000"/>
      <name val="Arial Narrow"/>
      <family val="2"/>
    </font>
    <font>
      <sz val="11"/>
      <color indexed="8"/>
      <name val="Calibri"/>
      <family val="2"/>
    </font>
    <font>
      <u/>
      <sz val="10"/>
      <color theme="10"/>
      <name val="Arial"/>
      <family val="2"/>
    </font>
    <font>
      <sz val="11"/>
      <color theme="1"/>
      <name val="Calibri"/>
      <family val="2"/>
      <scheme val="minor"/>
    </font>
    <font>
      <b/>
      <sz val="11"/>
      <color theme="1"/>
      <name val="Calibri"/>
      <family val="2"/>
      <scheme val="minor"/>
    </font>
    <font>
      <sz val="11"/>
      <name val="Arial"/>
      <family val="2"/>
    </font>
    <font>
      <sz val="8"/>
      <color rgb="FF000000"/>
      <name val="Segoe UI"/>
      <family val="2"/>
    </font>
    <font>
      <b/>
      <sz val="10"/>
      <color rgb="FFFF0000"/>
      <name val="Arial"/>
      <family val="2"/>
    </font>
    <font>
      <sz val="11"/>
      <color rgb="FF1F497D"/>
      <name val="Calibri"/>
      <family val="2"/>
      <scheme val="minor"/>
    </font>
    <font>
      <b/>
      <sz val="11"/>
      <color rgb="FF000000"/>
      <name val="Calibri"/>
      <family val="2"/>
      <scheme val="minor"/>
    </font>
    <font>
      <sz val="11"/>
      <color rgb="FF1F497D"/>
      <name val="Courier New"/>
      <family val="3"/>
    </font>
  </fonts>
  <fills count="19">
    <fill>
      <patternFill patternType="none"/>
    </fill>
    <fill>
      <patternFill patternType="gray125"/>
    </fill>
    <fill>
      <patternFill patternType="solid">
        <fgColor theme="8" tint="-0.499984740745262"/>
        <bgColor indexed="64"/>
      </patternFill>
    </fill>
    <fill>
      <patternFill patternType="solid">
        <fgColor theme="4" tint="0.79998168889431442"/>
        <bgColor indexed="64"/>
      </patternFill>
    </fill>
    <fill>
      <patternFill patternType="solid">
        <fgColor theme="0"/>
        <bgColor indexed="64"/>
      </patternFill>
    </fill>
    <fill>
      <patternFill patternType="solid">
        <fgColor rgb="FF002060"/>
        <bgColor indexed="64"/>
      </patternFill>
    </fill>
    <fill>
      <patternFill patternType="solid">
        <fgColor theme="7" tint="0.79998168889431442"/>
        <bgColor indexed="64"/>
      </patternFill>
    </fill>
    <fill>
      <patternFill patternType="solid">
        <fgColor theme="2"/>
        <bgColor indexed="64"/>
      </patternFill>
    </fill>
    <fill>
      <patternFill patternType="solid">
        <fgColor theme="7"/>
        <bgColor indexed="64"/>
      </patternFill>
    </fill>
    <fill>
      <patternFill patternType="solid">
        <fgColor rgb="FFFFFF00"/>
        <bgColor indexed="64"/>
      </patternFill>
    </fill>
    <fill>
      <patternFill patternType="solid">
        <fgColor indexed="33"/>
        <bgColor indexed="64"/>
      </patternFill>
    </fill>
    <fill>
      <patternFill patternType="solid">
        <fgColor theme="7" tint="0.59999389629810485"/>
        <bgColor indexed="64"/>
      </patternFill>
    </fill>
    <fill>
      <patternFill patternType="solid">
        <fgColor indexed="9"/>
        <bgColor indexed="64"/>
      </patternFill>
    </fill>
    <fill>
      <patternFill patternType="solid">
        <fgColor theme="4"/>
        <bgColor indexed="64"/>
      </patternFill>
    </fill>
    <fill>
      <patternFill patternType="solid">
        <fgColor rgb="FFFF0000"/>
        <bgColor indexed="64"/>
      </patternFill>
    </fill>
    <fill>
      <patternFill patternType="solid">
        <fgColor theme="5" tint="0.39997558519241921"/>
        <bgColor indexed="64"/>
      </patternFill>
    </fill>
    <fill>
      <patternFill patternType="solid">
        <fgColor rgb="FFFFC000"/>
        <bgColor indexed="64"/>
      </patternFill>
    </fill>
    <fill>
      <patternFill patternType="solid">
        <fgColor rgb="FFFF00FF"/>
        <bgColor indexed="64"/>
      </patternFill>
    </fill>
    <fill>
      <patternFill patternType="solid">
        <fgColor theme="5" tint="0.59999389629810485"/>
        <bgColor indexed="64"/>
      </patternFill>
    </fill>
  </fills>
  <borders count="6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diagonal/>
    </border>
    <border>
      <left/>
      <right style="thin">
        <color rgb="FF000000"/>
      </right>
      <top/>
      <bottom/>
      <diagonal/>
    </border>
    <border>
      <left style="thin">
        <color indexed="64"/>
      </left>
      <right style="thin">
        <color rgb="FF000000"/>
      </right>
      <top style="thin">
        <color rgb="FF000000"/>
      </top>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indexed="64"/>
      </left>
      <right/>
      <top/>
      <bottom/>
      <diagonal/>
    </border>
    <border>
      <left style="thin">
        <color rgb="FF000000"/>
      </left>
      <right style="thin">
        <color rgb="FF000000"/>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right/>
      <top/>
      <bottom style="thin">
        <color indexed="64"/>
      </bottom>
      <diagonal/>
    </border>
    <border>
      <left style="thin">
        <color rgb="FF000000"/>
      </left>
      <right style="thin">
        <color indexed="64"/>
      </right>
      <top/>
      <bottom style="thin">
        <color indexed="64"/>
      </bottom>
      <diagonal/>
    </border>
    <border>
      <left style="dotted">
        <color indexed="64"/>
      </left>
      <right style="dotted">
        <color indexed="64"/>
      </right>
      <top style="dotted">
        <color indexed="64"/>
      </top>
      <bottom style="dotted">
        <color indexed="64"/>
      </bottom>
      <diagonal/>
    </border>
    <border>
      <left/>
      <right style="medium">
        <color rgb="FF000000"/>
      </right>
      <top/>
      <bottom style="medium">
        <color rgb="FF000000"/>
      </bottom>
      <diagonal/>
    </border>
    <border>
      <left/>
      <right/>
      <top/>
      <bottom style="medium">
        <color rgb="FF000000"/>
      </bottom>
      <diagonal/>
    </border>
    <border>
      <left style="thin">
        <color rgb="FF000000"/>
      </left>
      <right style="thin">
        <color indexed="64"/>
      </right>
      <top/>
      <bottom/>
      <diagonal/>
    </border>
    <border>
      <left/>
      <right/>
      <top style="thin">
        <color rgb="FF000000"/>
      </top>
      <bottom style="thin">
        <color rgb="FF000000"/>
      </bottom>
      <diagonal/>
    </border>
  </borders>
  <cellStyleXfs count="5">
    <xf numFmtId="0" fontId="0" fillId="0" borderId="0"/>
    <xf numFmtId="0" fontId="14" fillId="0" borderId="0"/>
    <xf numFmtId="0" fontId="19" fillId="0" borderId="0" applyNumberFormat="0" applyFill="0" applyBorder="0" applyAlignment="0" applyProtection="0"/>
    <xf numFmtId="0" fontId="29" fillId="0" borderId="0" applyFill="0" applyProtection="0"/>
    <xf numFmtId="9" fontId="31" fillId="0" borderId="0" applyFont="0" applyFill="0" applyBorder="0" applyAlignment="0" applyProtection="0"/>
  </cellStyleXfs>
  <cellXfs count="1235">
    <xf numFmtId="0" fontId="0" fillId="0" borderId="0" xfId="0"/>
    <xf numFmtId="0" fontId="2" fillId="0" borderId="1" xfId="0" applyFont="1" applyBorder="1" applyAlignment="1">
      <alignment vertical="center" wrapText="1"/>
    </xf>
    <xf numFmtId="0" fontId="2" fillId="0" borderId="1" xfId="0" applyFont="1" applyBorder="1" applyAlignment="1">
      <alignment horizontal="center" vertical="center" wrapText="1"/>
    </xf>
    <xf numFmtId="0" fontId="2" fillId="0" borderId="0" xfId="0" applyFont="1" applyAlignment="1">
      <alignment vertical="center"/>
    </xf>
    <xf numFmtId="0" fontId="2" fillId="0" borderId="0" xfId="0" applyFont="1" applyAlignment="1">
      <alignment vertical="center" wrapText="1"/>
    </xf>
    <xf numFmtId="0" fontId="3" fillId="2" borderId="1" xfId="0" applyFont="1" applyFill="1" applyBorder="1" applyAlignment="1">
      <alignment horizontal="center" vertical="center" wrapText="1"/>
    </xf>
    <xf numFmtId="2" fontId="2" fillId="0" borderId="1" xfId="0" applyNumberFormat="1" applyFont="1" applyBorder="1" applyAlignment="1">
      <alignment horizontal="center" vertical="center"/>
    </xf>
    <xf numFmtId="2" fontId="2" fillId="0" borderId="1" xfId="0" applyNumberFormat="1" applyFont="1" applyBorder="1" applyAlignment="1">
      <alignment horizontal="center" vertical="center" wrapText="1"/>
    </xf>
    <xf numFmtId="0" fontId="1" fillId="0" borderId="1" xfId="0" applyFont="1" applyBorder="1" applyAlignment="1">
      <alignment horizontal="center" vertical="center"/>
    </xf>
    <xf numFmtId="2" fontId="1" fillId="3" borderId="3" xfId="0" applyNumberFormat="1" applyFont="1" applyFill="1" applyBorder="1" applyAlignment="1">
      <alignment horizontal="center" vertical="center" wrapText="1"/>
    </xf>
    <xf numFmtId="0" fontId="11" fillId="0" borderId="0" xfId="0" applyFont="1" applyAlignment="1">
      <alignment vertical="center"/>
    </xf>
    <xf numFmtId="0" fontId="1" fillId="0" borderId="4" xfId="0" applyFont="1" applyBorder="1" applyAlignment="1">
      <alignment vertical="center"/>
    </xf>
    <xf numFmtId="0" fontId="2" fillId="0" borderId="5" xfId="0" applyFont="1" applyBorder="1" applyAlignment="1">
      <alignment vertical="center" wrapText="1"/>
    </xf>
    <xf numFmtId="0" fontId="1" fillId="0" borderId="6" xfId="0" applyFont="1" applyBorder="1" applyAlignment="1">
      <alignment vertical="center"/>
    </xf>
    <xf numFmtId="0" fontId="2" fillId="0" borderId="7" xfId="0" applyFont="1" applyBorder="1" applyAlignment="1">
      <alignment horizontal="center" vertical="center" wrapText="1"/>
    </xf>
    <xf numFmtId="0" fontId="2" fillId="0" borderId="7" xfId="0" applyFont="1" applyBorder="1" applyAlignment="1">
      <alignment vertical="center" wrapText="1"/>
    </xf>
    <xf numFmtId="0" fontId="2" fillId="0" borderId="8" xfId="0" applyFont="1" applyBorder="1" applyAlignment="1">
      <alignment vertical="center" wrapText="1"/>
    </xf>
    <xf numFmtId="0" fontId="1" fillId="0" borderId="9" xfId="0" applyFont="1" applyBorder="1" applyAlignment="1">
      <alignment vertical="center"/>
    </xf>
    <xf numFmtId="0" fontId="2" fillId="0" borderId="10" xfId="0" applyFont="1" applyBorder="1" applyAlignment="1">
      <alignment vertical="center" wrapText="1"/>
    </xf>
    <xf numFmtId="0" fontId="2" fillId="0" borderId="11" xfId="0" applyFont="1" applyBorder="1" applyAlignment="1">
      <alignment vertical="center" wrapText="1"/>
    </xf>
    <xf numFmtId="0" fontId="4" fillId="2" borderId="13" xfId="0" applyFont="1" applyFill="1" applyBorder="1" applyAlignment="1">
      <alignment horizontal="center" vertical="center" wrapText="1"/>
    </xf>
    <xf numFmtId="0" fontId="4" fillId="2" borderId="3" xfId="0" applyFont="1" applyFill="1" applyBorder="1" applyAlignment="1">
      <alignment horizontal="center" vertical="center" wrapText="1"/>
    </xf>
    <xf numFmtId="0" fontId="2" fillId="0" borderId="1" xfId="0" applyFont="1" applyBorder="1" applyAlignment="1">
      <alignment horizontal="center" vertical="center"/>
    </xf>
    <xf numFmtId="0" fontId="3" fillId="5" borderId="1" xfId="0" applyFont="1" applyFill="1" applyBorder="1" applyAlignment="1">
      <alignment horizontal="center" vertical="center"/>
    </xf>
    <xf numFmtId="0" fontId="13" fillId="6" borderId="1" xfId="0" applyFont="1" applyFill="1" applyBorder="1" applyAlignment="1">
      <alignment horizontal="center" vertical="center" wrapText="1"/>
    </xf>
    <xf numFmtId="0" fontId="14" fillId="0" borderId="1" xfId="1" applyFont="1" applyFill="1" applyBorder="1" applyAlignment="1">
      <alignment horizontal="center" vertical="center"/>
    </xf>
    <xf numFmtId="0" fontId="14" fillId="0" borderId="1" xfId="0" applyFont="1" applyBorder="1" applyAlignment="1">
      <alignment horizontal="center" vertical="center"/>
    </xf>
    <xf numFmtId="0" fontId="3" fillId="5" borderId="0" xfId="0" applyFont="1" applyFill="1" applyBorder="1" applyAlignment="1">
      <alignment horizontal="center" vertical="center"/>
    </xf>
    <xf numFmtId="0" fontId="3" fillId="5" borderId="0" xfId="0" applyFont="1" applyFill="1" applyBorder="1" applyAlignment="1">
      <alignment horizontal="center" vertical="center" wrapText="1"/>
    </xf>
    <xf numFmtId="0" fontId="2" fillId="0" borderId="0" xfId="0" applyFont="1"/>
    <xf numFmtId="0" fontId="2" fillId="0" borderId="1" xfId="0" applyFont="1" applyBorder="1" applyAlignment="1">
      <alignment horizontal="center"/>
    </xf>
    <xf numFmtId="2" fontId="2" fillId="0" borderId="1" xfId="0" applyNumberFormat="1" applyFont="1" applyBorder="1" applyAlignment="1">
      <alignment horizontal="center"/>
    </xf>
    <xf numFmtId="10" fontId="2" fillId="0" borderId="1" xfId="0" applyNumberFormat="1" applyFont="1" applyBorder="1" applyAlignment="1">
      <alignment horizontal="center"/>
    </xf>
    <xf numFmtId="0" fontId="2" fillId="0" borderId="0" xfId="0" applyFont="1" applyAlignment="1">
      <alignment horizontal="center"/>
    </xf>
    <xf numFmtId="2" fontId="2" fillId="0" borderId="0" xfId="0" applyNumberFormat="1" applyFont="1"/>
    <xf numFmtId="0" fontId="17" fillId="0" borderId="29" xfId="0" applyFont="1" applyBorder="1" applyAlignment="1">
      <alignment horizontal="center" vertical="center" wrapText="1" readingOrder="1"/>
    </xf>
    <xf numFmtId="0" fontId="18" fillId="0" borderId="1" xfId="0" applyFont="1" applyBorder="1" applyAlignment="1">
      <alignment horizontal="left" vertical="center" wrapText="1" readingOrder="1"/>
    </xf>
    <xf numFmtId="0" fontId="18" fillId="0" borderId="35" xfId="0" applyFont="1" applyBorder="1" applyAlignment="1">
      <alignment horizontal="center" vertical="center" wrapText="1" readingOrder="1"/>
    </xf>
    <xf numFmtId="0" fontId="18" fillId="0" borderId="35" xfId="0" applyFont="1" applyBorder="1" applyAlignment="1">
      <alignment horizontal="left" vertical="center" wrapText="1" indent="1" readingOrder="1"/>
    </xf>
    <xf numFmtId="0" fontId="18" fillId="0" borderId="35" xfId="0" applyFont="1" applyBorder="1" applyAlignment="1">
      <alignment horizontal="center" wrapText="1" readingOrder="1"/>
    </xf>
    <xf numFmtId="0" fontId="18" fillId="0" borderId="36" xfId="0" applyFont="1" applyBorder="1" applyAlignment="1">
      <alignment horizontal="center" vertical="center" wrapText="1" readingOrder="1"/>
    </xf>
    <xf numFmtId="0" fontId="18" fillId="0" borderId="37" xfId="0" applyFont="1" applyBorder="1" applyAlignment="1">
      <alignment horizontal="center" vertical="center" wrapText="1" readingOrder="1"/>
    </xf>
    <xf numFmtId="0" fontId="20" fillId="0" borderId="32" xfId="2" applyFont="1" applyBorder="1" applyAlignment="1">
      <alignment horizontal="center" vertical="center" wrapText="1" readingOrder="1"/>
    </xf>
    <xf numFmtId="0" fontId="18" fillId="0" borderId="35" xfId="0" applyFont="1" applyBorder="1" applyAlignment="1">
      <alignment horizontal="left" wrapText="1" indent="1" readingOrder="1"/>
    </xf>
    <xf numFmtId="0" fontId="20" fillId="0" borderId="37" xfId="2" applyFont="1" applyBorder="1" applyAlignment="1">
      <alignment horizontal="center" vertical="center" wrapText="1" readingOrder="1"/>
    </xf>
    <xf numFmtId="0" fontId="18" fillId="0" borderId="36" xfId="0" applyFont="1" applyBorder="1" applyAlignment="1">
      <alignment horizontal="center" wrapText="1" readingOrder="1"/>
    </xf>
    <xf numFmtId="0" fontId="18" fillId="0" borderId="37" xfId="0" applyFont="1" applyBorder="1" applyAlignment="1">
      <alignment horizontal="center" wrapText="1" readingOrder="1"/>
    </xf>
    <xf numFmtId="16" fontId="18" fillId="0" borderId="35" xfId="0" applyNumberFormat="1" applyFont="1" applyBorder="1" applyAlignment="1">
      <alignment horizontal="center" wrapText="1" readingOrder="1"/>
    </xf>
    <xf numFmtId="0" fontId="21" fillId="0" borderId="0" xfId="0" applyFont="1" applyAlignment="1">
      <alignment vertical="center"/>
    </xf>
    <xf numFmtId="0" fontId="20" fillId="0" borderId="37" xfId="2" applyFont="1" applyBorder="1" applyAlignment="1">
      <alignment horizontal="center" wrapText="1" readingOrder="1"/>
    </xf>
    <xf numFmtId="0" fontId="18" fillId="0" borderId="1" xfId="0" applyFont="1" applyBorder="1" applyAlignment="1">
      <alignment horizontal="left" wrapText="1" readingOrder="1"/>
    </xf>
    <xf numFmtId="0" fontId="18" fillId="0" borderId="35" xfId="0" applyFont="1" applyBorder="1" applyAlignment="1">
      <alignment horizontal="left" wrapText="1" readingOrder="1"/>
    </xf>
    <xf numFmtId="0" fontId="20" fillId="0" borderId="32" xfId="2" applyFont="1" applyBorder="1" applyAlignment="1">
      <alignment horizontal="center" wrapText="1" readingOrder="1"/>
    </xf>
    <xf numFmtId="16" fontId="18" fillId="0" borderId="35" xfId="0" applyNumberFormat="1" applyFont="1" applyBorder="1" applyAlignment="1">
      <alignment horizontal="center" vertical="center" wrapText="1" readingOrder="1"/>
    </xf>
    <xf numFmtId="0" fontId="18" fillId="0" borderId="36" xfId="0" applyFont="1" applyBorder="1" applyAlignment="1">
      <alignment horizontal="left" vertical="center" wrapText="1" indent="1" readingOrder="1"/>
    </xf>
    <xf numFmtId="0" fontId="22" fillId="0" borderId="37" xfId="0" applyFont="1" applyBorder="1" applyAlignment="1">
      <alignment horizontal="center" vertical="center" wrapText="1"/>
    </xf>
    <xf numFmtId="0" fontId="22" fillId="0" borderId="35" xfId="0" applyFont="1" applyBorder="1" applyAlignment="1">
      <alignment horizontal="center" vertical="center" wrapText="1"/>
    </xf>
    <xf numFmtId="0" fontId="18" fillId="0" borderId="35" xfId="0" applyFont="1" applyBorder="1" applyAlignment="1">
      <alignment horizontal="left" vertical="center" wrapText="1" readingOrder="1"/>
    </xf>
    <xf numFmtId="0" fontId="22" fillId="0" borderId="35" xfId="0" applyFont="1" applyBorder="1" applyAlignment="1">
      <alignment vertical="center" wrapText="1"/>
    </xf>
    <xf numFmtId="0" fontId="22" fillId="0" borderId="36" xfId="0" applyFont="1" applyBorder="1" applyAlignment="1">
      <alignment horizontal="center" vertical="center" wrapText="1"/>
    </xf>
    <xf numFmtId="0" fontId="14" fillId="0" borderId="35" xfId="0" applyFont="1" applyBorder="1" applyAlignment="1">
      <alignment vertical="center" wrapText="1"/>
    </xf>
    <xf numFmtId="0" fontId="14" fillId="0" borderId="35" xfId="0" applyFont="1" applyBorder="1" applyAlignment="1">
      <alignment horizontal="center" vertical="center" wrapText="1"/>
    </xf>
    <xf numFmtId="0" fontId="14" fillId="0" borderId="36" xfId="0" applyFont="1" applyBorder="1" applyAlignment="1">
      <alignment horizontal="center" vertical="center" wrapText="1"/>
    </xf>
    <xf numFmtId="0" fontId="14" fillId="0" borderId="37" xfId="0" applyFont="1" applyBorder="1" applyAlignment="1">
      <alignment horizontal="center" vertical="center" wrapText="1"/>
    </xf>
    <xf numFmtId="0" fontId="18" fillId="0" borderId="30" xfId="0" applyFont="1" applyBorder="1" applyAlignment="1">
      <alignment horizontal="left" vertical="center" wrapText="1" indent="1" readingOrder="1"/>
    </xf>
    <xf numFmtId="0" fontId="18" fillId="0" borderId="29" xfId="0" applyFont="1" applyBorder="1" applyAlignment="1">
      <alignment horizontal="left" vertical="center" wrapText="1" indent="1" readingOrder="1"/>
    </xf>
    <xf numFmtId="0" fontId="18" fillId="9" borderId="1" xfId="0" applyFont="1" applyFill="1" applyBorder="1" applyAlignment="1">
      <alignment horizontal="left" vertical="center" wrapText="1" readingOrder="1"/>
    </xf>
    <xf numFmtId="0" fontId="18" fillId="9" borderId="1" xfId="0" applyFont="1" applyFill="1" applyBorder="1" applyAlignment="1">
      <alignment horizontal="left" wrapText="1" readingOrder="1"/>
    </xf>
    <xf numFmtId="0" fontId="20" fillId="0" borderId="32" xfId="2" applyFont="1" applyBorder="1" applyAlignment="1">
      <alignment horizontal="center" vertical="center" wrapText="1" readingOrder="1"/>
    </xf>
    <xf numFmtId="0" fontId="18" fillId="0" borderId="1" xfId="0" applyFont="1" applyFill="1" applyBorder="1" applyAlignment="1">
      <alignment horizontal="left" vertical="center" wrapText="1" readingOrder="1"/>
    </xf>
    <xf numFmtId="0" fontId="18" fillId="4" borderId="1" xfId="0" applyFont="1" applyFill="1" applyBorder="1" applyAlignment="1">
      <alignment horizontal="left" vertical="center" wrapText="1" readingOrder="1"/>
    </xf>
    <xf numFmtId="0" fontId="14" fillId="4" borderId="1" xfId="1" applyFont="1" applyFill="1" applyBorder="1" applyAlignment="1">
      <alignment horizontal="center" vertical="center"/>
    </xf>
    <xf numFmtId="0" fontId="14" fillId="4" borderId="1" xfId="0" applyFont="1" applyFill="1" applyBorder="1" applyAlignment="1">
      <alignment horizontal="center" vertical="center"/>
    </xf>
    <xf numFmtId="0" fontId="2" fillId="4" borderId="1" xfId="0" applyFont="1" applyFill="1" applyBorder="1" applyAlignment="1">
      <alignment horizontal="center" vertical="center"/>
    </xf>
    <xf numFmtId="1" fontId="2" fillId="0" borderId="1" xfId="0" applyNumberFormat="1" applyFont="1" applyBorder="1" applyAlignment="1">
      <alignment horizontal="center"/>
    </xf>
    <xf numFmtId="0" fontId="18" fillId="0" borderId="1" xfId="0" applyFont="1" applyFill="1" applyBorder="1" applyAlignment="1">
      <alignment horizontal="center" vertical="center" wrapText="1" readingOrder="1"/>
    </xf>
    <xf numFmtId="0" fontId="18" fillId="0" borderId="1" xfId="0" applyFont="1" applyBorder="1" applyAlignment="1">
      <alignment horizontal="center" vertical="center" wrapText="1" readingOrder="1"/>
    </xf>
    <xf numFmtId="0" fontId="18" fillId="0" borderId="1" xfId="0" applyFont="1" applyFill="1" applyBorder="1" applyAlignment="1">
      <alignment horizontal="left" wrapText="1" readingOrder="1"/>
    </xf>
    <xf numFmtId="0" fontId="2" fillId="0" borderId="0" xfId="0" applyFont="1" applyAlignment="1">
      <alignment horizontal="center" vertical="center"/>
    </xf>
    <xf numFmtId="0" fontId="18" fillId="0" borderId="36" xfId="0" applyFont="1" applyBorder="1" applyAlignment="1">
      <alignment horizontal="center" vertical="center" wrapText="1"/>
    </xf>
    <xf numFmtId="0" fontId="21" fillId="0" borderId="0" xfId="0" applyFont="1" applyAlignment="1">
      <alignment horizontal="center" vertical="center"/>
    </xf>
    <xf numFmtId="0" fontId="19" fillId="0" borderId="37" xfId="2" applyBorder="1" applyAlignment="1">
      <alignment horizontal="center" wrapText="1" readingOrder="1"/>
    </xf>
    <xf numFmtId="0" fontId="19" fillId="0" borderId="37" xfId="2" applyBorder="1" applyAlignment="1">
      <alignment horizontal="center" vertical="center" wrapText="1" readingOrder="1"/>
    </xf>
    <xf numFmtId="0" fontId="18" fillId="0" borderId="1" xfId="0" applyFont="1" applyBorder="1" applyAlignment="1">
      <alignment horizontal="center" vertical="center" wrapText="1"/>
    </xf>
    <xf numFmtId="0" fontId="18" fillId="0" borderId="1" xfId="0" applyFont="1" applyFill="1" applyBorder="1" applyAlignment="1">
      <alignment horizontal="center" vertical="center" wrapText="1"/>
    </xf>
    <xf numFmtId="2" fontId="2" fillId="0" borderId="0" xfId="0" applyNumberFormat="1" applyFont="1" applyAlignment="1">
      <alignment horizontal="center"/>
    </xf>
    <xf numFmtId="1" fontId="2" fillId="0" borderId="10" xfId="0" applyNumberFormat="1" applyFont="1" applyBorder="1" applyAlignment="1">
      <alignment horizontal="center"/>
    </xf>
    <xf numFmtId="0" fontId="18" fillId="0" borderId="37" xfId="0" applyFont="1" applyBorder="1" applyAlignment="1">
      <alignment horizontal="left" wrapText="1" indent="1" readingOrder="1"/>
    </xf>
    <xf numFmtId="0" fontId="18" fillId="0" borderId="1" xfId="0" applyFont="1" applyBorder="1" applyAlignment="1">
      <alignment horizontal="left" vertical="center" wrapText="1" indent="1" readingOrder="1"/>
    </xf>
    <xf numFmtId="0" fontId="18" fillId="0" borderId="37" xfId="0" applyFont="1" applyBorder="1" applyAlignment="1">
      <alignment horizontal="left" vertical="center" wrapText="1" indent="1" readingOrder="1"/>
    </xf>
    <xf numFmtId="0" fontId="18" fillId="0" borderId="37" xfId="0" applyFont="1" applyBorder="1" applyAlignment="1">
      <alignment horizontal="left" wrapText="1" readingOrder="1"/>
    </xf>
    <xf numFmtId="0" fontId="18" fillId="0" borderId="32" xfId="0" applyFont="1" applyBorder="1" applyAlignment="1">
      <alignment horizontal="left" wrapText="1" indent="1" readingOrder="1"/>
    </xf>
    <xf numFmtId="0" fontId="2" fillId="0" borderId="0" xfId="0" applyFont="1" applyAlignment="1">
      <alignment horizontal="left" vertical="center"/>
    </xf>
    <xf numFmtId="0" fontId="18" fillId="0" borderId="31" xfId="0" applyFont="1" applyBorder="1" applyAlignment="1">
      <alignment horizontal="left" vertical="center" wrapText="1" readingOrder="1"/>
    </xf>
    <xf numFmtId="0" fontId="21" fillId="0" borderId="0" xfId="0" applyFont="1" applyAlignment="1">
      <alignment horizontal="left" vertical="center"/>
    </xf>
    <xf numFmtId="0" fontId="18" fillId="0" borderId="30" xfId="0" applyFont="1" applyBorder="1" applyAlignment="1">
      <alignment horizontal="left" vertical="center" wrapText="1" readingOrder="1"/>
    </xf>
    <xf numFmtId="0" fontId="18" fillId="0" borderId="30" xfId="0" applyFont="1" applyBorder="1" applyAlignment="1">
      <alignment horizontal="left" vertical="center" wrapText="1" readingOrder="1"/>
    </xf>
    <xf numFmtId="0" fontId="3" fillId="2" borderId="1" xfId="0" applyFont="1" applyFill="1" applyBorder="1" applyAlignment="1">
      <alignment horizontal="center" vertical="center"/>
    </xf>
    <xf numFmtId="0" fontId="2" fillId="0" borderId="1" xfId="0" applyFont="1" applyBorder="1" applyAlignment="1">
      <alignment vertical="center"/>
    </xf>
    <xf numFmtId="0" fontId="13" fillId="0" borderId="1" xfId="0" applyFont="1" applyBorder="1" applyAlignment="1">
      <alignment horizontal="left" vertical="center" wrapText="1"/>
    </xf>
    <xf numFmtId="0" fontId="13" fillId="0" borderId="1" xfId="0" applyFont="1" applyBorder="1" applyAlignment="1">
      <alignment horizontal="center" vertical="center" wrapText="1"/>
    </xf>
    <xf numFmtId="0" fontId="13" fillId="0" borderId="0" xfId="0" applyFont="1" applyBorder="1" applyAlignment="1">
      <alignment horizontal="left" vertical="center" wrapText="1"/>
    </xf>
    <xf numFmtId="0" fontId="13" fillId="0" borderId="0" xfId="0" applyFont="1" applyBorder="1" applyAlignment="1">
      <alignment horizontal="center" vertical="center" wrapText="1"/>
    </xf>
    <xf numFmtId="2" fontId="1" fillId="0" borderId="0" xfId="0" applyNumberFormat="1" applyFont="1" applyAlignment="1">
      <alignment horizontal="center" vertical="center"/>
    </xf>
    <xf numFmtId="0" fontId="13" fillId="0" borderId="1" xfId="0" applyFont="1" applyBorder="1" applyAlignment="1">
      <alignment horizontal="center" vertical="center" wrapText="1" readingOrder="1"/>
    </xf>
    <xf numFmtId="0" fontId="24" fillId="2" borderId="13" xfId="0" applyFont="1" applyFill="1" applyBorder="1" applyAlignment="1">
      <alignment horizontal="center" vertical="center" wrapText="1"/>
    </xf>
    <xf numFmtId="2" fontId="24" fillId="2" borderId="3" xfId="0" applyNumberFormat="1" applyFont="1" applyFill="1" applyBorder="1" applyAlignment="1">
      <alignment horizontal="center" vertical="center" wrapText="1"/>
    </xf>
    <xf numFmtId="0" fontId="23" fillId="0" borderId="9" xfId="0" applyFont="1" applyBorder="1" applyAlignment="1">
      <alignment horizontal="left" vertical="center" wrapText="1"/>
    </xf>
    <xf numFmtId="0" fontId="13" fillId="0" borderId="10" xfId="0" applyFont="1" applyBorder="1" applyAlignment="1">
      <alignment horizontal="left" vertical="center" wrapText="1"/>
    </xf>
    <xf numFmtId="2" fontId="2" fillId="0" borderId="11" xfId="0" applyNumberFormat="1" applyFont="1" applyBorder="1"/>
    <xf numFmtId="0" fontId="23" fillId="0" borderId="4" xfId="0" applyFont="1" applyBorder="1" applyAlignment="1">
      <alignment horizontal="left" vertical="center" wrapText="1"/>
    </xf>
    <xf numFmtId="0" fontId="23" fillId="0" borderId="6" xfId="0" applyFont="1" applyBorder="1" applyAlignment="1">
      <alignment horizontal="left" vertical="center" wrapText="1"/>
    </xf>
    <xf numFmtId="0" fontId="1" fillId="3" borderId="22" xfId="0" applyFont="1" applyFill="1" applyBorder="1" applyAlignment="1">
      <alignment vertical="center"/>
    </xf>
    <xf numFmtId="0" fontId="1" fillId="3" borderId="48" xfId="0" applyFont="1" applyFill="1" applyBorder="1" applyAlignment="1">
      <alignment vertical="center"/>
    </xf>
    <xf numFmtId="2" fontId="1" fillId="3" borderId="49" xfId="0" applyNumberFormat="1" applyFont="1" applyFill="1" applyBorder="1" applyAlignment="1">
      <alignment horizontal="center" vertical="center" wrapText="1"/>
    </xf>
    <xf numFmtId="2" fontId="3" fillId="2" borderId="21" xfId="0" applyNumberFormat="1" applyFont="1" applyFill="1" applyBorder="1" applyAlignment="1">
      <alignment horizontal="center" vertical="center"/>
    </xf>
    <xf numFmtId="0" fontId="3" fillId="2" borderId="1" xfId="0" applyFont="1" applyFill="1" applyBorder="1" applyAlignment="1">
      <alignment horizontal="left" vertical="center"/>
    </xf>
    <xf numFmtId="0" fontId="13" fillId="3" borderId="1" xfId="0" applyFont="1" applyFill="1" applyBorder="1" applyAlignment="1">
      <alignment horizontal="center" vertical="center" wrapText="1"/>
    </xf>
    <xf numFmtId="2" fontId="1" fillId="0" borderId="0" xfId="0" applyNumberFormat="1" applyFont="1" applyAlignment="1">
      <alignment horizontal="center"/>
    </xf>
    <xf numFmtId="14" fontId="14" fillId="0" borderId="1" xfId="0" applyNumberFormat="1" applyFont="1" applyFill="1" applyBorder="1" applyAlignment="1">
      <alignment horizontal="center" vertical="center" wrapText="1"/>
    </xf>
    <xf numFmtId="0" fontId="24" fillId="2" borderId="14" xfId="0" applyFont="1" applyFill="1" applyBorder="1" applyAlignment="1">
      <alignment horizontal="center" vertical="center"/>
    </xf>
    <xf numFmtId="0" fontId="24" fillId="2" borderId="54" xfId="0" applyFont="1" applyFill="1" applyBorder="1" applyAlignment="1">
      <alignment horizontal="center" vertical="center"/>
    </xf>
    <xf numFmtId="0" fontId="2" fillId="0" borderId="0" xfId="0" applyFont="1" applyAlignment="1">
      <alignment horizontal="right"/>
    </xf>
    <xf numFmtId="0" fontId="2" fillId="0" borderId="0" xfId="0" applyFont="1" applyAlignment="1">
      <alignment horizontal="right" vertical="center"/>
    </xf>
    <xf numFmtId="2" fontId="14" fillId="0" borderId="1" xfId="0" applyNumberFormat="1" applyFont="1" applyFill="1" applyBorder="1" applyAlignment="1">
      <alignment horizontal="center" vertical="center" wrapText="1"/>
    </xf>
    <xf numFmtId="14" fontId="2" fillId="0" borderId="0" xfId="0" applyNumberFormat="1" applyFont="1" applyAlignment="1">
      <alignment vertical="center"/>
    </xf>
    <xf numFmtId="2" fontId="2" fillId="0" borderId="0" xfId="0" applyNumberFormat="1" applyFont="1" applyAlignment="1">
      <alignment horizontal="center" vertical="center"/>
    </xf>
    <xf numFmtId="0" fontId="18" fillId="0" borderId="30" xfId="0" applyFont="1" applyBorder="1" applyAlignment="1">
      <alignment horizontal="left" vertical="center" wrapText="1" readingOrder="1"/>
    </xf>
    <xf numFmtId="0" fontId="18" fillId="10" borderId="1" xfId="0" applyFont="1" applyFill="1" applyBorder="1" applyAlignment="1">
      <alignment horizontal="center" vertical="center" wrapText="1"/>
    </xf>
    <xf numFmtId="0" fontId="25" fillId="6" borderId="1" xfId="0" applyFont="1" applyFill="1" applyBorder="1" applyAlignment="1">
      <alignment horizontal="center" vertical="center" wrapText="1"/>
    </xf>
    <xf numFmtId="0" fontId="25" fillId="0" borderId="1" xfId="0" applyFont="1" applyBorder="1" applyAlignment="1">
      <alignment horizontal="center" vertical="center" wrapText="1"/>
    </xf>
    <xf numFmtId="0" fontId="16" fillId="8" borderId="28" xfId="0" applyFont="1" applyFill="1" applyBorder="1" applyAlignment="1">
      <alignment horizontal="center" vertical="center" wrapText="1"/>
    </xf>
    <xf numFmtId="0" fontId="25" fillId="3" borderId="1" xfId="0" applyFont="1" applyFill="1" applyBorder="1" applyAlignment="1">
      <alignment horizontal="center" vertical="center" wrapText="1"/>
    </xf>
    <xf numFmtId="0" fontId="16" fillId="8" borderId="28" xfId="0" applyFont="1" applyFill="1" applyBorder="1" applyAlignment="1">
      <alignment horizontal="center" vertical="center" wrapText="1"/>
    </xf>
    <xf numFmtId="10" fontId="23" fillId="3" borderId="48" xfId="0" applyNumberFormat="1" applyFont="1" applyFill="1" applyBorder="1" applyAlignment="1">
      <alignment horizontal="center" vertical="center"/>
    </xf>
    <xf numFmtId="0" fontId="13" fillId="0" borderId="0" xfId="0" applyFont="1"/>
    <xf numFmtId="0" fontId="28" fillId="0" borderId="35" xfId="0" applyFont="1" applyBorder="1" applyAlignment="1">
      <alignment horizontal="left" vertical="center" wrapText="1" indent="1" readingOrder="1"/>
    </xf>
    <xf numFmtId="0" fontId="25" fillId="0" borderId="1" xfId="0" applyFont="1" applyBorder="1" applyAlignment="1">
      <alignment horizontal="center" vertical="center" wrapText="1" readingOrder="1"/>
    </xf>
    <xf numFmtId="0" fontId="28" fillId="0" borderId="1" xfId="0" applyFont="1" applyBorder="1" applyAlignment="1">
      <alignment horizontal="left" vertical="center" wrapText="1" readingOrder="1"/>
    </xf>
    <xf numFmtId="0" fontId="28" fillId="0" borderId="1" xfId="0" applyFont="1" applyBorder="1" applyAlignment="1">
      <alignment horizontal="center" vertical="center" wrapText="1"/>
    </xf>
    <xf numFmtId="0" fontId="18" fillId="0" borderId="30" xfId="0" applyFont="1" applyBorder="1" applyAlignment="1">
      <alignment horizontal="center" wrapText="1" readingOrder="1"/>
    </xf>
    <xf numFmtId="0" fontId="18" fillId="0" borderId="29" xfId="0" applyFont="1" applyBorder="1" applyAlignment="1">
      <alignment horizontal="center" wrapText="1" readingOrder="1"/>
    </xf>
    <xf numFmtId="0" fontId="18" fillId="0" borderId="28" xfId="0" applyFont="1" applyBorder="1" applyAlignment="1">
      <alignment horizontal="center" wrapText="1" readingOrder="1"/>
    </xf>
    <xf numFmtId="0" fontId="16" fillId="0" borderId="28" xfId="0" applyFont="1" applyBorder="1" applyAlignment="1">
      <alignment horizontal="center" vertical="center" wrapText="1"/>
    </xf>
    <xf numFmtId="0" fontId="16" fillId="0" borderId="29" xfId="0" applyFont="1" applyBorder="1" applyAlignment="1">
      <alignment horizontal="center" vertical="center" wrapText="1"/>
    </xf>
    <xf numFmtId="0" fontId="16" fillId="0" borderId="30" xfId="0" applyFont="1" applyBorder="1" applyAlignment="1">
      <alignment horizontal="center" vertical="center" wrapText="1"/>
    </xf>
    <xf numFmtId="0" fontId="18" fillId="0" borderId="31" xfId="0" applyFont="1" applyBorder="1" applyAlignment="1">
      <alignment horizontal="center" vertical="center" wrapText="1"/>
    </xf>
    <xf numFmtId="0" fontId="18" fillId="0" borderId="33" xfId="0" applyFont="1" applyBorder="1" applyAlignment="1">
      <alignment horizontal="center" vertical="center" wrapText="1"/>
    </xf>
    <xf numFmtId="0" fontId="17" fillId="0" borderId="29" xfId="0" applyFont="1" applyBorder="1" applyAlignment="1">
      <alignment horizontal="center" vertical="center" wrapText="1"/>
    </xf>
    <xf numFmtId="0" fontId="18" fillId="0" borderId="30" xfId="0" applyFont="1" applyBorder="1" applyAlignment="1">
      <alignment horizontal="center" vertical="center" wrapText="1"/>
    </xf>
    <xf numFmtId="0" fontId="18" fillId="0" borderId="28" xfId="0" applyFont="1" applyBorder="1" applyAlignment="1">
      <alignment horizontal="center" vertical="center" wrapText="1"/>
    </xf>
    <xf numFmtId="0" fontId="18" fillId="0" borderId="29" xfId="0" applyFont="1" applyBorder="1" applyAlignment="1">
      <alignment horizontal="center" vertical="center" wrapText="1"/>
    </xf>
    <xf numFmtId="0" fontId="18" fillId="0" borderId="35" xfId="0" applyFont="1" applyBorder="1" applyAlignment="1">
      <alignment horizontal="center" vertical="center" wrapText="1"/>
    </xf>
    <xf numFmtId="16" fontId="18" fillId="0" borderId="35" xfId="0" applyNumberFormat="1" applyFont="1" applyBorder="1" applyAlignment="1">
      <alignment horizontal="center" vertical="center" wrapText="1"/>
    </xf>
    <xf numFmtId="0" fontId="18" fillId="0" borderId="35" xfId="0" applyFont="1" applyBorder="1" applyAlignment="1">
      <alignment horizontal="left" vertical="center" wrapText="1"/>
    </xf>
    <xf numFmtId="0" fontId="18" fillId="0" borderId="36" xfId="0" applyFont="1" applyBorder="1" applyAlignment="1">
      <alignment horizontal="left" vertical="center" wrapText="1"/>
    </xf>
    <xf numFmtId="0" fontId="15" fillId="7" borderId="26" xfId="0" applyFont="1" applyFill="1" applyBorder="1" applyAlignment="1">
      <alignment horizontal="center" vertical="center"/>
    </xf>
    <xf numFmtId="0" fontId="18" fillId="4" borderId="1" xfId="0" applyFont="1" applyFill="1" applyBorder="1" applyAlignment="1">
      <alignment horizontal="center" vertical="center" wrapText="1"/>
    </xf>
    <xf numFmtId="0" fontId="18" fillId="4" borderId="1" xfId="0" applyFont="1" applyFill="1" applyBorder="1" applyAlignment="1">
      <alignment horizontal="left" wrapText="1" readingOrder="1"/>
    </xf>
    <xf numFmtId="0" fontId="18" fillId="0" borderId="1" xfId="0" applyFont="1" applyBorder="1" applyAlignment="1">
      <alignment horizontal="left" vertical="center" wrapText="1"/>
    </xf>
    <xf numFmtId="0" fontId="18" fillId="4" borderId="1" xfId="0" applyFont="1" applyFill="1" applyBorder="1" applyAlignment="1">
      <alignment horizontal="left" vertical="center" wrapText="1"/>
    </xf>
    <xf numFmtId="0" fontId="28" fillId="4" borderId="1" xfId="0" applyFont="1" applyFill="1" applyBorder="1" applyAlignment="1">
      <alignment horizontal="left" vertical="center" wrapText="1" readingOrder="1"/>
    </xf>
    <xf numFmtId="0" fontId="28" fillId="4" borderId="1" xfId="0" applyFont="1" applyFill="1" applyBorder="1" applyAlignment="1">
      <alignment horizontal="center" vertical="center" wrapText="1"/>
    </xf>
    <xf numFmtId="0" fontId="18" fillId="4" borderId="1" xfId="0" applyFont="1" applyFill="1" applyBorder="1" applyAlignment="1">
      <alignment horizontal="center" wrapText="1"/>
    </xf>
    <xf numFmtId="0" fontId="2" fillId="4" borderId="0" xfId="0" applyFont="1" applyFill="1" applyAlignment="1">
      <alignment vertical="center"/>
    </xf>
    <xf numFmtId="0" fontId="2" fillId="4" borderId="0" xfId="0" applyFont="1" applyFill="1" applyAlignment="1">
      <alignment horizontal="center" vertical="center"/>
    </xf>
    <xf numFmtId="0" fontId="18" fillId="4" borderId="1" xfId="0" applyFont="1" applyFill="1" applyBorder="1" applyAlignment="1">
      <alignment horizontal="center" vertical="center" wrapText="1" readingOrder="1"/>
    </xf>
    <xf numFmtId="0" fontId="28" fillId="0" borderId="30" xfId="0" applyFont="1" applyBorder="1" applyAlignment="1">
      <alignment horizontal="left" vertical="center" wrapText="1" readingOrder="1"/>
    </xf>
    <xf numFmtId="0" fontId="28" fillId="0" borderId="35" xfId="0" applyFont="1" applyBorder="1" applyAlignment="1">
      <alignment horizontal="center" vertical="center" wrapText="1"/>
    </xf>
    <xf numFmtId="0" fontId="28" fillId="0" borderId="36" xfId="0" applyFont="1" applyBorder="1" applyAlignment="1">
      <alignment horizontal="center" vertical="center" wrapText="1"/>
    </xf>
    <xf numFmtId="16" fontId="28" fillId="0" borderId="35" xfId="0" applyNumberFormat="1" applyFont="1" applyBorder="1" applyAlignment="1">
      <alignment horizontal="center" vertical="center" wrapText="1"/>
    </xf>
    <xf numFmtId="0" fontId="28" fillId="4" borderId="1" xfId="0" applyFont="1" applyFill="1" applyBorder="1" applyAlignment="1">
      <alignment horizontal="center" vertical="center" wrapText="1" readingOrder="1"/>
    </xf>
    <xf numFmtId="0" fontId="18" fillId="4" borderId="1" xfId="0" applyFont="1" applyFill="1" applyBorder="1" applyAlignment="1">
      <alignment horizontal="center" wrapText="1" readingOrder="1"/>
    </xf>
    <xf numFmtId="0" fontId="18" fillId="0" borderId="1" xfId="0" applyFont="1" applyBorder="1" applyAlignment="1">
      <alignment horizontal="center" wrapText="1" readingOrder="1"/>
    </xf>
    <xf numFmtId="0" fontId="18" fillId="4" borderId="1" xfId="0" applyFont="1" applyFill="1" applyBorder="1" applyAlignment="1">
      <alignment wrapText="1" readingOrder="1"/>
    </xf>
    <xf numFmtId="0" fontId="18" fillId="4" borderId="1" xfId="0" applyFont="1" applyFill="1" applyBorder="1" applyAlignment="1">
      <alignment vertical="center" wrapText="1" readingOrder="1"/>
    </xf>
    <xf numFmtId="0" fontId="18" fillId="4" borderId="1" xfId="0" applyFont="1" applyFill="1" applyBorder="1" applyAlignment="1">
      <alignment vertical="center" wrapText="1"/>
    </xf>
    <xf numFmtId="0" fontId="18" fillId="0" borderId="1" xfId="0" applyFont="1" applyBorder="1" applyAlignment="1">
      <alignment vertical="center" wrapText="1" readingOrder="1"/>
    </xf>
    <xf numFmtId="0" fontId="24" fillId="2" borderId="12" xfId="0" applyFont="1" applyFill="1" applyBorder="1" applyAlignment="1">
      <alignment horizontal="center" vertical="center"/>
    </xf>
    <xf numFmtId="0" fontId="24" fillId="2" borderId="13" xfId="0" applyFont="1" applyFill="1" applyBorder="1" applyAlignment="1">
      <alignment horizontal="center" vertical="center"/>
    </xf>
    <xf numFmtId="15" fontId="18" fillId="0" borderId="1" xfId="0" applyNumberFormat="1" applyFont="1" applyBorder="1" applyAlignment="1">
      <alignment horizontal="center" vertical="center" wrapText="1"/>
    </xf>
    <xf numFmtId="16" fontId="18" fillId="0" borderId="1" xfId="0" applyNumberFormat="1" applyFont="1" applyBorder="1" applyAlignment="1">
      <alignment horizontal="center" vertical="center" wrapText="1"/>
    </xf>
    <xf numFmtId="15" fontId="18" fillId="0" borderId="35" xfId="0" applyNumberFormat="1" applyFont="1" applyBorder="1" applyAlignment="1">
      <alignment horizontal="center" vertical="center" wrapText="1"/>
    </xf>
    <xf numFmtId="16" fontId="18" fillId="0" borderId="1" xfId="0" applyNumberFormat="1" applyFont="1" applyBorder="1" applyAlignment="1">
      <alignment horizontal="left" vertical="center" wrapText="1" readingOrder="1"/>
    </xf>
    <xf numFmtId="0" fontId="18" fillId="4" borderId="1" xfId="0" applyNumberFormat="1" applyFont="1" applyFill="1" applyBorder="1" applyAlignment="1">
      <alignment horizontal="left" vertical="center" wrapText="1" readingOrder="1"/>
    </xf>
    <xf numFmtId="16" fontId="18" fillId="0" borderId="35" xfId="0" applyNumberFormat="1" applyFont="1" applyBorder="1" applyAlignment="1">
      <alignment horizontal="center" vertical="top" wrapText="1" readingOrder="1"/>
    </xf>
    <xf numFmtId="0" fontId="18" fillId="4" borderId="1" xfId="0" applyFont="1" applyFill="1" applyBorder="1" applyAlignment="1">
      <alignment horizontal="left" vertical="top" wrapText="1" readingOrder="1"/>
    </xf>
    <xf numFmtId="0" fontId="19" fillId="0" borderId="0" xfId="2"/>
    <xf numFmtId="0" fontId="0" fillId="0" borderId="0" xfId="0" applyAlignment="1"/>
    <xf numFmtId="0" fontId="13" fillId="0" borderId="1" xfId="0" applyFont="1" applyBorder="1" applyAlignment="1">
      <alignment horizontal="center" vertical="center"/>
    </xf>
    <xf numFmtId="0" fontId="18" fillId="0" borderId="1" xfId="0" applyFont="1" applyBorder="1" applyAlignment="1">
      <alignment horizontal="left" vertical="center"/>
    </xf>
    <xf numFmtId="0" fontId="18" fillId="0" borderId="1" xfId="0" applyFont="1" applyBorder="1" applyAlignment="1">
      <alignment horizontal="center" vertical="center"/>
    </xf>
    <xf numFmtId="0" fontId="18" fillId="0" borderId="35" xfId="0" applyFont="1" applyBorder="1" applyAlignment="1">
      <alignment horizontal="center"/>
    </xf>
    <xf numFmtId="0" fontId="18" fillId="0" borderId="36" xfId="0" applyFont="1" applyBorder="1" applyAlignment="1">
      <alignment horizontal="center"/>
    </xf>
    <xf numFmtId="0" fontId="18" fillId="0" borderId="35" xfId="0" applyFont="1" applyBorder="1" applyAlignment="1">
      <alignment horizontal="center" vertical="center"/>
    </xf>
    <xf numFmtId="0" fontId="18" fillId="0" borderId="37" xfId="0" applyFont="1" applyBorder="1" applyAlignment="1">
      <alignment horizontal="left"/>
    </xf>
    <xf numFmtId="0" fontId="22" fillId="0" borderId="35" xfId="0" applyFont="1" applyBorder="1" applyAlignment="1">
      <alignment vertical="center"/>
    </xf>
    <xf numFmtId="0" fontId="22" fillId="0" borderId="35" xfId="0" applyFont="1" applyBorder="1" applyAlignment="1">
      <alignment horizontal="center" vertical="center"/>
    </xf>
    <xf numFmtId="0" fontId="22" fillId="0" borderId="36" xfId="0" applyFont="1" applyBorder="1" applyAlignment="1">
      <alignment horizontal="center" vertical="center"/>
    </xf>
    <xf numFmtId="0" fontId="13" fillId="9" borderId="1" xfId="0" applyFont="1" applyFill="1" applyBorder="1" applyAlignment="1">
      <alignment horizontal="center" vertical="center" wrapText="1"/>
    </xf>
    <xf numFmtId="14" fontId="18" fillId="0" borderId="1" xfId="0" applyNumberFormat="1" applyFont="1" applyBorder="1" applyAlignment="1">
      <alignment horizontal="center" vertical="center" wrapText="1"/>
    </xf>
    <xf numFmtId="0" fontId="16" fillId="8" borderId="28" xfId="0" applyFont="1" applyFill="1" applyBorder="1" applyAlignment="1">
      <alignment horizontal="center" vertical="center" wrapText="1"/>
    </xf>
    <xf numFmtId="0" fontId="19" fillId="0" borderId="0" xfId="2" applyAlignment="1">
      <alignment vertical="center"/>
    </xf>
    <xf numFmtId="0" fontId="18" fillId="0" borderId="32" xfId="0" applyFont="1" applyBorder="1" applyAlignment="1">
      <alignment horizontal="center" vertical="center" wrapText="1"/>
    </xf>
    <xf numFmtId="0" fontId="18" fillId="9" borderId="1" xfId="0" applyFont="1" applyFill="1" applyBorder="1" applyAlignment="1">
      <alignment horizontal="center" vertical="center" wrapText="1" readingOrder="1"/>
    </xf>
    <xf numFmtId="0" fontId="18" fillId="0" borderId="39" xfId="0" applyFont="1" applyBorder="1" applyAlignment="1">
      <alignment horizontal="center" vertical="center" wrapText="1"/>
    </xf>
    <xf numFmtId="0" fontId="25" fillId="11" borderId="1" xfId="0" applyFont="1" applyFill="1" applyBorder="1" applyAlignment="1">
      <alignment horizontal="center"/>
    </xf>
    <xf numFmtId="0" fontId="25" fillId="11" borderId="1" xfId="1" applyFont="1" applyFill="1" applyBorder="1" applyAlignment="1">
      <alignment horizontal="center" vertical="center"/>
    </xf>
    <xf numFmtId="1" fontId="25" fillId="11" borderId="1" xfId="0" applyNumberFormat="1" applyFont="1" applyFill="1" applyBorder="1" applyAlignment="1">
      <alignment horizontal="center"/>
    </xf>
    <xf numFmtId="2" fontId="25" fillId="11" borderId="1" xfId="0" applyNumberFormat="1" applyFont="1" applyFill="1" applyBorder="1" applyAlignment="1">
      <alignment horizontal="center"/>
    </xf>
    <xf numFmtId="10" fontId="25" fillId="11" borderId="1" xfId="0" applyNumberFormat="1" applyFont="1" applyFill="1" applyBorder="1" applyAlignment="1">
      <alignment horizontal="center"/>
    </xf>
    <xf numFmtId="0" fontId="15" fillId="7" borderId="25" xfId="0" applyFont="1" applyFill="1" applyBorder="1" applyAlignment="1"/>
    <xf numFmtId="0" fontId="15" fillId="7" borderId="27" xfId="0" applyFont="1" applyFill="1" applyBorder="1" applyAlignment="1"/>
    <xf numFmtId="15" fontId="2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16" fontId="18" fillId="12" borderId="1" xfId="0" applyNumberFormat="1" applyFont="1" applyFill="1" applyBorder="1" applyAlignment="1">
      <alignment horizontal="center" vertical="center" wrapText="1"/>
    </xf>
    <xf numFmtId="0" fontId="28" fillId="12" borderId="1" xfId="0" applyFont="1" applyFill="1" applyBorder="1" applyAlignment="1">
      <alignment horizontal="center" vertical="center" wrapText="1"/>
    </xf>
    <xf numFmtId="0" fontId="13" fillId="9" borderId="1" xfId="0" applyFont="1" applyFill="1" applyBorder="1" applyAlignment="1">
      <alignment horizontal="left" vertical="center" wrapText="1"/>
    </xf>
    <xf numFmtId="0" fontId="2" fillId="0" borderId="10" xfId="0" applyFont="1" applyBorder="1" applyAlignment="1">
      <alignment horizontal="center" vertical="center"/>
    </xf>
    <xf numFmtId="2" fontId="3" fillId="5" borderId="0" xfId="0" applyNumberFormat="1" applyFont="1" applyFill="1" applyBorder="1" applyAlignment="1">
      <alignment horizontal="center" vertical="center"/>
    </xf>
    <xf numFmtId="2" fontId="2" fillId="0" borderId="10" xfId="0" applyNumberFormat="1" applyFont="1" applyBorder="1" applyAlignment="1">
      <alignment horizontal="center" vertical="center"/>
    </xf>
    <xf numFmtId="2" fontId="14" fillId="0" borderId="1" xfId="1" applyNumberFormat="1" applyFont="1" applyFill="1" applyBorder="1" applyAlignment="1">
      <alignment horizontal="center" vertical="center"/>
    </xf>
    <xf numFmtId="2" fontId="14" fillId="0" borderId="1" xfId="0" applyNumberFormat="1" applyFont="1" applyBorder="1" applyAlignment="1">
      <alignment horizontal="center" vertical="center"/>
    </xf>
    <xf numFmtId="2" fontId="14" fillId="4" borderId="1" xfId="0" applyNumberFormat="1" applyFont="1" applyFill="1" applyBorder="1" applyAlignment="1">
      <alignment horizontal="center" vertical="center"/>
    </xf>
    <xf numFmtId="2" fontId="2" fillId="4" borderId="1" xfId="0" applyNumberFormat="1" applyFont="1" applyFill="1" applyBorder="1" applyAlignment="1">
      <alignment horizontal="center" vertical="center"/>
    </xf>
    <xf numFmtId="2" fontId="14" fillId="4" borderId="1" xfId="1" applyNumberFormat="1" applyFont="1" applyFill="1" applyBorder="1" applyAlignment="1">
      <alignment horizontal="center" vertical="center"/>
    </xf>
    <xf numFmtId="2" fontId="25" fillId="11" borderId="1" xfId="1" applyNumberFormat="1" applyFont="1" applyFill="1" applyBorder="1" applyAlignment="1">
      <alignment horizontal="center" vertical="center"/>
    </xf>
    <xf numFmtId="0" fontId="30" fillId="4" borderId="1" xfId="2" applyFont="1" applyFill="1" applyBorder="1" applyAlignment="1">
      <alignment horizontal="center" vertical="center"/>
    </xf>
    <xf numFmtId="2" fontId="30" fillId="4" borderId="1" xfId="2" applyNumberFormat="1" applyFont="1" applyFill="1" applyBorder="1" applyAlignment="1">
      <alignment horizontal="center" vertical="center"/>
    </xf>
    <xf numFmtId="0" fontId="30" fillId="0" borderId="1" xfId="2" applyFont="1" applyBorder="1" applyAlignment="1">
      <alignment horizontal="center"/>
    </xf>
    <xf numFmtId="0" fontId="30" fillId="11" borderId="1" xfId="2" applyFont="1" applyFill="1" applyBorder="1" applyAlignment="1">
      <alignment horizontal="center"/>
    </xf>
    <xf numFmtId="2" fontId="3" fillId="5" borderId="46" xfId="0" applyNumberFormat="1" applyFont="1" applyFill="1" applyBorder="1" applyAlignment="1">
      <alignment horizontal="center" vertical="center"/>
    </xf>
    <xf numFmtId="164" fontId="14" fillId="0" borderId="57" xfId="0" applyNumberFormat="1" applyFont="1" applyFill="1" applyBorder="1" applyAlignment="1">
      <alignment horizontal="center" vertical="center" wrapText="1"/>
    </xf>
    <xf numFmtId="0" fontId="3" fillId="2" borderId="52" xfId="0" applyFont="1" applyFill="1" applyBorder="1" applyAlignment="1">
      <alignment vertical="center"/>
    </xf>
    <xf numFmtId="0" fontId="3" fillId="2" borderId="55" xfId="0" applyFont="1" applyFill="1" applyBorder="1" applyAlignment="1">
      <alignment vertical="center"/>
    </xf>
    <xf numFmtId="0" fontId="0" fillId="0" borderId="1" xfId="0" pivotButton="1" applyBorder="1"/>
    <xf numFmtId="0" fontId="0" fillId="0" borderId="1" xfId="0" applyBorder="1" applyAlignment="1">
      <alignment horizontal="left"/>
    </xf>
    <xf numFmtId="0" fontId="0" fillId="0" borderId="1" xfId="0" applyNumberFormat="1" applyBorder="1"/>
    <xf numFmtId="165" fontId="0" fillId="0" borderId="1" xfId="0" applyNumberFormat="1" applyBorder="1"/>
    <xf numFmtId="165" fontId="0" fillId="0" borderId="0" xfId="0" applyNumberFormat="1"/>
    <xf numFmtId="0" fontId="0" fillId="0" borderId="1" xfId="0" pivotButton="1" applyBorder="1" applyAlignment="1">
      <alignment horizontal="center"/>
    </xf>
    <xf numFmtId="0" fontId="0" fillId="0" borderId="1" xfId="0" applyBorder="1" applyAlignment="1">
      <alignment horizontal="center"/>
    </xf>
    <xf numFmtId="165" fontId="0" fillId="0" borderId="1" xfId="0" applyNumberFormat="1" applyBorder="1" applyAlignment="1">
      <alignment horizontal="center"/>
    </xf>
    <xf numFmtId="9" fontId="0" fillId="0" borderId="0" xfId="4" applyFont="1"/>
    <xf numFmtId="1" fontId="0" fillId="0" borderId="0" xfId="0" applyNumberFormat="1"/>
    <xf numFmtId="0" fontId="32" fillId="0" borderId="0" xfId="0" applyFont="1"/>
    <xf numFmtId="0" fontId="0" fillId="9" borderId="0" xfId="0" applyFill="1"/>
    <xf numFmtId="166" fontId="33" fillId="4" borderId="1" xfId="0" applyNumberFormat="1" applyFont="1" applyFill="1" applyBorder="1" applyAlignment="1">
      <alignment horizontal="center" vertical="center"/>
    </xf>
    <xf numFmtId="0" fontId="33" fillId="4" borderId="1" xfId="0" applyFont="1" applyFill="1" applyBorder="1" applyAlignment="1">
      <alignment horizontal="center" vertical="center"/>
    </xf>
    <xf numFmtId="166" fontId="33" fillId="4" borderId="1" xfId="0" applyNumberFormat="1" applyFont="1" applyFill="1" applyBorder="1" applyAlignment="1">
      <alignment horizontal="center" vertical="center" wrapText="1"/>
    </xf>
    <xf numFmtId="0" fontId="19" fillId="4" borderId="1" xfId="2" applyFill="1" applyBorder="1" applyAlignment="1">
      <alignment horizontal="left" vertical="center" wrapText="1"/>
    </xf>
    <xf numFmtId="0" fontId="18" fillId="0" borderId="58" xfId="0" applyFont="1" applyBorder="1" applyAlignment="1">
      <alignment horizontal="left" vertical="center" wrapText="1" indent="1"/>
    </xf>
    <xf numFmtId="0" fontId="18" fillId="0" borderId="59" xfId="0" applyFont="1" applyBorder="1" applyAlignment="1">
      <alignment horizontal="left" vertical="center" wrapText="1" indent="1"/>
    </xf>
    <xf numFmtId="0" fontId="2" fillId="6" borderId="1" xfId="0" applyFont="1" applyFill="1" applyBorder="1" applyAlignment="1">
      <alignment horizontal="center" vertical="center" wrapText="1"/>
    </xf>
    <xf numFmtId="0" fontId="22" fillId="0" borderId="1" xfId="0" applyFont="1" applyBorder="1" applyAlignment="1">
      <alignment horizontal="center" wrapText="1" readingOrder="1"/>
    </xf>
    <xf numFmtId="0" fontId="16" fillId="0" borderId="1" xfId="0" applyFont="1" applyBorder="1" applyAlignment="1">
      <alignment horizontal="center" vertical="center" wrapText="1" readingOrder="1"/>
    </xf>
    <xf numFmtId="0" fontId="15" fillId="7" borderId="0" xfId="0" applyFont="1" applyFill="1" applyBorder="1" applyAlignment="1">
      <alignment horizontal="center"/>
    </xf>
    <xf numFmtId="0" fontId="20" fillId="0" borderId="39" xfId="2" applyFont="1" applyBorder="1" applyAlignment="1">
      <alignment horizontal="center" vertical="center" wrapText="1" readingOrder="1"/>
    </xf>
    <xf numFmtId="0" fontId="20" fillId="0" borderId="1" xfId="2" applyFont="1" applyBorder="1" applyAlignment="1">
      <alignment horizontal="center" vertical="center" wrapText="1" readingOrder="1"/>
    </xf>
    <xf numFmtId="167" fontId="22" fillId="0" borderId="1" xfId="2" applyNumberFormat="1" applyFont="1" applyBorder="1" applyAlignment="1">
      <alignment horizontal="center" vertical="center" wrapText="1" readingOrder="1"/>
    </xf>
    <xf numFmtId="14" fontId="22" fillId="0" borderId="1" xfId="2" applyNumberFormat="1" applyFont="1" applyBorder="1" applyAlignment="1">
      <alignment horizontal="center" vertical="center" wrapText="1" readingOrder="1"/>
    </xf>
    <xf numFmtId="0" fontId="16" fillId="0" borderId="2" xfId="0" applyFont="1" applyBorder="1" applyAlignment="1">
      <alignment horizontal="center" vertical="center" wrapText="1" readingOrder="1"/>
    </xf>
    <xf numFmtId="0" fontId="16" fillId="0" borderId="10" xfId="0" applyFont="1" applyBorder="1" applyAlignment="1">
      <alignment horizontal="center" vertical="center" wrapText="1" readingOrder="1"/>
    </xf>
    <xf numFmtId="0" fontId="15" fillId="7" borderId="0" xfId="0" applyFont="1" applyFill="1" applyBorder="1" applyAlignment="1"/>
    <xf numFmtId="0" fontId="13" fillId="14" borderId="1" xfId="0" applyFont="1" applyFill="1" applyBorder="1" applyAlignment="1">
      <alignment horizontal="center" vertical="center" wrapText="1"/>
    </xf>
    <xf numFmtId="0" fontId="18" fillId="0" borderId="33" xfId="0" applyFont="1" applyBorder="1" applyAlignment="1">
      <alignment horizontal="center" vertical="center" wrapText="1" readingOrder="1"/>
    </xf>
    <xf numFmtId="0" fontId="18" fillId="0" borderId="31" xfId="0" applyFont="1" applyBorder="1" applyAlignment="1">
      <alignment horizontal="center" vertical="center" wrapText="1" readingOrder="1"/>
    </xf>
    <xf numFmtId="0" fontId="3" fillId="2" borderId="25" xfId="0" applyFont="1" applyFill="1" applyBorder="1" applyAlignment="1">
      <alignment horizontal="center" vertical="center"/>
    </xf>
    <xf numFmtId="0" fontId="3" fillId="2" borderId="26" xfId="0" applyFont="1" applyFill="1" applyBorder="1" applyAlignment="1">
      <alignment horizontal="center" vertical="center"/>
    </xf>
    <xf numFmtId="0" fontId="3" fillId="2" borderId="27" xfId="0" applyFont="1" applyFill="1" applyBorder="1" applyAlignment="1">
      <alignment horizontal="center" vertical="center"/>
    </xf>
    <xf numFmtId="0" fontId="35" fillId="0" borderId="4" xfId="0" applyFont="1" applyBorder="1" applyAlignment="1">
      <alignment horizontal="left" vertical="center" wrapText="1"/>
    </xf>
    <xf numFmtId="2" fontId="2" fillId="9" borderId="1" xfId="0" applyNumberFormat="1" applyFont="1" applyFill="1" applyBorder="1" applyAlignment="1">
      <alignment horizontal="center" vertical="center" wrapText="1"/>
    </xf>
    <xf numFmtId="0" fontId="18" fillId="0" borderId="30" xfId="0" applyFont="1" applyBorder="1" applyAlignment="1">
      <alignment horizontal="center" vertical="center" wrapText="1" readingOrder="1"/>
    </xf>
    <xf numFmtId="0" fontId="18" fillId="0" borderId="28" xfId="0" applyFont="1" applyBorder="1" applyAlignment="1">
      <alignment horizontal="center" vertical="center" wrapText="1" readingOrder="1"/>
    </xf>
    <xf numFmtId="0" fontId="18" fillId="0" borderId="29" xfId="0" applyFont="1" applyBorder="1" applyAlignment="1">
      <alignment horizontal="center" vertical="center" wrapText="1" readingOrder="1"/>
    </xf>
    <xf numFmtId="0" fontId="18" fillId="0" borderId="28" xfId="0" applyFont="1" applyBorder="1" applyAlignment="1">
      <alignment horizontal="center" vertical="center" wrapText="1" readingOrder="1"/>
    </xf>
    <xf numFmtId="0" fontId="18" fillId="0" borderId="28" xfId="0" applyFont="1" applyBorder="1" applyAlignment="1">
      <alignment horizontal="center" vertical="center" wrapText="1" readingOrder="1"/>
    </xf>
    <xf numFmtId="0" fontId="18" fillId="0" borderId="28" xfId="0" applyFont="1" applyBorder="1" applyAlignment="1">
      <alignment horizontal="center" vertical="center" wrapText="1" readingOrder="1"/>
    </xf>
    <xf numFmtId="0" fontId="18" fillId="9" borderId="28" xfId="0" applyFont="1" applyFill="1" applyBorder="1" applyAlignment="1">
      <alignment horizontal="center" vertical="center" wrapText="1" readingOrder="1"/>
    </xf>
    <xf numFmtId="0" fontId="13" fillId="9" borderId="1" xfId="0" applyFont="1" applyFill="1" applyBorder="1" applyAlignment="1">
      <alignment horizontal="center" vertical="center" wrapText="1" readingOrder="1"/>
    </xf>
    <xf numFmtId="0" fontId="18" fillId="9" borderId="30" xfId="0" applyFont="1" applyFill="1" applyBorder="1" applyAlignment="1">
      <alignment horizontal="left" vertical="center" wrapText="1" readingOrder="1"/>
    </xf>
    <xf numFmtId="0" fontId="18" fillId="9" borderId="35" xfId="0" applyFont="1" applyFill="1" applyBorder="1" applyAlignment="1">
      <alignment horizontal="left" wrapText="1" indent="1" readingOrder="1"/>
    </xf>
    <xf numFmtId="0" fontId="18" fillId="9" borderId="28" xfId="0" applyFont="1" applyFill="1" applyBorder="1" applyAlignment="1">
      <alignment horizontal="center" wrapText="1" readingOrder="1"/>
    </xf>
    <xf numFmtId="0" fontId="18" fillId="9" borderId="35" xfId="0" applyFont="1" applyFill="1" applyBorder="1" applyAlignment="1">
      <alignment horizontal="center" wrapText="1" readingOrder="1"/>
    </xf>
    <xf numFmtId="0" fontId="18" fillId="9" borderId="36" xfId="0" applyFont="1" applyFill="1" applyBorder="1" applyAlignment="1">
      <alignment horizontal="center" vertical="center" wrapText="1" readingOrder="1"/>
    </xf>
    <xf numFmtId="0" fontId="18" fillId="9" borderId="1" xfId="0" applyFont="1" applyFill="1" applyBorder="1" applyAlignment="1">
      <alignment horizontal="center" vertical="center" wrapText="1"/>
    </xf>
    <xf numFmtId="0" fontId="20" fillId="9" borderId="37" xfId="2" applyFont="1" applyFill="1" applyBorder="1" applyAlignment="1">
      <alignment horizontal="center" vertical="center" wrapText="1" readingOrder="1"/>
    </xf>
    <xf numFmtId="0" fontId="18" fillId="0" borderId="28" xfId="0" applyFont="1" applyFill="1" applyBorder="1" applyAlignment="1">
      <alignment horizontal="center" vertical="center" wrapText="1" readingOrder="1"/>
    </xf>
    <xf numFmtId="0" fontId="13" fillId="0" borderId="1" xfId="0" applyFont="1" applyFill="1" applyBorder="1" applyAlignment="1">
      <alignment horizontal="center" vertical="center" wrapText="1" readingOrder="1"/>
    </xf>
    <xf numFmtId="0" fontId="18" fillId="0" borderId="30" xfId="0" applyFont="1" applyFill="1" applyBorder="1" applyAlignment="1">
      <alignment horizontal="left" vertical="center" wrapText="1" readingOrder="1"/>
    </xf>
    <xf numFmtId="0" fontId="18" fillId="0" borderId="35" xfId="0" applyFont="1" applyFill="1" applyBorder="1" applyAlignment="1">
      <alignment horizontal="left" wrapText="1" indent="1" readingOrder="1"/>
    </xf>
    <xf numFmtId="16" fontId="18" fillId="0" borderId="35" xfId="0" applyNumberFormat="1" applyFont="1" applyFill="1" applyBorder="1" applyAlignment="1">
      <alignment horizontal="center" wrapText="1" readingOrder="1"/>
    </xf>
    <xf numFmtId="0" fontId="18" fillId="0" borderId="35" xfId="0" applyFont="1" applyFill="1" applyBorder="1" applyAlignment="1">
      <alignment horizontal="center" wrapText="1" readingOrder="1"/>
    </xf>
    <xf numFmtId="0" fontId="18" fillId="0" borderId="36" xfId="0" applyFont="1" applyFill="1" applyBorder="1" applyAlignment="1">
      <alignment horizontal="center" vertical="center" wrapText="1" readingOrder="1"/>
    </xf>
    <xf numFmtId="0" fontId="18" fillId="0" borderId="37" xfId="0" applyFont="1" applyFill="1" applyBorder="1" applyAlignment="1">
      <alignment horizontal="center" vertical="center" wrapText="1" readingOrder="1"/>
    </xf>
    <xf numFmtId="16" fontId="18" fillId="9" borderId="1" xfId="0" applyNumberFormat="1" applyFont="1" applyFill="1" applyBorder="1" applyAlignment="1">
      <alignment horizontal="center" vertical="center" wrapText="1"/>
    </xf>
    <xf numFmtId="0" fontId="18" fillId="9" borderId="37" xfId="0" applyFont="1" applyFill="1" applyBorder="1" applyAlignment="1">
      <alignment horizontal="center" vertical="center" wrapText="1" readingOrder="1"/>
    </xf>
    <xf numFmtId="0" fontId="18" fillId="9" borderId="29" xfId="0" applyFont="1" applyFill="1" applyBorder="1" applyAlignment="1">
      <alignment horizontal="center" vertical="center" wrapText="1" readingOrder="1"/>
    </xf>
    <xf numFmtId="0" fontId="18" fillId="9" borderId="37" xfId="0" applyFont="1" applyFill="1" applyBorder="1" applyAlignment="1">
      <alignment horizontal="left" wrapText="1" indent="1" readingOrder="1"/>
    </xf>
    <xf numFmtId="16" fontId="18" fillId="9" borderId="35" xfId="0" applyNumberFormat="1" applyFont="1" applyFill="1" applyBorder="1" applyAlignment="1">
      <alignment horizontal="center" wrapText="1" readingOrder="1"/>
    </xf>
    <xf numFmtId="0" fontId="18" fillId="9" borderId="30" xfId="0" applyFont="1" applyFill="1" applyBorder="1" applyAlignment="1">
      <alignment horizontal="center" vertical="center" wrapText="1" readingOrder="1"/>
    </xf>
    <xf numFmtId="0" fontId="18" fillId="9" borderId="37" xfId="0" applyFont="1" applyFill="1" applyBorder="1" applyAlignment="1">
      <alignment horizontal="left" vertical="center" wrapText="1" indent="1" readingOrder="1"/>
    </xf>
    <xf numFmtId="0" fontId="18" fillId="9" borderId="35" xfId="0" applyFont="1" applyFill="1" applyBorder="1" applyAlignment="1">
      <alignment horizontal="center" vertical="center" wrapText="1" readingOrder="1"/>
    </xf>
    <xf numFmtId="0" fontId="18" fillId="9" borderId="37" xfId="0" applyFont="1" applyFill="1" applyBorder="1" applyAlignment="1">
      <alignment horizontal="center" wrapText="1" readingOrder="1"/>
    </xf>
    <xf numFmtId="0" fontId="18" fillId="9" borderId="36" xfId="0" applyFont="1" applyFill="1" applyBorder="1" applyAlignment="1">
      <alignment horizontal="center" wrapText="1" readingOrder="1"/>
    </xf>
    <xf numFmtId="0" fontId="20" fillId="9" borderId="37" xfId="2" applyFont="1" applyFill="1" applyBorder="1" applyAlignment="1">
      <alignment horizontal="center" wrapText="1" readingOrder="1"/>
    </xf>
    <xf numFmtId="16" fontId="18" fillId="9" borderId="35" xfId="0" applyNumberFormat="1" applyFont="1" applyFill="1" applyBorder="1" applyAlignment="1">
      <alignment horizontal="center" vertical="top" wrapText="1" readingOrder="1"/>
    </xf>
    <xf numFmtId="0" fontId="19" fillId="9" borderId="1" xfId="2" applyFill="1" applyBorder="1" applyAlignment="1">
      <alignment horizontal="left" vertical="center" wrapText="1"/>
    </xf>
    <xf numFmtId="167" fontId="22" fillId="9" borderId="1" xfId="2" applyNumberFormat="1" applyFont="1" applyFill="1" applyBorder="1" applyAlignment="1">
      <alignment horizontal="center" vertical="center" wrapText="1" readingOrder="1"/>
    </xf>
    <xf numFmtId="14" fontId="22" fillId="9" borderId="1" xfId="2" applyNumberFormat="1" applyFont="1" applyFill="1" applyBorder="1" applyAlignment="1">
      <alignment horizontal="center" vertical="center" wrapText="1" readingOrder="1"/>
    </xf>
    <xf numFmtId="0" fontId="20" fillId="9" borderId="1" xfId="2" applyFont="1" applyFill="1" applyBorder="1" applyAlignment="1">
      <alignment horizontal="center" vertical="center" wrapText="1" readingOrder="1"/>
    </xf>
    <xf numFmtId="167" fontId="22" fillId="0" borderId="1" xfId="2" applyNumberFormat="1" applyFont="1" applyFill="1" applyBorder="1" applyAlignment="1">
      <alignment horizontal="center" vertical="center" wrapText="1" readingOrder="1"/>
    </xf>
    <xf numFmtId="14" fontId="22" fillId="0" borderId="1" xfId="2" applyNumberFormat="1" applyFont="1" applyFill="1" applyBorder="1" applyAlignment="1">
      <alignment horizontal="center" vertical="center" wrapText="1" readingOrder="1"/>
    </xf>
    <xf numFmtId="0" fontId="20" fillId="0" borderId="1" xfId="2" applyFont="1" applyFill="1" applyBorder="1" applyAlignment="1">
      <alignment horizontal="center" vertical="center" wrapText="1" readingOrder="1"/>
    </xf>
    <xf numFmtId="0" fontId="0" fillId="0" borderId="0" xfId="0" applyFill="1"/>
    <xf numFmtId="0" fontId="22" fillId="0" borderId="1" xfId="0" applyFont="1" applyBorder="1" applyAlignment="1">
      <alignment horizontal="center" wrapText="1"/>
    </xf>
    <xf numFmtId="0" fontId="0" fillId="0" borderId="0" xfId="0" applyAlignment="1">
      <alignment horizontal="center"/>
    </xf>
    <xf numFmtId="168" fontId="15" fillId="7" borderId="0" xfId="0" applyNumberFormat="1" applyFont="1" applyFill="1" applyBorder="1" applyAlignment="1">
      <alignment horizontal="center"/>
    </xf>
    <xf numFmtId="168" fontId="22" fillId="0" borderId="1" xfId="2" applyNumberFormat="1" applyFont="1" applyBorder="1" applyAlignment="1">
      <alignment horizontal="center" vertical="center" wrapText="1" readingOrder="1"/>
    </xf>
    <xf numFmtId="168" fontId="0" fillId="0" borderId="0" xfId="0" applyNumberFormat="1"/>
    <xf numFmtId="168" fontId="21" fillId="0" borderId="0" xfId="0" applyNumberFormat="1" applyFont="1" applyAlignment="1">
      <alignment vertical="center"/>
    </xf>
    <xf numFmtId="168" fontId="2" fillId="0" borderId="0" xfId="0" applyNumberFormat="1" applyFont="1" applyAlignment="1">
      <alignment vertical="center"/>
    </xf>
    <xf numFmtId="168" fontId="20" fillId="0" borderId="1" xfId="2" applyNumberFormat="1" applyFont="1" applyBorder="1" applyAlignment="1">
      <alignment horizontal="center" vertical="center" wrapText="1" readingOrder="1"/>
    </xf>
    <xf numFmtId="169" fontId="22" fillId="0" borderId="1" xfId="2" applyNumberFormat="1" applyFont="1" applyBorder="1" applyAlignment="1">
      <alignment horizontal="center" vertical="center" wrapText="1" readingOrder="1"/>
    </xf>
    <xf numFmtId="168" fontId="18" fillId="0" borderId="1" xfId="0" applyNumberFormat="1" applyFont="1" applyBorder="1" applyAlignment="1">
      <alignment horizontal="center" vertical="center" wrapText="1"/>
    </xf>
    <xf numFmtId="0" fontId="22" fillId="0" borderId="1" xfId="0" applyFont="1" applyBorder="1" applyAlignment="1">
      <alignment horizontal="center" vertical="center" wrapText="1"/>
    </xf>
    <xf numFmtId="0" fontId="18" fillId="9" borderId="1" xfId="0" applyFont="1" applyFill="1" applyBorder="1" applyAlignment="1">
      <alignment horizontal="left" vertical="center" wrapText="1" indent="1" readingOrder="1"/>
    </xf>
    <xf numFmtId="0" fontId="18" fillId="9" borderId="29" xfId="0" applyFont="1" applyFill="1" applyBorder="1" applyAlignment="1">
      <alignment horizontal="left" vertical="center" wrapText="1" indent="1" readingOrder="1"/>
    </xf>
    <xf numFmtId="14" fontId="36" fillId="0" borderId="0" xfId="0" applyNumberFormat="1" applyFont="1"/>
    <xf numFmtId="0" fontId="16" fillId="0" borderId="1" xfId="0" applyFont="1" applyBorder="1" applyAlignment="1">
      <alignment horizontal="center" vertical="center" wrapText="1" readingOrder="1"/>
    </xf>
    <xf numFmtId="0" fontId="15" fillId="7" borderId="0" xfId="0" applyFont="1" applyFill="1" applyBorder="1" applyAlignment="1">
      <alignment horizontal="center"/>
    </xf>
    <xf numFmtId="0" fontId="16" fillId="0" borderId="29" xfId="0" applyFont="1" applyBorder="1" applyAlignment="1">
      <alignment horizontal="left" vertical="center" wrapText="1" readingOrder="1"/>
    </xf>
    <xf numFmtId="0" fontId="16" fillId="0" borderId="30" xfId="0" applyFont="1" applyBorder="1" applyAlignment="1">
      <alignment horizontal="left" vertical="center" wrapText="1" readingOrder="1"/>
    </xf>
    <xf numFmtId="0" fontId="16" fillId="8" borderId="28" xfId="0" applyFont="1" applyFill="1" applyBorder="1" applyAlignment="1">
      <alignment horizontal="center" vertical="center" wrapText="1"/>
    </xf>
    <xf numFmtId="0" fontId="16" fillId="0" borderId="28" xfId="0" applyFont="1" applyBorder="1" applyAlignment="1">
      <alignment horizontal="center" vertical="center" wrapText="1" readingOrder="1"/>
    </xf>
    <xf numFmtId="0" fontId="16" fillId="0" borderId="29" xfId="0" applyFont="1" applyBorder="1" applyAlignment="1">
      <alignment horizontal="center" vertical="center" wrapText="1" readingOrder="1"/>
    </xf>
    <xf numFmtId="0" fontId="16" fillId="0" borderId="30" xfId="0" applyFont="1" applyBorder="1" applyAlignment="1">
      <alignment horizontal="center" vertical="center" wrapText="1" readingOrder="1"/>
    </xf>
    <xf numFmtId="0" fontId="18" fillId="0" borderId="30" xfId="0" applyFont="1" applyBorder="1" applyAlignment="1">
      <alignment horizontal="center" vertical="center" wrapText="1" readingOrder="1"/>
    </xf>
    <xf numFmtId="0" fontId="18" fillId="0" borderId="28" xfId="0" applyFont="1" applyBorder="1" applyAlignment="1">
      <alignment horizontal="center" vertical="center" wrapText="1" readingOrder="1"/>
    </xf>
    <xf numFmtId="0" fontId="18" fillId="0" borderId="29" xfId="0" applyFont="1" applyBorder="1" applyAlignment="1">
      <alignment horizontal="center" vertical="center" wrapText="1" readingOrder="1"/>
    </xf>
    <xf numFmtId="0" fontId="16" fillId="8" borderId="28" xfId="0" applyFont="1" applyFill="1" applyBorder="1" applyAlignment="1">
      <alignment horizontal="center" vertical="center" wrapText="1" readingOrder="1"/>
    </xf>
    <xf numFmtId="0" fontId="16" fillId="8" borderId="30" xfId="0" applyFont="1" applyFill="1" applyBorder="1" applyAlignment="1">
      <alignment horizontal="center" vertical="center" wrapText="1" readingOrder="1"/>
    </xf>
    <xf numFmtId="0" fontId="20" fillId="0" borderId="32" xfId="2" applyFont="1" applyBorder="1" applyAlignment="1">
      <alignment horizontal="center" vertical="center" wrapText="1" readingOrder="1"/>
    </xf>
    <xf numFmtId="0" fontId="20" fillId="0" borderId="34" xfId="2" applyFont="1" applyBorder="1" applyAlignment="1">
      <alignment horizontal="center" vertical="center" wrapText="1" readingOrder="1"/>
    </xf>
    <xf numFmtId="168" fontId="16" fillId="0" borderId="1" xfId="0" applyNumberFormat="1" applyFont="1" applyBorder="1" applyAlignment="1">
      <alignment horizontal="center" vertical="center" wrapText="1" readingOrder="1"/>
    </xf>
    <xf numFmtId="14" fontId="37" fillId="0" borderId="0" xfId="0" applyNumberFormat="1" applyFont="1"/>
    <xf numFmtId="14" fontId="20" fillId="0" borderId="1" xfId="2" applyNumberFormat="1" applyFont="1" applyBorder="1" applyAlignment="1">
      <alignment horizontal="center" vertical="center" wrapText="1" readingOrder="1"/>
    </xf>
    <xf numFmtId="14" fontId="38" fillId="0" borderId="0" xfId="0" applyNumberFormat="1" applyFont="1" applyAlignment="1">
      <alignment horizontal="left" vertical="center" indent="10"/>
    </xf>
    <xf numFmtId="0" fontId="16" fillId="0" borderId="1" xfId="0" applyFont="1" applyBorder="1" applyAlignment="1">
      <alignment horizontal="center" vertical="center" wrapText="1" readingOrder="1"/>
    </xf>
    <xf numFmtId="0" fontId="15" fillId="7" borderId="0" xfId="0" applyFont="1" applyFill="1" applyBorder="1" applyAlignment="1">
      <alignment horizontal="center"/>
    </xf>
    <xf numFmtId="0" fontId="16" fillId="0" borderId="29" xfId="0" applyFont="1" applyBorder="1" applyAlignment="1">
      <alignment horizontal="left" vertical="center" wrapText="1" readingOrder="1"/>
    </xf>
    <xf numFmtId="0" fontId="16" fillId="0" borderId="30" xfId="0" applyFont="1" applyBorder="1" applyAlignment="1">
      <alignment horizontal="left" vertical="center" wrapText="1" readingOrder="1"/>
    </xf>
    <xf numFmtId="0" fontId="16" fillId="8" borderId="28" xfId="0" applyFont="1" applyFill="1" applyBorder="1" applyAlignment="1">
      <alignment horizontal="center" vertical="center" wrapText="1"/>
    </xf>
    <xf numFmtId="0" fontId="16" fillId="0" borderId="28" xfId="0" applyFont="1" applyBorder="1" applyAlignment="1">
      <alignment horizontal="center" vertical="center" wrapText="1" readingOrder="1"/>
    </xf>
    <xf numFmtId="0" fontId="16" fillId="0" borderId="29" xfId="0" applyFont="1" applyBorder="1" applyAlignment="1">
      <alignment horizontal="center" vertical="center" wrapText="1" readingOrder="1"/>
    </xf>
    <xf numFmtId="0" fontId="16" fillId="0" borderId="30" xfId="0" applyFont="1" applyBorder="1" applyAlignment="1">
      <alignment horizontal="center" vertical="center" wrapText="1" readingOrder="1"/>
    </xf>
    <xf numFmtId="0" fontId="18" fillId="0" borderId="30" xfId="0" applyFont="1" applyBorder="1" applyAlignment="1">
      <alignment horizontal="center" vertical="center" wrapText="1" readingOrder="1"/>
    </xf>
    <xf numFmtId="0" fontId="18" fillId="0" borderId="28" xfId="0" applyFont="1" applyBorder="1" applyAlignment="1">
      <alignment horizontal="center" vertical="center" wrapText="1" readingOrder="1"/>
    </xf>
    <xf numFmtId="0" fontId="18" fillId="0" borderId="29" xfId="0" applyFont="1" applyBorder="1" applyAlignment="1">
      <alignment horizontal="center" vertical="center" wrapText="1" readingOrder="1"/>
    </xf>
    <xf numFmtId="0" fontId="16" fillId="8" borderId="28" xfId="0" applyFont="1" applyFill="1" applyBorder="1" applyAlignment="1">
      <alignment horizontal="center" vertical="center" wrapText="1" readingOrder="1"/>
    </xf>
    <xf numFmtId="0" fontId="16" fillId="8" borderId="30" xfId="0" applyFont="1" applyFill="1" applyBorder="1" applyAlignment="1">
      <alignment horizontal="center" vertical="center" wrapText="1" readingOrder="1"/>
    </xf>
    <xf numFmtId="0" fontId="20" fillId="0" borderId="32" xfId="2" applyFont="1" applyBorder="1" applyAlignment="1">
      <alignment horizontal="center" vertical="center" wrapText="1" readingOrder="1"/>
    </xf>
    <xf numFmtId="0" fontId="20" fillId="0" borderId="34" xfId="2" applyFont="1" applyBorder="1" applyAlignment="1">
      <alignment horizontal="center" vertical="center" wrapText="1" readingOrder="1"/>
    </xf>
    <xf numFmtId="0" fontId="16" fillId="0" borderId="1" xfId="0" applyFont="1" applyBorder="1" applyAlignment="1">
      <alignment horizontal="center" vertical="center" wrapText="1" readingOrder="1"/>
    </xf>
    <xf numFmtId="0" fontId="16" fillId="0" borderId="30" xfId="0" applyFont="1" applyBorder="1" applyAlignment="1">
      <alignment horizontal="left" vertical="center" wrapText="1" readingOrder="1"/>
    </xf>
    <xf numFmtId="0" fontId="15" fillId="7" borderId="0" xfId="0" applyFont="1" applyFill="1" applyBorder="1" applyAlignment="1">
      <alignment horizontal="center"/>
    </xf>
    <xf numFmtId="0" fontId="16" fillId="0" borderId="29" xfId="0" applyFont="1" applyBorder="1" applyAlignment="1">
      <alignment horizontal="left" vertical="center" wrapText="1" readingOrder="1"/>
    </xf>
    <xf numFmtId="0" fontId="16" fillId="8" borderId="28" xfId="0" applyFont="1" applyFill="1" applyBorder="1" applyAlignment="1">
      <alignment horizontal="center" vertical="center" wrapText="1"/>
    </xf>
    <xf numFmtId="0" fontId="16" fillId="0" borderId="30" xfId="0" applyFont="1" applyBorder="1" applyAlignment="1">
      <alignment horizontal="center" vertical="center" wrapText="1" readingOrder="1"/>
    </xf>
    <xf numFmtId="0" fontId="16" fillId="0" borderId="29" xfId="0" applyFont="1" applyBorder="1" applyAlignment="1">
      <alignment horizontal="center" vertical="center" wrapText="1" readingOrder="1"/>
    </xf>
    <xf numFmtId="0" fontId="16" fillId="0" borderId="28" xfId="0" applyFont="1" applyBorder="1" applyAlignment="1">
      <alignment horizontal="center" vertical="center" wrapText="1" readingOrder="1"/>
    </xf>
    <xf numFmtId="0" fontId="18" fillId="0" borderId="30" xfId="0" applyFont="1" applyBorder="1" applyAlignment="1">
      <alignment horizontal="center" vertical="center" wrapText="1" readingOrder="1"/>
    </xf>
    <xf numFmtId="0" fontId="18" fillId="0" borderId="28" xfId="0" applyFont="1" applyBorder="1" applyAlignment="1">
      <alignment horizontal="center" vertical="center" wrapText="1" readingOrder="1"/>
    </xf>
    <xf numFmtId="0" fontId="18" fillId="0" borderId="29" xfId="0" applyFont="1" applyBorder="1" applyAlignment="1">
      <alignment horizontal="center" vertical="center" wrapText="1" readingOrder="1"/>
    </xf>
    <xf numFmtId="0" fontId="16" fillId="8" borderId="30" xfId="0" applyFont="1" applyFill="1" applyBorder="1" applyAlignment="1">
      <alignment horizontal="center" vertical="center" wrapText="1" readingOrder="1"/>
    </xf>
    <xf numFmtId="0" fontId="16" fillId="8" borderId="28" xfId="0" applyFont="1" applyFill="1" applyBorder="1" applyAlignment="1">
      <alignment horizontal="center" vertical="center" wrapText="1" readingOrder="1"/>
    </xf>
    <xf numFmtId="0" fontId="20" fillId="0" borderId="32" xfId="2" applyFont="1" applyBorder="1" applyAlignment="1">
      <alignment horizontal="center" vertical="center" wrapText="1" readingOrder="1"/>
    </xf>
    <xf numFmtId="0" fontId="20" fillId="0" borderId="34" xfId="2" applyFont="1" applyBorder="1" applyAlignment="1">
      <alignment horizontal="center" vertical="center" wrapText="1" readingOrder="1"/>
    </xf>
    <xf numFmtId="0" fontId="19" fillId="0" borderId="1" xfId="2" applyBorder="1" applyAlignment="1">
      <alignment horizontal="center"/>
    </xf>
    <xf numFmtId="164" fontId="19" fillId="0" borderId="0" xfId="2" applyNumberFormat="1" applyFill="1" applyBorder="1" applyAlignment="1">
      <alignment horizontal="center" vertical="center" wrapText="1"/>
    </xf>
    <xf numFmtId="164" fontId="19" fillId="0" borderId="57" xfId="2" applyNumberFormat="1" applyFill="1" applyBorder="1" applyAlignment="1">
      <alignment horizontal="center" vertical="center" wrapText="1"/>
    </xf>
    <xf numFmtId="16" fontId="18" fillId="0" borderId="36" xfId="0" applyNumberFormat="1" applyFont="1" applyBorder="1" applyAlignment="1">
      <alignment horizontal="center" vertical="center" wrapText="1" readingOrder="1"/>
    </xf>
    <xf numFmtId="0" fontId="18" fillId="0" borderId="31" xfId="0" applyFont="1" applyBorder="1" applyAlignment="1">
      <alignment horizontal="left" vertical="center" wrapText="1" indent="1" readingOrder="1"/>
    </xf>
    <xf numFmtId="0" fontId="18" fillId="0" borderId="33" xfId="0" applyFont="1" applyBorder="1" applyAlignment="1">
      <alignment horizontal="left" vertical="center" wrapText="1" indent="1" readingOrder="1"/>
    </xf>
    <xf numFmtId="0" fontId="18" fillId="0" borderId="1" xfId="0" applyFont="1" applyBorder="1" applyAlignment="1">
      <alignment horizontal="left" vertical="center" wrapText="1" indent="1"/>
    </xf>
    <xf numFmtId="0" fontId="18" fillId="15" borderId="1" xfId="0" applyFont="1" applyFill="1" applyBorder="1" applyAlignment="1">
      <alignment horizontal="center" vertical="center" wrapText="1"/>
    </xf>
    <xf numFmtId="0" fontId="18" fillId="0" borderId="32" xfId="0" applyFont="1" applyBorder="1" applyAlignment="1">
      <alignment horizontal="left" vertical="center" wrapText="1" indent="1" readingOrder="1"/>
    </xf>
    <xf numFmtId="16" fontId="18" fillId="0" borderId="30" xfId="0" applyNumberFormat="1" applyFont="1" applyBorder="1" applyAlignment="1">
      <alignment horizontal="center" vertical="center" wrapText="1" readingOrder="1"/>
    </xf>
    <xf numFmtId="16" fontId="18" fillId="0" borderId="1" xfId="0" applyNumberFormat="1" applyFont="1" applyBorder="1" applyAlignment="1">
      <alignment horizontal="center" vertical="center" wrapText="1" readingOrder="1"/>
    </xf>
    <xf numFmtId="0" fontId="18" fillId="0" borderId="34" xfId="0" applyFont="1" applyBorder="1" applyAlignment="1">
      <alignment horizontal="left" vertical="center" wrapText="1" indent="1" readingOrder="1"/>
    </xf>
    <xf numFmtId="16" fontId="18" fillId="0" borderId="29" xfId="0" applyNumberFormat="1" applyFont="1" applyBorder="1" applyAlignment="1">
      <alignment horizontal="center" vertical="center" wrapText="1" readingOrder="1"/>
    </xf>
    <xf numFmtId="0" fontId="18" fillId="0" borderId="2" xfId="0" applyFont="1" applyBorder="1" applyAlignment="1">
      <alignment horizontal="left" vertical="center" wrapText="1" readingOrder="1"/>
    </xf>
    <xf numFmtId="0" fontId="18" fillId="0" borderId="10" xfId="0" applyFont="1" applyBorder="1" applyAlignment="1">
      <alignment horizontal="left" vertical="center" wrapText="1" readingOrder="1"/>
    </xf>
    <xf numFmtId="0" fontId="18" fillId="16" borderId="1" xfId="0" applyFont="1" applyFill="1" applyBorder="1" applyAlignment="1">
      <alignment horizontal="left" vertical="center" wrapText="1" readingOrder="1"/>
    </xf>
    <xf numFmtId="0" fontId="18" fillId="16" borderId="1" xfId="0" applyFont="1" applyFill="1" applyBorder="1" applyAlignment="1">
      <alignment horizontal="center" vertical="center" wrapText="1"/>
    </xf>
    <xf numFmtId="0" fontId="18" fillId="0" borderId="29" xfId="0" applyFont="1" applyBorder="1" applyAlignment="1">
      <alignment horizontal="left" vertical="center" wrapText="1"/>
    </xf>
    <xf numFmtId="0" fontId="18" fillId="0" borderId="30" xfId="0" applyFont="1" applyBorder="1" applyAlignment="1">
      <alignment horizontal="left" vertical="center" wrapText="1"/>
    </xf>
    <xf numFmtId="0" fontId="18" fillId="0" borderId="37" xfId="0" applyFont="1" applyBorder="1" applyAlignment="1">
      <alignment horizontal="left" vertical="center" wrapText="1"/>
    </xf>
    <xf numFmtId="0" fontId="18" fillId="0" borderId="32" xfId="0" applyFont="1" applyBorder="1" applyAlignment="1">
      <alignment horizontal="left" vertical="center" wrapText="1"/>
    </xf>
    <xf numFmtId="0" fontId="0" fillId="0" borderId="0" xfId="0" applyAlignment="1">
      <alignment vertical="center"/>
    </xf>
    <xf numFmtId="0" fontId="16" fillId="0" borderId="1" xfId="0" applyFont="1" applyBorder="1" applyAlignment="1">
      <alignment horizontal="center" vertical="center" wrapText="1" readingOrder="1"/>
    </xf>
    <xf numFmtId="0" fontId="16" fillId="0" borderId="30" xfId="0" applyFont="1" applyBorder="1" applyAlignment="1">
      <alignment horizontal="left" vertical="center" wrapText="1" readingOrder="1"/>
    </xf>
    <xf numFmtId="0" fontId="15" fillId="7" borderId="0" xfId="0" applyFont="1" applyFill="1" applyBorder="1" applyAlignment="1">
      <alignment horizontal="center"/>
    </xf>
    <xf numFmtId="0" fontId="16" fillId="0" borderId="29" xfId="0" applyFont="1" applyBorder="1" applyAlignment="1">
      <alignment horizontal="left" vertical="center" wrapText="1" readingOrder="1"/>
    </xf>
    <xf numFmtId="0" fontId="16" fillId="8" borderId="28" xfId="0" applyFont="1" applyFill="1" applyBorder="1" applyAlignment="1">
      <alignment horizontal="center" vertical="center" wrapText="1"/>
    </xf>
    <xf numFmtId="0" fontId="16" fillId="0" borderId="29" xfId="0" applyFont="1" applyBorder="1" applyAlignment="1">
      <alignment horizontal="center" vertical="center" wrapText="1" readingOrder="1"/>
    </xf>
    <xf numFmtId="0" fontId="18" fillId="0" borderId="30" xfId="0" applyFont="1" applyBorder="1" applyAlignment="1">
      <alignment horizontal="center" vertical="center" wrapText="1" readingOrder="1"/>
    </xf>
    <xf numFmtId="0" fontId="18" fillId="0" borderId="28" xfId="0" applyFont="1" applyBorder="1" applyAlignment="1">
      <alignment horizontal="center" vertical="center" wrapText="1" readingOrder="1"/>
    </xf>
    <xf numFmtId="0" fontId="18" fillId="0" borderId="29" xfId="0" applyFont="1" applyBorder="1" applyAlignment="1">
      <alignment horizontal="center" vertical="center" wrapText="1" readingOrder="1"/>
    </xf>
    <xf numFmtId="0" fontId="16" fillId="0" borderId="30" xfId="0" applyFont="1" applyBorder="1" applyAlignment="1">
      <alignment horizontal="center" vertical="center" wrapText="1" readingOrder="1"/>
    </xf>
    <xf numFmtId="0" fontId="16" fillId="8" borderId="30" xfId="0" applyFont="1" applyFill="1" applyBorder="1" applyAlignment="1">
      <alignment horizontal="center" vertical="center" wrapText="1" readingOrder="1"/>
    </xf>
    <xf numFmtId="0" fontId="16" fillId="8" borderId="28" xfId="0" applyFont="1" applyFill="1" applyBorder="1" applyAlignment="1">
      <alignment horizontal="center" vertical="center" wrapText="1" readingOrder="1"/>
    </xf>
    <xf numFmtId="0" fontId="16" fillId="0" borderId="28" xfId="0" applyFont="1" applyBorder="1" applyAlignment="1">
      <alignment horizontal="center" vertical="center" wrapText="1" readingOrder="1"/>
    </xf>
    <xf numFmtId="0" fontId="16" fillId="0" borderId="30" xfId="0" applyFont="1" applyBorder="1" applyAlignment="1">
      <alignment horizontal="center" vertical="center" wrapText="1"/>
    </xf>
    <xf numFmtId="0" fontId="16" fillId="0" borderId="29" xfId="0" applyFont="1" applyBorder="1" applyAlignment="1">
      <alignment horizontal="center" vertical="center" wrapText="1"/>
    </xf>
    <xf numFmtId="0" fontId="16" fillId="0" borderId="28" xfId="0" applyFont="1" applyBorder="1" applyAlignment="1">
      <alignment horizontal="center" vertical="center" wrapText="1"/>
    </xf>
    <xf numFmtId="0" fontId="20" fillId="0" borderId="32" xfId="2" applyFont="1" applyBorder="1" applyAlignment="1">
      <alignment horizontal="center" vertical="center" wrapText="1" readingOrder="1"/>
    </xf>
    <xf numFmtId="0" fontId="20" fillId="0" borderId="34" xfId="2" applyFont="1" applyBorder="1" applyAlignment="1">
      <alignment horizontal="center" vertical="center" wrapText="1" readingOrder="1"/>
    </xf>
    <xf numFmtId="168" fontId="16" fillId="0" borderId="1" xfId="0" applyNumberFormat="1" applyFont="1" applyBorder="1" applyAlignment="1">
      <alignment horizontal="center" vertical="center" wrapText="1" readingOrder="1"/>
    </xf>
    <xf numFmtId="0" fontId="18" fillId="17" borderId="1" xfId="0" applyFont="1" applyFill="1" applyBorder="1" applyAlignment="1">
      <alignment horizontal="center" vertical="center" wrapText="1"/>
    </xf>
    <xf numFmtId="0" fontId="21" fillId="17" borderId="1" xfId="0" applyFont="1" applyFill="1" applyBorder="1" applyAlignment="1">
      <alignment horizontal="center" vertical="center" wrapText="1"/>
    </xf>
    <xf numFmtId="0" fontId="18" fillId="18"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18" fillId="10" borderId="1" xfId="0" applyFont="1" applyFill="1" applyBorder="1" applyAlignment="1">
      <alignment horizontal="center" vertical="center" wrapText="1"/>
    </xf>
    <xf numFmtId="15"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18" fillId="10" borderId="1" xfId="0" applyFont="1" applyFill="1" applyBorder="1" applyAlignment="1">
      <alignment horizontal="center" vertical="center" wrapText="1"/>
    </xf>
    <xf numFmtId="0" fontId="18" fillId="4" borderId="1" xfId="0" applyFont="1" applyFill="1" applyBorder="1" applyAlignment="1">
      <alignment horizontal="center" vertical="center" wrapText="1"/>
    </xf>
    <xf numFmtId="15" fontId="18" fillId="0" borderId="1" xfId="0" applyNumberFormat="1" applyFont="1" applyBorder="1" applyAlignment="1">
      <alignment horizontal="center" vertical="center" wrapText="1"/>
    </xf>
    <xf numFmtId="16"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18" fillId="10" borderId="1" xfId="0" applyFont="1" applyFill="1" applyBorder="1" applyAlignment="1">
      <alignment horizontal="center" vertical="center" wrapText="1"/>
    </xf>
    <xf numFmtId="0" fontId="18" fillId="4" borderId="1" xfId="0" applyFont="1" applyFill="1" applyBorder="1" applyAlignment="1">
      <alignment horizontal="center" vertical="center" wrapText="1"/>
    </xf>
    <xf numFmtId="15" fontId="18" fillId="0" borderId="1" xfId="0" applyNumberFormat="1" applyFont="1" applyBorder="1" applyAlignment="1">
      <alignment horizontal="center" vertical="center" wrapText="1"/>
    </xf>
    <xf numFmtId="16"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18" fillId="4"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18" fillId="10" borderId="1" xfId="0" applyFont="1" applyFill="1" applyBorder="1" applyAlignment="1">
      <alignment horizontal="center" vertical="center" wrapText="1"/>
    </xf>
    <xf numFmtId="0" fontId="18" fillId="4" borderId="1" xfId="0" applyFont="1" applyFill="1" applyBorder="1" applyAlignment="1">
      <alignment horizontal="center" vertical="center" wrapText="1"/>
    </xf>
    <xf numFmtId="15" fontId="18" fillId="0" borderId="1" xfId="0" applyNumberFormat="1" applyFont="1" applyBorder="1" applyAlignment="1">
      <alignment horizontal="center" vertical="center" wrapText="1"/>
    </xf>
    <xf numFmtId="16"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18" fillId="10" borderId="1" xfId="0" applyFont="1" applyFill="1" applyBorder="1" applyAlignment="1">
      <alignment horizontal="center" vertical="center" wrapText="1"/>
    </xf>
    <xf numFmtId="0" fontId="18" fillId="4" borderId="1" xfId="0" applyFont="1" applyFill="1" applyBorder="1" applyAlignment="1">
      <alignment horizontal="center" vertical="center" wrapText="1"/>
    </xf>
    <xf numFmtId="15"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18" fillId="0" borderId="1" xfId="0" applyFont="1" applyBorder="1" applyAlignment="1">
      <alignment horizontal="center" vertical="center" wrapText="1"/>
    </xf>
    <xf numFmtId="16" fontId="18" fillId="0" borderId="35" xfId="0" applyNumberFormat="1" applyFont="1" applyBorder="1" applyAlignment="1">
      <alignment horizontal="center" vertical="center" wrapText="1"/>
    </xf>
    <xf numFmtId="0" fontId="18" fillId="4" borderId="1" xfId="0" applyFont="1" applyFill="1" applyBorder="1" applyAlignment="1">
      <alignment horizontal="center" vertical="center" wrapText="1"/>
    </xf>
    <xf numFmtId="16"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18" fillId="10" borderId="1" xfId="0" applyFont="1" applyFill="1" applyBorder="1" applyAlignment="1">
      <alignment horizontal="center" vertical="center" wrapText="1"/>
    </xf>
    <xf numFmtId="0" fontId="18" fillId="4" borderId="1" xfId="0" applyFont="1" applyFill="1" applyBorder="1" applyAlignment="1">
      <alignment horizontal="center" vertical="center" wrapText="1"/>
    </xf>
    <xf numFmtId="15" fontId="18" fillId="0" borderId="1" xfId="0" applyNumberFormat="1" applyFont="1" applyBorder="1" applyAlignment="1">
      <alignment horizontal="center" vertical="center" wrapText="1"/>
    </xf>
    <xf numFmtId="16"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18" fillId="4"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18" fillId="4"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18" fillId="10" borderId="1" xfId="0" applyFont="1" applyFill="1" applyBorder="1" applyAlignment="1">
      <alignment horizontal="center" vertical="center" wrapText="1"/>
    </xf>
    <xf numFmtId="0" fontId="18" fillId="4" borderId="1" xfId="0" applyFont="1" applyFill="1" applyBorder="1" applyAlignment="1">
      <alignment horizontal="center" vertical="center" wrapText="1"/>
    </xf>
    <xf numFmtId="15" fontId="18" fillId="0" borderId="1" xfId="0" applyNumberFormat="1" applyFont="1" applyBorder="1" applyAlignment="1">
      <alignment horizontal="center" vertical="center" wrapText="1"/>
    </xf>
    <xf numFmtId="16"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18" fillId="4"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18" fillId="0" borderId="1" xfId="0" applyFont="1" applyBorder="1" applyAlignment="1">
      <alignment horizontal="center" vertical="center" wrapText="1"/>
    </xf>
    <xf numFmtId="16" fontId="18" fillId="0" borderId="1" xfId="0" applyNumberFormat="1" applyFont="1" applyBorder="1" applyAlignment="1">
      <alignment horizontal="center" vertical="center" wrapText="1"/>
    </xf>
    <xf numFmtId="0" fontId="18" fillId="0" borderId="1" xfId="0" applyFont="1" applyBorder="1" applyAlignment="1">
      <alignment horizontal="center" vertical="center" wrapText="1"/>
    </xf>
    <xf numFmtId="15"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16" fontId="18" fillId="0" borderId="35" xfId="0" applyNumberFormat="1" applyFont="1" applyBorder="1" applyAlignment="1">
      <alignment horizontal="center" wrapText="1" readingOrder="1"/>
    </xf>
    <xf numFmtId="0" fontId="18" fillId="0" borderId="1" xfId="0" applyFont="1" applyBorder="1" applyAlignment="1">
      <alignment horizontal="center" vertical="center" wrapText="1"/>
    </xf>
    <xf numFmtId="0" fontId="18" fillId="4" borderId="1" xfId="0" applyFont="1" applyFill="1" applyBorder="1" applyAlignment="1">
      <alignment horizontal="center" vertical="center" wrapText="1"/>
    </xf>
    <xf numFmtId="16" fontId="18" fillId="0" borderId="1" xfId="0" applyNumberFormat="1" applyFont="1" applyBorder="1" applyAlignment="1">
      <alignment horizontal="center" vertical="center" wrapText="1"/>
    </xf>
    <xf numFmtId="0" fontId="18" fillId="0" borderId="1" xfId="0" applyFont="1" applyBorder="1" applyAlignment="1">
      <alignment horizontal="center" vertical="center" wrapText="1"/>
    </xf>
    <xf numFmtId="0" fontId="18" fillId="4" borderId="1" xfId="0" applyFont="1" applyFill="1" applyBorder="1" applyAlignment="1">
      <alignment horizontal="center" vertical="center" wrapText="1"/>
    </xf>
    <xf numFmtId="16" fontId="18" fillId="0" borderId="1" xfId="0" applyNumberFormat="1" applyFont="1" applyBorder="1" applyAlignment="1">
      <alignment horizontal="center" vertical="center" wrapText="1"/>
    </xf>
    <xf numFmtId="16" fontId="18" fillId="0" borderId="35" xfId="0" applyNumberFormat="1" applyFont="1" applyBorder="1" applyAlignment="1">
      <alignment horizontal="center" vertical="top" wrapText="1" readingOrder="1"/>
    </xf>
    <xf numFmtId="0" fontId="18" fillId="12" borderId="1" xfId="0" applyFont="1" applyFill="1" applyBorder="1" applyAlignment="1">
      <alignment horizontal="center" vertical="center" wrapText="1"/>
    </xf>
    <xf numFmtId="16" fontId="18" fillId="0" borderId="35" xfId="0" applyNumberFormat="1" applyFont="1" applyBorder="1" applyAlignment="1">
      <alignment horizontal="center" wrapText="1" readingOrder="1"/>
    </xf>
    <xf numFmtId="0" fontId="18" fillId="0" borderId="1" xfId="0" applyFont="1" applyBorder="1" applyAlignment="1">
      <alignment horizontal="center" vertical="center" wrapText="1"/>
    </xf>
    <xf numFmtId="15" fontId="18" fillId="0" borderId="1" xfId="0" applyNumberFormat="1" applyFont="1" applyBorder="1" applyAlignment="1">
      <alignment horizontal="center" vertical="center" wrapText="1"/>
    </xf>
    <xf numFmtId="16" fontId="18" fillId="0" borderId="1" xfId="0" applyNumberFormat="1" applyFont="1" applyBorder="1" applyAlignment="1">
      <alignment horizontal="center" vertical="center" wrapText="1"/>
    </xf>
    <xf numFmtId="14"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18" fillId="4" borderId="1" xfId="0" applyFont="1" applyFill="1" applyBorder="1" applyAlignment="1">
      <alignment horizontal="center" vertical="center" wrapText="1"/>
    </xf>
    <xf numFmtId="0" fontId="18" fillId="0" borderId="1" xfId="0" applyFont="1" applyBorder="1" applyAlignment="1">
      <alignment horizontal="center" vertical="center" wrapText="1"/>
    </xf>
    <xf numFmtId="16" fontId="18" fillId="0" borderId="35" xfId="0" applyNumberFormat="1" applyFont="1" applyBorder="1" applyAlignment="1">
      <alignment horizontal="center" vertical="center" wrapText="1"/>
    </xf>
    <xf numFmtId="0" fontId="18" fillId="4"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18" fillId="10" borderId="1" xfId="0" applyFont="1" applyFill="1" applyBorder="1" applyAlignment="1">
      <alignment horizontal="center" vertical="center" wrapText="1"/>
    </xf>
    <xf numFmtId="16" fontId="18" fillId="0" borderId="35" xfId="0" applyNumberFormat="1" applyFont="1" applyBorder="1" applyAlignment="1">
      <alignment horizontal="center" vertical="center" wrapText="1"/>
    </xf>
    <xf numFmtId="0" fontId="18" fillId="4"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18" fillId="4" borderId="1" xfId="0" applyFont="1" applyFill="1" applyBorder="1" applyAlignment="1">
      <alignment horizontal="center" vertical="center" wrapText="1"/>
    </xf>
    <xf numFmtId="0" fontId="18" fillId="0" borderId="1" xfId="0" applyFont="1" applyBorder="1" applyAlignment="1">
      <alignment horizontal="center" vertical="center" wrapText="1"/>
    </xf>
    <xf numFmtId="16" fontId="18" fillId="0" borderId="1" xfId="0" applyNumberFormat="1" applyFont="1" applyBorder="1" applyAlignment="1">
      <alignment horizontal="center" vertical="center" wrapText="1"/>
    </xf>
    <xf numFmtId="17" fontId="18" fillId="0" borderId="1" xfId="0" applyNumberFormat="1" applyFont="1" applyBorder="1" applyAlignment="1">
      <alignment horizontal="center" vertical="center" wrapText="1"/>
    </xf>
    <xf numFmtId="0" fontId="18" fillId="0" borderId="1" xfId="0" applyFont="1" applyBorder="1" applyAlignment="1">
      <alignment horizontal="center" vertical="center" wrapText="1"/>
    </xf>
    <xf numFmtId="0" fontId="18" fillId="10" borderId="1" xfId="0" applyFont="1" applyFill="1" applyBorder="1" applyAlignment="1">
      <alignment horizontal="center" vertical="center" wrapText="1"/>
    </xf>
    <xf numFmtId="0" fontId="18" fillId="4"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18" fillId="10" borderId="1" xfId="0" applyFont="1" applyFill="1" applyBorder="1" applyAlignment="1">
      <alignment horizontal="center" vertical="center" wrapText="1"/>
    </xf>
    <xf numFmtId="0" fontId="18" fillId="4" borderId="1" xfId="0" applyFont="1" applyFill="1" applyBorder="1" applyAlignment="1">
      <alignment horizontal="center" vertical="center" wrapText="1"/>
    </xf>
    <xf numFmtId="15" fontId="18" fillId="0" borderId="1" xfId="0" applyNumberFormat="1" applyFont="1" applyBorder="1" applyAlignment="1">
      <alignment horizontal="center" vertical="center" wrapText="1"/>
    </xf>
    <xf numFmtId="16"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0" fontId="18" fillId="0" borderId="1" xfId="0" applyFont="1" applyBorder="1" applyAlignment="1">
      <alignment horizontal="center" vertical="center" wrapText="1"/>
    </xf>
    <xf numFmtId="16" fontId="18" fillId="0" borderId="1" xfId="0" applyNumberFormat="1" applyFont="1" applyBorder="1" applyAlignment="1">
      <alignment horizontal="center" vertical="center" wrapText="1"/>
    </xf>
    <xf numFmtId="0" fontId="18" fillId="0" borderId="1" xfId="0" applyFont="1" applyBorder="1" applyAlignment="1">
      <alignment horizontal="center" vertical="center" wrapText="1"/>
    </xf>
    <xf numFmtId="0" fontId="18" fillId="4"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18" fillId="10" borderId="1" xfId="0" applyFont="1" applyFill="1" applyBorder="1" applyAlignment="1">
      <alignment horizontal="center" vertical="center" wrapText="1"/>
    </xf>
    <xf numFmtId="0" fontId="18" fillId="4" borderId="1" xfId="0" applyFont="1" applyFill="1" applyBorder="1" applyAlignment="1">
      <alignment horizontal="center" vertical="center" wrapText="1"/>
    </xf>
    <xf numFmtId="15"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18" fillId="4" borderId="1" xfId="0" applyFont="1" applyFill="1" applyBorder="1" applyAlignment="1">
      <alignment horizontal="center" vertical="center" wrapText="1"/>
    </xf>
    <xf numFmtId="14" fontId="18" fillId="0" borderId="1" xfId="0" applyNumberFormat="1" applyFont="1" applyBorder="1" applyAlignment="1">
      <alignment horizontal="center" vertical="center" wrapText="1"/>
    </xf>
    <xf numFmtId="0" fontId="18" fillId="0" borderId="1" xfId="0" applyFont="1" applyBorder="1" applyAlignment="1">
      <alignment horizontal="center" vertical="center" wrapText="1"/>
    </xf>
    <xf numFmtId="0" fontId="18" fillId="10" borderId="1" xfId="0" applyFont="1" applyFill="1" applyBorder="1" applyAlignment="1">
      <alignment horizontal="center" vertical="center" wrapText="1"/>
    </xf>
    <xf numFmtId="0" fontId="18" fillId="4"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18" fillId="10" borderId="1" xfId="0" applyFont="1" applyFill="1" applyBorder="1" applyAlignment="1">
      <alignment horizontal="center" vertical="center" wrapText="1"/>
    </xf>
    <xf numFmtId="16" fontId="18" fillId="0" borderId="35" xfId="0" applyNumberFormat="1" applyFont="1" applyBorder="1" applyAlignment="1">
      <alignment horizontal="center" vertical="center" wrapText="1"/>
    </xf>
    <xf numFmtId="0" fontId="18" fillId="4" borderId="1" xfId="0" applyFont="1" applyFill="1" applyBorder="1" applyAlignment="1">
      <alignment horizontal="center" vertical="center" wrapText="1"/>
    </xf>
    <xf numFmtId="15"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22" fillId="0" borderId="1" xfId="0" applyFont="1" applyBorder="1" applyAlignment="1">
      <alignment horizontal="center" vertical="center" wrapText="1"/>
    </xf>
    <xf numFmtId="0" fontId="18" fillId="0" borderId="1" xfId="0" applyFont="1" applyBorder="1" applyAlignment="1">
      <alignment horizontal="center" vertical="center" wrapText="1"/>
    </xf>
    <xf numFmtId="0" fontId="18" fillId="10" borderId="1" xfId="0" applyFont="1" applyFill="1" applyBorder="1" applyAlignment="1">
      <alignment horizontal="center" vertical="center" wrapText="1"/>
    </xf>
    <xf numFmtId="0" fontId="18" fillId="4"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18" fillId="10" borderId="1" xfId="0" applyFont="1" applyFill="1" applyBorder="1" applyAlignment="1">
      <alignment horizontal="center" vertical="center" wrapText="1"/>
    </xf>
    <xf numFmtId="0" fontId="18" fillId="4" borderId="1" xfId="0" applyFont="1" applyFill="1" applyBorder="1" applyAlignment="1">
      <alignment horizontal="center" vertical="center" wrapText="1"/>
    </xf>
    <xf numFmtId="15" fontId="18" fillId="0" borderId="1" xfId="0" applyNumberFormat="1" applyFont="1" applyBorder="1" applyAlignment="1">
      <alignment horizontal="center" vertical="center" wrapText="1"/>
    </xf>
    <xf numFmtId="16"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0" fontId="22" fillId="0" borderId="1" xfId="0" applyFont="1" applyBorder="1" applyAlignment="1">
      <alignment horizontal="center" vertical="center" wrapText="1"/>
    </xf>
    <xf numFmtId="0" fontId="18" fillId="0" borderId="1" xfId="0" applyFont="1" applyBorder="1" applyAlignment="1">
      <alignment horizontal="center" vertical="center" wrapText="1"/>
    </xf>
    <xf numFmtId="0" fontId="18" fillId="4" borderId="1" xfId="0" applyFont="1" applyFill="1" applyBorder="1" applyAlignment="1">
      <alignment horizontal="center" vertical="center" wrapText="1"/>
    </xf>
    <xf numFmtId="16" fontId="18" fillId="0" borderId="1" xfId="0" applyNumberFormat="1" applyFont="1" applyBorder="1" applyAlignment="1">
      <alignment horizontal="center" vertical="center" wrapText="1"/>
    </xf>
    <xf numFmtId="0" fontId="18" fillId="0" borderId="1" xfId="0" applyFont="1" applyBorder="1" applyAlignment="1">
      <alignment horizontal="center" vertical="center" wrapText="1"/>
    </xf>
    <xf numFmtId="0" fontId="18" fillId="10" borderId="1" xfId="0" applyFont="1" applyFill="1" applyBorder="1" applyAlignment="1">
      <alignment horizontal="center" vertical="center" wrapText="1"/>
    </xf>
    <xf numFmtId="0" fontId="18" fillId="4" borderId="1" xfId="0" applyFont="1" applyFill="1" applyBorder="1" applyAlignment="1">
      <alignment horizontal="center" vertical="center" wrapText="1"/>
    </xf>
    <xf numFmtId="15"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18" fillId="10" borderId="1" xfId="0" applyFont="1" applyFill="1" applyBorder="1" applyAlignment="1">
      <alignment horizontal="center" vertical="center" wrapText="1"/>
    </xf>
    <xf numFmtId="0" fontId="18" fillId="4" borderId="1" xfId="0" applyFont="1" applyFill="1" applyBorder="1" applyAlignment="1">
      <alignment horizontal="center" vertical="center" wrapText="1"/>
    </xf>
    <xf numFmtId="15" fontId="18" fillId="0" borderId="1" xfId="0" applyNumberFormat="1" applyFont="1" applyBorder="1" applyAlignment="1">
      <alignment horizontal="center" vertical="center" wrapText="1"/>
    </xf>
    <xf numFmtId="16"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18" fillId="10" borderId="1" xfId="0" applyFont="1" applyFill="1" applyBorder="1" applyAlignment="1">
      <alignment horizontal="center" vertical="center" wrapText="1"/>
    </xf>
    <xf numFmtId="0" fontId="18" fillId="4"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18" fillId="4" borderId="1" xfId="0" applyFont="1" applyFill="1" applyBorder="1" applyAlignment="1">
      <alignment horizontal="center" vertical="center" wrapText="1"/>
    </xf>
    <xf numFmtId="15"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18" fillId="10" borderId="1" xfId="0" applyFont="1" applyFill="1" applyBorder="1" applyAlignment="1">
      <alignment horizontal="center" vertical="center" wrapText="1"/>
    </xf>
    <xf numFmtId="0" fontId="18" fillId="4" borderId="1" xfId="0" applyFont="1" applyFill="1" applyBorder="1" applyAlignment="1">
      <alignment horizontal="center" vertical="center" wrapText="1"/>
    </xf>
    <xf numFmtId="15"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0" fontId="18" fillId="0" borderId="1" xfId="0" applyFont="1" applyBorder="1" applyAlignment="1">
      <alignment horizontal="center" vertical="center" wrapText="1"/>
    </xf>
    <xf numFmtId="16" fontId="18" fillId="0" borderId="1" xfId="0" applyNumberFormat="1" applyFont="1" applyBorder="1" applyAlignment="1">
      <alignment horizontal="center" vertical="center" wrapText="1"/>
    </xf>
    <xf numFmtId="0" fontId="18" fillId="0" borderId="1" xfId="0" applyFont="1" applyBorder="1" applyAlignment="1">
      <alignment horizontal="center" vertical="center" wrapText="1"/>
    </xf>
    <xf numFmtId="0" fontId="18" fillId="10" borderId="1" xfId="0" applyFont="1" applyFill="1" applyBorder="1" applyAlignment="1">
      <alignment horizontal="center" vertical="center" wrapText="1"/>
    </xf>
    <xf numFmtId="0" fontId="18" fillId="4" borderId="1" xfId="0" applyFont="1" applyFill="1" applyBorder="1" applyAlignment="1">
      <alignment horizontal="center" vertical="center" wrapText="1"/>
    </xf>
    <xf numFmtId="16" fontId="18" fillId="0" borderId="1" xfId="0" applyNumberFormat="1" applyFont="1" applyBorder="1" applyAlignment="1">
      <alignment horizontal="center" vertical="center" wrapText="1"/>
    </xf>
    <xf numFmtId="0" fontId="18" fillId="0" borderId="1" xfId="0" applyFont="1" applyBorder="1" applyAlignment="1">
      <alignment horizontal="center" vertical="center" wrapText="1"/>
    </xf>
    <xf numFmtId="0" fontId="18" fillId="10" borderId="1" xfId="0" applyFont="1" applyFill="1" applyBorder="1" applyAlignment="1">
      <alignment horizontal="center" vertical="center" wrapText="1"/>
    </xf>
    <xf numFmtId="0" fontId="18" fillId="4" borderId="1" xfId="0" applyFont="1" applyFill="1" applyBorder="1" applyAlignment="1">
      <alignment horizontal="center" vertical="center" wrapText="1"/>
    </xf>
    <xf numFmtId="15" fontId="18" fillId="0" borderId="1" xfId="0" applyNumberFormat="1" applyFont="1" applyBorder="1" applyAlignment="1">
      <alignment horizontal="center" vertical="center" wrapText="1"/>
    </xf>
    <xf numFmtId="16"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0" fontId="2" fillId="0" borderId="1" xfId="0" applyFont="1" applyBorder="1" applyAlignment="1">
      <alignment horizontal="center" vertical="center"/>
    </xf>
    <xf numFmtId="0" fontId="2" fillId="0" borderId="0" xfId="0" applyFont="1" applyAlignment="1">
      <alignment horizontal="center" vertical="center"/>
    </xf>
    <xf numFmtId="0" fontId="18" fillId="0" borderId="1" xfId="0" applyFont="1" applyBorder="1" applyAlignment="1">
      <alignment horizontal="center" vertical="center" wrapText="1"/>
    </xf>
    <xf numFmtId="0" fontId="18" fillId="10" borderId="1" xfId="0" applyFont="1" applyFill="1" applyBorder="1" applyAlignment="1">
      <alignment horizontal="center" vertical="center" wrapText="1"/>
    </xf>
    <xf numFmtId="16" fontId="18" fillId="0" borderId="1" xfId="0" applyNumberFormat="1" applyFont="1" applyBorder="1" applyAlignment="1">
      <alignment horizontal="center" vertical="center" wrapText="1"/>
    </xf>
    <xf numFmtId="0" fontId="18" fillId="0" borderId="1" xfId="0" applyFont="1" applyBorder="1" applyAlignment="1">
      <alignment horizontal="center" vertical="center" wrapText="1"/>
    </xf>
    <xf numFmtId="0" fontId="18" fillId="4" borderId="1" xfId="0" applyFont="1" applyFill="1" applyBorder="1" applyAlignment="1">
      <alignment horizontal="center" vertical="center" wrapText="1"/>
    </xf>
    <xf numFmtId="16" fontId="18" fillId="0" borderId="1" xfId="0" applyNumberFormat="1" applyFont="1" applyBorder="1" applyAlignment="1">
      <alignment horizontal="center" vertical="center" wrapText="1"/>
    </xf>
    <xf numFmtId="0" fontId="18" fillId="0" borderId="1" xfId="0" applyFont="1" applyBorder="1" applyAlignment="1">
      <alignment horizontal="center" vertical="center" wrapText="1"/>
    </xf>
    <xf numFmtId="0" fontId="18" fillId="4" borderId="1" xfId="0" applyFont="1" applyFill="1" applyBorder="1" applyAlignment="1">
      <alignment horizontal="center" vertical="center" wrapText="1"/>
    </xf>
    <xf numFmtId="16" fontId="18" fillId="0" borderId="1" xfId="0" applyNumberFormat="1" applyFont="1" applyBorder="1" applyAlignment="1">
      <alignment horizontal="center" vertical="center" wrapText="1"/>
    </xf>
    <xf numFmtId="0" fontId="18" fillId="0" borderId="1" xfId="0" applyFont="1" applyBorder="1" applyAlignment="1">
      <alignment horizontal="center" vertical="center" wrapText="1"/>
    </xf>
    <xf numFmtId="16" fontId="18" fillId="0" borderId="35" xfId="0" applyNumberFormat="1" applyFont="1" applyBorder="1" applyAlignment="1">
      <alignment horizontal="center" vertical="center" wrapText="1"/>
    </xf>
    <xf numFmtId="0" fontId="18" fillId="4" borderId="1" xfId="0" applyFont="1" applyFill="1" applyBorder="1" applyAlignment="1">
      <alignment horizontal="center" vertical="center" wrapText="1"/>
    </xf>
    <xf numFmtId="16" fontId="18" fillId="0" borderId="1" xfId="0" applyNumberFormat="1" applyFont="1" applyBorder="1" applyAlignment="1">
      <alignment horizontal="center" vertical="center" wrapText="1"/>
    </xf>
    <xf numFmtId="0" fontId="18" fillId="0" borderId="1" xfId="0" applyFont="1" applyBorder="1" applyAlignment="1">
      <alignment horizontal="center" vertical="center" wrapText="1"/>
    </xf>
    <xf numFmtId="0" fontId="18" fillId="10" borderId="1" xfId="0" applyFont="1" applyFill="1" applyBorder="1" applyAlignment="1">
      <alignment horizontal="center" vertical="center" wrapText="1"/>
    </xf>
    <xf numFmtId="0" fontId="18" fillId="4"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18" fillId="4" borderId="1" xfId="0" applyFont="1" applyFill="1" applyBorder="1" applyAlignment="1">
      <alignment horizontal="center" vertical="center" wrapText="1"/>
    </xf>
    <xf numFmtId="0" fontId="18" fillId="0" borderId="1" xfId="0" applyFont="1" applyBorder="1" applyAlignment="1">
      <alignment horizontal="center" vertical="center" wrapText="1"/>
    </xf>
    <xf numFmtId="16" fontId="18" fillId="0" borderId="35" xfId="0" applyNumberFormat="1" applyFont="1" applyBorder="1" applyAlignment="1">
      <alignment horizontal="center" vertical="center" wrapText="1"/>
    </xf>
    <xf numFmtId="0" fontId="18" fillId="4" borderId="1" xfId="0" applyFont="1" applyFill="1" applyBorder="1" applyAlignment="1">
      <alignment horizontal="center" vertical="center" wrapText="1"/>
    </xf>
    <xf numFmtId="15"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0" fontId="18" fillId="0" borderId="1" xfId="0" applyFont="1" applyBorder="1" applyAlignment="1">
      <alignment horizontal="center" vertical="center" wrapText="1"/>
    </xf>
    <xf numFmtId="16" fontId="18" fillId="0" borderId="1" xfId="0" applyNumberFormat="1" applyFont="1" applyBorder="1" applyAlignment="1">
      <alignment horizontal="center" vertical="center" wrapText="1"/>
    </xf>
    <xf numFmtId="0" fontId="18" fillId="0" borderId="1" xfId="0" applyFont="1" applyBorder="1" applyAlignment="1">
      <alignment horizontal="center" vertical="center" wrapText="1"/>
    </xf>
    <xf numFmtId="0" fontId="18" fillId="4"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18" fillId="4" borderId="1" xfId="0" applyFont="1" applyFill="1" applyBorder="1" applyAlignment="1">
      <alignment horizontal="center" vertical="center" wrapText="1"/>
    </xf>
    <xf numFmtId="15" fontId="18" fillId="0" borderId="1" xfId="0" applyNumberFormat="1" applyFont="1" applyBorder="1" applyAlignment="1">
      <alignment horizontal="center" vertical="center" wrapText="1"/>
    </xf>
    <xf numFmtId="16"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0" fontId="18" fillId="0" borderId="1" xfId="0" applyFont="1" applyBorder="1" applyAlignment="1">
      <alignment horizontal="center" vertical="center" wrapText="1"/>
    </xf>
    <xf numFmtId="15"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0" fontId="18" fillId="0" borderId="1" xfId="0" applyFont="1" applyBorder="1" applyAlignment="1">
      <alignment horizontal="center" vertical="center" wrapText="1"/>
    </xf>
    <xf numFmtId="15"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0" fontId="18" fillId="0" borderId="1" xfId="0" applyFont="1" applyBorder="1" applyAlignment="1">
      <alignment horizontal="center" vertical="center" wrapText="1"/>
    </xf>
    <xf numFmtId="15" fontId="18" fillId="0" borderId="1" xfId="0" applyNumberFormat="1" applyFont="1" applyBorder="1" applyAlignment="1">
      <alignment horizontal="center" vertical="center" wrapText="1"/>
    </xf>
    <xf numFmtId="16"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0" fontId="0" fillId="0" borderId="0" xfId="0"/>
    <xf numFmtId="0" fontId="2" fillId="0" borderId="0" xfId="0" applyFont="1" applyAlignment="1">
      <alignment vertical="center"/>
    </xf>
    <xf numFmtId="2" fontId="1" fillId="3" borderId="3" xfId="0" applyNumberFormat="1" applyFont="1" applyFill="1" applyBorder="1" applyAlignment="1">
      <alignment horizontal="center" vertical="center" wrapText="1"/>
    </xf>
    <xf numFmtId="0" fontId="2" fillId="0" borderId="0" xfId="0" applyFont="1"/>
    <xf numFmtId="2" fontId="2" fillId="0" borderId="0" xfId="0" applyNumberFormat="1" applyFont="1"/>
    <xf numFmtId="0" fontId="17" fillId="0" borderId="29" xfId="0" applyFont="1" applyBorder="1" applyAlignment="1">
      <alignment horizontal="center" vertical="center" wrapText="1" readingOrder="1"/>
    </xf>
    <xf numFmtId="0" fontId="18" fillId="0" borderId="1" xfId="0" applyFont="1" applyBorder="1" applyAlignment="1">
      <alignment horizontal="left" vertical="center" wrapText="1" readingOrder="1"/>
    </xf>
    <xf numFmtId="0" fontId="18" fillId="0" borderId="35" xfId="0" applyFont="1" applyBorder="1" applyAlignment="1">
      <alignment horizontal="center" vertical="center" wrapText="1" readingOrder="1"/>
    </xf>
    <xf numFmtId="0" fontId="18" fillId="0" borderId="35" xfId="0" applyFont="1" applyBorder="1" applyAlignment="1">
      <alignment horizontal="left" vertical="center" wrapText="1" indent="1" readingOrder="1"/>
    </xf>
    <xf numFmtId="0" fontId="18" fillId="0" borderId="35" xfId="0" applyFont="1" applyBorder="1" applyAlignment="1">
      <alignment horizontal="center" wrapText="1" readingOrder="1"/>
    </xf>
    <xf numFmtId="0" fontId="18" fillId="0" borderId="36" xfId="0" applyFont="1" applyBorder="1" applyAlignment="1">
      <alignment horizontal="center" vertical="center" wrapText="1" readingOrder="1"/>
    </xf>
    <xf numFmtId="0" fontId="18" fillId="0" borderId="37" xfId="0" applyFont="1" applyBorder="1" applyAlignment="1">
      <alignment horizontal="center" vertical="center" wrapText="1" readingOrder="1"/>
    </xf>
    <xf numFmtId="0" fontId="20" fillId="0" borderId="32" xfId="2" applyFont="1" applyBorder="1" applyAlignment="1">
      <alignment horizontal="center" vertical="center" wrapText="1" readingOrder="1"/>
    </xf>
    <xf numFmtId="0" fontId="18" fillId="0" borderId="35" xfId="0" applyFont="1" applyBorder="1" applyAlignment="1">
      <alignment horizontal="left" wrapText="1" indent="1" readingOrder="1"/>
    </xf>
    <xf numFmtId="0" fontId="20" fillId="0" borderId="37" xfId="2" applyFont="1" applyBorder="1" applyAlignment="1">
      <alignment horizontal="center" vertical="center" wrapText="1" readingOrder="1"/>
    </xf>
    <xf numFmtId="0" fontId="18" fillId="0" borderId="36" xfId="0" applyFont="1" applyBorder="1" applyAlignment="1">
      <alignment horizontal="center" wrapText="1" readingOrder="1"/>
    </xf>
    <xf numFmtId="0" fontId="18" fillId="0" borderId="37" xfId="0" applyFont="1" applyBorder="1" applyAlignment="1">
      <alignment horizontal="center" wrapText="1" readingOrder="1"/>
    </xf>
    <xf numFmtId="16" fontId="18" fillId="0" borderId="35" xfId="0" applyNumberFormat="1" applyFont="1" applyBorder="1" applyAlignment="1">
      <alignment horizontal="center" wrapText="1" readingOrder="1"/>
    </xf>
    <xf numFmtId="0" fontId="21" fillId="0" borderId="0" xfId="0" applyFont="1" applyAlignment="1">
      <alignment vertical="center"/>
    </xf>
    <xf numFmtId="0" fontId="20" fillId="0" borderId="37" xfId="2" applyFont="1" applyBorder="1" applyAlignment="1">
      <alignment horizontal="center" wrapText="1" readingOrder="1"/>
    </xf>
    <xf numFmtId="0" fontId="18" fillId="0" borderId="35" xfId="0" applyFont="1" applyBorder="1" applyAlignment="1">
      <alignment horizontal="left" wrapText="1" readingOrder="1"/>
    </xf>
    <xf numFmtId="0" fontId="20" fillId="0" borderId="32" xfId="2" applyFont="1" applyBorder="1" applyAlignment="1">
      <alignment horizontal="center" wrapText="1" readingOrder="1"/>
    </xf>
    <xf numFmtId="16" fontId="18" fillId="0" borderId="35" xfId="0" applyNumberFormat="1" applyFont="1" applyBorder="1" applyAlignment="1">
      <alignment horizontal="center" vertical="center" wrapText="1" readingOrder="1"/>
    </xf>
    <xf numFmtId="0" fontId="18" fillId="0" borderId="36" xfId="0" applyFont="1" applyBorder="1" applyAlignment="1">
      <alignment horizontal="left" vertical="center" wrapText="1" indent="1" readingOrder="1"/>
    </xf>
    <xf numFmtId="0" fontId="22" fillId="0" borderId="37" xfId="0" applyFont="1" applyBorder="1" applyAlignment="1">
      <alignment horizontal="center" vertical="center" wrapText="1"/>
    </xf>
    <xf numFmtId="0" fontId="22" fillId="0" borderId="35" xfId="0" applyFont="1" applyBorder="1" applyAlignment="1">
      <alignment horizontal="center" vertical="center" wrapText="1"/>
    </xf>
    <xf numFmtId="0" fontId="18" fillId="0" borderId="35" xfId="0" applyFont="1" applyBorder="1" applyAlignment="1">
      <alignment horizontal="left" vertical="center" wrapText="1" readingOrder="1"/>
    </xf>
    <xf numFmtId="0" fontId="22" fillId="0" borderId="35" xfId="0" applyFont="1" applyBorder="1" applyAlignment="1">
      <alignment vertical="center" wrapText="1"/>
    </xf>
    <xf numFmtId="0" fontId="22" fillId="0" borderId="36" xfId="0" applyFont="1" applyBorder="1" applyAlignment="1">
      <alignment horizontal="center" vertical="center" wrapText="1"/>
    </xf>
    <xf numFmtId="0" fontId="14" fillId="0" borderId="35" xfId="0" applyFont="1" applyBorder="1" applyAlignment="1">
      <alignment vertical="center" wrapText="1"/>
    </xf>
    <xf numFmtId="0" fontId="14" fillId="0" borderId="35" xfId="0" applyFont="1" applyBorder="1" applyAlignment="1">
      <alignment horizontal="center" vertical="center" wrapText="1"/>
    </xf>
    <xf numFmtId="0" fontId="14" fillId="0" borderId="36" xfId="0" applyFont="1" applyBorder="1" applyAlignment="1">
      <alignment horizontal="center" vertical="center" wrapText="1"/>
    </xf>
    <xf numFmtId="0" fontId="14" fillId="0" borderId="37" xfId="0" applyFont="1" applyBorder="1" applyAlignment="1">
      <alignment horizontal="center" vertical="center" wrapText="1"/>
    </xf>
    <xf numFmtId="0" fontId="18" fillId="0" borderId="30" xfId="0" applyFont="1" applyBorder="1" applyAlignment="1">
      <alignment horizontal="left" vertical="center" wrapText="1" indent="1" readingOrder="1"/>
    </xf>
    <xf numFmtId="0" fontId="18" fillId="0" borderId="29" xfId="0" applyFont="1" applyBorder="1" applyAlignment="1">
      <alignment horizontal="left" vertical="center" wrapText="1" indent="1" readingOrder="1"/>
    </xf>
    <xf numFmtId="0" fontId="2" fillId="0" borderId="0" xfId="0" applyFont="1" applyAlignment="1">
      <alignment horizontal="center" vertical="center"/>
    </xf>
    <xf numFmtId="0" fontId="21" fillId="0" borderId="0" xfId="0" applyFont="1" applyAlignment="1">
      <alignment horizontal="center" vertical="center"/>
    </xf>
    <xf numFmtId="0" fontId="18" fillId="0" borderId="1" xfId="0" applyFont="1" applyBorder="1" applyAlignment="1">
      <alignment horizontal="center" vertical="center" wrapText="1"/>
    </xf>
    <xf numFmtId="0" fontId="18" fillId="0" borderId="37" xfId="0" applyFont="1" applyBorder="1" applyAlignment="1">
      <alignment horizontal="left" wrapText="1" indent="1" readingOrder="1"/>
    </xf>
    <xf numFmtId="0" fontId="18" fillId="0" borderId="1" xfId="0" applyFont="1" applyBorder="1" applyAlignment="1">
      <alignment horizontal="left" vertical="center" wrapText="1" indent="1" readingOrder="1"/>
    </xf>
    <xf numFmtId="0" fontId="18" fillId="0" borderId="37" xfId="0" applyFont="1" applyBorder="1" applyAlignment="1">
      <alignment horizontal="left" vertical="center" wrapText="1" indent="1" readingOrder="1"/>
    </xf>
    <xf numFmtId="0" fontId="18" fillId="0" borderId="37" xfId="0" applyFont="1" applyBorder="1" applyAlignment="1">
      <alignment horizontal="left" wrapText="1" readingOrder="1"/>
    </xf>
    <xf numFmtId="0" fontId="18" fillId="0" borderId="32" xfId="0" applyFont="1" applyBorder="1" applyAlignment="1">
      <alignment horizontal="left" wrapText="1" indent="1" readingOrder="1"/>
    </xf>
    <xf numFmtId="0" fontId="2" fillId="0" borderId="0" xfId="0" applyFont="1" applyAlignment="1">
      <alignment horizontal="left" vertical="center"/>
    </xf>
    <xf numFmtId="0" fontId="18" fillId="0" borderId="31" xfId="0" applyFont="1" applyBorder="1" applyAlignment="1">
      <alignment horizontal="left" vertical="center" wrapText="1" readingOrder="1"/>
    </xf>
    <xf numFmtId="0" fontId="21" fillId="0" borderId="0" xfId="0" applyFont="1" applyAlignment="1">
      <alignment horizontal="left" vertical="center"/>
    </xf>
    <xf numFmtId="0" fontId="18" fillId="0" borderId="30" xfId="0" applyFont="1" applyBorder="1" applyAlignment="1">
      <alignment horizontal="left" vertical="center" wrapText="1" readingOrder="1"/>
    </xf>
    <xf numFmtId="0" fontId="2" fillId="0" borderId="1" xfId="0" applyFont="1" applyBorder="1" applyAlignment="1">
      <alignment vertical="center"/>
    </xf>
    <xf numFmtId="0" fontId="13" fillId="0" borderId="1" xfId="0" applyFont="1" applyBorder="1" applyAlignment="1">
      <alignment horizontal="left" vertical="center" wrapText="1"/>
    </xf>
    <xf numFmtId="0" fontId="13" fillId="0" borderId="1" xfId="0" applyFont="1" applyBorder="1" applyAlignment="1">
      <alignment horizontal="center" vertical="center" wrapText="1" readingOrder="1"/>
    </xf>
    <xf numFmtId="0" fontId="24" fillId="2" borderId="13" xfId="0" applyFont="1" applyFill="1" applyBorder="1" applyAlignment="1">
      <alignment horizontal="center" vertical="center" wrapText="1"/>
    </xf>
    <xf numFmtId="2" fontId="24" fillId="2" borderId="3" xfId="0" applyNumberFormat="1" applyFont="1" applyFill="1" applyBorder="1" applyAlignment="1">
      <alignment horizontal="center" vertical="center" wrapText="1"/>
    </xf>
    <xf numFmtId="0" fontId="23" fillId="0" borderId="9" xfId="0" applyFont="1" applyBorder="1" applyAlignment="1">
      <alignment horizontal="left" vertical="center" wrapText="1"/>
    </xf>
    <xf numFmtId="0" fontId="13" fillId="0" borderId="10" xfId="0" applyFont="1" applyBorder="1" applyAlignment="1">
      <alignment horizontal="left" vertical="center" wrapText="1"/>
    </xf>
    <xf numFmtId="2" fontId="2" fillId="0" borderId="11" xfId="0" applyNumberFormat="1" applyFont="1" applyBorder="1"/>
    <xf numFmtId="0" fontId="23" fillId="0" borderId="4" xfId="0" applyFont="1" applyBorder="1" applyAlignment="1">
      <alignment horizontal="left" vertical="center" wrapText="1"/>
    </xf>
    <xf numFmtId="0" fontId="23" fillId="0" borderId="6" xfId="0" applyFont="1" applyBorder="1" applyAlignment="1">
      <alignment horizontal="left" vertical="center" wrapText="1"/>
    </xf>
    <xf numFmtId="0" fontId="1" fillId="3" borderId="22" xfId="0" applyFont="1" applyFill="1" applyBorder="1" applyAlignment="1">
      <alignment vertical="center"/>
    </xf>
    <xf numFmtId="0" fontId="1" fillId="3" borderId="48" xfId="0" applyFont="1" applyFill="1" applyBorder="1" applyAlignment="1">
      <alignment vertical="center"/>
    </xf>
    <xf numFmtId="2" fontId="1" fillId="3" borderId="49" xfId="0" applyNumberFormat="1" applyFont="1" applyFill="1" applyBorder="1" applyAlignment="1">
      <alignment horizontal="center" vertical="center" wrapText="1"/>
    </xf>
    <xf numFmtId="2" fontId="3" fillId="2" borderId="21" xfId="0" applyNumberFormat="1" applyFont="1" applyFill="1" applyBorder="1" applyAlignment="1">
      <alignment horizontal="center" vertical="center"/>
    </xf>
    <xf numFmtId="14" fontId="14" fillId="0" borderId="1" xfId="0" applyNumberFormat="1" applyFont="1" applyFill="1" applyBorder="1" applyAlignment="1">
      <alignment horizontal="center" vertical="center" wrapText="1"/>
    </xf>
    <xf numFmtId="0" fontId="24" fillId="2" borderId="14" xfId="0" applyFont="1" applyFill="1" applyBorder="1" applyAlignment="1">
      <alignment horizontal="center" vertical="center"/>
    </xf>
    <xf numFmtId="0" fontId="24" fillId="2" borderId="54" xfId="0" applyFont="1" applyFill="1" applyBorder="1" applyAlignment="1">
      <alignment horizontal="center" vertical="center"/>
    </xf>
    <xf numFmtId="2" fontId="14" fillId="0" borderId="1" xfId="0" applyNumberFormat="1" applyFont="1" applyFill="1" applyBorder="1" applyAlignment="1">
      <alignment horizontal="center" vertical="center" wrapText="1"/>
    </xf>
    <xf numFmtId="14" fontId="2" fillId="0" borderId="0" xfId="0" applyNumberFormat="1" applyFont="1" applyAlignment="1">
      <alignment vertical="center"/>
    </xf>
    <xf numFmtId="2" fontId="2" fillId="0" borderId="0" xfId="0" applyNumberFormat="1" applyFont="1" applyAlignment="1">
      <alignment horizontal="center" vertical="center"/>
    </xf>
    <xf numFmtId="0" fontId="16" fillId="8" borderId="28" xfId="0" applyFont="1" applyFill="1" applyBorder="1" applyAlignment="1">
      <alignment horizontal="center" vertical="center" wrapText="1"/>
    </xf>
    <xf numFmtId="10" fontId="23" fillId="3" borderId="48" xfId="0" applyNumberFormat="1" applyFont="1" applyFill="1" applyBorder="1" applyAlignment="1">
      <alignment horizontal="center" vertical="center"/>
    </xf>
    <xf numFmtId="0" fontId="13" fillId="0" borderId="0" xfId="0" applyFont="1"/>
    <xf numFmtId="0" fontId="16" fillId="0" borderId="28" xfId="0" applyFont="1" applyBorder="1" applyAlignment="1">
      <alignment horizontal="center" vertical="center" wrapText="1" readingOrder="1"/>
    </xf>
    <xf numFmtId="0" fontId="16" fillId="0" borderId="29" xfId="0" applyFont="1" applyBorder="1" applyAlignment="1">
      <alignment horizontal="center" vertical="center" wrapText="1" readingOrder="1"/>
    </xf>
    <xf numFmtId="0" fontId="16" fillId="0" borderId="30" xfId="0" applyFont="1" applyBorder="1" applyAlignment="1">
      <alignment horizontal="center" vertical="center" wrapText="1" readingOrder="1"/>
    </xf>
    <xf numFmtId="0" fontId="18" fillId="0" borderId="30" xfId="0" applyFont="1" applyBorder="1" applyAlignment="1">
      <alignment horizontal="center" vertical="center" wrapText="1" readingOrder="1"/>
    </xf>
    <xf numFmtId="0" fontId="18" fillId="0" borderId="28" xfId="0" applyFont="1" applyBorder="1" applyAlignment="1">
      <alignment horizontal="center" vertical="center" wrapText="1" readingOrder="1"/>
    </xf>
    <xf numFmtId="0" fontId="18" fillId="0" borderId="29" xfId="0" applyFont="1" applyBorder="1" applyAlignment="1">
      <alignment horizontal="center" vertical="center" wrapText="1" readingOrder="1"/>
    </xf>
    <xf numFmtId="0" fontId="18" fillId="0" borderId="31" xfId="0" applyFont="1" applyBorder="1" applyAlignment="1">
      <alignment horizontal="center" vertical="center" wrapText="1" readingOrder="1"/>
    </xf>
    <xf numFmtId="0" fontId="18" fillId="0" borderId="33" xfId="0" applyFont="1" applyBorder="1" applyAlignment="1">
      <alignment horizontal="center" vertical="center" wrapText="1" readingOrder="1"/>
    </xf>
    <xf numFmtId="0" fontId="18" fillId="0" borderId="30" xfId="0" applyFont="1" applyBorder="1" applyAlignment="1">
      <alignment horizontal="center" wrapText="1" readingOrder="1"/>
    </xf>
    <xf numFmtId="0" fontId="18" fillId="0" borderId="29" xfId="0" applyFont="1" applyBorder="1" applyAlignment="1">
      <alignment horizontal="center" wrapText="1" readingOrder="1"/>
    </xf>
    <xf numFmtId="0" fontId="18" fillId="0" borderId="28" xfId="0" applyFont="1" applyBorder="1" applyAlignment="1">
      <alignment horizontal="center" wrapText="1" readingOrder="1"/>
    </xf>
    <xf numFmtId="0" fontId="18" fillId="12" borderId="1" xfId="0" applyFont="1" applyFill="1" applyBorder="1" applyAlignment="1">
      <alignment horizontal="center" vertical="center" wrapText="1"/>
    </xf>
    <xf numFmtId="0" fontId="16" fillId="0" borderId="29" xfId="0" applyFont="1" applyBorder="1" applyAlignment="1">
      <alignment horizontal="left" vertical="center" wrapText="1" readingOrder="1"/>
    </xf>
    <xf numFmtId="0" fontId="16" fillId="0" borderId="30" xfId="0" applyFont="1" applyBorder="1" applyAlignment="1">
      <alignment horizontal="left" vertical="center" wrapText="1" readingOrder="1"/>
    </xf>
    <xf numFmtId="0" fontId="20" fillId="0" borderId="34" xfId="2" applyFont="1" applyBorder="1" applyAlignment="1">
      <alignment horizontal="center" vertical="center" wrapText="1" readingOrder="1"/>
    </xf>
    <xf numFmtId="0" fontId="19" fillId="4" borderId="1" xfId="2" applyFill="1" applyBorder="1" applyAlignment="1">
      <alignment horizontal="left" vertical="center" wrapText="1"/>
    </xf>
    <xf numFmtId="0" fontId="18" fillId="0" borderId="58" xfId="0" applyFont="1" applyBorder="1" applyAlignment="1">
      <alignment horizontal="left" vertical="center" wrapText="1" indent="1"/>
    </xf>
    <xf numFmtId="0" fontId="18" fillId="0" borderId="59" xfId="0" applyFont="1" applyBorder="1" applyAlignment="1">
      <alignment horizontal="left" vertical="center" wrapText="1" indent="1"/>
    </xf>
    <xf numFmtId="0" fontId="22" fillId="0" borderId="1" xfId="0" applyFont="1" applyBorder="1" applyAlignment="1">
      <alignment horizontal="center" wrapText="1" readingOrder="1"/>
    </xf>
    <xf numFmtId="0" fontId="16" fillId="0" borderId="1" xfId="0" applyFont="1" applyBorder="1" applyAlignment="1">
      <alignment horizontal="center" vertical="center" wrapText="1" readingOrder="1"/>
    </xf>
    <xf numFmtId="0" fontId="15" fillId="7" borderId="0" xfId="0" applyFont="1" applyFill="1" applyBorder="1" applyAlignment="1">
      <alignment horizontal="center"/>
    </xf>
    <xf numFmtId="0" fontId="20" fillId="0" borderId="39" xfId="2" applyFont="1" applyBorder="1" applyAlignment="1">
      <alignment horizontal="center" vertical="center" wrapText="1" readingOrder="1"/>
    </xf>
    <xf numFmtId="0" fontId="20" fillId="0" borderId="1" xfId="2" applyFont="1" applyBorder="1" applyAlignment="1">
      <alignment horizontal="center" vertical="center" wrapText="1" readingOrder="1"/>
    </xf>
    <xf numFmtId="167" fontId="22" fillId="0" borderId="1" xfId="2" applyNumberFormat="1" applyFont="1" applyBorder="1" applyAlignment="1">
      <alignment horizontal="center" vertical="center" wrapText="1" readingOrder="1"/>
    </xf>
    <xf numFmtId="14" fontId="22" fillId="0" borderId="1" xfId="2" applyNumberFormat="1" applyFont="1" applyBorder="1" applyAlignment="1">
      <alignment horizontal="center" vertical="center" wrapText="1" readingOrder="1"/>
    </xf>
    <xf numFmtId="0" fontId="16" fillId="0" borderId="2" xfId="0" applyFont="1" applyBorder="1" applyAlignment="1">
      <alignment horizontal="center" vertical="center" wrapText="1" readingOrder="1"/>
    </xf>
    <xf numFmtId="0" fontId="16" fillId="0" borderId="10" xfId="0" applyFont="1" applyBorder="1" applyAlignment="1">
      <alignment horizontal="center" vertical="center" wrapText="1" readingOrder="1"/>
    </xf>
    <xf numFmtId="0" fontId="15" fillId="7" borderId="0" xfId="0" applyFont="1" applyFill="1" applyBorder="1" applyAlignment="1"/>
    <xf numFmtId="0" fontId="16" fillId="8" borderId="28" xfId="0" applyFont="1" applyFill="1" applyBorder="1" applyAlignment="1">
      <alignment horizontal="center" vertical="center" wrapText="1" readingOrder="1"/>
    </xf>
    <xf numFmtId="0" fontId="16" fillId="8" borderId="30" xfId="0" applyFont="1" applyFill="1" applyBorder="1" applyAlignment="1">
      <alignment horizontal="center" vertical="center" wrapText="1" readingOrder="1"/>
    </xf>
    <xf numFmtId="0" fontId="13" fillId="6"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3" fillId="3" borderId="1" xfId="0" applyFont="1" applyFill="1" applyBorder="1" applyAlignment="1">
      <alignment horizontal="center" vertical="center" wrapText="1"/>
    </xf>
    <xf numFmtId="0" fontId="25" fillId="6" borderId="1" xfId="0" applyFont="1" applyFill="1" applyBorder="1" applyAlignment="1">
      <alignment horizontal="center" vertical="center" wrapText="1"/>
    </xf>
    <xf numFmtId="0" fontId="25" fillId="0" borderId="1" xfId="0" applyFont="1" applyBorder="1" applyAlignment="1">
      <alignment horizontal="center" vertical="center" wrapText="1"/>
    </xf>
    <xf numFmtId="16" fontId="18" fillId="0" borderId="35" xfId="0" applyNumberFormat="1" applyFont="1" applyBorder="1" applyAlignment="1">
      <alignment horizontal="center" wrapText="1" readingOrder="1"/>
    </xf>
    <xf numFmtId="0" fontId="18" fillId="0" borderId="1" xfId="0" applyFont="1" applyBorder="1" applyAlignment="1">
      <alignment horizontal="center" vertical="center" wrapText="1"/>
    </xf>
    <xf numFmtId="16" fontId="18" fillId="0" borderId="1" xfId="0" applyNumberFormat="1" applyFont="1" applyBorder="1" applyAlignment="1">
      <alignment horizontal="center" vertical="center" wrapText="1"/>
    </xf>
    <xf numFmtId="0" fontId="18" fillId="0" borderId="1" xfId="0" applyFont="1" applyBorder="1" applyAlignment="1">
      <alignment horizontal="center" vertical="center" wrapText="1"/>
    </xf>
    <xf numFmtId="16" fontId="18" fillId="0" borderId="1" xfId="0" applyNumberFormat="1" applyFont="1" applyBorder="1" applyAlignment="1">
      <alignment horizontal="center" vertical="center" wrapText="1"/>
    </xf>
    <xf numFmtId="16" fontId="18" fillId="0" borderId="35" xfId="0" applyNumberFormat="1" applyFont="1" applyBorder="1" applyAlignment="1">
      <alignment horizontal="center" vertical="top" wrapText="1" readingOrder="1"/>
    </xf>
    <xf numFmtId="0" fontId="18" fillId="12" borderId="1" xfId="0" applyFont="1" applyFill="1" applyBorder="1" applyAlignment="1">
      <alignment horizontal="center" vertical="center" wrapText="1"/>
    </xf>
    <xf numFmtId="16" fontId="18" fillId="0" borderId="35" xfId="0" applyNumberFormat="1" applyFont="1" applyBorder="1" applyAlignment="1">
      <alignment horizontal="center" wrapText="1" readingOrder="1"/>
    </xf>
    <xf numFmtId="0" fontId="18" fillId="0" borderId="1" xfId="0" applyFont="1" applyBorder="1" applyAlignment="1">
      <alignment horizontal="center" vertical="center" wrapText="1"/>
    </xf>
    <xf numFmtId="0" fontId="18" fillId="10" borderId="1" xfId="0" applyFont="1" applyFill="1" applyBorder="1" applyAlignment="1">
      <alignment horizontal="center" vertical="center" wrapText="1"/>
    </xf>
    <xf numFmtId="15" fontId="18" fillId="0" borderId="1" xfId="0" applyNumberFormat="1" applyFont="1" applyBorder="1" applyAlignment="1">
      <alignment horizontal="center" vertical="center" wrapText="1"/>
    </xf>
    <xf numFmtId="16"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0" fontId="0" fillId="0" borderId="0" xfId="0"/>
    <xf numFmtId="0" fontId="2" fillId="0" borderId="0" xfId="0" applyFont="1" applyAlignment="1">
      <alignment vertical="center"/>
    </xf>
    <xf numFmtId="2" fontId="1" fillId="3" borderId="3" xfId="0" applyNumberFormat="1" applyFont="1" applyFill="1" applyBorder="1" applyAlignment="1">
      <alignment horizontal="center" vertical="center" wrapText="1"/>
    </xf>
    <xf numFmtId="0" fontId="2" fillId="0" borderId="0" xfId="0" applyFont="1"/>
    <xf numFmtId="2" fontId="2" fillId="0" borderId="0" xfId="0" applyNumberFormat="1" applyFont="1"/>
    <xf numFmtId="0" fontId="17" fillId="0" borderId="29" xfId="0" applyFont="1" applyBorder="1" applyAlignment="1">
      <alignment horizontal="center" vertical="center" wrapText="1" readingOrder="1"/>
    </xf>
    <xf numFmtId="0" fontId="18" fillId="0" borderId="1" xfId="0" applyFont="1" applyBorder="1" applyAlignment="1">
      <alignment horizontal="left" vertical="center" wrapText="1" readingOrder="1"/>
    </xf>
    <xf numFmtId="0" fontId="18" fillId="0" borderId="35" xfId="0" applyFont="1" applyBorder="1" applyAlignment="1">
      <alignment horizontal="center" vertical="center" wrapText="1" readingOrder="1"/>
    </xf>
    <xf numFmtId="0" fontId="18" fillId="0" borderId="35" xfId="0" applyFont="1" applyBorder="1" applyAlignment="1">
      <alignment horizontal="left" vertical="center" wrapText="1" indent="1" readingOrder="1"/>
    </xf>
    <xf numFmtId="0" fontId="18" fillId="0" borderId="35" xfId="0" applyFont="1" applyBorder="1" applyAlignment="1">
      <alignment horizontal="center" wrapText="1" readingOrder="1"/>
    </xf>
    <xf numFmtId="0" fontId="18" fillId="0" borderId="36" xfId="0" applyFont="1" applyBorder="1" applyAlignment="1">
      <alignment horizontal="center" vertical="center" wrapText="1" readingOrder="1"/>
    </xf>
    <xf numFmtId="0" fontId="18" fillId="0" borderId="37" xfId="0" applyFont="1" applyBorder="1" applyAlignment="1">
      <alignment horizontal="center" vertical="center" wrapText="1" readingOrder="1"/>
    </xf>
    <xf numFmtId="0" fontId="20" fillId="0" borderId="32" xfId="2" applyFont="1" applyBorder="1" applyAlignment="1">
      <alignment horizontal="center" vertical="center" wrapText="1" readingOrder="1"/>
    </xf>
    <xf numFmtId="0" fontId="18" fillId="0" borderId="35" xfId="0" applyFont="1" applyBorder="1" applyAlignment="1">
      <alignment horizontal="left" wrapText="1" indent="1" readingOrder="1"/>
    </xf>
    <xf numFmtId="0" fontId="20" fillId="0" borderId="37" xfId="2" applyFont="1" applyBorder="1" applyAlignment="1">
      <alignment horizontal="center" vertical="center" wrapText="1" readingOrder="1"/>
    </xf>
    <xf numFmtId="0" fontId="18" fillId="0" borderId="36" xfId="0" applyFont="1" applyBorder="1" applyAlignment="1">
      <alignment horizontal="center" wrapText="1" readingOrder="1"/>
    </xf>
    <xf numFmtId="0" fontId="18" fillId="0" borderId="37" xfId="0" applyFont="1" applyBorder="1" applyAlignment="1">
      <alignment horizontal="center" wrapText="1" readingOrder="1"/>
    </xf>
    <xf numFmtId="16" fontId="18" fillId="0" borderId="35" xfId="0" applyNumberFormat="1" applyFont="1" applyBorder="1" applyAlignment="1">
      <alignment horizontal="center" wrapText="1" readingOrder="1"/>
    </xf>
    <xf numFmtId="0" fontId="21" fillId="0" borderId="0" xfId="0" applyFont="1" applyAlignment="1">
      <alignment vertical="center"/>
    </xf>
    <xf numFmtId="0" fontId="20" fillId="0" borderId="37" xfId="2" applyFont="1" applyBorder="1" applyAlignment="1">
      <alignment horizontal="center" wrapText="1" readingOrder="1"/>
    </xf>
    <xf numFmtId="0" fontId="18" fillId="0" borderId="1" xfId="0" applyFont="1" applyBorder="1" applyAlignment="1">
      <alignment horizontal="left" wrapText="1" readingOrder="1"/>
    </xf>
    <xf numFmtId="0" fontId="18" fillId="0" borderId="35" xfId="0" applyFont="1" applyBorder="1" applyAlignment="1">
      <alignment horizontal="left" wrapText="1" readingOrder="1"/>
    </xf>
    <xf numFmtId="0" fontId="20" fillId="0" borderId="32" xfId="2" applyFont="1" applyBorder="1" applyAlignment="1">
      <alignment horizontal="center" wrapText="1" readingOrder="1"/>
    </xf>
    <xf numFmtId="16" fontId="18" fillId="0" borderId="35" xfId="0" applyNumberFormat="1" applyFont="1" applyBorder="1" applyAlignment="1">
      <alignment horizontal="center" vertical="center" wrapText="1" readingOrder="1"/>
    </xf>
    <xf numFmtId="0" fontId="18" fillId="0" borderId="36" xfId="0" applyFont="1" applyBorder="1" applyAlignment="1">
      <alignment horizontal="left" vertical="center" wrapText="1" indent="1" readingOrder="1"/>
    </xf>
    <xf numFmtId="0" fontId="22" fillId="0" borderId="37" xfId="0" applyFont="1" applyBorder="1" applyAlignment="1">
      <alignment horizontal="center" vertical="center" wrapText="1"/>
    </xf>
    <xf numFmtId="0" fontId="22" fillId="0" borderId="35" xfId="0" applyFont="1" applyBorder="1" applyAlignment="1">
      <alignment horizontal="center" vertical="center" wrapText="1"/>
    </xf>
    <xf numFmtId="0" fontId="18" fillId="0" borderId="35" xfId="0" applyFont="1" applyBorder="1" applyAlignment="1">
      <alignment horizontal="left" vertical="center" wrapText="1" readingOrder="1"/>
    </xf>
    <xf numFmtId="0" fontId="22" fillId="0" borderId="35" xfId="0" applyFont="1" applyBorder="1" applyAlignment="1">
      <alignment vertical="center" wrapText="1"/>
    </xf>
    <xf numFmtId="0" fontId="22" fillId="0" borderId="36" xfId="0" applyFont="1" applyBorder="1" applyAlignment="1">
      <alignment horizontal="center" vertical="center" wrapText="1"/>
    </xf>
    <xf numFmtId="0" fontId="14" fillId="0" borderId="35" xfId="0" applyFont="1" applyBorder="1" applyAlignment="1">
      <alignment vertical="center" wrapText="1"/>
    </xf>
    <xf numFmtId="0" fontId="14" fillId="0" borderId="35" xfId="0" applyFont="1" applyBorder="1" applyAlignment="1">
      <alignment horizontal="center" vertical="center" wrapText="1"/>
    </xf>
    <xf numFmtId="0" fontId="14" fillId="0" borderId="36" xfId="0" applyFont="1" applyBorder="1" applyAlignment="1">
      <alignment horizontal="center" vertical="center" wrapText="1"/>
    </xf>
    <xf numFmtId="0" fontId="14" fillId="0" borderId="37" xfId="0" applyFont="1" applyBorder="1" applyAlignment="1">
      <alignment horizontal="center" vertical="center" wrapText="1"/>
    </xf>
    <xf numFmtId="0" fontId="18" fillId="0" borderId="30" xfId="0" applyFont="1" applyBorder="1" applyAlignment="1">
      <alignment horizontal="left" vertical="center" wrapText="1" indent="1" readingOrder="1"/>
    </xf>
    <xf numFmtId="0" fontId="18" fillId="0" borderId="29" xfId="0" applyFont="1" applyBorder="1" applyAlignment="1">
      <alignment horizontal="left" vertical="center" wrapText="1" indent="1" readingOrder="1"/>
    </xf>
    <xf numFmtId="0" fontId="18" fillId="9" borderId="1" xfId="0" applyFont="1" applyFill="1" applyBorder="1" applyAlignment="1">
      <alignment horizontal="left" vertical="center" wrapText="1" readingOrder="1"/>
    </xf>
    <xf numFmtId="0" fontId="2" fillId="0" borderId="0" xfId="0" applyFont="1" applyAlignment="1">
      <alignment horizontal="center" vertical="center"/>
    </xf>
    <xf numFmtId="0" fontId="21" fillId="0" borderId="0" xfId="0" applyFont="1" applyAlignment="1">
      <alignment horizontal="center" vertical="center"/>
    </xf>
    <xf numFmtId="0" fontId="18" fillId="0" borderId="1" xfId="0" applyFont="1" applyBorder="1" applyAlignment="1">
      <alignment horizontal="center" vertical="center" wrapText="1"/>
    </xf>
    <xf numFmtId="0" fontId="18" fillId="0" borderId="37" xfId="0" applyFont="1" applyBorder="1" applyAlignment="1">
      <alignment horizontal="left" wrapText="1" indent="1" readingOrder="1"/>
    </xf>
    <xf numFmtId="0" fontId="18" fillId="0" borderId="1" xfId="0" applyFont="1" applyBorder="1" applyAlignment="1">
      <alignment horizontal="left" vertical="center" wrapText="1" indent="1" readingOrder="1"/>
    </xf>
    <xf numFmtId="0" fontId="18" fillId="0" borderId="37" xfId="0" applyFont="1" applyBorder="1" applyAlignment="1">
      <alignment horizontal="left" vertical="center" wrapText="1" indent="1" readingOrder="1"/>
    </xf>
    <xf numFmtId="0" fontId="18" fillId="0" borderId="37" xfId="0" applyFont="1" applyBorder="1" applyAlignment="1">
      <alignment horizontal="left" wrapText="1" readingOrder="1"/>
    </xf>
    <xf numFmtId="0" fontId="18" fillId="0" borderId="32" xfId="0" applyFont="1" applyBorder="1" applyAlignment="1">
      <alignment horizontal="left" wrapText="1" indent="1" readingOrder="1"/>
    </xf>
    <xf numFmtId="0" fontId="2" fillId="0" borderId="0" xfId="0" applyFont="1" applyAlignment="1">
      <alignment horizontal="left" vertical="center"/>
    </xf>
    <xf numFmtId="0" fontId="18" fillId="0" borderId="31" xfId="0" applyFont="1" applyBorder="1" applyAlignment="1">
      <alignment horizontal="left" vertical="center" wrapText="1" readingOrder="1"/>
    </xf>
    <xf numFmtId="0" fontId="21" fillId="0" borderId="0" xfId="0" applyFont="1" applyAlignment="1">
      <alignment horizontal="left" vertical="center"/>
    </xf>
    <xf numFmtId="0" fontId="18" fillId="0" borderId="30" xfId="0" applyFont="1" applyBorder="1" applyAlignment="1">
      <alignment horizontal="left" vertical="center" wrapText="1" readingOrder="1"/>
    </xf>
    <xf numFmtId="0" fontId="2" fillId="0" borderId="1" xfId="0" applyFont="1" applyBorder="1" applyAlignment="1">
      <alignment vertical="center"/>
    </xf>
    <xf numFmtId="0" fontId="13" fillId="0" borderId="1" xfId="0" applyFont="1" applyBorder="1" applyAlignment="1">
      <alignment horizontal="left" vertical="center" wrapText="1"/>
    </xf>
    <xf numFmtId="0" fontId="13" fillId="0" borderId="1" xfId="0" applyFont="1" applyBorder="1" applyAlignment="1">
      <alignment horizontal="center" vertical="center" wrapText="1" readingOrder="1"/>
    </xf>
    <xf numFmtId="0" fontId="24" fillId="2" borderId="13" xfId="0" applyFont="1" applyFill="1" applyBorder="1" applyAlignment="1">
      <alignment horizontal="center" vertical="center" wrapText="1"/>
    </xf>
    <xf numFmtId="2" fontId="24" fillId="2" borderId="3" xfId="0" applyNumberFormat="1" applyFont="1" applyFill="1" applyBorder="1" applyAlignment="1">
      <alignment horizontal="center" vertical="center" wrapText="1"/>
    </xf>
    <xf numFmtId="0" fontId="23" fillId="0" borderId="9" xfId="0" applyFont="1" applyBorder="1" applyAlignment="1">
      <alignment horizontal="left" vertical="center" wrapText="1"/>
    </xf>
    <xf numFmtId="0" fontId="13" fillId="0" borderId="10" xfId="0" applyFont="1" applyBorder="1" applyAlignment="1">
      <alignment horizontal="left" vertical="center" wrapText="1"/>
    </xf>
    <xf numFmtId="2" fontId="2" fillId="0" borderId="11" xfId="0" applyNumberFormat="1" applyFont="1" applyBorder="1"/>
    <xf numFmtId="0" fontId="23" fillId="0" borderId="4" xfId="0" applyFont="1" applyBorder="1" applyAlignment="1">
      <alignment horizontal="left" vertical="center" wrapText="1"/>
    </xf>
    <xf numFmtId="0" fontId="23" fillId="0" borderId="6" xfId="0" applyFont="1" applyBorder="1" applyAlignment="1">
      <alignment horizontal="left" vertical="center" wrapText="1"/>
    </xf>
    <xf numFmtId="0" fontId="1" fillId="3" borderId="22" xfId="0" applyFont="1" applyFill="1" applyBorder="1" applyAlignment="1">
      <alignment vertical="center"/>
    </xf>
    <xf numFmtId="0" fontId="1" fillId="3" borderId="48" xfId="0" applyFont="1" applyFill="1" applyBorder="1" applyAlignment="1">
      <alignment vertical="center"/>
    </xf>
    <xf numFmtId="2" fontId="1" fillId="3" borderId="49" xfId="0" applyNumberFormat="1" applyFont="1" applyFill="1" applyBorder="1" applyAlignment="1">
      <alignment horizontal="center" vertical="center" wrapText="1"/>
    </xf>
    <xf numFmtId="2" fontId="3" fillId="2" borderId="21" xfId="0" applyNumberFormat="1" applyFont="1" applyFill="1" applyBorder="1" applyAlignment="1">
      <alignment horizontal="center" vertical="center"/>
    </xf>
    <xf numFmtId="14" fontId="14" fillId="0" borderId="1" xfId="0" applyNumberFormat="1" applyFont="1" applyFill="1" applyBorder="1" applyAlignment="1">
      <alignment horizontal="center" vertical="center" wrapText="1"/>
    </xf>
    <xf numFmtId="0" fontId="24" fillId="2" borderId="14" xfId="0" applyFont="1" applyFill="1" applyBorder="1" applyAlignment="1">
      <alignment horizontal="center" vertical="center"/>
    </xf>
    <xf numFmtId="0" fontId="24" fillId="2" borderId="54" xfId="0" applyFont="1" applyFill="1" applyBorder="1" applyAlignment="1">
      <alignment horizontal="center" vertical="center"/>
    </xf>
    <xf numFmtId="2" fontId="14" fillId="0" borderId="1" xfId="0" applyNumberFormat="1" applyFont="1" applyFill="1" applyBorder="1" applyAlignment="1">
      <alignment horizontal="center" vertical="center" wrapText="1"/>
    </xf>
    <xf numFmtId="14" fontId="2" fillId="0" borderId="0" xfId="0" applyNumberFormat="1" applyFont="1" applyAlignment="1">
      <alignment vertical="center"/>
    </xf>
    <xf numFmtId="2" fontId="2" fillId="0" borderId="0" xfId="0" applyNumberFormat="1" applyFont="1" applyAlignment="1">
      <alignment horizontal="center" vertical="center"/>
    </xf>
    <xf numFmtId="0" fontId="16" fillId="8" borderId="28" xfId="0" applyFont="1" applyFill="1" applyBorder="1" applyAlignment="1">
      <alignment horizontal="center" vertical="center" wrapText="1"/>
    </xf>
    <xf numFmtId="10" fontId="23" fillId="3" borderId="48" xfId="0" applyNumberFormat="1" applyFont="1" applyFill="1" applyBorder="1" applyAlignment="1">
      <alignment horizontal="center" vertical="center"/>
    </xf>
    <xf numFmtId="0" fontId="13" fillId="0" borderId="0" xfId="0" applyFont="1"/>
    <xf numFmtId="0" fontId="16" fillId="0" borderId="28" xfId="0" applyFont="1" applyBorder="1" applyAlignment="1">
      <alignment horizontal="center" vertical="center" wrapText="1" readingOrder="1"/>
    </xf>
    <xf numFmtId="0" fontId="16" fillId="0" borderId="29" xfId="0" applyFont="1" applyBorder="1" applyAlignment="1">
      <alignment horizontal="center" vertical="center" wrapText="1" readingOrder="1"/>
    </xf>
    <xf numFmtId="0" fontId="16" fillId="0" borderId="30" xfId="0" applyFont="1" applyBorder="1" applyAlignment="1">
      <alignment horizontal="center" vertical="center" wrapText="1" readingOrder="1"/>
    </xf>
    <xf numFmtId="0" fontId="18" fillId="0" borderId="30" xfId="0" applyFont="1" applyBorder="1" applyAlignment="1">
      <alignment horizontal="center" vertical="center" wrapText="1" readingOrder="1"/>
    </xf>
    <xf numFmtId="0" fontId="18" fillId="0" borderId="28" xfId="0" applyFont="1" applyBorder="1" applyAlignment="1">
      <alignment horizontal="center" vertical="center" wrapText="1" readingOrder="1"/>
    </xf>
    <xf numFmtId="0" fontId="18" fillId="0" borderId="29" xfId="0" applyFont="1" applyBorder="1" applyAlignment="1">
      <alignment horizontal="center" vertical="center" wrapText="1" readingOrder="1"/>
    </xf>
    <xf numFmtId="0" fontId="18" fillId="0" borderId="31" xfId="0" applyFont="1" applyBorder="1" applyAlignment="1">
      <alignment horizontal="center" vertical="center" wrapText="1" readingOrder="1"/>
    </xf>
    <xf numFmtId="0" fontId="18" fillId="0" borderId="33" xfId="0" applyFont="1" applyBorder="1" applyAlignment="1">
      <alignment horizontal="center" vertical="center" wrapText="1" readingOrder="1"/>
    </xf>
    <xf numFmtId="0" fontId="18" fillId="0" borderId="30" xfId="0" applyFont="1" applyBorder="1" applyAlignment="1">
      <alignment horizontal="center" wrapText="1" readingOrder="1"/>
    </xf>
    <xf numFmtId="0" fontId="18" fillId="0" borderId="29" xfId="0" applyFont="1" applyBorder="1" applyAlignment="1">
      <alignment horizontal="center" wrapText="1" readingOrder="1"/>
    </xf>
    <xf numFmtId="0" fontId="18" fillId="0" borderId="28" xfId="0" applyFont="1" applyBorder="1" applyAlignment="1">
      <alignment horizontal="center" wrapText="1" readingOrder="1"/>
    </xf>
    <xf numFmtId="0" fontId="16" fillId="0" borderId="29" xfId="0" applyFont="1" applyBorder="1" applyAlignment="1">
      <alignment horizontal="left" vertical="center" wrapText="1" readingOrder="1"/>
    </xf>
    <xf numFmtId="0" fontId="16" fillId="0" borderId="30" xfId="0" applyFont="1" applyBorder="1" applyAlignment="1">
      <alignment horizontal="left" vertical="center" wrapText="1" readingOrder="1"/>
    </xf>
    <xf numFmtId="0" fontId="20" fillId="0" borderId="34" xfId="2" applyFont="1" applyBorder="1" applyAlignment="1">
      <alignment horizontal="center" vertical="center" wrapText="1" readingOrder="1"/>
    </xf>
    <xf numFmtId="0" fontId="19" fillId="4" borderId="1" xfId="2" applyFill="1" applyBorder="1" applyAlignment="1">
      <alignment horizontal="left" vertical="center" wrapText="1"/>
    </xf>
    <xf numFmtId="0" fontId="18" fillId="0" borderId="58" xfId="0" applyFont="1" applyBorder="1" applyAlignment="1">
      <alignment horizontal="left" vertical="center" wrapText="1" indent="1"/>
    </xf>
    <xf numFmtId="0" fontId="18" fillId="0" borderId="59" xfId="0" applyFont="1" applyBorder="1" applyAlignment="1">
      <alignment horizontal="left" vertical="center" wrapText="1" indent="1"/>
    </xf>
    <xf numFmtId="0" fontId="22" fillId="0" borderId="1" xfId="0" applyFont="1" applyBorder="1" applyAlignment="1">
      <alignment horizontal="center" wrapText="1" readingOrder="1"/>
    </xf>
    <xf numFmtId="0" fontId="16" fillId="0" borderId="1" xfId="0" applyFont="1" applyBorder="1" applyAlignment="1">
      <alignment horizontal="center" vertical="center" wrapText="1" readingOrder="1"/>
    </xf>
    <xf numFmtId="0" fontId="15" fillId="7" borderId="0" xfId="0" applyFont="1" applyFill="1" applyBorder="1" applyAlignment="1">
      <alignment horizontal="center"/>
    </xf>
    <xf numFmtId="0" fontId="20" fillId="0" borderId="39" xfId="2" applyFont="1" applyBorder="1" applyAlignment="1">
      <alignment horizontal="center" vertical="center" wrapText="1" readingOrder="1"/>
    </xf>
    <xf numFmtId="0" fontId="20" fillId="0" borderId="1" xfId="2" applyFont="1" applyBorder="1" applyAlignment="1">
      <alignment horizontal="center" vertical="center" wrapText="1" readingOrder="1"/>
    </xf>
    <xf numFmtId="167" fontId="22" fillId="0" borderId="1" xfId="2" applyNumberFormat="1" applyFont="1" applyBorder="1" applyAlignment="1">
      <alignment horizontal="center" vertical="center" wrapText="1" readingOrder="1"/>
    </xf>
    <xf numFmtId="14" fontId="22" fillId="0" borderId="1" xfId="2" applyNumberFormat="1" applyFont="1" applyBorder="1" applyAlignment="1">
      <alignment horizontal="center" vertical="center" wrapText="1" readingOrder="1"/>
    </xf>
    <xf numFmtId="0" fontId="16" fillId="0" borderId="2" xfId="0" applyFont="1" applyBorder="1" applyAlignment="1">
      <alignment horizontal="center" vertical="center" wrapText="1" readingOrder="1"/>
    </xf>
    <xf numFmtId="0" fontId="16" fillId="0" borderId="10" xfId="0" applyFont="1" applyBorder="1" applyAlignment="1">
      <alignment horizontal="center" vertical="center" wrapText="1" readingOrder="1"/>
    </xf>
    <xf numFmtId="0" fontId="15" fillId="7" borderId="0" xfId="0" applyFont="1" applyFill="1" applyBorder="1" applyAlignment="1"/>
    <xf numFmtId="0" fontId="16" fillId="8" borderId="28" xfId="0" applyFont="1" applyFill="1" applyBorder="1" applyAlignment="1">
      <alignment horizontal="center" vertical="center" wrapText="1" readingOrder="1"/>
    </xf>
    <xf numFmtId="0" fontId="16" fillId="8" borderId="30" xfId="0" applyFont="1" applyFill="1" applyBorder="1" applyAlignment="1">
      <alignment horizontal="center" vertical="center" wrapText="1" readingOrder="1"/>
    </xf>
    <xf numFmtId="0" fontId="13" fillId="6"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3" fillId="3" borderId="1" xfId="0" applyFont="1" applyFill="1" applyBorder="1" applyAlignment="1">
      <alignment horizontal="center" vertical="center" wrapText="1"/>
    </xf>
    <xf numFmtId="0" fontId="25" fillId="6" borderId="1" xfId="0" applyFont="1" applyFill="1" applyBorder="1" applyAlignment="1">
      <alignment horizontal="center" vertical="center" wrapText="1"/>
    </xf>
    <xf numFmtId="0" fontId="25" fillId="0" borderId="1" xfId="0" applyFont="1" applyBorder="1" applyAlignment="1">
      <alignment horizontal="center" vertical="center" wrapText="1"/>
    </xf>
    <xf numFmtId="16" fontId="18" fillId="0" borderId="35" xfId="0" applyNumberFormat="1" applyFont="1" applyBorder="1" applyAlignment="1">
      <alignment horizontal="center" wrapText="1" readingOrder="1"/>
    </xf>
    <xf numFmtId="0" fontId="18" fillId="0" borderId="1" xfId="0" applyFont="1" applyBorder="1" applyAlignment="1">
      <alignment horizontal="center" vertical="center" wrapText="1"/>
    </xf>
    <xf numFmtId="16" fontId="18" fillId="0" borderId="1" xfId="0" applyNumberFormat="1" applyFont="1" applyBorder="1" applyAlignment="1">
      <alignment horizontal="center" vertical="center" wrapText="1"/>
    </xf>
    <xf numFmtId="0" fontId="18" fillId="0" borderId="1" xfId="0" applyFont="1" applyBorder="1" applyAlignment="1">
      <alignment horizontal="center" vertical="center" wrapText="1"/>
    </xf>
    <xf numFmtId="16" fontId="18" fillId="0" borderId="1" xfId="0" applyNumberFormat="1" applyFont="1" applyBorder="1" applyAlignment="1">
      <alignment horizontal="center" vertical="center" wrapText="1"/>
    </xf>
    <xf numFmtId="16" fontId="18" fillId="0" borderId="35" xfId="0" applyNumberFormat="1" applyFont="1" applyBorder="1" applyAlignment="1">
      <alignment horizontal="center" vertical="top" wrapText="1" readingOrder="1"/>
    </xf>
    <xf numFmtId="0" fontId="18" fillId="12" borderId="1" xfId="0" applyFont="1" applyFill="1" applyBorder="1" applyAlignment="1">
      <alignment horizontal="center" vertical="center" wrapText="1"/>
    </xf>
    <xf numFmtId="16" fontId="18" fillId="0" borderId="35" xfId="0" applyNumberFormat="1" applyFont="1" applyBorder="1" applyAlignment="1">
      <alignment horizontal="center" wrapText="1" readingOrder="1"/>
    </xf>
    <xf numFmtId="0" fontId="18" fillId="0" borderId="1" xfId="0" applyFont="1" applyBorder="1" applyAlignment="1">
      <alignment horizontal="center" vertical="center" wrapText="1"/>
    </xf>
    <xf numFmtId="0" fontId="18" fillId="10" borderId="1" xfId="0" applyFont="1" applyFill="1" applyBorder="1" applyAlignment="1">
      <alignment horizontal="center" vertical="center" wrapText="1"/>
    </xf>
    <xf numFmtId="15" fontId="18" fillId="0" borderId="1" xfId="0" applyNumberFormat="1" applyFont="1" applyBorder="1" applyAlignment="1">
      <alignment horizontal="center" vertical="center" wrapText="1"/>
    </xf>
    <xf numFmtId="16"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0" fontId="13" fillId="6"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3" fillId="3" borderId="1" xfId="0" applyFont="1" applyFill="1" applyBorder="1" applyAlignment="1">
      <alignment horizontal="center" vertical="center" wrapText="1"/>
    </xf>
    <xf numFmtId="0" fontId="25" fillId="6" borderId="1" xfId="0" applyFont="1" applyFill="1" applyBorder="1" applyAlignment="1">
      <alignment horizontal="center" vertical="center" wrapText="1"/>
    </xf>
    <xf numFmtId="0" fontId="25" fillId="0" borderId="1" xfId="0" applyFont="1" applyBorder="1" applyAlignment="1">
      <alignment horizontal="center" vertical="center" wrapText="1"/>
    </xf>
    <xf numFmtId="16" fontId="18" fillId="0" borderId="35" xfId="0" applyNumberFormat="1" applyFont="1" applyBorder="1" applyAlignment="1">
      <alignment horizontal="center" wrapText="1" readingOrder="1"/>
    </xf>
    <xf numFmtId="0" fontId="18" fillId="0" borderId="1" xfId="0" applyFont="1" applyBorder="1" applyAlignment="1">
      <alignment horizontal="center" vertical="center" wrapText="1"/>
    </xf>
    <xf numFmtId="16" fontId="18" fillId="0" borderId="1" xfId="0" applyNumberFormat="1" applyFont="1" applyBorder="1" applyAlignment="1">
      <alignment horizontal="center" vertical="center" wrapText="1"/>
    </xf>
    <xf numFmtId="0" fontId="18" fillId="0" borderId="1" xfId="0" applyFont="1" applyBorder="1" applyAlignment="1">
      <alignment horizontal="center" vertical="center" wrapText="1"/>
    </xf>
    <xf numFmtId="16" fontId="18" fillId="0" borderId="1" xfId="0" applyNumberFormat="1" applyFont="1" applyBorder="1" applyAlignment="1">
      <alignment horizontal="center" vertical="center" wrapText="1"/>
    </xf>
    <xf numFmtId="16" fontId="18" fillId="0" borderId="35" xfId="0" applyNumberFormat="1" applyFont="1" applyBorder="1" applyAlignment="1">
      <alignment horizontal="center" vertical="top" wrapText="1" readingOrder="1"/>
    </xf>
    <xf numFmtId="0" fontId="18" fillId="12" borderId="1" xfId="0" applyFont="1" applyFill="1" applyBorder="1" applyAlignment="1">
      <alignment horizontal="center" vertical="center" wrapText="1"/>
    </xf>
    <xf numFmtId="0" fontId="0" fillId="0" borderId="0" xfId="0"/>
    <xf numFmtId="0" fontId="2" fillId="0" borderId="0" xfId="0" applyFont="1" applyAlignment="1">
      <alignment vertical="center"/>
    </xf>
    <xf numFmtId="2" fontId="1" fillId="3" borderId="3" xfId="0" applyNumberFormat="1" applyFont="1" applyFill="1" applyBorder="1" applyAlignment="1">
      <alignment horizontal="center" vertical="center" wrapText="1"/>
    </xf>
    <xf numFmtId="0" fontId="2" fillId="0" borderId="0" xfId="0" applyFont="1"/>
    <xf numFmtId="2" fontId="2" fillId="0" borderId="0" xfId="0" applyNumberFormat="1" applyFont="1"/>
    <xf numFmtId="0" fontId="17" fillId="0" borderId="29" xfId="0" applyFont="1" applyBorder="1" applyAlignment="1">
      <alignment horizontal="center" vertical="center" wrapText="1" readingOrder="1"/>
    </xf>
    <xf numFmtId="0" fontId="18" fillId="0" borderId="1" xfId="0" applyFont="1" applyBorder="1" applyAlignment="1">
      <alignment horizontal="left" vertical="center" wrapText="1" readingOrder="1"/>
    </xf>
    <xf numFmtId="0" fontId="18" fillId="0" borderId="35" xfId="0" applyFont="1" applyBorder="1" applyAlignment="1">
      <alignment horizontal="center" vertical="center" wrapText="1" readingOrder="1"/>
    </xf>
    <xf numFmtId="0" fontId="18" fillId="0" borderId="35" xfId="0" applyFont="1" applyBorder="1" applyAlignment="1">
      <alignment horizontal="left" vertical="center" wrapText="1" indent="1" readingOrder="1"/>
    </xf>
    <xf numFmtId="0" fontId="18" fillId="0" borderId="35" xfId="0" applyFont="1" applyBorder="1" applyAlignment="1">
      <alignment horizontal="center" wrapText="1" readingOrder="1"/>
    </xf>
    <xf numFmtId="0" fontId="18" fillId="0" borderId="36" xfId="0" applyFont="1" applyBorder="1" applyAlignment="1">
      <alignment horizontal="center" vertical="center" wrapText="1" readingOrder="1"/>
    </xf>
    <xf numFmtId="0" fontId="18" fillId="0" borderId="37" xfId="0" applyFont="1" applyBorder="1" applyAlignment="1">
      <alignment horizontal="center" vertical="center" wrapText="1" readingOrder="1"/>
    </xf>
    <xf numFmtId="0" fontId="20" fillId="0" borderId="32" xfId="2" applyFont="1" applyBorder="1" applyAlignment="1">
      <alignment horizontal="center" vertical="center" wrapText="1" readingOrder="1"/>
    </xf>
    <xf numFmtId="0" fontId="18" fillId="0" borderId="35" xfId="0" applyFont="1" applyBorder="1" applyAlignment="1">
      <alignment horizontal="left" wrapText="1" indent="1" readingOrder="1"/>
    </xf>
    <xf numFmtId="0" fontId="20" fillId="0" borderId="37" xfId="2" applyFont="1" applyBorder="1" applyAlignment="1">
      <alignment horizontal="center" vertical="center" wrapText="1" readingOrder="1"/>
    </xf>
    <xf numFmtId="0" fontId="18" fillId="0" borderId="36" xfId="0" applyFont="1" applyBorder="1" applyAlignment="1">
      <alignment horizontal="center" wrapText="1" readingOrder="1"/>
    </xf>
    <xf numFmtId="0" fontId="18" fillId="0" borderId="37" xfId="0" applyFont="1" applyBorder="1" applyAlignment="1">
      <alignment horizontal="center" wrapText="1" readingOrder="1"/>
    </xf>
    <xf numFmtId="16" fontId="18" fillId="0" borderId="35" xfId="0" applyNumberFormat="1" applyFont="1" applyBorder="1" applyAlignment="1">
      <alignment horizontal="center" wrapText="1" readingOrder="1"/>
    </xf>
    <xf numFmtId="0" fontId="21" fillId="0" borderId="0" xfId="0" applyFont="1" applyAlignment="1">
      <alignment vertical="center"/>
    </xf>
    <xf numFmtId="0" fontId="20" fillId="0" borderId="37" xfId="2" applyFont="1" applyBorder="1" applyAlignment="1">
      <alignment horizontal="center" wrapText="1" readingOrder="1"/>
    </xf>
    <xf numFmtId="0" fontId="18" fillId="0" borderId="1" xfId="0" applyFont="1" applyBorder="1" applyAlignment="1">
      <alignment horizontal="left" wrapText="1" readingOrder="1"/>
    </xf>
    <xf numFmtId="0" fontId="18" fillId="0" borderId="35" xfId="0" applyFont="1" applyBorder="1" applyAlignment="1">
      <alignment horizontal="left" wrapText="1" readingOrder="1"/>
    </xf>
    <xf numFmtId="0" fontId="20" fillId="0" borderId="32" xfId="2" applyFont="1" applyBorder="1" applyAlignment="1">
      <alignment horizontal="center" wrapText="1" readingOrder="1"/>
    </xf>
    <xf numFmtId="16" fontId="18" fillId="0" borderId="35" xfId="0" applyNumberFormat="1" applyFont="1" applyBorder="1" applyAlignment="1">
      <alignment horizontal="center" vertical="center" wrapText="1" readingOrder="1"/>
    </xf>
    <xf numFmtId="0" fontId="18" fillId="0" borderId="36" xfId="0" applyFont="1" applyBorder="1" applyAlignment="1">
      <alignment horizontal="left" vertical="center" wrapText="1" indent="1" readingOrder="1"/>
    </xf>
    <xf numFmtId="0" fontId="22" fillId="0" borderId="37" xfId="0" applyFont="1" applyBorder="1" applyAlignment="1">
      <alignment horizontal="center" vertical="center" wrapText="1"/>
    </xf>
    <xf numFmtId="0" fontId="22" fillId="0" borderId="35" xfId="0" applyFont="1" applyBorder="1" applyAlignment="1">
      <alignment horizontal="center" vertical="center" wrapText="1"/>
    </xf>
    <xf numFmtId="0" fontId="18" fillId="0" borderId="35" xfId="0" applyFont="1" applyBorder="1" applyAlignment="1">
      <alignment horizontal="left" vertical="center" wrapText="1" readingOrder="1"/>
    </xf>
    <xf numFmtId="0" fontId="22" fillId="0" borderId="35" xfId="0" applyFont="1" applyBorder="1" applyAlignment="1">
      <alignment vertical="center" wrapText="1"/>
    </xf>
    <xf numFmtId="0" fontId="22" fillId="0" borderId="36" xfId="0" applyFont="1" applyBorder="1" applyAlignment="1">
      <alignment horizontal="center" vertical="center" wrapText="1"/>
    </xf>
    <xf numFmtId="0" fontId="14" fillId="0" borderId="35" xfId="0" applyFont="1" applyBorder="1" applyAlignment="1">
      <alignment vertical="center" wrapText="1"/>
    </xf>
    <xf numFmtId="0" fontId="14" fillId="0" borderId="35" xfId="0" applyFont="1" applyBorder="1" applyAlignment="1">
      <alignment horizontal="center" vertical="center" wrapText="1"/>
    </xf>
    <xf numFmtId="0" fontId="14" fillId="0" borderId="36" xfId="0" applyFont="1" applyBorder="1" applyAlignment="1">
      <alignment horizontal="center" vertical="center" wrapText="1"/>
    </xf>
    <xf numFmtId="0" fontId="14" fillId="0" borderId="37" xfId="0" applyFont="1" applyBorder="1" applyAlignment="1">
      <alignment horizontal="center" vertical="center" wrapText="1"/>
    </xf>
    <xf numFmtId="0" fontId="18" fillId="0" borderId="30" xfId="0" applyFont="1" applyBorder="1" applyAlignment="1">
      <alignment horizontal="left" vertical="center" wrapText="1" indent="1" readingOrder="1"/>
    </xf>
    <xf numFmtId="0" fontId="18" fillId="0" borderId="29" xfId="0" applyFont="1" applyBorder="1" applyAlignment="1">
      <alignment horizontal="left" vertical="center" wrapText="1" indent="1" readingOrder="1"/>
    </xf>
    <xf numFmtId="0" fontId="18" fillId="9" borderId="1" xfId="0" applyFont="1" applyFill="1" applyBorder="1" applyAlignment="1">
      <alignment horizontal="left" vertical="center" wrapText="1" readingOrder="1"/>
    </xf>
    <xf numFmtId="0" fontId="2" fillId="0" borderId="0" xfId="0" applyFont="1" applyAlignment="1">
      <alignment horizontal="center" vertical="center"/>
    </xf>
    <xf numFmtId="0" fontId="21" fillId="0" borderId="0" xfId="0" applyFont="1" applyAlignment="1">
      <alignment horizontal="center" vertical="center"/>
    </xf>
    <xf numFmtId="0" fontId="18" fillId="0" borderId="1" xfId="0" applyFont="1" applyBorder="1" applyAlignment="1">
      <alignment horizontal="center" vertical="center" wrapText="1"/>
    </xf>
    <xf numFmtId="0" fontId="18" fillId="0" borderId="37" xfId="0" applyFont="1" applyBorder="1" applyAlignment="1">
      <alignment horizontal="left" wrapText="1" indent="1" readingOrder="1"/>
    </xf>
    <xf numFmtId="0" fontId="18" fillId="0" borderId="1" xfId="0" applyFont="1" applyBorder="1" applyAlignment="1">
      <alignment horizontal="left" vertical="center" wrapText="1" indent="1" readingOrder="1"/>
    </xf>
    <xf numFmtId="0" fontId="18" fillId="0" borderId="37" xfId="0" applyFont="1" applyBorder="1" applyAlignment="1">
      <alignment horizontal="left" vertical="center" wrapText="1" indent="1" readingOrder="1"/>
    </xf>
    <xf numFmtId="0" fontId="18" fillId="0" borderId="37" xfId="0" applyFont="1" applyBorder="1" applyAlignment="1">
      <alignment horizontal="left" wrapText="1" readingOrder="1"/>
    </xf>
    <xf numFmtId="0" fontId="18" fillId="0" borderId="32" xfId="0" applyFont="1" applyBorder="1" applyAlignment="1">
      <alignment horizontal="left" wrapText="1" indent="1" readingOrder="1"/>
    </xf>
    <xf numFmtId="0" fontId="2" fillId="0" borderId="0" xfId="0" applyFont="1" applyAlignment="1">
      <alignment horizontal="left" vertical="center"/>
    </xf>
    <xf numFmtId="0" fontId="18" fillId="0" borderId="31" xfId="0" applyFont="1" applyBorder="1" applyAlignment="1">
      <alignment horizontal="left" vertical="center" wrapText="1" readingOrder="1"/>
    </xf>
    <xf numFmtId="0" fontId="21" fillId="0" borderId="0" xfId="0" applyFont="1" applyAlignment="1">
      <alignment horizontal="left" vertical="center"/>
    </xf>
    <xf numFmtId="0" fontId="18" fillId="0" borderId="30" xfId="0" applyFont="1" applyBorder="1" applyAlignment="1">
      <alignment horizontal="left" vertical="center" wrapText="1" readingOrder="1"/>
    </xf>
    <xf numFmtId="0" fontId="2" fillId="0" borderId="1" xfId="0" applyFont="1" applyBorder="1" applyAlignment="1">
      <alignment vertical="center"/>
    </xf>
    <xf numFmtId="0" fontId="13" fillId="0" borderId="1" xfId="0" applyFont="1" applyBorder="1" applyAlignment="1">
      <alignment horizontal="left" vertical="center" wrapText="1"/>
    </xf>
    <xf numFmtId="0" fontId="13" fillId="0" borderId="1" xfId="0" applyFont="1" applyBorder="1" applyAlignment="1">
      <alignment horizontal="center" vertical="center" wrapText="1" readingOrder="1"/>
    </xf>
    <xf numFmtId="0" fontId="24" fillId="2" borderId="13" xfId="0" applyFont="1" applyFill="1" applyBorder="1" applyAlignment="1">
      <alignment horizontal="center" vertical="center" wrapText="1"/>
    </xf>
    <xf numFmtId="2" fontId="24" fillId="2" borderId="3" xfId="0" applyNumberFormat="1" applyFont="1" applyFill="1" applyBorder="1" applyAlignment="1">
      <alignment horizontal="center" vertical="center" wrapText="1"/>
    </xf>
    <xf numFmtId="0" fontId="23" fillId="0" borderId="9" xfId="0" applyFont="1" applyBorder="1" applyAlignment="1">
      <alignment horizontal="left" vertical="center" wrapText="1"/>
    </xf>
    <xf numFmtId="0" fontId="13" fillId="0" borderId="10" xfId="0" applyFont="1" applyBorder="1" applyAlignment="1">
      <alignment horizontal="left" vertical="center" wrapText="1"/>
    </xf>
    <xf numFmtId="2" fontId="2" fillId="0" borderId="11" xfId="0" applyNumberFormat="1" applyFont="1" applyBorder="1"/>
    <xf numFmtId="0" fontId="23" fillId="0" borderId="4" xfId="0" applyFont="1" applyBorder="1" applyAlignment="1">
      <alignment horizontal="left" vertical="center" wrapText="1"/>
    </xf>
    <xf numFmtId="0" fontId="23" fillId="0" borderId="6" xfId="0" applyFont="1" applyBorder="1" applyAlignment="1">
      <alignment horizontal="left" vertical="center" wrapText="1"/>
    </xf>
    <xf numFmtId="0" fontId="1" fillId="3" borderId="22" xfId="0" applyFont="1" applyFill="1" applyBorder="1" applyAlignment="1">
      <alignment vertical="center"/>
    </xf>
    <xf numFmtId="0" fontId="1" fillId="3" borderId="48" xfId="0" applyFont="1" applyFill="1" applyBorder="1" applyAlignment="1">
      <alignment vertical="center"/>
    </xf>
    <xf numFmtId="2" fontId="1" fillId="3" borderId="49" xfId="0" applyNumberFormat="1" applyFont="1" applyFill="1" applyBorder="1" applyAlignment="1">
      <alignment horizontal="center" vertical="center" wrapText="1"/>
    </xf>
    <xf numFmtId="2" fontId="3" fillId="2" borderId="21" xfId="0" applyNumberFormat="1" applyFont="1" applyFill="1" applyBorder="1" applyAlignment="1">
      <alignment horizontal="center" vertical="center"/>
    </xf>
    <xf numFmtId="14" fontId="14" fillId="0" borderId="1" xfId="0" applyNumberFormat="1" applyFont="1" applyFill="1" applyBorder="1" applyAlignment="1">
      <alignment horizontal="center" vertical="center" wrapText="1"/>
    </xf>
    <xf numFmtId="0" fontId="24" fillId="2" borderId="14" xfId="0" applyFont="1" applyFill="1" applyBorder="1" applyAlignment="1">
      <alignment horizontal="center" vertical="center"/>
    </xf>
    <xf numFmtId="0" fontId="24" fillId="2" borderId="54" xfId="0" applyFont="1" applyFill="1" applyBorder="1" applyAlignment="1">
      <alignment horizontal="center" vertical="center"/>
    </xf>
    <xf numFmtId="2" fontId="14" fillId="0" borderId="1" xfId="0" applyNumberFormat="1" applyFont="1" applyFill="1" applyBorder="1" applyAlignment="1">
      <alignment horizontal="center" vertical="center" wrapText="1"/>
    </xf>
    <xf numFmtId="14" fontId="2" fillId="0" borderId="0" xfId="0" applyNumberFormat="1" applyFont="1" applyAlignment="1">
      <alignment vertical="center"/>
    </xf>
    <xf numFmtId="2" fontId="2" fillId="0" borderId="0" xfId="0" applyNumberFormat="1" applyFont="1" applyAlignment="1">
      <alignment horizontal="center" vertical="center"/>
    </xf>
    <xf numFmtId="0" fontId="18" fillId="10" borderId="1" xfId="0" applyFont="1" applyFill="1" applyBorder="1" applyAlignment="1">
      <alignment horizontal="center" vertical="center" wrapText="1"/>
    </xf>
    <xf numFmtId="0" fontId="16" fillId="8" borderId="28" xfId="0" applyFont="1" applyFill="1" applyBorder="1" applyAlignment="1">
      <alignment horizontal="center" vertical="center" wrapText="1"/>
    </xf>
    <xf numFmtId="10" fontId="23" fillId="3" borderId="48" xfId="0" applyNumberFormat="1" applyFont="1" applyFill="1" applyBorder="1" applyAlignment="1">
      <alignment horizontal="center" vertical="center"/>
    </xf>
    <xf numFmtId="0" fontId="13" fillId="0" borderId="0" xfId="0" applyFont="1"/>
    <xf numFmtId="0" fontId="16" fillId="0" borderId="28" xfId="0" applyFont="1" applyBorder="1" applyAlignment="1">
      <alignment horizontal="center" vertical="center" wrapText="1" readingOrder="1"/>
    </xf>
    <xf numFmtId="0" fontId="16" fillId="0" borderId="29" xfId="0" applyFont="1" applyBorder="1" applyAlignment="1">
      <alignment horizontal="center" vertical="center" wrapText="1" readingOrder="1"/>
    </xf>
    <xf numFmtId="0" fontId="16" fillId="0" borderId="30" xfId="0" applyFont="1" applyBorder="1" applyAlignment="1">
      <alignment horizontal="center" vertical="center" wrapText="1" readingOrder="1"/>
    </xf>
    <xf numFmtId="0" fontId="18" fillId="0" borderId="30" xfId="0" applyFont="1" applyBorder="1" applyAlignment="1">
      <alignment horizontal="center" vertical="center" wrapText="1" readingOrder="1"/>
    </xf>
    <xf numFmtId="0" fontId="18" fillId="0" borderId="28" xfId="0" applyFont="1" applyBorder="1" applyAlignment="1">
      <alignment horizontal="center" vertical="center" wrapText="1" readingOrder="1"/>
    </xf>
    <xf numFmtId="0" fontId="18" fillId="0" borderId="29" xfId="0" applyFont="1" applyBorder="1" applyAlignment="1">
      <alignment horizontal="center" vertical="center" wrapText="1" readingOrder="1"/>
    </xf>
    <xf numFmtId="0" fontId="18" fillId="0" borderId="31" xfId="0" applyFont="1" applyBorder="1" applyAlignment="1">
      <alignment horizontal="center" vertical="center" wrapText="1" readingOrder="1"/>
    </xf>
    <xf numFmtId="0" fontId="18" fillId="0" borderId="33" xfId="0" applyFont="1" applyBorder="1" applyAlignment="1">
      <alignment horizontal="center" vertical="center" wrapText="1" readingOrder="1"/>
    </xf>
    <xf numFmtId="0" fontId="18" fillId="0" borderId="30" xfId="0" applyFont="1" applyBorder="1" applyAlignment="1">
      <alignment horizontal="center" wrapText="1" readingOrder="1"/>
    </xf>
    <xf numFmtId="0" fontId="18" fillId="0" borderId="29" xfId="0" applyFont="1" applyBorder="1" applyAlignment="1">
      <alignment horizontal="center" wrapText="1" readingOrder="1"/>
    </xf>
    <xf numFmtId="0" fontId="18" fillId="0" borderId="28" xfId="0" applyFont="1" applyBorder="1" applyAlignment="1">
      <alignment horizontal="center" wrapText="1" readingOrder="1"/>
    </xf>
    <xf numFmtId="15" fontId="18" fillId="0" borderId="1" xfId="0" applyNumberFormat="1" applyFont="1" applyBorder="1" applyAlignment="1">
      <alignment horizontal="center" vertical="center" wrapText="1"/>
    </xf>
    <xf numFmtId="16"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0" fontId="16" fillId="0" borderId="29" xfId="0" applyFont="1" applyBorder="1" applyAlignment="1">
      <alignment horizontal="left" vertical="center" wrapText="1" readingOrder="1"/>
    </xf>
    <xf numFmtId="0" fontId="16" fillId="0" borderId="30" xfId="0" applyFont="1" applyBorder="1" applyAlignment="1">
      <alignment horizontal="left" vertical="center" wrapText="1" readingOrder="1"/>
    </xf>
    <xf numFmtId="0" fontId="20" fillId="0" borderId="34" xfId="2" applyFont="1" applyBorder="1" applyAlignment="1">
      <alignment horizontal="center" vertical="center" wrapText="1" readingOrder="1"/>
    </xf>
    <xf numFmtId="0" fontId="19" fillId="4" borderId="1" xfId="2" applyFill="1" applyBorder="1" applyAlignment="1">
      <alignment horizontal="left" vertical="center" wrapText="1"/>
    </xf>
    <xf numFmtId="0" fontId="18" fillId="0" borderId="58" xfId="0" applyFont="1" applyBorder="1" applyAlignment="1">
      <alignment horizontal="left" vertical="center" wrapText="1" indent="1"/>
    </xf>
    <xf numFmtId="0" fontId="18" fillId="0" borderId="59" xfId="0" applyFont="1" applyBorder="1" applyAlignment="1">
      <alignment horizontal="left" vertical="center" wrapText="1" indent="1"/>
    </xf>
    <xf numFmtId="0" fontId="22" fillId="0" borderId="1" xfId="0" applyFont="1" applyBorder="1" applyAlignment="1">
      <alignment horizontal="center" wrapText="1" readingOrder="1"/>
    </xf>
    <xf numFmtId="0" fontId="16" fillId="0" borderId="1" xfId="0" applyFont="1" applyBorder="1" applyAlignment="1">
      <alignment horizontal="center" vertical="center" wrapText="1" readingOrder="1"/>
    </xf>
    <xf numFmtId="0" fontId="15" fillId="7" borderId="0" xfId="0" applyFont="1" applyFill="1" applyBorder="1" applyAlignment="1">
      <alignment horizontal="center"/>
    </xf>
    <xf numFmtId="0" fontId="20" fillId="0" borderId="39" xfId="2" applyFont="1" applyBorder="1" applyAlignment="1">
      <alignment horizontal="center" vertical="center" wrapText="1" readingOrder="1"/>
    </xf>
    <xf numFmtId="0" fontId="20" fillId="0" borderId="1" xfId="2" applyFont="1" applyBorder="1" applyAlignment="1">
      <alignment horizontal="center" vertical="center" wrapText="1" readingOrder="1"/>
    </xf>
    <xf numFmtId="167" fontId="22" fillId="0" borderId="1" xfId="2" applyNumberFormat="1" applyFont="1" applyBorder="1" applyAlignment="1">
      <alignment horizontal="center" vertical="center" wrapText="1" readingOrder="1"/>
    </xf>
    <xf numFmtId="14" fontId="22" fillId="0" borderId="1" xfId="2" applyNumberFormat="1" applyFont="1" applyBorder="1" applyAlignment="1">
      <alignment horizontal="center" vertical="center" wrapText="1" readingOrder="1"/>
    </xf>
    <xf numFmtId="0" fontId="16" fillId="0" borderId="2" xfId="0" applyFont="1" applyBorder="1" applyAlignment="1">
      <alignment horizontal="center" vertical="center" wrapText="1" readingOrder="1"/>
    </xf>
    <xf numFmtId="0" fontId="16" fillId="0" borderId="10" xfId="0" applyFont="1" applyBorder="1" applyAlignment="1">
      <alignment horizontal="center" vertical="center" wrapText="1" readingOrder="1"/>
    </xf>
    <xf numFmtId="0" fontId="15" fillId="7" borderId="0" xfId="0" applyFont="1" applyFill="1" applyBorder="1" applyAlignment="1"/>
    <xf numFmtId="0" fontId="16" fillId="8" borderId="28" xfId="0" applyFont="1" applyFill="1" applyBorder="1" applyAlignment="1">
      <alignment horizontal="center" vertical="center" wrapText="1" readingOrder="1"/>
    </xf>
    <xf numFmtId="0" fontId="16" fillId="8" borderId="30" xfId="0" applyFont="1" applyFill="1" applyBorder="1" applyAlignment="1">
      <alignment horizontal="center" vertical="center" wrapText="1" readingOrder="1"/>
    </xf>
    <xf numFmtId="16" fontId="18" fillId="0" borderId="35" xfId="0" applyNumberFormat="1" applyFont="1" applyBorder="1" applyAlignment="1">
      <alignment horizontal="center" wrapText="1" readingOrder="1"/>
    </xf>
    <xf numFmtId="0" fontId="18" fillId="0" borderId="1" xfId="0" applyFont="1" applyBorder="1" applyAlignment="1">
      <alignment horizontal="center" vertical="center" wrapText="1"/>
    </xf>
    <xf numFmtId="16" fontId="18" fillId="0" borderId="1" xfId="0" applyNumberFormat="1" applyFont="1" applyBorder="1" applyAlignment="1">
      <alignment horizontal="center" vertical="center" wrapText="1"/>
    </xf>
    <xf numFmtId="0" fontId="18" fillId="0" borderId="1" xfId="0" applyFont="1" applyBorder="1" applyAlignment="1">
      <alignment horizontal="center" vertical="center" wrapText="1"/>
    </xf>
    <xf numFmtId="16" fontId="18" fillId="0" borderId="1" xfId="0" applyNumberFormat="1" applyFont="1" applyBorder="1" applyAlignment="1">
      <alignment horizontal="center" vertical="center" wrapText="1"/>
    </xf>
    <xf numFmtId="16" fontId="18" fillId="0" borderId="35" xfId="0" applyNumberFormat="1" applyFont="1" applyBorder="1" applyAlignment="1">
      <alignment horizontal="center" vertical="top" wrapText="1" readingOrder="1"/>
    </xf>
    <xf numFmtId="0" fontId="18" fillId="12" borderId="1" xfId="0" applyFont="1" applyFill="1" applyBorder="1" applyAlignment="1">
      <alignment horizontal="center" vertical="center" wrapText="1"/>
    </xf>
    <xf numFmtId="16" fontId="18" fillId="0" borderId="35" xfId="0" applyNumberFormat="1" applyFont="1" applyBorder="1" applyAlignment="1">
      <alignment horizontal="center" wrapText="1" readingOrder="1"/>
    </xf>
    <xf numFmtId="0" fontId="2" fillId="0" borderId="0" xfId="0" applyFont="1" applyAlignment="1">
      <alignment horizontal="center" vertical="center"/>
    </xf>
    <xf numFmtId="0" fontId="18" fillId="0" borderId="1" xfId="0" applyFont="1" applyBorder="1" applyAlignment="1">
      <alignment horizontal="center" vertical="center" wrapText="1"/>
    </xf>
    <xf numFmtId="0" fontId="18" fillId="10" borderId="1" xfId="0" applyFont="1" applyFill="1" applyBorder="1" applyAlignment="1">
      <alignment horizontal="center" vertical="center" wrapText="1"/>
    </xf>
    <xf numFmtId="15" fontId="18" fillId="0" borderId="1" xfId="0" applyNumberFormat="1" applyFont="1" applyBorder="1" applyAlignment="1">
      <alignment horizontal="center" vertical="center" wrapText="1"/>
    </xf>
    <xf numFmtId="16" fontId="18" fillId="0" borderId="1" xfId="0" applyNumberFormat="1" applyFont="1" applyBorder="1" applyAlignment="1">
      <alignment horizontal="center" vertical="center" wrapText="1"/>
    </xf>
    <xf numFmtId="0" fontId="18" fillId="12" borderId="1" xfId="0" applyFont="1" applyFill="1" applyBorder="1" applyAlignment="1">
      <alignment horizontal="center" vertical="center" wrapText="1"/>
    </xf>
    <xf numFmtId="0" fontId="13" fillId="6"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3" fillId="3" borderId="1" xfId="0" applyFont="1" applyFill="1" applyBorder="1" applyAlignment="1">
      <alignment horizontal="center" vertical="center" wrapText="1"/>
    </xf>
    <xf numFmtId="0" fontId="25" fillId="6" borderId="1" xfId="0" applyFont="1" applyFill="1" applyBorder="1" applyAlignment="1">
      <alignment horizontal="center" vertical="center" wrapText="1"/>
    </xf>
    <xf numFmtId="0" fontId="25" fillId="0" borderId="1" xfId="0" applyFont="1" applyBorder="1" applyAlignment="1">
      <alignment horizontal="center" vertical="center" wrapText="1"/>
    </xf>
    <xf numFmtId="0" fontId="18" fillId="0" borderId="30" xfId="0" applyFont="1" applyBorder="1" applyAlignment="1">
      <alignment horizontal="center" vertical="center" wrapText="1" readingOrder="1"/>
    </xf>
    <xf numFmtId="0" fontId="16" fillId="0" borderId="29" xfId="0" applyFont="1" applyBorder="1" applyAlignment="1">
      <alignment horizontal="center" vertical="center" wrapText="1" readingOrder="1"/>
    </xf>
    <xf numFmtId="0" fontId="16" fillId="0" borderId="30" xfId="0" applyFont="1" applyBorder="1" applyAlignment="1">
      <alignment horizontal="center" vertical="center" wrapText="1" readingOrder="1"/>
    </xf>
    <xf numFmtId="0" fontId="16" fillId="0" borderId="28" xfId="0" applyFont="1" applyBorder="1" applyAlignment="1">
      <alignment horizontal="center" vertical="center" wrapText="1" readingOrder="1"/>
    </xf>
    <xf numFmtId="0" fontId="18" fillId="0" borderId="34" xfId="0" applyFont="1" applyBorder="1" applyAlignment="1">
      <alignment horizontal="center" wrapText="1" readingOrder="1"/>
    </xf>
    <xf numFmtId="0" fontId="18" fillId="0" borderId="61" xfId="0" applyFont="1" applyBorder="1" applyAlignment="1">
      <alignment horizontal="left" wrapText="1" indent="1" readingOrder="1"/>
    </xf>
    <xf numFmtId="0" fontId="17" fillId="0" borderId="28" xfId="0" applyFont="1" applyBorder="1" applyAlignment="1">
      <alignment horizontal="center" vertical="center" wrapText="1" readingOrder="1"/>
    </xf>
    <xf numFmtId="0" fontId="18" fillId="0" borderId="28" xfId="0" applyFont="1" applyBorder="1" applyAlignment="1">
      <alignment horizontal="center" vertical="center"/>
    </xf>
    <xf numFmtId="0" fontId="18" fillId="0" borderId="38" xfId="0" applyFont="1" applyBorder="1" applyAlignment="1">
      <alignment horizontal="center" vertical="center"/>
    </xf>
    <xf numFmtId="0" fontId="1" fillId="3" borderId="12" xfId="0" applyFont="1" applyFill="1" applyBorder="1" applyAlignment="1">
      <alignment horizontal="center" vertical="center"/>
    </xf>
    <xf numFmtId="0" fontId="1" fillId="3" borderId="13" xfId="0" applyFont="1" applyFill="1" applyBorder="1" applyAlignment="1">
      <alignment horizontal="center" vertical="center"/>
    </xf>
    <xf numFmtId="0" fontId="23" fillId="3" borderId="13" xfId="0" applyFont="1" applyFill="1" applyBorder="1" applyAlignment="1">
      <alignment horizontal="center" vertical="center"/>
    </xf>
    <xf numFmtId="0" fontId="3" fillId="2" borderId="23" xfId="0" applyFont="1" applyFill="1" applyBorder="1" applyAlignment="1">
      <alignment horizontal="center" vertical="center"/>
    </xf>
    <xf numFmtId="0" fontId="3" fillId="2" borderId="24" xfId="0" applyFont="1" applyFill="1" applyBorder="1" applyAlignment="1">
      <alignment horizontal="center" vertical="center"/>
    </xf>
    <xf numFmtId="0" fontId="23" fillId="2" borderId="24" xfId="0" applyFont="1" applyFill="1" applyBorder="1" applyAlignment="1">
      <alignment horizontal="center" vertical="center"/>
    </xf>
    <xf numFmtId="0" fontId="23" fillId="2" borderId="50" xfId="0" applyFont="1" applyFill="1" applyBorder="1" applyAlignment="1">
      <alignment horizontal="center" vertical="center"/>
    </xf>
    <xf numFmtId="0" fontId="16" fillId="0" borderId="1" xfId="0" applyFont="1" applyBorder="1" applyAlignment="1">
      <alignment horizontal="center" vertical="center" wrapText="1" readingOrder="1"/>
    </xf>
    <xf numFmtId="0" fontId="16" fillId="0" borderId="29" xfId="0" applyFont="1" applyBorder="1" applyAlignment="1">
      <alignment horizontal="left" vertical="center" wrapText="1" readingOrder="1"/>
    </xf>
    <xf numFmtId="0" fontId="16" fillId="0" borderId="30" xfId="0" applyFont="1" applyBorder="1" applyAlignment="1">
      <alignment horizontal="left" vertical="center" wrapText="1" readingOrder="1"/>
    </xf>
    <xf numFmtId="0" fontId="15" fillId="7" borderId="0" xfId="0" applyFont="1" applyFill="1" applyBorder="1" applyAlignment="1">
      <alignment horizontal="center"/>
    </xf>
    <xf numFmtId="0" fontId="16" fillId="8" borderId="28" xfId="0" applyFont="1" applyFill="1" applyBorder="1" applyAlignment="1">
      <alignment horizontal="center" vertical="center" wrapText="1"/>
    </xf>
    <xf numFmtId="0" fontId="18" fillId="0" borderId="30" xfId="0" applyFont="1" applyBorder="1" applyAlignment="1">
      <alignment horizontal="center" vertical="center" wrapText="1" readingOrder="1"/>
    </xf>
    <xf numFmtId="0" fontId="18" fillId="0" borderId="28" xfId="0" applyFont="1" applyBorder="1" applyAlignment="1">
      <alignment horizontal="center" vertical="center" wrapText="1" readingOrder="1"/>
    </xf>
    <xf numFmtId="0" fontId="18" fillId="0" borderId="29" xfId="0" applyFont="1" applyBorder="1" applyAlignment="1">
      <alignment horizontal="center" vertical="center" wrapText="1" readingOrder="1"/>
    </xf>
    <xf numFmtId="0" fontId="16" fillId="0" borderId="29" xfId="0" applyFont="1" applyBorder="1" applyAlignment="1">
      <alignment horizontal="center" vertical="center" wrapText="1" readingOrder="1"/>
    </xf>
    <xf numFmtId="0" fontId="15" fillId="7" borderId="25" xfId="0" applyFont="1" applyFill="1" applyBorder="1" applyAlignment="1">
      <alignment horizontal="center"/>
    </xf>
    <xf numFmtId="0" fontId="15" fillId="7" borderId="26" xfId="0" applyFont="1" applyFill="1" applyBorder="1" applyAlignment="1">
      <alignment horizontal="center"/>
    </xf>
    <xf numFmtId="0" fontId="15" fillId="7" borderId="27" xfId="0" applyFont="1" applyFill="1" applyBorder="1" applyAlignment="1">
      <alignment horizontal="center"/>
    </xf>
    <xf numFmtId="0" fontId="16" fillId="8" borderId="30" xfId="0" applyFont="1" applyFill="1" applyBorder="1" applyAlignment="1">
      <alignment horizontal="center" vertical="center" wrapText="1" readingOrder="1"/>
    </xf>
    <xf numFmtId="0" fontId="16" fillId="8" borderId="28" xfId="0" applyFont="1" applyFill="1" applyBorder="1" applyAlignment="1">
      <alignment horizontal="center" vertical="center" wrapText="1" readingOrder="1"/>
    </xf>
    <xf numFmtId="0" fontId="16" fillId="0" borderId="30" xfId="0" applyFont="1" applyBorder="1" applyAlignment="1">
      <alignment horizontal="center" vertical="center" wrapText="1" readingOrder="1"/>
    </xf>
    <xf numFmtId="0" fontId="16" fillId="0" borderId="28" xfId="0" applyFont="1" applyBorder="1" applyAlignment="1">
      <alignment horizontal="center" vertical="center" wrapText="1" readingOrder="1"/>
    </xf>
    <xf numFmtId="0" fontId="16" fillId="0" borderId="30" xfId="0" applyFont="1" applyBorder="1" applyAlignment="1">
      <alignment horizontal="center" vertical="center" wrapText="1"/>
    </xf>
    <xf numFmtId="0" fontId="16" fillId="0" borderId="29" xfId="0" applyFont="1" applyBorder="1" applyAlignment="1">
      <alignment horizontal="center" vertical="center" wrapText="1"/>
    </xf>
    <xf numFmtId="0" fontId="16" fillId="0" borderId="28" xfId="0" applyFont="1" applyBorder="1" applyAlignment="1">
      <alignment horizontal="center" vertical="center" wrapText="1"/>
    </xf>
    <xf numFmtId="0" fontId="20" fillId="0" borderId="32" xfId="2" applyFont="1" applyBorder="1" applyAlignment="1">
      <alignment horizontal="center" vertical="center" wrapText="1" readingOrder="1"/>
    </xf>
    <xf numFmtId="0" fontId="20" fillId="0" borderId="34" xfId="2" applyFont="1" applyBorder="1" applyAlignment="1">
      <alignment horizontal="center" vertical="center" wrapText="1" readingOrder="1"/>
    </xf>
    <xf numFmtId="0" fontId="35" fillId="3" borderId="13" xfId="0" applyFont="1" applyFill="1" applyBorder="1" applyAlignment="1">
      <alignment horizontal="center" vertical="center"/>
    </xf>
    <xf numFmtId="15" fontId="0" fillId="0" borderId="0" xfId="0" applyNumberFormat="1"/>
    <xf numFmtId="15" fontId="18" fillId="12" borderId="1" xfId="0" applyNumberFormat="1" applyFont="1" applyFill="1" applyBorder="1" applyAlignment="1">
      <alignment horizontal="center" vertical="center" wrapText="1"/>
    </xf>
    <xf numFmtId="0" fontId="16" fillId="0" borderId="1" xfId="0" applyFont="1" applyBorder="1" applyAlignment="1">
      <alignment horizontal="center" vertical="center" wrapText="1" readingOrder="1"/>
    </xf>
    <xf numFmtId="0" fontId="15" fillId="7" borderId="0" xfId="0" applyFont="1" applyFill="1" applyBorder="1" applyAlignment="1">
      <alignment horizontal="center"/>
    </xf>
    <xf numFmtId="0" fontId="16" fillId="8" borderId="28" xfId="0" applyFont="1" applyFill="1" applyBorder="1" applyAlignment="1">
      <alignment horizontal="center" vertical="center" wrapText="1"/>
    </xf>
    <xf numFmtId="0" fontId="16" fillId="0" borderId="29" xfId="0" applyFont="1" applyBorder="1" applyAlignment="1">
      <alignment horizontal="center" vertical="center" wrapText="1" readingOrder="1"/>
    </xf>
    <xf numFmtId="0" fontId="18" fillId="0" borderId="30" xfId="0" applyFont="1" applyBorder="1" applyAlignment="1">
      <alignment horizontal="center" vertical="center" wrapText="1" readingOrder="1"/>
    </xf>
    <xf numFmtId="0" fontId="18" fillId="0" borderId="28" xfId="0" applyFont="1" applyBorder="1" applyAlignment="1">
      <alignment horizontal="center" vertical="center" wrapText="1" readingOrder="1"/>
    </xf>
    <xf numFmtId="0" fontId="18" fillId="0" borderId="29" xfId="0" applyFont="1" applyBorder="1" applyAlignment="1">
      <alignment horizontal="center" vertical="center" wrapText="1" readingOrder="1"/>
    </xf>
    <xf numFmtId="0" fontId="16" fillId="0" borderId="28" xfId="0" applyFont="1" applyBorder="1" applyAlignment="1">
      <alignment horizontal="center" vertical="center" wrapText="1" readingOrder="1"/>
    </xf>
    <xf numFmtId="0" fontId="16" fillId="0" borderId="30" xfId="0" applyFont="1" applyBorder="1" applyAlignment="1">
      <alignment horizontal="center" vertical="center" wrapText="1" readingOrder="1"/>
    </xf>
    <xf numFmtId="0" fontId="20" fillId="0" borderId="32" xfId="2" applyFont="1" applyBorder="1" applyAlignment="1">
      <alignment horizontal="center" vertical="center" wrapText="1" readingOrder="1"/>
    </xf>
    <xf numFmtId="0" fontId="20" fillId="0" borderId="34" xfId="2" applyFont="1" applyBorder="1" applyAlignment="1">
      <alignment horizontal="center" vertical="center" wrapText="1" readingOrder="1"/>
    </xf>
    <xf numFmtId="0" fontId="16" fillId="0" borderId="1" xfId="0" applyFont="1" applyBorder="1" applyAlignment="1">
      <alignment horizontal="center" vertical="center" wrapText="1" readingOrder="1"/>
    </xf>
    <xf numFmtId="0" fontId="16" fillId="0" borderId="29" xfId="0" applyFont="1" applyBorder="1" applyAlignment="1">
      <alignment horizontal="left" vertical="center" wrapText="1" readingOrder="1"/>
    </xf>
    <xf numFmtId="0" fontId="16" fillId="0" borderId="30" xfId="0" applyFont="1" applyBorder="1" applyAlignment="1">
      <alignment horizontal="left" vertical="center" wrapText="1" readingOrder="1"/>
    </xf>
    <xf numFmtId="0" fontId="15" fillId="7" borderId="0" xfId="0" applyFont="1" applyFill="1" applyBorder="1" applyAlignment="1">
      <alignment horizontal="center"/>
    </xf>
    <xf numFmtId="0" fontId="16" fillId="8" borderId="28" xfId="0" applyFont="1" applyFill="1" applyBorder="1" applyAlignment="1">
      <alignment horizontal="center" vertical="center" wrapText="1"/>
    </xf>
    <xf numFmtId="0" fontId="18" fillId="0" borderId="30" xfId="0" applyFont="1" applyBorder="1" applyAlignment="1">
      <alignment horizontal="center" vertical="center" wrapText="1" readingOrder="1"/>
    </xf>
    <xf numFmtId="0" fontId="18" fillId="0" borderId="28" xfId="0" applyFont="1" applyBorder="1" applyAlignment="1">
      <alignment horizontal="center" vertical="center" wrapText="1" readingOrder="1"/>
    </xf>
    <xf numFmtId="0" fontId="18" fillId="0" borderId="29" xfId="0" applyFont="1" applyBorder="1" applyAlignment="1">
      <alignment horizontal="center" vertical="center" wrapText="1" readingOrder="1"/>
    </xf>
    <xf numFmtId="0" fontId="16" fillId="0" borderId="29" xfId="0" applyFont="1" applyBorder="1" applyAlignment="1">
      <alignment horizontal="center" vertical="center" wrapText="1" readingOrder="1"/>
    </xf>
    <xf numFmtId="0" fontId="16" fillId="8" borderId="30" xfId="0" applyFont="1" applyFill="1" applyBorder="1" applyAlignment="1">
      <alignment horizontal="center" vertical="center" wrapText="1" readingOrder="1"/>
    </xf>
    <xf numFmtId="0" fontId="16" fillId="8" borderId="28" xfId="0" applyFont="1" applyFill="1" applyBorder="1" applyAlignment="1">
      <alignment horizontal="center" vertical="center" wrapText="1" readingOrder="1"/>
    </xf>
    <xf numFmtId="0" fontId="16" fillId="0" borderId="30" xfId="0" applyFont="1" applyBorder="1" applyAlignment="1">
      <alignment horizontal="center" vertical="center" wrapText="1" readingOrder="1"/>
    </xf>
    <xf numFmtId="0" fontId="16" fillId="0" borderId="28" xfId="0" applyFont="1" applyBorder="1" applyAlignment="1">
      <alignment horizontal="center" vertical="center" wrapText="1" readingOrder="1"/>
    </xf>
    <xf numFmtId="0" fontId="20" fillId="0" borderId="32" xfId="2" applyFont="1" applyBorder="1" applyAlignment="1">
      <alignment horizontal="center" vertical="center" wrapText="1" readingOrder="1"/>
    </xf>
    <xf numFmtId="0" fontId="20" fillId="0" borderId="34" xfId="2" applyFont="1" applyBorder="1" applyAlignment="1">
      <alignment horizontal="center" vertical="center" wrapText="1" readingOrder="1"/>
    </xf>
    <xf numFmtId="0" fontId="16" fillId="0" borderId="1" xfId="0" applyFont="1" applyBorder="1" applyAlignment="1">
      <alignment horizontal="center" vertical="center" wrapText="1" readingOrder="1"/>
    </xf>
    <xf numFmtId="0" fontId="16" fillId="0" borderId="29" xfId="0" applyFont="1" applyBorder="1" applyAlignment="1">
      <alignment horizontal="left" vertical="center" wrapText="1" readingOrder="1"/>
    </xf>
    <xf numFmtId="0" fontId="16" fillId="0" borderId="30" xfId="0" applyFont="1" applyBorder="1" applyAlignment="1">
      <alignment horizontal="left" vertical="center" wrapText="1" readingOrder="1"/>
    </xf>
    <xf numFmtId="0" fontId="15" fillId="7" borderId="0" xfId="0" applyFont="1" applyFill="1" applyBorder="1" applyAlignment="1">
      <alignment horizontal="center"/>
    </xf>
    <xf numFmtId="0" fontId="16" fillId="8" borderId="28" xfId="0" applyFont="1" applyFill="1" applyBorder="1" applyAlignment="1">
      <alignment horizontal="center" vertical="center" wrapText="1"/>
    </xf>
    <xf numFmtId="0" fontId="18" fillId="0" borderId="30" xfId="0" applyFont="1" applyBorder="1" applyAlignment="1">
      <alignment horizontal="center" vertical="center" wrapText="1" readingOrder="1"/>
    </xf>
    <xf numFmtId="0" fontId="18" fillId="0" borderId="28" xfId="0" applyFont="1" applyBorder="1" applyAlignment="1">
      <alignment horizontal="center" vertical="center" wrapText="1" readingOrder="1"/>
    </xf>
    <xf numFmtId="0" fontId="18" fillId="0" borderId="29" xfId="0" applyFont="1" applyBorder="1" applyAlignment="1">
      <alignment horizontal="center" vertical="center" wrapText="1" readingOrder="1"/>
    </xf>
    <xf numFmtId="0" fontId="16" fillId="0" borderId="29" xfId="0" applyFont="1" applyBorder="1" applyAlignment="1">
      <alignment horizontal="center" vertical="center" wrapText="1" readingOrder="1"/>
    </xf>
    <xf numFmtId="0" fontId="16" fillId="8" borderId="30" xfId="0" applyFont="1" applyFill="1" applyBorder="1" applyAlignment="1">
      <alignment horizontal="center" vertical="center" wrapText="1" readingOrder="1"/>
    </xf>
    <xf numFmtId="0" fontId="16" fillId="8" borderId="28" xfId="0" applyFont="1" applyFill="1" applyBorder="1" applyAlignment="1">
      <alignment horizontal="center" vertical="center" wrapText="1" readingOrder="1"/>
    </xf>
    <xf numFmtId="0" fontId="16" fillId="0" borderId="30" xfId="0" applyFont="1" applyBorder="1" applyAlignment="1">
      <alignment horizontal="center" vertical="center" wrapText="1" readingOrder="1"/>
    </xf>
    <xf numFmtId="0" fontId="16" fillId="0" borderId="28" xfId="0" applyFont="1" applyBorder="1" applyAlignment="1">
      <alignment horizontal="center" vertical="center" wrapText="1" readingOrder="1"/>
    </xf>
    <xf numFmtId="0" fontId="20" fillId="0" borderId="32" xfId="2" applyFont="1" applyBorder="1" applyAlignment="1">
      <alignment horizontal="center" vertical="center" wrapText="1" readingOrder="1"/>
    </xf>
    <xf numFmtId="0" fontId="20" fillId="0" borderId="34" xfId="2" applyFont="1" applyBorder="1" applyAlignment="1">
      <alignment horizontal="center" vertical="center" wrapText="1" readingOrder="1"/>
    </xf>
    <xf numFmtId="0" fontId="18" fillId="18" borderId="37" xfId="0" applyFont="1" applyFill="1" applyBorder="1" applyAlignment="1">
      <alignment horizontal="left" wrapText="1" indent="1" readingOrder="1"/>
    </xf>
    <xf numFmtId="0" fontId="15" fillId="7" borderId="26" xfId="0" applyFont="1" applyFill="1" applyBorder="1" applyAlignment="1"/>
    <xf numFmtId="0" fontId="16" fillId="0" borderId="28" xfId="0" applyFont="1" applyBorder="1" applyAlignment="1">
      <alignment horizontal="center" vertical="center"/>
    </xf>
    <xf numFmtId="0" fontId="16" fillId="0" borderId="29" xfId="0" applyFont="1" applyBorder="1" applyAlignment="1">
      <alignment horizontal="center" vertical="center"/>
    </xf>
    <xf numFmtId="0" fontId="17" fillId="0" borderId="29" xfId="0" applyFont="1" applyBorder="1" applyAlignment="1">
      <alignment horizontal="center" vertical="center"/>
    </xf>
    <xf numFmtId="0" fontId="18" fillId="0" borderId="30" xfId="0" applyFont="1" applyBorder="1" applyAlignment="1">
      <alignment horizontal="center" vertical="center"/>
    </xf>
    <xf numFmtId="0" fontId="18" fillId="0" borderId="31" xfId="0" applyFont="1" applyBorder="1" applyAlignment="1">
      <alignment horizontal="left" vertical="center"/>
    </xf>
    <xf numFmtId="0" fontId="18" fillId="0" borderId="30" xfId="0" applyFont="1" applyBorder="1" applyAlignment="1">
      <alignment horizontal="center"/>
    </xf>
    <xf numFmtId="0" fontId="18" fillId="0" borderId="31" xfId="0" applyFont="1" applyBorder="1" applyAlignment="1">
      <alignment horizontal="center" vertical="center"/>
    </xf>
    <xf numFmtId="0" fontId="20" fillId="0" borderId="32" xfId="2" applyFont="1" applyBorder="1" applyAlignment="1">
      <alignment horizontal="center" vertical="center"/>
    </xf>
    <xf numFmtId="0" fontId="18" fillId="0" borderId="1" xfId="0" applyFont="1" applyBorder="1" applyAlignment="1">
      <alignment horizontal="center"/>
    </xf>
    <xf numFmtId="0" fontId="18" fillId="0" borderId="34" xfId="0" applyFont="1" applyBorder="1" applyAlignment="1">
      <alignment horizontal="center"/>
    </xf>
    <xf numFmtId="0" fontId="18" fillId="0" borderId="33" xfId="0" applyFont="1" applyBorder="1" applyAlignment="1">
      <alignment horizontal="center" vertical="center"/>
    </xf>
    <xf numFmtId="0" fontId="20" fillId="0" borderId="34" xfId="2" applyFont="1" applyBorder="1" applyAlignment="1">
      <alignment horizontal="center" vertical="center"/>
    </xf>
    <xf numFmtId="0" fontId="18" fillId="0" borderId="35" xfId="0" applyFont="1" applyBorder="1" applyAlignment="1">
      <alignment horizontal="left" vertical="center"/>
    </xf>
    <xf numFmtId="0" fontId="18" fillId="0" borderId="29" xfId="0" applyFont="1" applyBorder="1" applyAlignment="1">
      <alignment horizontal="left" vertical="center"/>
    </xf>
    <xf numFmtId="0" fontId="18" fillId="0" borderId="36" xfId="0" applyFont="1" applyBorder="1" applyAlignment="1">
      <alignment horizontal="center" vertical="center"/>
    </xf>
    <xf numFmtId="0" fontId="18" fillId="0" borderId="37" xfId="0" applyFont="1" applyBorder="1" applyAlignment="1">
      <alignment horizontal="center" vertical="center"/>
    </xf>
    <xf numFmtId="0" fontId="18" fillId="0" borderId="30" xfId="0" applyFont="1" applyBorder="1" applyAlignment="1">
      <alignment horizontal="left" vertical="center"/>
    </xf>
    <xf numFmtId="0" fontId="18" fillId="0" borderId="35" xfId="0" applyFont="1" applyBorder="1" applyAlignment="1">
      <alignment horizontal="left"/>
    </xf>
    <xf numFmtId="0" fontId="20" fillId="0" borderId="37" xfId="2" applyFont="1" applyBorder="1" applyAlignment="1">
      <alignment horizontal="center" vertical="center"/>
    </xf>
    <xf numFmtId="0" fontId="22" fillId="0" borderId="1" xfId="0" applyFont="1" applyBorder="1" applyAlignment="1">
      <alignment horizontal="center"/>
    </xf>
    <xf numFmtId="0" fontId="18" fillId="0" borderId="37" xfId="0" applyFont="1" applyBorder="1" applyAlignment="1">
      <alignment horizontal="center"/>
    </xf>
    <xf numFmtId="0" fontId="18" fillId="0" borderId="37" xfId="0" applyFont="1" applyBorder="1" applyAlignment="1">
      <alignment horizontal="left" vertical="center"/>
    </xf>
    <xf numFmtId="0" fontId="18" fillId="0" borderId="29" xfId="0" applyFont="1" applyBorder="1" applyAlignment="1">
      <alignment horizontal="center" vertical="center"/>
    </xf>
    <xf numFmtId="0" fontId="16" fillId="0" borderId="30" xfId="0" applyFont="1" applyBorder="1" applyAlignment="1">
      <alignment horizontal="center" vertical="center"/>
    </xf>
    <xf numFmtId="0" fontId="16" fillId="0" borderId="1" xfId="0" applyFont="1" applyBorder="1" applyAlignment="1">
      <alignment vertical="center"/>
    </xf>
    <xf numFmtId="0" fontId="20" fillId="0" borderId="37" xfId="2" applyFont="1" applyBorder="1" applyAlignment="1">
      <alignment horizontal="center"/>
    </xf>
    <xf numFmtId="0" fontId="16" fillId="0" borderId="30" xfId="0" applyFont="1" applyBorder="1" applyAlignment="1">
      <alignment horizontal="left" vertical="center"/>
    </xf>
    <xf numFmtId="0" fontId="16" fillId="0" borderId="1" xfId="0" applyFont="1" applyBorder="1" applyAlignment="1">
      <alignment horizontal="center" vertical="center"/>
    </xf>
    <xf numFmtId="0" fontId="16" fillId="0" borderId="29" xfId="0" applyFont="1" applyBorder="1" applyAlignment="1">
      <alignment horizontal="left" vertical="center"/>
    </xf>
    <xf numFmtId="0" fontId="17" fillId="0" borderId="28" xfId="0" applyFont="1" applyBorder="1" applyAlignment="1">
      <alignment horizontal="center" vertical="center"/>
    </xf>
    <xf numFmtId="0" fontId="18" fillId="0" borderId="32" xfId="0" applyFont="1" applyBorder="1" applyAlignment="1">
      <alignment horizontal="left"/>
    </xf>
    <xf numFmtId="0" fontId="20" fillId="0" borderId="32" xfId="2" applyFont="1" applyBorder="1" applyAlignment="1">
      <alignment horizontal="center"/>
    </xf>
    <xf numFmtId="16" fontId="18" fillId="0" borderId="35" xfId="0" applyNumberFormat="1" applyFont="1" applyBorder="1" applyAlignment="1">
      <alignment horizontal="center"/>
    </xf>
    <xf numFmtId="16" fontId="18" fillId="0" borderId="35" xfId="0" applyNumberFormat="1" applyFont="1" applyBorder="1" applyAlignment="1">
      <alignment horizontal="center" vertical="center"/>
    </xf>
    <xf numFmtId="0" fontId="18" fillId="0" borderId="36" xfId="0" applyFont="1" applyBorder="1" applyAlignment="1">
      <alignment horizontal="left" vertical="center"/>
    </xf>
    <xf numFmtId="0" fontId="22" fillId="0" borderId="37" xfId="0" applyFont="1" applyBorder="1" applyAlignment="1">
      <alignment horizontal="center" vertical="center"/>
    </xf>
    <xf numFmtId="0" fontId="18" fillId="0" borderId="58" xfId="0" applyFont="1" applyBorder="1" applyAlignment="1">
      <alignment horizontal="left" vertical="center"/>
    </xf>
    <xf numFmtId="0" fontId="18" fillId="0" borderId="59" xfId="0" applyFont="1" applyBorder="1" applyAlignment="1">
      <alignment horizontal="left" vertical="center"/>
    </xf>
    <xf numFmtId="0" fontId="19" fillId="4" borderId="1" xfId="2" applyFill="1" applyBorder="1" applyAlignment="1">
      <alignment horizontal="left" vertical="center"/>
    </xf>
    <xf numFmtId="0" fontId="14" fillId="0" borderId="35" xfId="0" applyFont="1" applyBorder="1" applyAlignment="1">
      <alignment vertical="center"/>
    </xf>
    <xf numFmtId="0" fontId="14" fillId="0" borderId="35" xfId="0" applyFont="1" applyBorder="1" applyAlignment="1">
      <alignment horizontal="center" vertical="center"/>
    </xf>
    <xf numFmtId="0" fontId="14" fillId="0" borderId="36" xfId="0" applyFont="1" applyBorder="1" applyAlignment="1">
      <alignment horizontal="center" vertical="center"/>
    </xf>
    <xf numFmtId="0" fontId="14" fillId="0" borderId="37" xfId="0" applyFont="1" applyBorder="1" applyAlignment="1">
      <alignment horizontal="center" vertical="center"/>
    </xf>
    <xf numFmtId="22" fontId="0" fillId="0" borderId="0" xfId="0" applyNumberFormat="1"/>
    <xf numFmtId="22" fontId="18" fillId="0" borderId="1" xfId="0" applyNumberFormat="1" applyFont="1" applyBorder="1" applyAlignment="1">
      <alignment horizontal="center" vertical="center" wrapText="1"/>
    </xf>
    <xf numFmtId="15" fontId="18" fillId="9" borderId="1" xfId="0" applyNumberFormat="1" applyFont="1" applyFill="1" applyBorder="1" applyAlignment="1">
      <alignment horizontal="center" vertical="center" wrapText="1"/>
    </xf>
    <xf numFmtId="2" fontId="3" fillId="5" borderId="46" xfId="0" applyNumberFormat="1" applyFont="1" applyFill="1" applyBorder="1" applyAlignment="1">
      <alignment horizontal="left" vertical="center"/>
    </xf>
    <xf numFmtId="2" fontId="3" fillId="5" borderId="55" xfId="0" applyNumberFormat="1" applyFont="1" applyFill="1" applyBorder="1" applyAlignment="1">
      <alignment horizontal="left" vertical="center"/>
    </xf>
    <xf numFmtId="0" fontId="3" fillId="5" borderId="46" xfId="0" applyFont="1" applyFill="1" applyBorder="1" applyAlignment="1">
      <alignment horizontal="center" vertical="center"/>
    </xf>
    <xf numFmtId="0" fontId="3" fillId="5" borderId="55" xfId="0" applyFont="1" applyFill="1" applyBorder="1" applyAlignment="1">
      <alignment horizontal="center" vertical="center"/>
    </xf>
    <xf numFmtId="2" fontId="3" fillId="5" borderId="46" xfId="0" applyNumberFormat="1" applyFont="1" applyFill="1" applyBorder="1" applyAlignment="1">
      <alignment horizontal="center" vertical="center"/>
    </xf>
    <xf numFmtId="2" fontId="3" fillId="5" borderId="55" xfId="0" applyNumberFormat="1" applyFont="1" applyFill="1" applyBorder="1" applyAlignment="1">
      <alignment horizontal="center" vertical="center"/>
    </xf>
    <xf numFmtId="0" fontId="16" fillId="8" borderId="42" xfId="0" applyFont="1" applyFill="1" applyBorder="1" applyAlignment="1">
      <alignment horizontal="center" vertical="center"/>
    </xf>
    <xf numFmtId="0" fontId="16" fillId="8" borderId="44" xfId="0" applyFont="1" applyFill="1" applyBorder="1" applyAlignment="1">
      <alignment horizontal="center" vertical="center"/>
    </xf>
    <xf numFmtId="0" fontId="23" fillId="0" borderId="42" xfId="0" applyFont="1" applyBorder="1" applyAlignment="1">
      <alignment horizontal="center" vertical="center"/>
    </xf>
    <xf numFmtId="0" fontId="23" fillId="0" borderId="28" xfId="0" applyFont="1" applyBorder="1" applyAlignment="1">
      <alignment horizontal="center" vertical="center"/>
    </xf>
    <xf numFmtId="0" fontId="16" fillId="0" borderId="30" xfId="0" applyFont="1" applyBorder="1" applyAlignment="1">
      <alignment horizontal="left" vertical="center"/>
    </xf>
    <xf numFmtId="0" fontId="16" fillId="0" borderId="29" xfId="0" applyFont="1" applyBorder="1" applyAlignment="1">
      <alignment horizontal="left" vertical="center"/>
    </xf>
    <xf numFmtId="0" fontId="16" fillId="0" borderId="28" xfId="0" applyFont="1" applyBorder="1" applyAlignment="1">
      <alignment horizontal="left" vertical="center"/>
    </xf>
    <xf numFmtId="0" fontId="16" fillId="0" borderId="1" xfId="0" applyFont="1" applyBorder="1" applyAlignment="1">
      <alignment horizontal="center" vertical="center"/>
    </xf>
    <xf numFmtId="0" fontId="6" fillId="2" borderId="15" xfId="0" applyFont="1" applyFill="1" applyBorder="1" applyAlignment="1">
      <alignment horizontal="center" vertical="center"/>
    </xf>
    <xf numFmtId="0" fontId="6" fillId="2" borderId="16" xfId="0" applyFont="1" applyFill="1" applyBorder="1" applyAlignment="1">
      <alignment horizontal="center" vertical="center"/>
    </xf>
    <xf numFmtId="0" fontId="6" fillId="2" borderId="17" xfId="0" applyFont="1" applyFill="1" applyBorder="1" applyAlignment="1">
      <alignment horizontal="center" vertical="center"/>
    </xf>
    <xf numFmtId="0" fontId="6" fillId="2" borderId="19" xfId="0" applyFont="1" applyFill="1" applyBorder="1" applyAlignment="1">
      <alignment horizontal="center" vertical="center"/>
    </xf>
    <xf numFmtId="0" fontId="6" fillId="2" borderId="20" xfId="0" applyFont="1" applyFill="1" applyBorder="1" applyAlignment="1">
      <alignment horizontal="center" vertical="center"/>
    </xf>
    <xf numFmtId="0" fontId="6" fillId="2" borderId="21" xfId="0" applyFont="1" applyFill="1" applyBorder="1" applyAlignment="1">
      <alignment horizontal="center" vertical="center"/>
    </xf>
    <xf numFmtId="0" fontId="4" fillId="2" borderId="22" xfId="0" applyFont="1" applyFill="1" applyBorder="1" applyAlignment="1">
      <alignment horizontal="center" vertical="center"/>
    </xf>
    <xf numFmtId="0" fontId="4" fillId="2" borderId="14" xfId="0" applyFont="1" applyFill="1" applyBorder="1" applyAlignment="1">
      <alignment horizontal="center" vertical="center"/>
    </xf>
    <xf numFmtId="0" fontId="3" fillId="2" borderId="0" xfId="0" applyFont="1" applyFill="1" applyAlignment="1">
      <alignment horizontal="center" vertical="center"/>
    </xf>
    <xf numFmtId="0" fontId="3" fillId="2" borderId="2"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45" xfId="0" applyFont="1" applyFill="1" applyBorder="1" applyAlignment="1">
      <alignment horizontal="center" vertical="center"/>
    </xf>
    <xf numFmtId="0" fontId="3" fillId="2" borderId="47" xfId="0" applyFont="1" applyFill="1" applyBorder="1" applyAlignment="1">
      <alignment horizontal="center" vertical="center"/>
    </xf>
    <xf numFmtId="0" fontId="3" fillId="2" borderId="52" xfId="0" applyFont="1" applyFill="1" applyBorder="1" applyAlignment="1">
      <alignment horizontal="center" vertical="center"/>
    </xf>
    <xf numFmtId="0" fontId="3" fillId="2" borderId="53" xfId="0" applyFont="1" applyFill="1" applyBorder="1" applyAlignment="1">
      <alignment horizontal="center" vertical="center"/>
    </xf>
    <xf numFmtId="0" fontId="3" fillId="2" borderId="45" xfId="0" applyFont="1" applyFill="1" applyBorder="1" applyAlignment="1">
      <alignment horizontal="center" vertical="center" wrapText="1"/>
    </xf>
    <xf numFmtId="0" fontId="3" fillId="2" borderId="47" xfId="0" applyFont="1" applyFill="1" applyBorder="1" applyAlignment="1">
      <alignment horizontal="center" vertical="center" wrapText="1"/>
    </xf>
    <xf numFmtId="0" fontId="3" fillId="2" borderId="52" xfId="0" applyFont="1" applyFill="1" applyBorder="1" applyAlignment="1">
      <alignment horizontal="center" vertical="center" wrapText="1"/>
    </xf>
    <xf numFmtId="0" fontId="3" fillId="2" borderId="53" xfId="0" applyFont="1" applyFill="1" applyBorder="1" applyAlignment="1">
      <alignment horizontal="center" vertical="center" wrapText="1"/>
    </xf>
    <xf numFmtId="0" fontId="11" fillId="0" borderId="0" xfId="0" applyFont="1" applyAlignment="1">
      <alignment horizontal="left" vertical="center" wrapText="1"/>
    </xf>
    <xf numFmtId="0" fontId="4" fillId="2" borderId="0" xfId="0" applyFont="1" applyFill="1" applyAlignment="1">
      <alignment horizontal="center" vertical="center"/>
    </xf>
    <xf numFmtId="0" fontId="1" fillId="0" borderId="1" xfId="0" applyFont="1" applyBorder="1" applyAlignment="1">
      <alignment horizontal="center" vertical="center" textRotation="180" wrapText="1"/>
    </xf>
    <xf numFmtId="0" fontId="16" fillId="0" borderId="1" xfId="0" applyFont="1" applyBorder="1" applyAlignment="1">
      <alignment horizontal="center" vertical="center" wrapText="1" readingOrder="1"/>
    </xf>
    <xf numFmtId="0" fontId="15" fillId="7" borderId="43" xfId="0" applyFont="1" applyFill="1" applyBorder="1" applyAlignment="1">
      <alignment horizontal="center"/>
    </xf>
    <xf numFmtId="0" fontId="15" fillId="7" borderId="0" xfId="0" applyFont="1" applyFill="1" applyBorder="1" applyAlignment="1">
      <alignment horizontal="center"/>
    </xf>
    <xf numFmtId="0" fontId="1" fillId="3" borderId="12" xfId="0" applyFont="1" applyFill="1" applyBorder="1" applyAlignment="1">
      <alignment horizontal="center" vertical="center"/>
    </xf>
    <xf numFmtId="0" fontId="1" fillId="3" borderId="13" xfId="0" applyFont="1" applyFill="1" applyBorder="1" applyAlignment="1">
      <alignment horizontal="center" vertical="center"/>
    </xf>
    <xf numFmtId="0" fontId="23" fillId="3" borderId="13" xfId="0" applyFont="1" applyFill="1" applyBorder="1" applyAlignment="1">
      <alignment horizontal="center" vertical="center"/>
    </xf>
    <xf numFmtId="0" fontId="3" fillId="2" borderId="23" xfId="0" applyFont="1" applyFill="1" applyBorder="1" applyAlignment="1">
      <alignment horizontal="center" vertical="center"/>
    </xf>
    <xf numFmtId="0" fontId="3" fillId="2" borderId="24" xfId="0" applyFont="1" applyFill="1" applyBorder="1" applyAlignment="1">
      <alignment horizontal="center" vertical="center"/>
    </xf>
    <xf numFmtId="0" fontId="23" fillId="2" borderId="24" xfId="0" applyFont="1" applyFill="1" applyBorder="1" applyAlignment="1">
      <alignment horizontal="center" vertical="center"/>
    </xf>
    <xf numFmtId="0" fontId="23" fillId="2" borderId="50" xfId="0" applyFont="1" applyFill="1" applyBorder="1" applyAlignment="1">
      <alignment horizontal="center" vertical="center"/>
    </xf>
    <xf numFmtId="0" fontId="23" fillId="0" borderId="42" xfId="0" applyFont="1" applyBorder="1" applyAlignment="1">
      <alignment horizontal="center" vertical="center" wrapText="1" readingOrder="1"/>
    </xf>
    <xf numFmtId="0" fontId="23" fillId="0" borderId="28" xfId="0" applyFont="1" applyBorder="1" applyAlignment="1">
      <alignment horizontal="center" vertical="center" wrapText="1" readingOrder="1"/>
    </xf>
    <xf numFmtId="0" fontId="16" fillId="0" borderId="30" xfId="0" applyFont="1" applyBorder="1" applyAlignment="1">
      <alignment horizontal="left" vertical="center" wrapText="1" readingOrder="1"/>
    </xf>
    <xf numFmtId="0" fontId="16" fillId="0" borderId="29" xfId="0" applyFont="1" applyBorder="1" applyAlignment="1">
      <alignment horizontal="left" vertical="center" wrapText="1" readingOrder="1"/>
    </xf>
    <xf numFmtId="0" fontId="16" fillId="13" borderId="60" xfId="0" applyFont="1" applyFill="1" applyBorder="1" applyAlignment="1">
      <alignment horizontal="center" vertical="center" wrapText="1" readingOrder="1"/>
    </xf>
    <xf numFmtId="0" fontId="16" fillId="13" borderId="56" xfId="0" applyFont="1" applyFill="1" applyBorder="1" applyAlignment="1">
      <alignment horizontal="center" vertical="center" wrapText="1" readingOrder="1"/>
    </xf>
    <xf numFmtId="0" fontId="9" fillId="2" borderId="18"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16" fillId="0" borderId="28" xfId="0" applyFont="1" applyBorder="1" applyAlignment="1">
      <alignment horizontal="left" vertical="center" wrapText="1" readingOrder="1"/>
    </xf>
    <xf numFmtId="0" fontId="16" fillId="8" borderId="28" xfId="0" applyFont="1" applyFill="1" applyBorder="1" applyAlignment="1">
      <alignment horizontal="center" vertical="center" wrapText="1"/>
    </xf>
    <xf numFmtId="0" fontId="16" fillId="8" borderId="30" xfId="0" applyFont="1" applyFill="1" applyBorder="1" applyAlignment="1">
      <alignment horizontal="center" vertical="center" wrapText="1"/>
    </xf>
    <xf numFmtId="0" fontId="15" fillId="7" borderId="25" xfId="0" applyFont="1" applyFill="1" applyBorder="1" applyAlignment="1">
      <alignment horizontal="center"/>
    </xf>
    <xf numFmtId="0" fontId="15" fillId="7" borderId="26" xfId="0" applyFont="1" applyFill="1" applyBorder="1" applyAlignment="1">
      <alignment horizontal="center"/>
    </xf>
    <xf numFmtId="0" fontId="15" fillId="7" borderId="27" xfId="0" applyFont="1" applyFill="1" applyBorder="1" applyAlignment="1">
      <alignment horizontal="center"/>
    </xf>
    <xf numFmtId="0" fontId="16" fillId="0" borderId="42" xfId="0" applyFont="1" applyBorder="1" applyAlignment="1">
      <alignment horizontal="center" vertical="center" wrapText="1" readingOrder="1"/>
    </xf>
    <xf numFmtId="0" fontId="16" fillId="0" borderId="29" xfId="0" applyFont="1" applyBorder="1" applyAlignment="1">
      <alignment horizontal="center" vertical="center" wrapText="1" readingOrder="1"/>
    </xf>
    <xf numFmtId="0" fontId="16" fillId="8" borderId="42" xfId="0" applyFont="1" applyFill="1" applyBorder="1" applyAlignment="1">
      <alignment horizontal="center" vertical="center" wrapText="1" readingOrder="1"/>
    </xf>
    <xf numFmtId="0" fontId="16" fillId="8" borderId="44" xfId="0" applyFont="1" applyFill="1" applyBorder="1" applyAlignment="1">
      <alignment horizontal="center" vertical="center" wrapText="1" readingOrder="1"/>
    </xf>
    <xf numFmtId="0" fontId="16" fillId="8" borderId="42" xfId="0" applyFont="1" applyFill="1" applyBorder="1" applyAlignment="1">
      <alignment horizontal="center" vertical="center" wrapText="1"/>
    </xf>
    <xf numFmtId="0" fontId="16" fillId="8" borderId="44" xfId="0" applyFont="1" applyFill="1" applyBorder="1" applyAlignment="1">
      <alignment horizontal="center" vertical="center" wrapText="1"/>
    </xf>
    <xf numFmtId="0" fontId="15" fillId="7" borderId="45" xfId="0" applyFont="1" applyFill="1" applyBorder="1" applyAlignment="1">
      <alignment horizontal="center"/>
    </xf>
    <xf numFmtId="0" fontId="15" fillId="7" borderId="46" xfId="0" applyFont="1" applyFill="1" applyBorder="1" applyAlignment="1">
      <alignment horizontal="center"/>
    </xf>
    <xf numFmtId="0" fontId="15" fillId="7" borderId="47" xfId="0" applyFont="1" applyFill="1" applyBorder="1" applyAlignment="1">
      <alignment horizontal="center"/>
    </xf>
    <xf numFmtId="0" fontId="16" fillId="0" borderId="42" xfId="0" applyFont="1" applyBorder="1" applyAlignment="1">
      <alignment horizontal="left" vertical="center" wrapText="1" readingOrder="1"/>
    </xf>
    <xf numFmtId="0" fontId="18" fillId="0" borderId="30" xfId="0" applyFont="1" applyBorder="1" applyAlignment="1">
      <alignment horizontal="center" vertical="center" wrapText="1" readingOrder="1"/>
    </xf>
    <xf numFmtId="0" fontId="18" fillId="0" borderId="28" xfId="0" applyFont="1" applyBorder="1" applyAlignment="1">
      <alignment horizontal="center" vertical="center" wrapText="1" readingOrder="1"/>
    </xf>
    <xf numFmtId="0" fontId="18" fillId="0" borderId="29" xfId="0" applyFont="1" applyBorder="1" applyAlignment="1">
      <alignment horizontal="center" vertical="center" wrapText="1" readingOrder="1"/>
    </xf>
    <xf numFmtId="0" fontId="16" fillId="0" borderId="28" xfId="0" applyFont="1" applyBorder="1" applyAlignment="1">
      <alignment horizontal="center" vertical="center" wrapText="1" readingOrder="1"/>
    </xf>
    <xf numFmtId="0" fontId="16" fillId="8" borderId="28" xfId="0" applyFont="1" applyFill="1" applyBorder="1" applyAlignment="1">
      <alignment horizontal="center" vertical="center" wrapText="1" readingOrder="1"/>
    </xf>
    <xf numFmtId="0" fontId="16" fillId="0" borderId="30" xfId="0" applyFont="1" applyBorder="1" applyAlignment="1">
      <alignment horizontal="center" vertical="center" wrapText="1" readingOrder="1"/>
    </xf>
    <xf numFmtId="0" fontId="16" fillId="8" borderId="30" xfId="0" applyFont="1" applyFill="1" applyBorder="1" applyAlignment="1">
      <alignment horizontal="center" vertical="center" wrapText="1" readingOrder="1"/>
    </xf>
    <xf numFmtId="0" fontId="16" fillId="0" borderId="28" xfId="0" applyFont="1" applyBorder="1" applyAlignment="1">
      <alignment horizontal="center" vertical="center" wrapText="1"/>
    </xf>
    <xf numFmtId="0" fontId="16" fillId="0" borderId="29" xfId="0" applyFont="1" applyBorder="1" applyAlignment="1">
      <alignment horizontal="center" vertical="center" wrapText="1"/>
    </xf>
    <xf numFmtId="0" fontId="16" fillId="0" borderId="30" xfId="0" applyFont="1" applyBorder="1" applyAlignment="1">
      <alignment horizontal="center" vertical="center" wrapText="1"/>
    </xf>
    <xf numFmtId="0" fontId="16" fillId="0" borderId="30" xfId="0" applyFont="1" applyBorder="1" applyAlignment="1">
      <alignment horizontal="left" vertical="center" wrapText="1"/>
    </xf>
    <xf numFmtId="0" fontId="16" fillId="0" borderId="29" xfId="0" applyFont="1" applyBorder="1" applyAlignment="1">
      <alignment horizontal="left" vertical="center" wrapText="1"/>
    </xf>
    <xf numFmtId="0" fontId="15" fillId="7" borderId="52" xfId="0" applyFont="1" applyFill="1" applyBorder="1" applyAlignment="1">
      <alignment horizontal="center"/>
    </xf>
    <xf numFmtId="0" fontId="15" fillId="7" borderId="55" xfId="0" applyFont="1" applyFill="1" applyBorder="1" applyAlignment="1">
      <alignment horizontal="center"/>
    </xf>
    <xf numFmtId="0" fontId="15" fillId="7" borderId="53" xfId="0" applyFont="1" applyFill="1" applyBorder="1" applyAlignment="1">
      <alignment horizontal="center"/>
    </xf>
    <xf numFmtId="0" fontId="15" fillId="7" borderId="51" xfId="0" applyFont="1" applyFill="1" applyBorder="1" applyAlignment="1">
      <alignment horizontal="center"/>
    </xf>
    <xf numFmtId="0" fontId="15" fillId="7" borderId="26" xfId="0" applyFont="1" applyFill="1" applyBorder="1" applyAlignment="1">
      <alignment horizontal="left"/>
    </xf>
    <xf numFmtId="0" fontId="16" fillId="8" borderId="28" xfId="0" applyFont="1" applyFill="1" applyBorder="1" applyAlignment="1">
      <alignment horizontal="left" vertical="center" wrapText="1" readingOrder="1"/>
    </xf>
    <xf numFmtId="0" fontId="16" fillId="8" borderId="30" xfId="0" applyFont="1" applyFill="1" applyBorder="1" applyAlignment="1">
      <alignment horizontal="left" vertical="center" wrapText="1" readingOrder="1"/>
    </xf>
    <xf numFmtId="0" fontId="20" fillId="0" borderId="40" xfId="2" applyFont="1" applyBorder="1" applyAlignment="1">
      <alignment horizontal="center" vertical="center" wrapText="1" readingOrder="1"/>
    </xf>
    <xf numFmtId="0" fontId="20" fillId="0" borderId="41" xfId="2" applyFont="1" applyBorder="1" applyAlignment="1">
      <alignment horizontal="center" vertical="center" wrapText="1" readingOrder="1"/>
    </xf>
    <xf numFmtId="0" fontId="20" fillId="0" borderId="32" xfId="2" applyFont="1" applyBorder="1" applyAlignment="1">
      <alignment horizontal="center" vertical="center" wrapText="1" readingOrder="1"/>
    </xf>
    <xf numFmtId="0" fontId="20" fillId="0" borderId="34" xfId="2" applyFont="1" applyBorder="1" applyAlignment="1">
      <alignment horizontal="center" vertical="center" wrapText="1" readingOrder="1"/>
    </xf>
    <xf numFmtId="0" fontId="15" fillId="7" borderId="26" xfId="0" applyFont="1" applyFill="1" applyBorder="1" applyAlignment="1"/>
    <xf numFmtId="0" fontId="16" fillId="8" borderId="28" xfId="0" applyFont="1" applyFill="1" applyBorder="1" applyAlignment="1">
      <alignment vertical="center" wrapText="1" readingOrder="1"/>
    </xf>
    <xf numFmtId="0" fontId="16" fillId="8" borderId="30" xfId="0" applyFont="1" applyFill="1" applyBorder="1" applyAlignment="1">
      <alignment vertical="center" wrapText="1" readingOrder="1"/>
    </xf>
    <xf numFmtId="168" fontId="16" fillId="0" borderId="1" xfId="0" applyNumberFormat="1" applyFont="1" applyBorder="1" applyAlignment="1">
      <alignment horizontal="center" vertical="center" wrapText="1" readingOrder="1"/>
    </xf>
    <xf numFmtId="0" fontId="19" fillId="0" borderId="32" xfId="2" applyBorder="1" applyAlignment="1">
      <alignment horizontal="center" vertical="center" wrapText="1" readingOrder="1"/>
    </xf>
    <xf numFmtId="0" fontId="25" fillId="0" borderId="1" xfId="0" applyFont="1" applyBorder="1" applyAlignment="1">
      <alignment horizontal="left" vertical="center" wrapText="1"/>
    </xf>
  </cellXfs>
  <cellStyles count="5">
    <cellStyle name="Hyperlink" xfId="2" builtinId="8"/>
    <cellStyle name="Normal" xfId="0" builtinId="0"/>
    <cellStyle name="Normal 2" xfId="3"/>
    <cellStyle name="Normal 4 2" xfId="1"/>
    <cellStyle name="Percent" xfId="4" builtinId="5"/>
  </cellStyles>
  <dxfs count="2325">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0" tint="-0.14996795556505021"/>
        </patternFill>
      </fill>
    </dxf>
    <dxf>
      <fill>
        <patternFill>
          <bgColor theme="7" tint="0.79998168889431442"/>
        </patternFill>
      </fill>
    </dxf>
    <dxf>
      <fill>
        <patternFill>
          <bgColor theme="2"/>
        </patternFill>
      </fill>
    </dxf>
    <dxf>
      <fill>
        <patternFill>
          <bgColor theme="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2"/>
        </patternFill>
      </fill>
    </dxf>
    <dxf>
      <fill>
        <patternFill>
          <bgColor theme="2"/>
        </patternFill>
      </fill>
    </dxf>
    <dxf>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alignment horizontal="center" readingOrder="0"/>
    </dxf>
    <dxf>
      <alignment horizontal="center" readingOrder="0"/>
    </dxf>
    <dxf>
      <numFmt numFmtId="165" formatCode="0.0%"/>
    </dxf>
    <dxf>
      <numFmt numFmtId="165" formatCode="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alignment horizontal="center" readingOrder="0"/>
    </dxf>
    <dxf>
      <numFmt numFmtId="165" formatCode="0.0%"/>
    </dxf>
    <dxf>
      <numFmt numFmtId="165" formatCode="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alignment horizontal="center" readingOrder="0"/>
    </dxf>
    <dxf>
      <numFmt numFmtId="165" formatCode="0.0%"/>
    </dxf>
    <dxf>
      <numFmt numFmtId="165" formatCode="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alignment horizontal="center" readingOrder="0"/>
    </dxf>
    <dxf>
      <numFmt numFmtId="165" formatCode="0.0%"/>
    </dxf>
    <dxf>
      <numFmt numFmtId="165" formatCode="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pivotCacheDefinition" Target="pivotCache/pivotCacheDefinition2.xml"/><Relationship Id="rId128" Type="http://schemas.microsoft.com/office/2006/relationships/vbaProject" Target="vbaProject.bin"/><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externalLink" Target="externalLinks/externalLink1.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theme" Target="theme/theme1.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externalLink" Target="externalLinks/externalLink2.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externalLink" Target="externalLinks/externalLink3.xml"/><Relationship Id="rId125"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externalLink" Target="externalLinks/externalLink4.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activeX/activeX183.xml><?xml version="1.0" encoding="utf-8"?>
<ax:ocx xmlns:ax="http://schemas.microsoft.com/office/2006/activeX" xmlns:r="http://schemas.openxmlformats.org/officeDocument/2006/relationships" ax:classid="{D7053240-CE69-11CD-A777-00DD01143C57}" ax:persistence="persistStreamInit" r:id="rId1"/>
</file>

<file path=xl/activeX/activeX184.xml><?xml version="1.0" encoding="utf-8"?>
<ax:ocx xmlns:ax="http://schemas.microsoft.com/office/2006/activeX" xmlns:r="http://schemas.openxmlformats.org/officeDocument/2006/relationships" ax:classid="{D7053240-CE69-11CD-A777-00DD01143C57}" ax:persistence="persistStreamInit" r:id="rId1"/>
</file>

<file path=xl/activeX/activeX185.xml><?xml version="1.0" encoding="utf-8"?>
<ax:ocx xmlns:ax="http://schemas.microsoft.com/office/2006/activeX" xmlns:r="http://schemas.openxmlformats.org/officeDocument/2006/relationships" ax:classid="{D7053240-CE69-11CD-A777-00DD01143C57}" ax:persistence="persistStreamInit" r:id="rId1"/>
</file>

<file path=xl/activeX/activeX186.xml><?xml version="1.0" encoding="utf-8"?>
<ax:ocx xmlns:ax="http://schemas.microsoft.com/office/2006/activeX" xmlns:r="http://schemas.openxmlformats.org/officeDocument/2006/relationships" ax:classid="{D7053240-CE69-11CD-A777-00DD01143C57}" ax:persistence="persistStreamInit" r:id="rId1"/>
</file>

<file path=xl/activeX/activeX187.xml><?xml version="1.0" encoding="utf-8"?>
<ax:ocx xmlns:ax="http://schemas.microsoft.com/office/2006/activeX" xmlns:r="http://schemas.openxmlformats.org/officeDocument/2006/relationships" ax:classid="{D7053240-CE69-11CD-A777-00DD01143C57}" ax:persistence="persistStreamInit" r:id="rId1"/>
</file>

<file path=xl/activeX/activeX188.xml><?xml version="1.0" encoding="utf-8"?>
<ax:ocx xmlns:ax="http://schemas.microsoft.com/office/2006/activeX" xmlns:r="http://schemas.openxmlformats.org/officeDocument/2006/relationships" ax:classid="{D7053240-CE69-11CD-A777-00DD01143C57}" ax:persistence="persistStreamInit" r:id="rId1"/>
</file>

<file path=xl/activeX/activeX189.xml><?xml version="1.0" encoding="utf-8"?>
<ax:ocx xmlns:ax="http://schemas.microsoft.com/office/2006/activeX" xmlns:r="http://schemas.openxmlformats.org/officeDocument/2006/relationships" ax:classid="{D7053240-CE69-11CD-A777-00DD01143C57}" ax:persistence="persistStreamInit" r:id="rId1"/>
</file>

<file path=xl/activeX/activeX190.xml><?xml version="1.0" encoding="utf-8"?>
<ax:ocx xmlns:ax="http://schemas.microsoft.com/office/2006/activeX" xmlns:r="http://schemas.openxmlformats.org/officeDocument/2006/relationships" ax:classid="{D7053240-CE69-11CD-A777-00DD01143C57}" ax:persistence="persistStreamInit" r:id="rId1"/>
</file>

<file path=xl/activeX/activeX191.xml><?xml version="1.0" encoding="utf-8"?>
<ax:ocx xmlns:ax="http://schemas.microsoft.com/office/2006/activeX" xmlns:r="http://schemas.openxmlformats.org/officeDocument/2006/relationships" ax:classid="{D7053240-CE69-11CD-A777-00DD01143C57}" ax:persistence="persistStreamInit" r:id="rId1"/>
</file>

<file path=xl/activeX/activeX192.xml><?xml version="1.0" encoding="utf-8"?>
<ax:ocx xmlns:ax="http://schemas.microsoft.com/office/2006/activeX" xmlns:r="http://schemas.openxmlformats.org/officeDocument/2006/relationships" ax:classid="{D7053240-CE69-11CD-A777-00DD01143C57}" ax:persistence="persistStreamInit" r:id="rId1"/>
</file>

<file path=xl/activeX/activeX193.xml><?xml version="1.0" encoding="utf-8"?>
<ax:ocx xmlns:ax="http://schemas.microsoft.com/office/2006/activeX" xmlns:r="http://schemas.openxmlformats.org/officeDocument/2006/relationships" ax:classid="{D7053240-CE69-11CD-A777-00DD01143C57}" ax:persistence="persistStreamInit" r:id="rId1"/>
</file>

<file path=xl/activeX/activeX194.xml><?xml version="1.0" encoding="utf-8"?>
<ax:ocx xmlns:ax="http://schemas.microsoft.com/office/2006/activeX" xmlns:r="http://schemas.openxmlformats.org/officeDocument/2006/relationships" ax:classid="{D7053240-CE69-11CD-A777-00DD01143C57}" ax:persistence="persistStreamInit" r:id="rId1"/>
</file>

<file path=xl/activeX/activeX195.xml><?xml version="1.0" encoding="utf-8"?>
<ax:ocx xmlns:ax="http://schemas.microsoft.com/office/2006/activeX" xmlns:r="http://schemas.openxmlformats.org/officeDocument/2006/relationships" ax:classid="{D7053240-CE69-11CD-A777-00DD01143C57}" ax:persistence="persistStreamInit" r:id="rId1"/>
</file>

<file path=xl/activeX/activeX196.xml><?xml version="1.0" encoding="utf-8"?>
<ax:ocx xmlns:ax="http://schemas.microsoft.com/office/2006/activeX" xmlns:r="http://schemas.openxmlformats.org/officeDocument/2006/relationships" ax:classid="{D7053240-CE69-11CD-A777-00DD01143C57}" ax:persistence="persistStreamInit" r:id="rId1"/>
</file>

<file path=xl/activeX/activeX197.xml><?xml version="1.0" encoding="utf-8"?>
<ax:ocx xmlns:ax="http://schemas.microsoft.com/office/2006/activeX" xmlns:r="http://schemas.openxmlformats.org/officeDocument/2006/relationships" ax:classid="{D7053240-CE69-11CD-A777-00DD01143C57}" ax:persistence="persistStreamInit" r:id="rId1"/>
</file>

<file path=xl/activeX/activeX198.xml><?xml version="1.0" encoding="utf-8"?>
<ax:ocx xmlns:ax="http://schemas.microsoft.com/office/2006/activeX" xmlns:r="http://schemas.openxmlformats.org/officeDocument/2006/relationships" ax:classid="{D7053240-CE69-11CD-A777-00DD01143C57}" ax:persistence="persistStreamInit" r:id="rId1"/>
</file>

<file path=xl/activeX/activeX199.xml><?xml version="1.0" encoding="utf-8"?>
<ax:ocx xmlns:ax="http://schemas.microsoft.com/office/2006/activeX" xmlns:r="http://schemas.openxmlformats.org/officeDocument/2006/relationships" ax:classid="{D7053240-CE69-11CD-A777-00DD01143C57}" ax:persistence="persistStreamInit" r:id="rId1"/>
</file>

<file path=xl/activeX/activeX200.xml><?xml version="1.0" encoding="utf-8"?>
<ax:ocx xmlns:ax="http://schemas.microsoft.com/office/2006/activeX" xmlns:r="http://schemas.openxmlformats.org/officeDocument/2006/relationships" ax:classid="{D7053240-CE69-11CD-A777-00DD01143C57}" ax:persistence="persistStreamInit" r:id="rId1"/>
</file>

<file path=xl/activeX/activeX201.xml><?xml version="1.0" encoding="utf-8"?>
<ax:ocx xmlns:ax="http://schemas.microsoft.com/office/2006/activeX" xmlns:r="http://schemas.openxmlformats.org/officeDocument/2006/relationships" ax:classid="{D7053240-CE69-11CD-A777-00DD01143C57}" ax:persistence="persistStreamInit" r:id="rId1"/>
</file>

<file path=xl/activeX/activeX202.xml><?xml version="1.0" encoding="utf-8"?>
<ax:ocx xmlns:ax="http://schemas.microsoft.com/office/2006/activeX" xmlns:r="http://schemas.openxmlformats.org/officeDocument/2006/relationships" ax:classid="{D7053240-CE69-11CD-A777-00DD01143C57}" ax:persistence="persistStreamInit" r:id="rId1"/>
</file>

<file path=xl/activeX/activeX203.xml><?xml version="1.0" encoding="utf-8"?>
<ax:ocx xmlns:ax="http://schemas.microsoft.com/office/2006/activeX" xmlns:r="http://schemas.openxmlformats.org/officeDocument/2006/relationships" ax:classid="{D7053240-CE69-11CD-A777-00DD01143C57}" ax:persistence="persistStreamInit" r:id="rId1"/>
</file>

<file path=xl/activeX/activeX204.xml><?xml version="1.0" encoding="utf-8"?>
<ax:ocx xmlns:ax="http://schemas.microsoft.com/office/2006/activeX" xmlns:r="http://schemas.openxmlformats.org/officeDocument/2006/relationships" ax:classid="{D7053240-CE69-11CD-A777-00DD01143C57}" ax:persistence="persistStreamInit" r:id="rId1"/>
</file>

<file path=xl/activeX/activeX205.xml><?xml version="1.0" encoding="utf-8"?>
<ax:ocx xmlns:ax="http://schemas.microsoft.com/office/2006/activeX" xmlns:r="http://schemas.openxmlformats.org/officeDocument/2006/relationships" ax:classid="{D7053240-CE69-11CD-A777-00DD01143C57}" ax:persistence="persistStreamInit" r:id="rId1"/>
</file>

<file path=xl/activeX/activeX206.xml><?xml version="1.0" encoding="utf-8"?>
<ax:ocx xmlns:ax="http://schemas.microsoft.com/office/2006/activeX" xmlns:r="http://schemas.openxmlformats.org/officeDocument/2006/relationships" ax:classid="{D7053240-CE69-11CD-A777-00DD01143C57}" ax:persistence="persistStreamInit" r:id="rId1"/>
</file>

<file path=xl/activeX/activeX207.xml><?xml version="1.0" encoding="utf-8"?>
<ax:ocx xmlns:ax="http://schemas.microsoft.com/office/2006/activeX" xmlns:r="http://schemas.openxmlformats.org/officeDocument/2006/relationships" ax:classid="{D7053240-CE69-11CD-A777-00DD01143C57}" ax:persistence="persistStreamInit" r:id="rId1"/>
</file>

<file path=xl/activeX/activeX208.xml><?xml version="1.0" encoding="utf-8"?>
<ax:ocx xmlns:ax="http://schemas.microsoft.com/office/2006/activeX" xmlns:r="http://schemas.openxmlformats.org/officeDocument/2006/relationships" ax:classid="{D7053240-CE69-11CD-A777-00DD01143C57}" ax:persistence="persistStreamInit" r:id="rId1"/>
</file>

<file path=xl/activeX/activeX209.xml><?xml version="1.0" encoding="utf-8"?>
<ax:ocx xmlns:ax="http://schemas.microsoft.com/office/2006/activeX" xmlns:r="http://schemas.openxmlformats.org/officeDocument/2006/relationships" ax:classid="{D7053240-CE69-11CD-A777-00DD01143C57}" ax:persistence="persistStreamInit" r:id="rId1"/>
</file>

<file path=xl/activeX/activeX210.xml><?xml version="1.0" encoding="utf-8"?>
<ax:ocx xmlns:ax="http://schemas.microsoft.com/office/2006/activeX" xmlns:r="http://schemas.openxmlformats.org/officeDocument/2006/relationships" ax:classid="{D7053240-CE69-11CD-A777-00DD01143C57}" ax:persistence="persistStreamInit" r:id="rId1"/>
</file>

<file path=xl/activeX/activeX211.xml><?xml version="1.0" encoding="utf-8"?>
<ax:ocx xmlns:ax="http://schemas.microsoft.com/office/2006/activeX" xmlns:r="http://schemas.openxmlformats.org/officeDocument/2006/relationships" ax:classid="{D7053240-CE69-11CD-A777-00DD01143C57}" ax:persistence="persistStreamInit" r:id="rId1"/>
</file>

<file path=xl/activeX/activeX212.xml><?xml version="1.0" encoding="utf-8"?>
<ax:ocx xmlns:ax="http://schemas.microsoft.com/office/2006/activeX" xmlns:r="http://schemas.openxmlformats.org/officeDocument/2006/relationships" ax:classid="{D7053240-CE69-11CD-A777-00DD01143C57}" ax:persistence="persistStreamInit" r:id="rId1"/>
</file>

<file path=xl/activeX/activeX213.xml><?xml version="1.0" encoding="utf-8"?>
<ax:ocx xmlns:ax="http://schemas.microsoft.com/office/2006/activeX" xmlns:r="http://schemas.openxmlformats.org/officeDocument/2006/relationships" ax:classid="{D7053240-CE69-11CD-A777-00DD01143C57}" ax:persistence="persistStreamInit" r:id="rId1"/>
</file>

<file path=xl/activeX/activeX214.xml><?xml version="1.0" encoding="utf-8"?>
<ax:ocx xmlns:ax="http://schemas.microsoft.com/office/2006/activeX" xmlns:r="http://schemas.openxmlformats.org/officeDocument/2006/relationships" ax:classid="{D7053240-CE69-11CD-A777-00DD01143C57}" ax:persistence="persistStreamInit" r:id="rId1"/>
</file>

<file path=xl/activeX/activeX215.xml><?xml version="1.0" encoding="utf-8"?>
<ax:ocx xmlns:ax="http://schemas.microsoft.com/office/2006/activeX" xmlns:r="http://schemas.openxmlformats.org/officeDocument/2006/relationships" ax:classid="{D7053240-CE69-11CD-A777-00DD01143C57}" ax:persistence="persistStreamInit" r:id="rId1"/>
</file>

<file path=xl/activeX/activeX216.xml><?xml version="1.0" encoding="utf-8"?>
<ax:ocx xmlns:ax="http://schemas.microsoft.com/office/2006/activeX" xmlns:r="http://schemas.openxmlformats.org/officeDocument/2006/relationships" ax:classid="{D7053240-CE69-11CD-A777-00DD01143C57}" ax:persistence="persistStreamInit" r:id="rId1"/>
</file>

<file path=xl/activeX/activeX217.xml><?xml version="1.0" encoding="utf-8"?>
<ax:ocx xmlns:ax="http://schemas.microsoft.com/office/2006/activeX" xmlns:r="http://schemas.openxmlformats.org/officeDocument/2006/relationships" ax:classid="{D7053240-CE69-11CD-A777-00DD01143C57}" ax:persistence="persistStreamInit" r:id="rId1"/>
</file>

<file path=xl/activeX/activeX218.xml><?xml version="1.0" encoding="utf-8"?>
<ax:ocx xmlns:ax="http://schemas.microsoft.com/office/2006/activeX" xmlns:r="http://schemas.openxmlformats.org/officeDocument/2006/relationships" ax:classid="{D7053240-CE69-11CD-A777-00DD01143C57}" ax:persistence="persistStreamInit" r:id="rId1"/>
</file>

<file path=xl/activeX/activeX219.xml><?xml version="1.0" encoding="utf-8"?>
<ax:ocx xmlns:ax="http://schemas.microsoft.com/office/2006/activeX" xmlns:r="http://schemas.openxmlformats.org/officeDocument/2006/relationships" ax:classid="{D7053240-CE69-11CD-A777-00DD01143C57}" ax:persistence="persistStreamInit" r:id="rId1"/>
</file>

<file path=xl/activeX/activeX220.xml><?xml version="1.0" encoding="utf-8"?>
<ax:ocx xmlns:ax="http://schemas.microsoft.com/office/2006/activeX" xmlns:r="http://schemas.openxmlformats.org/officeDocument/2006/relationships" ax:classid="{D7053240-CE69-11CD-A777-00DD01143C57}" ax:persistence="persistStreamInit" r:id="rId1"/>
</file>

<file path=xl/activeX/activeX221.xml><?xml version="1.0" encoding="utf-8"?>
<ax:ocx xmlns:ax="http://schemas.microsoft.com/office/2006/activeX" xmlns:r="http://schemas.openxmlformats.org/officeDocument/2006/relationships" ax:classid="{D7053240-CE69-11CD-A777-00DD01143C57}" ax:persistence="persistStreamInit" r:id="rId1"/>
</file>

<file path=xl/activeX/activeX222.xml><?xml version="1.0" encoding="utf-8"?>
<ax:ocx xmlns:ax="http://schemas.microsoft.com/office/2006/activeX" xmlns:r="http://schemas.openxmlformats.org/officeDocument/2006/relationships" ax:classid="{D7053240-CE69-11CD-A777-00DD01143C57}" ax:persistence="persistStreamInit" r:id="rId1"/>
</file>

<file path=xl/activeX/activeX223.xml><?xml version="1.0" encoding="utf-8"?>
<ax:ocx xmlns:ax="http://schemas.microsoft.com/office/2006/activeX" xmlns:r="http://schemas.openxmlformats.org/officeDocument/2006/relationships" ax:classid="{D7053240-CE69-11CD-A777-00DD01143C57}" ax:persistence="persistStreamInit" r:id="rId1"/>
</file>

<file path=xl/activeX/activeX224.xml><?xml version="1.0" encoding="utf-8"?>
<ax:ocx xmlns:ax="http://schemas.microsoft.com/office/2006/activeX" xmlns:r="http://schemas.openxmlformats.org/officeDocument/2006/relationships" ax:classid="{D7053240-CE69-11CD-A777-00DD01143C57}" ax:persistence="persistStreamInit" r:id="rId1"/>
</file>

<file path=xl/activeX/activeX225.xml><?xml version="1.0" encoding="utf-8"?>
<ax:ocx xmlns:ax="http://schemas.microsoft.com/office/2006/activeX" xmlns:r="http://schemas.openxmlformats.org/officeDocument/2006/relationships" ax:classid="{D7053240-CE69-11CD-A777-00DD01143C57}" ax:persistence="persistStreamInit" r:id="rId1"/>
</file>

<file path=xl/activeX/activeX226.xml><?xml version="1.0" encoding="utf-8"?>
<ax:ocx xmlns:ax="http://schemas.microsoft.com/office/2006/activeX" xmlns:r="http://schemas.openxmlformats.org/officeDocument/2006/relationships" ax:classid="{D7053240-CE69-11CD-A777-00DD01143C57}" ax:persistence="persistStreamInit" r:id="rId1"/>
</file>

<file path=xl/activeX/activeX227.xml><?xml version="1.0" encoding="utf-8"?>
<ax:ocx xmlns:ax="http://schemas.microsoft.com/office/2006/activeX" xmlns:r="http://schemas.openxmlformats.org/officeDocument/2006/relationships" ax:classid="{D7053240-CE69-11CD-A777-00DD01143C57}" ax:persistence="persistStreamInit" r:id="rId1"/>
</file>

<file path=xl/activeX/activeX228.xml><?xml version="1.0" encoding="utf-8"?>
<ax:ocx xmlns:ax="http://schemas.microsoft.com/office/2006/activeX" xmlns:r="http://schemas.openxmlformats.org/officeDocument/2006/relationships" ax:classid="{D7053240-CE69-11CD-A777-00DD01143C57}" ax:persistence="persistStreamInit" r:id="rId1"/>
</file>

<file path=xl/activeX/activeX229.xml><?xml version="1.0" encoding="utf-8"?>
<ax:ocx xmlns:ax="http://schemas.microsoft.com/office/2006/activeX" xmlns:r="http://schemas.openxmlformats.org/officeDocument/2006/relationships" ax:classid="{D7053240-CE69-11CD-A777-00DD01143C57}" ax:persistence="persistStreamInit" r:id="rId1"/>
</file>

<file path=xl/activeX/activeX230.xml><?xml version="1.0" encoding="utf-8"?>
<ax:ocx xmlns:ax="http://schemas.microsoft.com/office/2006/activeX" xmlns:r="http://schemas.openxmlformats.org/officeDocument/2006/relationships" ax:classid="{D7053240-CE69-11CD-A777-00DD01143C57}" ax:persistence="persistStreamInit" r:id="rId1"/>
</file>

<file path=xl/activeX/activeX231.xml><?xml version="1.0" encoding="utf-8"?>
<ax:ocx xmlns:ax="http://schemas.microsoft.com/office/2006/activeX" xmlns:r="http://schemas.openxmlformats.org/officeDocument/2006/relationships" ax:classid="{D7053240-CE69-11CD-A777-00DD01143C57}" ax:persistence="persistStreamInit" r:id="rId1"/>
</file>

<file path=xl/activeX/activeX232.xml><?xml version="1.0" encoding="utf-8"?>
<ax:ocx xmlns:ax="http://schemas.microsoft.com/office/2006/activeX" xmlns:r="http://schemas.openxmlformats.org/officeDocument/2006/relationships" ax:classid="{D7053240-CE69-11CD-A777-00DD01143C57}" ax:persistence="persistStreamInit" r:id="rId1"/>
</file>

<file path=xl/activeX/activeX233.xml><?xml version="1.0" encoding="utf-8"?>
<ax:ocx xmlns:ax="http://schemas.microsoft.com/office/2006/activeX" xmlns:r="http://schemas.openxmlformats.org/officeDocument/2006/relationships" ax:classid="{D7053240-CE69-11CD-A777-00DD01143C57}" ax:persistence="persistStreamInit" r:id="rId1"/>
</file>

<file path=xl/activeX/activeX234.xml><?xml version="1.0" encoding="utf-8"?>
<ax:ocx xmlns:ax="http://schemas.microsoft.com/office/2006/activeX" xmlns:r="http://schemas.openxmlformats.org/officeDocument/2006/relationships" ax:classid="{D7053240-CE69-11CD-A777-00DD01143C57}" ax:persistence="persistStreamInit" r:id="rId1"/>
</file>

<file path=xl/activeX/activeX235.xml><?xml version="1.0" encoding="utf-8"?>
<ax:ocx xmlns:ax="http://schemas.microsoft.com/office/2006/activeX" xmlns:r="http://schemas.openxmlformats.org/officeDocument/2006/relationships" ax:classid="{D7053240-CE69-11CD-A777-00DD01143C57}" ax:persistence="persistStreamInit" r:id="rId1"/>
</file>

<file path=xl/activeX/activeX236.xml><?xml version="1.0" encoding="utf-8"?>
<ax:ocx xmlns:ax="http://schemas.microsoft.com/office/2006/activeX" xmlns:r="http://schemas.openxmlformats.org/officeDocument/2006/relationships" ax:classid="{D7053240-CE69-11CD-A777-00DD01143C57}" ax:persistence="persistStreamInit" r:id="rId1"/>
</file>

<file path=xl/activeX/activeX237.xml><?xml version="1.0" encoding="utf-8"?>
<ax:ocx xmlns:ax="http://schemas.microsoft.com/office/2006/activeX" xmlns:r="http://schemas.openxmlformats.org/officeDocument/2006/relationships" ax:classid="{D7053240-CE69-11CD-A777-00DD01143C57}" ax:persistence="persistStreamInit" r:id="rId1"/>
</file>

<file path=xl/activeX/activeX238.xml><?xml version="1.0" encoding="utf-8"?>
<ax:ocx xmlns:ax="http://schemas.microsoft.com/office/2006/activeX" xmlns:r="http://schemas.openxmlformats.org/officeDocument/2006/relationships" ax:classid="{D7053240-CE69-11CD-A777-00DD01143C57}" ax:persistence="persistStreamInit" r:id="rId1"/>
</file>

<file path=xl/activeX/activeX239.xml><?xml version="1.0" encoding="utf-8"?>
<ax:ocx xmlns:ax="http://schemas.microsoft.com/office/2006/activeX" xmlns:r="http://schemas.openxmlformats.org/officeDocument/2006/relationships" ax:classid="{D7053240-CE69-11CD-A777-00DD01143C57}" ax:persistence="persistStreamInit" r:id="rId1"/>
</file>

<file path=xl/activeX/activeX240.xml><?xml version="1.0" encoding="utf-8"?>
<ax:ocx xmlns:ax="http://schemas.microsoft.com/office/2006/activeX" xmlns:r="http://schemas.openxmlformats.org/officeDocument/2006/relationships" ax:classid="{D7053240-CE69-11CD-A777-00DD01143C57}" ax:persistence="persistStreamInit" r:id="rId1"/>
</file>

<file path=xl/activeX/activeX241.xml><?xml version="1.0" encoding="utf-8"?>
<ax:ocx xmlns:ax="http://schemas.microsoft.com/office/2006/activeX" xmlns:r="http://schemas.openxmlformats.org/officeDocument/2006/relationships" ax:classid="{D7053240-CE69-11CD-A777-00DD01143C57}" ax:persistence="persistStreamInit" r:id="rId1"/>
</file>

<file path=xl/activeX/activeX242.xml><?xml version="1.0" encoding="utf-8"?>
<ax:ocx xmlns:ax="http://schemas.microsoft.com/office/2006/activeX" xmlns:r="http://schemas.openxmlformats.org/officeDocument/2006/relationships" ax:classid="{D7053240-CE69-11CD-A777-00DD01143C57}" ax:persistence="persistStreamInit" r:id="rId1"/>
</file>

<file path=xl/activeX/activeX243.xml><?xml version="1.0" encoding="utf-8"?>
<ax:ocx xmlns:ax="http://schemas.microsoft.com/office/2006/activeX" xmlns:r="http://schemas.openxmlformats.org/officeDocument/2006/relationships" ax:classid="{D7053240-CE69-11CD-A777-00DD01143C57}" ax:persistence="persistStreamInit" r:id="rId1"/>
</file>

<file path=xl/activeX/activeX244.xml><?xml version="1.0" encoding="utf-8"?>
<ax:ocx xmlns:ax="http://schemas.microsoft.com/office/2006/activeX" xmlns:r="http://schemas.openxmlformats.org/officeDocument/2006/relationships" ax:classid="{D7053240-CE69-11CD-A777-00DD01143C57}" ax:persistence="persistStreamInit" r:id="rId1"/>
</file>

<file path=xl/activeX/activeX245.xml><?xml version="1.0" encoding="utf-8"?>
<ax:ocx xmlns:ax="http://schemas.microsoft.com/office/2006/activeX" xmlns:r="http://schemas.openxmlformats.org/officeDocument/2006/relationships" ax:classid="{D7053240-CE69-11CD-A777-00DD01143C57}" ax:persistence="persistStreamInit" r:id="rId1"/>
</file>

<file path=xl/activeX/activeX246.xml><?xml version="1.0" encoding="utf-8"?>
<ax:ocx xmlns:ax="http://schemas.microsoft.com/office/2006/activeX" xmlns:r="http://schemas.openxmlformats.org/officeDocument/2006/relationships" ax:classid="{D7053240-CE69-11CD-A777-00DD01143C57}" ax:persistence="persistStreamInit" r:id="rId1"/>
</file>

<file path=xl/activeX/activeX247.xml><?xml version="1.0" encoding="utf-8"?>
<ax:ocx xmlns:ax="http://schemas.microsoft.com/office/2006/activeX" xmlns:r="http://schemas.openxmlformats.org/officeDocument/2006/relationships" ax:classid="{D7053240-CE69-11CD-A777-00DD01143C57}" ax:persistence="persistStreamInit" r:id="rId1"/>
</file>

<file path=xl/activeX/activeX248.xml><?xml version="1.0" encoding="utf-8"?>
<ax:ocx xmlns:ax="http://schemas.microsoft.com/office/2006/activeX" xmlns:r="http://schemas.openxmlformats.org/officeDocument/2006/relationships" ax:classid="{D7053240-CE69-11CD-A777-00DD01143C57}" ax:persistence="persistStreamInit" r:id="rId1"/>
</file>

<file path=xl/activeX/activeX249.xml><?xml version="1.0" encoding="utf-8"?>
<ax:ocx xmlns:ax="http://schemas.microsoft.com/office/2006/activeX" xmlns:r="http://schemas.openxmlformats.org/officeDocument/2006/relationships" ax:classid="{D7053240-CE69-11CD-A777-00DD01143C57}" ax:persistence="persistStreamInit" r:id="rId1"/>
</file>

<file path=xl/activeX/activeX250.xml><?xml version="1.0" encoding="utf-8"?>
<ax:ocx xmlns:ax="http://schemas.microsoft.com/office/2006/activeX" xmlns:r="http://schemas.openxmlformats.org/officeDocument/2006/relationships" ax:classid="{D7053240-CE69-11CD-A777-00DD01143C57}" ax:persistence="persistStreamInit" r:id="rId1"/>
</file>

<file path=xl/activeX/activeX251.xml><?xml version="1.0" encoding="utf-8"?>
<ax:ocx xmlns:ax="http://schemas.microsoft.com/office/2006/activeX" xmlns:r="http://schemas.openxmlformats.org/officeDocument/2006/relationships" ax:classid="{D7053240-CE69-11CD-A777-00DD01143C57}" ax:persistence="persistStreamInit" r:id="rId1"/>
</file>

<file path=xl/activeX/activeX252.xml><?xml version="1.0" encoding="utf-8"?>
<ax:ocx xmlns:ax="http://schemas.microsoft.com/office/2006/activeX" xmlns:r="http://schemas.openxmlformats.org/officeDocument/2006/relationships" ax:classid="{D7053240-CE69-11CD-A777-00DD01143C57}" ax:persistence="persistStreamInit" r:id="rId1"/>
</file>

<file path=xl/activeX/activeX253.xml><?xml version="1.0" encoding="utf-8"?>
<ax:ocx xmlns:ax="http://schemas.microsoft.com/office/2006/activeX" xmlns:r="http://schemas.openxmlformats.org/officeDocument/2006/relationships" ax:classid="{D7053240-CE69-11CD-A777-00DD01143C57}" ax:persistence="persistStreamInit" r:id="rId1"/>
</file>

<file path=xl/activeX/activeX254.xml><?xml version="1.0" encoding="utf-8"?>
<ax:ocx xmlns:ax="http://schemas.microsoft.com/office/2006/activeX" xmlns:r="http://schemas.openxmlformats.org/officeDocument/2006/relationships" ax:classid="{D7053240-CE69-11CD-A777-00DD01143C57}" ax:persistence="persistStreamInit" r:id="rId1"/>
</file>

<file path=xl/activeX/activeX255.xml><?xml version="1.0" encoding="utf-8"?>
<ax:ocx xmlns:ax="http://schemas.microsoft.com/office/2006/activeX" xmlns:r="http://schemas.openxmlformats.org/officeDocument/2006/relationships" ax:classid="{D7053240-CE69-11CD-A777-00DD01143C57}" ax:persistence="persistStreamInit" r:id="rId1"/>
</file>

<file path=xl/activeX/activeX256.xml><?xml version="1.0" encoding="utf-8"?>
<ax:ocx xmlns:ax="http://schemas.microsoft.com/office/2006/activeX" xmlns:r="http://schemas.openxmlformats.org/officeDocument/2006/relationships" ax:classid="{D7053240-CE69-11CD-A777-00DD01143C57}" ax:persistence="persistStreamInit" r:id="rId1"/>
</file>

<file path=xl/activeX/activeX257.xml><?xml version="1.0" encoding="utf-8"?>
<ax:ocx xmlns:ax="http://schemas.microsoft.com/office/2006/activeX" xmlns:r="http://schemas.openxmlformats.org/officeDocument/2006/relationships" ax:classid="{D7053240-CE69-11CD-A777-00DD01143C57}" ax:persistence="persistStreamInit" r:id="rId1"/>
</file>

<file path=xl/activeX/activeX258.xml><?xml version="1.0" encoding="utf-8"?>
<ax:ocx xmlns:ax="http://schemas.microsoft.com/office/2006/activeX" xmlns:r="http://schemas.openxmlformats.org/officeDocument/2006/relationships" ax:classid="{D7053240-CE69-11CD-A777-00DD01143C57}" ax:persistence="persistStreamInit" r:id="rId1"/>
</file>

<file path=xl/activeX/activeX259.xml><?xml version="1.0" encoding="utf-8"?>
<ax:ocx xmlns:ax="http://schemas.microsoft.com/office/2006/activeX" xmlns:r="http://schemas.openxmlformats.org/officeDocument/2006/relationships" ax:classid="{D7053240-CE69-11CD-A777-00DD01143C57}" ax:persistence="persistStreamInit" r:id="rId1"/>
</file>

<file path=xl/activeX/activeX260.xml><?xml version="1.0" encoding="utf-8"?>
<ax:ocx xmlns:ax="http://schemas.microsoft.com/office/2006/activeX" xmlns:r="http://schemas.openxmlformats.org/officeDocument/2006/relationships" ax:classid="{D7053240-CE69-11CD-A777-00DD01143C57}" ax:persistence="persistStreamInit" r:id="rId1"/>
</file>

<file path=xl/activeX/activeX261.xml><?xml version="1.0" encoding="utf-8"?>
<ax:ocx xmlns:ax="http://schemas.microsoft.com/office/2006/activeX" xmlns:r="http://schemas.openxmlformats.org/officeDocument/2006/relationships" ax:classid="{D7053240-CE69-11CD-A777-00DD01143C57}" ax:persistence="persistStreamInit" r:id="rId1"/>
</file>

<file path=xl/activeX/activeX262.xml><?xml version="1.0" encoding="utf-8"?>
<ax:ocx xmlns:ax="http://schemas.microsoft.com/office/2006/activeX" xmlns:r="http://schemas.openxmlformats.org/officeDocument/2006/relationships" ax:classid="{D7053240-CE69-11CD-A777-00DD01143C57}" ax:persistence="persistStreamInit" r:id="rId1"/>
</file>

<file path=xl/activeX/activeX263.xml><?xml version="1.0" encoding="utf-8"?>
<ax:ocx xmlns:ax="http://schemas.microsoft.com/office/2006/activeX" xmlns:r="http://schemas.openxmlformats.org/officeDocument/2006/relationships" ax:classid="{D7053240-CE69-11CD-A777-00DD01143C57}" ax:persistence="persistStreamInit" r:id="rId1"/>
</file>

<file path=xl/activeX/activeX264.xml><?xml version="1.0" encoding="utf-8"?>
<ax:ocx xmlns:ax="http://schemas.microsoft.com/office/2006/activeX" xmlns:r="http://schemas.openxmlformats.org/officeDocument/2006/relationships" ax:classid="{D7053240-CE69-11CD-A777-00DD01143C57}" ax:persistence="persistStreamInit" r:id="rId1"/>
</file>

<file path=xl/activeX/activeX265.xml><?xml version="1.0" encoding="utf-8"?>
<ax:ocx xmlns:ax="http://schemas.microsoft.com/office/2006/activeX" xmlns:r="http://schemas.openxmlformats.org/officeDocument/2006/relationships" ax:classid="{D7053240-CE69-11CD-A777-00DD01143C57}" ax:persistence="persistStreamInit" r:id="rId1"/>
</file>

<file path=xl/activeX/activeX266.xml><?xml version="1.0" encoding="utf-8"?>
<ax:ocx xmlns:ax="http://schemas.microsoft.com/office/2006/activeX" xmlns:r="http://schemas.openxmlformats.org/officeDocument/2006/relationships" ax:classid="{D7053240-CE69-11CD-A777-00DD01143C57}" ax:persistence="persistStreamInit" r:id="rId1"/>
</file>

<file path=xl/activeX/activeX267.xml><?xml version="1.0" encoding="utf-8"?>
<ax:ocx xmlns:ax="http://schemas.microsoft.com/office/2006/activeX" xmlns:r="http://schemas.openxmlformats.org/officeDocument/2006/relationships" ax:classid="{D7053240-CE69-11CD-A777-00DD01143C57}" ax:persistence="persistStreamInit" r:id="rId1"/>
</file>

<file path=xl/activeX/activeX268.xml><?xml version="1.0" encoding="utf-8"?>
<ax:ocx xmlns:ax="http://schemas.microsoft.com/office/2006/activeX" xmlns:r="http://schemas.openxmlformats.org/officeDocument/2006/relationships" ax:classid="{D7053240-CE69-11CD-A777-00DD01143C57}" ax:persistence="persistStreamInit" r:id="rId1"/>
</file>

<file path=xl/activeX/activeX269.xml><?xml version="1.0" encoding="utf-8"?>
<ax:ocx xmlns:ax="http://schemas.microsoft.com/office/2006/activeX" xmlns:r="http://schemas.openxmlformats.org/officeDocument/2006/relationships" ax:classid="{D7053240-CE69-11CD-A777-00DD01143C57}" ax:persistence="persistStreamInit" r:id="rId1"/>
</file>

<file path=xl/activeX/activeX270.xml><?xml version="1.0" encoding="utf-8"?>
<ax:ocx xmlns:ax="http://schemas.microsoft.com/office/2006/activeX" xmlns:r="http://schemas.openxmlformats.org/officeDocument/2006/relationships" ax:classid="{D7053240-CE69-11CD-A777-00DD01143C57}" ax:persistence="persistStreamInit" r:id="rId1"/>
</file>

<file path=xl/activeX/activeX271.xml><?xml version="1.0" encoding="utf-8"?>
<ax:ocx xmlns:ax="http://schemas.microsoft.com/office/2006/activeX" xmlns:r="http://schemas.openxmlformats.org/officeDocument/2006/relationships" ax:classid="{D7053240-CE69-11CD-A777-00DD01143C57}" ax:persistence="persistStreamInit" r:id="rId1"/>
</file>

<file path=xl/activeX/activeX272.xml><?xml version="1.0" encoding="utf-8"?>
<ax:ocx xmlns:ax="http://schemas.microsoft.com/office/2006/activeX" xmlns:r="http://schemas.openxmlformats.org/officeDocument/2006/relationships" ax:classid="{D7053240-CE69-11CD-A777-00DD01143C57}" ax:persistence="persistStreamInit" r:id="rId1"/>
</file>

<file path=xl/activeX/activeX273.xml><?xml version="1.0" encoding="utf-8"?>
<ax:ocx xmlns:ax="http://schemas.microsoft.com/office/2006/activeX" xmlns:r="http://schemas.openxmlformats.org/officeDocument/2006/relationships" ax:classid="{D7053240-CE69-11CD-A777-00DD01143C57}" ax:persistence="persistStreamInit" r:id="rId1"/>
</file>

<file path=xl/activeX/activeX274.xml><?xml version="1.0" encoding="utf-8"?>
<ax:ocx xmlns:ax="http://schemas.microsoft.com/office/2006/activeX" xmlns:r="http://schemas.openxmlformats.org/officeDocument/2006/relationships" ax:classid="{D7053240-CE69-11CD-A777-00DD01143C57}" ax:persistence="persistStreamInit" r:id="rId1"/>
</file>

<file path=xl/activeX/activeX275.xml><?xml version="1.0" encoding="utf-8"?>
<ax:ocx xmlns:ax="http://schemas.microsoft.com/office/2006/activeX" xmlns:r="http://schemas.openxmlformats.org/officeDocument/2006/relationships" ax:classid="{D7053240-CE69-11CD-A777-00DD01143C57}" ax:persistence="persistStreamInit" r:id="rId1"/>
</file>

<file path=xl/activeX/activeX276.xml><?xml version="1.0" encoding="utf-8"?>
<ax:ocx xmlns:ax="http://schemas.microsoft.com/office/2006/activeX" xmlns:r="http://schemas.openxmlformats.org/officeDocument/2006/relationships" ax:classid="{D7053240-CE69-11CD-A777-00DD01143C57}" ax:persistence="persistStreamInit" r:id="rId1"/>
</file>

<file path=xl/activeX/activeX27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image" Target="../media/image7.emf"/><Relationship Id="rId7" Type="http://schemas.openxmlformats.org/officeDocument/2006/relationships/image" Target="../media/image10.emf"/><Relationship Id="rId12" Type="http://schemas.openxmlformats.org/officeDocument/2006/relationships/image" Target="../media/image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9.emf"/><Relationship Id="rId11" Type="http://schemas.openxmlformats.org/officeDocument/2006/relationships/image" Target="../media/image2.emf"/><Relationship Id="rId5" Type="http://schemas.openxmlformats.org/officeDocument/2006/relationships/image" Target="../media/image8.emf"/><Relationship Id="rId10" Type="http://schemas.openxmlformats.org/officeDocument/2006/relationships/image" Target="../media/image3.emf"/><Relationship Id="rId4" Type="http://schemas.openxmlformats.org/officeDocument/2006/relationships/image" Target="../media/image4.emf"/><Relationship Id="rId9" Type="http://schemas.openxmlformats.org/officeDocument/2006/relationships/image" Target="../media/image1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 Id="rId5" Type="http://schemas.openxmlformats.org/officeDocument/2006/relationships/image" Target="../media/image17.emf"/><Relationship Id="rId4"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8.emf"/><Relationship Id="rId1" Type="http://schemas.openxmlformats.org/officeDocument/2006/relationships/image" Target="../media/image19.emf"/><Relationship Id="rId4" Type="http://schemas.openxmlformats.org/officeDocument/2006/relationships/image" Target="../media/image21.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3.emf"/><Relationship Id="rId2" Type="http://schemas.openxmlformats.org/officeDocument/2006/relationships/image" Target="../media/image24.emf"/><Relationship Id="rId1" Type="http://schemas.openxmlformats.org/officeDocument/2006/relationships/image" Target="../media/image25.emf"/><Relationship Id="rId4" Type="http://schemas.openxmlformats.org/officeDocument/2006/relationships/image" Target="../media/image22.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6.emf"/><Relationship Id="rId1" Type="http://schemas.openxmlformats.org/officeDocument/2006/relationships/image" Target="../media/image2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8.emf"/><Relationship Id="rId1" Type="http://schemas.openxmlformats.org/officeDocument/2006/relationships/image" Target="../media/image29.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32.emf"/><Relationship Id="rId1" Type="http://schemas.openxmlformats.org/officeDocument/2006/relationships/image" Target="../media/image33.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34.emf"/><Relationship Id="rId1" Type="http://schemas.openxmlformats.org/officeDocument/2006/relationships/image" Target="../media/image35.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7.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0.emf"/><Relationship Id="rId1" Type="http://schemas.openxmlformats.org/officeDocument/2006/relationships/image" Target="../media/image41.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3.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9.emf"/><Relationship Id="rId1" Type="http://schemas.openxmlformats.org/officeDocument/2006/relationships/image" Target="../media/image50.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21.vml.rels><?xml version="1.0" encoding="UTF-8" standalone="yes"?>
<Relationships xmlns="http://schemas.openxmlformats.org/package/2006/relationships"><Relationship Id="rId2" Type="http://schemas.openxmlformats.org/officeDocument/2006/relationships/image" Target="../media/image57.emf"/><Relationship Id="rId1" Type="http://schemas.openxmlformats.org/officeDocument/2006/relationships/image" Target="../media/image58.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60.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67.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9.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0.emf"/><Relationship Id="rId1" Type="http://schemas.openxmlformats.org/officeDocument/2006/relationships/image" Target="../media/image71.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2.emf"/><Relationship Id="rId1" Type="http://schemas.openxmlformats.org/officeDocument/2006/relationships/image" Target="../media/image7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4.emf"/><Relationship Id="rId1" Type="http://schemas.openxmlformats.org/officeDocument/2006/relationships/image" Target="../media/image75.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31.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81.emf"/><Relationship Id="rId1" Type="http://schemas.openxmlformats.org/officeDocument/2006/relationships/image" Target="../media/image80.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2.emf"/><Relationship Id="rId1" Type="http://schemas.openxmlformats.org/officeDocument/2006/relationships/image" Target="../media/image83.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5.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7.emf"/></Relationships>
</file>

<file path=xl/drawings/_rels/vmlDrawing36.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88.emf"/></Relationships>
</file>

<file path=xl/drawings/_rels/vmlDrawing37.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91.emf"/></Relationships>
</file>

<file path=xl/drawings/_rels/vmlDrawing38.vml.rels><?xml version="1.0" encoding="UTF-8" standalone="yes"?>
<Relationships xmlns="http://schemas.openxmlformats.org/package/2006/relationships"><Relationship Id="rId2" Type="http://schemas.openxmlformats.org/officeDocument/2006/relationships/image" Target="../media/image92.emf"/><Relationship Id="rId1" Type="http://schemas.openxmlformats.org/officeDocument/2006/relationships/image" Target="../media/image93.emf"/></Relationships>
</file>

<file path=xl/drawings/_rels/vmlDrawing39.vml.rels><?xml version="1.0" encoding="UTF-8" standalone="yes"?>
<Relationships xmlns="http://schemas.openxmlformats.org/package/2006/relationships"><Relationship Id="rId2" Type="http://schemas.openxmlformats.org/officeDocument/2006/relationships/image" Target="../media/image94.emf"/><Relationship Id="rId1" Type="http://schemas.openxmlformats.org/officeDocument/2006/relationships/image" Target="../media/image95.emf"/></Relationships>
</file>

<file path=xl/drawings/_rels/vmlDrawing40.vml.rels><?xml version="1.0" encoding="UTF-8" standalone="yes"?>
<Relationships xmlns="http://schemas.openxmlformats.org/package/2006/relationships"><Relationship Id="rId2" Type="http://schemas.openxmlformats.org/officeDocument/2006/relationships/image" Target="../media/image96.emf"/><Relationship Id="rId1" Type="http://schemas.openxmlformats.org/officeDocument/2006/relationships/image" Target="../media/image97.emf"/></Relationships>
</file>

<file path=xl/drawings/_rels/vmlDrawing41.vml.rels><?xml version="1.0" encoding="UTF-8" standalone="yes"?>
<Relationships xmlns="http://schemas.openxmlformats.org/package/2006/relationships"><Relationship Id="rId2" Type="http://schemas.openxmlformats.org/officeDocument/2006/relationships/image" Target="../media/image98.emf"/><Relationship Id="rId1" Type="http://schemas.openxmlformats.org/officeDocument/2006/relationships/image" Target="../media/image99.emf"/></Relationships>
</file>

<file path=xl/drawings/_rels/vmlDrawing42.vml.rels><?xml version="1.0" encoding="UTF-8" standalone="yes"?>
<Relationships xmlns="http://schemas.openxmlformats.org/package/2006/relationships"><Relationship Id="rId3" Type="http://schemas.openxmlformats.org/officeDocument/2006/relationships/image" Target="../media/image101.emf"/><Relationship Id="rId2" Type="http://schemas.openxmlformats.org/officeDocument/2006/relationships/image" Target="../media/image102.emf"/><Relationship Id="rId1" Type="http://schemas.openxmlformats.org/officeDocument/2006/relationships/image" Target="../media/image103.emf"/><Relationship Id="rId4" Type="http://schemas.openxmlformats.org/officeDocument/2006/relationships/image" Target="../media/image100.emf"/></Relationships>
</file>

<file path=xl/drawings/_rels/vmlDrawing43.vml.rels><?xml version="1.0" encoding="UTF-8" standalone="yes"?>
<Relationships xmlns="http://schemas.openxmlformats.org/package/2006/relationships"><Relationship Id="rId2" Type="http://schemas.openxmlformats.org/officeDocument/2006/relationships/image" Target="../media/image104.emf"/><Relationship Id="rId1" Type="http://schemas.openxmlformats.org/officeDocument/2006/relationships/image" Target="../media/image105.emf"/></Relationships>
</file>

<file path=xl/drawings/_rels/vmlDrawing44.vml.rels><?xml version="1.0" encoding="UTF-8" standalone="yes"?>
<Relationships xmlns="http://schemas.openxmlformats.org/package/2006/relationships"><Relationship Id="rId2" Type="http://schemas.openxmlformats.org/officeDocument/2006/relationships/image" Target="../media/image107.emf"/><Relationship Id="rId1" Type="http://schemas.openxmlformats.org/officeDocument/2006/relationships/image" Target="../media/image106.emf"/></Relationships>
</file>

<file path=xl/drawings/_rels/vmlDrawing45.vml.rels><?xml version="1.0" encoding="UTF-8" standalone="yes"?>
<Relationships xmlns="http://schemas.openxmlformats.org/package/2006/relationships"><Relationship Id="rId2" Type="http://schemas.openxmlformats.org/officeDocument/2006/relationships/image" Target="../media/image109.emf"/><Relationship Id="rId1" Type="http://schemas.openxmlformats.org/officeDocument/2006/relationships/image" Target="../media/image108.emf"/></Relationships>
</file>

<file path=xl/drawings/_rels/vmlDrawing46.vml.rels><?xml version="1.0" encoding="UTF-8" standalone="yes"?>
<Relationships xmlns="http://schemas.openxmlformats.org/package/2006/relationships"><Relationship Id="rId2" Type="http://schemas.openxmlformats.org/officeDocument/2006/relationships/image" Target="../media/image110.emf"/><Relationship Id="rId1" Type="http://schemas.openxmlformats.org/officeDocument/2006/relationships/image" Target="../media/image111.emf"/></Relationships>
</file>

<file path=xl/drawings/_rels/vmlDrawing47.vml.rels><?xml version="1.0" encoding="UTF-8" standalone="yes"?>
<Relationships xmlns="http://schemas.openxmlformats.org/package/2006/relationships"><Relationship Id="rId2" Type="http://schemas.openxmlformats.org/officeDocument/2006/relationships/image" Target="../media/image113.emf"/><Relationship Id="rId1" Type="http://schemas.openxmlformats.org/officeDocument/2006/relationships/image" Target="../media/image112.emf"/></Relationships>
</file>

<file path=xl/drawings/_rels/vmlDrawing48.vml.rels><?xml version="1.0" encoding="UTF-8" standalone="yes"?>
<Relationships xmlns="http://schemas.openxmlformats.org/package/2006/relationships"><Relationship Id="rId2" Type="http://schemas.openxmlformats.org/officeDocument/2006/relationships/image" Target="../media/image115.emf"/><Relationship Id="rId1" Type="http://schemas.openxmlformats.org/officeDocument/2006/relationships/image" Target="../media/image114.emf"/></Relationships>
</file>

<file path=xl/drawings/_rels/vmlDrawing49.vml.rels><?xml version="1.0" encoding="UTF-8" standalone="yes"?>
<Relationships xmlns="http://schemas.openxmlformats.org/package/2006/relationships"><Relationship Id="rId2" Type="http://schemas.openxmlformats.org/officeDocument/2006/relationships/image" Target="../media/image116.emf"/><Relationship Id="rId1" Type="http://schemas.openxmlformats.org/officeDocument/2006/relationships/image" Target="../media/image117.emf"/></Relationships>
</file>

<file path=xl/drawings/_rels/vmlDrawing50.vml.rels><?xml version="1.0" encoding="UTF-8" standalone="yes"?>
<Relationships xmlns="http://schemas.openxmlformats.org/package/2006/relationships"><Relationship Id="rId2" Type="http://schemas.openxmlformats.org/officeDocument/2006/relationships/image" Target="../media/image118.emf"/><Relationship Id="rId1" Type="http://schemas.openxmlformats.org/officeDocument/2006/relationships/image" Target="../media/image119.emf"/></Relationships>
</file>

<file path=xl/drawings/_rels/vmlDrawing51.vml.rels><?xml version="1.0" encoding="UTF-8" standalone="yes"?>
<Relationships xmlns="http://schemas.openxmlformats.org/package/2006/relationships"><Relationship Id="rId2" Type="http://schemas.openxmlformats.org/officeDocument/2006/relationships/image" Target="../media/image120.emf"/><Relationship Id="rId1" Type="http://schemas.openxmlformats.org/officeDocument/2006/relationships/image" Target="../media/image121.emf"/></Relationships>
</file>

<file path=xl/drawings/_rels/vmlDrawing52.vml.rels><?xml version="1.0" encoding="UTF-8" standalone="yes"?>
<Relationships xmlns="http://schemas.openxmlformats.org/package/2006/relationships"><Relationship Id="rId2" Type="http://schemas.openxmlformats.org/officeDocument/2006/relationships/image" Target="../media/image123.emf"/><Relationship Id="rId1" Type="http://schemas.openxmlformats.org/officeDocument/2006/relationships/image" Target="../media/image122.emf"/></Relationships>
</file>

<file path=xl/drawings/_rels/vmlDrawing53.vml.rels><?xml version="1.0" encoding="UTF-8" standalone="yes"?>
<Relationships xmlns="http://schemas.openxmlformats.org/package/2006/relationships"><Relationship Id="rId2" Type="http://schemas.openxmlformats.org/officeDocument/2006/relationships/image" Target="../media/image125.emf"/><Relationship Id="rId1" Type="http://schemas.openxmlformats.org/officeDocument/2006/relationships/image" Target="../media/image124.emf"/></Relationships>
</file>

<file path=xl/drawings/_rels/vmlDrawing54.vml.rels><?xml version="1.0" encoding="UTF-8" standalone="yes"?>
<Relationships xmlns="http://schemas.openxmlformats.org/package/2006/relationships"><Relationship Id="rId2" Type="http://schemas.openxmlformats.org/officeDocument/2006/relationships/image" Target="../media/image127.emf"/><Relationship Id="rId1" Type="http://schemas.openxmlformats.org/officeDocument/2006/relationships/image" Target="../media/image126.emf"/></Relationships>
</file>

<file path=xl/drawings/_rels/vmlDrawing55.vml.rels><?xml version="1.0" encoding="UTF-8" standalone="yes"?>
<Relationships xmlns="http://schemas.openxmlformats.org/package/2006/relationships"><Relationship Id="rId2" Type="http://schemas.openxmlformats.org/officeDocument/2006/relationships/image" Target="../media/image129.emf"/><Relationship Id="rId1" Type="http://schemas.openxmlformats.org/officeDocument/2006/relationships/image" Target="../media/image128.emf"/></Relationships>
</file>

<file path=xl/drawings/_rels/vmlDrawing56.vml.rels><?xml version="1.0" encoding="UTF-8" standalone="yes"?>
<Relationships xmlns="http://schemas.openxmlformats.org/package/2006/relationships"><Relationship Id="rId2" Type="http://schemas.openxmlformats.org/officeDocument/2006/relationships/image" Target="../media/image131.emf"/><Relationship Id="rId1" Type="http://schemas.openxmlformats.org/officeDocument/2006/relationships/image" Target="../media/image130.emf"/></Relationships>
</file>

<file path=xl/drawings/_rels/vmlDrawing57.vml.rels><?xml version="1.0" encoding="UTF-8" standalone="yes"?>
<Relationships xmlns="http://schemas.openxmlformats.org/package/2006/relationships"><Relationship Id="rId2" Type="http://schemas.openxmlformats.org/officeDocument/2006/relationships/image" Target="../media/image133.emf"/><Relationship Id="rId1" Type="http://schemas.openxmlformats.org/officeDocument/2006/relationships/image" Target="../media/image132.emf"/></Relationships>
</file>

<file path=xl/drawings/_rels/vmlDrawing58.vml.rels><?xml version="1.0" encoding="UTF-8" standalone="yes"?>
<Relationships xmlns="http://schemas.openxmlformats.org/package/2006/relationships"><Relationship Id="rId2" Type="http://schemas.openxmlformats.org/officeDocument/2006/relationships/image" Target="../media/image135.emf"/><Relationship Id="rId1" Type="http://schemas.openxmlformats.org/officeDocument/2006/relationships/image" Target="../media/image134.emf"/></Relationships>
</file>

<file path=xl/drawings/_rels/vmlDrawing59.vml.rels><?xml version="1.0" encoding="UTF-8" standalone="yes"?>
<Relationships xmlns="http://schemas.openxmlformats.org/package/2006/relationships"><Relationship Id="rId2" Type="http://schemas.openxmlformats.org/officeDocument/2006/relationships/image" Target="../media/image137.emf"/><Relationship Id="rId1" Type="http://schemas.openxmlformats.org/officeDocument/2006/relationships/image" Target="../media/image136.emf"/></Relationships>
</file>

<file path=xl/drawings/_rels/vmlDrawing60.vml.rels><?xml version="1.0" encoding="UTF-8" standalone="yes"?>
<Relationships xmlns="http://schemas.openxmlformats.org/package/2006/relationships"><Relationship Id="rId2" Type="http://schemas.openxmlformats.org/officeDocument/2006/relationships/image" Target="../media/image139.emf"/><Relationship Id="rId1" Type="http://schemas.openxmlformats.org/officeDocument/2006/relationships/image" Target="../media/image138.emf"/></Relationships>
</file>

<file path=xl/drawings/_rels/vmlDrawing61.vml.rels><?xml version="1.0" encoding="UTF-8" standalone="yes"?>
<Relationships xmlns="http://schemas.openxmlformats.org/package/2006/relationships"><Relationship Id="rId2" Type="http://schemas.openxmlformats.org/officeDocument/2006/relationships/image" Target="../media/image141.emf"/><Relationship Id="rId1" Type="http://schemas.openxmlformats.org/officeDocument/2006/relationships/image" Target="../media/image140.emf"/></Relationships>
</file>

<file path=xl/drawings/_rels/vmlDrawing62.vml.rels><?xml version="1.0" encoding="UTF-8" standalone="yes"?>
<Relationships xmlns="http://schemas.openxmlformats.org/package/2006/relationships"><Relationship Id="rId2" Type="http://schemas.openxmlformats.org/officeDocument/2006/relationships/image" Target="../media/image142.emf"/><Relationship Id="rId1" Type="http://schemas.openxmlformats.org/officeDocument/2006/relationships/image" Target="../media/image143.emf"/></Relationships>
</file>

<file path=xl/drawings/_rels/vmlDrawing63.vml.rels><?xml version="1.0" encoding="UTF-8" standalone="yes"?>
<Relationships xmlns="http://schemas.openxmlformats.org/package/2006/relationships"><Relationship Id="rId2" Type="http://schemas.openxmlformats.org/officeDocument/2006/relationships/image" Target="../media/image145.emf"/><Relationship Id="rId1" Type="http://schemas.openxmlformats.org/officeDocument/2006/relationships/image" Target="../media/image144.emf"/></Relationships>
</file>

<file path=xl/drawings/_rels/vmlDrawing64.vml.rels><?xml version="1.0" encoding="UTF-8" standalone="yes"?>
<Relationships xmlns="http://schemas.openxmlformats.org/package/2006/relationships"><Relationship Id="rId2" Type="http://schemas.openxmlformats.org/officeDocument/2006/relationships/image" Target="../media/image146.emf"/><Relationship Id="rId1" Type="http://schemas.openxmlformats.org/officeDocument/2006/relationships/image" Target="../media/image147.emf"/></Relationships>
</file>

<file path=xl/drawings/_rels/vmlDrawing65.vml.rels><?xml version="1.0" encoding="UTF-8" standalone="yes"?>
<Relationships xmlns="http://schemas.openxmlformats.org/package/2006/relationships"><Relationship Id="rId2" Type="http://schemas.openxmlformats.org/officeDocument/2006/relationships/image" Target="../media/image149.emf"/><Relationship Id="rId1" Type="http://schemas.openxmlformats.org/officeDocument/2006/relationships/image" Target="../media/image148.emf"/></Relationships>
</file>

<file path=xl/drawings/_rels/vmlDrawing66.vml.rels><?xml version="1.0" encoding="UTF-8" standalone="yes"?>
<Relationships xmlns="http://schemas.openxmlformats.org/package/2006/relationships"><Relationship Id="rId3" Type="http://schemas.openxmlformats.org/officeDocument/2006/relationships/image" Target="../media/image151.emf"/><Relationship Id="rId2" Type="http://schemas.openxmlformats.org/officeDocument/2006/relationships/image" Target="../media/image152.emf"/><Relationship Id="rId1" Type="http://schemas.openxmlformats.org/officeDocument/2006/relationships/image" Target="../media/image153.emf"/><Relationship Id="rId4" Type="http://schemas.openxmlformats.org/officeDocument/2006/relationships/image" Target="../media/image150.emf"/></Relationships>
</file>

<file path=xl/drawings/_rels/vmlDrawing67.vml.rels><?xml version="1.0" encoding="UTF-8" standalone="yes"?>
<Relationships xmlns="http://schemas.openxmlformats.org/package/2006/relationships"><Relationship Id="rId3" Type="http://schemas.openxmlformats.org/officeDocument/2006/relationships/image" Target="../media/image155.emf"/><Relationship Id="rId2" Type="http://schemas.openxmlformats.org/officeDocument/2006/relationships/image" Target="../media/image156.emf"/><Relationship Id="rId1" Type="http://schemas.openxmlformats.org/officeDocument/2006/relationships/image" Target="../media/image157.emf"/><Relationship Id="rId4" Type="http://schemas.openxmlformats.org/officeDocument/2006/relationships/image" Target="../media/image154.emf"/></Relationships>
</file>

<file path=xl/drawings/_rels/vmlDrawing68.vml.rels><?xml version="1.0" encoding="UTF-8" standalone="yes"?>
<Relationships xmlns="http://schemas.openxmlformats.org/package/2006/relationships"><Relationship Id="rId3" Type="http://schemas.openxmlformats.org/officeDocument/2006/relationships/image" Target="../media/image159.emf"/><Relationship Id="rId2" Type="http://schemas.openxmlformats.org/officeDocument/2006/relationships/image" Target="../media/image160.emf"/><Relationship Id="rId1" Type="http://schemas.openxmlformats.org/officeDocument/2006/relationships/image" Target="../media/image161.emf"/><Relationship Id="rId4" Type="http://schemas.openxmlformats.org/officeDocument/2006/relationships/image" Target="../media/image158.emf"/></Relationships>
</file>

<file path=xl/drawings/_rels/vmlDrawing69.vml.rels><?xml version="1.0" encoding="UTF-8" standalone="yes"?>
<Relationships xmlns="http://schemas.openxmlformats.org/package/2006/relationships"><Relationship Id="rId3" Type="http://schemas.openxmlformats.org/officeDocument/2006/relationships/image" Target="../media/image163.emf"/><Relationship Id="rId2" Type="http://schemas.openxmlformats.org/officeDocument/2006/relationships/image" Target="../media/image164.emf"/><Relationship Id="rId1" Type="http://schemas.openxmlformats.org/officeDocument/2006/relationships/image" Target="../media/image165.emf"/><Relationship Id="rId4" Type="http://schemas.openxmlformats.org/officeDocument/2006/relationships/image" Target="../media/image162.emf"/></Relationships>
</file>

<file path=xl/drawings/_rels/vmlDrawing70.vml.rels><?xml version="1.0" encoding="UTF-8" standalone="yes"?>
<Relationships xmlns="http://schemas.openxmlformats.org/package/2006/relationships"><Relationship Id="rId3" Type="http://schemas.openxmlformats.org/officeDocument/2006/relationships/image" Target="../media/image167.emf"/><Relationship Id="rId2" Type="http://schemas.openxmlformats.org/officeDocument/2006/relationships/image" Target="../media/image168.emf"/><Relationship Id="rId1" Type="http://schemas.openxmlformats.org/officeDocument/2006/relationships/image" Target="../media/image169.emf"/><Relationship Id="rId4" Type="http://schemas.openxmlformats.org/officeDocument/2006/relationships/image" Target="../media/image166.emf"/></Relationships>
</file>

<file path=xl/drawings/_rels/vmlDrawing71.vml.rels><?xml version="1.0" encoding="UTF-8" standalone="yes"?>
<Relationships xmlns="http://schemas.openxmlformats.org/package/2006/relationships"><Relationship Id="rId2" Type="http://schemas.openxmlformats.org/officeDocument/2006/relationships/image" Target="../media/image170.emf"/><Relationship Id="rId1" Type="http://schemas.openxmlformats.org/officeDocument/2006/relationships/image" Target="../media/image171.emf"/></Relationships>
</file>

<file path=xl/drawings/_rels/vmlDrawing72.vml.rels><?xml version="1.0" encoding="UTF-8" standalone="yes"?>
<Relationships xmlns="http://schemas.openxmlformats.org/package/2006/relationships"><Relationship Id="rId2" Type="http://schemas.openxmlformats.org/officeDocument/2006/relationships/image" Target="../media/image172.emf"/><Relationship Id="rId1" Type="http://schemas.openxmlformats.org/officeDocument/2006/relationships/image" Target="../media/image173.emf"/></Relationships>
</file>

<file path=xl/drawings/_rels/vmlDrawing73.vml.rels><?xml version="1.0" encoding="UTF-8" standalone="yes"?>
<Relationships xmlns="http://schemas.openxmlformats.org/package/2006/relationships"><Relationship Id="rId2" Type="http://schemas.openxmlformats.org/officeDocument/2006/relationships/image" Target="../media/image174.emf"/><Relationship Id="rId1" Type="http://schemas.openxmlformats.org/officeDocument/2006/relationships/image" Target="../media/image175.emf"/></Relationships>
</file>

<file path=xl/drawings/_rels/vmlDrawing74.vml.rels><?xml version="1.0" encoding="UTF-8" standalone="yes"?>
<Relationships xmlns="http://schemas.openxmlformats.org/package/2006/relationships"><Relationship Id="rId2" Type="http://schemas.openxmlformats.org/officeDocument/2006/relationships/image" Target="../media/image176.emf"/><Relationship Id="rId1" Type="http://schemas.openxmlformats.org/officeDocument/2006/relationships/image" Target="../media/image177.emf"/></Relationships>
</file>

<file path=xl/drawings/_rels/vmlDrawing75.vml.rels><?xml version="1.0" encoding="UTF-8" standalone="yes"?>
<Relationships xmlns="http://schemas.openxmlformats.org/package/2006/relationships"><Relationship Id="rId2" Type="http://schemas.openxmlformats.org/officeDocument/2006/relationships/image" Target="../media/image178.emf"/><Relationship Id="rId1" Type="http://schemas.openxmlformats.org/officeDocument/2006/relationships/image" Target="../media/image179.emf"/></Relationships>
</file>

<file path=xl/drawings/_rels/vmlDrawing76.vml.rels><?xml version="1.0" encoding="UTF-8" standalone="yes"?>
<Relationships xmlns="http://schemas.openxmlformats.org/package/2006/relationships"><Relationship Id="rId2" Type="http://schemas.openxmlformats.org/officeDocument/2006/relationships/image" Target="../media/image180.emf"/><Relationship Id="rId1" Type="http://schemas.openxmlformats.org/officeDocument/2006/relationships/image" Target="../media/image181.emf"/></Relationships>
</file>

<file path=xl/drawings/_rels/vmlDrawing77.vml.rels><?xml version="1.0" encoding="UTF-8" standalone="yes"?>
<Relationships xmlns="http://schemas.openxmlformats.org/package/2006/relationships"><Relationship Id="rId2" Type="http://schemas.openxmlformats.org/officeDocument/2006/relationships/image" Target="../media/image182.emf"/><Relationship Id="rId1" Type="http://schemas.openxmlformats.org/officeDocument/2006/relationships/image" Target="../media/image183.emf"/></Relationships>
</file>

<file path=xl/drawings/_rels/vmlDrawing78.vml.rels><?xml version="1.0" encoding="UTF-8" standalone="yes"?>
<Relationships xmlns="http://schemas.openxmlformats.org/package/2006/relationships"><Relationship Id="rId3" Type="http://schemas.openxmlformats.org/officeDocument/2006/relationships/image" Target="../media/image186.emf"/><Relationship Id="rId2" Type="http://schemas.openxmlformats.org/officeDocument/2006/relationships/image" Target="../media/image184.emf"/><Relationship Id="rId1" Type="http://schemas.openxmlformats.org/officeDocument/2006/relationships/image" Target="../media/image185.emf"/></Relationships>
</file>

<file path=xl/drawings/_rels/vmlDrawing79.vml.rels><?xml version="1.0" encoding="UTF-8" standalone="yes"?>
<Relationships xmlns="http://schemas.openxmlformats.org/package/2006/relationships"><Relationship Id="rId2" Type="http://schemas.openxmlformats.org/officeDocument/2006/relationships/image" Target="../media/image187.emf"/><Relationship Id="rId1" Type="http://schemas.openxmlformats.org/officeDocument/2006/relationships/image" Target="../media/image188.emf"/></Relationships>
</file>

<file path=xl/drawings/_rels/vmlDrawing80.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90.emf"/></Relationships>
</file>

<file path=xl/drawings/_rels/vmlDrawing81.vml.rels><?xml version="1.0" encoding="UTF-8" standalone="yes"?>
<Relationships xmlns="http://schemas.openxmlformats.org/package/2006/relationships"><Relationship Id="rId3" Type="http://schemas.openxmlformats.org/officeDocument/2006/relationships/image" Target="../media/image193.emf"/><Relationship Id="rId2" Type="http://schemas.openxmlformats.org/officeDocument/2006/relationships/image" Target="../media/image191.emf"/><Relationship Id="rId1" Type="http://schemas.openxmlformats.org/officeDocument/2006/relationships/image" Target="../media/image192.emf"/></Relationships>
</file>

<file path=xl/drawings/_rels/vmlDrawing82.vml.rels><?xml version="1.0" encoding="UTF-8" standalone="yes"?>
<Relationships xmlns="http://schemas.openxmlformats.org/package/2006/relationships"><Relationship Id="rId3" Type="http://schemas.openxmlformats.org/officeDocument/2006/relationships/image" Target="../media/image194.emf"/><Relationship Id="rId2" Type="http://schemas.openxmlformats.org/officeDocument/2006/relationships/image" Target="../media/image195.emf"/><Relationship Id="rId1" Type="http://schemas.openxmlformats.org/officeDocument/2006/relationships/image" Target="../media/image196.emf"/></Relationships>
</file>

<file path=xl/drawings/_rels/vmlDrawing83.vml.rels><?xml version="1.0" encoding="UTF-8" standalone="yes"?>
<Relationships xmlns="http://schemas.openxmlformats.org/package/2006/relationships"><Relationship Id="rId2" Type="http://schemas.openxmlformats.org/officeDocument/2006/relationships/image" Target="../media/image197.emf"/><Relationship Id="rId1" Type="http://schemas.openxmlformats.org/officeDocument/2006/relationships/image" Target="../media/image198.emf"/></Relationships>
</file>

<file path=xl/drawings/_rels/vmlDrawing84.vml.rels><?xml version="1.0" encoding="UTF-8" standalone="yes"?>
<Relationships xmlns="http://schemas.openxmlformats.org/package/2006/relationships"><Relationship Id="rId2" Type="http://schemas.openxmlformats.org/officeDocument/2006/relationships/image" Target="../media/image199.emf"/><Relationship Id="rId1" Type="http://schemas.openxmlformats.org/officeDocument/2006/relationships/image" Target="../media/image200.emf"/></Relationships>
</file>

<file path=xl/drawings/_rels/vmlDrawing85.vml.rels><?xml version="1.0" encoding="UTF-8" standalone="yes"?>
<Relationships xmlns="http://schemas.openxmlformats.org/package/2006/relationships"><Relationship Id="rId2" Type="http://schemas.openxmlformats.org/officeDocument/2006/relationships/image" Target="../media/image201.emf"/><Relationship Id="rId1" Type="http://schemas.openxmlformats.org/officeDocument/2006/relationships/image" Target="../media/image202.emf"/></Relationships>
</file>

<file path=xl/drawings/_rels/vmlDrawing86.vml.rels><?xml version="1.0" encoding="UTF-8" standalone="yes"?>
<Relationships xmlns="http://schemas.openxmlformats.org/package/2006/relationships"><Relationship Id="rId2" Type="http://schemas.openxmlformats.org/officeDocument/2006/relationships/image" Target="../media/image203.emf"/><Relationship Id="rId1" Type="http://schemas.openxmlformats.org/officeDocument/2006/relationships/image" Target="../media/image204.emf"/></Relationships>
</file>

<file path=xl/drawings/_rels/vmlDrawing87.vml.rels><?xml version="1.0" encoding="UTF-8" standalone="yes"?>
<Relationships xmlns="http://schemas.openxmlformats.org/package/2006/relationships"><Relationship Id="rId2" Type="http://schemas.openxmlformats.org/officeDocument/2006/relationships/image" Target="../media/image205.emf"/><Relationship Id="rId1" Type="http://schemas.openxmlformats.org/officeDocument/2006/relationships/image" Target="../media/image206.emf"/></Relationships>
</file>

<file path=xl/drawings/_rels/vmlDrawing88.vml.rels><?xml version="1.0" encoding="UTF-8" standalone="yes"?>
<Relationships xmlns="http://schemas.openxmlformats.org/package/2006/relationships"><Relationship Id="rId2" Type="http://schemas.openxmlformats.org/officeDocument/2006/relationships/image" Target="../media/image207.emf"/><Relationship Id="rId1" Type="http://schemas.openxmlformats.org/officeDocument/2006/relationships/image" Target="../media/image208.emf"/></Relationships>
</file>

<file path=xl/drawings/_rels/vmlDrawing89.vml.rels><?xml version="1.0" encoding="UTF-8" standalone="yes"?>
<Relationships xmlns="http://schemas.openxmlformats.org/package/2006/relationships"><Relationship Id="rId2" Type="http://schemas.openxmlformats.org/officeDocument/2006/relationships/image" Target="../media/image210.emf"/><Relationship Id="rId1" Type="http://schemas.openxmlformats.org/officeDocument/2006/relationships/image" Target="../media/image209.emf"/></Relationships>
</file>

<file path=xl/drawings/_rels/vmlDrawing90.vml.rels><?xml version="1.0" encoding="UTF-8" standalone="yes"?>
<Relationships xmlns="http://schemas.openxmlformats.org/package/2006/relationships"><Relationship Id="rId2" Type="http://schemas.openxmlformats.org/officeDocument/2006/relationships/image" Target="../media/image211.emf"/><Relationship Id="rId1" Type="http://schemas.openxmlformats.org/officeDocument/2006/relationships/image" Target="../media/image212.emf"/></Relationships>
</file>

<file path=xl/drawings/_rels/vmlDrawing91.vml.rels><?xml version="1.0" encoding="UTF-8" standalone="yes"?>
<Relationships xmlns="http://schemas.openxmlformats.org/package/2006/relationships"><Relationship Id="rId2" Type="http://schemas.openxmlformats.org/officeDocument/2006/relationships/image" Target="../media/image213.emf"/><Relationship Id="rId1" Type="http://schemas.openxmlformats.org/officeDocument/2006/relationships/image" Target="../media/image214.emf"/></Relationships>
</file>

<file path=xl/drawings/_rels/vmlDrawing92.vml.rels><?xml version="1.0" encoding="UTF-8" standalone="yes"?>
<Relationships xmlns="http://schemas.openxmlformats.org/package/2006/relationships"><Relationship Id="rId3" Type="http://schemas.openxmlformats.org/officeDocument/2006/relationships/image" Target="../media/image217.emf"/><Relationship Id="rId2" Type="http://schemas.openxmlformats.org/officeDocument/2006/relationships/image" Target="../media/image215.emf"/><Relationship Id="rId1" Type="http://schemas.openxmlformats.org/officeDocument/2006/relationships/image" Target="../media/image216.emf"/></Relationships>
</file>

<file path=xl/drawings/_rels/vmlDrawing93.vml.rels><?xml version="1.0" encoding="UTF-8" standalone="yes"?>
<Relationships xmlns="http://schemas.openxmlformats.org/package/2006/relationships"><Relationship Id="rId2" Type="http://schemas.openxmlformats.org/officeDocument/2006/relationships/image" Target="../media/image218.emf"/><Relationship Id="rId1" Type="http://schemas.openxmlformats.org/officeDocument/2006/relationships/image" Target="../media/image219.emf"/></Relationships>
</file>

<file path=xl/drawings/_rels/vmlDrawing94.vml.rels><?xml version="1.0" encoding="UTF-8" standalone="yes"?>
<Relationships xmlns="http://schemas.openxmlformats.org/package/2006/relationships"><Relationship Id="rId2" Type="http://schemas.openxmlformats.org/officeDocument/2006/relationships/image" Target="../media/image220.emf"/><Relationship Id="rId1" Type="http://schemas.openxmlformats.org/officeDocument/2006/relationships/image" Target="../media/image221.emf"/></Relationships>
</file>

<file path=xl/drawings/_rels/vmlDrawing95.vml.rels><?xml version="1.0" encoding="UTF-8" standalone="yes"?>
<Relationships xmlns="http://schemas.openxmlformats.org/package/2006/relationships"><Relationship Id="rId2" Type="http://schemas.openxmlformats.org/officeDocument/2006/relationships/image" Target="../media/image222.emf"/><Relationship Id="rId1" Type="http://schemas.openxmlformats.org/officeDocument/2006/relationships/image" Target="../media/image223.emf"/></Relationships>
</file>

<file path=xl/drawings/_rels/vmlDrawing96.vml.rels><?xml version="1.0" encoding="UTF-8" standalone="yes"?>
<Relationships xmlns="http://schemas.openxmlformats.org/package/2006/relationships"><Relationship Id="rId3" Type="http://schemas.openxmlformats.org/officeDocument/2006/relationships/image" Target="../media/image226.emf"/><Relationship Id="rId2" Type="http://schemas.openxmlformats.org/officeDocument/2006/relationships/image" Target="../media/image224.emf"/><Relationship Id="rId1" Type="http://schemas.openxmlformats.org/officeDocument/2006/relationships/image" Target="../media/image225.emf"/></Relationships>
</file>

<file path=xl/drawings/_rels/vmlDrawing97.vml.rels><?xml version="1.0" encoding="UTF-8" standalone="yes"?>
<Relationships xmlns="http://schemas.openxmlformats.org/package/2006/relationships"><Relationship Id="rId2" Type="http://schemas.openxmlformats.org/officeDocument/2006/relationships/image" Target="../media/image227.emf"/><Relationship Id="rId1" Type="http://schemas.openxmlformats.org/officeDocument/2006/relationships/image" Target="../media/image228.emf"/></Relationships>
</file>

<file path=xl/drawings/_rels/vmlDrawing98.vml.rels><?xml version="1.0" encoding="UTF-8" standalone="yes"?>
<Relationships xmlns="http://schemas.openxmlformats.org/package/2006/relationships"><Relationship Id="rId2" Type="http://schemas.openxmlformats.org/officeDocument/2006/relationships/image" Target="../media/image229.emf"/><Relationship Id="rId1" Type="http://schemas.openxmlformats.org/officeDocument/2006/relationships/image" Target="../media/image230.emf"/></Relationships>
</file>

<file path=xl/drawings/_rels/vmlDrawing99.vml.rels><?xml version="1.0" encoding="UTF-8" standalone="yes"?>
<Relationships xmlns="http://schemas.openxmlformats.org/package/2006/relationships"><Relationship Id="rId2" Type="http://schemas.openxmlformats.org/officeDocument/2006/relationships/image" Target="../media/image231.emf"/><Relationship Id="rId1" Type="http://schemas.openxmlformats.org/officeDocument/2006/relationships/image" Target="../media/image232.emf"/></Relationships>
</file>

<file path=xl/drawings/_rels/vmlDrawing100.vml.rels><?xml version="1.0" encoding="UTF-8" standalone="yes"?>
<Relationships xmlns="http://schemas.openxmlformats.org/package/2006/relationships"><Relationship Id="rId2" Type="http://schemas.openxmlformats.org/officeDocument/2006/relationships/image" Target="../media/image233.emf"/><Relationship Id="rId1" Type="http://schemas.openxmlformats.org/officeDocument/2006/relationships/image" Target="../media/image234.emf"/></Relationships>
</file>

<file path=xl/drawings/_rels/vmlDrawing101.vml.rels><?xml version="1.0" encoding="UTF-8" standalone="yes"?>
<Relationships xmlns="http://schemas.openxmlformats.org/package/2006/relationships"><Relationship Id="rId3" Type="http://schemas.openxmlformats.org/officeDocument/2006/relationships/image" Target="../media/image235.emf"/><Relationship Id="rId2" Type="http://schemas.openxmlformats.org/officeDocument/2006/relationships/image" Target="../media/image236.emf"/><Relationship Id="rId1" Type="http://schemas.openxmlformats.org/officeDocument/2006/relationships/image" Target="../media/image237.emf"/></Relationships>
</file>

<file path=xl/drawings/_rels/vmlDrawing102.vml.rels><?xml version="1.0" encoding="UTF-8" standalone="yes"?>
<Relationships xmlns="http://schemas.openxmlformats.org/package/2006/relationships"><Relationship Id="rId2" Type="http://schemas.openxmlformats.org/officeDocument/2006/relationships/image" Target="../media/image238.emf"/><Relationship Id="rId1" Type="http://schemas.openxmlformats.org/officeDocument/2006/relationships/image" Target="../media/image239.emf"/></Relationships>
</file>

<file path=xl/drawings/_rels/vmlDrawing103.vml.rels><?xml version="1.0" encoding="UTF-8" standalone="yes"?>
<Relationships xmlns="http://schemas.openxmlformats.org/package/2006/relationships"><Relationship Id="rId2" Type="http://schemas.openxmlformats.org/officeDocument/2006/relationships/image" Target="../media/image240.emf"/><Relationship Id="rId1" Type="http://schemas.openxmlformats.org/officeDocument/2006/relationships/image" Target="../media/image241.emf"/></Relationships>
</file>

<file path=xl/drawings/_rels/vmlDrawing104.vml.rels><?xml version="1.0" encoding="UTF-8" standalone="yes"?>
<Relationships xmlns="http://schemas.openxmlformats.org/package/2006/relationships"><Relationship Id="rId2" Type="http://schemas.openxmlformats.org/officeDocument/2006/relationships/image" Target="../media/image242.emf"/><Relationship Id="rId1" Type="http://schemas.openxmlformats.org/officeDocument/2006/relationships/image" Target="../media/image243.emf"/></Relationships>
</file>

<file path=xl/drawings/_rels/vmlDrawing105.vml.rels><?xml version="1.0" encoding="UTF-8" standalone="yes"?>
<Relationships xmlns="http://schemas.openxmlformats.org/package/2006/relationships"><Relationship Id="rId2" Type="http://schemas.openxmlformats.org/officeDocument/2006/relationships/image" Target="../media/image244.emf"/><Relationship Id="rId1" Type="http://schemas.openxmlformats.org/officeDocument/2006/relationships/image" Target="../media/image245.emf"/></Relationships>
</file>

<file path=xl/drawings/_rels/vmlDrawing106.vml.rels><?xml version="1.0" encoding="UTF-8" standalone="yes"?>
<Relationships xmlns="http://schemas.openxmlformats.org/package/2006/relationships"><Relationship Id="rId2" Type="http://schemas.openxmlformats.org/officeDocument/2006/relationships/image" Target="../media/image247.emf"/><Relationship Id="rId1" Type="http://schemas.openxmlformats.org/officeDocument/2006/relationships/image" Target="../media/image246.emf"/></Relationships>
</file>

<file path=xl/drawings/_rels/vmlDrawing107.vml.rels><?xml version="1.0" encoding="UTF-8" standalone="yes"?>
<Relationships xmlns="http://schemas.openxmlformats.org/package/2006/relationships"><Relationship Id="rId2" Type="http://schemas.openxmlformats.org/officeDocument/2006/relationships/image" Target="../media/image249.emf"/><Relationship Id="rId1" Type="http://schemas.openxmlformats.org/officeDocument/2006/relationships/image" Target="../media/image248.emf"/></Relationships>
</file>

<file path=xl/drawings/_rels/vmlDrawing108.vml.rels><?xml version="1.0" encoding="UTF-8" standalone="yes"?>
<Relationships xmlns="http://schemas.openxmlformats.org/package/2006/relationships"><Relationship Id="rId2" Type="http://schemas.openxmlformats.org/officeDocument/2006/relationships/image" Target="../media/image251.emf"/><Relationship Id="rId1" Type="http://schemas.openxmlformats.org/officeDocument/2006/relationships/image" Target="../media/image250.emf"/></Relationships>
</file>

<file path=xl/drawings/_rels/vmlDrawing109.vml.rels><?xml version="1.0" encoding="UTF-8" standalone="yes"?>
<Relationships xmlns="http://schemas.openxmlformats.org/package/2006/relationships"><Relationship Id="rId2" Type="http://schemas.openxmlformats.org/officeDocument/2006/relationships/image" Target="../media/image253.emf"/><Relationship Id="rId1" Type="http://schemas.openxmlformats.org/officeDocument/2006/relationships/image" Target="../media/image252.emf"/></Relationships>
</file>

<file path=xl/drawings/_rels/vmlDrawing110.vml.rels><?xml version="1.0" encoding="UTF-8" standalone="yes"?>
<Relationships xmlns="http://schemas.openxmlformats.org/package/2006/relationships"><Relationship Id="rId3" Type="http://schemas.openxmlformats.org/officeDocument/2006/relationships/image" Target="../media/image256.emf"/><Relationship Id="rId2" Type="http://schemas.openxmlformats.org/officeDocument/2006/relationships/image" Target="../media/image255.emf"/><Relationship Id="rId1" Type="http://schemas.openxmlformats.org/officeDocument/2006/relationships/image" Target="../media/image254.emf"/><Relationship Id="rId4" Type="http://schemas.openxmlformats.org/officeDocument/2006/relationships/image" Target="../media/image257.emf"/></Relationships>
</file>

<file path=xl/drawings/_rels/vmlDrawing111.vml.rels><?xml version="1.0" encoding="UTF-8" standalone="yes"?>
<Relationships xmlns="http://schemas.openxmlformats.org/package/2006/relationships"><Relationship Id="rId3" Type="http://schemas.openxmlformats.org/officeDocument/2006/relationships/image" Target="../media/image260.emf"/><Relationship Id="rId2" Type="http://schemas.openxmlformats.org/officeDocument/2006/relationships/image" Target="../media/image259.emf"/><Relationship Id="rId1" Type="http://schemas.openxmlformats.org/officeDocument/2006/relationships/image" Target="../media/image258.emf"/><Relationship Id="rId4" Type="http://schemas.openxmlformats.org/officeDocument/2006/relationships/image" Target="../media/image261.emf"/></Relationships>
</file>

<file path=xl/drawings/_rels/vmlDrawing112.vml.rels><?xml version="1.0" encoding="UTF-8" standalone="yes"?>
<Relationships xmlns="http://schemas.openxmlformats.org/package/2006/relationships"><Relationship Id="rId3" Type="http://schemas.openxmlformats.org/officeDocument/2006/relationships/image" Target="../media/image264.emf"/><Relationship Id="rId2" Type="http://schemas.openxmlformats.org/officeDocument/2006/relationships/image" Target="../media/image263.emf"/><Relationship Id="rId1" Type="http://schemas.openxmlformats.org/officeDocument/2006/relationships/image" Target="../media/image262.emf"/><Relationship Id="rId4" Type="http://schemas.openxmlformats.org/officeDocument/2006/relationships/image" Target="../media/image265.emf"/></Relationships>
</file>

<file path=xl/drawings/_rels/vmlDrawing113.vml.rels><?xml version="1.0" encoding="UTF-8" standalone="yes"?>
<Relationships xmlns="http://schemas.openxmlformats.org/package/2006/relationships"><Relationship Id="rId3" Type="http://schemas.openxmlformats.org/officeDocument/2006/relationships/image" Target="../media/image268.emf"/><Relationship Id="rId2" Type="http://schemas.openxmlformats.org/officeDocument/2006/relationships/image" Target="../media/image267.emf"/><Relationship Id="rId1" Type="http://schemas.openxmlformats.org/officeDocument/2006/relationships/image" Target="../media/image266.emf"/><Relationship Id="rId4" Type="http://schemas.openxmlformats.org/officeDocument/2006/relationships/image" Target="../media/image269.emf"/></Relationships>
</file>

<file path=xl/drawings/_rels/vmlDrawing114.vml.rels><?xml version="1.0" encoding="UTF-8" standalone="yes"?>
<Relationships xmlns="http://schemas.openxmlformats.org/package/2006/relationships"><Relationship Id="rId3" Type="http://schemas.openxmlformats.org/officeDocument/2006/relationships/image" Target="../media/image272.emf"/><Relationship Id="rId2" Type="http://schemas.openxmlformats.org/officeDocument/2006/relationships/image" Target="../media/image271.emf"/><Relationship Id="rId1" Type="http://schemas.openxmlformats.org/officeDocument/2006/relationships/image" Target="../media/image270.emf"/><Relationship Id="rId4" Type="http://schemas.openxmlformats.org/officeDocument/2006/relationships/image" Target="../media/image273.emf"/></Relationships>
</file>

<file path=xl/drawings/_rels/vmlDrawing115.vml.rels><?xml version="1.0" encoding="UTF-8" standalone="yes"?>
<Relationships xmlns="http://schemas.openxmlformats.org/package/2006/relationships"><Relationship Id="rId3" Type="http://schemas.openxmlformats.org/officeDocument/2006/relationships/image" Target="../media/image276.emf"/><Relationship Id="rId2" Type="http://schemas.openxmlformats.org/officeDocument/2006/relationships/image" Target="../media/image275.emf"/><Relationship Id="rId1" Type="http://schemas.openxmlformats.org/officeDocument/2006/relationships/image" Target="../media/image274.emf"/><Relationship Id="rId4" Type="http://schemas.openxmlformats.org/officeDocument/2006/relationships/image" Target="../media/image27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198120</xdr:colOff>
          <xdr:row>77</xdr:row>
          <xdr:rowOff>152400</xdr:rowOff>
        </xdr:from>
        <xdr:to>
          <xdr:col>9</xdr:col>
          <xdr:colOff>792480</xdr:colOff>
          <xdr:row>80</xdr:row>
          <xdr:rowOff>38100</xdr:rowOff>
        </xdr:to>
        <xdr:sp macro="" textlink="">
          <xdr:nvSpPr>
            <xdr:cNvPr id="28687" name="CommandButton1" hidden="1">
              <a:extLst>
                <a:ext uri="{63B3BB69-23CF-44E3-9099-C40C66FF867C}">
                  <a14:compatExt spid="_x0000_s28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845820</xdr:colOff>
          <xdr:row>77</xdr:row>
          <xdr:rowOff>152400</xdr:rowOff>
        </xdr:from>
        <xdr:to>
          <xdr:col>8</xdr:col>
          <xdr:colOff>76200</xdr:colOff>
          <xdr:row>80</xdr:row>
          <xdr:rowOff>38100</xdr:rowOff>
        </xdr:to>
        <xdr:sp macro="" textlink="">
          <xdr:nvSpPr>
            <xdr:cNvPr id="28688" name="Member_CBL_folder" hidden="1">
              <a:extLst>
                <a:ext uri="{63B3BB69-23CF-44E3-9099-C40C66FF867C}">
                  <a14:compatExt spid="_x0000_s28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563880</xdr:colOff>
          <xdr:row>80</xdr:row>
          <xdr:rowOff>129540</xdr:rowOff>
        </xdr:from>
        <xdr:to>
          <xdr:col>5</xdr:col>
          <xdr:colOff>1135380</xdr:colOff>
          <xdr:row>83</xdr:row>
          <xdr:rowOff>0</xdr:rowOff>
        </xdr:to>
        <xdr:sp macro="" textlink="">
          <xdr:nvSpPr>
            <xdr:cNvPr id="28689" name="CommandButton2" hidden="1">
              <a:extLst>
                <a:ext uri="{63B3BB69-23CF-44E3-9099-C40C66FF867C}">
                  <a14:compatExt spid="_x0000_s28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121920</xdr:colOff>
          <xdr:row>80</xdr:row>
          <xdr:rowOff>99060</xdr:rowOff>
        </xdr:from>
        <xdr:to>
          <xdr:col>7</xdr:col>
          <xdr:colOff>1203960</xdr:colOff>
          <xdr:row>82</xdr:row>
          <xdr:rowOff>144781</xdr:rowOff>
        </xdr:to>
        <xdr:sp macro="" textlink="">
          <xdr:nvSpPr>
            <xdr:cNvPr id="28690" name="CommandButton3" hidden="1">
              <a:extLst>
                <a:ext uri="{63B3BB69-23CF-44E3-9099-C40C66FF867C}">
                  <a14:compatExt spid="_x0000_s28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853440</xdr:colOff>
          <xdr:row>74</xdr:row>
          <xdr:rowOff>152400</xdr:rowOff>
        </xdr:from>
        <xdr:to>
          <xdr:col>8</xdr:col>
          <xdr:colOff>91440</xdr:colOff>
          <xdr:row>77</xdr:row>
          <xdr:rowOff>38100</xdr:rowOff>
        </xdr:to>
        <xdr:sp macro="" textlink="">
          <xdr:nvSpPr>
            <xdr:cNvPr id="28691" name="Mail_List_n_Attachments" hidden="1">
              <a:extLst>
                <a:ext uri="{63B3BB69-23CF-44E3-9099-C40C66FF867C}">
                  <a14:compatExt spid="_x0000_s286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74</xdr:row>
          <xdr:rowOff>144780</xdr:rowOff>
        </xdr:from>
        <xdr:to>
          <xdr:col>9</xdr:col>
          <xdr:colOff>800100</xdr:colOff>
          <xdr:row>77</xdr:row>
          <xdr:rowOff>15240</xdr:rowOff>
        </xdr:to>
        <xdr:sp macro="" textlink="">
          <xdr:nvSpPr>
            <xdr:cNvPr id="28692" name="CommandButton4" hidden="1">
              <a:extLst>
                <a:ext uri="{63B3BB69-23CF-44E3-9099-C40C66FF867C}">
                  <a14:compatExt spid="_x0000_s28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883920</xdr:colOff>
          <xdr:row>84</xdr:row>
          <xdr:rowOff>99060</xdr:rowOff>
        </xdr:from>
        <xdr:to>
          <xdr:col>11</xdr:col>
          <xdr:colOff>182880</xdr:colOff>
          <xdr:row>86</xdr:row>
          <xdr:rowOff>144781</xdr:rowOff>
        </xdr:to>
        <xdr:sp macro="" textlink="">
          <xdr:nvSpPr>
            <xdr:cNvPr id="28693" name="CommandButton5" hidden="1">
              <a:extLst>
                <a:ext uri="{63B3BB69-23CF-44E3-9099-C40C66FF867C}">
                  <a14:compatExt spid="_x0000_s28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182880</xdr:colOff>
          <xdr:row>84</xdr:row>
          <xdr:rowOff>106680</xdr:rowOff>
        </xdr:from>
        <xdr:to>
          <xdr:col>9</xdr:col>
          <xdr:colOff>731520</xdr:colOff>
          <xdr:row>86</xdr:row>
          <xdr:rowOff>152401</xdr:rowOff>
        </xdr:to>
        <xdr:sp macro="" textlink="">
          <xdr:nvSpPr>
            <xdr:cNvPr id="28694" name="CommandButton6" hidden="1">
              <a:extLst>
                <a:ext uri="{63B3BB69-23CF-44E3-9099-C40C66FF867C}">
                  <a14:compatExt spid="_x0000_s28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830580</xdr:colOff>
          <xdr:row>84</xdr:row>
          <xdr:rowOff>106680</xdr:rowOff>
        </xdr:from>
        <xdr:to>
          <xdr:col>8</xdr:col>
          <xdr:colOff>83820</xdr:colOff>
          <xdr:row>87</xdr:row>
          <xdr:rowOff>0</xdr:rowOff>
        </xdr:to>
        <xdr:sp macro="" textlink="">
          <xdr:nvSpPr>
            <xdr:cNvPr id="28695" name="Result_Folder" hidden="1">
              <a:extLst>
                <a:ext uri="{63B3BB69-23CF-44E3-9099-C40C66FF867C}">
                  <a14:compatExt spid="_x0000_s28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274320</xdr:colOff>
          <xdr:row>75</xdr:row>
          <xdr:rowOff>15240</xdr:rowOff>
        </xdr:from>
        <xdr:to>
          <xdr:col>4</xdr:col>
          <xdr:colOff>7620</xdr:colOff>
          <xdr:row>77</xdr:row>
          <xdr:rowOff>30480</xdr:rowOff>
        </xdr:to>
        <xdr:sp macro="" textlink="">
          <xdr:nvSpPr>
            <xdr:cNvPr id="28704" name="Label 32" hidden="1">
              <a:extLst>
                <a:ext uri="{63B3BB69-23CF-44E3-9099-C40C66FF867C}">
                  <a14:compatExt spid="_x0000_s287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800" b="0" i="0" u="none" strike="noStrike" baseline="0">
                  <a:solidFill>
                    <a:srgbClr val="000000"/>
                  </a:solidFill>
                  <a:latin typeface="Segoe UI"/>
                  <a:cs typeface="Segoe UI"/>
                </a:rPr>
                <a:t>File path of Member email, attachment, CBL score</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83820</xdr:colOff>
          <xdr:row>77</xdr:row>
          <xdr:rowOff>167640</xdr:rowOff>
        </xdr:from>
        <xdr:to>
          <xdr:col>3</xdr:col>
          <xdr:colOff>807720</xdr:colOff>
          <xdr:row>80</xdr:row>
          <xdr:rowOff>22860</xdr:rowOff>
        </xdr:to>
        <xdr:sp macro="" textlink="">
          <xdr:nvSpPr>
            <xdr:cNvPr id="28705" name="Label 33" hidden="1">
              <a:extLst>
                <a:ext uri="{63B3BB69-23CF-44E3-9099-C40C66FF867C}">
                  <a14:compatExt spid="_x0000_s287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800" b="0" i="0" u="none" strike="noStrike" baseline="0">
                  <a:solidFill>
                    <a:srgbClr val="000000"/>
                  </a:solidFill>
                  <a:latin typeface="Segoe UI"/>
                  <a:cs typeface="Segoe UI"/>
                </a:rPr>
                <a:t>Folder contains CBL file of member. Send email to member from files in this folder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129540</xdr:colOff>
          <xdr:row>84</xdr:row>
          <xdr:rowOff>45720</xdr:rowOff>
        </xdr:from>
        <xdr:to>
          <xdr:col>3</xdr:col>
          <xdr:colOff>822960</xdr:colOff>
          <xdr:row>87</xdr:row>
          <xdr:rowOff>68580</xdr:rowOff>
        </xdr:to>
        <xdr:sp macro="" textlink="">
          <xdr:nvSpPr>
            <xdr:cNvPr id="28707" name="Label 35" hidden="1">
              <a:extLst>
                <a:ext uri="{63B3BB69-23CF-44E3-9099-C40C66FF867C}">
                  <a14:compatExt spid="_x0000_s287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800" b="0" i="0" u="none" strike="noStrike" baseline="0">
                  <a:solidFill>
                    <a:srgbClr val="000000"/>
                  </a:solidFill>
                  <a:latin typeface="Segoe UI"/>
                  <a:cs typeface="Segoe UI"/>
                </a:rPr>
                <a:t>Folder contains test result of course, need to follow standard format exported from Online Exam system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815340</xdr:colOff>
          <xdr:row>88</xdr:row>
          <xdr:rowOff>144780</xdr:rowOff>
        </xdr:from>
        <xdr:to>
          <xdr:col>8</xdr:col>
          <xdr:colOff>68580</xdr:colOff>
          <xdr:row>91</xdr:row>
          <xdr:rowOff>38100</xdr:rowOff>
        </xdr:to>
        <xdr:sp macro="" textlink="">
          <xdr:nvSpPr>
            <xdr:cNvPr id="28708" name="CBL_member_folder" hidden="1">
              <a:extLst>
                <a:ext uri="{63B3BB69-23CF-44E3-9099-C40C66FF867C}">
                  <a14:compatExt spid="_x0000_s28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190500</xdr:colOff>
          <xdr:row>88</xdr:row>
          <xdr:rowOff>160020</xdr:rowOff>
        </xdr:from>
        <xdr:to>
          <xdr:col>9</xdr:col>
          <xdr:colOff>739140</xdr:colOff>
          <xdr:row>91</xdr:row>
          <xdr:rowOff>30480</xdr:rowOff>
        </xdr:to>
        <xdr:sp macro="" textlink="">
          <xdr:nvSpPr>
            <xdr:cNvPr id="28709" name="CommandButton7" hidden="1">
              <a:extLst>
                <a:ext uri="{63B3BB69-23CF-44E3-9099-C40C66FF867C}">
                  <a14:compatExt spid="_x0000_s287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883920</xdr:colOff>
          <xdr:row>88</xdr:row>
          <xdr:rowOff>167640</xdr:rowOff>
        </xdr:from>
        <xdr:to>
          <xdr:col>11</xdr:col>
          <xdr:colOff>297180</xdr:colOff>
          <xdr:row>91</xdr:row>
          <xdr:rowOff>38100</xdr:rowOff>
        </xdr:to>
        <xdr:sp macro="" textlink="">
          <xdr:nvSpPr>
            <xdr:cNvPr id="28710" name="CommandButton8" hidden="1">
              <a:extLst>
                <a:ext uri="{63B3BB69-23CF-44E3-9099-C40C66FF867C}">
                  <a14:compatExt spid="_x0000_s287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11</xdr:col>
      <xdr:colOff>342900</xdr:colOff>
      <xdr:row>0</xdr:row>
      <xdr:rowOff>228600</xdr:rowOff>
    </xdr:from>
    <xdr:to>
      <xdr:col>12</xdr:col>
      <xdr:colOff>220382</xdr:colOff>
      <xdr:row>3</xdr:row>
      <xdr:rowOff>148664</xdr:rowOff>
    </xdr:to>
    <xdr:sp macro="" textlink="">
      <xdr:nvSpPr>
        <xdr:cNvPr id="82945" name="CommandButton1" hidden="1">
          <a:extLst>
            <a:ext uri="{63B3BB69-23CF-44E3-9099-C40C66FF867C}">
              <a14:compatExt xmlns:a14="http://schemas.microsoft.com/office/drawing/2010/main" spid="_x0000_s82945"/>
            </a:ext>
            <a:ext uri="{FF2B5EF4-FFF2-40B4-BE49-F238E27FC236}">
              <a16:creationId xmlns:a16="http://schemas.microsoft.com/office/drawing/2014/main" xmlns="" id="{00000000-0008-0000-0100-00000144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11</xdr:col>
      <xdr:colOff>317500</xdr:colOff>
      <xdr:row>3</xdr:row>
      <xdr:rowOff>76200</xdr:rowOff>
    </xdr:from>
    <xdr:to>
      <xdr:col>12</xdr:col>
      <xdr:colOff>233082</xdr:colOff>
      <xdr:row>5</xdr:row>
      <xdr:rowOff>317364</xdr:rowOff>
    </xdr:to>
    <xdr:sp macro="" textlink="">
      <xdr:nvSpPr>
        <xdr:cNvPr id="82946"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14</xdr:col>
      <xdr:colOff>444500</xdr:colOff>
      <xdr:row>2</xdr:row>
      <xdr:rowOff>12700</xdr:rowOff>
    </xdr:from>
    <xdr:to>
      <xdr:col>17</xdr:col>
      <xdr:colOff>342900</xdr:colOff>
      <xdr:row>5</xdr:row>
      <xdr:rowOff>84281</xdr:rowOff>
    </xdr:to>
    <xdr:sp macro="" textlink="">
      <xdr:nvSpPr>
        <xdr:cNvPr id="82955" name="CommandButton3" hidden="1">
          <a:extLst>
            <a:ext uri="{63B3BB69-23CF-44E3-9099-C40C66FF867C}">
              <a14:compatExt xmlns:a14="http://schemas.microsoft.com/office/drawing/2010/main" spid="_x0000_s82955"/>
            </a:ext>
            <a:ext uri="{FF2B5EF4-FFF2-40B4-BE49-F238E27FC236}">
              <a16:creationId xmlns:a16="http://schemas.microsoft.com/office/drawing/2014/main" xmlns="" id="{00000000-0008-0000-0100-00000B44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259080</xdr:colOff>
          <xdr:row>0</xdr:row>
          <xdr:rowOff>91440</xdr:rowOff>
        </xdr:from>
        <xdr:to>
          <xdr:col>14</xdr:col>
          <xdr:colOff>266700</xdr:colOff>
          <xdr:row>3</xdr:row>
          <xdr:rowOff>15240</xdr:rowOff>
        </xdr:to>
        <xdr:sp macro="" textlink="">
          <xdr:nvSpPr>
            <xdr:cNvPr id="2" name="CommandButton1" hidden="1">
              <a:extLst>
                <a:ext uri="{63B3BB69-23CF-44E3-9099-C40C66FF867C}">
                  <a14:compatExt spid="_x0000_s829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312420</xdr:colOff>
          <xdr:row>3</xdr:row>
          <xdr:rowOff>419100</xdr:rowOff>
        </xdr:from>
        <xdr:to>
          <xdr:col>14</xdr:col>
          <xdr:colOff>335280</xdr:colOff>
          <xdr:row>6</xdr:row>
          <xdr:rowOff>15240</xdr:rowOff>
        </xdr:to>
        <xdr:sp macro="" textlink="">
          <xdr:nvSpPr>
            <xdr:cNvPr id="82956" name="CommandButton2" hidden="1">
              <a:extLst>
                <a:ext uri="{63B3BB69-23CF-44E3-9099-C40C66FF867C}">
                  <a14:compatExt spid="_x0000_s829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312420</xdr:colOff>
          <xdr:row>7</xdr:row>
          <xdr:rowOff>68580</xdr:rowOff>
        </xdr:from>
        <xdr:to>
          <xdr:col>15</xdr:col>
          <xdr:colOff>213360</xdr:colOff>
          <xdr:row>9</xdr:row>
          <xdr:rowOff>137160</xdr:rowOff>
        </xdr:to>
        <xdr:sp macro="" textlink="">
          <xdr:nvSpPr>
            <xdr:cNvPr id="82958" name="CommandButton4" hidden="1">
              <a:extLst>
                <a:ext uri="{63B3BB69-23CF-44E3-9099-C40C66FF867C}">
                  <a14:compatExt spid="_x0000_s829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274320</xdr:colOff>
          <xdr:row>11</xdr:row>
          <xdr:rowOff>68580</xdr:rowOff>
        </xdr:from>
        <xdr:to>
          <xdr:col>15</xdr:col>
          <xdr:colOff>152400</xdr:colOff>
          <xdr:row>13</xdr:row>
          <xdr:rowOff>144780</xdr:rowOff>
        </xdr:to>
        <xdr:sp macro="" textlink="">
          <xdr:nvSpPr>
            <xdr:cNvPr id="82959" name="CommandButton5" hidden="1">
              <a:extLst>
                <a:ext uri="{63B3BB69-23CF-44E3-9099-C40C66FF867C}">
                  <a14:compatExt spid="_x0000_s829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320040</xdr:colOff>
          <xdr:row>14</xdr:row>
          <xdr:rowOff>30480</xdr:rowOff>
        </xdr:from>
        <xdr:to>
          <xdr:col>16</xdr:col>
          <xdr:colOff>533400</xdr:colOff>
          <xdr:row>16</xdr:row>
          <xdr:rowOff>121920</xdr:rowOff>
        </xdr:to>
        <xdr:sp macro="" textlink="">
          <xdr:nvSpPr>
            <xdr:cNvPr id="82960" name="CommandButton6" hidden="1">
              <a:extLst>
                <a:ext uri="{63B3BB69-23CF-44E3-9099-C40C66FF867C}">
                  <a14:compatExt spid="_x0000_s829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68</xdr:row>
      <xdr:rowOff>239060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526000"/>
          <a:ext cx="1043940" cy="254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31825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44220"/>
          <a:ext cx="1303020" cy="42164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490497" name="CommandButton1" hidden="1">
              <a:extLst>
                <a:ext uri="{63B3BB69-23CF-44E3-9099-C40C66FF867C}">
                  <a14:compatExt spid="_x0000_s4904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490498" name="CommandButton2" hidden="1">
              <a:extLst>
                <a:ext uri="{63B3BB69-23CF-44E3-9099-C40C66FF867C}">
                  <a14:compatExt spid="_x0000_s4904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67</xdr:row>
      <xdr:rowOff>152400</xdr:rowOff>
    </xdr:from>
    <xdr:to>
      <xdr:col>9</xdr:col>
      <xdr:colOff>444500</xdr:colOff>
      <xdr:row>68</xdr:row>
      <xdr:rowOff>250714</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6595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35411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2657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490515" name="CommandButton3" hidden="1">
              <a:extLst>
                <a:ext uri="{63B3BB69-23CF-44E3-9099-C40C66FF867C}">
                  <a14:compatExt spid="_x0000_s4905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490516" name="CommandButton4" hidden="1">
              <a:extLst>
                <a:ext uri="{63B3BB69-23CF-44E3-9099-C40C66FF867C}">
                  <a14:compatExt spid="_x0000_s4905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68</xdr:row>
      <xdr:rowOff>239060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31825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1368065" name="CommandButton1" hidden="1">
              <a:extLst>
                <a:ext uri="{63B3BB69-23CF-44E3-9099-C40C66FF867C}">
                  <a14:compatExt spid="_x0000_s1368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10</xdr:row>
          <xdr:rowOff>0</xdr:rowOff>
        </xdr:from>
        <xdr:to>
          <xdr:col>9</xdr:col>
          <xdr:colOff>441960</xdr:colOff>
          <xdr:row>12</xdr:row>
          <xdr:rowOff>83820</xdr:rowOff>
        </xdr:to>
        <xdr:sp macro="" textlink="">
          <xdr:nvSpPr>
            <xdr:cNvPr id="1368066" name="CommandButton2" hidden="1">
              <a:extLst>
                <a:ext uri="{63B3BB69-23CF-44E3-9099-C40C66FF867C}">
                  <a14:compatExt spid="_x0000_s1368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67</xdr:row>
      <xdr:rowOff>152400</xdr:rowOff>
    </xdr:from>
    <xdr:to>
      <xdr:col>9</xdr:col>
      <xdr:colOff>444500</xdr:colOff>
      <xdr:row>68</xdr:row>
      <xdr:rowOff>250714</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35411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1368067" name="CommandButton3" hidden="1">
              <a:extLst>
                <a:ext uri="{63B3BB69-23CF-44E3-9099-C40C66FF867C}">
                  <a14:compatExt spid="_x0000_s1368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10</xdr:row>
          <xdr:rowOff>0</xdr:rowOff>
        </xdr:from>
        <xdr:to>
          <xdr:col>9</xdr:col>
          <xdr:colOff>441960</xdr:colOff>
          <xdr:row>12</xdr:row>
          <xdr:rowOff>83820</xdr:rowOff>
        </xdr:to>
        <xdr:sp macro="" textlink="">
          <xdr:nvSpPr>
            <xdr:cNvPr id="1368068" name="CommandButton4" hidden="1">
              <a:extLst>
                <a:ext uri="{63B3BB69-23CF-44E3-9099-C40C66FF867C}">
                  <a14:compatExt spid="_x0000_s1368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67</xdr:row>
      <xdr:rowOff>152400</xdr:rowOff>
    </xdr:from>
    <xdr:to>
      <xdr:col>9</xdr:col>
      <xdr:colOff>444500</xdr:colOff>
      <xdr:row>68</xdr:row>
      <xdr:rowOff>230095</xdr:rowOff>
    </xdr:to>
    <xdr:sp macro="" textlink="">
      <xdr:nvSpPr>
        <xdr:cNvPr id="10"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8455640"/>
          <a:ext cx="1043940" cy="2605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17482</xdr:rowOff>
    </xdr:to>
    <xdr:sp macro="" textlink="">
      <xdr:nvSpPr>
        <xdr:cNvPr id="11"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238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46629" cy="256989"/>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8455640"/>
          <a:ext cx="1046629" cy="2569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11089" cy="424330"/>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11089" cy="42433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838657" name="CommandButton1" hidden="1">
              <a:extLst>
                <a:ext uri="{63B3BB69-23CF-44E3-9099-C40C66FF867C}">
                  <a14:compatExt spid="_x0000_s8386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160020</xdr:rowOff>
        </xdr:to>
        <xdr:sp macro="" textlink="">
          <xdr:nvSpPr>
            <xdr:cNvPr id="838658" name="CommandButton2" hidden="1">
              <a:extLst>
                <a:ext uri="{63B3BB69-23CF-44E3-9099-C40C66FF867C}">
                  <a14:compatExt spid="_x0000_s838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46629" cy="256989"/>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8455640"/>
          <a:ext cx="1046629" cy="2569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11089" cy="424330"/>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11089" cy="42433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835585" name="CommandButton1" hidden="1">
              <a:extLst>
                <a:ext uri="{63B3BB69-23CF-44E3-9099-C40C66FF867C}">
                  <a14:compatExt spid="_x0000_s835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160020</xdr:rowOff>
        </xdr:to>
        <xdr:sp macro="" textlink="">
          <xdr:nvSpPr>
            <xdr:cNvPr id="835586" name="CommandButton2" hidden="1">
              <a:extLst>
                <a:ext uri="{63B3BB69-23CF-44E3-9099-C40C66FF867C}">
                  <a14:compatExt spid="_x0000_s835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46629" cy="256989"/>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8455640"/>
          <a:ext cx="1046629" cy="2569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11089" cy="424330"/>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11089" cy="42433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843777" name="CommandButton1" hidden="1">
              <a:extLst>
                <a:ext uri="{63B3BB69-23CF-44E3-9099-C40C66FF867C}">
                  <a14:compatExt spid="_x0000_s8437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160020</xdr:rowOff>
        </xdr:to>
        <xdr:sp macro="" textlink="">
          <xdr:nvSpPr>
            <xdr:cNvPr id="843778" name="CommandButton2" hidden="1">
              <a:extLst>
                <a:ext uri="{63B3BB69-23CF-44E3-9099-C40C66FF867C}">
                  <a14:compatExt spid="_x0000_s8437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459740</xdr:colOff>
      <xdr:row>69</xdr:row>
      <xdr:rowOff>56180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59180" cy="3838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5</xdr:row>
      <xdr:rowOff>8965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48740" cy="22486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459740</xdr:colOff>
      <xdr:row>69</xdr:row>
      <xdr:rowOff>67834</xdr:rowOff>
    </xdr:to>
    <xdr:sp macro="" textlink="">
      <xdr:nvSpPr>
        <xdr:cNvPr id="4"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59180" cy="3954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6</xdr:row>
      <xdr:rowOff>20171</xdr:rowOff>
    </xdr:to>
    <xdr:sp macro="" textlink="">
      <xdr:nvSpPr>
        <xdr:cNvPr id="5"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48740" cy="42657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198120</xdr:colOff>
          <xdr:row>10</xdr:row>
          <xdr:rowOff>0</xdr:rowOff>
        </xdr:from>
        <xdr:to>
          <xdr:col>9</xdr:col>
          <xdr:colOff>487680</xdr:colOff>
          <xdr:row>12</xdr:row>
          <xdr:rowOff>53340</xdr:rowOff>
        </xdr:to>
        <xdr:sp macro="" textlink="">
          <xdr:nvSpPr>
            <xdr:cNvPr id="1114113" name="CommandButton1" hidden="1">
              <a:extLst>
                <a:ext uri="{63B3BB69-23CF-44E3-9099-C40C66FF867C}">
                  <a14:compatExt spid="_x0000_s1114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18</xdr:row>
          <xdr:rowOff>0</xdr:rowOff>
        </xdr:from>
        <xdr:to>
          <xdr:col>9</xdr:col>
          <xdr:colOff>472440</xdr:colOff>
          <xdr:row>20</xdr:row>
          <xdr:rowOff>83820</xdr:rowOff>
        </xdr:to>
        <xdr:sp macro="" textlink="">
          <xdr:nvSpPr>
            <xdr:cNvPr id="1114114" name="CommandButton2" hidden="1">
              <a:extLst>
                <a:ext uri="{63B3BB69-23CF-44E3-9099-C40C66FF867C}">
                  <a14:compatExt spid="_x0000_s11141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474980</xdr:colOff>
      <xdr:row>69</xdr:row>
      <xdr:rowOff>170480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731740"/>
          <a:ext cx="1074420" cy="4981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116840</xdr:colOff>
      <xdr:row>5</xdr:row>
      <xdr:rowOff>1345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896620"/>
          <a:ext cx="1394460" cy="21724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474980</xdr:colOff>
      <xdr:row>69</xdr:row>
      <xdr:rowOff>182134</xdr:rowOff>
    </xdr:to>
    <xdr:sp macro="" textlink="">
      <xdr:nvSpPr>
        <xdr:cNvPr id="4"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731740"/>
          <a:ext cx="1074420" cy="5097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116840</xdr:colOff>
      <xdr:row>6</xdr:row>
      <xdr:rowOff>4931</xdr:rowOff>
    </xdr:to>
    <xdr:sp macro="" textlink="">
      <xdr:nvSpPr>
        <xdr:cNvPr id="5"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896620"/>
          <a:ext cx="1394460" cy="41133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175260</xdr:colOff>
          <xdr:row>7</xdr:row>
          <xdr:rowOff>22860</xdr:rowOff>
        </xdr:from>
        <xdr:to>
          <xdr:col>9</xdr:col>
          <xdr:colOff>464820</xdr:colOff>
          <xdr:row>9</xdr:row>
          <xdr:rowOff>68580</xdr:rowOff>
        </xdr:to>
        <xdr:sp macro="" textlink="">
          <xdr:nvSpPr>
            <xdr:cNvPr id="1115137" name="CommandButton1" hidden="1">
              <a:extLst>
                <a:ext uri="{63B3BB69-23CF-44E3-9099-C40C66FF867C}">
                  <a14:compatExt spid="_x0000_s11151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129540</xdr:colOff>
          <xdr:row>18</xdr:row>
          <xdr:rowOff>0</xdr:rowOff>
        </xdr:from>
        <xdr:to>
          <xdr:col>9</xdr:col>
          <xdr:colOff>449580</xdr:colOff>
          <xdr:row>20</xdr:row>
          <xdr:rowOff>83820</xdr:rowOff>
        </xdr:to>
        <xdr:sp macro="" textlink="">
          <xdr:nvSpPr>
            <xdr:cNvPr id="1115138" name="CommandButton2" hidden="1">
              <a:extLst>
                <a:ext uri="{63B3BB69-23CF-44E3-9099-C40C66FF867C}">
                  <a14:compatExt spid="_x0000_s11151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459740</xdr:colOff>
      <xdr:row>69</xdr:row>
      <xdr:rowOff>56180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731740"/>
          <a:ext cx="1059180" cy="3838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5</xdr:row>
      <xdr:rowOff>8965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896620"/>
          <a:ext cx="1348740" cy="22486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459740</xdr:colOff>
      <xdr:row>69</xdr:row>
      <xdr:rowOff>67834</xdr:rowOff>
    </xdr:to>
    <xdr:sp macro="" textlink="">
      <xdr:nvSpPr>
        <xdr:cNvPr id="4"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731740"/>
          <a:ext cx="1059180" cy="3954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6</xdr:row>
      <xdr:rowOff>20171</xdr:rowOff>
    </xdr:to>
    <xdr:sp macro="" textlink="">
      <xdr:nvSpPr>
        <xdr:cNvPr id="5"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896620"/>
          <a:ext cx="1348740" cy="42657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259080</xdr:colOff>
          <xdr:row>7</xdr:row>
          <xdr:rowOff>0</xdr:rowOff>
        </xdr:from>
        <xdr:to>
          <xdr:col>9</xdr:col>
          <xdr:colOff>556260</xdr:colOff>
          <xdr:row>9</xdr:row>
          <xdr:rowOff>45720</xdr:rowOff>
        </xdr:to>
        <xdr:sp macro="" textlink="">
          <xdr:nvSpPr>
            <xdr:cNvPr id="1116161" name="CommandButton1" hidden="1">
              <a:extLst>
                <a:ext uri="{63B3BB69-23CF-44E3-9099-C40C66FF867C}">
                  <a14:compatExt spid="_x0000_s11161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213360</xdr:colOff>
          <xdr:row>18</xdr:row>
          <xdr:rowOff>0</xdr:rowOff>
        </xdr:from>
        <xdr:to>
          <xdr:col>9</xdr:col>
          <xdr:colOff>541020</xdr:colOff>
          <xdr:row>20</xdr:row>
          <xdr:rowOff>83820</xdr:rowOff>
        </xdr:to>
        <xdr:sp macro="" textlink="">
          <xdr:nvSpPr>
            <xdr:cNvPr id="1116162" name="CommandButton2" hidden="1">
              <a:extLst>
                <a:ext uri="{63B3BB69-23CF-44E3-9099-C40C66FF867C}">
                  <a14:compatExt spid="_x0000_s11161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459740</xdr:colOff>
      <xdr:row>69</xdr:row>
      <xdr:rowOff>56180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59180" cy="3838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5</xdr:row>
      <xdr:rowOff>8965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48740" cy="22486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459740</xdr:colOff>
      <xdr:row>69</xdr:row>
      <xdr:rowOff>67834</xdr:rowOff>
    </xdr:to>
    <xdr:sp macro="" textlink="">
      <xdr:nvSpPr>
        <xdr:cNvPr id="4"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59180" cy="3954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6</xdr:row>
      <xdr:rowOff>20171</xdr:rowOff>
    </xdr:to>
    <xdr:sp macro="" textlink="">
      <xdr:nvSpPr>
        <xdr:cNvPr id="5"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48740" cy="42657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459740</xdr:colOff>
      <xdr:row>69</xdr:row>
      <xdr:rowOff>56180</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59180" cy="3838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5</xdr:row>
      <xdr:rowOff>8965</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48740" cy="22486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459740</xdr:colOff>
      <xdr:row>69</xdr:row>
      <xdr:rowOff>67834</xdr:rowOff>
    </xdr:to>
    <xdr:sp macro="" textlink="">
      <xdr:nvSpPr>
        <xdr:cNvPr id="8"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59180" cy="3954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6</xdr:row>
      <xdr:rowOff>20171</xdr:rowOff>
    </xdr:to>
    <xdr:sp macro="" textlink="">
      <xdr:nvSpPr>
        <xdr:cNvPr id="9"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48740" cy="42657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259080</xdr:colOff>
          <xdr:row>6</xdr:row>
          <xdr:rowOff>30480</xdr:rowOff>
        </xdr:from>
        <xdr:to>
          <xdr:col>9</xdr:col>
          <xdr:colOff>556260</xdr:colOff>
          <xdr:row>7</xdr:row>
          <xdr:rowOff>83820</xdr:rowOff>
        </xdr:to>
        <xdr:sp macro="" textlink="">
          <xdr:nvSpPr>
            <xdr:cNvPr id="1117185" name="CommandButton1" hidden="1">
              <a:extLst>
                <a:ext uri="{63B3BB69-23CF-44E3-9099-C40C66FF867C}">
                  <a14:compatExt spid="_x0000_s1117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213360</xdr:colOff>
          <xdr:row>18</xdr:row>
          <xdr:rowOff>0</xdr:rowOff>
        </xdr:from>
        <xdr:to>
          <xdr:col>9</xdr:col>
          <xdr:colOff>541020</xdr:colOff>
          <xdr:row>20</xdr:row>
          <xdr:rowOff>83820</xdr:rowOff>
        </xdr:to>
        <xdr:sp macro="" textlink="">
          <xdr:nvSpPr>
            <xdr:cNvPr id="1117186" name="CommandButton2" hidden="1">
              <a:extLst>
                <a:ext uri="{63B3BB69-23CF-44E3-9099-C40C66FF867C}">
                  <a14:compatExt spid="_x0000_s1117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459740</xdr:colOff>
      <xdr:row>69</xdr:row>
      <xdr:rowOff>56180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8455640"/>
          <a:ext cx="1059180" cy="3838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5</xdr:row>
      <xdr:rowOff>8965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48740" cy="20200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459740</xdr:colOff>
      <xdr:row>69</xdr:row>
      <xdr:rowOff>67834</xdr:rowOff>
    </xdr:to>
    <xdr:sp macro="" textlink="">
      <xdr:nvSpPr>
        <xdr:cNvPr id="4"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8455640"/>
          <a:ext cx="1059180" cy="3954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6</xdr:row>
      <xdr:rowOff>20171</xdr:rowOff>
    </xdr:to>
    <xdr:sp macro="" textlink="">
      <xdr:nvSpPr>
        <xdr:cNvPr id="5"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48740" cy="4037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444500</xdr:colOff>
      <xdr:row>68</xdr:row>
      <xdr:rowOff>230095</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8455640"/>
          <a:ext cx="1043940" cy="2605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17482</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0102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259080</xdr:colOff>
          <xdr:row>7</xdr:row>
          <xdr:rowOff>0</xdr:rowOff>
        </xdr:from>
        <xdr:to>
          <xdr:col>9</xdr:col>
          <xdr:colOff>556260</xdr:colOff>
          <xdr:row>9</xdr:row>
          <xdr:rowOff>45720</xdr:rowOff>
        </xdr:to>
        <xdr:sp macro="" textlink="">
          <xdr:nvSpPr>
            <xdr:cNvPr id="1118209" name="CommandButton1" hidden="1">
              <a:extLst>
                <a:ext uri="{63B3BB69-23CF-44E3-9099-C40C66FF867C}">
                  <a14:compatExt spid="_x0000_s1118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213360</xdr:colOff>
          <xdr:row>18</xdr:row>
          <xdr:rowOff>0</xdr:rowOff>
        </xdr:from>
        <xdr:to>
          <xdr:col>9</xdr:col>
          <xdr:colOff>541020</xdr:colOff>
          <xdr:row>20</xdr:row>
          <xdr:rowOff>106680</xdr:rowOff>
        </xdr:to>
        <xdr:sp macro="" textlink="">
          <xdr:nvSpPr>
            <xdr:cNvPr id="1118210" name="CommandButton2" hidden="1">
              <a:extLst>
                <a:ext uri="{63B3BB69-23CF-44E3-9099-C40C66FF867C}">
                  <a14:compatExt spid="_x0000_s1118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459740</xdr:colOff>
      <xdr:row>69</xdr:row>
      <xdr:rowOff>56180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59180" cy="3838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5</xdr:row>
      <xdr:rowOff>8965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48740" cy="22486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459740</xdr:colOff>
      <xdr:row>69</xdr:row>
      <xdr:rowOff>67834</xdr:rowOff>
    </xdr:to>
    <xdr:sp macro="" textlink="">
      <xdr:nvSpPr>
        <xdr:cNvPr id="4"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59180" cy="3954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6</xdr:row>
      <xdr:rowOff>20171</xdr:rowOff>
    </xdr:to>
    <xdr:sp macro="" textlink="">
      <xdr:nvSpPr>
        <xdr:cNvPr id="5"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48740" cy="42657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459740</xdr:colOff>
      <xdr:row>69</xdr:row>
      <xdr:rowOff>56180</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59180" cy="3838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5</xdr:row>
      <xdr:rowOff>8965</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48740" cy="22486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459740</xdr:colOff>
      <xdr:row>69</xdr:row>
      <xdr:rowOff>67834</xdr:rowOff>
    </xdr:to>
    <xdr:sp macro="" textlink="">
      <xdr:nvSpPr>
        <xdr:cNvPr id="8"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59180" cy="3954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6</xdr:row>
      <xdr:rowOff>20171</xdr:rowOff>
    </xdr:to>
    <xdr:sp macro="" textlink="">
      <xdr:nvSpPr>
        <xdr:cNvPr id="9"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48740" cy="42657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259080</xdr:colOff>
          <xdr:row>7</xdr:row>
          <xdr:rowOff>0</xdr:rowOff>
        </xdr:from>
        <xdr:to>
          <xdr:col>9</xdr:col>
          <xdr:colOff>556260</xdr:colOff>
          <xdr:row>9</xdr:row>
          <xdr:rowOff>45720</xdr:rowOff>
        </xdr:to>
        <xdr:sp macro="" textlink="">
          <xdr:nvSpPr>
            <xdr:cNvPr id="1120257" name="CommandButton1" hidden="1">
              <a:extLst>
                <a:ext uri="{63B3BB69-23CF-44E3-9099-C40C66FF867C}">
                  <a14:compatExt spid="_x0000_s1120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213360</xdr:colOff>
          <xdr:row>18</xdr:row>
          <xdr:rowOff>0</xdr:rowOff>
        </xdr:from>
        <xdr:to>
          <xdr:col>9</xdr:col>
          <xdr:colOff>541020</xdr:colOff>
          <xdr:row>20</xdr:row>
          <xdr:rowOff>83820</xdr:rowOff>
        </xdr:to>
        <xdr:sp macro="" textlink="">
          <xdr:nvSpPr>
            <xdr:cNvPr id="1120258" name="CommandButton2" hidden="1">
              <a:extLst>
                <a:ext uri="{63B3BB69-23CF-44E3-9099-C40C66FF867C}">
                  <a14:compatExt spid="_x0000_s1120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459740</xdr:colOff>
      <xdr:row>69</xdr:row>
      <xdr:rowOff>56180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17440"/>
          <a:ext cx="1059180" cy="3838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5</xdr:row>
      <xdr:rowOff>8965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48740" cy="22486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459740</xdr:colOff>
      <xdr:row>69</xdr:row>
      <xdr:rowOff>67834</xdr:rowOff>
    </xdr:to>
    <xdr:sp macro="" textlink="">
      <xdr:nvSpPr>
        <xdr:cNvPr id="4"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17440"/>
          <a:ext cx="1059180" cy="3954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6</xdr:row>
      <xdr:rowOff>20171</xdr:rowOff>
    </xdr:to>
    <xdr:sp macro="" textlink="">
      <xdr:nvSpPr>
        <xdr:cNvPr id="5"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48740" cy="42657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259080</xdr:colOff>
          <xdr:row>6</xdr:row>
          <xdr:rowOff>30480</xdr:rowOff>
        </xdr:from>
        <xdr:to>
          <xdr:col>9</xdr:col>
          <xdr:colOff>556260</xdr:colOff>
          <xdr:row>7</xdr:row>
          <xdr:rowOff>83820</xdr:rowOff>
        </xdr:to>
        <xdr:sp macro="" textlink="">
          <xdr:nvSpPr>
            <xdr:cNvPr id="1121281" name="CommandButton1" hidden="1">
              <a:extLst>
                <a:ext uri="{63B3BB69-23CF-44E3-9099-C40C66FF867C}">
                  <a14:compatExt spid="_x0000_s11212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213360</xdr:colOff>
          <xdr:row>18</xdr:row>
          <xdr:rowOff>0</xdr:rowOff>
        </xdr:from>
        <xdr:to>
          <xdr:col>9</xdr:col>
          <xdr:colOff>541020</xdr:colOff>
          <xdr:row>20</xdr:row>
          <xdr:rowOff>83820</xdr:rowOff>
        </xdr:to>
        <xdr:sp macro="" textlink="">
          <xdr:nvSpPr>
            <xdr:cNvPr id="1121282" name="CommandButton2" hidden="1">
              <a:extLst>
                <a:ext uri="{63B3BB69-23CF-44E3-9099-C40C66FF867C}">
                  <a14:compatExt spid="_x0000_s11212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68</xdr:row>
      <xdr:rowOff>230095</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70780"/>
          <a:ext cx="1043940" cy="25429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40342</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44220"/>
          <a:ext cx="1303020" cy="42164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582657" name="CommandButton1" hidden="1">
              <a:extLst>
                <a:ext uri="{63B3BB69-23CF-44E3-9099-C40C66FF867C}">
                  <a14:compatExt spid="_x0000_s5826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10</xdr:row>
          <xdr:rowOff>0</xdr:rowOff>
        </xdr:from>
        <xdr:to>
          <xdr:col>9</xdr:col>
          <xdr:colOff>441960</xdr:colOff>
          <xdr:row>12</xdr:row>
          <xdr:rowOff>83820</xdr:rowOff>
        </xdr:to>
        <xdr:sp macro="" textlink="">
          <xdr:nvSpPr>
            <xdr:cNvPr id="582658" name="CommandButton2" hidden="1">
              <a:extLst>
                <a:ext uri="{63B3BB69-23CF-44E3-9099-C40C66FF867C}">
                  <a14:compatExt spid="_x0000_s58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8</xdr:col>
      <xdr:colOff>25400</xdr:colOff>
      <xdr:row>67</xdr:row>
      <xdr:rowOff>139700</xdr:rowOff>
    </xdr:from>
    <xdr:to>
      <xdr:col>9</xdr:col>
      <xdr:colOff>444500</xdr:colOff>
      <xdr:row>69</xdr:row>
      <xdr:rowOff>47064</xdr:rowOff>
    </xdr:to>
    <xdr:sp macro="" textlink="">
      <xdr:nvSpPr>
        <xdr:cNvPr id="2" name="CommandButton1" hidden="1">
          <a:extLst>
            <a:ext uri="{63B3BB69-23CF-44E3-9099-C40C66FF867C}">
              <a14:compatExt xmlns:a14="http://schemas.microsoft.com/office/drawing/2010/main" spid="_x0000_s121857"/>
            </a:ext>
            <a:ext uri="{FF2B5EF4-FFF2-40B4-BE49-F238E27FC236}">
              <a16:creationId xmlns="" xmlns:a16="http://schemas.microsoft.com/office/drawing/2014/main" id="{00000000-0008-0000-0400-000001DC0100}"/>
            </a:ext>
          </a:extLst>
        </xdr:cNvPr>
        <xdr:cNvSpPr/>
      </xdr:nvSpPr>
      <xdr:spPr bwMode="auto">
        <a:xfrm>
          <a:off x="8719820" y="17589500"/>
          <a:ext cx="1043940" cy="38742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5</xdr:row>
      <xdr:rowOff>187960</xdr:rowOff>
    </xdr:to>
    <xdr:sp macro="" textlink="">
      <xdr:nvSpPr>
        <xdr:cNvPr id="3" name="CommandButton2" hidden="1">
          <a:extLst>
            <a:ext uri="{63B3BB69-23CF-44E3-9099-C40C66FF867C}">
              <a14:compatExt xmlns:a14="http://schemas.microsoft.com/office/drawing/2010/main" spid="_x0000_s121871"/>
            </a:ext>
            <a:ext uri="{FF2B5EF4-FFF2-40B4-BE49-F238E27FC236}">
              <a16:creationId xmlns="" xmlns:a16="http://schemas.microsoft.com/office/drawing/2014/main" id="{00000000-0008-0000-0400-00000FDC0100}"/>
            </a:ext>
          </a:extLst>
        </xdr:cNvPr>
        <xdr:cNvSpPr/>
      </xdr:nvSpPr>
      <xdr:spPr bwMode="auto">
        <a:xfrm>
          <a:off x="8666480" y="772160"/>
          <a:ext cx="1277620" cy="4292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0</xdr:rowOff>
        </xdr:to>
        <xdr:sp macro="" textlink="">
          <xdr:nvSpPr>
            <xdr:cNvPr id="1122305" name="CommandButton1" hidden="1">
              <a:extLst>
                <a:ext uri="{63B3BB69-23CF-44E3-9099-C40C66FF867C}">
                  <a14:compatExt spid="_x0000_s1122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xdr:colOff>
          <xdr:row>18</xdr:row>
          <xdr:rowOff>0</xdr:rowOff>
        </xdr:from>
        <xdr:to>
          <xdr:col>9</xdr:col>
          <xdr:colOff>388620</xdr:colOff>
          <xdr:row>20</xdr:row>
          <xdr:rowOff>83820</xdr:rowOff>
        </xdr:to>
        <xdr:sp macro="" textlink="">
          <xdr:nvSpPr>
            <xdr:cNvPr id="1122306" name="CommandButton2" hidden="1">
              <a:extLst>
                <a:ext uri="{63B3BB69-23CF-44E3-9099-C40C66FF867C}">
                  <a14:compatExt spid="_x0000_s1122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632460</xdr:colOff>
          <xdr:row>28</xdr:row>
          <xdr:rowOff>0</xdr:rowOff>
        </xdr:from>
        <xdr:to>
          <xdr:col>15</xdr:col>
          <xdr:colOff>1546860</xdr:colOff>
          <xdr:row>28</xdr:row>
          <xdr:rowOff>312420</xdr:rowOff>
        </xdr:to>
        <xdr:sp macro="" textlink="">
          <xdr:nvSpPr>
            <xdr:cNvPr id="1122307" name="CommandButton3" hidden="1">
              <a:extLst>
                <a:ext uri="{63B3BB69-23CF-44E3-9099-C40C66FF867C}">
                  <a14:compatExt spid="_x0000_s11223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67</xdr:row>
      <xdr:rowOff>152400</xdr:rowOff>
    </xdr:from>
    <xdr:to>
      <xdr:col>9</xdr:col>
      <xdr:colOff>459740</xdr:colOff>
      <xdr:row>70</xdr:row>
      <xdr:rowOff>18081</xdr:rowOff>
    </xdr:to>
    <xdr:sp macro="" textlink="">
      <xdr:nvSpPr>
        <xdr:cNvPr id="7"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02200"/>
          <a:ext cx="1059180" cy="6962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5</xdr:row>
      <xdr:rowOff>31825</xdr:rowOff>
    </xdr:to>
    <xdr:sp macro="" textlink="">
      <xdr:nvSpPr>
        <xdr:cNvPr id="8"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4874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459740</xdr:colOff>
      <xdr:row>70</xdr:row>
      <xdr:rowOff>29735</xdr:rowOff>
    </xdr:to>
    <xdr:sp macro="" textlink="">
      <xdr:nvSpPr>
        <xdr:cNvPr id="9"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02200"/>
          <a:ext cx="1059180" cy="70791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5</xdr:row>
      <xdr:rowOff>187811</xdr:rowOff>
    </xdr:to>
    <xdr:sp macro="" textlink="">
      <xdr:nvSpPr>
        <xdr:cNvPr id="10"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48740" cy="4037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68</xdr:row>
      <xdr:rowOff>235474</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6595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20171</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2657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1125377" name="CommandButton1" hidden="1">
              <a:extLst>
                <a:ext uri="{63B3BB69-23CF-44E3-9099-C40C66FF867C}">
                  <a14:compatExt spid="_x0000_s1125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10</xdr:row>
          <xdr:rowOff>0</xdr:rowOff>
        </xdr:from>
        <xdr:to>
          <xdr:col>9</xdr:col>
          <xdr:colOff>441960</xdr:colOff>
          <xdr:row>12</xdr:row>
          <xdr:rowOff>83820</xdr:rowOff>
        </xdr:to>
        <xdr:sp macro="" textlink="">
          <xdr:nvSpPr>
            <xdr:cNvPr id="1125378" name="CommandButton2" hidden="1">
              <a:extLst>
                <a:ext uri="{63B3BB69-23CF-44E3-9099-C40C66FF867C}">
                  <a14:compatExt spid="_x0000_s11253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68</xdr:row>
      <xdr:rowOff>230095</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8455640"/>
          <a:ext cx="1043940" cy="2605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40342</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238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1126401" name="CommandButton1" hidden="1">
              <a:extLst>
                <a:ext uri="{63B3BB69-23CF-44E3-9099-C40C66FF867C}">
                  <a14:compatExt spid="_x0000_s1126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1126402" name="CommandButton2" hidden="1">
              <a:extLst>
                <a:ext uri="{63B3BB69-23CF-44E3-9099-C40C66FF867C}">
                  <a14:compatExt spid="_x0000_s1126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68</xdr:row>
      <xdr:rowOff>230095</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8478500"/>
          <a:ext cx="1043940" cy="2605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40342</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238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1127425" name="CommandButton1" hidden="1">
              <a:extLst>
                <a:ext uri="{63B3BB69-23CF-44E3-9099-C40C66FF867C}">
                  <a14:compatExt spid="_x0000_s11274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10</xdr:row>
          <xdr:rowOff>0</xdr:rowOff>
        </xdr:from>
        <xdr:to>
          <xdr:col>9</xdr:col>
          <xdr:colOff>441960</xdr:colOff>
          <xdr:row>12</xdr:row>
          <xdr:rowOff>83820</xdr:rowOff>
        </xdr:to>
        <xdr:sp macro="" textlink="">
          <xdr:nvSpPr>
            <xdr:cNvPr id="1127426" name="CommandButton2" hidden="1">
              <a:extLst>
                <a:ext uri="{63B3BB69-23CF-44E3-9099-C40C66FF867C}">
                  <a14:compatExt spid="_x0000_s11274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68</xdr:row>
      <xdr:rowOff>230095</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9337040" y="18105120"/>
          <a:ext cx="1043940" cy="2605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40342</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9283700" y="797560"/>
          <a:ext cx="1303020" cy="4238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7</xdr:row>
          <xdr:rowOff>0</xdr:rowOff>
        </xdr:from>
        <xdr:to>
          <xdr:col>9</xdr:col>
          <xdr:colOff>403860</xdr:colOff>
          <xdr:row>8</xdr:row>
          <xdr:rowOff>167640</xdr:rowOff>
        </xdr:to>
        <xdr:sp macro="" textlink="">
          <xdr:nvSpPr>
            <xdr:cNvPr id="1128449" name="CommandButton1" hidden="1">
              <a:extLst>
                <a:ext uri="{63B3BB69-23CF-44E3-9099-C40C66FF867C}">
                  <a14:compatExt spid="_x0000_s1128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10</xdr:row>
          <xdr:rowOff>0</xdr:rowOff>
        </xdr:from>
        <xdr:to>
          <xdr:col>9</xdr:col>
          <xdr:colOff>441960</xdr:colOff>
          <xdr:row>12</xdr:row>
          <xdr:rowOff>83820</xdr:rowOff>
        </xdr:to>
        <xdr:sp macro="" textlink="">
          <xdr:nvSpPr>
            <xdr:cNvPr id="1128450" name="CommandButton2" hidden="1">
              <a:extLst>
                <a:ext uri="{63B3BB69-23CF-44E3-9099-C40C66FF867C}">
                  <a14:compatExt spid="_x0000_s11284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68</xdr:row>
      <xdr:rowOff>230095</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8455640"/>
          <a:ext cx="1043940" cy="2605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40342</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238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1129473" name="CommandButton1" hidden="1">
              <a:extLst>
                <a:ext uri="{63B3BB69-23CF-44E3-9099-C40C66FF867C}">
                  <a14:compatExt spid="_x0000_s11294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10</xdr:row>
          <xdr:rowOff>0</xdr:rowOff>
        </xdr:from>
        <xdr:to>
          <xdr:col>9</xdr:col>
          <xdr:colOff>441960</xdr:colOff>
          <xdr:row>12</xdr:row>
          <xdr:rowOff>83820</xdr:rowOff>
        </xdr:to>
        <xdr:sp macro="" textlink="">
          <xdr:nvSpPr>
            <xdr:cNvPr id="1129474" name="CommandButton2" hidden="1">
              <a:extLst>
                <a:ext uri="{63B3BB69-23CF-44E3-9099-C40C66FF867C}">
                  <a14:compatExt spid="_x0000_s11294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68</xdr:row>
      <xdr:rowOff>241302</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731740"/>
          <a:ext cx="1043940" cy="26416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38101</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2164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10</xdr:row>
          <xdr:rowOff>0</xdr:rowOff>
        </xdr:from>
        <xdr:to>
          <xdr:col>9</xdr:col>
          <xdr:colOff>403860</xdr:colOff>
          <xdr:row>11</xdr:row>
          <xdr:rowOff>167640</xdr:rowOff>
        </xdr:to>
        <xdr:sp macro="" textlink="">
          <xdr:nvSpPr>
            <xdr:cNvPr id="1130497" name="CommandButton1" hidden="1">
              <a:extLst>
                <a:ext uri="{63B3BB69-23CF-44E3-9099-C40C66FF867C}">
                  <a14:compatExt spid="_x0000_s11304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10</xdr:row>
          <xdr:rowOff>0</xdr:rowOff>
        </xdr:from>
        <xdr:to>
          <xdr:col>9</xdr:col>
          <xdr:colOff>441960</xdr:colOff>
          <xdr:row>12</xdr:row>
          <xdr:rowOff>83820</xdr:rowOff>
        </xdr:to>
        <xdr:sp macro="" textlink="">
          <xdr:nvSpPr>
            <xdr:cNvPr id="1130498" name="CommandButton2" hidden="1">
              <a:extLst>
                <a:ext uri="{63B3BB69-23CF-44E3-9099-C40C66FF867C}">
                  <a14:compatExt spid="_x0000_s11304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396240</xdr:colOff>
          <xdr:row>2</xdr:row>
          <xdr:rowOff>106680</xdr:rowOff>
        </xdr:from>
        <xdr:to>
          <xdr:col>7</xdr:col>
          <xdr:colOff>441960</xdr:colOff>
          <xdr:row>5</xdr:row>
          <xdr:rowOff>22860</xdr:rowOff>
        </xdr:to>
        <xdr:sp macro="" textlink="">
          <xdr:nvSpPr>
            <xdr:cNvPr id="1130499" name="CommandButton3" hidden="1">
              <a:extLst>
                <a:ext uri="{63B3BB69-23CF-44E3-9099-C40C66FF867C}">
                  <a14:compatExt spid="_x0000_s11304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68</xdr:row>
      <xdr:rowOff>230095</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8440400"/>
          <a:ext cx="1043940" cy="2605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40342</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238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1131521" name="CommandButton1" hidden="1">
              <a:extLst>
                <a:ext uri="{63B3BB69-23CF-44E3-9099-C40C66FF867C}">
                  <a14:compatExt spid="_x0000_s11315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10</xdr:row>
          <xdr:rowOff>0</xdr:rowOff>
        </xdr:from>
        <xdr:to>
          <xdr:col>9</xdr:col>
          <xdr:colOff>441960</xdr:colOff>
          <xdr:row>12</xdr:row>
          <xdr:rowOff>83820</xdr:rowOff>
        </xdr:to>
        <xdr:sp macro="" textlink="">
          <xdr:nvSpPr>
            <xdr:cNvPr id="1131522" name="CommandButton2" hidden="1">
              <a:extLst>
                <a:ext uri="{63B3BB69-23CF-44E3-9099-C40C66FF867C}">
                  <a14:compatExt spid="_x0000_s11315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59764</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343120"/>
          <a:ext cx="1043940" cy="25026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228601</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44220"/>
          <a:ext cx="1303020" cy="42164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8</xdr:row>
          <xdr:rowOff>0</xdr:rowOff>
        </xdr:from>
        <xdr:to>
          <xdr:col>9</xdr:col>
          <xdr:colOff>403860</xdr:colOff>
          <xdr:row>10</xdr:row>
          <xdr:rowOff>0</xdr:rowOff>
        </xdr:to>
        <xdr:sp macro="" textlink="">
          <xdr:nvSpPr>
            <xdr:cNvPr id="1132545" name="CommandButton1" hidden="1">
              <a:extLst>
                <a:ext uri="{63B3BB69-23CF-44E3-9099-C40C66FF867C}">
                  <a14:compatExt spid="_x0000_s11325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11</xdr:row>
          <xdr:rowOff>0</xdr:rowOff>
        </xdr:from>
        <xdr:to>
          <xdr:col>9</xdr:col>
          <xdr:colOff>441960</xdr:colOff>
          <xdr:row>13</xdr:row>
          <xdr:rowOff>99060</xdr:rowOff>
        </xdr:to>
        <xdr:sp macro="" textlink="">
          <xdr:nvSpPr>
            <xdr:cNvPr id="1132546" name="CommandButton2" hidden="1">
              <a:extLst>
                <a:ext uri="{63B3BB69-23CF-44E3-9099-C40C66FF867C}">
                  <a14:compatExt spid="_x0000_s11325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68</xdr:row>
      <xdr:rowOff>230095</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023080"/>
          <a:ext cx="1043940" cy="2605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40342</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629920"/>
          <a:ext cx="1303020" cy="4238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1133569" name="CommandButton1" hidden="1">
              <a:extLst>
                <a:ext uri="{63B3BB69-23CF-44E3-9099-C40C66FF867C}">
                  <a14:compatExt spid="_x0000_s11335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1133570" name="CommandButton2" hidden="1">
              <a:extLst>
                <a:ext uri="{63B3BB69-23CF-44E3-9099-C40C66FF867C}">
                  <a14:compatExt spid="_x0000_s11335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68</xdr:row>
      <xdr:rowOff>230095</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8432780"/>
          <a:ext cx="1043940" cy="2605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40342</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238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1134593" name="CommandButton1" hidden="1">
              <a:extLst>
                <a:ext uri="{63B3BB69-23CF-44E3-9099-C40C66FF867C}">
                  <a14:compatExt spid="_x0000_s11345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10</xdr:row>
          <xdr:rowOff>0</xdr:rowOff>
        </xdr:from>
        <xdr:to>
          <xdr:col>9</xdr:col>
          <xdr:colOff>441960</xdr:colOff>
          <xdr:row>12</xdr:row>
          <xdr:rowOff>91440</xdr:rowOff>
        </xdr:to>
        <xdr:sp macro="" textlink="">
          <xdr:nvSpPr>
            <xdr:cNvPr id="1134594" name="CommandButton2" hidden="1">
              <a:extLst>
                <a:ext uri="{63B3BB69-23CF-44E3-9099-C40C66FF867C}">
                  <a14:compatExt spid="_x0000_s1134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68</xdr:row>
      <xdr:rowOff>230095</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891760"/>
          <a:ext cx="1043940" cy="25295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40342</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238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1135617" name="CommandButton1" hidden="1">
              <a:extLst>
                <a:ext uri="{63B3BB69-23CF-44E3-9099-C40C66FF867C}">
                  <a14:compatExt spid="_x0000_s11356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160020</xdr:rowOff>
        </xdr:to>
        <xdr:sp macro="" textlink="">
          <xdr:nvSpPr>
            <xdr:cNvPr id="1135618" name="CommandButton2" hidden="1">
              <a:extLst>
                <a:ext uri="{63B3BB69-23CF-44E3-9099-C40C66FF867C}">
                  <a14:compatExt spid="_x0000_s11356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8</xdr:col>
      <xdr:colOff>63500</xdr:colOff>
      <xdr:row>70</xdr:row>
      <xdr:rowOff>0</xdr:rowOff>
    </xdr:from>
    <xdr:to>
      <xdr:col>9</xdr:col>
      <xdr:colOff>482600</xdr:colOff>
      <xdr:row>70</xdr:row>
      <xdr:rowOff>255494</xdr:rowOff>
    </xdr:to>
    <xdr:sp macro="" textlink="">
      <xdr:nvSpPr>
        <xdr:cNvPr id="2" name="CommandButton1" hidden="1">
          <a:extLst>
            <a:ext uri="{63B3BB69-23CF-44E3-9099-C40C66FF867C}">
              <a14:compatExt xmlns:a14="http://schemas.microsoft.com/office/drawing/2010/main" spid="_x0000_s123905"/>
            </a:ext>
            <a:ext uri="{FF2B5EF4-FFF2-40B4-BE49-F238E27FC236}">
              <a16:creationId xmlns="" xmlns:a16="http://schemas.microsoft.com/office/drawing/2014/main" id="{00000000-0008-0000-0600-000001E40100}"/>
            </a:ext>
          </a:extLst>
        </xdr:cNvPr>
        <xdr:cNvSpPr/>
      </xdr:nvSpPr>
      <xdr:spPr bwMode="auto">
        <a:xfrm>
          <a:off x="8757920" y="22608540"/>
          <a:ext cx="1043940" cy="2554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4</xdr:row>
      <xdr:rowOff>101600</xdr:rowOff>
    </xdr:from>
    <xdr:to>
      <xdr:col>10</xdr:col>
      <xdr:colOff>0</xdr:colOff>
      <xdr:row>6</xdr:row>
      <xdr:rowOff>195729</xdr:rowOff>
    </xdr:to>
    <xdr:sp macro="" textlink="">
      <xdr:nvSpPr>
        <xdr:cNvPr id="3" name="CommandButton2" hidden="1">
          <a:extLst>
            <a:ext uri="{63B3BB69-23CF-44E3-9099-C40C66FF867C}">
              <a14:compatExt xmlns:a14="http://schemas.microsoft.com/office/drawing/2010/main" spid="_x0000_s123917"/>
            </a:ext>
            <a:ext uri="{FF2B5EF4-FFF2-40B4-BE49-F238E27FC236}">
              <a16:creationId xmlns="" xmlns:a16="http://schemas.microsoft.com/office/drawing/2014/main" id="{00000000-0008-0000-0600-00000DE40100}"/>
            </a:ext>
          </a:extLst>
        </xdr:cNvPr>
        <xdr:cNvSpPr/>
      </xdr:nvSpPr>
      <xdr:spPr bwMode="auto">
        <a:xfrm>
          <a:off x="8666480" y="1016000"/>
          <a:ext cx="1277620" cy="44464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76200</xdr:colOff>
          <xdr:row>7</xdr:row>
          <xdr:rowOff>297180</xdr:rowOff>
        </xdr:from>
        <xdr:to>
          <xdr:col>9</xdr:col>
          <xdr:colOff>365760</xdr:colOff>
          <xdr:row>8</xdr:row>
          <xdr:rowOff>297180</xdr:rowOff>
        </xdr:to>
        <xdr:sp macro="" textlink="">
          <xdr:nvSpPr>
            <xdr:cNvPr id="1136641" name="CommandButton1" hidden="1">
              <a:extLst>
                <a:ext uri="{63B3BB69-23CF-44E3-9099-C40C66FF867C}">
                  <a14:compatExt spid="_x0000_s1136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15</xdr:row>
          <xdr:rowOff>83820</xdr:rowOff>
        </xdr:from>
        <xdr:to>
          <xdr:col>9</xdr:col>
          <xdr:colOff>434340</xdr:colOff>
          <xdr:row>16</xdr:row>
          <xdr:rowOff>236220</xdr:rowOff>
        </xdr:to>
        <xdr:sp macro="" textlink="">
          <xdr:nvSpPr>
            <xdr:cNvPr id="1136642" name="CommandButton2" hidden="1">
              <a:extLst>
                <a:ext uri="{63B3BB69-23CF-44E3-9099-C40C66FF867C}">
                  <a14:compatExt spid="_x0000_s1136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8</xdr:col>
      <xdr:colOff>25400</xdr:colOff>
      <xdr:row>67</xdr:row>
      <xdr:rowOff>127000</xdr:rowOff>
    </xdr:from>
    <xdr:to>
      <xdr:col>9</xdr:col>
      <xdr:colOff>444500</xdr:colOff>
      <xdr:row>68</xdr:row>
      <xdr:rowOff>191995</xdr:rowOff>
    </xdr:to>
    <xdr:sp macro="" textlink="">
      <xdr:nvSpPr>
        <xdr:cNvPr id="2" name="CommandButton1" hidden="1">
          <a:extLst>
            <a:ext uri="{63B3BB69-23CF-44E3-9099-C40C66FF867C}">
              <a14:compatExt xmlns:a14="http://schemas.microsoft.com/office/drawing/2010/main" spid="_x0000_s124929"/>
            </a:ext>
            <a:ext uri="{FF2B5EF4-FFF2-40B4-BE49-F238E27FC236}">
              <a16:creationId xmlns="" xmlns:a16="http://schemas.microsoft.com/office/drawing/2014/main" id="{00000000-0008-0000-0700-000001E80100}"/>
            </a:ext>
          </a:extLst>
        </xdr:cNvPr>
        <xdr:cNvSpPr/>
      </xdr:nvSpPr>
      <xdr:spPr bwMode="auto">
        <a:xfrm>
          <a:off x="8719820" y="21211540"/>
          <a:ext cx="1043940" cy="24025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4</xdr:row>
      <xdr:rowOff>101600</xdr:rowOff>
    </xdr:from>
    <xdr:to>
      <xdr:col>10</xdr:col>
      <xdr:colOff>0</xdr:colOff>
      <xdr:row>6</xdr:row>
      <xdr:rowOff>25400</xdr:rowOff>
    </xdr:to>
    <xdr:sp macro="" textlink="">
      <xdr:nvSpPr>
        <xdr:cNvPr id="3" name="CommandButton2" hidden="1">
          <a:extLst>
            <a:ext uri="{63B3BB69-23CF-44E3-9099-C40C66FF867C}">
              <a14:compatExt xmlns:a14="http://schemas.microsoft.com/office/drawing/2010/main" spid="_x0000_s124936"/>
            </a:ext>
            <a:ext uri="{FF2B5EF4-FFF2-40B4-BE49-F238E27FC236}">
              <a16:creationId xmlns="" xmlns:a16="http://schemas.microsoft.com/office/drawing/2014/main" id="{00000000-0008-0000-0700-000008E80100}"/>
            </a:ext>
          </a:extLst>
        </xdr:cNvPr>
        <xdr:cNvSpPr/>
      </xdr:nvSpPr>
      <xdr:spPr bwMode="auto">
        <a:xfrm>
          <a:off x="8666480" y="1016000"/>
          <a:ext cx="1277620" cy="441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76200</xdr:colOff>
          <xdr:row>8</xdr:row>
          <xdr:rowOff>106680</xdr:rowOff>
        </xdr:from>
        <xdr:to>
          <xdr:col>9</xdr:col>
          <xdr:colOff>365760</xdr:colOff>
          <xdr:row>10</xdr:row>
          <xdr:rowOff>106680</xdr:rowOff>
        </xdr:to>
        <xdr:sp macro="" textlink="">
          <xdr:nvSpPr>
            <xdr:cNvPr id="1137665" name="CommandButton1" hidden="1">
              <a:extLst>
                <a:ext uri="{63B3BB69-23CF-44E3-9099-C40C66FF867C}">
                  <a14:compatExt spid="_x0000_s1137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15</xdr:row>
          <xdr:rowOff>7620</xdr:rowOff>
        </xdr:from>
        <xdr:to>
          <xdr:col>9</xdr:col>
          <xdr:colOff>396240</xdr:colOff>
          <xdr:row>16</xdr:row>
          <xdr:rowOff>144780</xdr:rowOff>
        </xdr:to>
        <xdr:sp macro="" textlink="">
          <xdr:nvSpPr>
            <xdr:cNvPr id="1137666" name="CommandButton2" hidden="1">
              <a:extLst>
                <a:ext uri="{63B3BB69-23CF-44E3-9099-C40C66FF867C}">
                  <a14:compatExt spid="_x0000_s1137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8</xdr:col>
      <xdr:colOff>50800</xdr:colOff>
      <xdr:row>70</xdr:row>
      <xdr:rowOff>0</xdr:rowOff>
    </xdr:from>
    <xdr:to>
      <xdr:col>9</xdr:col>
      <xdr:colOff>469900</xdr:colOff>
      <xdr:row>70</xdr:row>
      <xdr:rowOff>238760</xdr:rowOff>
    </xdr:to>
    <xdr:sp macro="" textlink="">
      <xdr:nvSpPr>
        <xdr:cNvPr id="2" name="CommandButton1" hidden="1">
          <a:extLst>
            <a:ext uri="{63B3BB69-23CF-44E3-9099-C40C66FF867C}">
              <a14:compatExt xmlns:a14="http://schemas.microsoft.com/office/drawing/2010/main" spid="_x0000_s125953"/>
            </a:ext>
            <a:ext uri="{FF2B5EF4-FFF2-40B4-BE49-F238E27FC236}">
              <a16:creationId xmlns="" xmlns:a16="http://schemas.microsoft.com/office/drawing/2014/main" id="{00000000-0008-0000-0800-000001EC0100}"/>
            </a:ext>
          </a:extLst>
        </xdr:cNvPr>
        <xdr:cNvSpPr/>
      </xdr:nvSpPr>
      <xdr:spPr bwMode="auto">
        <a:xfrm>
          <a:off x="8745220" y="26144220"/>
          <a:ext cx="1043940" cy="2387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4</xdr:row>
      <xdr:rowOff>101600</xdr:rowOff>
    </xdr:from>
    <xdr:to>
      <xdr:col>10</xdr:col>
      <xdr:colOff>0</xdr:colOff>
      <xdr:row>6</xdr:row>
      <xdr:rowOff>25400</xdr:rowOff>
    </xdr:to>
    <xdr:sp macro="" textlink="">
      <xdr:nvSpPr>
        <xdr:cNvPr id="3" name="CommandButton2" hidden="1">
          <a:extLst>
            <a:ext uri="{63B3BB69-23CF-44E3-9099-C40C66FF867C}">
              <a14:compatExt xmlns:a14="http://schemas.microsoft.com/office/drawing/2010/main" spid="_x0000_s125960"/>
            </a:ext>
            <a:ext uri="{FF2B5EF4-FFF2-40B4-BE49-F238E27FC236}">
              <a16:creationId xmlns="" xmlns:a16="http://schemas.microsoft.com/office/drawing/2014/main" id="{00000000-0008-0000-0800-000008EC0100}"/>
            </a:ext>
          </a:extLst>
        </xdr:cNvPr>
        <xdr:cNvSpPr/>
      </xdr:nvSpPr>
      <xdr:spPr bwMode="auto">
        <a:xfrm>
          <a:off x="8666480" y="1016000"/>
          <a:ext cx="1277620" cy="441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14</xdr:row>
          <xdr:rowOff>0</xdr:rowOff>
        </xdr:from>
        <xdr:to>
          <xdr:col>9</xdr:col>
          <xdr:colOff>403860</xdr:colOff>
          <xdr:row>15</xdr:row>
          <xdr:rowOff>167640</xdr:rowOff>
        </xdr:to>
        <xdr:sp macro="" textlink="">
          <xdr:nvSpPr>
            <xdr:cNvPr id="1138689" name="CommandButton1" hidden="1">
              <a:extLst>
                <a:ext uri="{63B3BB69-23CF-44E3-9099-C40C66FF867C}">
                  <a14:compatExt spid="_x0000_s1138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99060</xdr:colOff>
          <xdr:row>20</xdr:row>
          <xdr:rowOff>0</xdr:rowOff>
        </xdr:from>
        <xdr:to>
          <xdr:col>9</xdr:col>
          <xdr:colOff>419100</xdr:colOff>
          <xdr:row>21</xdr:row>
          <xdr:rowOff>99060</xdr:rowOff>
        </xdr:to>
        <xdr:sp macro="" textlink="">
          <xdr:nvSpPr>
            <xdr:cNvPr id="1138690" name="CommandButton2" hidden="1">
              <a:extLst>
                <a:ext uri="{63B3BB69-23CF-44E3-9099-C40C66FF867C}">
                  <a14:compatExt spid="_x0000_s1138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8</xdr:col>
      <xdr:colOff>101600</xdr:colOff>
      <xdr:row>69</xdr:row>
      <xdr:rowOff>63500</xdr:rowOff>
    </xdr:from>
    <xdr:to>
      <xdr:col>9</xdr:col>
      <xdr:colOff>520700</xdr:colOff>
      <xdr:row>70</xdr:row>
      <xdr:rowOff>20320</xdr:rowOff>
    </xdr:to>
    <xdr:sp macro="" textlink="">
      <xdr:nvSpPr>
        <xdr:cNvPr id="2" name="CommandButton1" hidden="1">
          <a:extLst>
            <a:ext uri="{63B3BB69-23CF-44E3-9099-C40C66FF867C}">
              <a14:compatExt xmlns:a14="http://schemas.microsoft.com/office/drawing/2010/main" spid="_x0000_s126977"/>
            </a:ext>
            <a:ext uri="{FF2B5EF4-FFF2-40B4-BE49-F238E27FC236}">
              <a16:creationId xmlns:a16="http://schemas.microsoft.com/office/drawing/2014/main" xmlns="" id="{00000000-0008-0000-0900-000001F00100}"/>
            </a:ext>
          </a:extLst>
        </xdr:cNvPr>
        <xdr:cNvSpPr/>
      </xdr:nvSpPr>
      <xdr:spPr bwMode="auto">
        <a:xfrm>
          <a:off x="8796020" y="16568420"/>
          <a:ext cx="104394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5</xdr:row>
      <xdr:rowOff>203200</xdr:rowOff>
    </xdr:to>
    <xdr:sp macro="" textlink="">
      <xdr:nvSpPr>
        <xdr:cNvPr id="3" name="CommandButton2" hidden="1">
          <a:extLst>
            <a:ext uri="{63B3BB69-23CF-44E3-9099-C40C66FF867C}">
              <a14:compatExt xmlns:a14="http://schemas.microsoft.com/office/drawing/2010/main" spid="_x0000_s126984"/>
            </a:ext>
            <a:ext uri="{FF2B5EF4-FFF2-40B4-BE49-F238E27FC236}">
              <a16:creationId xmlns:a16="http://schemas.microsoft.com/office/drawing/2014/main" xmlns="" id="{00000000-0008-0000-0900-000008F00100}"/>
            </a:ext>
          </a:extLst>
        </xdr:cNvPr>
        <xdr:cNvSpPr/>
      </xdr:nvSpPr>
      <xdr:spPr bwMode="auto">
        <a:xfrm>
          <a:off x="8666480" y="855980"/>
          <a:ext cx="1277620" cy="4216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144780</xdr:colOff>
          <xdr:row>12</xdr:row>
          <xdr:rowOff>0</xdr:rowOff>
        </xdr:from>
        <xdr:to>
          <xdr:col>9</xdr:col>
          <xdr:colOff>434340</xdr:colOff>
          <xdr:row>14</xdr:row>
          <xdr:rowOff>30480</xdr:rowOff>
        </xdr:to>
        <xdr:sp macro="" textlink="">
          <xdr:nvSpPr>
            <xdr:cNvPr id="1227777" name="CommandButton1" hidden="1">
              <a:extLst>
                <a:ext uri="{63B3BB69-23CF-44E3-9099-C40C66FF867C}">
                  <a14:compatExt spid="_x0000_s12277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19</xdr:row>
          <xdr:rowOff>0</xdr:rowOff>
        </xdr:from>
        <xdr:to>
          <xdr:col>9</xdr:col>
          <xdr:colOff>434340</xdr:colOff>
          <xdr:row>21</xdr:row>
          <xdr:rowOff>129540</xdr:rowOff>
        </xdr:to>
        <xdr:sp macro="" textlink="">
          <xdr:nvSpPr>
            <xdr:cNvPr id="1227778" name="CommandButton2" hidden="1">
              <a:extLst>
                <a:ext uri="{63B3BB69-23CF-44E3-9099-C40C66FF867C}">
                  <a14:compatExt spid="_x0000_s12277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8</xdr:col>
      <xdr:colOff>63500</xdr:colOff>
      <xdr:row>67</xdr:row>
      <xdr:rowOff>76200</xdr:rowOff>
    </xdr:from>
    <xdr:to>
      <xdr:col>9</xdr:col>
      <xdr:colOff>482600</xdr:colOff>
      <xdr:row>68</xdr:row>
      <xdr:rowOff>182880</xdr:rowOff>
    </xdr:to>
    <xdr:sp macro="" textlink="">
      <xdr:nvSpPr>
        <xdr:cNvPr id="2" name="CommandButton1" hidden="1">
          <a:extLst>
            <a:ext uri="{63B3BB69-23CF-44E3-9099-C40C66FF867C}">
              <a14:compatExt xmlns:a14="http://schemas.microsoft.com/office/drawing/2010/main" spid="_x0000_s128001"/>
            </a:ext>
            <a:ext uri="{FF2B5EF4-FFF2-40B4-BE49-F238E27FC236}">
              <a16:creationId xmlns="" xmlns:a16="http://schemas.microsoft.com/office/drawing/2014/main" id="{00000000-0008-0000-0A00-000001F40100}"/>
            </a:ext>
          </a:extLst>
        </xdr:cNvPr>
        <xdr:cNvSpPr/>
      </xdr:nvSpPr>
      <xdr:spPr bwMode="auto">
        <a:xfrm>
          <a:off x="8757920" y="17708880"/>
          <a:ext cx="1043940" cy="2895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12700</xdr:rowOff>
    </xdr:to>
    <xdr:sp macro="" textlink="">
      <xdr:nvSpPr>
        <xdr:cNvPr id="3" name="CommandButton2" hidden="1">
          <a:extLst>
            <a:ext uri="{63B3BB69-23CF-44E3-9099-C40C66FF867C}">
              <a14:compatExt xmlns:a14="http://schemas.microsoft.com/office/drawing/2010/main" spid="_x0000_s128008"/>
            </a:ext>
            <a:ext uri="{FF2B5EF4-FFF2-40B4-BE49-F238E27FC236}">
              <a16:creationId xmlns="" xmlns:a16="http://schemas.microsoft.com/office/drawing/2014/main" id="{00000000-0008-0000-0A00-000008F40100}"/>
            </a:ext>
          </a:extLst>
        </xdr:cNvPr>
        <xdr:cNvSpPr/>
      </xdr:nvSpPr>
      <xdr:spPr bwMode="auto">
        <a:xfrm>
          <a:off x="8666480" y="718820"/>
          <a:ext cx="1277620" cy="4216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1140737" name="CommandButton1" hidden="1">
              <a:extLst>
                <a:ext uri="{63B3BB69-23CF-44E3-9099-C40C66FF867C}">
                  <a14:compatExt spid="_x0000_s11407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1140738" name="CommandButton2" hidden="1">
              <a:extLst>
                <a:ext uri="{63B3BB69-23CF-44E3-9099-C40C66FF867C}">
                  <a14:compatExt spid="_x0000_s11407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8</xdr:col>
      <xdr:colOff>63500</xdr:colOff>
      <xdr:row>67</xdr:row>
      <xdr:rowOff>152400</xdr:rowOff>
    </xdr:from>
    <xdr:to>
      <xdr:col>9</xdr:col>
      <xdr:colOff>482600</xdr:colOff>
      <xdr:row>68</xdr:row>
      <xdr:rowOff>233680</xdr:rowOff>
    </xdr:to>
    <xdr:sp macro="" textlink="">
      <xdr:nvSpPr>
        <xdr:cNvPr id="2" name="CommandButton1" hidden="1">
          <a:extLst>
            <a:ext uri="{63B3BB69-23CF-44E3-9099-C40C66FF867C}">
              <a14:compatExt xmlns:a14="http://schemas.microsoft.com/office/drawing/2010/main" spid="_x0000_s129025"/>
            </a:ext>
            <a:ext uri="{FF2B5EF4-FFF2-40B4-BE49-F238E27FC236}">
              <a16:creationId xmlns="" xmlns:a16="http://schemas.microsoft.com/office/drawing/2014/main" id="{00000000-0008-0000-0B00-000001F80100}"/>
            </a:ext>
          </a:extLst>
        </xdr:cNvPr>
        <xdr:cNvSpPr/>
      </xdr:nvSpPr>
      <xdr:spPr bwMode="auto">
        <a:xfrm>
          <a:off x="8757920" y="22387560"/>
          <a:ext cx="1043940" cy="2641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12700</xdr:rowOff>
    </xdr:to>
    <xdr:sp macro="" textlink="">
      <xdr:nvSpPr>
        <xdr:cNvPr id="3" name="CommandButton2" hidden="1">
          <a:extLst>
            <a:ext uri="{63B3BB69-23CF-44E3-9099-C40C66FF867C}">
              <a14:compatExt xmlns:a14="http://schemas.microsoft.com/office/drawing/2010/main" spid="_x0000_s129032"/>
            </a:ext>
            <a:ext uri="{FF2B5EF4-FFF2-40B4-BE49-F238E27FC236}">
              <a16:creationId xmlns="" xmlns:a16="http://schemas.microsoft.com/office/drawing/2014/main" id="{00000000-0008-0000-0B00-000008F80100}"/>
            </a:ext>
          </a:extLst>
        </xdr:cNvPr>
        <xdr:cNvSpPr/>
      </xdr:nvSpPr>
      <xdr:spPr bwMode="auto">
        <a:xfrm>
          <a:off x="8666480" y="855980"/>
          <a:ext cx="1277620" cy="4216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22</xdr:row>
          <xdr:rowOff>0</xdr:rowOff>
        </xdr:from>
        <xdr:to>
          <xdr:col>9</xdr:col>
          <xdr:colOff>403860</xdr:colOff>
          <xdr:row>24</xdr:row>
          <xdr:rowOff>30480</xdr:rowOff>
        </xdr:to>
        <xdr:sp macro="" textlink="">
          <xdr:nvSpPr>
            <xdr:cNvPr id="1141761" name="CommandButton1" hidden="1">
              <a:extLst>
                <a:ext uri="{63B3BB69-23CF-44E3-9099-C40C66FF867C}">
                  <a14:compatExt spid="_x0000_s11417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99060</xdr:colOff>
          <xdr:row>29</xdr:row>
          <xdr:rowOff>152400</xdr:rowOff>
        </xdr:from>
        <xdr:to>
          <xdr:col>9</xdr:col>
          <xdr:colOff>419100</xdr:colOff>
          <xdr:row>30</xdr:row>
          <xdr:rowOff>251460</xdr:rowOff>
        </xdr:to>
        <xdr:sp macro="" textlink="">
          <xdr:nvSpPr>
            <xdr:cNvPr id="1141762" name="CommandButton2" hidden="1">
              <a:extLst>
                <a:ext uri="{63B3BB69-23CF-44E3-9099-C40C66FF867C}">
                  <a14:compatExt spid="_x0000_s1141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8</xdr:col>
      <xdr:colOff>25400</xdr:colOff>
      <xdr:row>67</xdr:row>
      <xdr:rowOff>127000</xdr:rowOff>
    </xdr:from>
    <xdr:to>
      <xdr:col>9</xdr:col>
      <xdr:colOff>444500</xdr:colOff>
      <xdr:row>68</xdr:row>
      <xdr:rowOff>203201</xdr:rowOff>
    </xdr:to>
    <xdr:sp macro="" textlink="">
      <xdr:nvSpPr>
        <xdr:cNvPr id="2" name="CommandButton1" hidden="1">
          <a:extLst>
            <a:ext uri="{63B3BB69-23CF-44E3-9099-C40C66FF867C}">
              <a14:compatExt xmlns:a14="http://schemas.microsoft.com/office/drawing/2010/main" spid="_x0000_s130049"/>
            </a:ext>
            <a:ext uri="{FF2B5EF4-FFF2-40B4-BE49-F238E27FC236}">
              <a16:creationId xmlns="" xmlns:a16="http://schemas.microsoft.com/office/drawing/2014/main" id="{00000000-0008-0000-0C00-000001FC0100}"/>
            </a:ext>
          </a:extLst>
        </xdr:cNvPr>
        <xdr:cNvSpPr/>
      </xdr:nvSpPr>
      <xdr:spPr bwMode="auto">
        <a:xfrm>
          <a:off x="8719820" y="22362160"/>
          <a:ext cx="1043940" cy="2590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14942</xdr:rowOff>
    </xdr:to>
    <xdr:sp macro="" textlink="">
      <xdr:nvSpPr>
        <xdr:cNvPr id="3" name="CommandButton2" hidden="1">
          <a:extLst>
            <a:ext uri="{63B3BB69-23CF-44E3-9099-C40C66FF867C}">
              <a14:compatExt xmlns:a14="http://schemas.microsoft.com/office/drawing/2010/main" spid="_x0000_s130056"/>
            </a:ext>
            <a:ext uri="{FF2B5EF4-FFF2-40B4-BE49-F238E27FC236}">
              <a16:creationId xmlns="" xmlns:a16="http://schemas.microsoft.com/office/drawing/2014/main" id="{00000000-0008-0000-0C00-000008FC0100}"/>
            </a:ext>
          </a:extLst>
        </xdr:cNvPr>
        <xdr:cNvSpPr/>
      </xdr:nvSpPr>
      <xdr:spPr bwMode="auto">
        <a:xfrm>
          <a:off x="8666480" y="855980"/>
          <a:ext cx="1277620" cy="4238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12</xdr:row>
          <xdr:rowOff>0</xdr:rowOff>
        </xdr:from>
        <xdr:to>
          <xdr:col>9</xdr:col>
          <xdr:colOff>403860</xdr:colOff>
          <xdr:row>13</xdr:row>
          <xdr:rowOff>167640</xdr:rowOff>
        </xdr:to>
        <xdr:sp macro="" textlink="">
          <xdr:nvSpPr>
            <xdr:cNvPr id="1142785" name="CommandButton1" hidden="1">
              <a:extLst>
                <a:ext uri="{63B3BB69-23CF-44E3-9099-C40C66FF867C}">
                  <a14:compatExt spid="_x0000_s11427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83820</xdr:colOff>
          <xdr:row>20</xdr:row>
          <xdr:rowOff>106680</xdr:rowOff>
        </xdr:from>
        <xdr:to>
          <xdr:col>9</xdr:col>
          <xdr:colOff>403860</xdr:colOff>
          <xdr:row>22</xdr:row>
          <xdr:rowOff>22860</xdr:rowOff>
        </xdr:to>
        <xdr:sp macro="" textlink="">
          <xdr:nvSpPr>
            <xdr:cNvPr id="1142786" name="CommandButton2" hidden="1">
              <a:extLst>
                <a:ext uri="{63B3BB69-23CF-44E3-9099-C40C66FF867C}">
                  <a14:compatExt spid="_x0000_s11427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8</xdr:col>
      <xdr:colOff>63500</xdr:colOff>
      <xdr:row>66</xdr:row>
      <xdr:rowOff>127000</xdr:rowOff>
    </xdr:from>
    <xdr:to>
      <xdr:col>9</xdr:col>
      <xdr:colOff>482600</xdr:colOff>
      <xdr:row>68</xdr:row>
      <xdr:rowOff>40639</xdr:rowOff>
    </xdr:to>
    <xdr:sp macro="" textlink="">
      <xdr:nvSpPr>
        <xdr:cNvPr id="2" name="CommandButton1" hidden="1">
          <a:extLst>
            <a:ext uri="{63B3BB69-23CF-44E3-9099-C40C66FF867C}">
              <a14:compatExt xmlns:a14="http://schemas.microsoft.com/office/drawing/2010/main" spid="_x0000_s131073"/>
            </a:ext>
            <a:ext uri="{FF2B5EF4-FFF2-40B4-BE49-F238E27FC236}">
              <a16:creationId xmlns:a16="http://schemas.microsoft.com/office/drawing/2014/main" xmlns="" id="{00000000-0008-0000-0D00-000001000200}"/>
            </a:ext>
          </a:extLst>
        </xdr:cNvPr>
        <xdr:cNvSpPr/>
      </xdr:nvSpPr>
      <xdr:spPr bwMode="auto">
        <a:xfrm>
          <a:off x="8757920" y="18902680"/>
          <a:ext cx="1043940" cy="26415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4</xdr:row>
      <xdr:rowOff>101600</xdr:rowOff>
    </xdr:from>
    <xdr:to>
      <xdr:col>10</xdr:col>
      <xdr:colOff>0</xdr:colOff>
      <xdr:row>6</xdr:row>
      <xdr:rowOff>25400</xdr:rowOff>
    </xdr:to>
    <xdr:sp macro="" textlink="">
      <xdr:nvSpPr>
        <xdr:cNvPr id="3" name="CommandButton2" hidden="1">
          <a:extLst>
            <a:ext uri="{63B3BB69-23CF-44E3-9099-C40C66FF867C}">
              <a14:compatExt xmlns:a14="http://schemas.microsoft.com/office/drawing/2010/main" spid="_x0000_s131080"/>
            </a:ext>
            <a:ext uri="{FF2B5EF4-FFF2-40B4-BE49-F238E27FC236}">
              <a16:creationId xmlns:a16="http://schemas.microsoft.com/office/drawing/2014/main" xmlns="" id="{00000000-0008-0000-0D00-000008000200}"/>
            </a:ext>
          </a:extLst>
        </xdr:cNvPr>
        <xdr:cNvSpPr/>
      </xdr:nvSpPr>
      <xdr:spPr bwMode="auto">
        <a:xfrm>
          <a:off x="8666480" y="886460"/>
          <a:ext cx="1277620" cy="441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14</xdr:row>
          <xdr:rowOff>0</xdr:rowOff>
        </xdr:from>
        <xdr:to>
          <xdr:col>9</xdr:col>
          <xdr:colOff>403860</xdr:colOff>
          <xdr:row>15</xdr:row>
          <xdr:rowOff>0</xdr:rowOff>
        </xdr:to>
        <xdr:sp macro="" textlink="">
          <xdr:nvSpPr>
            <xdr:cNvPr id="1228801" name="CommandButton1" hidden="1">
              <a:extLst>
                <a:ext uri="{63B3BB69-23CF-44E3-9099-C40C66FF867C}">
                  <a14:compatExt spid="_x0000_s12288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xdr:colOff>
          <xdr:row>22</xdr:row>
          <xdr:rowOff>76200</xdr:rowOff>
        </xdr:from>
        <xdr:to>
          <xdr:col>9</xdr:col>
          <xdr:colOff>426720</xdr:colOff>
          <xdr:row>25</xdr:row>
          <xdr:rowOff>38100</xdr:rowOff>
        </xdr:to>
        <xdr:sp macro="" textlink="">
          <xdr:nvSpPr>
            <xdr:cNvPr id="1228802" name="CommandButton2" hidden="1">
              <a:extLst>
                <a:ext uri="{63B3BB69-23CF-44E3-9099-C40C66FF867C}">
                  <a14:compatExt spid="_x0000_s12288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8</xdr:col>
      <xdr:colOff>101600</xdr:colOff>
      <xdr:row>67</xdr:row>
      <xdr:rowOff>0</xdr:rowOff>
    </xdr:from>
    <xdr:to>
      <xdr:col>9</xdr:col>
      <xdr:colOff>520700</xdr:colOff>
      <xdr:row>68</xdr:row>
      <xdr:rowOff>71120</xdr:rowOff>
    </xdr:to>
    <xdr:sp macro="" textlink="">
      <xdr:nvSpPr>
        <xdr:cNvPr id="2" name="CommandButton1" hidden="1">
          <a:extLst>
            <a:ext uri="{63B3BB69-23CF-44E3-9099-C40C66FF867C}">
              <a14:compatExt xmlns:a14="http://schemas.microsoft.com/office/drawing/2010/main" spid="_x0000_s132097"/>
            </a:ext>
            <a:ext uri="{FF2B5EF4-FFF2-40B4-BE49-F238E27FC236}">
              <a16:creationId xmlns="" xmlns:a16="http://schemas.microsoft.com/office/drawing/2014/main" id="{00000000-0008-0000-0E00-000001040200}"/>
            </a:ext>
          </a:extLst>
        </xdr:cNvPr>
        <xdr:cNvSpPr/>
      </xdr:nvSpPr>
      <xdr:spPr bwMode="auto">
        <a:xfrm>
          <a:off x="8796020" y="19705320"/>
          <a:ext cx="1043940" cy="24638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4</xdr:row>
      <xdr:rowOff>101600</xdr:rowOff>
    </xdr:from>
    <xdr:to>
      <xdr:col>10</xdr:col>
      <xdr:colOff>0</xdr:colOff>
      <xdr:row>6</xdr:row>
      <xdr:rowOff>25400</xdr:rowOff>
    </xdr:to>
    <xdr:sp macro="" textlink="">
      <xdr:nvSpPr>
        <xdr:cNvPr id="3" name="CommandButton2" hidden="1">
          <a:extLst>
            <a:ext uri="{63B3BB69-23CF-44E3-9099-C40C66FF867C}">
              <a14:compatExt xmlns:a14="http://schemas.microsoft.com/office/drawing/2010/main" spid="_x0000_s132104"/>
            </a:ext>
            <a:ext uri="{FF2B5EF4-FFF2-40B4-BE49-F238E27FC236}">
              <a16:creationId xmlns="" xmlns:a16="http://schemas.microsoft.com/office/drawing/2014/main" id="{00000000-0008-0000-0E00-000008040200}"/>
            </a:ext>
          </a:extLst>
        </xdr:cNvPr>
        <xdr:cNvSpPr/>
      </xdr:nvSpPr>
      <xdr:spPr bwMode="auto">
        <a:xfrm>
          <a:off x="8666480" y="1016000"/>
          <a:ext cx="1277620" cy="441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144780</xdr:colOff>
          <xdr:row>7</xdr:row>
          <xdr:rowOff>83820</xdr:rowOff>
        </xdr:from>
        <xdr:to>
          <xdr:col>9</xdr:col>
          <xdr:colOff>434340</xdr:colOff>
          <xdr:row>8</xdr:row>
          <xdr:rowOff>83820</xdr:rowOff>
        </xdr:to>
        <xdr:sp macro="" textlink="">
          <xdr:nvSpPr>
            <xdr:cNvPr id="1144833" name="CommandButton1" hidden="1">
              <a:extLst>
                <a:ext uri="{63B3BB69-23CF-44E3-9099-C40C66FF867C}">
                  <a14:compatExt spid="_x0000_s11448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16</xdr:row>
          <xdr:rowOff>0</xdr:rowOff>
        </xdr:from>
        <xdr:to>
          <xdr:col>9</xdr:col>
          <xdr:colOff>457200</xdr:colOff>
          <xdr:row>17</xdr:row>
          <xdr:rowOff>152400</xdr:rowOff>
        </xdr:to>
        <xdr:sp macro="" textlink="">
          <xdr:nvSpPr>
            <xdr:cNvPr id="1144834" name="CommandButton2" hidden="1">
              <a:extLst>
                <a:ext uri="{63B3BB69-23CF-44E3-9099-C40C66FF867C}">
                  <a14:compatExt spid="_x0000_s1144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8</xdr:col>
      <xdr:colOff>63500</xdr:colOff>
      <xdr:row>67</xdr:row>
      <xdr:rowOff>139700</xdr:rowOff>
    </xdr:from>
    <xdr:to>
      <xdr:col>9</xdr:col>
      <xdr:colOff>482600</xdr:colOff>
      <xdr:row>68</xdr:row>
      <xdr:rowOff>215900</xdr:rowOff>
    </xdr:to>
    <xdr:sp macro="" textlink="">
      <xdr:nvSpPr>
        <xdr:cNvPr id="2" name="CommandButton1" hidden="1">
          <a:extLst>
            <a:ext uri="{63B3BB69-23CF-44E3-9099-C40C66FF867C}">
              <a14:compatExt xmlns:a14="http://schemas.microsoft.com/office/drawing/2010/main" spid="_x0000_s133121"/>
            </a:ext>
            <a:ext uri="{FF2B5EF4-FFF2-40B4-BE49-F238E27FC236}">
              <a16:creationId xmlns="" xmlns:a16="http://schemas.microsoft.com/office/drawing/2014/main" id="{00000000-0008-0000-0F00-000001080200}"/>
            </a:ext>
          </a:extLst>
        </xdr:cNvPr>
        <xdr:cNvSpPr/>
      </xdr:nvSpPr>
      <xdr:spPr bwMode="auto">
        <a:xfrm>
          <a:off x="8757920" y="18496280"/>
          <a:ext cx="1043940" cy="2514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12700</xdr:rowOff>
    </xdr:to>
    <xdr:sp macro="" textlink="">
      <xdr:nvSpPr>
        <xdr:cNvPr id="3" name="CommandButton2" hidden="1">
          <a:extLst>
            <a:ext uri="{63B3BB69-23CF-44E3-9099-C40C66FF867C}">
              <a14:compatExt xmlns:a14="http://schemas.microsoft.com/office/drawing/2010/main" spid="_x0000_s133128"/>
            </a:ext>
            <a:ext uri="{FF2B5EF4-FFF2-40B4-BE49-F238E27FC236}">
              <a16:creationId xmlns="" xmlns:a16="http://schemas.microsoft.com/office/drawing/2014/main" id="{00000000-0008-0000-0F00-000008080200}"/>
            </a:ext>
          </a:extLst>
        </xdr:cNvPr>
        <xdr:cNvSpPr/>
      </xdr:nvSpPr>
      <xdr:spPr bwMode="auto">
        <a:xfrm>
          <a:off x="8666480" y="718820"/>
          <a:ext cx="1277620" cy="4216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274320</xdr:rowOff>
        </xdr:to>
        <xdr:sp macro="" textlink="">
          <xdr:nvSpPr>
            <xdr:cNvPr id="1145857" name="CommandButton1" hidden="1">
              <a:extLst>
                <a:ext uri="{63B3BB69-23CF-44E3-9099-C40C66FF867C}">
                  <a14:compatExt spid="_x0000_s11458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16</xdr:row>
          <xdr:rowOff>144780</xdr:rowOff>
        </xdr:from>
        <xdr:to>
          <xdr:col>9</xdr:col>
          <xdr:colOff>434340</xdr:colOff>
          <xdr:row>17</xdr:row>
          <xdr:rowOff>297180</xdr:rowOff>
        </xdr:to>
        <xdr:sp macro="" textlink="">
          <xdr:nvSpPr>
            <xdr:cNvPr id="1145858" name="CommandButton2" hidden="1">
              <a:extLst>
                <a:ext uri="{63B3BB69-23CF-44E3-9099-C40C66FF867C}">
                  <a14:compatExt spid="_x0000_s11458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8</xdr:col>
      <xdr:colOff>50800</xdr:colOff>
      <xdr:row>67</xdr:row>
      <xdr:rowOff>152400</xdr:rowOff>
    </xdr:from>
    <xdr:to>
      <xdr:col>9</xdr:col>
      <xdr:colOff>469900</xdr:colOff>
      <xdr:row>68</xdr:row>
      <xdr:rowOff>230095</xdr:rowOff>
    </xdr:to>
    <xdr:sp macro="" textlink="">
      <xdr:nvSpPr>
        <xdr:cNvPr id="2" name="CommandButton1" hidden="1">
          <a:extLst>
            <a:ext uri="{63B3BB69-23CF-44E3-9099-C40C66FF867C}">
              <a14:compatExt xmlns:a14="http://schemas.microsoft.com/office/drawing/2010/main" spid="_x0000_s135169"/>
            </a:ext>
            <a:ext uri="{FF2B5EF4-FFF2-40B4-BE49-F238E27FC236}">
              <a16:creationId xmlns="" xmlns:a16="http://schemas.microsoft.com/office/drawing/2014/main" id="{00000000-0008-0000-1100-000001100200}"/>
            </a:ext>
          </a:extLst>
        </xdr:cNvPr>
        <xdr:cNvSpPr/>
      </xdr:nvSpPr>
      <xdr:spPr bwMode="auto">
        <a:xfrm>
          <a:off x="8745220" y="22387560"/>
          <a:ext cx="1043940" cy="2605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14942</xdr:rowOff>
    </xdr:to>
    <xdr:sp macro="" textlink="">
      <xdr:nvSpPr>
        <xdr:cNvPr id="3" name="CommandButton2" hidden="1">
          <a:extLst>
            <a:ext uri="{63B3BB69-23CF-44E3-9099-C40C66FF867C}">
              <a14:compatExt xmlns:a14="http://schemas.microsoft.com/office/drawing/2010/main" spid="_x0000_s135176"/>
            </a:ext>
            <a:ext uri="{FF2B5EF4-FFF2-40B4-BE49-F238E27FC236}">
              <a16:creationId xmlns="" xmlns:a16="http://schemas.microsoft.com/office/drawing/2014/main" id="{00000000-0008-0000-1100-000008100200}"/>
            </a:ext>
          </a:extLst>
        </xdr:cNvPr>
        <xdr:cNvSpPr/>
      </xdr:nvSpPr>
      <xdr:spPr bwMode="auto">
        <a:xfrm>
          <a:off x="8666480" y="855980"/>
          <a:ext cx="1277620" cy="4238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30</xdr:row>
          <xdr:rowOff>0</xdr:rowOff>
        </xdr:from>
        <xdr:to>
          <xdr:col>9</xdr:col>
          <xdr:colOff>403860</xdr:colOff>
          <xdr:row>31</xdr:row>
          <xdr:rowOff>0</xdr:rowOff>
        </xdr:to>
        <xdr:sp macro="" textlink="">
          <xdr:nvSpPr>
            <xdr:cNvPr id="1146881" name="CommandButton1" hidden="1">
              <a:extLst>
                <a:ext uri="{63B3BB69-23CF-44E3-9099-C40C66FF867C}">
                  <a14:compatExt spid="_x0000_s11468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42</xdr:row>
          <xdr:rowOff>0</xdr:rowOff>
        </xdr:from>
        <xdr:to>
          <xdr:col>9</xdr:col>
          <xdr:colOff>396240</xdr:colOff>
          <xdr:row>42</xdr:row>
          <xdr:rowOff>449580</xdr:rowOff>
        </xdr:to>
        <xdr:sp macro="" textlink="">
          <xdr:nvSpPr>
            <xdr:cNvPr id="1146882" name="CommandButton2" hidden="1">
              <a:extLst>
                <a:ext uri="{63B3BB69-23CF-44E3-9099-C40C66FF867C}">
                  <a14:compatExt spid="_x0000_s11468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8</xdr:col>
      <xdr:colOff>63500</xdr:colOff>
      <xdr:row>67</xdr:row>
      <xdr:rowOff>63500</xdr:rowOff>
    </xdr:from>
    <xdr:to>
      <xdr:col>9</xdr:col>
      <xdr:colOff>479911</xdr:colOff>
      <xdr:row>68</xdr:row>
      <xdr:rowOff>105186</xdr:rowOff>
    </xdr:to>
    <xdr:sp macro="" textlink="">
      <xdr:nvSpPr>
        <xdr:cNvPr id="2" name="CommandButton1" hidden="1">
          <a:extLst>
            <a:ext uri="{63B3BB69-23CF-44E3-9099-C40C66FF867C}">
              <a14:compatExt xmlns:a14="http://schemas.microsoft.com/office/drawing/2010/main" spid="_x0000_s136193"/>
            </a:ext>
            <a:ext uri="{FF2B5EF4-FFF2-40B4-BE49-F238E27FC236}">
              <a16:creationId xmlns="" xmlns:a16="http://schemas.microsoft.com/office/drawing/2014/main" id="{00000000-0008-0000-1200-000001140200}"/>
            </a:ext>
          </a:extLst>
        </xdr:cNvPr>
        <xdr:cNvSpPr/>
      </xdr:nvSpPr>
      <xdr:spPr bwMode="auto">
        <a:xfrm>
          <a:off x="8757920" y="19433540"/>
          <a:ext cx="1041251" cy="22456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4818</xdr:colOff>
      <xdr:row>6</xdr:row>
      <xdr:rowOff>12253</xdr:rowOff>
    </xdr:to>
    <xdr:sp macro="" textlink="">
      <xdr:nvSpPr>
        <xdr:cNvPr id="3" name="CommandButton2" hidden="1">
          <a:extLst>
            <a:ext uri="{63B3BB69-23CF-44E3-9099-C40C66FF867C}">
              <a14:compatExt xmlns:a14="http://schemas.microsoft.com/office/drawing/2010/main" spid="_x0000_s136200"/>
            </a:ext>
            <a:ext uri="{FF2B5EF4-FFF2-40B4-BE49-F238E27FC236}">
              <a16:creationId xmlns="" xmlns:a16="http://schemas.microsoft.com/office/drawing/2014/main" id="{00000000-0008-0000-1200-000008140200}"/>
            </a:ext>
          </a:extLst>
        </xdr:cNvPr>
        <xdr:cNvSpPr/>
      </xdr:nvSpPr>
      <xdr:spPr bwMode="auto">
        <a:xfrm>
          <a:off x="8666480" y="1084580"/>
          <a:ext cx="1282438" cy="4211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46</xdr:row>
          <xdr:rowOff>0</xdr:rowOff>
        </xdr:from>
        <xdr:to>
          <xdr:col>9</xdr:col>
          <xdr:colOff>403860</xdr:colOff>
          <xdr:row>47</xdr:row>
          <xdr:rowOff>167640</xdr:rowOff>
        </xdr:to>
        <xdr:sp macro="" textlink="">
          <xdr:nvSpPr>
            <xdr:cNvPr id="1147905" name="CommandButton1" hidden="1">
              <a:extLst>
                <a:ext uri="{63B3BB69-23CF-44E3-9099-C40C66FF867C}">
                  <a14:compatExt spid="_x0000_s1147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54</xdr:row>
          <xdr:rowOff>0</xdr:rowOff>
        </xdr:from>
        <xdr:to>
          <xdr:col>9</xdr:col>
          <xdr:colOff>434340</xdr:colOff>
          <xdr:row>56</xdr:row>
          <xdr:rowOff>83820</xdr:rowOff>
        </xdr:to>
        <xdr:sp macro="" textlink="">
          <xdr:nvSpPr>
            <xdr:cNvPr id="1147906" name="CommandButton2" hidden="1">
              <a:extLst>
                <a:ext uri="{63B3BB69-23CF-44E3-9099-C40C66FF867C}">
                  <a14:compatExt spid="_x0000_s1147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8</xdr:col>
      <xdr:colOff>50800</xdr:colOff>
      <xdr:row>66</xdr:row>
      <xdr:rowOff>152400</xdr:rowOff>
    </xdr:from>
    <xdr:to>
      <xdr:col>9</xdr:col>
      <xdr:colOff>469900</xdr:colOff>
      <xdr:row>68</xdr:row>
      <xdr:rowOff>38100</xdr:rowOff>
    </xdr:to>
    <xdr:sp macro="" textlink="">
      <xdr:nvSpPr>
        <xdr:cNvPr id="2" name="CommandButton1" hidden="1">
          <a:extLst>
            <a:ext uri="{63B3BB69-23CF-44E3-9099-C40C66FF867C}">
              <a14:compatExt xmlns:a14="http://schemas.microsoft.com/office/drawing/2010/main" spid="_x0000_s19457"/>
            </a:ext>
            <a:ext uri="{FF2B5EF4-FFF2-40B4-BE49-F238E27FC236}">
              <a16:creationId xmlns="" xmlns:a16="http://schemas.microsoft.com/office/drawing/2014/main" id="{00000000-0008-0000-1F00-0000014C0000}"/>
            </a:ext>
          </a:extLst>
        </xdr:cNvPr>
        <xdr:cNvSpPr/>
      </xdr:nvSpPr>
      <xdr:spPr bwMode="auto">
        <a:xfrm>
          <a:off x="8745220" y="18425160"/>
          <a:ext cx="1043940" cy="2514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14942</xdr:rowOff>
    </xdr:to>
    <xdr:sp macro="" textlink="">
      <xdr:nvSpPr>
        <xdr:cNvPr id="3" name="CommandButton2" hidden="1">
          <a:extLst>
            <a:ext uri="{63B3BB69-23CF-44E3-9099-C40C66FF867C}">
              <a14:compatExt xmlns:a14="http://schemas.microsoft.com/office/drawing/2010/main" spid="_x0000_s19464"/>
            </a:ext>
            <a:ext uri="{FF2B5EF4-FFF2-40B4-BE49-F238E27FC236}">
              <a16:creationId xmlns="" xmlns:a16="http://schemas.microsoft.com/office/drawing/2014/main" id="{00000000-0008-0000-1F00-0000084C0000}"/>
            </a:ext>
          </a:extLst>
        </xdr:cNvPr>
        <xdr:cNvSpPr/>
      </xdr:nvSpPr>
      <xdr:spPr bwMode="auto">
        <a:xfrm>
          <a:off x="8666480" y="855980"/>
          <a:ext cx="1277620" cy="4238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43</xdr:row>
          <xdr:rowOff>0</xdr:rowOff>
        </xdr:from>
        <xdr:to>
          <xdr:col>9</xdr:col>
          <xdr:colOff>403860</xdr:colOff>
          <xdr:row>44</xdr:row>
          <xdr:rowOff>15240</xdr:rowOff>
        </xdr:to>
        <xdr:sp macro="" textlink="">
          <xdr:nvSpPr>
            <xdr:cNvPr id="1148929" name="CommandButton1" hidden="1">
              <a:extLst>
                <a:ext uri="{63B3BB69-23CF-44E3-9099-C40C66FF867C}">
                  <a14:compatExt spid="_x0000_s1148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50</xdr:row>
          <xdr:rowOff>22860</xdr:rowOff>
        </xdr:from>
        <xdr:to>
          <xdr:col>9</xdr:col>
          <xdr:colOff>441960</xdr:colOff>
          <xdr:row>50</xdr:row>
          <xdr:rowOff>487680</xdr:rowOff>
        </xdr:to>
        <xdr:sp macro="" textlink="">
          <xdr:nvSpPr>
            <xdr:cNvPr id="1148930" name="CommandButton2" hidden="1">
              <a:extLst>
                <a:ext uri="{63B3BB69-23CF-44E3-9099-C40C66FF867C}">
                  <a14:compatExt spid="_x0000_s11489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68</xdr:row>
      <xdr:rowOff>239060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31825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640001" name="CommandButton1" hidden="1">
              <a:extLst>
                <a:ext uri="{63B3BB69-23CF-44E3-9099-C40C66FF867C}">
                  <a14:compatExt spid="_x0000_s6400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640002" name="CommandButton2" hidden="1">
              <a:extLst>
                <a:ext uri="{63B3BB69-23CF-44E3-9099-C40C66FF867C}">
                  <a14:compatExt spid="_x0000_s6400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67</xdr:row>
      <xdr:rowOff>152400</xdr:rowOff>
    </xdr:from>
    <xdr:to>
      <xdr:col>9</xdr:col>
      <xdr:colOff>444500</xdr:colOff>
      <xdr:row>68</xdr:row>
      <xdr:rowOff>250714</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35411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640003" name="CommandButton3" hidden="1">
              <a:extLst>
                <a:ext uri="{63B3BB69-23CF-44E3-9099-C40C66FF867C}">
                  <a14:compatExt spid="_x0000_s6400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640004" name="CommandButton4" hidden="1">
              <a:extLst>
                <a:ext uri="{63B3BB69-23CF-44E3-9099-C40C66FF867C}">
                  <a14:compatExt spid="_x0000_s6400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2.xml><?xml version="1.0" encoding="utf-8"?>
<xdr:wsDr xmlns:xdr="http://schemas.openxmlformats.org/drawingml/2006/spreadsheetDrawing" xmlns:a="http://schemas.openxmlformats.org/drawingml/2006/main">
  <xdr:oneCellAnchor>
    <xdr:from>
      <xdr:col>8</xdr:col>
      <xdr:colOff>88900</xdr:colOff>
      <xdr:row>67</xdr:row>
      <xdr:rowOff>88900</xdr:rowOff>
    </xdr:from>
    <xdr:ext cx="1046629" cy="282388"/>
    <xdr:sp macro="" textlink="">
      <xdr:nvSpPr>
        <xdr:cNvPr id="2" name="CommandButton1" hidden="1">
          <a:extLst>
            <a:ext uri="{63B3BB69-23CF-44E3-9099-C40C66FF867C}">
              <a14:compatExt xmlns:a14="http://schemas.microsoft.com/office/drawing/2010/main" spid="_x0000_s134145"/>
            </a:ext>
            <a:ext uri="{FF2B5EF4-FFF2-40B4-BE49-F238E27FC236}">
              <a16:creationId xmlns="" xmlns:a16="http://schemas.microsoft.com/office/drawing/2014/main" id="{00000000-0008-0000-1000-0000010C0200}"/>
            </a:ext>
          </a:extLst>
        </xdr:cNvPr>
        <xdr:cNvSpPr/>
      </xdr:nvSpPr>
      <xdr:spPr bwMode="auto">
        <a:xfrm>
          <a:off x="5087620" y="12341860"/>
          <a:ext cx="1046629" cy="28238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101600</xdr:rowOff>
    </xdr:from>
    <xdr:ext cx="1285689" cy="424330"/>
    <xdr:sp macro="" textlink="">
      <xdr:nvSpPr>
        <xdr:cNvPr id="3" name="CommandButton2" hidden="1">
          <a:extLst>
            <a:ext uri="{63B3BB69-23CF-44E3-9099-C40C66FF867C}">
              <a14:compatExt xmlns:a14="http://schemas.microsoft.com/office/drawing/2010/main" spid="_x0000_s134152"/>
            </a:ext>
            <a:ext uri="{FF2B5EF4-FFF2-40B4-BE49-F238E27FC236}">
              <a16:creationId xmlns="" xmlns:a16="http://schemas.microsoft.com/office/drawing/2014/main" id="{00000000-0008-0000-1000-0000080C0200}"/>
            </a:ext>
          </a:extLst>
        </xdr:cNvPr>
        <xdr:cNvSpPr/>
      </xdr:nvSpPr>
      <xdr:spPr bwMode="auto">
        <a:xfrm>
          <a:off x="4970780" y="650240"/>
          <a:ext cx="1285689" cy="42433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14</xdr:row>
          <xdr:rowOff>0</xdr:rowOff>
        </xdr:from>
        <xdr:to>
          <xdr:col>9</xdr:col>
          <xdr:colOff>403860</xdr:colOff>
          <xdr:row>15</xdr:row>
          <xdr:rowOff>0</xdr:rowOff>
        </xdr:to>
        <xdr:sp macro="" textlink="">
          <xdr:nvSpPr>
            <xdr:cNvPr id="837640" name="CommandButton1" hidden="1">
              <a:extLst>
                <a:ext uri="{63B3BB69-23CF-44E3-9099-C40C66FF867C}">
                  <a14:compatExt spid="_x0000_s8376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30</xdr:row>
          <xdr:rowOff>0</xdr:rowOff>
        </xdr:from>
        <xdr:to>
          <xdr:col>9</xdr:col>
          <xdr:colOff>441960</xdr:colOff>
          <xdr:row>31</xdr:row>
          <xdr:rowOff>281940</xdr:rowOff>
        </xdr:to>
        <xdr:sp macro="" textlink="">
          <xdr:nvSpPr>
            <xdr:cNvPr id="837641" name="CommandButton2" hidden="1">
              <a:extLst>
                <a:ext uri="{63B3BB69-23CF-44E3-9099-C40C66FF867C}">
                  <a14:compatExt spid="_x0000_s837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8</xdr:col>
      <xdr:colOff>76200</xdr:colOff>
      <xdr:row>67</xdr:row>
      <xdr:rowOff>38100</xdr:rowOff>
    </xdr:from>
    <xdr:to>
      <xdr:col>9</xdr:col>
      <xdr:colOff>495300</xdr:colOff>
      <xdr:row>68</xdr:row>
      <xdr:rowOff>101494</xdr:rowOff>
    </xdr:to>
    <xdr:sp macro="" textlink="">
      <xdr:nvSpPr>
        <xdr:cNvPr id="4097" name="CommandButton1" hidden="1">
          <a:extLst>
            <a:ext uri="{63B3BB69-23CF-44E3-9099-C40C66FF867C}">
              <a14:compatExt xmlns:a14="http://schemas.microsoft.com/office/drawing/2010/main" spid="_x0000_s4097"/>
            </a:ext>
            <a:ext uri="{FF2B5EF4-FFF2-40B4-BE49-F238E27FC236}">
              <a16:creationId xmlns:a16="http://schemas.microsoft.com/office/drawing/2014/main" xmlns="" id="{00000000-0008-0000-1300-000001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7256</xdr:rowOff>
    </xdr:to>
    <xdr:sp macro="" textlink="">
      <xdr:nvSpPr>
        <xdr:cNvPr id="4104" name="CommandButton2" hidden="1">
          <a:extLst>
            <a:ext uri="{63B3BB69-23CF-44E3-9099-C40C66FF867C}">
              <a14:compatExt xmlns:a14="http://schemas.microsoft.com/office/drawing/2010/main" spid="_x0000_s4104"/>
            </a:ext>
            <a:ext uri="{FF2B5EF4-FFF2-40B4-BE49-F238E27FC236}">
              <a16:creationId xmlns:a16="http://schemas.microsoft.com/office/drawing/2014/main" xmlns="" id="{00000000-0008-0000-1300-000008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251460</xdr:colOff>
          <xdr:row>49</xdr:row>
          <xdr:rowOff>68580</xdr:rowOff>
        </xdr:from>
        <xdr:to>
          <xdr:col>9</xdr:col>
          <xdr:colOff>541020</xdr:colOff>
          <xdr:row>50</xdr:row>
          <xdr:rowOff>68580</xdr:rowOff>
        </xdr:to>
        <xdr:sp macro="" textlink="">
          <xdr:nvSpPr>
            <xdr:cNvPr id="4105" name="CommandButton1" hidden="1">
              <a:extLst>
                <a:ext uri="{63B3BB69-23CF-44E3-9099-C40C66FF867C}">
                  <a14:compatExt spid="_x0000_s4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144780</xdr:colOff>
          <xdr:row>59</xdr:row>
          <xdr:rowOff>0</xdr:rowOff>
        </xdr:from>
        <xdr:to>
          <xdr:col>9</xdr:col>
          <xdr:colOff>464820</xdr:colOff>
          <xdr:row>60</xdr:row>
          <xdr:rowOff>114300</xdr:rowOff>
        </xdr:to>
        <xdr:sp macro="" textlink="">
          <xdr:nvSpPr>
            <xdr:cNvPr id="4106" name="CommandButton2" hidden="1">
              <a:extLst>
                <a:ext uri="{63B3BB69-23CF-44E3-9099-C40C66FF867C}">
                  <a14:compatExt spid="_x0000_s4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8</xdr:col>
      <xdr:colOff>25400</xdr:colOff>
      <xdr:row>67</xdr:row>
      <xdr:rowOff>114300</xdr:rowOff>
    </xdr:from>
    <xdr:to>
      <xdr:col>9</xdr:col>
      <xdr:colOff>444500</xdr:colOff>
      <xdr:row>68</xdr:row>
      <xdr:rowOff>171674</xdr:rowOff>
    </xdr:to>
    <xdr:sp macro="" textlink="">
      <xdr:nvSpPr>
        <xdr:cNvPr id="8193" name="CommandButton1" hidden="1">
          <a:extLst>
            <a:ext uri="{63B3BB69-23CF-44E3-9099-C40C66FF867C}">
              <a14:compatExt xmlns:a14="http://schemas.microsoft.com/office/drawing/2010/main" spid="_x0000_s8193"/>
            </a:ext>
            <a:ext uri="{FF2B5EF4-FFF2-40B4-BE49-F238E27FC236}">
              <a16:creationId xmlns:a16="http://schemas.microsoft.com/office/drawing/2014/main" xmlns="" id="{00000000-0008-0000-1400-0000012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8964</xdr:rowOff>
    </xdr:to>
    <xdr:sp macro="" textlink="">
      <xdr:nvSpPr>
        <xdr:cNvPr id="8205" name="CommandButton2" hidden="1">
          <a:extLst>
            <a:ext uri="{63B3BB69-23CF-44E3-9099-C40C66FF867C}">
              <a14:compatExt xmlns:a14="http://schemas.microsoft.com/office/drawing/2010/main" spid="_x0000_s8205"/>
            </a:ext>
            <a:ext uri="{FF2B5EF4-FFF2-40B4-BE49-F238E27FC236}">
              <a16:creationId xmlns:a16="http://schemas.microsoft.com/office/drawing/2014/main" xmlns="" id="{00000000-0008-0000-1400-00000D2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358140</xdr:colOff>
          <xdr:row>29</xdr:row>
          <xdr:rowOff>91440</xdr:rowOff>
        </xdr:from>
        <xdr:to>
          <xdr:col>10</xdr:col>
          <xdr:colOff>22860</xdr:colOff>
          <xdr:row>30</xdr:row>
          <xdr:rowOff>83820</xdr:rowOff>
        </xdr:to>
        <xdr:sp macro="" textlink="">
          <xdr:nvSpPr>
            <xdr:cNvPr id="8206" name="CommandButton1" hidden="1">
              <a:extLst>
                <a:ext uri="{63B3BB69-23CF-44E3-9099-C40C66FF867C}">
                  <a14:compatExt spid="_x0000_s8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70</xdr:row>
          <xdr:rowOff>0</xdr:rowOff>
        </xdr:from>
        <xdr:to>
          <xdr:col>9</xdr:col>
          <xdr:colOff>457200</xdr:colOff>
          <xdr:row>70</xdr:row>
          <xdr:rowOff>449580</xdr:rowOff>
        </xdr:to>
        <xdr:sp macro="" textlink="">
          <xdr:nvSpPr>
            <xdr:cNvPr id="8207" name="CommandButton2" hidden="1">
              <a:extLst>
                <a:ext uri="{63B3BB69-23CF-44E3-9099-C40C66FF867C}">
                  <a14:compatExt spid="_x0000_s8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5.xml><?xml version="1.0" encoding="utf-8"?>
<xdr:wsDr xmlns:xdr="http://schemas.openxmlformats.org/drawingml/2006/spreadsheetDrawing" xmlns:a="http://schemas.openxmlformats.org/drawingml/2006/main">
  <xdr:oneCellAnchor>
    <xdr:from>
      <xdr:col>8</xdr:col>
      <xdr:colOff>76200</xdr:colOff>
      <xdr:row>67</xdr:row>
      <xdr:rowOff>101600</xdr:rowOff>
    </xdr:from>
    <xdr:ext cx="1039586" cy="262751"/>
    <xdr:sp macro="" textlink="">
      <xdr:nvSpPr>
        <xdr:cNvPr id="2" name="CommandButton1" hidden="1">
          <a:extLst>
            <a:ext uri="{63B3BB69-23CF-44E3-9099-C40C66FF867C}">
              <a14:compatExt xmlns:a14="http://schemas.microsoft.com/office/drawing/2010/main" spid="_x0000_s9217"/>
            </a:ext>
            <a:ext uri="{FF2B5EF4-FFF2-40B4-BE49-F238E27FC236}">
              <a16:creationId xmlns="" xmlns:a16="http://schemas.microsoft.com/office/drawing/2014/main" id="{00000000-0008-0000-1500-000001240000}"/>
            </a:ext>
          </a:extLst>
        </xdr:cNvPr>
        <xdr:cNvSpPr/>
      </xdr:nvSpPr>
      <xdr:spPr bwMode="auto">
        <a:xfrm>
          <a:off x="5074920" y="12354560"/>
          <a:ext cx="1039586" cy="26275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101600</xdr:rowOff>
    </xdr:from>
    <xdr:ext cx="1264557" cy="435855"/>
    <xdr:sp macro="" textlink="">
      <xdr:nvSpPr>
        <xdr:cNvPr id="3" name="CommandButton2" hidden="1">
          <a:extLst>
            <a:ext uri="{63B3BB69-23CF-44E3-9099-C40C66FF867C}">
              <a14:compatExt xmlns:a14="http://schemas.microsoft.com/office/drawing/2010/main" spid="_x0000_s9224"/>
            </a:ext>
            <a:ext uri="{FF2B5EF4-FFF2-40B4-BE49-F238E27FC236}">
              <a16:creationId xmlns="" xmlns:a16="http://schemas.microsoft.com/office/drawing/2014/main" id="{00000000-0008-0000-1500-000008240000}"/>
            </a:ext>
          </a:extLst>
        </xdr:cNvPr>
        <xdr:cNvSpPr/>
      </xdr:nvSpPr>
      <xdr:spPr bwMode="auto">
        <a:xfrm>
          <a:off x="4970780" y="650240"/>
          <a:ext cx="1264557" cy="43585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10</xdr:row>
          <xdr:rowOff>0</xdr:rowOff>
        </xdr:from>
        <xdr:to>
          <xdr:col>9</xdr:col>
          <xdr:colOff>396240</xdr:colOff>
          <xdr:row>11</xdr:row>
          <xdr:rowOff>167640</xdr:rowOff>
        </xdr:to>
        <xdr:sp macro="" textlink="">
          <xdr:nvSpPr>
            <xdr:cNvPr id="840712" name="CommandButton1" hidden="1">
              <a:extLst>
                <a:ext uri="{63B3BB69-23CF-44E3-9099-C40C66FF867C}">
                  <a14:compatExt spid="_x0000_s8407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17</xdr:row>
          <xdr:rowOff>266700</xdr:rowOff>
        </xdr:from>
        <xdr:to>
          <xdr:col>9</xdr:col>
          <xdr:colOff>449580</xdr:colOff>
          <xdr:row>19</xdr:row>
          <xdr:rowOff>7620</xdr:rowOff>
        </xdr:to>
        <xdr:sp macro="" textlink="">
          <xdr:nvSpPr>
            <xdr:cNvPr id="840713" name="CommandButton2" hidden="1">
              <a:extLst>
                <a:ext uri="{63B3BB69-23CF-44E3-9099-C40C66FF867C}">
                  <a14:compatExt spid="_x0000_s840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8</xdr:col>
      <xdr:colOff>63500</xdr:colOff>
      <xdr:row>68</xdr:row>
      <xdr:rowOff>0</xdr:rowOff>
    </xdr:from>
    <xdr:to>
      <xdr:col>9</xdr:col>
      <xdr:colOff>482600</xdr:colOff>
      <xdr:row>68</xdr:row>
      <xdr:rowOff>246380</xdr:rowOff>
    </xdr:to>
    <xdr:sp macro="" textlink="">
      <xdr:nvSpPr>
        <xdr:cNvPr id="10241" name="CommandButton1" hidden="1">
          <a:extLst>
            <a:ext uri="{63B3BB69-23CF-44E3-9099-C40C66FF867C}">
              <a14:compatExt xmlns:a14="http://schemas.microsoft.com/office/drawing/2010/main" spid="_x0000_s10241"/>
            </a:ext>
            <a:ext uri="{FF2B5EF4-FFF2-40B4-BE49-F238E27FC236}">
              <a16:creationId xmlns:a16="http://schemas.microsoft.com/office/drawing/2014/main" xmlns="" id="{00000000-0008-0000-1600-000001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4</xdr:row>
      <xdr:rowOff>101600</xdr:rowOff>
    </xdr:from>
    <xdr:to>
      <xdr:col>10</xdr:col>
      <xdr:colOff>0</xdr:colOff>
      <xdr:row>6</xdr:row>
      <xdr:rowOff>195728</xdr:rowOff>
    </xdr:to>
    <xdr:sp macro="" textlink="">
      <xdr:nvSpPr>
        <xdr:cNvPr id="10248" name="CommandButton2" hidden="1">
          <a:extLst>
            <a:ext uri="{63B3BB69-23CF-44E3-9099-C40C66FF867C}">
              <a14:compatExt xmlns:a14="http://schemas.microsoft.com/office/drawing/2010/main" spid="_x0000_s10248"/>
            </a:ext>
            <a:ext uri="{FF2B5EF4-FFF2-40B4-BE49-F238E27FC236}">
              <a16:creationId xmlns:a16="http://schemas.microsoft.com/office/drawing/2014/main" xmlns="" id="{00000000-0008-0000-1600-000008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198120</xdr:colOff>
          <xdr:row>70</xdr:row>
          <xdr:rowOff>0</xdr:rowOff>
        </xdr:from>
        <xdr:to>
          <xdr:col>9</xdr:col>
          <xdr:colOff>487680</xdr:colOff>
          <xdr:row>70</xdr:row>
          <xdr:rowOff>350520</xdr:rowOff>
        </xdr:to>
        <xdr:sp macro="" textlink="">
          <xdr:nvSpPr>
            <xdr:cNvPr id="2" name="CommandButton1" hidden="1">
              <a:extLst>
                <a:ext uri="{63B3BB69-23CF-44E3-9099-C40C66FF867C}">
                  <a14:compatExt spid="_x0000_s102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63</xdr:row>
          <xdr:rowOff>53340</xdr:rowOff>
        </xdr:from>
        <xdr:to>
          <xdr:col>9</xdr:col>
          <xdr:colOff>441960</xdr:colOff>
          <xdr:row>64</xdr:row>
          <xdr:rowOff>312420</xdr:rowOff>
        </xdr:to>
        <xdr:sp macro="" textlink="">
          <xdr:nvSpPr>
            <xdr:cNvPr id="10249" name="CommandButton2" hidden="1">
              <a:extLst>
                <a:ext uri="{63B3BB69-23CF-44E3-9099-C40C66FF867C}">
                  <a14:compatExt spid="_x0000_s10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7.xml><?xml version="1.0" encoding="utf-8"?>
<xdr:wsDr xmlns:xdr="http://schemas.openxmlformats.org/drawingml/2006/spreadsheetDrawing" xmlns:a="http://schemas.openxmlformats.org/drawingml/2006/main">
  <xdr:twoCellAnchor editAs="oneCell">
    <xdr:from>
      <xdr:col>8</xdr:col>
      <xdr:colOff>25400</xdr:colOff>
      <xdr:row>67</xdr:row>
      <xdr:rowOff>88900</xdr:rowOff>
    </xdr:from>
    <xdr:to>
      <xdr:col>9</xdr:col>
      <xdr:colOff>444500</xdr:colOff>
      <xdr:row>68</xdr:row>
      <xdr:rowOff>165100</xdr:rowOff>
    </xdr:to>
    <xdr:sp macro="" textlink="">
      <xdr:nvSpPr>
        <xdr:cNvPr id="11265" name="CommandButton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1700-0000012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4</xdr:row>
      <xdr:rowOff>101600</xdr:rowOff>
    </xdr:from>
    <xdr:to>
      <xdr:col>10</xdr:col>
      <xdr:colOff>0</xdr:colOff>
      <xdr:row>6</xdr:row>
      <xdr:rowOff>193040</xdr:rowOff>
    </xdr:to>
    <xdr:sp macro="" textlink="">
      <xdr:nvSpPr>
        <xdr:cNvPr id="11272" name="CommandButton2" hidden="1">
          <a:extLst>
            <a:ext uri="{63B3BB69-23CF-44E3-9099-C40C66FF867C}">
              <a14:compatExt xmlns:a14="http://schemas.microsoft.com/office/drawing/2010/main" spid="_x0000_s11272"/>
            </a:ext>
            <a:ext uri="{FF2B5EF4-FFF2-40B4-BE49-F238E27FC236}">
              <a16:creationId xmlns:a16="http://schemas.microsoft.com/office/drawing/2014/main" xmlns="" id="{00000000-0008-0000-1700-0000082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137160</xdr:colOff>
          <xdr:row>70</xdr:row>
          <xdr:rowOff>0</xdr:rowOff>
        </xdr:from>
        <xdr:to>
          <xdr:col>9</xdr:col>
          <xdr:colOff>426720</xdr:colOff>
          <xdr:row>70</xdr:row>
          <xdr:rowOff>350520</xdr:rowOff>
        </xdr:to>
        <xdr:sp macro="" textlink="">
          <xdr:nvSpPr>
            <xdr:cNvPr id="11273" name="CommandButton1" hidden="1">
              <a:extLst>
                <a:ext uri="{63B3BB69-23CF-44E3-9099-C40C66FF867C}">
                  <a14:compatExt spid="_x0000_s112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205740</xdr:colOff>
          <xdr:row>70</xdr:row>
          <xdr:rowOff>0</xdr:rowOff>
        </xdr:from>
        <xdr:to>
          <xdr:col>9</xdr:col>
          <xdr:colOff>525780</xdr:colOff>
          <xdr:row>70</xdr:row>
          <xdr:rowOff>449580</xdr:rowOff>
        </xdr:to>
        <xdr:sp macro="" textlink="">
          <xdr:nvSpPr>
            <xdr:cNvPr id="11274" name="CommandButton2" hidden="1">
              <a:extLst>
                <a:ext uri="{63B3BB69-23CF-44E3-9099-C40C66FF867C}">
                  <a14:compatExt spid="_x0000_s112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8</xdr:col>
      <xdr:colOff>76200</xdr:colOff>
      <xdr:row>69</xdr:row>
      <xdr:rowOff>0</xdr:rowOff>
    </xdr:from>
    <xdr:to>
      <xdr:col>9</xdr:col>
      <xdr:colOff>495300</xdr:colOff>
      <xdr:row>69</xdr:row>
      <xdr:rowOff>254000</xdr:rowOff>
    </xdr:to>
    <xdr:sp macro="" textlink="">
      <xdr:nvSpPr>
        <xdr:cNvPr id="2" name="CommandButton1" hidden="1">
          <a:extLst>
            <a:ext uri="{63B3BB69-23CF-44E3-9099-C40C66FF867C}">
              <a14:compatExt xmlns:a14="http://schemas.microsoft.com/office/drawing/2010/main" spid="_x0000_s26625"/>
            </a:ext>
            <a:ext uri="{FF2B5EF4-FFF2-40B4-BE49-F238E27FC236}">
              <a16:creationId xmlns:a16="http://schemas.microsoft.com/office/drawing/2014/main" xmlns="" id="{00000000-0008-0000-2500-000001680000}"/>
            </a:ext>
          </a:extLst>
        </xdr:cNvPr>
        <xdr:cNvSpPr/>
      </xdr:nvSpPr>
      <xdr:spPr bwMode="auto">
        <a:xfrm>
          <a:off x="8534400" y="16344900"/>
          <a:ext cx="10287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14941</xdr:rowOff>
    </xdr:to>
    <xdr:sp macro="" textlink="">
      <xdr:nvSpPr>
        <xdr:cNvPr id="3" name="CommandButton2" hidden="1">
          <a:extLst>
            <a:ext uri="{63B3BB69-23CF-44E3-9099-C40C66FF867C}">
              <a14:compatExt xmlns:a14="http://schemas.microsoft.com/office/drawing/2010/main" spid="_x0000_s26632"/>
            </a:ext>
            <a:ext uri="{FF2B5EF4-FFF2-40B4-BE49-F238E27FC236}">
              <a16:creationId xmlns:a16="http://schemas.microsoft.com/office/drawing/2014/main" xmlns="" id="{00000000-0008-0000-2500-000008680000}"/>
            </a:ext>
          </a:extLst>
        </xdr:cNvPr>
        <xdr:cNvSpPr/>
      </xdr:nvSpPr>
      <xdr:spPr bwMode="auto">
        <a:xfrm>
          <a:off x="8445500" y="587375"/>
          <a:ext cx="1231900" cy="4254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217089" name="CommandButton1" hidden="1">
              <a:extLst>
                <a:ext uri="{63B3BB69-23CF-44E3-9099-C40C66FF867C}">
                  <a14:compatExt spid="_x0000_s2170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22</xdr:row>
          <xdr:rowOff>0</xdr:rowOff>
        </xdr:from>
        <xdr:to>
          <xdr:col>9</xdr:col>
          <xdr:colOff>441960</xdr:colOff>
          <xdr:row>24</xdr:row>
          <xdr:rowOff>129540</xdr:rowOff>
        </xdr:to>
        <xdr:sp macro="" textlink="">
          <xdr:nvSpPr>
            <xdr:cNvPr id="217090" name="CommandButton2" hidden="1">
              <a:extLst>
                <a:ext uri="{63B3BB69-23CF-44E3-9099-C40C66FF867C}">
                  <a14:compatExt spid="_x0000_s217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9.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39586" cy="259806"/>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5024120" y="12405360"/>
          <a:ext cx="1039586" cy="25980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289957" cy="428172"/>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4970780" y="675640"/>
          <a:ext cx="1289957" cy="42817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411480</xdr:colOff>
          <xdr:row>7</xdr:row>
          <xdr:rowOff>114300</xdr:rowOff>
        </xdr:to>
        <xdr:sp macro="" textlink="">
          <xdr:nvSpPr>
            <xdr:cNvPr id="836617" name="CommandButton1" hidden="1">
              <a:extLst>
                <a:ext uri="{63B3BB69-23CF-44E3-9099-C40C66FF867C}">
                  <a14:compatExt spid="_x0000_s8366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449580</xdr:colOff>
          <xdr:row>11</xdr:row>
          <xdr:rowOff>167640</xdr:rowOff>
        </xdr:to>
        <xdr:sp macro="" textlink="">
          <xdr:nvSpPr>
            <xdr:cNvPr id="836618" name="CommandButton2" hidden="1">
              <a:extLst>
                <a:ext uri="{63B3BB69-23CF-44E3-9099-C40C66FF867C}">
                  <a14:compatExt spid="_x0000_s8366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0.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68</xdr:row>
      <xdr:rowOff>230095</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483600" y="16230600"/>
          <a:ext cx="1028700" cy="24130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40342</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445500" y="746125"/>
          <a:ext cx="1257300" cy="42545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433153" name="CommandButton1" hidden="1">
              <a:extLst>
                <a:ext uri="{63B3BB69-23CF-44E3-9099-C40C66FF867C}">
                  <a14:compatExt spid="_x0000_s433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23</xdr:row>
          <xdr:rowOff>0</xdr:rowOff>
        </xdr:from>
        <xdr:to>
          <xdr:col>9</xdr:col>
          <xdr:colOff>441960</xdr:colOff>
          <xdr:row>25</xdr:row>
          <xdr:rowOff>106680</xdr:rowOff>
        </xdr:to>
        <xdr:sp macro="" textlink="">
          <xdr:nvSpPr>
            <xdr:cNvPr id="433154" name="CommandButton2" hidden="1">
              <a:extLst>
                <a:ext uri="{63B3BB69-23CF-44E3-9099-C40C66FF867C}">
                  <a14:compatExt spid="_x0000_s4331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1.xml><?xml version="1.0" encoding="utf-8"?>
<xdr:wsDr xmlns:xdr="http://schemas.openxmlformats.org/drawingml/2006/spreadsheetDrawing" xmlns:a="http://schemas.openxmlformats.org/drawingml/2006/main">
  <xdr:twoCellAnchor editAs="oneCell">
    <xdr:from>
      <xdr:col>8</xdr:col>
      <xdr:colOff>63500</xdr:colOff>
      <xdr:row>67</xdr:row>
      <xdr:rowOff>139700</xdr:rowOff>
    </xdr:from>
    <xdr:to>
      <xdr:col>9</xdr:col>
      <xdr:colOff>482600</xdr:colOff>
      <xdr:row>68</xdr:row>
      <xdr:rowOff>215900</xdr:rowOff>
    </xdr:to>
    <xdr:sp macro="" textlink="">
      <xdr:nvSpPr>
        <xdr:cNvPr id="12289" name="CommandButton1" hidden="1">
          <a:extLst>
            <a:ext uri="{63B3BB69-23CF-44E3-9099-C40C66FF867C}">
              <a14:compatExt xmlns:a14="http://schemas.microsoft.com/office/drawing/2010/main" spid="_x0000_s12289"/>
            </a:ext>
            <a:ext uri="{FF2B5EF4-FFF2-40B4-BE49-F238E27FC236}">
              <a16:creationId xmlns:a16="http://schemas.microsoft.com/office/drawing/2014/main" xmlns="" id="{00000000-0008-0000-1800-0000013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12700</xdr:rowOff>
    </xdr:to>
    <xdr:sp macro="" textlink="">
      <xdr:nvSpPr>
        <xdr:cNvPr id="12296" name="CommandButton2" hidden="1">
          <a:extLst>
            <a:ext uri="{63B3BB69-23CF-44E3-9099-C40C66FF867C}">
              <a14:compatExt xmlns:a14="http://schemas.microsoft.com/office/drawing/2010/main" spid="_x0000_s12296"/>
            </a:ext>
            <a:ext uri="{FF2B5EF4-FFF2-40B4-BE49-F238E27FC236}">
              <a16:creationId xmlns:a16="http://schemas.microsoft.com/office/drawing/2014/main" xmlns="" id="{00000000-0008-0000-1800-0000083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99060</xdr:colOff>
          <xdr:row>70</xdr:row>
          <xdr:rowOff>0</xdr:rowOff>
        </xdr:from>
        <xdr:to>
          <xdr:col>9</xdr:col>
          <xdr:colOff>388620</xdr:colOff>
          <xdr:row>70</xdr:row>
          <xdr:rowOff>358140</xdr:rowOff>
        </xdr:to>
        <xdr:sp macro="" textlink="">
          <xdr:nvSpPr>
            <xdr:cNvPr id="12297" name="CommandButton1" hidden="1">
              <a:extLst>
                <a:ext uri="{63B3BB69-23CF-44E3-9099-C40C66FF867C}">
                  <a14:compatExt spid="_x0000_s12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xdr:colOff>
          <xdr:row>64</xdr:row>
          <xdr:rowOff>281940</xdr:rowOff>
        </xdr:from>
        <xdr:to>
          <xdr:col>9</xdr:col>
          <xdr:colOff>426720</xdr:colOff>
          <xdr:row>67</xdr:row>
          <xdr:rowOff>30480</xdr:rowOff>
        </xdr:to>
        <xdr:sp macro="" textlink="">
          <xdr:nvSpPr>
            <xdr:cNvPr id="12298" name="CommandButton2" hidden="1">
              <a:extLst>
                <a:ext uri="{63B3BB69-23CF-44E3-9099-C40C66FF867C}">
                  <a14:compatExt spid="_x0000_s12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2.xml><?xml version="1.0" encoding="utf-8"?>
<xdr:wsDr xmlns:xdr="http://schemas.openxmlformats.org/drawingml/2006/spreadsheetDrawing" xmlns:a="http://schemas.openxmlformats.org/drawingml/2006/main">
  <xdr:twoCellAnchor editAs="oneCell">
    <xdr:from>
      <xdr:col>8</xdr:col>
      <xdr:colOff>50800</xdr:colOff>
      <xdr:row>69</xdr:row>
      <xdr:rowOff>0</xdr:rowOff>
    </xdr:from>
    <xdr:to>
      <xdr:col>9</xdr:col>
      <xdr:colOff>469900</xdr:colOff>
      <xdr:row>69</xdr:row>
      <xdr:rowOff>255494</xdr:rowOff>
    </xdr:to>
    <xdr:sp macro="" textlink="">
      <xdr:nvSpPr>
        <xdr:cNvPr id="13313" name="CommandButton1" hidden="1">
          <a:extLst>
            <a:ext uri="{63B3BB69-23CF-44E3-9099-C40C66FF867C}">
              <a14:compatExt xmlns:a14="http://schemas.microsoft.com/office/drawing/2010/main" spid="_x0000_s13313"/>
            </a:ext>
            <a:ext uri="{FF2B5EF4-FFF2-40B4-BE49-F238E27FC236}">
              <a16:creationId xmlns:a16="http://schemas.microsoft.com/office/drawing/2014/main" xmlns="" id="{00000000-0008-0000-1900-0000013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2</xdr:row>
      <xdr:rowOff>101600</xdr:rowOff>
    </xdr:from>
    <xdr:to>
      <xdr:col>10</xdr:col>
      <xdr:colOff>0</xdr:colOff>
      <xdr:row>4</xdr:row>
      <xdr:rowOff>203202</xdr:rowOff>
    </xdr:to>
    <xdr:sp macro="" textlink="">
      <xdr:nvSpPr>
        <xdr:cNvPr id="13320" name="CommandButton2" hidden="1">
          <a:extLst>
            <a:ext uri="{63B3BB69-23CF-44E3-9099-C40C66FF867C}">
              <a14:compatExt xmlns:a14="http://schemas.microsoft.com/office/drawing/2010/main" spid="_x0000_s13320"/>
            </a:ext>
            <a:ext uri="{FF2B5EF4-FFF2-40B4-BE49-F238E27FC236}">
              <a16:creationId xmlns:a16="http://schemas.microsoft.com/office/drawing/2014/main" xmlns="" id="{00000000-0008-0000-1900-0000083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137160</xdr:colOff>
          <xdr:row>66</xdr:row>
          <xdr:rowOff>0</xdr:rowOff>
        </xdr:from>
        <xdr:to>
          <xdr:col>9</xdr:col>
          <xdr:colOff>426720</xdr:colOff>
          <xdr:row>67</xdr:row>
          <xdr:rowOff>160020</xdr:rowOff>
        </xdr:to>
        <xdr:sp macro="" textlink="">
          <xdr:nvSpPr>
            <xdr:cNvPr id="13321" name="CommandButton1" hidden="1">
              <a:extLst>
                <a:ext uri="{63B3BB69-23CF-44E3-9099-C40C66FF867C}">
                  <a14:compatExt spid="_x0000_s13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99060</xdr:colOff>
          <xdr:row>66</xdr:row>
          <xdr:rowOff>0</xdr:rowOff>
        </xdr:from>
        <xdr:to>
          <xdr:col>9</xdr:col>
          <xdr:colOff>419100</xdr:colOff>
          <xdr:row>68</xdr:row>
          <xdr:rowOff>91440</xdr:rowOff>
        </xdr:to>
        <xdr:sp macro="" textlink="">
          <xdr:nvSpPr>
            <xdr:cNvPr id="13322" name="CommandButton2" hidden="1">
              <a:extLst>
                <a:ext uri="{63B3BB69-23CF-44E3-9099-C40C66FF867C}">
                  <a14:compatExt spid="_x0000_s13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3.xml><?xml version="1.0" encoding="utf-8"?>
<xdr:wsDr xmlns:xdr="http://schemas.openxmlformats.org/drawingml/2006/spreadsheetDrawing" xmlns:a="http://schemas.openxmlformats.org/drawingml/2006/main">
  <xdr:twoCellAnchor editAs="oneCell">
    <xdr:from>
      <xdr:col>8</xdr:col>
      <xdr:colOff>63500</xdr:colOff>
      <xdr:row>66</xdr:row>
      <xdr:rowOff>152400</xdr:rowOff>
    </xdr:from>
    <xdr:to>
      <xdr:col>9</xdr:col>
      <xdr:colOff>482600</xdr:colOff>
      <xdr:row>67</xdr:row>
      <xdr:rowOff>47066</xdr:rowOff>
    </xdr:to>
    <xdr:sp macro="" textlink="">
      <xdr:nvSpPr>
        <xdr:cNvPr id="14337" name="CommandButton1" hidden="1">
          <a:extLst>
            <a:ext uri="{63B3BB69-23CF-44E3-9099-C40C66FF867C}">
              <a14:compatExt xmlns:a14="http://schemas.microsoft.com/office/drawing/2010/main" spid="_x0000_s14337"/>
            </a:ext>
            <a:ext uri="{FF2B5EF4-FFF2-40B4-BE49-F238E27FC236}">
              <a16:creationId xmlns:a16="http://schemas.microsoft.com/office/drawing/2014/main" xmlns="" id="{00000000-0008-0000-1A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14940</xdr:rowOff>
    </xdr:to>
    <xdr:sp macro="" textlink="">
      <xdr:nvSpPr>
        <xdr:cNvPr id="14344" name="CommandButton2" hidden="1">
          <a:extLst>
            <a:ext uri="{63B3BB69-23CF-44E3-9099-C40C66FF867C}">
              <a14:compatExt xmlns:a14="http://schemas.microsoft.com/office/drawing/2010/main" spid="_x0000_s14344"/>
            </a:ext>
            <a:ext uri="{FF2B5EF4-FFF2-40B4-BE49-F238E27FC236}">
              <a16:creationId xmlns:a16="http://schemas.microsoft.com/office/drawing/2014/main" xmlns="" id="{00000000-0008-0000-1A00-000008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144780</xdr:colOff>
          <xdr:row>70</xdr:row>
          <xdr:rowOff>0</xdr:rowOff>
        </xdr:from>
        <xdr:to>
          <xdr:col>9</xdr:col>
          <xdr:colOff>434340</xdr:colOff>
          <xdr:row>70</xdr:row>
          <xdr:rowOff>350520</xdr:rowOff>
        </xdr:to>
        <xdr:sp macro="" textlink="">
          <xdr:nvSpPr>
            <xdr:cNvPr id="14345" name="CommandButton1" hidden="1">
              <a:extLst>
                <a:ext uri="{63B3BB69-23CF-44E3-9099-C40C66FF867C}">
                  <a14:compatExt spid="_x0000_s143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66</xdr:row>
          <xdr:rowOff>182880</xdr:rowOff>
        </xdr:from>
        <xdr:to>
          <xdr:col>9</xdr:col>
          <xdr:colOff>548640</xdr:colOff>
          <xdr:row>68</xdr:row>
          <xdr:rowOff>83820</xdr:rowOff>
        </xdr:to>
        <xdr:sp macro="" textlink="">
          <xdr:nvSpPr>
            <xdr:cNvPr id="14346" name="CommandButton2" hidden="1">
              <a:extLst>
                <a:ext uri="{63B3BB69-23CF-44E3-9099-C40C66FF867C}">
                  <a14:compatExt spid="_x0000_s143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4.xml><?xml version="1.0" encoding="utf-8"?>
<xdr:wsDr xmlns:xdr="http://schemas.openxmlformats.org/drawingml/2006/spreadsheetDrawing" xmlns:a="http://schemas.openxmlformats.org/drawingml/2006/main">
  <xdr:twoCellAnchor editAs="oneCell">
    <xdr:from>
      <xdr:col>8</xdr:col>
      <xdr:colOff>50800</xdr:colOff>
      <xdr:row>67</xdr:row>
      <xdr:rowOff>139700</xdr:rowOff>
    </xdr:from>
    <xdr:to>
      <xdr:col>9</xdr:col>
      <xdr:colOff>469900</xdr:colOff>
      <xdr:row>68</xdr:row>
      <xdr:rowOff>204693</xdr:rowOff>
    </xdr:to>
    <xdr:sp macro="" textlink="">
      <xdr:nvSpPr>
        <xdr:cNvPr id="15361" name="CommandButton1" hidden="1">
          <a:extLst>
            <a:ext uri="{63B3BB69-23CF-44E3-9099-C40C66FF867C}">
              <a14:compatExt xmlns:a14="http://schemas.microsoft.com/office/drawing/2010/main" spid="_x0000_s15361"/>
            </a:ext>
            <a:ext uri="{FF2B5EF4-FFF2-40B4-BE49-F238E27FC236}">
              <a16:creationId xmlns:a16="http://schemas.microsoft.com/office/drawing/2014/main" xmlns="" id="{00000000-0008-0000-1B00-0000013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14942</xdr:rowOff>
    </xdr:to>
    <xdr:sp macro="" textlink="">
      <xdr:nvSpPr>
        <xdr:cNvPr id="15368" name="CommandButton2" hidden="1">
          <a:extLst>
            <a:ext uri="{63B3BB69-23CF-44E3-9099-C40C66FF867C}">
              <a14:compatExt xmlns:a14="http://schemas.microsoft.com/office/drawing/2010/main" spid="_x0000_s15368"/>
            </a:ext>
            <a:ext uri="{FF2B5EF4-FFF2-40B4-BE49-F238E27FC236}">
              <a16:creationId xmlns:a16="http://schemas.microsoft.com/office/drawing/2014/main" xmlns="" id="{00000000-0008-0000-1B00-0000083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106680</xdr:colOff>
          <xdr:row>68</xdr:row>
          <xdr:rowOff>289560</xdr:rowOff>
        </xdr:from>
        <xdr:to>
          <xdr:col>9</xdr:col>
          <xdr:colOff>396240</xdr:colOff>
          <xdr:row>70</xdr:row>
          <xdr:rowOff>45720</xdr:rowOff>
        </xdr:to>
        <xdr:sp macro="" textlink="">
          <xdr:nvSpPr>
            <xdr:cNvPr id="2" name="CommandButton1" hidden="1">
              <a:extLst>
                <a:ext uri="{63B3BB69-23CF-44E3-9099-C40C66FF867C}">
                  <a14:compatExt spid="_x0000_s153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167640</xdr:colOff>
          <xdr:row>70</xdr:row>
          <xdr:rowOff>0</xdr:rowOff>
        </xdr:from>
        <xdr:to>
          <xdr:col>9</xdr:col>
          <xdr:colOff>487680</xdr:colOff>
          <xdr:row>70</xdr:row>
          <xdr:rowOff>434340</xdr:rowOff>
        </xdr:to>
        <xdr:sp macro="" textlink="">
          <xdr:nvSpPr>
            <xdr:cNvPr id="15369" name="CommandButton2" hidden="1">
              <a:extLst>
                <a:ext uri="{63B3BB69-23CF-44E3-9099-C40C66FF867C}">
                  <a14:compatExt spid="_x0000_s15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5.xml><?xml version="1.0" encoding="utf-8"?>
<xdr:wsDr xmlns:xdr="http://schemas.openxmlformats.org/drawingml/2006/spreadsheetDrawing" xmlns:a="http://schemas.openxmlformats.org/drawingml/2006/main">
  <xdr:twoCellAnchor editAs="oneCell">
    <xdr:from>
      <xdr:col>8</xdr:col>
      <xdr:colOff>50800</xdr:colOff>
      <xdr:row>67</xdr:row>
      <xdr:rowOff>139700</xdr:rowOff>
    </xdr:from>
    <xdr:to>
      <xdr:col>9</xdr:col>
      <xdr:colOff>469900</xdr:colOff>
      <xdr:row>68</xdr:row>
      <xdr:rowOff>261365</xdr:rowOff>
    </xdr:to>
    <xdr:sp macro="" textlink="">
      <xdr:nvSpPr>
        <xdr:cNvPr id="16385" name="CommandButton1" hidden="1">
          <a:extLst>
            <a:ext uri="{63B3BB69-23CF-44E3-9099-C40C66FF867C}">
              <a14:compatExt xmlns:a14="http://schemas.microsoft.com/office/drawing/2010/main" spid="_x0000_s16385"/>
            </a:ext>
            <a:ext uri="{FF2B5EF4-FFF2-40B4-BE49-F238E27FC236}">
              <a16:creationId xmlns:a16="http://schemas.microsoft.com/office/drawing/2014/main" xmlns="" id="{00000000-0008-0000-1C00-0000014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5</xdr:row>
      <xdr:rowOff>203200</xdr:rowOff>
    </xdr:to>
    <xdr:sp macro="" textlink="">
      <xdr:nvSpPr>
        <xdr:cNvPr id="16392" name="CommandButton2" hidden="1">
          <a:extLst>
            <a:ext uri="{63B3BB69-23CF-44E3-9099-C40C66FF867C}">
              <a14:compatExt xmlns:a14="http://schemas.microsoft.com/office/drawing/2010/main" spid="_x0000_s16392"/>
            </a:ext>
            <a:ext uri="{FF2B5EF4-FFF2-40B4-BE49-F238E27FC236}">
              <a16:creationId xmlns:a16="http://schemas.microsoft.com/office/drawing/2014/main" xmlns="" id="{00000000-0008-0000-1C00-0000084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160020</xdr:colOff>
          <xdr:row>54</xdr:row>
          <xdr:rowOff>0</xdr:rowOff>
        </xdr:from>
        <xdr:to>
          <xdr:col>9</xdr:col>
          <xdr:colOff>449580</xdr:colOff>
          <xdr:row>55</xdr:row>
          <xdr:rowOff>167640</xdr:rowOff>
        </xdr:to>
        <xdr:sp macro="" textlink="">
          <xdr:nvSpPr>
            <xdr:cNvPr id="16393" name="CommandButton1" hidden="1">
              <a:extLst>
                <a:ext uri="{63B3BB69-23CF-44E3-9099-C40C66FF867C}">
                  <a14:compatExt spid="_x0000_s16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160020</xdr:colOff>
          <xdr:row>54</xdr:row>
          <xdr:rowOff>0</xdr:rowOff>
        </xdr:from>
        <xdr:to>
          <xdr:col>9</xdr:col>
          <xdr:colOff>480060</xdr:colOff>
          <xdr:row>56</xdr:row>
          <xdr:rowOff>83820</xdr:rowOff>
        </xdr:to>
        <xdr:sp macro="" textlink="">
          <xdr:nvSpPr>
            <xdr:cNvPr id="16394" name="CommandButton2" hidden="1">
              <a:extLst>
                <a:ext uri="{63B3BB69-23CF-44E3-9099-C40C66FF867C}">
                  <a14:compatExt spid="_x0000_s16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6.xml><?xml version="1.0" encoding="utf-8"?>
<xdr:wsDr xmlns:xdr="http://schemas.openxmlformats.org/drawingml/2006/spreadsheetDrawing" xmlns:a="http://schemas.openxmlformats.org/drawingml/2006/main">
  <xdr:twoCellAnchor editAs="oneCell">
    <xdr:from>
      <xdr:col>8</xdr:col>
      <xdr:colOff>63500</xdr:colOff>
      <xdr:row>67</xdr:row>
      <xdr:rowOff>50800</xdr:rowOff>
    </xdr:from>
    <xdr:to>
      <xdr:col>9</xdr:col>
      <xdr:colOff>482600</xdr:colOff>
      <xdr:row>68</xdr:row>
      <xdr:rowOff>139700</xdr:rowOff>
    </xdr:to>
    <xdr:sp macro="" textlink="">
      <xdr:nvSpPr>
        <xdr:cNvPr id="17409" name="CommandButton1" hidden="1">
          <a:extLst>
            <a:ext uri="{63B3BB69-23CF-44E3-9099-C40C66FF867C}">
              <a14:compatExt xmlns:a14="http://schemas.microsoft.com/office/drawing/2010/main" spid="_x0000_s17409"/>
            </a:ext>
            <a:ext uri="{FF2B5EF4-FFF2-40B4-BE49-F238E27FC236}">
              <a16:creationId xmlns:a16="http://schemas.microsoft.com/office/drawing/2014/main" xmlns="" id="{00000000-0008-0000-1D00-0000014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12700</xdr:rowOff>
    </xdr:to>
    <xdr:sp macro="" textlink="">
      <xdr:nvSpPr>
        <xdr:cNvPr id="17416" name="CommandButton2" hidden="1">
          <a:extLst>
            <a:ext uri="{63B3BB69-23CF-44E3-9099-C40C66FF867C}">
              <a14:compatExt xmlns:a14="http://schemas.microsoft.com/office/drawing/2010/main" spid="_x0000_s17416"/>
            </a:ext>
            <a:ext uri="{FF2B5EF4-FFF2-40B4-BE49-F238E27FC236}">
              <a16:creationId xmlns:a16="http://schemas.microsoft.com/office/drawing/2014/main" xmlns="" id="{00000000-0008-0000-1D00-0000084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175260</xdr:colOff>
          <xdr:row>66</xdr:row>
          <xdr:rowOff>137160</xdr:rowOff>
        </xdr:from>
        <xdr:to>
          <xdr:col>9</xdr:col>
          <xdr:colOff>464820</xdr:colOff>
          <xdr:row>67</xdr:row>
          <xdr:rowOff>137160</xdr:rowOff>
        </xdr:to>
        <xdr:sp macro="" textlink="">
          <xdr:nvSpPr>
            <xdr:cNvPr id="17417" name="CommandButton1" hidden="1">
              <a:extLst>
                <a:ext uri="{63B3BB69-23CF-44E3-9099-C40C66FF867C}">
                  <a14:compatExt spid="_x0000_s174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70</xdr:row>
          <xdr:rowOff>0</xdr:rowOff>
        </xdr:from>
        <xdr:to>
          <xdr:col>9</xdr:col>
          <xdr:colOff>472440</xdr:colOff>
          <xdr:row>70</xdr:row>
          <xdr:rowOff>449580</xdr:rowOff>
        </xdr:to>
        <xdr:sp macro="" textlink="">
          <xdr:nvSpPr>
            <xdr:cNvPr id="17418" name="CommandButton2" hidden="1">
              <a:extLst>
                <a:ext uri="{63B3BB69-23CF-44E3-9099-C40C66FF867C}">
                  <a14:compatExt spid="_x0000_s174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7.xml><?xml version="1.0" encoding="utf-8"?>
<xdr:wsDr xmlns:xdr="http://schemas.openxmlformats.org/drawingml/2006/spreadsheetDrawing" xmlns:a="http://schemas.openxmlformats.org/drawingml/2006/main">
  <xdr:twoCellAnchor editAs="oneCell">
    <xdr:from>
      <xdr:col>8</xdr:col>
      <xdr:colOff>50800</xdr:colOff>
      <xdr:row>66</xdr:row>
      <xdr:rowOff>165100</xdr:rowOff>
    </xdr:from>
    <xdr:to>
      <xdr:col>9</xdr:col>
      <xdr:colOff>469900</xdr:colOff>
      <xdr:row>67</xdr:row>
      <xdr:rowOff>78740</xdr:rowOff>
    </xdr:to>
    <xdr:sp macro="" textlink="">
      <xdr:nvSpPr>
        <xdr:cNvPr id="18433" name="CommandButton1" hidden="1">
          <a:extLst>
            <a:ext uri="{63B3BB69-23CF-44E3-9099-C40C66FF867C}">
              <a14:compatExt xmlns:a14="http://schemas.microsoft.com/office/drawing/2010/main" spid="_x0000_s18433"/>
            </a:ext>
            <a:ext uri="{FF2B5EF4-FFF2-40B4-BE49-F238E27FC236}">
              <a16:creationId xmlns:a16="http://schemas.microsoft.com/office/drawing/2014/main" xmlns="" id="{00000000-0008-0000-1E00-0000014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12700</xdr:rowOff>
    </xdr:to>
    <xdr:sp macro="" textlink="">
      <xdr:nvSpPr>
        <xdr:cNvPr id="18440" name="CommandButton2" hidden="1">
          <a:extLst>
            <a:ext uri="{63B3BB69-23CF-44E3-9099-C40C66FF867C}">
              <a14:compatExt xmlns:a14="http://schemas.microsoft.com/office/drawing/2010/main" spid="_x0000_s18440"/>
            </a:ext>
            <a:ext uri="{FF2B5EF4-FFF2-40B4-BE49-F238E27FC236}">
              <a16:creationId xmlns:a16="http://schemas.microsoft.com/office/drawing/2014/main" xmlns="" id="{00000000-0008-0000-1E00-0000084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106680</xdr:colOff>
          <xdr:row>70</xdr:row>
          <xdr:rowOff>0</xdr:rowOff>
        </xdr:from>
        <xdr:to>
          <xdr:col>9</xdr:col>
          <xdr:colOff>396240</xdr:colOff>
          <xdr:row>70</xdr:row>
          <xdr:rowOff>350520</xdr:rowOff>
        </xdr:to>
        <xdr:sp macro="" textlink="">
          <xdr:nvSpPr>
            <xdr:cNvPr id="18441" name="CommandButton1" hidden="1">
              <a:extLst>
                <a:ext uri="{63B3BB69-23CF-44E3-9099-C40C66FF867C}">
                  <a14:compatExt spid="_x0000_s18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64</xdr:row>
          <xdr:rowOff>190500</xdr:rowOff>
        </xdr:from>
        <xdr:to>
          <xdr:col>9</xdr:col>
          <xdr:colOff>441960</xdr:colOff>
          <xdr:row>66</xdr:row>
          <xdr:rowOff>91440</xdr:rowOff>
        </xdr:to>
        <xdr:sp macro="" textlink="">
          <xdr:nvSpPr>
            <xdr:cNvPr id="18442" name="CommandButton2" hidden="1">
              <a:extLst>
                <a:ext uri="{63B3BB69-23CF-44E3-9099-C40C66FF867C}">
                  <a14:compatExt spid="_x0000_s18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8.xml><?xml version="1.0" encoding="utf-8"?>
<xdr:wsDr xmlns:xdr="http://schemas.openxmlformats.org/drawingml/2006/spreadsheetDrawing" xmlns:a="http://schemas.openxmlformats.org/drawingml/2006/main">
  <xdr:twoCellAnchor editAs="oneCell">
    <xdr:from>
      <xdr:col>8</xdr:col>
      <xdr:colOff>101600</xdr:colOff>
      <xdr:row>66</xdr:row>
      <xdr:rowOff>152400</xdr:rowOff>
    </xdr:from>
    <xdr:to>
      <xdr:col>9</xdr:col>
      <xdr:colOff>520700</xdr:colOff>
      <xdr:row>67</xdr:row>
      <xdr:rowOff>53340</xdr:rowOff>
    </xdr:to>
    <xdr:sp macro="" textlink="">
      <xdr:nvSpPr>
        <xdr:cNvPr id="20481" name="CommandButton1" hidden="1">
          <a:extLst>
            <a:ext uri="{63B3BB69-23CF-44E3-9099-C40C66FF867C}">
              <a14:compatExt xmlns:a14="http://schemas.microsoft.com/office/drawing/2010/main" spid="_x0000_s20481"/>
            </a:ext>
            <a:ext uri="{FF2B5EF4-FFF2-40B4-BE49-F238E27FC236}">
              <a16:creationId xmlns:a16="http://schemas.microsoft.com/office/drawing/2014/main" xmlns="" id="{00000000-0008-0000-2000-0000015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12700</xdr:rowOff>
    </xdr:to>
    <xdr:sp macro="" textlink="">
      <xdr:nvSpPr>
        <xdr:cNvPr id="20493" name="CommandButton2" hidden="1">
          <a:extLst>
            <a:ext uri="{63B3BB69-23CF-44E3-9099-C40C66FF867C}">
              <a14:compatExt xmlns:a14="http://schemas.microsoft.com/office/drawing/2010/main" spid="_x0000_s20493"/>
            </a:ext>
            <a:ext uri="{FF2B5EF4-FFF2-40B4-BE49-F238E27FC236}">
              <a16:creationId xmlns:a16="http://schemas.microsoft.com/office/drawing/2014/main" xmlns="" id="{00000000-0008-0000-2000-00000D5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23</xdr:row>
          <xdr:rowOff>0</xdr:rowOff>
        </xdr:from>
        <xdr:to>
          <xdr:col>9</xdr:col>
          <xdr:colOff>403860</xdr:colOff>
          <xdr:row>25</xdr:row>
          <xdr:rowOff>7620</xdr:rowOff>
        </xdr:to>
        <xdr:sp macro="" textlink="">
          <xdr:nvSpPr>
            <xdr:cNvPr id="20494" name="CommandButton1" hidden="1">
              <a:extLst>
                <a:ext uri="{63B3BB69-23CF-44E3-9099-C40C66FF867C}">
                  <a14:compatExt spid="_x0000_s204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99060</xdr:colOff>
          <xdr:row>31</xdr:row>
          <xdr:rowOff>38100</xdr:rowOff>
        </xdr:from>
        <xdr:to>
          <xdr:col>9</xdr:col>
          <xdr:colOff>419100</xdr:colOff>
          <xdr:row>31</xdr:row>
          <xdr:rowOff>487680</xdr:rowOff>
        </xdr:to>
        <xdr:sp macro="" textlink="">
          <xdr:nvSpPr>
            <xdr:cNvPr id="20495" name="CommandButton2" hidden="1">
              <a:extLst>
                <a:ext uri="{63B3BB69-23CF-44E3-9099-C40C66FF867C}">
                  <a14:compatExt spid="_x0000_s204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9.xml><?xml version="1.0" encoding="utf-8"?>
<xdr:wsDr xmlns:xdr="http://schemas.openxmlformats.org/drawingml/2006/spreadsheetDrawing" xmlns:a="http://schemas.openxmlformats.org/drawingml/2006/main">
  <xdr:twoCellAnchor editAs="oneCell">
    <xdr:from>
      <xdr:col>8</xdr:col>
      <xdr:colOff>101600</xdr:colOff>
      <xdr:row>67</xdr:row>
      <xdr:rowOff>0</xdr:rowOff>
    </xdr:from>
    <xdr:to>
      <xdr:col>9</xdr:col>
      <xdr:colOff>520700</xdr:colOff>
      <xdr:row>68</xdr:row>
      <xdr:rowOff>63500</xdr:rowOff>
    </xdr:to>
    <xdr:sp macro="" textlink="">
      <xdr:nvSpPr>
        <xdr:cNvPr id="21505" name="CommandButton1" hidden="1">
          <a:extLst>
            <a:ext uri="{63B3BB69-23CF-44E3-9099-C40C66FF867C}">
              <a14:compatExt xmlns:a14="http://schemas.microsoft.com/office/drawing/2010/main" spid="_x0000_s21505"/>
            </a:ext>
            <a:ext uri="{FF2B5EF4-FFF2-40B4-BE49-F238E27FC236}">
              <a16:creationId xmlns:a16="http://schemas.microsoft.com/office/drawing/2014/main" xmlns="" id="{00000000-0008-0000-2100-0000015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12700</xdr:rowOff>
    </xdr:to>
    <xdr:sp macro="" textlink="">
      <xdr:nvSpPr>
        <xdr:cNvPr id="21512" name="CommandButton2" hidden="1">
          <a:extLst>
            <a:ext uri="{63B3BB69-23CF-44E3-9099-C40C66FF867C}">
              <a14:compatExt xmlns:a14="http://schemas.microsoft.com/office/drawing/2010/main" spid="_x0000_s21512"/>
            </a:ext>
            <a:ext uri="{FF2B5EF4-FFF2-40B4-BE49-F238E27FC236}">
              <a16:creationId xmlns:a16="http://schemas.microsoft.com/office/drawing/2014/main" xmlns="" id="{00000000-0008-0000-2100-0000085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289560</xdr:colOff>
          <xdr:row>61</xdr:row>
          <xdr:rowOff>7620</xdr:rowOff>
        </xdr:from>
        <xdr:to>
          <xdr:col>9</xdr:col>
          <xdr:colOff>579120</xdr:colOff>
          <xdr:row>62</xdr:row>
          <xdr:rowOff>175260</xdr:rowOff>
        </xdr:to>
        <xdr:sp macro="" textlink="">
          <xdr:nvSpPr>
            <xdr:cNvPr id="2" name="CommandButton1" hidden="1">
              <a:extLst>
                <a:ext uri="{63B3BB69-23CF-44E3-9099-C40C66FF867C}">
                  <a14:compatExt spid="_x0000_s215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70</xdr:row>
          <xdr:rowOff>0</xdr:rowOff>
        </xdr:from>
        <xdr:to>
          <xdr:col>9</xdr:col>
          <xdr:colOff>556260</xdr:colOff>
          <xdr:row>70</xdr:row>
          <xdr:rowOff>449580</xdr:rowOff>
        </xdr:to>
        <xdr:sp macro="" textlink="">
          <xdr:nvSpPr>
            <xdr:cNvPr id="21513" name="CommandButton2" hidden="1">
              <a:extLst>
                <a:ext uri="{63B3BB69-23CF-44E3-9099-C40C66FF867C}">
                  <a14:compatExt spid="_x0000_s21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0.xml><?xml version="1.0" encoding="utf-8"?>
<xdr:wsDr xmlns:xdr="http://schemas.openxmlformats.org/drawingml/2006/spreadsheetDrawing" xmlns:a="http://schemas.openxmlformats.org/drawingml/2006/main">
  <xdr:twoCellAnchor editAs="oneCell">
    <xdr:from>
      <xdr:col>8</xdr:col>
      <xdr:colOff>152400</xdr:colOff>
      <xdr:row>67</xdr:row>
      <xdr:rowOff>0</xdr:rowOff>
    </xdr:from>
    <xdr:to>
      <xdr:col>9</xdr:col>
      <xdr:colOff>571500</xdr:colOff>
      <xdr:row>68</xdr:row>
      <xdr:rowOff>71120</xdr:rowOff>
    </xdr:to>
    <xdr:sp macro="" textlink="">
      <xdr:nvSpPr>
        <xdr:cNvPr id="22529" name="CommandButton1" hidden="1">
          <a:extLst>
            <a:ext uri="{63B3BB69-23CF-44E3-9099-C40C66FF867C}">
              <a14:compatExt xmlns:a14="http://schemas.microsoft.com/office/drawing/2010/main" spid="_x0000_s22529"/>
            </a:ext>
            <a:ext uri="{FF2B5EF4-FFF2-40B4-BE49-F238E27FC236}">
              <a16:creationId xmlns:a16="http://schemas.microsoft.com/office/drawing/2014/main" xmlns="" id="{00000000-0008-0000-2200-0000015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7620</xdr:rowOff>
    </xdr:to>
    <xdr:sp macro="" textlink="">
      <xdr:nvSpPr>
        <xdr:cNvPr id="22536" name="CommandButton2" hidden="1">
          <a:extLst>
            <a:ext uri="{63B3BB69-23CF-44E3-9099-C40C66FF867C}">
              <a14:compatExt xmlns:a14="http://schemas.microsoft.com/office/drawing/2010/main" spid="_x0000_s22536"/>
            </a:ext>
            <a:ext uri="{FF2B5EF4-FFF2-40B4-BE49-F238E27FC236}">
              <a16:creationId xmlns:a16="http://schemas.microsoft.com/office/drawing/2014/main" xmlns="" id="{00000000-0008-0000-2200-0000085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190500</xdr:colOff>
          <xdr:row>70</xdr:row>
          <xdr:rowOff>0</xdr:rowOff>
        </xdr:from>
        <xdr:to>
          <xdr:col>9</xdr:col>
          <xdr:colOff>480060</xdr:colOff>
          <xdr:row>70</xdr:row>
          <xdr:rowOff>350520</xdr:rowOff>
        </xdr:to>
        <xdr:sp macro="" textlink="">
          <xdr:nvSpPr>
            <xdr:cNvPr id="22537" name="CommandButton1" hidden="1">
              <a:extLst>
                <a:ext uri="{63B3BB69-23CF-44E3-9099-C40C66FF867C}">
                  <a14:compatExt spid="_x0000_s22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70</xdr:row>
          <xdr:rowOff>0</xdr:rowOff>
        </xdr:from>
        <xdr:to>
          <xdr:col>9</xdr:col>
          <xdr:colOff>457200</xdr:colOff>
          <xdr:row>70</xdr:row>
          <xdr:rowOff>449580</xdr:rowOff>
        </xdr:to>
        <xdr:sp macro="" textlink="">
          <xdr:nvSpPr>
            <xdr:cNvPr id="22538" name="CommandButton2" hidden="1">
              <a:extLst>
                <a:ext uri="{63B3BB69-23CF-44E3-9099-C40C66FF867C}">
                  <a14:compatExt spid="_x0000_s22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1.xml><?xml version="1.0" encoding="utf-8"?>
<xdr:wsDr xmlns:xdr="http://schemas.openxmlformats.org/drawingml/2006/spreadsheetDrawing" xmlns:a="http://schemas.openxmlformats.org/drawingml/2006/main">
  <xdr:oneCellAnchor>
    <xdr:from>
      <xdr:col>8</xdr:col>
      <xdr:colOff>50800</xdr:colOff>
      <xdr:row>69</xdr:row>
      <xdr:rowOff>25400</xdr:rowOff>
    </xdr:from>
    <xdr:ext cx="1041141" cy="241300"/>
    <xdr:sp macro="" textlink="">
      <xdr:nvSpPr>
        <xdr:cNvPr id="2" name="CommandButton1" hidden="1">
          <a:extLst>
            <a:ext uri="{63B3BB69-23CF-44E3-9099-C40C66FF867C}">
              <a14:compatExt xmlns:a14="http://schemas.microsoft.com/office/drawing/2010/main" spid="_x0000_s23553"/>
            </a:ext>
            <a:ext uri="{FF2B5EF4-FFF2-40B4-BE49-F238E27FC236}">
              <a16:creationId xmlns="" xmlns:a16="http://schemas.microsoft.com/office/drawing/2014/main" id="{00000000-0008-0000-2300-0000015C0000}"/>
            </a:ext>
          </a:extLst>
        </xdr:cNvPr>
        <xdr:cNvSpPr/>
      </xdr:nvSpPr>
      <xdr:spPr bwMode="auto">
        <a:xfrm>
          <a:off x="5049520" y="12644120"/>
          <a:ext cx="1041141"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101600</xdr:rowOff>
    </xdr:from>
    <xdr:ext cx="1269222" cy="428171"/>
    <xdr:sp macro="" textlink="">
      <xdr:nvSpPr>
        <xdr:cNvPr id="3" name="CommandButton2" hidden="1">
          <a:extLst>
            <a:ext uri="{63B3BB69-23CF-44E3-9099-C40C66FF867C}">
              <a14:compatExt xmlns:a14="http://schemas.microsoft.com/office/drawing/2010/main" spid="_x0000_s23560"/>
            </a:ext>
            <a:ext uri="{FF2B5EF4-FFF2-40B4-BE49-F238E27FC236}">
              <a16:creationId xmlns="" xmlns:a16="http://schemas.microsoft.com/office/drawing/2014/main" id="{00000000-0008-0000-2300-0000085C0000}"/>
            </a:ext>
          </a:extLst>
        </xdr:cNvPr>
        <xdr:cNvSpPr/>
      </xdr:nvSpPr>
      <xdr:spPr bwMode="auto">
        <a:xfrm>
          <a:off x="4970780" y="650240"/>
          <a:ext cx="1269222" cy="42817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137160</xdr:colOff>
          <xdr:row>24</xdr:row>
          <xdr:rowOff>0</xdr:rowOff>
        </xdr:from>
        <xdr:to>
          <xdr:col>9</xdr:col>
          <xdr:colOff>426720</xdr:colOff>
          <xdr:row>25</xdr:row>
          <xdr:rowOff>167640</xdr:rowOff>
        </xdr:to>
        <xdr:sp macro="" textlink="">
          <xdr:nvSpPr>
            <xdr:cNvPr id="848904" name="CommandButton1" hidden="1">
              <a:extLst>
                <a:ext uri="{63B3BB69-23CF-44E3-9099-C40C66FF867C}">
                  <a14:compatExt spid="_x0000_s8489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29</xdr:row>
          <xdr:rowOff>144780</xdr:rowOff>
        </xdr:from>
        <xdr:to>
          <xdr:col>9</xdr:col>
          <xdr:colOff>441960</xdr:colOff>
          <xdr:row>31</xdr:row>
          <xdr:rowOff>220980</xdr:rowOff>
        </xdr:to>
        <xdr:sp macro="" textlink="">
          <xdr:nvSpPr>
            <xdr:cNvPr id="848905" name="CommandButton2" hidden="1">
              <a:extLst>
                <a:ext uri="{63B3BB69-23CF-44E3-9099-C40C66FF867C}">
                  <a14:compatExt spid="_x0000_s848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2.xml><?xml version="1.0" encoding="utf-8"?>
<xdr:wsDr xmlns:xdr="http://schemas.openxmlformats.org/drawingml/2006/spreadsheetDrawing" xmlns:a="http://schemas.openxmlformats.org/drawingml/2006/main">
  <xdr:twoCellAnchor editAs="oneCell">
    <xdr:from>
      <xdr:col>8</xdr:col>
      <xdr:colOff>63500</xdr:colOff>
      <xdr:row>69</xdr:row>
      <xdr:rowOff>38100</xdr:rowOff>
    </xdr:from>
    <xdr:to>
      <xdr:col>9</xdr:col>
      <xdr:colOff>482600</xdr:colOff>
      <xdr:row>69</xdr:row>
      <xdr:rowOff>292100</xdr:rowOff>
    </xdr:to>
    <xdr:sp macro="" textlink="">
      <xdr:nvSpPr>
        <xdr:cNvPr id="24577" name="CommandButton1" hidden="1">
          <a:extLst>
            <a:ext uri="{63B3BB69-23CF-44E3-9099-C40C66FF867C}">
              <a14:compatExt xmlns:a14="http://schemas.microsoft.com/office/drawing/2010/main" spid="_x0000_s24577"/>
            </a:ext>
            <a:ext uri="{FF2B5EF4-FFF2-40B4-BE49-F238E27FC236}">
              <a16:creationId xmlns:a16="http://schemas.microsoft.com/office/drawing/2014/main" xmlns="" id="{00000000-0008-0000-2400-0000016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5</xdr:row>
      <xdr:rowOff>203200</xdr:rowOff>
    </xdr:to>
    <xdr:sp macro="" textlink="">
      <xdr:nvSpPr>
        <xdr:cNvPr id="24584" name="CommandButton2" hidden="1">
          <a:extLst>
            <a:ext uri="{63B3BB69-23CF-44E3-9099-C40C66FF867C}">
              <a14:compatExt xmlns:a14="http://schemas.microsoft.com/office/drawing/2010/main" spid="_x0000_s24584"/>
            </a:ext>
            <a:ext uri="{FF2B5EF4-FFF2-40B4-BE49-F238E27FC236}">
              <a16:creationId xmlns:a16="http://schemas.microsoft.com/office/drawing/2014/main" xmlns="" id="{00000000-0008-0000-2400-0000086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76200</xdr:colOff>
          <xdr:row>70</xdr:row>
          <xdr:rowOff>0</xdr:rowOff>
        </xdr:from>
        <xdr:to>
          <xdr:col>9</xdr:col>
          <xdr:colOff>365760</xdr:colOff>
          <xdr:row>70</xdr:row>
          <xdr:rowOff>358140</xdr:rowOff>
        </xdr:to>
        <xdr:sp macro="" textlink="">
          <xdr:nvSpPr>
            <xdr:cNvPr id="24585" name="CommandButton1" hidden="1">
              <a:extLst>
                <a:ext uri="{63B3BB69-23CF-44E3-9099-C40C66FF867C}">
                  <a14:compatExt spid="_x0000_s24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144780</xdr:colOff>
          <xdr:row>65</xdr:row>
          <xdr:rowOff>152400</xdr:rowOff>
        </xdr:from>
        <xdr:to>
          <xdr:col>9</xdr:col>
          <xdr:colOff>464820</xdr:colOff>
          <xdr:row>67</xdr:row>
          <xdr:rowOff>68580</xdr:rowOff>
        </xdr:to>
        <xdr:sp macro="" textlink="">
          <xdr:nvSpPr>
            <xdr:cNvPr id="24586" name="CommandButton2" hidden="1">
              <a:extLst>
                <a:ext uri="{63B3BB69-23CF-44E3-9099-C40C66FF867C}">
                  <a14:compatExt spid="_x0000_s24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3.xml><?xml version="1.0" encoding="utf-8"?>
<xdr:wsDr xmlns:xdr="http://schemas.openxmlformats.org/drawingml/2006/spreadsheetDrawing" xmlns:a="http://schemas.openxmlformats.org/drawingml/2006/main">
  <xdr:oneCellAnchor>
    <xdr:from>
      <xdr:col>8</xdr:col>
      <xdr:colOff>76200</xdr:colOff>
      <xdr:row>69</xdr:row>
      <xdr:rowOff>0</xdr:rowOff>
    </xdr:from>
    <xdr:ext cx="1041141" cy="254000"/>
    <xdr:sp macro="" textlink="">
      <xdr:nvSpPr>
        <xdr:cNvPr id="2" name="CommandButton1" hidden="1">
          <a:extLst>
            <a:ext uri="{63B3BB69-23CF-44E3-9099-C40C66FF867C}">
              <a14:compatExt xmlns:a14="http://schemas.microsoft.com/office/drawing/2010/main" spid="_x0000_s26625"/>
            </a:ext>
            <a:ext uri="{FF2B5EF4-FFF2-40B4-BE49-F238E27FC236}">
              <a16:creationId xmlns="" xmlns:a16="http://schemas.microsoft.com/office/drawing/2014/main" id="{00000000-0008-0000-2500-000001680000}"/>
            </a:ext>
          </a:extLst>
        </xdr:cNvPr>
        <xdr:cNvSpPr/>
      </xdr:nvSpPr>
      <xdr:spPr bwMode="auto">
        <a:xfrm>
          <a:off x="5074920" y="12618720"/>
          <a:ext cx="1041141"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101600</xdr:rowOff>
    </xdr:from>
    <xdr:ext cx="1269222" cy="428171"/>
    <xdr:sp macro="" textlink="">
      <xdr:nvSpPr>
        <xdr:cNvPr id="3" name="CommandButton2" hidden="1">
          <a:extLst>
            <a:ext uri="{63B3BB69-23CF-44E3-9099-C40C66FF867C}">
              <a14:compatExt xmlns:a14="http://schemas.microsoft.com/office/drawing/2010/main" spid="_x0000_s26632"/>
            </a:ext>
            <a:ext uri="{FF2B5EF4-FFF2-40B4-BE49-F238E27FC236}">
              <a16:creationId xmlns="" xmlns:a16="http://schemas.microsoft.com/office/drawing/2014/main" id="{00000000-0008-0000-2500-000008680000}"/>
            </a:ext>
          </a:extLst>
        </xdr:cNvPr>
        <xdr:cNvSpPr/>
      </xdr:nvSpPr>
      <xdr:spPr bwMode="auto">
        <a:xfrm>
          <a:off x="4970780" y="650240"/>
          <a:ext cx="1269222" cy="42817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160020</xdr:colOff>
          <xdr:row>24</xdr:row>
          <xdr:rowOff>0</xdr:rowOff>
        </xdr:from>
        <xdr:to>
          <xdr:col>9</xdr:col>
          <xdr:colOff>449580</xdr:colOff>
          <xdr:row>25</xdr:row>
          <xdr:rowOff>175260</xdr:rowOff>
        </xdr:to>
        <xdr:sp macro="" textlink="">
          <xdr:nvSpPr>
            <xdr:cNvPr id="847880" name="CommandButton1" hidden="1">
              <a:extLst>
                <a:ext uri="{63B3BB69-23CF-44E3-9099-C40C66FF867C}">
                  <a14:compatExt spid="_x0000_s847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29</xdr:row>
          <xdr:rowOff>22860</xdr:rowOff>
        </xdr:from>
        <xdr:to>
          <xdr:col>9</xdr:col>
          <xdr:colOff>472440</xdr:colOff>
          <xdr:row>31</xdr:row>
          <xdr:rowOff>114300</xdr:rowOff>
        </xdr:to>
        <xdr:sp macro="" textlink="">
          <xdr:nvSpPr>
            <xdr:cNvPr id="847881" name="CommandButton2" hidden="1">
              <a:extLst>
                <a:ext uri="{63B3BB69-23CF-44E3-9099-C40C66FF867C}">
                  <a14:compatExt spid="_x0000_s8478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4.xml><?xml version="1.0" encoding="utf-8"?>
<xdr:wsDr xmlns:xdr="http://schemas.openxmlformats.org/drawingml/2006/spreadsheetDrawing" xmlns:a="http://schemas.openxmlformats.org/drawingml/2006/main">
  <xdr:twoCellAnchor editAs="oneCell">
    <xdr:from>
      <xdr:col>8</xdr:col>
      <xdr:colOff>88900</xdr:colOff>
      <xdr:row>69</xdr:row>
      <xdr:rowOff>25400</xdr:rowOff>
    </xdr:from>
    <xdr:to>
      <xdr:col>9</xdr:col>
      <xdr:colOff>508000</xdr:colOff>
      <xdr:row>69</xdr:row>
      <xdr:rowOff>292100</xdr:rowOff>
    </xdr:to>
    <xdr:sp macro="" textlink="">
      <xdr:nvSpPr>
        <xdr:cNvPr id="27649" name="CommandButton1" hidden="1">
          <a:extLst>
            <a:ext uri="{63B3BB69-23CF-44E3-9099-C40C66FF867C}">
              <a14:compatExt xmlns:a14="http://schemas.microsoft.com/office/drawing/2010/main" spid="_x0000_s27649"/>
            </a:ext>
            <a:ext uri="{FF2B5EF4-FFF2-40B4-BE49-F238E27FC236}">
              <a16:creationId xmlns:a16="http://schemas.microsoft.com/office/drawing/2014/main" xmlns="" id="{00000000-0008-0000-2600-0000016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8812</xdr:rowOff>
    </xdr:to>
    <xdr:sp macro="" textlink="">
      <xdr:nvSpPr>
        <xdr:cNvPr id="27656" name="CommandButton2" hidden="1">
          <a:extLst>
            <a:ext uri="{63B3BB69-23CF-44E3-9099-C40C66FF867C}">
              <a14:compatExt xmlns:a14="http://schemas.microsoft.com/office/drawing/2010/main" spid="_x0000_s27656"/>
            </a:ext>
            <a:ext uri="{FF2B5EF4-FFF2-40B4-BE49-F238E27FC236}">
              <a16:creationId xmlns:a16="http://schemas.microsoft.com/office/drawing/2014/main" xmlns="" id="{00000000-0008-0000-2600-0000086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70</xdr:row>
          <xdr:rowOff>0</xdr:rowOff>
        </xdr:from>
        <xdr:to>
          <xdr:col>9</xdr:col>
          <xdr:colOff>403860</xdr:colOff>
          <xdr:row>70</xdr:row>
          <xdr:rowOff>358140</xdr:rowOff>
        </xdr:to>
        <xdr:sp macro="" textlink="">
          <xdr:nvSpPr>
            <xdr:cNvPr id="27657" name="CommandButton1" hidden="1">
              <a:extLst>
                <a:ext uri="{63B3BB69-23CF-44E3-9099-C40C66FF867C}">
                  <a14:compatExt spid="_x0000_s276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99060</xdr:colOff>
          <xdr:row>64</xdr:row>
          <xdr:rowOff>281940</xdr:rowOff>
        </xdr:from>
        <xdr:to>
          <xdr:col>9</xdr:col>
          <xdr:colOff>419100</xdr:colOff>
          <xdr:row>67</xdr:row>
          <xdr:rowOff>7620</xdr:rowOff>
        </xdr:to>
        <xdr:sp macro="" textlink="">
          <xdr:nvSpPr>
            <xdr:cNvPr id="27658" name="CommandButton2" hidden="1">
              <a:extLst>
                <a:ext uri="{63B3BB69-23CF-44E3-9099-C40C66FF867C}">
                  <a14:compatExt spid="_x0000_s27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5.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68</xdr:row>
      <xdr:rowOff>239060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31825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947201" name="CommandButton1" hidden="1">
              <a:extLst>
                <a:ext uri="{63B3BB69-23CF-44E3-9099-C40C66FF867C}">
                  <a14:compatExt spid="_x0000_s947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947202" name="CommandButton2" hidden="1">
              <a:extLst>
                <a:ext uri="{63B3BB69-23CF-44E3-9099-C40C66FF867C}">
                  <a14:compatExt spid="_x0000_s947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67</xdr:row>
      <xdr:rowOff>152400</xdr:rowOff>
    </xdr:from>
    <xdr:to>
      <xdr:col>9</xdr:col>
      <xdr:colOff>444500</xdr:colOff>
      <xdr:row>68</xdr:row>
      <xdr:rowOff>250714</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35411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947203" name="CommandButton3" hidden="1">
              <a:extLst>
                <a:ext uri="{63B3BB69-23CF-44E3-9099-C40C66FF867C}">
                  <a14:compatExt spid="_x0000_s947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947204" name="CommandButton4" hidden="1">
              <a:extLst>
                <a:ext uri="{63B3BB69-23CF-44E3-9099-C40C66FF867C}">
                  <a14:compatExt spid="_x0000_s947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6.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68</xdr:row>
      <xdr:rowOff>239060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31825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7</xdr:row>
          <xdr:rowOff>0</xdr:rowOff>
        </xdr:from>
        <xdr:to>
          <xdr:col>9</xdr:col>
          <xdr:colOff>403860</xdr:colOff>
          <xdr:row>8</xdr:row>
          <xdr:rowOff>167640</xdr:rowOff>
        </xdr:to>
        <xdr:sp macro="" textlink="">
          <xdr:nvSpPr>
            <xdr:cNvPr id="1315841" name="CommandButton1" hidden="1">
              <a:extLst>
                <a:ext uri="{63B3BB69-23CF-44E3-9099-C40C66FF867C}">
                  <a14:compatExt spid="_x0000_s13158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21</xdr:row>
          <xdr:rowOff>0</xdr:rowOff>
        </xdr:from>
        <xdr:to>
          <xdr:col>9</xdr:col>
          <xdr:colOff>441960</xdr:colOff>
          <xdr:row>23</xdr:row>
          <xdr:rowOff>106680</xdr:rowOff>
        </xdr:to>
        <xdr:sp macro="" textlink="">
          <xdr:nvSpPr>
            <xdr:cNvPr id="1315842" name="CommandButton2" hidden="1">
              <a:extLst>
                <a:ext uri="{63B3BB69-23CF-44E3-9099-C40C66FF867C}">
                  <a14:compatExt spid="_x0000_s1315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67</xdr:row>
      <xdr:rowOff>152400</xdr:rowOff>
    </xdr:from>
    <xdr:to>
      <xdr:col>9</xdr:col>
      <xdr:colOff>444500</xdr:colOff>
      <xdr:row>68</xdr:row>
      <xdr:rowOff>250714</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35411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7</xdr:row>
          <xdr:rowOff>0</xdr:rowOff>
        </xdr:from>
        <xdr:to>
          <xdr:col>9</xdr:col>
          <xdr:colOff>403860</xdr:colOff>
          <xdr:row>8</xdr:row>
          <xdr:rowOff>167640</xdr:rowOff>
        </xdr:to>
        <xdr:sp macro="" textlink="">
          <xdr:nvSpPr>
            <xdr:cNvPr id="1315843" name="CommandButton3" hidden="1">
              <a:extLst>
                <a:ext uri="{63B3BB69-23CF-44E3-9099-C40C66FF867C}">
                  <a14:compatExt spid="_x0000_s13158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21</xdr:row>
          <xdr:rowOff>0</xdr:rowOff>
        </xdr:from>
        <xdr:to>
          <xdr:col>9</xdr:col>
          <xdr:colOff>441960</xdr:colOff>
          <xdr:row>23</xdr:row>
          <xdr:rowOff>106680</xdr:rowOff>
        </xdr:to>
        <xdr:sp macro="" textlink="">
          <xdr:nvSpPr>
            <xdr:cNvPr id="1315844" name="CommandButton4" hidden="1">
              <a:extLst>
                <a:ext uri="{63B3BB69-23CF-44E3-9099-C40C66FF867C}">
                  <a14:compatExt spid="_x0000_s13158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7.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68</xdr:row>
      <xdr:rowOff>239060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31825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949249" name="CommandButton1" hidden="1">
              <a:extLst>
                <a:ext uri="{63B3BB69-23CF-44E3-9099-C40C66FF867C}">
                  <a14:compatExt spid="_x0000_s949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949250" name="CommandButton2" hidden="1">
              <a:extLst>
                <a:ext uri="{63B3BB69-23CF-44E3-9099-C40C66FF867C}">
                  <a14:compatExt spid="_x0000_s949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67</xdr:row>
      <xdr:rowOff>152400</xdr:rowOff>
    </xdr:from>
    <xdr:to>
      <xdr:col>9</xdr:col>
      <xdr:colOff>444500</xdr:colOff>
      <xdr:row>68</xdr:row>
      <xdr:rowOff>250714</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35411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949251" name="CommandButton3" hidden="1">
              <a:extLst>
                <a:ext uri="{63B3BB69-23CF-44E3-9099-C40C66FF867C}">
                  <a14:compatExt spid="_x0000_s949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949252" name="CommandButton4" hidden="1">
              <a:extLst>
                <a:ext uri="{63B3BB69-23CF-44E3-9099-C40C66FF867C}">
                  <a14:compatExt spid="_x0000_s9492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8.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68</xdr:row>
      <xdr:rowOff>239060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31825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951297" name="CommandButton1" hidden="1">
              <a:extLst>
                <a:ext uri="{63B3BB69-23CF-44E3-9099-C40C66FF867C}">
                  <a14:compatExt spid="_x0000_s951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951298" name="CommandButton2" hidden="1">
              <a:extLst>
                <a:ext uri="{63B3BB69-23CF-44E3-9099-C40C66FF867C}">
                  <a14:compatExt spid="_x0000_s95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67</xdr:row>
      <xdr:rowOff>152400</xdr:rowOff>
    </xdr:from>
    <xdr:to>
      <xdr:col>9</xdr:col>
      <xdr:colOff>444500</xdr:colOff>
      <xdr:row>68</xdr:row>
      <xdr:rowOff>250714</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35411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951299" name="CommandButton3" hidden="1">
              <a:extLst>
                <a:ext uri="{63B3BB69-23CF-44E3-9099-C40C66FF867C}">
                  <a14:compatExt spid="_x0000_s951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951300" name="CommandButton4" hidden="1">
              <a:extLst>
                <a:ext uri="{63B3BB69-23CF-44E3-9099-C40C66FF867C}">
                  <a14:compatExt spid="_x0000_s95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9.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68</xdr:row>
      <xdr:rowOff>239060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31825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950273" name="CommandButton1" hidden="1">
              <a:extLst>
                <a:ext uri="{63B3BB69-23CF-44E3-9099-C40C66FF867C}">
                  <a14:compatExt spid="_x0000_s9502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950274" name="CommandButton2" hidden="1">
              <a:extLst>
                <a:ext uri="{63B3BB69-23CF-44E3-9099-C40C66FF867C}">
                  <a14:compatExt spid="_x0000_s9502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67</xdr:row>
      <xdr:rowOff>152400</xdr:rowOff>
    </xdr:from>
    <xdr:to>
      <xdr:col>9</xdr:col>
      <xdr:colOff>444500</xdr:colOff>
      <xdr:row>68</xdr:row>
      <xdr:rowOff>250714</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35411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950275" name="CommandButton3" hidden="1">
              <a:extLst>
                <a:ext uri="{63B3BB69-23CF-44E3-9099-C40C66FF867C}">
                  <a14:compatExt spid="_x0000_s9502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950276" name="CommandButton4" hidden="1">
              <a:extLst>
                <a:ext uri="{63B3BB69-23CF-44E3-9099-C40C66FF867C}">
                  <a14:compatExt spid="_x0000_s950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0.xml><?xml version="1.0" encoding="utf-8"?>
<xdr:wsDr xmlns:xdr="http://schemas.openxmlformats.org/drawingml/2006/spreadsheetDrawing" xmlns:a="http://schemas.openxmlformats.org/drawingml/2006/main">
  <xdr:twoCellAnchor editAs="oneCell">
    <xdr:from>
      <xdr:col>8</xdr:col>
      <xdr:colOff>76200</xdr:colOff>
      <xdr:row>69</xdr:row>
      <xdr:rowOff>0</xdr:rowOff>
    </xdr:from>
    <xdr:to>
      <xdr:col>9</xdr:col>
      <xdr:colOff>495300</xdr:colOff>
      <xdr:row>69</xdr:row>
      <xdr:rowOff>254000</xdr:rowOff>
    </xdr:to>
    <xdr:sp macro="" textlink="">
      <xdr:nvSpPr>
        <xdr:cNvPr id="2" name="CommandButton1" hidden="1">
          <a:extLst>
            <a:ext uri="{63B3BB69-23CF-44E3-9099-C40C66FF867C}">
              <a14:compatExt xmlns:a14="http://schemas.microsoft.com/office/drawing/2010/main" spid="_x0000_s26625"/>
            </a:ext>
            <a:ext uri="{FF2B5EF4-FFF2-40B4-BE49-F238E27FC236}">
              <a16:creationId xmlns:a16="http://schemas.microsoft.com/office/drawing/2014/main" xmlns="" id="{00000000-0008-0000-2500-000001680000}"/>
            </a:ext>
          </a:extLst>
        </xdr:cNvPr>
        <xdr:cNvSpPr/>
      </xdr:nvSpPr>
      <xdr:spPr bwMode="auto">
        <a:xfrm>
          <a:off x="8534400" y="16344900"/>
          <a:ext cx="10287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8812</xdr:rowOff>
    </xdr:to>
    <xdr:sp macro="" textlink="">
      <xdr:nvSpPr>
        <xdr:cNvPr id="3" name="CommandButton2" hidden="1">
          <a:extLst>
            <a:ext uri="{63B3BB69-23CF-44E3-9099-C40C66FF867C}">
              <a14:compatExt xmlns:a14="http://schemas.microsoft.com/office/drawing/2010/main" spid="_x0000_s26632"/>
            </a:ext>
            <a:ext uri="{FF2B5EF4-FFF2-40B4-BE49-F238E27FC236}">
              <a16:creationId xmlns:a16="http://schemas.microsoft.com/office/drawing/2014/main" xmlns="" id="{00000000-0008-0000-2500-000008680000}"/>
            </a:ext>
          </a:extLst>
        </xdr:cNvPr>
        <xdr:cNvSpPr/>
      </xdr:nvSpPr>
      <xdr:spPr bwMode="auto">
        <a:xfrm>
          <a:off x="8445500" y="587375"/>
          <a:ext cx="1231900" cy="4254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6</xdr:row>
          <xdr:rowOff>457200</xdr:rowOff>
        </xdr:to>
        <xdr:sp macro="" textlink="">
          <xdr:nvSpPr>
            <xdr:cNvPr id="218113" name="CommandButton1" hidden="1">
              <a:extLst>
                <a:ext uri="{63B3BB69-23CF-44E3-9099-C40C66FF867C}">
                  <a14:compatExt spid="_x0000_s218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15</xdr:row>
          <xdr:rowOff>0</xdr:rowOff>
        </xdr:from>
        <xdr:to>
          <xdr:col>9</xdr:col>
          <xdr:colOff>441960</xdr:colOff>
          <xdr:row>16</xdr:row>
          <xdr:rowOff>152400</xdr:rowOff>
        </xdr:to>
        <xdr:sp macro="" textlink="">
          <xdr:nvSpPr>
            <xdr:cNvPr id="218114" name="CommandButton2" hidden="1">
              <a:extLst>
                <a:ext uri="{63B3BB69-23CF-44E3-9099-C40C66FF867C}">
                  <a14:compatExt spid="_x0000_s2181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1.xml><?xml version="1.0" encoding="utf-8"?>
<xdr:wsDr xmlns:xdr="http://schemas.openxmlformats.org/drawingml/2006/spreadsheetDrawing" xmlns:a="http://schemas.openxmlformats.org/drawingml/2006/main">
  <xdr:oneCellAnchor>
    <xdr:from>
      <xdr:col>8</xdr:col>
      <xdr:colOff>88900</xdr:colOff>
      <xdr:row>69</xdr:row>
      <xdr:rowOff>63500</xdr:rowOff>
    </xdr:from>
    <xdr:ext cx="1046629" cy="254001"/>
    <xdr:sp macro="" textlink="">
      <xdr:nvSpPr>
        <xdr:cNvPr id="2" name="CommandButton1" hidden="1">
          <a:extLst>
            <a:ext uri="{63B3BB69-23CF-44E3-9099-C40C66FF867C}">
              <a14:compatExt xmlns:a14="http://schemas.microsoft.com/office/drawing/2010/main" spid="_x0000_s160769"/>
            </a:ext>
            <a:ext uri="{FF2B5EF4-FFF2-40B4-BE49-F238E27FC236}">
              <a16:creationId xmlns="" xmlns:a16="http://schemas.microsoft.com/office/drawing/2014/main" id="{00000000-0008-0000-2700-000001740200}"/>
            </a:ext>
          </a:extLst>
        </xdr:cNvPr>
        <xdr:cNvSpPr/>
      </xdr:nvSpPr>
      <xdr:spPr bwMode="auto">
        <a:xfrm>
          <a:off x="5087620" y="12682220"/>
          <a:ext cx="1046629" cy="25400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139700</xdr:rowOff>
    </xdr:from>
    <xdr:ext cx="1285689" cy="411629"/>
    <xdr:sp macro="" textlink="">
      <xdr:nvSpPr>
        <xdr:cNvPr id="3" name="CommandButton2" hidden="1">
          <a:extLst>
            <a:ext uri="{63B3BB69-23CF-44E3-9099-C40C66FF867C}">
              <a14:compatExt xmlns:a14="http://schemas.microsoft.com/office/drawing/2010/main" spid="_x0000_s160776"/>
            </a:ext>
            <a:ext uri="{FF2B5EF4-FFF2-40B4-BE49-F238E27FC236}">
              <a16:creationId xmlns="" xmlns:a16="http://schemas.microsoft.com/office/drawing/2014/main" id="{00000000-0008-0000-2700-000008740200}"/>
            </a:ext>
          </a:extLst>
        </xdr:cNvPr>
        <xdr:cNvSpPr/>
      </xdr:nvSpPr>
      <xdr:spPr bwMode="auto">
        <a:xfrm>
          <a:off x="4970780" y="688340"/>
          <a:ext cx="1285689" cy="41162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8</xdr:row>
          <xdr:rowOff>0</xdr:rowOff>
        </xdr:from>
        <xdr:to>
          <xdr:col>9</xdr:col>
          <xdr:colOff>403860</xdr:colOff>
          <xdr:row>9</xdr:row>
          <xdr:rowOff>175260</xdr:rowOff>
        </xdr:to>
        <xdr:sp macro="" textlink="">
          <xdr:nvSpPr>
            <xdr:cNvPr id="846856" name="CommandButton1" hidden="1">
              <a:extLst>
                <a:ext uri="{63B3BB69-23CF-44E3-9099-C40C66FF867C}">
                  <a14:compatExt spid="_x0000_s846856"/>
                </a:ext>
                <a:ext uri="{FF2B5EF4-FFF2-40B4-BE49-F238E27FC236}">
                  <a16:creationId xmlns="" xmlns:a16="http://schemas.microsoft.com/office/drawing/2014/main" id="{00000000-0008-0000-2700-00000C7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35</xdr:row>
          <xdr:rowOff>0</xdr:rowOff>
        </xdr:from>
        <xdr:to>
          <xdr:col>9</xdr:col>
          <xdr:colOff>441960</xdr:colOff>
          <xdr:row>36</xdr:row>
          <xdr:rowOff>266700</xdr:rowOff>
        </xdr:to>
        <xdr:sp macro="" textlink="">
          <xdr:nvSpPr>
            <xdr:cNvPr id="846857" name="CommandButton2" hidden="1">
              <a:extLst>
                <a:ext uri="{63B3BB69-23CF-44E3-9099-C40C66FF867C}">
                  <a14:compatExt spid="_x0000_s846857"/>
                </a:ext>
                <a:ext uri="{FF2B5EF4-FFF2-40B4-BE49-F238E27FC236}">
                  <a16:creationId xmlns="" xmlns:a16="http://schemas.microsoft.com/office/drawing/2014/main" id="{00000000-0008-0000-2700-00000D7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2.xml><?xml version="1.0" encoding="utf-8"?>
<xdr:wsDr xmlns:xdr="http://schemas.openxmlformats.org/drawingml/2006/spreadsheetDrawing" xmlns:a="http://schemas.openxmlformats.org/drawingml/2006/main">
  <xdr:twoCellAnchor editAs="oneCell">
    <xdr:from>
      <xdr:col>8</xdr:col>
      <xdr:colOff>127000</xdr:colOff>
      <xdr:row>69</xdr:row>
      <xdr:rowOff>63500</xdr:rowOff>
    </xdr:from>
    <xdr:to>
      <xdr:col>9</xdr:col>
      <xdr:colOff>546100</xdr:colOff>
      <xdr:row>70</xdr:row>
      <xdr:rowOff>20320</xdr:rowOff>
    </xdr:to>
    <xdr:sp macro="" textlink="">
      <xdr:nvSpPr>
        <xdr:cNvPr id="162817" name="CommandButton1" hidden="1">
          <a:extLst>
            <a:ext uri="{63B3BB69-23CF-44E3-9099-C40C66FF867C}">
              <a14:compatExt xmlns:a14="http://schemas.microsoft.com/office/drawing/2010/main" spid="_x0000_s162817"/>
            </a:ext>
            <a:ext uri="{FF2B5EF4-FFF2-40B4-BE49-F238E27FC236}">
              <a16:creationId xmlns:a16="http://schemas.microsoft.com/office/drawing/2014/main" xmlns="" id="{00000000-0008-0000-2900-0000017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139700</xdr:rowOff>
    </xdr:from>
    <xdr:to>
      <xdr:col>10</xdr:col>
      <xdr:colOff>0</xdr:colOff>
      <xdr:row>5</xdr:row>
      <xdr:rowOff>228600</xdr:rowOff>
    </xdr:to>
    <xdr:sp macro="" textlink="">
      <xdr:nvSpPr>
        <xdr:cNvPr id="162824" name="CommandButton2" hidden="1">
          <a:extLst>
            <a:ext uri="{63B3BB69-23CF-44E3-9099-C40C66FF867C}">
              <a14:compatExt xmlns:a14="http://schemas.microsoft.com/office/drawing/2010/main" spid="_x0000_s162824"/>
            </a:ext>
            <a:ext uri="{FF2B5EF4-FFF2-40B4-BE49-F238E27FC236}">
              <a16:creationId xmlns:a16="http://schemas.microsoft.com/office/drawing/2014/main" xmlns="" id="{00000000-0008-0000-2900-0000087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51</xdr:row>
          <xdr:rowOff>0</xdr:rowOff>
        </xdr:from>
        <xdr:to>
          <xdr:col>9</xdr:col>
          <xdr:colOff>403860</xdr:colOff>
          <xdr:row>53</xdr:row>
          <xdr:rowOff>0</xdr:rowOff>
        </xdr:to>
        <xdr:sp macro="" textlink="">
          <xdr:nvSpPr>
            <xdr:cNvPr id="162825" name="CommandButton1" hidden="1">
              <a:extLst>
                <a:ext uri="{63B3BB69-23CF-44E3-9099-C40C66FF867C}">
                  <a14:compatExt spid="_x0000_s162825"/>
                </a:ext>
                <a:ext uri="{FF2B5EF4-FFF2-40B4-BE49-F238E27FC236}">
                  <a16:creationId xmlns:a16="http://schemas.microsoft.com/office/drawing/2014/main" xmlns="" id="{00000000-0008-0000-2900-0000097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xdr:colOff>
          <xdr:row>57</xdr:row>
          <xdr:rowOff>289560</xdr:rowOff>
        </xdr:from>
        <xdr:to>
          <xdr:col>9</xdr:col>
          <xdr:colOff>426720</xdr:colOff>
          <xdr:row>58</xdr:row>
          <xdr:rowOff>441960</xdr:rowOff>
        </xdr:to>
        <xdr:sp macro="" textlink="">
          <xdr:nvSpPr>
            <xdr:cNvPr id="162826" name="CommandButton2" hidden="1">
              <a:extLst>
                <a:ext uri="{63B3BB69-23CF-44E3-9099-C40C66FF867C}">
                  <a14:compatExt spid="_x0000_s162826"/>
                </a:ext>
                <a:ext uri="{FF2B5EF4-FFF2-40B4-BE49-F238E27FC236}">
                  <a16:creationId xmlns:a16="http://schemas.microsoft.com/office/drawing/2014/main" xmlns="" id="{00000000-0008-0000-2900-00000A7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25</xdr:col>
      <xdr:colOff>0</xdr:colOff>
      <xdr:row>1</xdr:row>
      <xdr:rowOff>228600</xdr:rowOff>
    </xdr:from>
    <xdr:to>
      <xdr:col>27</xdr:col>
      <xdr:colOff>83222</xdr:colOff>
      <xdr:row>5</xdr:row>
      <xdr:rowOff>41984</xdr:rowOff>
    </xdr:to>
    <xdr:sp macro="" textlink="">
      <xdr:nvSpPr>
        <xdr:cNvPr id="6" name="CommandButton1" hidden="1">
          <a:extLst>
            <a:ext uri="{63B3BB69-23CF-44E3-9099-C40C66FF867C}">
              <a14:compatExt xmlns:a14="http://schemas.microsoft.com/office/drawing/2010/main" spid="_x0000_s82945"/>
            </a:ext>
            <a:ext uri="{FF2B5EF4-FFF2-40B4-BE49-F238E27FC236}">
              <a16:creationId xmlns:a16="http://schemas.microsoft.com/office/drawing/2014/main" xmlns="" id="{00000000-0008-0000-0100-000001440100}"/>
            </a:ext>
          </a:extLst>
        </xdr:cNvPr>
        <xdr:cNvSpPr/>
      </xdr:nvSpPr>
      <xdr:spPr bwMode="auto">
        <a:xfrm>
          <a:off x="30297120" y="411480"/>
          <a:ext cx="82236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25</xdr:col>
      <xdr:colOff>0</xdr:colOff>
      <xdr:row>4</xdr:row>
      <xdr:rowOff>76200</xdr:rowOff>
    </xdr:from>
    <xdr:to>
      <xdr:col>27</xdr:col>
      <xdr:colOff>121322</xdr:colOff>
      <xdr:row>6</xdr:row>
      <xdr:rowOff>123116</xdr:rowOff>
    </xdr:to>
    <xdr:sp macro="" textlink="">
      <xdr:nvSpPr>
        <xdr:cNvPr id="7"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30271720" y="868680"/>
          <a:ext cx="86046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73.xml><?xml version="1.0" encoding="utf-8"?>
<xdr:wsDr xmlns:xdr="http://schemas.openxmlformats.org/drawingml/2006/spreadsheetDrawing" xmlns:a="http://schemas.openxmlformats.org/drawingml/2006/main">
  <xdr:twoCellAnchor editAs="oneCell">
    <xdr:from>
      <xdr:col>8</xdr:col>
      <xdr:colOff>76200</xdr:colOff>
      <xdr:row>69</xdr:row>
      <xdr:rowOff>25400</xdr:rowOff>
    </xdr:from>
    <xdr:to>
      <xdr:col>9</xdr:col>
      <xdr:colOff>495300</xdr:colOff>
      <xdr:row>69</xdr:row>
      <xdr:rowOff>279400</xdr:rowOff>
    </xdr:to>
    <xdr:sp macro="" textlink="">
      <xdr:nvSpPr>
        <xdr:cNvPr id="161793" name="CommandButton1" hidden="1">
          <a:extLst>
            <a:ext uri="{63B3BB69-23CF-44E3-9099-C40C66FF867C}">
              <a14:compatExt xmlns:a14="http://schemas.microsoft.com/office/drawing/2010/main" spid="_x0000_s161793"/>
            </a:ext>
            <a:ext uri="{FF2B5EF4-FFF2-40B4-BE49-F238E27FC236}">
              <a16:creationId xmlns:a16="http://schemas.microsoft.com/office/drawing/2014/main" xmlns="" id="{00000000-0008-0000-2800-0000017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5</xdr:row>
      <xdr:rowOff>203200</xdr:rowOff>
    </xdr:to>
    <xdr:sp macro="" textlink="">
      <xdr:nvSpPr>
        <xdr:cNvPr id="161800" name="CommandButton2" hidden="1">
          <a:extLst>
            <a:ext uri="{63B3BB69-23CF-44E3-9099-C40C66FF867C}">
              <a14:compatExt xmlns:a14="http://schemas.microsoft.com/office/drawing/2010/main" spid="_x0000_s161800"/>
            </a:ext>
            <a:ext uri="{FF2B5EF4-FFF2-40B4-BE49-F238E27FC236}">
              <a16:creationId xmlns:a16="http://schemas.microsoft.com/office/drawing/2014/main" xmlns="" id="{00000000-0008-0000-2800-0000087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5</xdr:row>
          <xdr:rowOff>274320</xdr:rowOff>
        </xdr:from>
        <xdr:to>
          <xdr:col>9</xdr:col>
          <xdr:colOff>388620</xdr:colOff>
          <xdr:row>7</xdr:row>
          <xdr:rowOff>121920</xdr:rowOff>
        </xdr:to>
        <xdr:sp macro="" textlink="">
          <xdr:nvSpPr>
            <xdr:cNvPr id="161802" name="CommandButton1" hidden="1">
              <a:extLst>
                <a:ext uri="{63B3BB69-23CF-44E3-9099-C40C66FF867C}">
                  <a14:compatExt spid="_x0000_s161802"/>
                </a:ext>
                <a:ext uri="{FF2B5EF4-FFF2-40B4-BE49-F238E27FC236}">
                  <a16:creationId xmlns:a16="http://schemas.microsoft.com/office/drawing/2014/main" xmlns="" id="{00000000-0008-0000-2800-00000A7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8</xdr:row>
          <xdr:rowOff>76200</xdr:rowOff>
        </xdr:from>
        <xdr:to>
          <xdr:col>9</xdr:col>
          <xdr:colOff>426720</xdr:colOff>
          <xdr:row>11</xdr:row>
          <xdr:rowOff>45720</xdr:rowOff>
        </xdr:to>
        <xdr:sp macro="" textlink="">
          <xdr:nvSpPr>
            <xdr:cNvPr id="161803" name="CommandButton2" hidden="1">
              <a:extLst>
                <a:ext uri="{63B3BB69-23CF-44E3-9099-C40C66FF867C}">
                  <a14:compatExt spid="_x0000_s161803"/>
                </a:ext>
                <a:ext uri="{FF2B5EF4-FFF2-40B4-BE49-F238E27FC236}">
                  <a16:creationId xmlns:a16="http://schemas.microsoft.com/office/drawing/2014/main" xmlns="" id="{00000000-0008-0000-2800-00000B7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4.xml><?xml version="1.0" encoding="utf-8"?>
<xdr:wsDr xmlns:xdr="http://schemas.openxmlformats.org/drawingml/2006/spreadsheetDrawing" xmlns:a="http://schemas.openxmlformats.org/drawingml/2006/main">
  <xdr:oneCellAnchor>
    <xdr:from>
      <xdr:col>8</xdr:col>
      <xdr:colOff>76200</xdr:colOff>
      <xdr:row>69</xdr:row>
      <xdr:rowOff>38100</xdr:rowOff>
    </xdr:from>
    <xdr:ext cx="1046629" cy="254000"/>
    <xdr:sp macro="" textlink="">
      <xdr:nvSpPr>
        <xdr:cNvPr id="2" name="CommandButton1" hidden="1">
          <a:extLst>
            <a:ext uri="{63B3BB69-23CF-44E3-9099-C40C66FF867C}">
              <a14:compatExt xmlns:a14="http://schemas.microsoft.com/office/drawing/2010/main" spid="_x0000_s163841"/>
            </a:ext>
            <a:ext uri="{FF2B5EF4-FFF2-40B4-BE49-F238E27FC236}">
              <a16:creationId xmlns="" xmlns:a16="http://schemas.microsoft.com/office/drawing/2014/main" id="{00000000-0008-0000-2A00-000001800200}"/>
            </a:ext>
          </a:extLst>
        </xdr:cNvPr>
        <xdr:cNvSpPr/>
      </xdr:nvSpPr>
      <xdr:spPr bwMode="auto">
        <a:xfrm>
          <a:off x="5074920" y="12656820"/>
          <a:ext cx="1046629"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101600</xdr:rowOff>
    </xdr:from>
    <xdr:ext cx="1285689" cy="418200"/>
    <xdr:sp macro="" textlink="">
      <xdr:nvSpPr>
        <xdr:cNvPr id="3" name="CommandButton2" hidden="1">
          <a:extLst>
            <a:ext uri="{63B3BB69-23CF-44E3-9099-C40C66FF867C}">
              <a14:compatExt xmlns:a14="http://schemas.microsoft.com/office/drawing/2010/main" spid="_x0000_s163848"/>
            </a:ext>
            <a:ext uri="{FF2B5EF4-FFF2-40B4-BE49-F238E27FC236}">
              <a16:creationId xmlns="" xmlns:a16="http://schemas.microsoft.com/office/drawing/2014/main" id="{00000000-0008-0000-2A00-000008800200}"/>
            </a:ext>
          </a:extLst>
        </xdr:cNvPr>
        <xdr:cNvSpPr/>
      </xdr:nvSpPr>
      <xdr:spPr bwMode="auto">
        <a:xfrm>
          <a:off x="4970780" y="650240"/>
          <a:ext cx="1285689" cy="4182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44</xdr:row>
          <xdr:rowOff>0</xdr:rowOff>
        </xdr:from>
        <xdr:to>
          <xdr:col>9</xdr:col>
          <xdr:colOff>403860</xdr:colOff>
          <xdr:row>45</xdr:row>
          <xdr:rowOff>0</xdr:rowOff>
        </xdr:to>
        <xdr:sp macro="" textlink="">
          <xdr:nvSpPr>
            <xdr:cNvPr id="842760" name="CommandButton1" hidden="1">
              <a:extLst>
                <a:ext uri="{63B3BB69-23CF-44E3-9099-C40C66FF867C}">
                  <a14:compatExt spid="_x0000_s842760"/>
                </a:ext>
                <a:ext uri="{FF2B5EF4-FFF2-40B4-BE49-F238E27FC236}">
                  <a16:creationId xmlns="" xmlns:a16="http://schemas.microsoft.com/office/drawing/2014/main" id="{00000000-0008-0000-2A00-00000A8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48</xdr:row>
          <xdr:rowOff>152400</xdr:rowOff>
        </xdr:from>
        <xdr:to>
          <xdr:col>9</xdr:col>
          <xdr:colOff>396240</xdr:colOff>
          <xdr:row>49</xdr:row>
          <xdr:rowOff>251460</xdr:rowOff>
        </xdr:to>
        <xdr:sp macro="" textlink="">
          <xdr:nvSpPr>
            <xdr:cNvPr id="842761" name="CommandButton2" hidden="1">
              <a:extLst>
                <a:ext uri="{63B3BB69-23CF-44E3-9099-C40C66FF867C}">
                  <a14:compatExt spid="_x0000_s842761"/>
                </a:ext>
                <a:ext uri="{FF2B5EF4-FFF2-40B4-BE49-F238E27FC236}">
                  <a16:creationId xmlns="" xmlns:a16="http://schemas.microsoft.com/office/drawing/2014/main" id="{00000000-0008-0000-2A00-00000B8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25</xdr:col>
      <xdr:colOff>0</xdr:colOff>
      <xdr:row>1</xdr:row>
      <xdr:rowOff>228600</xdr:rowOff>
    </xdr:from>
    <xdr:ext cx="1849087" cy="588383"/>
    <xdr:sp macro="" textlink="">
      <xdr:nvSpPr>
        <xdr:cNvPr id="6" name="CommandButton1" hidden="1">
          <a:extLst>
            <a:ext uri="{63B3BB69-23CF-44E3-9099-C40C66FF867C}">
              <a14:compatExt xmlns:a14="http://schemas.microsoft.com/office/drawing/2010/main" spid="_x0000_s82945"/>
            </a:ext>
            <a:ext uri="{FF2B5EF4-FFF2-40B4-BE49-F238E27FC236}">
              <a16:creationId xmlns="" xmlns:a16="http://schemas.microsoft.com/office/drawing/2014/main" id="{00000000-0008-0000-0100-000001440100}"/>
            </a:ext>
          </a:extLst>
        </xdr:cNvPr>
        <xdr:cNvSpPr/>
      </xdr:nvSpPr>
      <xdr:spPr bwMode="auto">
        <a:xfrm>
          <a:off x="15621000" y="365760"/>
          <a:ext cx="1849087" cy="58838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25</xdr:col>
      <xdr:colOff>0</xdr:colOff>
      <xdr:row>4</xdr:row>
      <xdr:rowOff>76200</xdr:rowOff>
    </xdr:from>
    <xdr:ext cx="1892675" cy="559827"/>
    <xdr:sp macro="" textlink="">
      <xdr:nvSpPr>
        <xdr:cNvPr id="7"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15621000" y="807720"/>
          <a:ext cx="1892675" cy="559827"/>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75.xml><?xml version="1.0" encoding="utf-8"?>
<xdr:wsDr xmlns:xdr="http://schemas.openxmlformats.org/drawingml/2006/spreadsheetDrawing" xmlns:a="http://schemas.openxmlformats.org/drawingml/2006/main">
  <xdr:twoCellAnchor editAs="oneCell">
    <xdr:from>
      <xdr:col>8</xdr:col>
      <xdr:colOff>114300</xdr:colOff>
      <xdr:row>69</xdr:row>
      <xdr:rowOff>25400</xdr:rowOff>
    </xdr:from>
    <xdr:to>
      <xdr:col>9</xdr:col>
      <xdr:colOff>533400</xdr:colOff>
      <xdr:row>69</xdr:row>
      <xdr:rowOff>292100</xdr:rowOff>
    </xdr:to>
    <xdr:sp macro="" textlink="">
      <xdr:nvSpPr>
        <xdr:cNvPr id="164865" name="CommandButton1" hidden="1">
          <a:extLst>
            <a:ext uri="{63B3BB69-23CF-44E3-9099-C40C66FF867C}">
              <a14:compatExt xmlns:a14="http://schemas.microsoft.com/office/drawing/2010/main" spid="_x0000_s164865"/>
            </a:ext>
            <a:ext uri="{FF2B5EF4-FFF2-40B4-BE49-F238E27FC236}">
              <a16:creationId xmlns:a16="http://schemas.microsoft.com/office/drawing/2014/main" xmlns="" id="{00000000-0008-0000-2B00-0000018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14749</xdr:rowOff>
    </xdr:to>
    <xdr:sp macro="" textlink="">
      <xdr:nvSpPr>
        <xdr:cNvPr id="164872" name="CommandButton2" hidden="1">
          <a:extLst>
            <a:ext uri="{63B3BB69-23CF-44E3-9099-C40C66FF867C}">
              <a14:compatExt xmlns:a14="http://schemas.microsoft.com/office/drawing/2010/main" spid="_x0000_s164872"/>
            </a:ext>
            <a:ext uri="{FF2B5EF4-FFF2-40B4-BE49-F238E27FC236}">
              <a16:creationId xmlns:a16="http://schemas.microsoft.com/office/drawing/2014/main" xmlns="" id="{00000000-0008-0000-2B00-0000088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47</xdr:row>
          <xdr:rowOff>0</xdr:rowOff>
        </xdr:from>
        <xdr:to>
          <xdr:col>9</xdr:col>
          <xdr:colOff>403860</xdr:colOff>
          <xdr:row>47</xdr:row>
          <xdr:rowOff>350520</xdr:rowOff>
        </xdr:to>
        <xdr:sp macro="" textlink="">
          <xdr:nvSpPr>
            <xdr:cNvPr id="164874" name="CommandButton1" hidden="1">
              <a:extLst>
                <a:ext uri="{63B3BB69-23CF-44E3-9099-C40C66FF867C}">
                  <a14:compatExt spid="_x0000_s164874"/>
                </a:ext>
                <a:ext uri="{FF2B5EF4-FFF2-40B4-BE49-F238E27FC236}">
                  <a16:creationId xmlns:a16="http://schemas.microsoft.com/office/drawing/2014/main" xmlns="" id="{00000000-0008-0000-2B00-00000A8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52</xdr:row>
          <xdr:rowOff>22860</xdr:rowOff>
        </xdr:from>
        <xdr:to>
          <xdr:col>9</xdr:col>
          <xdr:colOff>457200</xdr:colOff>
          <xdr:row>53</xdr:row>
          <xdr:rowOff>289560</xdr:rowOff>
        </xdr:to>
        <xdr:sp macro="" textlink="">
          <xdr:nvSpPr>
            <xdr:cNvPr id="164875" name="CommandButton2" hidden="1">
              <a:extLst>
                <a:ext uri="{63B3BB69-23CF-44E3-9099-C40C66FF867C}">
                  <a14:compatExt spid="_x0000_s164875"/>
                </a:ext>
                <a:ext uri="{FF2B5EF4-FFF2-40B4-BE49-F238E27FC236}">
                  <a16:creationId xmlns:a16="http://schemas.microsoft.com/office/drawing/2014/main" xmlns="" id="{00000000-0008-0000-2B00-00000B8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25</xdr:col>
      <xdr:colOff>0</xdr:colOff>
      <xdr:row>1</xdr:row>
      <xdr:rowOff>228600</xdr:rowOff>
    </xdr:from>
    <xdr:to>
      <xdr:col>27</xdr:col>
      <xdr:colOff>599416</xdr:colOff>
      <xdr:row>5</xdr:row>
      <xdr:rowOff>102944</xdr:rowOff>
    </xdr:to>
    <xdr:sp macro="" textlink="">
      <xdr:nvSpPr>
        <xdr:cNvPr id="6" name="CommandButton1" hidden="1">
          <a:extLst>
            <a:ext uri="{63B3BB69-23CF-44E3-9099-C40C66FF867C}">
              <a14:compatExt xmlns:a14="http://schemas.microsoft.com/office/drawing/2010/main" spid="_x0000_s82945"/>
            </a:ext>
            <a:ext uri="{FF2B5EF4-FFF2-40B4-BE49-F238E27FC236}">
              <a16:creationId xmlns:a16="http://schemas.microsoft.com/office/drawing/2014/main" xmlns=""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25</xdr:col>
      <xdr:colOff>0</xdr:colOff>
      <xdr:row>4</xdr:row>
      <xdr:rowOff>76200</xdr:rowOff>
    </xdr:from>
    <xdr:to>
      <xdr:col>28</xdr:col>
      <xdr:colOff>14806</xdr:colOff>
      <xdr:row>6</xdr:row>
      <xdr:rowOff>295181</xdr:rowOff>
    </xdr:to>
    <xdr:sp macro="" textlink="">
      <xdr:nvSpPr>
        <xdr:cNvPr id="7"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76.xml><?xml version="1.0" encoding="utf-8"?>
<xdr:wsDr xmlns:xdr="http://schemas.openxmlformats.org/drawingml/2006/spreadsheetDrawing" xmlns:a="http://schemas.openxmlformats.org/drawingml/2006/main">
  <xdr:twoCellAnchor editAs="oneCell">
    <xdr:from>
      <xdr:col>8</xdr:col>
      <xdr:colOff>63500</xdr:colOff>
      <xdr:row>69</xdr:row>
      <xdr:rowOff>63500</xdr:rowOff>
    </xdr:from>
    <xdr:to>
      <xdr:col>9</xdr:col>
      <xdr:colOff>482600</xdr:colOff>
      <xdr:row>70</xdr:row>
      <xdr:rowOff>7620</xdr:rowOff>
    </xdr:to>
    <xdr:sp macro="" textlink="">
      <xdr:nvSpPr>
        <xdr:cNvPr id="165889" name="CommandButton1" hidden="1">
          <a:extLst>
            <a:ext uri="{63B3BB69-23CF-44E3-9099-C40C66FF867C}">
              <a14:compatExt xmlns:a14="http://schemas.microsoft.com/office/drawing/2010/main" spid="_x0000_s165889"/>
            </a:ext>
            <a:ext uri="{FF2B5EF4-FFF2-40B4-BE49-F238E27FC236}">
              <a16:creationId xmlns:a16="http://schemas.microsoft.com/office/drawing/2014/main" xmlns="" id="{00000000-0008-0000-2C00-0000018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12700</xdr:rowOff>
    </xdr:to>
    <xdr:sp macro="" textlink="">
      <xdr:nvSpPr>
        <xdr:cNvPr id="165896" name="CommandButton2" hidden="1">
          <a:extLst>
            <a:ext uri="{63B3BB69-23CF-44E3-9099-C40C66FF867C}">
              <a14:compatExt xmlns:a14="http://schemas.microsoft.com/office/drawing/2010/main" spid="_x0000_s165896"/>
            </a:ext>
            <a:ext uri="{FF2B5EF4-FFF2-40B4-BE49-F238E27FC236}">
              <a16:creationId xmlns:a16="http://schemas.microsoft.com/office/drawing/2014/main" xmlns="" id="{00000000-0008-0000-2C00-0000088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52</xdr:row>
          <xdr:rowOff>0</xdr:rowOff>
        </xdr:from>
        <xdr:to>
          <xdr:col>9</xdr:col>
          <xdr:colOff>403860</xdr:colOff>
          <xdr:row>53</xdr:row>
          <xdr:rowOff>167640</xdr:rowOff>
        </xdr:to>
        <xdr:sp macro="" textlink="">
          <xdr:nvSpPr>
            <xdr:cNvPr id="165898" name="CommandButton1" hidden="1">
              <a:extLst>
                <a:ext uri="{63B3BB69-23CF-44E3-9099-C40C66FF867C}">
                  <a14:compatExt spid="_x0000_s165898"/>
                </a:ext>
                <a:ext uri="{FF2B5EF4-FFF2-40B4-BE49-F238E27FC236}">
                  <a16:creationId xmlns:a16="http://schemas.microsoft.com/office/drawing/2014/main" xmlns="" id="{00000000-0008-0000-2C00-00000A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56</xdr:row>
          <xdr:rowOff>30480</xdr:rowOff>
        </xdr:from>
        <xdr:to>
          <xdr:col>9</xdr:col>
          <xdr:colOff>434340</xdr:colOff>
          <xdr:row>57</xdr:row>
          <xdr:rowOff>144780</xdr:rowOff>
        </xdr:to>
        <xdr:sp macro="" textlink="">
          <xdr:nvSpPr>
            <xdr:cNvPr id="165899" name="CommandButton2" hidden="1">
              <a:extLst>
                <a:ext uri="{63B3BB69-23CF-44E3-9099-C40C66FF867C}">
                  <a14:compatExt spid="_x0000_s165899"/>
                </a:ext>
                <a:ext uri="{FF2B5EF4-FFF2-40B4-BE49-F238E27FC236}">
                  <a16:creationId xmlns:a16="http://schemas.microsoft.com/office/drawing/2014/main" xmlns="" id="{00000000-0008-0000-2C00-00000B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25</xdr:col>
      <xdr:colOff>0</xdr:colOff>
      <xdr:row>1</xdr:row>
      <xdr:rowOff>228600</xdr:rowOff>
    </xdr:from>
    <xdr:to>
      <xdr:col>27</xdr:col>
      <xdr:colOff>609002</xdr:colOff>
      <xdr:row>5</xdr:row>
      <xdr:rowOff>102944</xdr:rowOff>
    </xdr:to>
    <xdr:sp macro="" textlink="">
      <xdr:nvSpPr>
        <xdr:cNvPr id="6" name="CommandButton1" hidden="1">
          <a:extLst>
            <a:ext uri="{63B3BB69-23CF-44E3-9099-C40C66FF867C}">
              <a14:compatExt xmlns:a14="http://schemas.microsoft.com/office/drawing/2010/main" spid="_x0000_s82945"/>
            </a:ext>
            <a:ext uri="{FF2B5EF4-FFF2-40B4-BE49-F238E27FC236}">
              <a16:creationId xmlns:a16="http://schemas.microsoft.com/office/drawing/2014/main" xmlns=""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25</xdr:col>
      <xdr:colOff>0</xdr:colOff>
      <xdr:row>4</xdr:row>
      <xdr:rowOff>76200</xdr:rowOff>
    </xdr:from>
    <xdr:to>
      <xdr:col>28</xdr:col>
      <xdr:colOff>22262</xdr:colOff>
      <xdr:row>6</xdr:row>
      <xdr:rowOff>290756</xdr:rowOff>
    </xdr:to>
    <xdr:sp macro="" textlink="">
      <xdr:nvSpPr>
        <xdr:cNvPr id="7"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77.xml><?xml version="1.0" encoding="utf-8"?>
<xdr:wsDr xmlns:xdr="http://schemas.openxmlformats.org/drawingml/2006/spreadsheetDrawing" xmlns:a="http://schemas.openxmlformats.org/drawingml/2006/main">
  <xdr:twoCellAnchor editAs="oneCell">
    <xdr:from>
      <xdr:col>8</xdr:col>
      <xdr:colOff>50800</xdr:colOff>
      <xdr:row>69</xdr:row>
      <xdr:rowOff>63500</xdr:rowOff>
    </xdr:from>
    <xdr:to>
      <xdr:col>9</xdr:col>
      <xdr:colOff>469900</xdr:colOff>
      <xdr:row>70</xdr:row>
      <xdr:rowOff>22031</xdr:rowOff>
    </xdr:to>
    <xdr:sp macro="" textlink="">
      <xdr:nvSpPr>
        <xdr:cNvPr id="166913" name="CommandButton1" hidden="1">
          <a:extLst>
            <a:ext uri="{63B3BB69-23CF-44E3-9099-C40C66FF867C}">
              <a14:compatExt xmlns:a14="http://schemas.microsoft.com/office/drawing/2010/main" spid="_x0000_s166913"/>
            </a:ext>
            <a:ext uri="{FF2B5EF4-FFF2-40B4-BE49-F238E27FC236}">
              <a16:creationId xmlns:a16="http://schemas.microsoft.com/office/drawing/2014/main" xmlns="" id="{00000000-0008-0000-2D00-0000018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8812</xdr:rowOff>
    </xdr:to>
    <xdr:sp macro="" textlink="">
      <xdr:nvSpPr>
        <xdr:cNvPr id="166920" name="CommandButton2" hidden="1">
          <a:extLst>
            <a:ext uri="{63B3BB69-23CF-44E3-9099-C40C66FF867C}">
              <a14:compatExt xmlns:a14="http://schemas.microsoft.com/office/drawing/2010/main" spid="_x0000_s166920"/>
            </a:ext>
            <a:ext uri="{FF2B5EF4-FFF2-40B4-BE49-F238E27FC236}">
              <a16:creationId xmlns:a16="http://schemas.microsoft.com/office/drawing/2014/main" xmlns="" id="{00000000-0008-0000-2D00-0000088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21</xdr:row>
          <xdr:rowOff>0</xdr:rowOff>
        </xdr:from>
        <xdr:to>
          <xdr:col>9</xdr:col>
          <xdr:colOff>403860</xdr:colOff>
          <xdr:row>23</xdr:row>
          <xdr:rowOff>15240</xdr:rowOff>
        </xdr:to>
        <xdr:sp macro="" textlink="">
          <xdr:nvSpPr>
            <xdr:cNvPr id="166922" name="CommandButton1" hidden="1">
              <a:extLst>
                <a:ext uri="{63B3BB69-23CF-44E3-9099-C40C66FF867C}">
                  <a14:compatExt spid="_x0000_s166922"/>
                </a:ext>
                <a:ext uri="{FF2B5EF4-FFF2-40B4-BE49-F238E27FC236}">
                  <a16:creationId xmlns:a16="http://schemas.microsoft.com/office/drawing/2014/main" xmlns="" id="{00000000-0008-0000-2D00-00000A8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21</xdr:row>
          <xdr:rowOff>0</xdr:rowOff>
        </xdr:from>
        <xdr:to>
          <xdr:col>9</xdr:col>
          <xdr:colOff>441960</xdr:colOff>
          <xdr:row>23</xdr:row>
          <xdr:rowOff>114300</xdr:rowOff>
        </xdr:to>
        <xdr:sp macro="" textlink="">
          <xdr:nvSpPr>
            <xdr:cNvPr id="166923" name="CommandButton2" hidden="1">
              <a:extLst>
                <a:ext uri="{63B3BB69-23CF-44E3-9099-C40C66FF867C}">
                  <a14:compatExt spid="_x0000_s166923"/>
                </a:ext>
                <a:ext uri="{FF2B5EF4-FFF2-40B4-BE49-F238E27FC236}">
                  <a16:creationId xmlns:a16="http://schemas.microsoft.com/office/drawing/2014/main" xmlns="" id="{00000000-0008-0000-2D00-00000B8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14</xdr:row>
          <xdr:rowOff>60960</xdr:rowOff>
        </xdr:from>
        <xdr:to>
          <xdr:col>9</xdr:col>
          <xdr:colOff>426720</xdr:colOff>
          <xdr:row>15</xdr:row>
          <xdr:rowOff>228600</xdr:rowOff>
        </xdr:to>
        <xdr:sp macro="" textlink="">
          <xdr:nvSpPr>
            <xdr:cNvPr id="166924" name="CommandButton3" hidden="1">
              <a:extLst>
                <a:ext uri="{63B3BB69-23CF-44E3-9099-C40C66FF867C}">
                  <a14:compatExt spid="_x0000_s1669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25</xdr:col>
      <xdr:colOff>0</xdr:colOff>
      <xdr:row>1</xdr:row>
      <xdr:rowOff>228600</xdr:rowOff>
    </xdr:from>
    <xdr:to>
      <xdr:col>27</xdr:col>
      <xdr:colOff>596406</xdr:colOff>
      <xdr:row>5</xdr:row>
      <xdr:rowOff>102944</xdr:rowOff>
    </xdr:to>
    <xdr:sp macro="" textlink="">
      <xdr:nvSpPr>
        <xdr:cNvPr id="7" name="CommandButton1" hidden="1">
          <a:extLst>
            <a:ext uri="{63B3BB69-23CF-44E3-9099-C40C66FF867C}">
              <a14:compatExt xmlns:a14="http://schemas.microsoft.com/office/drawing/2010/main" spid="_x0000_s82945"/>
            </a:ext>
            <a:ext uri="{FF2B5EF4-FFF2-40B4-BE49-F238E27FC236}">
              <a16:creationId xmlns:a16="http://schemas.microsoft.com/office/drawing/2014/main" xmlns=""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25</xdr:col>
      <xdr:colOff>0</xdr:colOff>
      <xdr:row>4</xdr:row>
      <xdr:rowOff>76200</xdr:rowOff>
    </xdr:from>
    <xdr:to>
      <xdr:col>28</xdr:col>
      <xdr:colOff>12465</xdr:colOff>
      <xdr:row>7</xdr:row>
      <xdr:rowOff>99791</xdr:rowOff>
    </xdr:to>
    <xdr:sp macro="" textlink="">
      <xdr:nvSpPr>
        <xdr:cNvPr id="8"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78.xml><?xml version="1.0" encoding="utf-8"?>
<xdr:wsDr xmlns:xdr="http://schemas.openxmlformats.org/drawingml/2006/spreadsheetDrawing" xmlns:a="http://schemas.openxmlformats.org/drawingml/2006/main">
  <xdr:twoCellAnchor editAs="oneCell">
    <xdr:from>
      <xdr:col>8</xdr:col>
      <xdr:colOff>101600</xdr:colOff>
      <xdr:row>70</xdr:row>
      <xdr:rowOff>0</xdr:rowOff>
    </xdr:from>
    <xdr:to>
      <xdr:col>9</xdr:col>
      <xdr:colOff>520700</xdr:colOff>
      <xdr:row>70</xdr:row>
      <xdr:rowOff>263071</xdr:rowOff>
    </xdr:to>
    <xdr:sp macro="" textlink="">
      <xdr:nvSpPr>
        <xdr:cNvPr id="167937" name="CommandButton1" hidden="1">
          <a:extLst>
            <a:ext uri="{63B3BB69-23CF-44E3-9099-C40C66FF867C}">
              <a14:compatExt xmlns:a14="http://schemas.microsoft.com/office/drawing/2010/main" spid="_x0000_s167937"/>
            </a:ext>
            <a:ext uri="{FF2B5EF4-FFF2-40B4-BE49-F238E27FC236}">
              <a16:creationId xmlns:a16="http://schemas.microsoft.com/office/drawing/2014/main" xmlns="" id="{00000000-0008-0000-2E00-0000019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5</xdr:row>
      <xdr:rowOff>203201</xdr:rowOff>
    </xdr:to>
    <xdr:sp macro="" textlink="">
      <xdr:nvSpPr>
        <xdr:cNvPr id="167944" name="CommandButton2" hidden="1">
          <a:extLst>
            <a:ext uri="{63B3BB69-23CF-44E3-9099-C40C66FF867C}">
              <a14:compatExt xmlns:a14="http://schemas.microsoft.com/office/drawing/2010/main" spid="_x0000_s167944"/>
            </a:ext>
            <a:ext uri="{FF2B5EF4-FFF2-40B4-BE49-F238E27FC236}">
              <a16:creationId xmlns:a16="http://schemas.microsoft.com/office/drawing/2014/main" xmlns="" id="{00000000-0008-0000-2E00-0000089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23</xdr:row>
          <xdr:rowOff>0</xdr:rowOff>
        </xdr:from>
        <xdr:to>
          <xdr:col>9</xdr:col>
          <xdr:colOff>403860</xdr:colOff>
          <xdr:row>25</xdr:row>
          <xdr:rowOff>7620</xdr:rowOff>
        </xdr:to>
        <xdr:sp macro="" textlink="">
          <xdr:nvSpPr>
            <xdr:cNvPr id="167946" name="CommandButton1" hidden="1">
              <a:extLst>
                <a:ext uri="{63B3BB69-23CF-44E3-9099-C40C66FF867C}">
                  <a14:compatExt spid="_x0000_s167946"/>
                </a:ext>
                <a:ext uri="{FF2B5EF4-FFF2-40B4-BE49-F238E27FC236}">
                  <a16:creationId xmlns:a16="http://schemas.microsoft.com/office/drawing/2014/main" xmlns="" id="{00000000-0008-0000-2E00-00000A9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83820</xdr:colOff>
          <xdr:row>28</xdr:row>
          <xdr:rowOff>137160</xdr:rowOff>
        </xdr:from>
        <xdr:to>
          <xdr:col>9</xdr:col>
          <xdr:colOff>403860</xdr:colOff>
          <xdr:row>30</xdr:row>
          <xdr:rowOff>53340</xdr:rowOff>
        </xdr:to>
        <xdr:sp macro="" textlink="">
          <xdr:nvSpPr>
            <xdr:cNvPr id="167947" name="CommandButton2" hidden="1">
              <a:extLst>
                <a:ext uri="{63B3BB69-23CF-44E3-9099-C40C66FF867C}">
                  <a14:compatExt spid="_x0000_s167947"/>
                </a:ext>
                <a:ext uri="{FF2B5EF4-FFF2-40B4-BE49-F238E27FC236}">
                  <a16:creationId xmlns:a16="http://schemas.microsoft.com/office/drawing/2014/main" xmlns="" id="{00000000-0008-0000-2E00-00000B9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25</xdr:col>
      <xdr:colOff>0</xdr:colOff>
      <xdr:row>1</xdr:row>
      <xdr:rowOff>228600</xdr:rowOff>
    </xdr:from>
    <xdr:to>
      <xdr:col>27</xdr:col>
      <xdr:colOff>594851</xdr:colOff>
      <xdr:row>5</xdr:row>
      <xdr:rowOff>102944</xdr:rowOff>
    </xdr:to>
    <xdr:sp macro="" textlink="">
      <xdr:nvSpPr>
        <xdr:cNvPr id="6" name="CommandButton1" hidden="1">
          <a:extLst>
            <a:ext uri="{63B3BB69-23CF-44E3-9099-C40C66FF867C}">
              <a14:compatExt xmlns:a14="http://schemas.microsoft.com/office/drawing/2010/main" spid="_x0000_s82945"/>
            </a:ext>
            <a:ext uri="{FF2B5EF4-FFF2-40B4-BE49-F238E27FC236}">
              <a16:creationId xmlns:a16="http://schemas.microsoft.com/office/drawing/2014/main" xmlns=""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25</xdr:col>
      <xdr:colOff>0</xdr:colOff>
      <xdr:row>4</xdr:row>
      <xdr:rowOff>76200</xdr:rowOff>
    </xdr:from>
    <xdr:to>
      <xdr:col>28</xdr:col>
      <xdr:colOff>12465</xdr:colOff>
      <xdr:row>6</xdr:row>
      <xdr:rowOff>123116</xdr:rowOff>
    </xdr:to>
    <xdr:sp macro="" textlink="">
      <xdr:nvSpPr>
        <xdr:cNvPr id="7"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79.xml><?xml version="1.0" encoding="utf-8"?>
<xdr:wsDr xmlns:xdr="http://schemas.openxmlformats.org/drawingml/2006/spreadsheetDrawing" xmlns:a="http://schemas.openxmlformats.org/drawingml/2006/main">
  <xdr:twoCellAnchor editAs="oneCell">
    <xdr:from>
      <xdr:col>8</xdr:col>
      <xdr:colOff>101600</xdr:colOff>
      <xdr:row>69</xdr:row>
      <xdr:rowOff>76200</xdr:rowOff>
    </xdr:from>
    <xdr:to>
      <xdr:col>9</xdr:col>
      <xdr:colOff>520700</xdr:colOff>
      <xdr:row>70</xdr:row>
      <xdr:rowOff>62205</xdr:rowOff>
    </xdr:to>
    <xdr:sp macro="" textlink="">
      <xdr:nvSpPr>
        <xdr:cNvPr id="168961" name="CommandButton1" hidden="1">
          <a:extLst>
            <a:ext uri="{63B3BB69-23CF-44E3-9099-C40C66FF867C}">
              <a14:compatExt xmlns:a14="http://schemas.microsoft.com/office/drawing/2010/main" spid="_x0000_s168961"/>
            </a:ext>
            <a:ext uri="{FF2B5EF4-FFF2-40B4-BE49-F238E27FC236}">
              <a16:creationId xmlns:a16="http://schemas.microsoft.com/office/drawing/2014/main" xmlns="" id="{00000000-0008-0000-2F00-0000019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8812</xdr:rowOff>
    </xdr:to>
    <xdr:sp macro="" textlink="">
      <xdr:nvSpPr>
        <xdr:cNvPr id="168968" name="CommandButton2" hidden="1">
          <a:extLst>
            <a:ext uri="{63B3BB69-23CF-44E3-9099-C40C66FF867C}">
              <a14:compatExt xmlns:a14="http://schemas.microsoft.com/office/drawing/2010/main" spid="_x0000_s168968"/>
            </a:ext>
            <a:ext uri="{FF2B5EF4-FFF2-40B4-BE49-F238E27FC236}">
              <a16:creationId xmlns:a16="http://schemas.microsoft.com/office/drawing/2014/main" xmlns="" id="{00000000-0008-0000-2F00-0000089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45</xdr:row>
          <xdr:rowOff>0</xdr:rowOff>
        </xdr:from>
        <xdr:to>
          <xdr:col>9</xdr:col>
          <xdr:colOff>403860</xdr:colOff>
          <xdr:row>46</xdr:row>
          <xdr:rowOff>0</xdr:rowOff>
        </xdr:to>
        <xdr:sp macro="" textlink="">
          <xdr:nvSpPr>
            <xdr:cNvPr id="168970" name="CommandButton1" hidden="1">
              <a:extLst>
                <a:ext uri="{63B3BB69-23CF-44E3-9099-C40C66FF867C}">
                  <a14:compatExt spid="_x0000_s168970"/>
                </a:ext>
                <a:ext uri="{FF2B5EF4-FFF2-40B4-BE49-F238E27FC236}">
                  <a16:creationId xmlns:a16="http://schemas.microsoft.com/office/drawing/2014/main" xmlns="" id="{00000000-0008-0000-2F00-00000A9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99060</xdr:colOff>
          <xdr:row>49</xdr:row>
          <xdr:rowOff>213360</xdr:rowOff>
        </xdr:from>
        <xdr:to>
          <xdr:col>9</xdr:col>
          <xdr:colOff>419100</xdr:colOff>
          <xdr:row>51</xdr:row>
          <xdr:rowOff>129540</xdr:rowOff>
        </xdr:to>
        <xdr:sp macro="" textlink="">
          <xdr:nvSpPr>
            <xdr:cNvPr id="168971" name="CommandButton2" hidden="1">
              <a:extLst>
                <a:ext uri="{63B3BB69-23CF-44E3-9099-C40C66FF867C}">
                  <a14:compatExt spid="_x0000_s168971"/>
                </a:ext>
                <a:ext uri="{FF2B5EF4-FFF2-40B4-BE49-F238E27FC236}">
                  <a16:creationId xmlns:a16="http://schemas.microsoft.com/office/drawing/2014/main" xmlns="" id="{00000000-0008-0000-2F00-00000B9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25</xdr:col>
      <xdr:colOff>0</xdr:colOff>
      <xdr:row>1</xdr:row>
      <xdr:rowOff>160020</xdr:rowOff>
    </xdr:from>
    <xdr:ext cx="1840488" cy="596067"/>
    <xdr:sp macro="" textlink="">
      <xdr:nvSpPr>
        <xdr:cNvPr id="6" name="CommandButton1" hidden="1">
          <a:extLst>
            <a:ext uri="{63B3BB69-23CF-44E3-9099-C40C66FF867C}">
              <a14:compatExt xmlns:a14="http://schemas.microsoft.com/office/drawing/2010/main" spid="_x0000_s82945"/>
            </a:ext>
            <a:ext uri="{FF2B5EF4-FFF2-40B4-BE49-F238E27FC236}">
              <a16:creationId xmlns:a16="http://schemas.microsoft.com/office/drawing/2014/main" xmlns=""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25</xdr:col>
      <xdr:colOff>0</xdr:colOff>
      <xdr:row>4</xdr:row>
      <xdr:rowOff>76200</xdr:rowOff>
    </xdr:from>
    <xdr:ext cx="1878588" cy="567876"/>
    <xdr:sp macro="" textlink="">
      <xdr:nvSpPr>
        <xdr:cNvPr id="7"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80.xml><?xml version="1.0" encoding="utf-8"?>
<xdr:wsDr xmlns:xdr="http://schemas.openxmlformats.org/drawingml/2006/spreadsheetDrawing" xmlns:a="http://schemas.openxmlformats.org/drawingml/2006/main">
  <xdr:twoCellAnchor editAs="oneCell">
    <xdr:from>
      <xdr:col>8</xdr:col>
      <xdr:colOff>101600</xdr:colOff>
      <xdr:row>70</xdr:row>
      <xdr:rowOff>0</xdr:rowOff>
    </xdr:from>
    <xdr:to>
      <xdr:col>9</xdr:col>
      <xdr:colOff>520700</xdr:colOff>
      <xdr:row>70</xdr:row>
      <xdr:rowOff>278630</xdr:rowOff>
    </xdr:to>
    <xdr:sp macro="" textlink="">
      <xdr:nvSpPr>
        <xdr:cNvPr id="171009" name="CommandButton1" hidden="1">
          <a:extLst>
            <a:ext uri="{63B3BB69-23CF-44E3-9099-C40C66FF867C}">
              <a14:compatExt xmlns:a14="http://schemas.microsoft.com/office/drawing/2010/main" spid="_x0000_s171009"/>
            </a:ext>
            <a:ext uri="{FF2B5EF4-FFF2-40B4-BE49-F238E27FC236}">
              <a16:creationId xmlns:a16="http://schemas.microsoft.com/office/drawing/2014/main" xmlns="" id="{00000000-0008-0000-3100-0000019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5</xdr:row>
      <xdr:rowOff>203201</xdr:rowOff>
    </xdr:to>
    <xdr:sp macro="" textlink="">
      <xdr:nvSpPr>
        <xdr:cNvPr id="171016" name="CommandButton2" hidden="1">
          <a:extLst>
            <a:ext uri="{63B3BB69-23CF-44E3-9099-C40C66FF867C}">
              <a14:compatExt xmlns:a14="http://schemas.microsoft.com/office/drawing/2010/main" spid="_x0000_s171016"/>
            </a:ext>
            <a:ext uri="{FF2B5EF4-FFF2-40B4-BE49-F238E27FC236}">
              <a16:creationId xmlns:a16="http://schemas.microsoft.com/office/drawing/2014/main" xmlns="" id="{00000000-0008-0000-3100-0000089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24</xdr:row>
          <xdr:rowOff>0</xdr:rowOff>
        </xdr:from>
        <xdr:to>
          <xdr:col>9</xdr:col>
          <xdr:colOff>403860</xdr:colOff>
          <xdr:row>25</xdr:row>
          <xdr:rowOff>167640</xdr:rowOff>
        </xdr:to>
        <xdr:sp macro="" textlink="">
          <xdr:nvSpPr>
            <xdr:cNvPr id="171018" name="CommandButton1" hidden="1">
              <a:extLst>
                <a:ext uri="{63B3BB69-23CF-44E3-9099-C40C66FF867C}">
                  <a14:compatExt spid="_x0000_s171018"/>
                </a:ext>
                <a:ext uri="{FF2B5EF4-FFF2-40B4-BE49-F238E27FC236}">
                  <a16:creationId xmlns:a16="http://schemas.microsoft.com/office/drawing/2014/main" xmlns="" id="{00000000-0008-0000-3100-00000A9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24</xdr:row>
          <xdr:rowOff>0</xdr:rowOff>
        </xdr:from>
        <xdr:to>
          <xdr:col>9</xdr:col>
          <xdr:colOff>441960</xdr:colOff>
          <xdr:row>25</xdr:row>
          <xdr:rowOff>266700</xdr:rowOff>
        </xdr:to>
        <xdr:sp macro="" textlink="">
          <xdr:nvSpPr>
            <xdr:cNvPr id="171019" name="CommandButton2" hidden="1">
              <a:extLst>
                <a:ext uri="{63B3BB69-23CF-44E3-9099-C40C66FF867C}">
                  <a14:compatExt spid="_x0000_s171019"/>
                </a:ext>
                <a:ext uri="{FF2B5EF4-FFF2-40B4-BE49-F238E27FC236}">
                  <a16:creationId xmlns:a16="http://schemas.microsoft.com/office/drawing/2014/main" xmlns="" id="{00000000-0008-0000-3100-00000B9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16</xdr:row>
          <xdr:rowOff>106680</xdr:rowOff>
        </xdr:from>
        <xdr:to>
          <xdr:col>9</xdr:col>
          <xdr:colOff>426720</xdr:colOff>
          <xdr:row>17</xdr:row>
          <xdr:rowOff>160020</xdr:rowOff>
        </xdr:to>
        <xdr:sp macro="" textlink="">
          <xdr:nvSpPr>
            <xdr:cNvPr id="171020" name="CommandButton3" hidden="1">
              <a:extLst>
                <a:ext uri="{63B3BB69-23CF-44E3-9099-C40C66FF867C}">
                  <a14:compatExt spid="_x0000_s171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25</xdr:col>
      <xdr:colOff>0</xdr:colOff>
      <xdr:row>1</xdr:row>
      <xdr:rowOff>228600</xdr:rowOff>
    </xdr:from>
    <xdr:to>
      <xdr:col>27</xdr:col>
      <xdr:colOff>598919</xdr:colOff>
      <xdr:row>5</xdr:row>
      <xdr:rowOff>102945</xdr:rowOff>
    </xdr:to>
    <xdr:sp macro="" textlink="">
      <xdr:nvSpPr>
        <xdr:cNvPr id="7" name="CommandButton1" hidden="1">
          <a:extLst>
            <a:ext uri="{63B3BB69-23CF-44E3-9099-C40C66FF867C}">
              <a14:compatExt xmlns:a14="http://schemas.microsoft.com/office/drawing/2010/main" spid="_x0000_s82945"/>
            </a:ext>
            <a:ext uri="{FF2B5EF4-FFF2-40B4-BE49-F238E27FC236}">
              <a16:creationId xmlns:a16="http://schemas.microsoft.com/office/drawing/2014/main" xmlns=""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25</xdr:col>
      <xdr:colOff>0</xdr:colOff>
      <xdr:row>4</xdr:row>
      <xdr:rowOff>76200</xdr:rowOff>
    </xdr:from>
    <xdr:to>
      <xdr:col>28</xdr:col>
      <xdr:colOff>13564</xdr:colOff>
      <xdr:row>6</xdr:row>
      <xdr:rowOff>123116</xdr:rowOff>
    </xdr:to>
    <xdr:sp macro="" textlink="">
      <xdr:nvSpPr>
        <xdr:cNvPr id="8"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81.xml><?xml version="1.0" encoding="utf-8"?>
<xdr:wsDr xmlns:xdr="http://schemas.openxmlformats.org/drawingml/2006/spreadsheetDrawing" xmlns:a="http://schemas.openxmlformats.org/drawingml/2006/main">
  <xdr:oneCellAnchor>
    <xdr:from>
      <xdr:col>8</xdr:col>
      <xdr:colOff>38100</xdr:colOff>
      <xdr:row>70</xdr:row>
      <xdr:rowOff>0</xdr:rowOff>
    </xdr:from>
    <xdr:ext cx="1039586" cy="280436"/>
    <xdr:sp macro="" textlink="">
      <xdr:nvSpPr>
        <xdr:cNvPr id="2" name="CommandButton1" hidden="1">
          <a:extLst>
            <a:ext uri="{63B3BB69-23CF-44E3-9099-C40C66FF867C}">
              <a14:compatExt xmlns:a14="http://schemas.microsoft.com/office/drawing/2010/main" spid="_x0000_s172033"/>
            </a:ext>
            <a:ext uri="{FF2B5EF4-FFF2-40B4-BE49-F238E27FC236}">
              <a16:creationId xmlns="" xmlns:a16="http://schemas.microsoft.com/office/drawing/2014/main" id="{00000000-0008-0000-3200-000001A00200}"/>
            </a:ext>
          </a:extLst>
        </xdr:cNvPr>
        <xdr:cNvSpPr/>
      </xdr:nvSpPr>
      <xdr:spPr bwMode="auto">
        <a:xfrm>
          <a:off x="5036820" y="12801600"/>
          <a:ext cx="1039586" cy="28043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139700</xdr:rowOff>
    </xdr:from>
    <xdr:ext cx="1264557" cy="417027"/>
    <xdr:sp macro="" textlink="">
      <xdr:nvSpPr>
        <xdr:cNvPr id="3" name="CommandButton2" hidden="1">
          <a:extLst>
            <a:ext uri="{63B3BB69-23CF-44E3-9099-C40C66FF867C}">
              <a14:compatExt xmlns:a14="http://schemas.microsoft.com/office/drawing/2010/main" spid="_x0000_s172040"/>
            </a:ext>
            <a:ext uri="{FF2B5EF4-FFF2-40B4-BE49-F238E27FC236}">
              <a16:creationId xmlns="" xmlns:a16="http://schemas.microsoft.com/office/drawing/2014/main" id="{00000000-0008-0000-3200-000008A00200}"/>
            </a:ext>
          </a:extLst>
        </xdr:cNvPr>
        <xdr:cNvSpPr/>
      </xdr:nvSpPr>
      <xdr:spPr bwMode="auto">
        <a:xfrm>
          <a:off x="4970780" y="688340"/>
          <a:ext cx="1264557" cy="417027"/>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15</xdr:row>
          <xdr:rowOff>0</xdr:rowOff>
        </xdr:from>
        <xdr:to>
          <xdr:col>9</xdr:col>
          <xdr:colOff>396240</xdr:colOff>
          <xdr:row>16</xdr:row>
          <xdr:rowOff>53340</xdr:rowOff>
        </xdr:to>
        <xdr:sp macro="" textlink="">
          <xdr:nvSpPr>
            <xdr:cNvPr id="844808" name="CommandButton1" hidden="1">
              <a:extLst>
                <a:ext uri="{63B3BB69-23CF-44E3-9099-C40C66FF867C}">
                  <a14:compatExt spid="_x0000_s844808"/>
                </a:ext>
                <a:ext uri="{FF2B5EF4-FFF2-40B4-BE49-F238E27FC236}">
                  <a16:creationId xmlns="" xmlns:a16="http://schemas.microsoft.com/office/drawing/2014/main" id="{00000000-0008-0000-3200-00000AA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15</xdr:row>
          <xdr:rowOff>0</xdr:rowOff>
        </xdr:from>
        <xdr:to>
          <xdr:col>9</xdr:col>
          <xdr:colOff>434340</xdr:colOff>
          <xdr:row>16</xdr:row>
          <xdr:rowOff>152400</xdr:rowOff>
        </xdr:to>
        <xdr:sp macro="" textlink="">
          <xdr:nvSpPr>
            <xdr:cNvPr id="844809" name="CommandButton2" hidden="1">
              <a:extLst>
                <a:ext uri="{63B3BB69-23CF-44E3-9099-C40C66FF867C}">
                  <a14:compatExt spid="_x0000_s844809"/>
                </a:ext>
                <a:ext uri="{FF2B5EF4-FFF2-40B4-BE49-F238E27FC236}">
                  <a16:creationId xmlns="" xmlns:a16="http://schemas.microsoft.com/office/drawing/2014/main" id="{00000000-0008-0000-3200-00000BA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6</xdr:row>
          <xdr:rowOff>144780</xdr:rowOff>
        </xdr:from>
        <xdr:to>
          <xdr:col>9</xdr:col>
          <xdr:colOff>396240</xdr:colOff>
          <xdr:row>7</xdr:row>
          <xdr:rowOff>137160</xdr:rowOff>
        </xdr:to>
        <xdr:sp macro="" textlink="">
          <xdr:nvSpPr>
            <xdr:cNvPr id="844810" name="CommandButton3" hidden="1">
              <a:extLst>
                <a:ext uri="{63B3BB69-23CF-44E3-9099-C40C66FF867C}">
                  <a14:compatExt spid="_x0000_s844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2.xml><?xml version="1.0" encoding="utf-8"?>
<xdr:wsDr xmlns:xdr="http://schemas.openxmlformats.org/drawingml/2006/spreadsheetDrawing" xmlns:a="http://schemas.openxmlformats.org/drawingml/2006/main">
  <xdr:twoCellAnchor editAs="oneCell">
    <xdr:from>
      <xdr:col>8</xdr:col>
      <xdr:colOff>76200</xdr:colOff>
      <xdr:row>70</xdr:row>
      <xdr:rowOff>0</xdr:rowOff>
    </xdr:from>
    <xdr:to>
      <xdr:col>9</xdr:col>
      <xdr:colOff>495300</xdr:colOff>
      <xdr:row>70</xdr:row>
      <xdr:rowOff>280893</xdr:rowOff>
    </xdr:to>
    <xdr:sp macro="" textlink="">
      <xdr:nvSpPr>
        <xdr:cNvPr id="173057" name="CommandButton1" hidden="1">
          <a:extLst>
            <a:ext uri="{63B3BB69-23CF-44E3-9099-C40C66FF867C}">
              <a14:compatExt xmlns:a14="http://schemas.microsoft.com/office/drawing/2010/main" spid="_x0000_s173057"/>
            </a:ext>
            <a:ext uri="{FF2B5EF4-FFF2-40B4-BE49-F238E27FC236}">
              <a16:creationId xmlns:a16="http://schemas.microsoft.com/office/drawing/2014/main" xmlns="" id="{00000000-0008-0000-3300-000001A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139700</xdr:rowOff>
    </xdr:from>
    <xdr:to>
      <xdr:col>10</xdr:col>
      <xdr:colOff>0</xdr:colOff>
      <xdr:row>5</xdr:row>
      <xdr:rowOff>228600</xdr:rowOff>
    </xdr:to>
    <xdr:sp macro="" textlink="">
      <xdr:nvSpPr>
        <xdr:cNvPr id="173064" name="CommandButton2" hidden="1">
          <a:extLst>
            <a:ext uri="{63B3BB69-23CF-44E3-9099-C40C66FF867C}">
              <a14:compatExt xmlns:a14="http://schemas.microsoft.com/office/drawing/2010/main" spid="_x0000_s173064"/>
            </a:ext>
            <a:ext uri="{FF2B5EF4-FFF2-40B4-BE49-F238E27FC236}">
              <a16:creationId xmlns:a16="http://schemas.microsoft.com/office/drawing/2014/main" xmlns="" id="{00000000-0008-0000-3300-000008A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30</xdr:row>
          <xdr:rowOff>0</xdr:rowOff>
        </xdr:from>
        <xdr:to>
          <xdr:col>9</xdr:col>
          <xdr:colOff>403860</xdr:colOff>
          <xdr:row>31</xdr:row>
          <xdr:rowOff>175260</xdr:rowOff>
        </xdr:to>
        <xdr:sp macro="" textlink="">
          <xdr:nvSpPr>
            <xdr:cNvPr id="173066" name="CommandButton1" hidden="1">
              <a:extLst>
                <a:ext uri="{63B3BB69-23CF-44E3-9099-C40C66FF867C}">
                  <a14:compatExt spid="_x0000_s173066"/>
                </a:ext>
                <a:ext uri="{FF2B5EF4-FFF2-40B4-BE49-F238E27FC236}">
                  <a16:creationId xmlns:a16="http://schemas.microsoft.com/office/drawing/2014/main" xmlns="" id="{00000000-0008-0000-3300-00000AA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40</xdr:row>
          <xdr:rowOff>22860</xdr:rowOff>
        </xdr:from>
        <xdr:to>
          <xdr:col>9</xdr:col>
          <xdr:colOff>434340</xdr:colOff>
          <xdr:row>41</xdr:row>
          <xdr:rowOff>297180</xdr:rowOff>
        </xdr:to>
        <xdr:sp macro="" textlink="">
          <xdr:nvSpPr>
            <xdr:cNvPr id="173067" name="CommandButton2" hidden="1">
              <a:extLst>
                <a:ext uri="{63B3BB69-23CF-44E3-9099-C40C66FF867C}">
                  <a14:compatExt spid="_x0000_s173067"/>
                </a:ext>
                <a:ext uri="{FF2B5EF4-FFF2-40B4-BE49-F238E27FC236}">
                  <a16:creationId xmlns:a16="http://schemas.microsoft.com/office/drawing/2014/main" xmlns="" id="{00000000-0008-0000-3300-00000BA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25</xdr:col>
      <xdr:colOff>0</xdr:colOff>
      <xdr:row>1</xdr:row>
      <xdr:rowOff>228600</xdr:rowOff>
    </xdr:from>
    <xdr:to>
      <xdr:col>27</xdr:col>
      <xdr:colOff>594211</xdr:colOff>
      <xdr:row>5</xdr:row>
      <xdr:rowOff>41984</xdr:rowOff>
    </xdr:to>
    <xdr:sp macro="" textlink="">
      <xdr:nvSpPr>
        <xdr:cNvPr id="6" name="CommandButton1" hidden="1">
          <a:extLst>
            <a:ext uri="{63B3BB69-23CF-44E3-9099-C40C66FF867C}">
              <a14:compatExt xmlns:a14="http://schemas.microsoft.com/office/drawing/2010/main" spid="_x0000_s82945"/>
            </a:ext>
            <a:ext uri="{FF2B5EF4-FFF2-40B4-BE49-F238E27FC236}">
              <a16:creationId xmlns:a16="http://schemas.microsoft.com/office/drawing/2014/main" xmlns=""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25</xdr:col>
      <xdr:colOff>0</xdr:colOff>
      <xdr:row>4</xdr:row>
      <xdr:rowOff>76200</xdr:rowOff>
    </xdr:from>
    <xdr:to>
      <xdr:col>28</xdr:col>
      <xdr:colOff>4781</xdr:colOff>
      <xdr:row>6</xdr:row>
      <xdr:rowOff>123116</xdr:rowOff>
    </xdr:to>
    <xdr:sp macro="" textlink="">
      <xdr:nvSpPr>
        <xdr:cNvPr id="7"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83.xml><?xml version="1.0" encoding="utf-8"?>
<xdr:wsDr xmlns:xdr="http://schemas.openxmlformats.org/drawingml/2006/spreadsheetDrawing" xmlns:a="http://schemas.openxmlformats.org/drawingml/2006/main">
  <xdr:twoCellAnchor editAs="oneCell">
    <xdr:from>
      <xdr:col>8</xdr:col>
      <xdr:colOff>88900</xdr:colOff>
      <xdr:row>69</xdr:row>
      <xdr:rowOff>25400</xdr:rowOff>
    </xdr:from>
    <xdr:to>
      <xdr:col>9</xdr:col>
      <xdr:colOff>508000</xdr:colOff>
      <xdr:row>69</xdr:row>
      <xdr:rowOff>279400</xdr:rowOff>
    </xdr:to>
    <xdr:sp macro="" textlink="">
      <xdr:nvSpPr>
        <xdr:cNvPr id="174081" name="CommandButton1" hidden="1">
          <a:extLst>
            <a:ext uri="{63B3BB69-23CF-44E3-9099-C40C66FF867C}">
              <a14:compatExt xmlns:a14="http://schemas.microsoft.com/office/drawing/2010/main" spid="_x0000_s174081"/>
            </a:ext>
            <a:ext uri="{FF2B5EF4-FFF2-40B4-BE49-F238E27FC236}">
              <a16:creationId xmlns:a16="http://schemas.microsoft.com/office/drawing/2014/main" xmlns="" id="{00000000-0008-0000-3400-000001A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139700</xdr:rowOff>
    </xdr:from>
    <xdr:to>
      <xdr:col>10</xdr:col>
      <xdr:colOff>0</xdr:colOff>
      <xdr:row>5</xdr:row>
      <xdr:rowOff>228600</xdr:rowOff>
    </xdr:to>
    <xdr:sp macro="" textlink="">
      <xdr:nvSpPr>
        <xdr:cNvPr id="174088" name="CommandButton2" hidden="1">
          <a:extLst>
            <a:ext uri="{63B3BB69-23CF-44E3-9099-C40C66FF867C}">
              <a14:compatExt xmlns:a14="http://schemas.microsoft.com/office/drawing/2010/main" spid="_x0000_s174088"/>
            </a:ext>
            <a:ext uri="{FF2B5EF4-FFF2-40B4-BE49-F238E27FC236}">
              <a16:creationId xmlns:a16="http://schemas.microsoft.com/office/drawing/2014/main" xmlns="" id="{00000000-0008-0000-3400-000008A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20</xdr:row>
          <xdr:rowOff>0</xdr:rowOff>
        </xdr:from>
        <xdr:to>
          <xdr:col>9</xdr:col>
          <xdr:colOff>403860</xdr:colOff>
          <xdr:row>21</xdr:row>
          <xdr:rowOff>167640</xdr:rowOff>
        </xdr:to>
        <xdr:sp macro="" textlink="">
          <xdr:nvSpPr>
            <xdr:cNvPr id="174089" name="CommandButton1" hidden="1">
              <a:extLst>
                <a:ext uri="{63B3BB69-23CF-44E3-9099-C40C66FF867C}">
                  <a14:compatExt spid="_x0000_s174089"/>
                </a:ext>
                <a:ext uri="{FF2B5EF4-FFF2-40B4-BE49-F238E27FC236}">
                  <a16:creationId xmlns:a16="http://schemas.microsoft.com/office/drawing/2014/main" xmlns="" id="{00000000-0008-0000-3400-000009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83820</xdr:colOff>
          <xdr:row>27</xdr:row>
          <xdr:rowOff>68580</xdr:rowOff>
        </xdr:from>
        <xdr:to>
          <xdr:col>9</xdr:col>
          <xdr:colOff>403860</xdr:colOff>
          <xdr:row>28</xdr:row>
          <xdr:rowOff>175260</xdr:rowOff>
        </xdr:to>
        <xdr:sp macro="" textlink="">
          <xdr:nvSpPr>
            <xdr:cNvPr id="174090" name="CommandButton2" hidden="1">
              <a:extLst>
                <a:ext uri="{63B3BB69-23CF-44E3-9099-C40C66FF867C}">
                  <a14:compatExt spid="_x0000_s174090"/>
                </a:ext>
                <a:ext uri="{FF2B5EF4-FFF2-40B4-BE49-F238E27FC236}">
                  <a16:creationId xmlns:a16="http://schemas.microsoft.com/office/drawing/2014/main" xmlns="" id="{00000000-0008-0000-3400-00000A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4.xml><?xml version="1.0" encoding="utf-8"?>
<xdr:wsDr xmlns:xdr="http://schemas.openxmlformats.org/drawingml/2006/spreadsheetDrawing" xmlns:a="http://schemas.openxmlformats.org/drawingml/2006/main">
  <xdr:twoCellAnchor editAs="oneCell">
    <xdr:from>
      <xdr:col>8</xdr:col>
      <xdr:colOff>38100</xdr:colOff>
      <xdr:row>69</xdr:row>
      <xdr:rowOff>12700</xdr:rowOff>
    </xdr:from>
    <xdr:to>
      <xdr:col>9</xdr:col>
      <xdr:colOff>457200</xdr:colOff>
      <xdr:row>69</xdr:row>
      <xdr:rowOff>254000</xdr:rowOff>
    </xdr:to>
    <xdr:sp macro="" textlink="">
      <xdr:nvSpPr>
        <xdr:cNvPr id="175105" name="CommandButton1" hidden="1">
          <a:extLst>
            <a:ext uri="{63B3BB69-23CF-44E3-9099-C40C66FF867C}">
              <a14:compatExt xmlns:a14="http://schemas.microsoft.com/office/drawing/2010/main" spid="_x0000_s175105"/>
            </a:ext>
            <a:ext uri="{FF2B5EF4-FFF2-40B4-BE49-F238E27FC236}">
              <a16:creationId xmlns:a16="http://schemas.microsoft.com/office/drawing/2014/main" xmlns="" id="{00000000-0008-0000-3500-000001A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8812</xdr:rowOff>
    </xdr:to>
    <xdr:sp macro="" textlink="">
      <xdr:nvSpPr>
        <xdr:cNvPr id="175112" name="CommandButton2" hidden="1">
          <a:extLst>
            <a:ext uri="{63B3BB69-23CF-44E3-9099-C40C66FF867C}">
              <a14:compatExt xmlns:a14="http://schemas.microsoft.com/office/drawing/2010/main" spid="_x0000_s175112"/>
            </a:ext>
            <a:ext uri="{FF2B5EF4-FFF2-40B4-BE49-F238E27FC236}">
              <a16:creationId xmlns:a16="http://schemas.microsoft.com/office/drawing/2014/main" xmlns="" id="{00000000-0008-0000-3500-000008A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46</xdr:row>
          <xdr:rowOff>0</xdr:rowOff>
        </xdr:from>
        <xdr:to>
          <xdr:col>9</xdr:col>
          <xdr:colOff>403860</xdr:colOff>
          <xdr:row>47</xdr:row>
          <xdr:rowOff>167640</xdr:rowOff>
        </xdr:to>
        <xdr:sp macro="" textlink="">
          <xdr:nvSpPr>
            <xdr:cNvPr id="175114" name="CommandButton1" hidden="1">
              <a:extLst>
                <a:ext uri="{63B3BB69-23CF-44E3-9099-C40C66FF867C}">
                  <a14:compatExt spid="_x0000_s175114"/>
                </a:ext>
                <a:ext uri="{FF2B5EF4-FFF2-40B4-BE49-F238E27FC236}">
                  <a16:creationId xmlns:a16="http://schemas.microsoft.com/office/drawing/2014/main" xmlns="" id="{00000000-0008-0000-3500-00000AA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49</xdr:row>
          <xdr:rowOff>228600</xdr:rowOff>
        </xdr:from>
        <xdr:to>
          <xdr:col>9</xdr:col>
          <xdr:colOff>441960</xdr:colOff>
          <xdr:row>51</xdr:row>
          <xdr:rowOff>144780</xdr:rowOff>
        </xdr:to>
        <xdr:sp macro="" textlink="">
          <xdr:nvSpPr>
            <xdr:cNvPr id="175115" name="CommandButton2" hidden="1">
              <a:extLst>
                <a:ext uri="{63B3BB69-23CF-44E3-9099-C40C66FF867C}">
                  <a14:compatExt spid="_x0000_s175115"/>
                </a:ext>
                <a:ext uri="{FF2B5EF4-FFF2-40B4-BE49-F238E27FC236}">
                  <a16:creationId xmlns:a16="http://schemas.microsoft.com/office/drawing/2014/main" xmlns="" id="{00000000-0008-0000-3500-00000BA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5.xml><?xml version="1.0" encoding="utf-8"?>
<xdr:wsDr xmlns:xdr="http://schemas.openxmlformats.org/drawingml/2006/spreadsheetDrawing" xmlns:a="http://schemas.openxmlformats.org/drawingml/2006/main">
  <xdr:twoCellAnchor editAs="oneCell">
    <xdr:from>
      <xdr:col>8</xdr:col>
      <xdr:colOff>76200</xdr:colOff>
      <xdr:row>70</xdr:row>
      <xdr:rowOff>0</xdr:rowOff>
    </xdr:from>
    <xdr:to>
      <xdr:col>9</xdr:col>
      <xdr:colOff>495300</xdr:colOff>
      <xdr:row>70</xdr:row>
      <xdr:rowOff>280436</xdr:rowOff>
    </xdr:to>
    <xdr:sp macro="" textlink="">
      <xdr:nvSpPr>
        <xdr:cNvPr id="176129" name="CommandButton1" hidden="1">
          <a:extLst>
            <a:ext uri="{63B3BB69-23CF-44E3-9099-C40C66FF867C}">
              <a14:compatExt xmlns:a14="http://schemas.microsoft.com/office/drawing/2010/main" spid="_x0000_s176129"/>
            </a:ext>
            <a:ext uri="{FF2B5EF4-FFF2-40B4-BE49-F238E27FC236}">
              <a16:creationId xmlns:a16="http://schemas.microsoft.com/office/drawing/2014/main" xmlns="" id="{00000000-0008-0000-3600-000001B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5</xdr:row>
      <xdr:rowOff>203200</xdr:rowOff>
    </xdr:to>
    <xdr:sp macro="" textlink="">
      <xdr:nvSpPr>
        <xdr:cNvPr id="176136" name="CommandButton2" hidden="1">
          <a:extLst>
            <a:ext uri="{63B3BB69-23CF-44E3-9099-C40C66FF867C}">
              <a14:compatExt xmlns:a14="http://schemas.microsoft.com/office/drawing/2010/main" spid="_x0000_s176136"/>
            </a:ext>
            <a:ext uri="{FF2B5EF4-FFF2-40B4-BE49-F238E27FC236}">
              <a16:creationId xmlns:a16="http://schemas.microsoft.com/office/drawing/2014/main" xmlns="" id="{00000000-0008-0000-3600-000008B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46</xdr:row>
          <xdr:rowOff>0</xdr:rowOff>
        </xdr:from>
        <xdr:to>
          <xdr:col>9</xdr:col>
          <xdr:colOff>403860</xdr:colOff>
          <xdr:row>47</xdr:row>
          <xdr:rowOff>167640</xdr:rowOff>
        </xdr:to>
        <xdr:sp macro="" textlink="">
          <xdr:nvSpPr>
            <xdr:cNvPr id="176137" name="CommandButton1" hidden="1">
              <a:extLst>
                <a:ext uri="{63B3BB69-23CF-44E3-9099-C40C66FF867C}">
                  <a14:compatExt spid="_x0000_s176137"/>
                </a:ext>
                <a:ext uri="{FF2B5EF4-FFF2-40B4-BE49-F238E27FC236}">
                  <a16:creationId xmlns:a16="http://schemas.microsoft.com/office/drawing/2014/main" xmlns="" id="{00000000-0008-0000-3600-000009B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50</xdr:row>
          <xdr:rowOff>99060</xdr:rowOff>
        </xdr:from>
        <xdr:to>
          <xdr:col>9</xdr:col>
          <xdr:colOff>441960</xdr:colOff>
          <xdr:row>53</xdr:row>
          <xdr:rowOff>0</xdr:rowOff>
        </xdr:to>
        <xdr:sp macro="" textlink="">
          <xdr:nvSpPr>
            <xdr:cNvPr id="176138" name="CommandButton2" hidden="1">
              <a:extLst>
                <a:ext uri="{63B3BB69-23CF-44E3-9099-C40C66FF867C}">
                  <a14:compatExt spid="_x0000_s176138"/>
                </a:ext>
                <a:ext uri="{FF2B5EF4-FFF2-40B4-BE49-F238E27FC236}">
                  <a16:creationId xmlns:a16="http://schemas.microsoft.com/office/drawing/2014/main" xmlns="" id="{00000000-0008-0000-3600-00000AB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25</xdr:col>
      <xdr:colOff>0</xdr:colOff>
      <xdr:row>1</xdr:row>
      <xdr:rowOff>228600</xdr:rowOff>
    </xdr:from>
    <xdr:to>
      <xdr:col>27</xdr:col>
      <xdr:colOff>88664</xdr:colOff>
      <xdr:row>5</xdr:row>
      <xdr:rowOff>102944</xdr:rowOff>
    </xdr:to>
    <xdr:sp macro="" textlink="">
      <xdr:nvSpPr>
        <xdr:cNvPr id="6" name="CommandButton1" hidden="1">
          <a:extLst>
            <a:ext uri="{63B3BB69-23CF-44E3-9099-C40C66FF867C}">
              <a14:compatExt xmlns:a14="http://schemas.microsoft.com/office/drawing/2010/main" spid="_x0000_s82945"/>
            </a:ext>
            <a:ext uri="{FF2B5EF4-FFF2-40B4-BE49-F238E27FC236}">
              <a16:creationId xmlns:a16="http://schemas.microsoft.com/office/drawing/2014/main" xmlns="" id="{00000000-0008-0000-0100-000001440100}"/>
            </a:ext>
          </a:extLst>
        </xdr:cNvPr>
        <xdr:cNvSpPr/>
      </xdr:nvSpPr>
      <xdr:spPr bwMode="auto">
        <a:xfrm>
          <a:off x="30297120" y="411480"/>
          <a:ext cx="82236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25</xdr:col>
      <xdr:colOff>0</xdr:colOff>
      <xdr:row>4</xdr:row>
      <xdr:rowOff>76200</xdr:rowOff>
    </xdr:from>
    <xdr:to>
      <xdr:col>27</xdr:col>
      <xdr:colOff>126764</xdr:colOff>
      <xdr:row>6</xdr:row>
      <xdr:rowOff>123117</xdr:rowOff>
    </xdr:to>
    <xdr:sp macro="" textlink="">
      <xdr:nvSpPr>
        <xdr:cNvPr id="7"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30271720" y="868680"/>
          <a:ext cx="86046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86.xml><?xml version="1.0" encoding="utf-8"?>
<xdr:wsDr xmlns:xdr="http://schemas.openxmlformats.org/drawingml/2006/spreadsheetDrawing" xmlns:a="http://schemas.openxmlformats.org/drawingml/2006/main">
  <xdr:twoCellAnchor editAs="oneCell">
    <xdr:from>
      <xdr:col>8</xdr:col>
      <xdr:colOff>101600</xdr:colOff>
      <xdr:row>69</xdr:row>
      <xdr:rowOff>76200</xdr:rowOff>
    </xdr:from>
    <xdr:to>
      <xdr:col>9</xdr:col>
      <xdr:colOff>520700</xdr:colOff>
      <xdr:row>70</xdr:row>
      <xdr:rowOff>62205</xdr:rowOff>
    </xdr:to>
    <xdr:sp macro="" textlink="">
      <xdr:nvSpPr>
        <xdr:cNvPr id="177153" name="CommandButton1" hidden="1">
          <a:extLst>
            <a:ext uri="{63B3BB69-23CF-44E3-9099-C40C66FF867C}">
              <a14:compatExt xmlns:a14="http://schemas.microsoft.com/office/drawing/2010/main" spid="_x0000_s177153"/>
            </a:ext>
            <a:ext uri="{FF2B5EF4-FFF2-40B4-BE49-F238E27FC236}">
              <a16:creationId xmlns:a16="http://schemas.microsoft.com/office/drawing/2014/main" xmlns="" id="{00000000-0008-0000-3700-000001B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5</xdr:row>
      <xdr:rowOff>203200</xdr:rowOff>
    </xdr:to>
    <xdr:sp macro="" textlink="">
      <xdr:nvSpPr>
        <xdr:cNvPr id="177160" name="CommandButton2" hidden="1">
          <a:extLst>
            <a:ext uri="{63B3BB69-23CF-44E3-9099-C40C66FF867C}">
              <a14:compatExt xmlns:a14="http://schemas.microsoft.com/office/drawing/2010/main" spid="_x0000_s177160"/>
            </a:ext>
            <a:ext uri="{FF2B5EF4-FFF2-40B4-BE49-F238E27FC236}">
              <a16:creationId xmlns:a16="http://schemas.microsoft.com/office/drawing/2014/main" xmlns="" id="{00000000-0008-0000-3700-000008B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43</xdr:row>
          <xdr:rowOff>0</xdr:rowOff>
        </xdr:from>
        <xdr:to>
          <xdr:col>9</xdr:col>
          <xdr:colOff>403860</xdr:colOff>
          <xdr:row>44</xdr:row>
          <xdr:rowOff>0</xdr:rowOff>
        </xdr:to>
        <xdr:sp macro="" textlink="">
          <xdr:nvSpPr>
            <xdr:cNvPr id="177162" name="CommandButton1" hidden="1">
              <a:extLst>
                <a:ext uri="{63B3BB69-23CF-44E3-9099-C40C66FF867C}">
                  <a14:compatExt spid="_x0000_s177162"/>
                </a:ext>
                <a:ext uri="{FF2B5EF4-FFF2-40B4-BE49-F238E27FC236}">
                  <a16:creationId xmlns:a16="http://schemas.microsoft.com/office/drawing/2014/main" xmlns="" id="{00000000-0008-0000-3700-00000AB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48</xdr:row>
          <xdr:rowOff>30480</xdr:rowOff>
        </xdr:from>
        <xdr:to>
          <xdr:col>9</xdr:col>
          <xdr:colOff>434340</xdr:colOff>
          <xdr:row>49</xdr:row>
          <xdr:rowOff>304800</xdr:rowOff>
        </xdr:to>
        <xdr:sp macro="" textlink="">
          <xdr:nvSpPr>
            <xdr:cNvPr id="177163" name="CommandButton2" hidden="1">
              <a:extLst>
                <a:ext uri="{63B3BB69-23CF-44E3-9099-C40C66FF867C}">
                  <a14:compatExt spid="_x0000_s177163"/>
                </a:ext>
                <a:ext uri="{FF2B5EF4-FFF2-40B4-BE49-F238E27FC236}">
                  <a16:creationId xmlns:a16="http://schemas.microsoft.com/office/drawing/2014/main" xmlns="" id="{00000000-0008-0000-3700-00000BB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25</xdr:col>
      <xdr:colOff>0</xdr:colOff>
      <xdr:row>1</xdr:row>
      <xdr:rowOff>160020</xdr:rowOff>
    </xdr:from>
    <xdr:ext cx="1840488" cy="596067"/>
    <xdr:sp macro="" textlink="">
      <xdr:nvSpPr>
        <xdr:cNvPr id="6" name="CommandButton1" hidden="1">
          <a:extLst>
            <a:ext uri="{63B3BB69-23CF-44E3-9099-C40C66FF867C}">
              <a14:compatExt xmlns:a14="http://schemas.microsoft.com/office/drawing/2010/main" spid="_x0000_s82945"/>
            </a:ext>
            <a:ext uri="{FF2B5EF4-FFF2-40B4-BE49-F238E27FC236}">
              <a16:creationId xmlns:a16="http://schemas.microsoft.com/office/drawing/2014/main" xmlns=""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25</xdr:col>
      <xdr:colOff>0</xdr:colOff>
      <xdr:row>4</xdr:row>
      <xdr:rowOff>76200</xdr:rowOff>
    </xdr:from>
    <xdr:ext cx="1878588" cy="567876"/>
    <xdr:sp macro="" textlink="">
      <xdr:nvSpPr>
        <xdr:cNvPr id="7"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87.xml><?xml version="1.0" encoding="utf-8"?>
<xdr:wsDr xmlns:xdr="http://schemas.openxmlformats.org/drawingml/2006/spreadsheetDrawing" xmlns:a="http://schemas.openxmlformats.org/drawingml/2006/main">
  <xdr:twoCellAnchor editAs="oneCell">
    <xdr:from>
      <xdr:col>8</xdr:col>
      <xdr:colOff>88900</xdr:colOff>
      <xdr:row>69</xdr:row>
      <xdr:rowOff>38100</xdr:rowOff>
    </xdr:from>
    <xdr:to>
      <xdr:col>9</xdr:col>
      <xdr:colOff>508000</xdr:colOff>
      <xdr:row>69</xdr:row>
      <xdr:rowOff>292100</xdr:rowOff>
    </xdr:to>
    <xdr:sp macro="" textlink="">
      <xdr:nvSpPr>
        <xdr:cNvPr id="178177" name="CommandButton1" hidden="1">
          <a:extLst>
            <a:ext uri="{63B3BB69-23CF-44E3-9099-C40C66FF867C}">
              <a14:compatExt xmlns:a14="http://schemas.microsoft.com/office/drawing/2010/main" spid="_x0000_s178177"/>
            </a:ext>
            <a:ext uri="{FF2B5EF4-FFF2-40B4-BE49-F238E27FC236}">
              <a16:creationId xmlns:a16="http://schemas.microsoft.com/office/drawing/2014/main" xmlns="" id="{00000000-0008-0000-3800-000001B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139700</xdr:rowOff>
    </xdr:from>
    <xdr:to>
      <xdr:col>10</xdr:col>
      <xdr:colOff>0</xdr:colOff>
      <xdr:row>6</xdr:row>
      <xdr:rowOff>34212</xdr:rowOff>
    </xdr:to>
    <xdr:sp macro="" textlink="">
      <xdr:nvSpPr>
        <xdr:cNvPr id="178184" name="CommandButton2" hidden="1">
          <a:extLst>
            <a:ext uri="{63B3BB69-23CF-44E3-9099-C40C66FF867C}">
              <a14:compatExt xmlns:a14="http://schemas.microsoft.com/office/drawing/2010/main" spid="_x0000_s178184"/>
            </a:ext>
            <a:ext uri="{FF2B5EF4-FFF2-40B4-BE49-F238E27FC236}">
              <a16:creationId xmlns:a16="http://schemas.microsoft.com/office/drawing/2014/main" xmlns="" id="{00000000-0008-0000-3800-000008B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20</xdr:row>
          <xdr:rowOff>0</xdr:rowOff>
        </xdr:from>
        <xdr:to>
          <xdr:col>9</xdr:col>
          <xdr:colOff>403860</xdr:colOff>
          <xdr:row>21</xdr:row>
          <xdr:rowOff>167640</xdr:rowOff>
        </xdr:to>
        <xdr:sp macro="" textlink="">
          <xdr:nvSpPr>
            <xdr:cNvPr id="178186" name="CommandButton1" hidden="1">
              <a:extLst>
                <a:ext uri="{63B3BB69-23CF-44E3-9099-C40C66FF867C}">
                  <a14:compatExt spid="_x0000_s178186"/>
                </a:ext>
                <a:ext uri="{FF2B5EF4-FFF2-40B4-BE49-F238E27FC236}">
                  <a16:creationId xmlns:a16="http://schemas.microsoft.com/office/drawing/2014/main" xmlns="" id="{00000000-0008-0000-3800-00000AB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27</xdr:row>
          <xdr:rowOff>76200</xdr:rowOff>
        </xdr:from>
        <xdr:to>
          <xdr:col>9</xdr:col>
          <xdr:colOff>434340</xdr:colOff>
          <xdr:row>28</xdr:row>
          <xdr:rowOff>182880</xdr:rowOff>
        </xdr:to>
        <xdr:sp macro="" textlink="">
          <xdr:nvSpPr>
            <xdr:cNvPr id="178187" name="CommandButton2" hidden="1">
              <a:extLst>
                <a:ext uri="{63B3BB69-23CF-44E3-9099-C40C66FF867C}">
                  <a14:compatExt spid="_x0000_s178187"/>
                </a:ext>
                <a:ext uri="{FF2B5EF4-FFF2-40B4-BE49-F238E27FC236}">
                  <a16:creationId xmlns:a16="http://schemas.microsoft.com/office/drawing/2014/main" xmlns="" id="{00000000-0008-0000-3800-00000BB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25</xdr:col>
      <xdr:colOff>0</xdr:colOff>
      <xdr:row>1</xdr:row>
      <xdr:rowOff>228600</xdr:rowOff>
    </xdr:from>
    <xdr:ext cx="1840488" cy="590935"/>
    <xdr:sp macro="" textlink="">
      <xdr:nvSpPr>
        <xdr:cNvPr id="6" name="CommandButton1" hidden="1">
          <a:extLst>
            <a:ext uri="{63B3BB69-23CF-44E3-9099-C40C66FF867C}">
              <a14:compatExt xmlns:a14="http://schemas.microsoft.com/office/drawing/2010/main" spid="_x0000_s82945"/>
            </a:ext>
            <a:ext uri="{FF2B5EF4-FFF2-40B4-BE49-F238E27FC236}">
              <a16:creationId xmlns:a16="http://schemas.microsoft.com/office/drawing/2014/main" xmlns=""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25</xdr:col>
      <xdr:colOff>0</xdr:colOff>
      <xdr:row>4</xdr:row>
      <xdr:rowOff>76200</xdr:rowOff>
    </xdr:from>
    <xdr:ext cx="1878588" cy="567875"/>
    <xdr:sp macro="" textlink="">
      <xdr:nvSpPr>
        <xdr:cNvPr id="7"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88.xml><?xml version="1.0" encoding="utf-8"?>
<xdr:wsDr xmlns:xdr="http://schemas.openxmlformats.org/drawingml/2006/spreadsheetDrawing" xmlns:a="http://schemas.openxmlformats.org/drawingml/2006/main">
  <xdr:twoCellAnchor editAs="oneCell">
    <xdr:from>
      <xdr:col>8</xdr:col>
      <xdr:colOff>88900</xdr:colOff>
      <xdr:row>69</xdr:row>
      <xdr:rowOff>38100</xdr:rowOff>
    </xdr:from>
    <xdr:to>
      <xdr:col>9</xdr:col>
      <xdr:colOff>508000</xdr:colOff>
      <xdr:row>69</xdr:row>
      <xdr:rowOff>292100</xdr:rowOff>
    </xdr:to>
    <xdr:sp macro="" textlink="">
      <xdr:nvSpPr>
        <xdr:cNvPr id="2" name="CommandButton1" hidden="1">
          <a:extLst>
            <a:ext uri="{63B3BB69-23CF-44E3-9099-C40C66FF867C}">
              <a14:compatExt xmlns:a14="http://schemas.microsoft.com/office/drawing/2010/main" spid="_x0000_s178177"/>
            </a:ext>
            <a:ext uri="{FF2B5EF4-FFF2-40B4-BE49-F238E27FC236}">
              <a16:creationId xmlns:a16="http://schemas.microsoft.com/office/drawing/2014/main" xmlns="" id="{00000000-0008-0000-3800-000001B80200}"/>
            </a:ext>
          </a:extLst>
        </xdr:cNvPr>
        <xdr:cNvSpPr/>
      </xdr:nvSpPr>
      <xdr:spPr bwMode="auto">
        <a:xfrm>
          <a:off x="8547100" y="16554450"/>
          <a:ext cx="10287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139700</xdr:rowOff>
    </xdr:from>
    <xdr:to>
      <xdr:col>10</xdr:col>
      <xdr:colOff>0</xdr:colOff>
      <xdr:row>6</xdr:row>
      <xdr:rowOff>34212</xdr:rowOff>
    </xdr:to>
    <xdr:sp macro="" textlink="">
      <xdr:nvSpPr>
        <xdr:cNvPr id="3" name="CommandButton2" hidden="1">
          <a:extLst>
            <a:ext uri="{63B3BB69-23CF-44E3-9099-C40C66FF867C}">
              <a14:compatExt xmlns:a14="http://schemas.microsoft.com/office/drawing/2010/main" spid="_x0000_s178184"/>
            </a:ext>
            <a:ext uri="{FF2B5EF4-FFF2-40B4-BE49-F238E27FC236}">
              <a16:creationId xmlns:a16="http://schemas.microsoft.com/office/drawing/2014/main" xmlns="" id="{00000000-0008-0000-3800-000008B80200}"/>
            </a:ext>
          </a:extLst>
        </xdr:cNvPr>
        <xdr:cNvSpPr/>
      </xdr:nvSpPr>
      <xdr:spPr bwMode="auto">
        <a:xfrm>
          <a:off x="8445500" y="758825"/>
          <a:ext cx="1231900" cy="4127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121920</xdr:colOff>
          <xdr:row>8</xdr:row>
          <xdr:rowOff>0</xdr:rowOff>
        </xdr:from>
        <xdr:to>
          <xdr:col>9</xdr:col>
          <xdr:colOff>411480</xdr:colOff>
          <xdr:row>9</xdr:row>
          <xdr:rowOff>167640</xdr:rowOff>
        </xdr:to>
        <xdr:sp macro="" textlink="">
          <xdr:nvSpPr>
            <xdr:cNvPr id="198657" name="CommandButton1" hidden="1">
              <a:extLst>
                <a:ext uri="{63B3BB69-23CF-44E3-9099-C40C66FF867C}">
                  <a14:compatExt spid="_x0000_s198657"/>
                </a:ext>
                <a:ext uri="{FF2B5EF4-FFF2-40B4-BE49-F238E27FC236}">
                  <a16:creationId xmlns:a16="http://schemas.microsoft.com/office/drawing/2014/main" xmlns="" id="{00000000-0008-0000-3800-00000AB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16</xdr:row>
          <xdr:rowOff>30480</xdr:rowOff>
        </xdr:from>
        <xdr:to>
          <xdr:col>9</xdr:col>
          <xdr:colOff>495300</xdr:colOff>
          <xdr:row>17</xdr:row>
          <xdr:rowOff>190500</xdr:rowOff>
        </xdr:to>
        <xdr:sp macro="" textlink="">
          <xdr:nvSpPr>
            <xdr:cNvPr id="198658" name="CommandButton2" hidden="1">
              <a:extLst>
                <a:ext uri="{63B3BB69-23CF-44E3-9099-C40C66FF867C}">
                  <a14:compatExt spid="_x0000_s198658"/>
                </a:ext>
                <a:ext uri="{FF2B5EF4-FFF2-40B4-BE49-F238E27FC236}">
                  <a16:creationId xmlns:a16="http://schemas.microsoft.com/office/drawing/2014/main" xmlns="" id="{00000000-0008-0000-3800-00000BB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9.xml><?xml version="1.0" encoding="utf-8"?>
<xdr:wsDr xmlns:xdr="http://schemas.openxmlformats.org/drawingml/2006/spreadsheetDrawing" xmlns:a="http://schemas.openxmlformats.org/drawingml/2006/main">
  <xdr:twoCellAnchor editAs="oneCell">
    <xdr:from>
      <xdr:col>8</xdr:col>
      <xdr:colOff>63500</xdr:colOff>
      <xdr:row>69</xdr:row>
      <xdr:rowOff>38100</xdr:rowOff>
    </xdr:from>
    <xdr:to>
      <xdr:col>9</xdr:col>
      <xdr:colOff>482600</xdr:colOff>
      <xdr:row>69</xdr:row>
      <xdr:rowOff>292100</xdr:rowOff>
    </xdr:to>
    <xdr:sp macro="" textlink="">
      <xdr:nvSpPr>
        <xdr:cNvPr id="180225" name="CommandButton1" hidden="1">
          <a:extLst>
            <a:ext uri="{63B3BB69-23CF-44E3-9099-C40C66FF867C}">
              <a14:compatExt xmlns:a14="http://schemas.microsoft.com/office/drawing/2010/main" spid="_x0000_s180225"/>
            </a:ext>
            <a:ext uri="{FF2B5EF4-FFF2-40B4-BE49-F238E27FC236}">
              <a16:creationId xmlns:a16="http://schemas.microsoft.com/office/drawing/2014/main" xmlns="" id="{00000000-0008-0000-3A00-000001C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8812</xdr:rowOff>
    </xdr:to>
    <xdr:sp macro="" textlink="">
      <xdr:nvSpPr>
        <xdr:cNvPr id="180232" name="CommandButton2" hidden="1">
          <a:extLst>
            <a:ext uri="{63B3BB69-23CF-44E3-9099-C40C66FF867C}">
              <a14:compatExt xmlns:a14="http://schemas.microsoft.com/office/drawing/2010/main" spid="_x0000_s180232"/>
            </a:ext>
            <a:ext uri="{FF2B5EF4-FFF2-40B4-BE49-F238E27FC236}">
              <a16:creationId xmlns:a16="http://schemas.microsoft.com/office/drawing/2014/main" xmlns="" id="{00000000-0008-0000-3A00-000008C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83820</xdr:colOff>
          <xdr:row>6</xdr:row>
          <xdr:rowOff>144780</xdr:rowOff>
        </xdr:from>
        <xdr:to>
          <xdr:col>9</xdr:col>
          <xdr:colOff>373380</xdr:colOff>
          <xdr:row>7</xdr:row>
          <xdr:rowOff>137160</xdr:rowOff>
        </xdr:to>
        <xdr:sp macro="" textlink="">
          <xdr:nvSpPr>
            <xdr:cNvPr id="180234" name="CommandButton1" hidden="1">
              <a:extLst>
                <a:ext uri="{63B3BB69-23CF-44E3-9099-C40C66FF867C}">
                  <a14:compatExt spid="_x0000_s180234"/>
                </a:ext>
                <a:ext uri="{FF2B5EF4-FFF2-40B4-BE49-F238E27FC236}">
                  <a16:creationId xmlns:a16="http://schemas.microsoft.com/office/drawing/2014/main" xmlns="" id="{00000000-0008-0000-3A00-00000AC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83820</xdr:colOff>
          <xdr:row>9</xdr:row>
          <xdr:rowOff>106680</xdr:rowOff>
        </xdr:from>
        <xdr:to>
          <xdr:col>9</xdr:col>
          <xdr:colOff>403860</xdr:colOff>
          <xdr:row>11</xdr:row>
          <xdr:rowOff>175260</xdr:rowOff>
        </xdr:to>
        <xdr:sp macro="" textlink="">
          <xdr:nvSpPr>
            <xdr:cNvPr id="180235" name="CommandButton2" hidden="1">
              <a:extLst>
                <a:ext uri="{63B3BB69-23CF-44E3-9099-C40C66FF867C}">
                  <a14:compatExt spid="_x0000_s180235"/>
                </a:ext>
                <a:ext uri="{FF2B5EF4-FFF2-40B4-BE49-F238E27FC236}">
                  <a16:creationId xmlns:a16="http://schemas.microsoft.com/office/drawing/2014/main" xmlns="" id="{00000000-0008-0000-3A00-00000BC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0.xml><?xml version="1.0" encoding="utf-8"?>
<xdr:wsDr xmlns:xdr="http://schemas.openxmlformats.org/drawingml/2006/spreadsheetDrawing" xmlns:a="http://schemas.openxmlformats.org/drawingml/2006/main">
  <xdr:twoCellAnchor editAs="oneCell">
    <xdr:from>
      <xdr:col>8</xdr:col>
      <xdr:colOff>101600</xdr:colOff>
      <xdr:row>69</xdr:row>
      <xdr:rowOff>12700</xdr:rowOff>
    </xdr:from>
    <xdr:to>
      <xdr:col>9</xdr:col>
      <xdr:colOff>520700</xdr:colOff>
      <xdr:row>69</xdr:row>
      <xdr:rowOff>254000</xdr:rowOff>
    </xdr:to>
    <xdr:sp macro="" textlink="">
      <xdr:nvSpPr>
        <xdr:cNvPr id="181249" name="CommandButton1" hidden="1">
          <a:extLst>
            <a:ext uri="{63B3BB69-23CF-44E3-9099-C40C66FF867C}">
              <a14:compatExt xmlns:a14="http://schemas.microsoft.com/office/drawing/2010/main" spid="_x0000_s181249"/>
            </a:ext>
            <a:ext uri="{FF2B5EF4-FFF2-40B4-BE49-F238E27FC236}">
              <a16:creationId xmlns:a16="http://schemas.microsoft.com/office/drawing/2014/main" xmlns="" id="{00000000-0008-0000-3B00-000001C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10776</xdr:rowOff>
    </xdr:to>
    <xdr:sp macro="" textlink="">
      <xdr:nvSpPr>
        <xdr:cNvPr id="181256" name="CommandButton2" hidden="1">
          <a:extLst>
            <a:ext uri="{63B3BB69-23CF-44E3-9099-C40C66FF867C}">
              <a14:compatExt xmlns:a14="http://schemas.microsoft.com/office/drawing/2010/main" spid="_x0000_s181256"/>
            </a:ext>
            <a:ext uri="{FF2B5EF4-FFF2-40B4-BE49-F238E27FC236}">
              <a16:creationId xmlns:a16="http://schemas.microsoft.com/office/drawing/2014/main" xmlns="" id="{00000000-0008-0000-3B00-000008C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24</xdr:row>
          <xdr:rowOff>0</xdr:rowOff>
        </xdr:from>
        <xdr:to>
          <xdr:col>9</xdr:col>
          <xdr:colOff>403860</xdr:colOff>
          <xdr:row>25</xdr:row>
          <xdr:rowOff>167640</xdr:rowOff>
        </xdr:to>
        <xdr:sp macro="" textlink="">
          <xdr:nvSpPr>
            <xdr:cNvPr id="181258" name="CommandButton1" hidden="1">
              <a:extLst>
                <a:ext uri="{63B3BB69-23CF-44E3-9099-C40C66FF867C}">
                  <a14:compatExt spid="_x0000_s181258"/>
                </a:ext>
                <a:ext uri="{FF2B5EF4-FFF2-40B4-BE49-F238E27FC236}">
                  <a16:creationId xmlns:a16="http://schemas.microsoft.com/office/drawing/2014/main" xmlns="" id="{00000000-0008-0000-3B00-00000AC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99060</xdr:colOff>
          <xdr:row>28</xdr:row>
          <xdr:rowOff>83820</xdr:rowOff>
        </xdr:from>
        <xdr:to>
          <xdr:col>9</xdr:col>
          <xdr:colOff>419100</xdr:colOff>
          <xdr:row>30</xdr:row>
          <xdr:rowOff>7620</xdr:rowOff>
        </xdr:to>
        <xdr:sp macro="" textlink="">
          <xdr:nvSpPr>
            <xdr:cNvPr id="181259" name="CommandButton2" hidden="1">
              <a:extLst>
                <a:ext uri="{63B3BB69-23CF-44E3-9099-C40C66FF867C}">
                  <a14:compatExt spid="_x0000_s181259"/>
                </a:ext>
                <a:ext uri="{FF2B5EF4-FFF2-40B4-BE49-F238E27FC236}">
                  <a16:creationId xmlns:a16="http://schemas.microsoft.com/office/drawing/2014/main" xmlns="" id="{00000000-0008-0000-3B00-00000BC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1.xml><?xml version="1.0" encoding="utf-8"?>
<xdr:wsDr xmlns:xdr="http://schemas.openxmlformats.org/drawingml/2006/spreadsheetDrawing" xmlns:a="http://schemas.openxmlformats.org/drawingml/2006/main">
  <xdr:twoCellAnchor editAs="oneCell">
    <xdr:from>
      <xdr:col>8</xdr:col>
      <xdr:colOff>101600</xdr:colOff>
      <xdr:row>69</xdr:row>
      <xdr:rowOff>50800</xdr:rowOff>
    </xdr:from>
    <xdr:to>
      <xdr:col>9</xdr:col>
      <xdr:colOff>520700</xdr:colOff>
      <xdr:row>70</xdr:row>
      <xdr:rowOff>9330</xdr:rowOff>
    </xdr:to>
    <xdr:sp macro="" textlink="">
      <xdr:nvSpPr>
        <xdr:cNvPr id="182273" name="CommandButton1" hidden="1">
          <a:extLst>
            <a:ext uri="{63B3BB69-23CF-44E3-9099-C40C66FF867C}">
              <a14:compatExt xmlns:a14="http://schemas.microsoft.com/office/drawing/2010/main" spid="_x0000_s182273"/>
            </a:ext>
            <a:ext uri="{FF2B5EF4-FFF2-40B4-BE49-F238E27FC236}">
              <a16:creationId xmlns:a16="http://schemas.microsoft.com/office/drawing/2014/main" xmlns="" id="{00000000-0008-0000-3C00-000001C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8812</xdr:rowOff>
    </xdr:to>
    <xdr:sp macro="" textlink="">
      <xdr:nvSpPr>
        <xdr:cNvPr id="182280" name="CommandButton2" hidden="1">
          <a:extLst>
            <a:ext uri="{63B3BB69-23CF-44E3-9099-C40C66FF867C}">
              <a14:compatExt xmlns:a14="http://schemas.microsoft.com/office/drawing/2010/main" spid="_x0000_s182280"/>
            </a:ext>
            <a:ext uri="{FF2B5EF4-FFF2-40B4-BE49-F238E27FC236}">
              <a16:creationId xmlns:a16="http://schemas.microsoft.com/office/drawing/2014/main" xmlns="" id="{00000000-0008-0000-3C00-000008C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24</xdr:row>
          <xdr:rowOff>0</xdr:rowOff>
        </xdr:from>
        <xdr:to>
          <xdr:col>9</xdr:col>
          <xdr:colOff>403860</xdr:colOff>
          <xdr:row>25</xdr:row>
          <xdr:rowOff>167640</xdr:rowOff>
        </xdr:to>
        <xdr:sp macro="" textlink="">
          <xdr:nvSpPr>
            <xdr:cNvPr id="182281" name="CommandButton1" hidden="1">
              <a:extLst>
                <a:ext uri="{63B3BB69-23CF-44E3-9099-C40C66FF867C}">
                  <a14:compatExt spid="_x0000_s182281"/>
                </a:ext>
                <a:ext uri="{FF2B5EF4-FFF2-40B4-BE49-F238E27FC236}">
                  <a16:creationId xmlns:a16="http://schemas.microsoft.com/office/drawing/2014/main" xmlns="" id="{00000000-0008-0000-3C00-000009C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24</xdr:row>
          <xdr:rowOff>0</xdr:rowOff>
        </xdr:from>
        <xdr:to>
          <xdr:col>9</xdr:col>
          <xdr:colOff>441960</xdr:colOff>
          <xdr:row>25</xdr:row>
          <xdr:rowOff>266700</xdr:rowOff>
        </xdr:to>
        <xdr:sp macro="" textlink="">
          <xdr:nvSpPr>
            <xdr:cNvPr id="182282" name="CommandButton2" hidden="1">
              <a:extLst>
                <a:ext uri="{63B3BB69-23CF-44E3-9099-C40C66FF867C}">
                  <a14:compatExt spid="_x0000_s182282"/>
                </a:ext>
                <a:ext uri="{FF2B5EF4-FFF2-40B4-BE49-F238E27FC236}">
                  <a16:creationId xmlns:a16="http://schemas.microsoft.com/office/drawing/2014/main" xmlns="" id="{00000000-0008-0000-3C00-00000AC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xdr:colOff>
          <xdr:row>17</xdr:row>
          <xdr:rowOff>289560</xdr:rowOff>
        </xdr:from>
        <xdr:to>
          <xdr:col>9</xdr:col>
          <xdr:colOff>396240</xdr:colOff>
          <xdr:row>18</xdr:row>
          <xdr:rowOff>121920</xdr:rowOff>
        </xdr:to>
        <xdr:sp macro="" textlink="">
          <xdr:nvSpPr>
            <xdr:cNvPr id="182283" name="CommandButton3" hidden="1">
              <a:extLst>
                <a:ext uri="{63B3BB69-23CF-44E3-9099-C40C66FF867C}">
                  <a14:compatExt spid="_x0000_s1822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2.xml><?xml version="1.0" encoding="utf-8"?>
<xdr:wsDr xmlns:xdr="http://schemas.openxmlformats.org/drawingml/2006/spreadsheetDrawing" xmlns:a="http://schemas.openxmlformats.org/drawingml/2006/main">
  <xdr:oneCellAnchor>
    <xdr:from>
      <xdr:col>8</xdr:col>
      <xdr:colOff>88900</xdr:colOff>
      <xdr:row>69</xdr:row>
      <xdr:rowOff>38100</xdr:rowOff>
    </xdr:from>
    <xdr:ext cx="1039586" cy="254000"/>
    <xdr:sp macro="" textlink="">
      <xdr:nvSpPr>
        <xdr:cNvPr id="2" name="CommandButton1" hidden="1">
          <a:extLst>
            <a:ext uri="{63B3BB69-23CF-44E3-9099-C40C66FF867C}">
              <a14:compatExt xmlns:a14="http://schemas.microsoft.com/office/drawing/2010/main" spid="_x0000_s183297"/>
            </a:ext>
            <a:ext uri="{FF2B5EF4-FFF2-40B4-BE49-F238E27FC236}">
              <a16:creationId xmlns="" xmlns:a16="http://schemas.microsoft.com/office/drawing/2014/main" id="{00000000-0008-0000-3D00-000001CC0200}"/>
            </a:ext>
          </a:extLst>
        </xdr:cNvPr>
        <xdr:cNvSpPr/>
      </xdr:nvSpPr>
      <xdr:spPr bwMode="auto">
        <a:xfrm>
          <a:off x="5087620" y="12656820"/>
          <a:ext cx="1039586"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264557" cy="415472"/>
    <xdr:sp macro="" textlink="">
      <xdr:nvSpPr>
        <xdr:cNvPr id="3" name="CommandButton2" hidden="1">
          <a:extLst>
            <a:ext uri="{63B3BB69-23CF-44E3-9099-C40C66FF867C}">
              <a14:compatExt xmlns:a14="http://schemas.microsoft.com/office/drawing/2010/main" spid="_x0000_s183304"/>
            </a:ext>
            <a:ext uri="{FF2B5EF4-FFF2-40B4-BE49-F238E27FC236}">
              <a16:creationId xmlns="" xmlns:a16="http://schemas.microsoft.com/office/drawing/2014/main" id="{00000000-0008-0000-3D00-000008CC0200}"/>
            </a:ext>
          </a:extLst>
        </xdr:cNvPr>
        <xdr:cNvSpPr/>
      </xdr:nvSpPr>
      <xdr:spPr bwMode="auto">
        <a:xfrm>
          <a:off x="4970780" y="675640"/>
          <a:ext cx="1264557" cy="41547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59</xdr:row>
          <xdr:rowOff>0</xdr:rowOff>
        </xdr:from>
        <xdr:to>
          <xdr:col>9</xdr:col>
          <xdr:colOff>396240</xdr:colOff>
          <xdr:row>59</xdr:row>
          <xdr:rowOff>350520</xdr:rowOff>
        </xdr:to>
        <xdr:sp macro="" textlink="">
          <xdr:nvSpPr>
            <xdr:cNvPr id="841737" name="CommandButton1" hidden="1">
              <a:extLst>
                <a:ext uri="{63B3BB69-23CF-44E3-9099-C40C66FF867C}">
                  <a14:compatExt spid="_x0000_s841737"/>
                </a:ext>
                <a:ext uri="{FF2B5EF4-FFF2-40B4-BE49-F238E27FC236}">
                  <a16:creationId xmlns="" xmlns:a16="http://schemas.microsoft.com/office/drawing/2014/main" id="{00000000-0008-0000-3D00-00000AC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64</xdr:row>
          <xdr:rowOff>106680</xdr:rowOff>
        </xdr:from>
        <xdr:to>
          <xdr:col>9</xdr:col>
          <xdr:colOff>426720</xdr:colOff>
          <xdr:row>66</xdr:row>
          <xdr:rowOff>22860</xdr:rowOff>
        </xdr:to>
        <xdr:sp macro="" textlink="">
          <xdr:nvSpPr>
            <xdr:cNvPr id="841738" name="CommandButton2" hidden="1">
              <a:extLst>
                <a:ext uri="{63B3BB69-23CF-44E3-9099-C40C66FF867C}">
                  <a14:compatExt spid="_x0000_s841738"/>
                </a:ext>
                <a:ext uri="{FF2B5EF4-FFF2-40B4-BE49-F238E27FC236}">
                  <a16:creationId xmlns="" xmlns:a16="http://schemas.microsoft.com/office/drawing/2014/main" id="{00000000-0008-0000-3D00-00000BC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3.xml><?xml version="1.0" encoding="utf-8"?>
<xdr:wsDr xmlns:xdr="http://schemas.openxmlformats.org/drawingml/2006/spreadsheetDrawing" xmlns:a="http://schemas.openxmlformats.org/drawingml/2006/main">
  <xdr:oneCellAnchor>
    <xdr:from>
      <xdr:col>8</xdr:col>
      <xdr:colOff>88900</xdr:colOff>
      <xdr:row>69</xdr:row>
      <xdr:rowOff>63500</xdr:rowOff>
    </xdr:from>
    <xdr:ext cx="1039586" cy="251581"/>
    <xdr:sp macro="" textlink="">
      <xdr:nvSpPr>
        <xdr:cNvPr id="2" name="CommandButton1" hidden="1">
          <a:extLst>
            <a:ext uri="{63B3BB69-23CF-44E3-9099-C40C66FF867C}">
              <a14:compatExt xmlns:a14="http://schemas.microsoft.com/office/drawing/2010/main" spid="_x0000_s160769"/>
            </a:ext>
            <a:ext uri="{FF2B5EF4-FFF2-40B4-BE49-F238E27FC236}">
              <a16:creationId xmlns:a16="http://schemas.microsoft.com/office/drawing/2014/main" xmlns="" id="{00000000-0008-0000-2700-000001740200}"/>
            </a:ext>
          </a:extLst>
        </xdr:cNvPr>
        <xdr:cNvSpPr/>
      </xdr:nvSpPr>
      <xdr:spPr bwMode="auto">
        <a:xfrm>
          <a:off x="5087620" y="12682220"/>
          <a:ext cx="1039586" cy="2515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139700</xdr:rowOff>
    </xdr:from>
    <xdr:ext cx="1264557" cy="416682"/>
    <xdr:sp macro="" textlink="">
      <xdr:nvSpPr>
        <xdr:cNvPr id="3" name="CommandButton2" hidden="1">
          <a:extLst>
            <a:ext uri="{63B3BB69-23CF-44E3-9099-C40C66FF867C}">
              <a14:compatExt xmlns:a14="http://schemas.microsoft.com/office/drawing/2010/main" spid="_x0000_s160776"/>
            </a:ext>
            <a:ext uri="{FF2B5EF4-FFF2-40B4-BE49-F238E27FC236}">
              <a16:creationId xmlns:a16="http://schemas.microsoft.com/office/drawing/2014/main" xmlns="" id="{00000000-0008-0000-2700-000008740200}"/>
            </a:ext>
          </a:extLst>
        </xdr:cNvPr>
        <xdr:cNvSpPr/>
      </xdr:nvSpPr>
      <xdr:spPr bwMode="auto">
        <a:xfrm>
          <a:off x="4970780" y="688340"/>
          <a:ext cx="1264557" cy="4166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144780</xdr:rowOff>
        </xdr:from>
        <xdr:to>
          <xdr:col>9</xdr:col>
          <xdr:colOff>419100</xdr:colOff>
          <xdr:row>7</xdr:row>
          <xdr:rowOff>175260</xdr:rowOff>
        </xdr:to>
        <xdr:sp macro="" textlink="">
          <xdr:nvSpPr>
            <xdr:cNvPr id="845832" name="CommandButton1" hidden="1">
              <a:extLst>
                <a:ext uri="{63B3BB69-23CF-44E3-9099-C40C66FF867C}">
                  <a14:compatExt spid="_x0000_s845832"/>
                </a:ext>
                <a:ext uri="{FF2B5EF4-FFF2-40B4-BE49-F238E27FC236}">
                  <a16:creationId xmlns:a16="http://schemas.microsoft.com/office/drawing/2014/main" xmlns="" id="{00000000-0008-0000-2700-00000C7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123825</xdr:colOff>
      <xdr:row>9</xdr:row>
      <xdr:rowOff>104775</xdr:rowOff>
    </xdr:from>
    <xdr:ext cx="953861" cy="475797"/>
    <xdr:sp macro="" textlink="">
      <xdr:nvSpPr>
        <xdr:cNvPr id="5" name="CommandButton2" hidden="1">
          <a:extLst>
            <a:ext uri="{63B3BB69-23CF-44E3-9099-C40C66FF867C}">
              <a14:compatExt xmlns:a14="http://schemas.microsoft.com/office/drawing/2010/main" spid="_x0000_s160781"/>
            </a:ext>
            <a:ext uri="{FF2B5EF4-FFF2-40B4-BE49-F238E27FC236}">
              <a16:creationId xmlns:a16="http://schemas.microsoft.com/office/drawing/2014/main" xmlns="" xmlns:a14="http://schemas.microsoft.com/office/drawing/2010/main" xmlns:mc="http://schemas.openxmlformats.org/markup-compatibility/2006" id="{00000000-0008-0000-2700-00000D740200}"/>
            </a:ext>
          </a:extLst>
        </xdr:cNvPr>
        <xdr:cNvSpPr/>
      </xdr:nvSpPr>
      <xdr:spPr bwMode="auto">
        <a:xfrm>
          <a:off x="5122545" y="1750695"/>
          <a:ext cx="953861" cy="475797"/>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121920</xdr:colOff>
          <xdr:row>9</xdr:row>
          <xdr:rowOff>106680</xdr:rowOff>
        </xdr:from>
        <xdr:to>
          <xdr:col>9</xdr:col>
          <xdr:colOff>449580</xdr:colOff>
          <xdr:row>12</xdr:row>
          <xdr:rowOff>38100</xdr:rowOff>
        </xdr:to>
        <xdr:sp macro="" textlink="">
          <xdr:nvSpPr>
            <xdr:cNvPr id="845833" name="CommandButton2" hidden="1">
              <a:extLst>
                <a:ext uri="{63B3BB69-23CF-44E3-9099-C40C66FF867C}">
                  <a14:compatExt spid="_x0000_s8458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25</xdr:col>
      <xdr:colOff>0</xdr:colOff>
      <xdr:row>1</xdr:row>
      <xdr:rowOff>228600</xdr:rowOff>
    </xdr:from>
    <xdr:ext cx="815468" cy="597155"/>
    <xdr:sp macro="" textlink="">
      <xdr:nvSpPr>
        <xdr:cNvPr id="7" name="CommandButton1" hidden="1">
          <a:extLst>
            <a:ext uri="{63B3BB69-23CF-44E3-9099-C40C66FF867C}">
              <a14:compatExt xmlns:a14="http://schemas.microsoft.com/office/drawing/2010/main" spid="_x0000_s82945"/>
            </a:ext>
            <a:ext uri="{FF2B5EF4-FFF2-40B4-BE49-F238E27FC236}">
              <a16:creationId xmlns="" xmlns:a16="http://schemas.microsoft.com/office/drawing/2014/main" id="{00000000-0008-0000-0100-000001440100}"/>
            </a:ext>
          </a:extLst>
        </xdr:cNvPr>
        <xdr:cNvSpPr/>
      </xdr:nvSpPr>
      <xdr:spPr bwMode="auto">
        <a:xfrm>
          <a:off x="15621000" y="365760"/>
          <a:ext cx="815468" cy="59715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25</xdr:col>
      <xdr:colOff>0</xdr:colOff>
      <xdr:row>4</xdr:row>
      <xdr:rowOff>76200</xdr:rowOff>
    </xdr:from>
    <xdr:ext cx="853568" cy="567011"/>
    <xdr:sp macro="" textlink="">
      <xdr:nvSpPr>
        <xdr:cNvPr id="8"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15621000" y="807720"/>
          <a:ext cx="853568" cy="5670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94.xml><?xml version="1.0" encoding="utf-8"?>
<xdr:wsDr xmlns:xdr="http://schemas.openxmlformats.org/drawingml/2006/spreadsheetDrawing" xmlns:a="http://schemas.openxmlformats.org/drawingml/2006/main">
  <xdr:twoCellAnchor editAs="oneCell">
    <xdr:from>
      <xdr:col>8</xdr:col>
      <xdr:colOff>63500</xdr:colOff>
      <xdr:row>69</xdr:row>
      <xdr:rowOff>38100</xdr:rowOff>
    </xdr:from>
    <xdr:to>
      <xdr:col>9</xdr:col>
      <xdr:colOff>482600</xdr:colOff>
      <xdr:row>69</xdr:row>
      <xdr:rowOff>292100</xdr:rowOff>
    </xdr:to>
    <xdr:sp macro="" textlink="">
      <xdr:nvSpPr>
        <xdr:cNvPr id="184321" name="CommandButton1" hidden="1">
          <a:extLst>
            <a:ext uri="{63B3BB69-23CF-44E3-9099-C40C66FF867C}">
              <a14:compatExt xmlns:a14="http://schemas.microsoft.com/office/drawing/2010/main" spid="_x0000_s184321"/>
            </a:ext>
            <a:ext uri="{FF2B5EF4-FFF2-40B4-BE49-F238E27FC236}">
              <a16:creationId xmlns:a16="http://schemas.microsoft.com/office/drawing/2014/main" xmlns="" id="{00000000-0008-0000-3E00-000001D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5</xdr:row>
      <xdr:rowOff>203200</xdr:rowOff>
    </xdr:to>
    <xdr:sp macro="" textlink="">
      <xdr:nvSpPr>
        <xdr:cNvPr id="184328" name="CommandButton2" hidden="1">
          <a:extLst>
            <a:ext uri="{63B3BB69-23CF-44E3-9099-C40C66FF867C}">
              <a14:compatExt xmlns:a14="http://schemas.microsoft.com/office/drawing/2010/main" spid="_x0000_s184328"/>
            </a:ext>
            <a:ext uri="{FF2B5EF4-FFF2-40B4-BE49-F238E27FC236}">
              <a16:creationId xmlns:a16="http://schemas.microsoft.com/office/drawing/2014/main" xmlns="" id="{00000000-0008-0000-3E00-000008D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144780</xdr:colOff>
          <xdr:row>7</xdr:row>
          <xdr:rowOff>137160</xdr:rowOff>
        </xdr:from>
        <xdr:to>
          <xdr:col>9</xdr:col>
          <xdr:colOff>434340</xdr:colOff>
          <xdr:row>8</xdr:row>
          <xdr:rowOff>137160</xdr:rowOff>
        </xdr:to>
        <xdr:sp macro="" textlink="">
          <xdr:nvSpPr>
            <xdr:cNvPr id="184330" name="CommandButton1" hidden="1">
              <a:extLst>
                <a:ext uri="{63B3BB69-23CF-44E3-9099-C40C66FF867C}">
                  <a14:compatExt spid="_x0000_s184330"/>
                </a:ext>
                <a:ext uri="{FF2B5EF4-FFF2-40B4-BE49-F238E27FC236}">
                  <a16:creationId xmlns:a16="http://schemas.microsoft.com/office/drawing/2014/main" xmlns="" id="{00000000-0008-0000-3E00-00000AD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9</xdr:row>
          <xdr:rowOff>152400</xdr:rowOff>
        </xdr:from>
        <xdr:to>
          <xdr:col>9</xdr:col>
          <xdr:colOff>472440</xdr:colOff>
          <xdr:row>12</xdr:row>
          <xdr:rowOff>76200</xdr:rowOff>
        </xdr:to>
        <xdr:sp macro="" textlink="">
          <xdr:nvSpPr>
            <xdr:cNvPr id="184331" name="CommandButton2" hidden="1">
              <a:extLst>
                <a:ext uri="{63B3BB69-23CF-44E3-9099-C40C66FF867C}">
                  <a14:compatExt spid="_x0000_s184331"/>
                </a:ext>
                <a:ext uri="{FF2B5EF4-FFF2-40B4-BE49-F238E27FC236}">
                  <a16:creationId xmlns:a16="http://schemas.microsoft.com/office/drawing/2014/main" xmlns="" id="{00000000-0008-0000-3E00-00000BD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5.xml><?xml version="1.0" encoding="utf-8"?>
<xdr:wsDr xmlns:xdr="http://schemas.openxmlformats.org/drawingml/2006/spreadsheetDrawing" xmlns:a="http://schemas.openxmlformats.org/drawingml/2006/main">
  <xdr:twoCellAnchor editAs="oneCell">
    <xdr:from>
      <xdr:col>8</xdr:col>
      <xdr:colOff>76200</xdr:colOff>
      <xdr:row>69</xdr:row>
      <xdr:rowOff>25400</xdr:rowOff>
    </xdr:from>
    <xdr:to>
      <xdr:col>9</xdr:col>
      <xdr:colOff>495300</xdr:colOff>
      <xdr:row>69</xdr:row>
      <xdr:rowOff>292100</xdr:rowOff>
    </xdr:to>
    <xdr:sp macro="" textlink="">
      <xdr:nvSpPr>
        <xdr:cNvPr id="185345" name="CommandButton1" hidden="1">
          <a:extLst>
            <a:ext uri="{63B3BB69-23CF-44E3-9099-C40C66FF867C}">
              <a14:compatExt xmlns:a14="http://schemas.microsoft.com/office/drawing/2010/main" spid="_x0000_s185345"/>
            </a:ext>
            <a:ext uri="{FF2B5EF4-FFF2-40B4-BE49-F238E27FC236}">
              <a16:creationId xmlns:a16="http://schemas.microsoft.com/office/drawing/2014/main" xmlns="" id="{00000000-0008-0000-3F00-000001D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14941</xdr:rowOff>
    </xdr:to>
    <xdr:sp macro="" textlink="">
      <xdr:nvSpPr>
        <xdr:cNvPr id="185352" name="CommandButton2" hidden="1">
          <a:extLst>
            <a:ext uri="{63B3BB69-23CF-44E3-9099-C40C66FF867C}">
              <a14:compatExt xmlns:a14="http://schemas.microsoft.com/office/drawing/2010/main" spid="_x0000_s185352"/>
            </a:ext>
            <a:ext uri="{FF2B5EF4-FFF2-40B4-BE49-F238E27FC236}">
              <a16:creationId xmlns:a16="http://schemas.microsoft.com/office/drawing/2014/main" xmlns="" id="{00000000-0008-0000-3F00-000008D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56</xdr:row>
          <xdr:rowOff>0</xdr:rowOff>
        </xdr:from>
        <xdr:to>
          <xdr:col>9</xdr:col>
          <xdr:colOff>297180</xdr:colOff>
          <xdr:row>57</xdr:row>
          <xdr:rowOff>60960</xdr:rowOff>
        </xdr:to>
        <xdr:sp macro="" textlink="">
          <xdr:nvSpPr>
            <xdr:cNvPr id="185354" name="CommandButton1" hidden="1">
              <a:extLst>
                <a:ext uri="{63B3BB69-23CF-44E3-9099-C40C66FF867C}">
                  <a14:compatExt spid="_x0000_s185354"/>
                </a:ext>
                <a:ext uri="{FF2B5EF4-FFF2-40B4-BE49-F238E27FC236}">
                  <a16:creationId xmlns:a16="http://schemas.microsoft.com/office/drawing/2014/main" xmlns="" id="{00000000-0008-0000-3F00-00000AD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56</xdr:row>
          <xdr:rowOff>0</xdr:rowOff>
        </xdr:from>
        <xdr:to>
          <xdr:col>9</xdr:col>
          <xdr:colOff>441960</xdr:colOff>
          <xdr:row>57</xdr:row>
          <xdr:rowOff>114300</xdr:rowOff>
        </xdr:to>
        <xdr:sp macro="" textlink="">
          <xdr:nvSpPr>
            <xdr:cNvPr id="185355" name="CommandButton2" hidden="1">
              <a:extLst>
                <a:ext uri="{63B3BB69-23CF-44E3-9099-C40C66FF867C}">
                  <a14:compatExt spid="_x0000_s185355"/>
                </a:ext>
                <a:ext uri="{FF2B5EF4-FFF2-40B4-BE49-F238E27FC236}">
                  <a16:creationId xmlns:a16="http://schemas.microsoft.com/office/drawing/2014/main" xmlns="" id="{00000000-0008-0000-3F00-00000BD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51</xdr:row>
          <xdr:rowOff>45720</xdr:rowOff>
        </xdr:from>
        <xdr:to>
          <xdr:col>9</xdr:col>
          <xdr:colOff>403860</xdr:colOff>
          <xdr:row>53</xdr:row>
          <xdr:rowOff>30480</xdr:rowOff>
        </xdr:to>
        <xdr:sp macro="" textlink="">
          <xdr:nvSpPr>
            <xdr:cNvPr id="185365" name="CommandButton3" hidden="1">
              <a:extLst>
                <a:ext uri="{63B3BB69-23CF-44E3-9099-C40C66FF867C}">
                  <a14:compatExt spid="_x0000_s18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6.xml><?xml version="1.0" encoding="utf-8"?>
<xdr:wsDr xmlns:xdr="http://schemas.openxmlformats.org/drawingml/2006/spreadsheetDrawing" xmlns:a="http://schemas.openxmlformats.org/drawingml/2006/main">
  <xdr:twoCellAnchor editAs="oneCell">
    <xdr:from>
      <xdr:col>8</xdr:col>
      <xdr:colOff>63500</xdr:colOff>
      <xdr:row>69</xdr:row>
      <xdr:rowOff>0</xdr:rowOff>
    </xdr:from>
    <xdr:to>
      <xdr:col>9</xdr:col>
      <xdr:colOff>482600</xdr:colOff>
      <xdr:row>69</xdr:row>
      <xdr:rowOff>268193</xdr:rowOff>
    </xdr:to>
    <xdr:sp macro="" textlink="">
      <xdr:nvSpPr>
        <xdr:cNvPr id="186369" name="CommandButton1" hidden="1">
          <a:extLst>
            <a:ext uri="{63B3BB69-23CF-44E3-9099-C40C66FF867C}">
              <a14:compatExt xmlns:a14="http://schemas.microsoft.com/office/drawing/2010/main" spid="_x0000_s186369"/>
            </a:ext>
            <a:ext uri="{FF2B5EF4-FFF2-40B4-BE49-F238E27FC236}">
              <a16:creationId xmlns:a16="http://schemas.microsoft.com/office/drawing/2014/main" xmlns="" id="{00000000-0008-0000-4000-000001D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2</xdr:row>
      <xdr:rowOff>101600</xdr:rowOff>
    </xdr:from>
    <xdr:to>
      <xdr:col>10</xdr:col>
      <xdr:colOff>0</xdr:colOff>
      <xdr:row>4</xdr:row>
      <xdr:rowOff>208241</xdr:rowOff>
    </xdr:to>
    <xdr:sp macro="" textlink="">
      <xdr:nvSpPr>
        <xdr:cNvPr id="186376" name="CommandButton2" hidden="1">
          <a:extLst>
            <a:ext uri="{63B3BB69-23CF-44E3-9099-C40C66FF867C}">
              <a14:compatExt xmlns:a14="http://schemas.microsoft.com/office/drawing/2010/main" spid="_x0000_s186376"/>
            </a:ext>
            <a:ext uri="{FF2B5EF4-FFF2-40B4-BE49-F238E27FC236}">
              <a16:creationId xmlns:a16="http://schemas.microsoft.com/office/drawing/2014/main" xmlns="" id="{00000000-0008-0000-4000-000008D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24</xdr:row>
          <xdr:rowOff>0</xdr:rowOff>
        </xdr:from>
        <xdr:to>
          <xdr:col>9</xdr:col>
          <xdr:colOff>403860</xdr:colOff>
          <xdr:row>25</xdr:row>
          <xdr:rowOff>175260</xdr:rowOff>
        </xdr:to>
        <xdr:sp macro="" textlink="">
          <xdr:nvSpPr>
            <xdr:cNvPr id="186378" name="CommandButton1" hidden="1">
              <a:extLst>
                <a:ext uri="{63B3BB69-23CF-44E3-9099-C40C66FF867C}">
                  <a14:compatExt spid="_x0000_s186378"/>
                </a:ext>
                <a:ext uri="{FF2B5EF4-FFF2-40B4-BE49-F238E27FC236}">
                  <a16:creationId xmlns:a16="http://schemas.microsoft.com/office/drawing/2014/main" xmlns="" id="{00000000-0008-0000-4000-00000AD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144780</xdr:colOff>
          <xdr:row>29</xdr:row>
          <xdr:rowOff>7620</xdr:rowOff>
        </xdr:from>
        <xdr:to>
          <xdr:col>9</xdr:col>
          <xdr:colOff>464820</xdr:colOff>
          <xdr:row>31</xdr:row>
          <xdr:rowOff>106680</xdr:rowOff>
        </xdr:to>
        <xdr:sp macro="" textlink="">
          <xdr:nvSpPr>
            <xdr:cNvPr id="186379" name="CommandButton2" hidden="1">
              <a:extLst>
                <a:ext uri="{63B3BB69-23CF-44E3-9099-C40C66FF867C}">
                  <a14:compatExt spid="_x0000_s186379"/>
                </a:ext>
                <a:ext uri="{FF2B5EF4-FFF2-40B4-BE49-F238E27FC236}">
                  <a16:creationId xmlns:a16="http://schemas.microsoft.com/office/drawing/2014/main" xmlns="" id="{00000000-0008-0000-4000-00000BD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7.xml><?xml version="1.0" encoding="utf-8"?>
<xdr:wsDr xmlns:xdr="http://schemas.openxmlformats.org/drawingml/2006/spreadsheetDrawing" xmlns:a="http://schemas.openxmlformats.org/drawingml/2006/main">
  <xdr:twoCellAnchor editAs="oneCell">
    <xdr:from>
      <xdr:col>8</xdr:col>
      <xdr:colOff>88900</xdr:colOff>
      <xdr:row>69</xdr:row>
      <xdr:rowOff>25400</xdr:rowOff>
    </xdr:from>
    <xdr:to>
      <xdr:col>9</xdr:col>
      <xdr:colOff>508000</xdr:colOff>
      <xdr:row>69</xdr:row>
      <xdr:rowOff>279400</xdr:rowOff>
    </xdr:to>
    <xdr:sp macro="" textlink="">
      <xdr:nvSpPr>
        <xdr:cNvPr id="187393" name="CommandButton1" hidden="1">
          <a:extLst>
            <a:ext uri="{63B3BB69-23CF-44E3-9099-C40C66FF867C}">
              <a14:compatExt xmlns:a14="http://schemas.microsoft.com/office/drawing/2010/main" spid="_x0000_s187393"/>
            </a:ext>
            <a:ext uri="{FF2B5EF4-FFF2-40B4-BE49-F238E27FC236}">
              <a16:creationId xmlns:a16="http://schemas.microsoft.com/office/drawing/2014/main" xmlns="" id="{00000000-0008-0000-4100-000001D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8812</xdr:rowOff>
    </xdr:to>
    <xdr:sp macro="" textlink="">
      <xdr:nvSpPr>
        <xdr:cNvPr id="187400" name="CommandButton2" hidden="1">
          <a:extLst>
            <a:ext uri="{63B3BB69-23CF-44E3-9099-C40C66FF867C}">
              <a14:compatExt xmlns:a14="http://schemas.microsoft.com/office/drawing/2010/main" spid="_x0000_s187400"/>
            </a:ext>
            <a:ext uri="{FF2B5EF4-FFF2-40B4-BE49-F238E27FC236}">
              <a16:creationId xmlns:a16="http://schemas.microsoft.com/office/drawing/2014/main" xmlns="" id="{00000000-0008-0000-4100-000008D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70</xdr:row>
          <xdr:rowOff>0</xdr:rowOff>
        </xdr:from>
        <xdr:to>
          <xdr:col>9</xdr:col>
          <xdr:colOff>403860</xdr:colOff>
          <xdr:row>70</xdr:row>
          <xdr:rowOff>350520</xdr:rowOff>
        </xdr:to>
        <xdr:sp macro="" textlink="">
          <xdr:nvSpPr>
            <xdr:cNvPr id="187401" name="CommandButton1" hidden="1">
              <a:extLst>
                <a:ext uri="{63B3BB69-23CF-44E3-9099-C40C66FF867C}">
                  <a14:compatExt spid="_x0000_s187401"/>
                </a:ext>
                <a:ext uri="{FF2B5EF4-FFF2-40B4-BE49-F238E27FC236}">
                  <a16:creationId xmlns:a16="http://schemas.microsoft.com/office/drawing/2014/main" xmlns="" id="{00000000-0008-0000-4100-000009D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72</xdr:row>
          <xdr:rowOff>60960</xdr:rowOff>
        </xdr:from>
        <xdr:to>
          <xdr:col>9</xdr:col>
          <xdr:colOff>434340</xdr:colOff>
          <xdr:row>73</xdr:row>
          <xdr:rowOff>335280</xdr:rowOff>
        </xdr:to>
        <xdr:sp macro="" textlink="">
          <xdr:nvSpPr>
            <xdr:cNvPr id="187402" name="CommandButton2" hidden="1">
              <a:extLst>
                <a:ext uri="{63B3BB69-23CF-44E3-9099-C40C66FF867C}">
                  <a14:compatExt spid="_x0000_s187402"/>
                </a:ext>
                <a:ext uri="{FF2B5EF4-FFF2-40B4-BE49-F238E27FC236}">
                  <a16:creationId xmlns:a16="http://schemas.microsoft.com/office/drawing/2014/main" xmlns="" id="{00000000-0008-0000-4100-00000AD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8.xml><?xml version="1.0" encoding="utf-8"?>
<xdr:wsDr xmlns:xdr="http://schemas.openxmlformats.org/drawingml/2006/spreadsheetDrawing" xmlns:a="http://schemas.openxmlformats.org/drawingml/2006/main">
  <xdr:twoCellAnchor editAs="oneCell">
    <xdr:from>
      <xdr:col>8</xdr:col>
      <xdr:colOff>88900</xdr:colOff>
      <xdr:row>69</xdr:row>
      <xdr:rowOff>63500</xdr:rowOff>
    </xdr:from>
    <xdr:to>
      <xdr:col>9</xdr:col>
      <xdr:colOff>508000</xdr:colOff>
      <xdr:row>70</xdr:row>
      <xdr:rowOff>22030</xdr:rowOff>
    </xdr:to>
    <xdr:sp macro="" textlink="">
      <xdr:nvSpPr>
        <xdr:cNvPr id="188417" name="CommandButton1" hidden="1">
          <a:extLst>
            <a:ext uri="{63B3BB69-23CF-44E3-9099-C40C66FF867C}">
              <a14:compatExt xmlns:a14="http://schemas.microsoft.com/office/drawing/2010/main" spid="_x0000_s188417"/>
            </a:ext>
            <a:ext uri="{FF2B5EF4-FFF2-40B4-BE49-F238E27FC236}">
              <a16:creationId xmlns:a16="http://schemas.microsoft.com/office/drawing/2014/main" xmlns="" id="{00000000-0008-0000-4200-000001E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5</xdr:row>
      <xdr:rowOff>203200</xdr:rowOff>
    </xdr:to>
    <xdr:sp macro="" textlink="">
      <xdr:nvSpPr>
        <xdr:cNvPr id="188424" name="CommandButton2" hidden="1">
          <a:extLst>
            <a:ext uri="{63B3BB69-23CF-44E3-9099-C40C66FF867C}">
              <a14:compatExt xmlns:a14="http://schemas.microsoft.com/office/drawing/2010/main" spid="_x0000_s188424"/>
            </a:ext>
            <a:ext uri="{FF2B5EF4-FFF2-40B4-BE49-F238E27FC236}">
              <a16:creationId xmlns:a16="http://schemas.microsoft.com/office/drawing/2014/main" xmlns="" id="{00000000-0008-0000-4200-000008E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121920</xdr:colOff>
          <xdr:row>20</xdr:row>
          <xdr:rowOff>0</xdr:rowOff>
        </xdr:from>
        <xdr:to>
          <xdr:col>9</xdr:col>
          <xdr:colOff>411480</xdr:colOff>
          <xdr:row>21</xdr:row>
          <xdr:rowOff>0</xdr:rowOff>
        </xdr:to>
        <xdr:sp macro="" textlink="">
          <xdr:nvSpPr>
            <xdr:cNvPr id="188426" name="CommandButton1" hidden="1">
              <a:extLst>
                <a:ext uri="{63B3BB69-23CF-44E3-9099-C40C66FF867C}">
                  <a14:compatExt spid="_x0000_s188426"/>
                </a:ext>
                <a:ext uri="{FF2B5EF4-FFF2-40B4-BE49-F238E27FC236}">
                  <a16:creationId xmlns:a16="http://schemas.microsoft.com/office/drawing/2014/main" xmlns="" id="{00000000-0008-0000-4200-00000AE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26</xdr:row>
          <xdr:rowOff>289560</xdr:rowOff>
        </xdr:from>
        <xdr:to>
          <xdr:col>9</xdr:col>
          <xdr:colOff>441960</xdr:colOff>
          <xdr:row>28</xdr:row>
          <xdr:rowOff>236220</xdr:rowOff>
        </xdr:to>
        <xdr:sp macro="" textlink="">
          <xdr:nvSpPr>
            <xdr:cNvPr id="188427" name="CommandButton2" hidden="1">
              <a:extLst>
                <a:ext uri="{63B3BB69-23CF-44E3-9099-C40C66FF867C}">
                  <a14:compatExt spid="_x0000_s188427"/>
                </a:ext>
                <a:ext uri="{FF2B5EF4-FFF2-40B4-BE49-F238E27FC236}">
                  <a16:creationId xmlns:a16="http://schemas.microsoft.com/office/drawing/2014/main" xmlns="" id="{00000000-0008-0000-4200-00000BE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9.xml><?xml version="1.0" encoding="utf-8"?>
<xdr:wsDr xmlns:xdr="http://schemas.openxmlformats.org/drawingml/2006/spreadsheetDrawing" xmlns:a="http://schemas.openxmlformats.org/drawingml/2006/main">
  <xdr:twoCellAnchor editAs="oneCell">
    <xdr:from>
      <xdr:col>8</xdr:col>
      <xdr:colOff>76200</xdr:colOff>
      <xdr:row>69</xdr:row>
      <xdr:rowOff>63500</xdr:rowOff>
    </xdr:from>
    <xdr:to>
      <xdr:col>9</xdr:col>
      <xdr:colOff>495300</xdr:colOff>
      <xdr:row>70</xdr:row>
      <xdr:rowOff>22030</xdr:rowOff>
    </xdr:to>
    <xdr:sp macro="" textlink="">
      <xdr:nvSpPr>
        <xdr:cNvPr id="189441" name="CommandButton1" hidden="1">
          <a:extLst>
            <a:ext uri="{63B3BB69-23CF-44E3-9099-C40C66FF867C}">
              <a14:compatExt xmlns:a14="http://schemas.microsoft.com/office/drawing/2010/main" spid="_x0000_s189441"/>
            </a:ext>
            <a:ext uri="{FF2B5EF4-FFF2-40B4-BE49-F238E27FC236}">
              <a16:creationId xmlns:a16="http://schemas.microsoft.com/office/drawing/2014/main" xmlns="" id="{00000000-0008-0000-4300-000001E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5</xdr:row>
      <xdr:rowOff>203200</xdr:rowOff>
    </xdr:to>
    <xdr:sp macro="" textlink="">
      <xdr:nvSpPr>
        <xdr:cNvPr id="189448" name="CommandButton2" hidden="1">
          <a:extLst>
            <a:ext uri="{63B3BB69-23CF-44E3-9099-C40C66FF867C}">
              <a14:compatExt xmlns:a14="http://schemas.microsoft.com/office/drawing/2010/main" spid="_x0000_s189448"/>
            </a:ext>
            <a:ext uri="{FF2B5EF4-FFF2-40B4-BE49-F238E27FC236}">
              <a16:creationId xmlns:a16="http://schemas.microsoft.com/office/drawing/2014/main" xmlns="" id="{00000000-0008-0000-4300-000008E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25</xdr:row>
          <xdr:rowOff>0</xdr:rowOff>
        </xdr:from>
        <xdr:to>
          <xdr:col>9</xdr:col>
          <xdr:colOff>403860</xdr:colOff>
          <xdr:row>26</xdr:row>
          <xdr:rowOff>15240</xdr:rowOff>
        </xdr:to>
        <xdr:sp macro="" textlink="">
          <xdr:nvSpPr>
            <xdr:cNvPr id="189450" name="CommandButton1" hidden="1">
              <a:extLst>
                <a:ext uri="{63B3BB69-23CF-44E3-9099-C40C66FF867C}">
                  <a14:compatExt spid="_x0000_s189450"/>
                </a:ext>
                <a:ext uri="{FF2B5EF4-FFF2-40B4-BE49-F238E27FC236}">
                  <a16:creationId xmlns:a16="http://schemas.microsoft.com/office/drawing/2014/main" xmlns="" id="{00000000-0008-0000-4300-00000AE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30</xdr:row>
          <xdr:rowOff>76200</xdr:rowOff>
        </xdr:from>
        <xdr:to>
          <xdr:col>9</xdr:col>
          <xdr:colOff>441960</xdr:colOff>
          <xdr:row>32</xdr:row>
          <xdr:rowOff>15240</xdr:rowOff>
        </xdr:to>
        <xdr:sp macro="" textlink="">
          <xdr:nvSpPr>
            <xdr:cNvPr id="189451" name="CommandButton2" hidden="1">
              <a:extLst>
                <a:ext uri="{63B3BB69-23CF-44E3-9099-C40C66FF867C}">
                  <a14:compatExt spid="_x0000_s189451"/>
                </a:ext>
                <a:ext uri="{FF2B5EF4-FFF2-40B4-BE49-F238E27FC236}">
                  <a16:creationId xmlns:a16="http://schemas.microsoft.com/office/drawing/2014/main" xmlns="" id="{00000000-0008-0000-4300-00000BE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25</xdr:col>
      <xdr:colOff>0</xdr:colOff>
      <xdr:row>1</xdr:row>
      <xdr:rowOff>228600</xdr:rowOff>
    </xdr:from>
    <xdr:to>
      <xdr:col>27</xdr:col>
      <xdr:colOff>596406</xdr:colOff>
      <xdr:row>5</xdr:row>
      <xdr:rowOff>102944</xdr:rowOff>
    </xdr:to>
    <xdr:sp macro="" textlink="">
      <xdr:nvSpPr>
        <xdr:cNvPr id="6" name="CommandButton1" hidden="1">
          <a:extLst>
            <a:ext uri="{63B3BB69-23CF-44E3-9099-C40C66FF867C}">
              <a14:compatExt xmlns:a14="http://schemas.microsoft.com/office/drawing/2010/main" spid="_x0000_s82945"/>
            </a:ext>
            <a:ext uri="{FF2B5EF4-FFF2-40B4-BE49-F238E27FC236}">
              <a16:creationId xmlns:a16="http://schemas.microsoft.com/office/drawing/2014/main" xmlns=""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25</xdr:col>
      <xdr:colOff>0</xdr:colOff>
      <xdr:row>4</xdr:row>
      <xdr:rowOff>76200</xdr:rowOff>
    </xdr:from>
    <xdr:to>
      <xdr:col>28</xdr:col>
      <xdr:colOff>12465</xdr:colOff>
      <xdr:row>6</xdr:row>
      <xdr:rowOff>123116</xdr:rowOff>
    </xdr:to>
    <xdr:sp macro="" textlink="">
      <xdr:nvSpPr>
        <xdr:cNvPr id="7"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100.xml><?xml version="1.0" encoding="utf-8"?>
<xdr:wsDr xmlns:xdr="http://schemas.openxmlformats.org/drawingml/2006/spreadsheetDrawing" xmlns:a="http://schemas.openxmlformats.org/drawingml/2006/main">
  <xdr:twoCellAnchor editAs="oneCell">
    <xdr:from>
      <xdr:col>8</xdr:col>
      <xdr:colOff>63500</xdr:colOff>
      <xdr:row>69</xdr:row>
      <xdr:rowOff>63500</xdr:rowOff>
    </xdr:from>
    <xdr:to>
      <xdr:col>9</xdr:col>
      <xdr:colOff>482600</xdr:colOff>
      <xdr:row>70</xdr:row>
      <xdr:rowOff>22031</xdr:rowOff>
    </xdr:to>
    <xdr:sp macro="" textlink="">
      <xdr:nvSpPr>
        <xdr:cNvPr id="191489" name="CommandButton1" hidden="1">
          <a:extLst>
            <a:ext uri="{63B3BB69-23CF-44E3-9099-C40C66FF867C}">
              <a14:compatExt xmlns:a14="http://schemas.microsoft.com/office/drawing/2010/main" spid="_x0000_s191489"/>
            </a:ext>
            <a:ext uri="{FF2B5EF4-FFF2-40B4-BE49-F238E27FC236}">
              <a16:creationId xmlns:a16="http://schemas.microsoft.com/office/drawing/2014/main" xmlns="" id="{00000000-0008-0000-4500-000001E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8812</xdr:rowOff>
    </xdr:to>
    <xdr:sp macro="" textlink="">
      <xdr:nvSpPr>
        <xdr:cNvPr id="191496" name="CommandButton2" hidden="1">
          <a:extLst>
            <a:ext uri="{63B3BB69-23CF-44E3-9099-C40C66FF867C}">
              <a14:compatExt xmlns:a14="http://schemas.microsoft.com/office/drawing/2010/main" spid="_x0000_s191496"/>
            </a:ext>
            <a:ext uri="{FF2B5EF4-FFF2-40B4-BE49-F238E27FC236}">
              <a16:creationId xmlns:a16="http://schemas.microsoft.com/office/drawing/2014/main" xmlns="" id="{00000000-0008-0000-4500-000008E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47</xdr:row>
          <xdr:rowOff>0</xdr:rowOff>
        </xdr:from>
        <xdr:to>
          <xdr:col>9</xdr:col>
          <xdr:colOff>403860</xdr:colOff>
          <xdr:row>47</xdr:row>
          <xdr:rowOff>350520</xdr:rowOff>
        </xdr:to>
        <xdr:sp macro="" textlink="">
          <xdr:nvSpPr>
            <xdr:cNvPr id="191498" name="CommandButton1" hidden="1">
              <a:extLst>
                <a:ext uri="{63B3BB69-23CF-44E3-9099-C40C66FF867C}">
                  <a14:compatExt spid="_x0000_s191498"/>
                </a:ext>
                <a:ext uri="{FF2B5EF4-FFF2-40B4-BE49-F238E27FC236}">
                  <a16:creationId xmlns:a16="http://schemas.microsoft.com/office/drawing/2014/main" xmlns="" id="{00000000-0008-0000-4500-00000AE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47</xdr:row>
          <xdr:rowOff>0</xdr:rowOff>
        </xdr:from>
        <xdr:to>
          <xdr:col>9</xdr:col>
          <xdr:colOff>441960</xdr:colOff>
          <xdr:row>47</xdr:row>
          <xdr:rowOff>449580</xdr:rowOff>
        </xdr:to>
        <xdr:sp macro="" textlink="">
          <xdr:nvSpPr>
            <xdr:cNvPr id="191499" name="CommandButton2" hidden="1">
              <a:extLst>
                <a:ext uri="{63B3BB69-23CF-44E3-9099-C40C66FF867C}">
                  <a14:compatExt spid="_x0000_s191499"/>
                </a:ext>
                <a:ext uri="{FF2B5EF4-FFF2-40B4-BE49-F238E27FC236}">
                  <a16:creationId xmlns:a16="http://schemas.microsoft.com/office/drawing/2014/main" xmlns="" id="{00000000-0008-0000-4500-00000BE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xdr:colOff>
          <xdr:row>42</xdr:row>
          <xdr:rowOff>0</xdr:rowOff>
        </xdr:from>
        <xdr:to>
          <xdr:col>9</xdr:col>
          <xdr:colOff>396240</xdr:colOff>
          <xdr:row>43</xdr:row>
          <xdr:rowOff>0</xdr:rowOff>
        </xdr:to>
        <xdr:sp macro="" textlink="">
          <xdr:nvSpPr>
            <xdr:cNvPr id="191500" name="CommandButton3" hidden="1">
              <a:extLst>
                <a:ext uri="{63B3BB69-23CF-44E3-9099-C40C66FF867C}">
                  <a14:compatExt spid="_x0000_s19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25</xdr:col>
      <xdr:colOff>0</xdr:colOff>
      <xdr:row>1</xdr:row>
      <xdr:rowOff>228600</xdr:rowOff>
    </xdr:from>
    <xdr:to>
      <xdr:col>27</xdr:col>
      <xdr:colOff>596406</xdr:colOff>
      <xdr:row>5</xdr:row>
      <xdr:rowOff>102944</xdr:rowOff>
    </xdr:to>
    <xdr:sp macro="" textlink="">
      <xdr:nvSpPr>
        <xdr:cNvPr id="7" name="CommandButton1" hidden="1">
          <a:extLst>
            <a:ext uri="{63B3BB69-23CF-44E3-9099-C40C66FF867C}">
              <a14:compatExt xmlns:a14="http://schemas.microsoft.com/office/drawing/2010/main" spid="_x0000_s82945"/>
            </a:ext>
            <a:ext uri="{FF2B5EF4-FFF2-40B4-BE49-F238E27FC236}">
              <a16:creationId xmlns:a16="http://schemas.microsoft.com/office/drawing/2014/main" xmlns=""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25</xdr:col>
      <xdr:colOff>0</xdr:colOff>
      <xdr:row>4</xdr:row>
      <xdr:rowOff>76200</xdr:rowOff>
    </xdr:from>
    <xdr:to>
      <xdr:col>28</xdr:col>
      <xdr:colOff>12465</xdr:colOff>
      <xdr:row>6</xdr:row>
      <xdr:rowOff>286403</xdr:rowOff>
    </xdr:to>
    <xdr:sp macro="" textlink="">
      <xdr:nvSpPr>
        <xdr:cNvPr id="8"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101.xml><?xml version="1.0" encoding="utf-8"?>
<xdr:wsDr xmlns:xdr="http://schemas.openxmlformats.org/drawingml/2006/spreadsheetDrawing" xmlns:a="http://schemas.openxmlformats.org/drawingml/2006/main">
  <xdr:twoCellAnchor editAs="oneCell">
    <xdr:from>
      <xdr:col>8</xdr:col>
      <xdr:colOff>88900</xdr:colOff>
      <xdr:row>69</xdr:row>
      <xdr:rowOff>50800</xdr:rowOff>
    </xdr:from>
    <xdr:to>
      <xdr:col>9</xdr:col>
      <xdr:colOff>508000</xdr:colOff>
      <xdr:row>70</xdr:row>
      <xdr:rowOff>9331</xdr:rowOff>
    </xdr:to>
    <xdr:sp macro="" textlink="">
      <xdr:nvSpPr>
        <xdr:cNvPr id="192513" name="CommandButton1" hidden="1">
          <a:extLst>
            <a:ext uri="{63B3BB69-23CF-44E3-9099-C40C66FF867C}">
              <a14:compatExt xmlns:a14="http://schemas.microsoft.com/office/drawing/2010/main" spid="_x0000_s192513"/>
            </a:ext>
            <a:ext uri="{FF2B5EF4-FFF2-40B4-BE49-F238E27FC236}">
              <a16:creationId xmlns:a16="http://schemas.microsoft.com/office/drawing/2014/main" xmlns="" id="{00000000-0008-0000-4600-000001F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8812</xdr:rowOff>
    </xdr:to>
    <xdr:sp macro="" textlink="">
      <xdr:nvSpPr>
        <xdr:cNvPr id="192520" name="CommandButton2" hidden="1">
          <a:extLst>
            <a:ext uri="{63B3BB69-23CF-44E3-9099-C40C66FF867C}">
              <a14:compatExt xmlns:a14="http://schemas.microsoft.com/office/drawing/2010/main" spid="_x0000_s192520"/>
            </a:ext>
            <a:ext uri="{FF2B5EF4-FFF2-40B4-BE49-F238E27FC236}">
              <a16:creationId xmlns:a16="http://schemas.microsoft.com/office/drawing/2014/main" xmlns="" id="{00000000-0008-0000-4600-000008F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23</xdr:row>
          <xdr:rowOff>0</xdr:rowOff>
        </xdr:from>
        <xdr:to>
          <xdr:col>9</xdr:col>
          <xdr:colOff>403860</xdr:colOff>
          <xdr:row>25</xdr:row>
          <xdr:rowOff>7620</xdr:rowOff>
        </xdr:to>
        <xdr:sp macro="" textlink="">
          <xdr:nvSpPr>
            <xdr:cNvPr id="192521" name="CommandButton1" hidden="1">
              <a:extLst>
                <a:ext uri="{63B3BB69-23CF-44E3-9099-C40C66FF867C}">
                  <a14:compatExt spid="_x0000_s192521"/>
                </a:ext>
                <a:ext uri="{FF2B5EF4-FFF2-40B4-BE49-F238E27FC236}">
                  <a16:creationId xmlns:a16="http://schemas.microsoft.com/office/drawing/2014/main" xmlns="" id="{00000000-0008-0000-46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83820</xdr:colOff>
          <xdr:row>28</xdr:row>
          <xdr:rowOff>83820</xdr:rowOff>
        </xdr:from>
        <xdr:to>
          <xdr:col>9</xdr:col>
          <xdr:colOff>403860</xdr:colOff>
          <xdr:row>30</xdr:row>
          <xdr:rowOff>7620</xdr:rowOff>
        </xdr:to>
        <xdr:sp macro="" textlink="">
          <xdr:nvSpPr>
            <xdr:cNvPr id="192522" name="CommandButton2" hidden="1">
              <a:extLst>
                <a:ext uri="{63B3BB69-23CF-44E3-9099-C40C66FF867C}">
                  <a14:compatExt spid="_x0000_s192522"/>
                </a:ext>
                <a:ext uri="{FF2B5EF4-FFF2-40B4-BE49-F238E27FC236}">
                  <a16:creationId xmlns:a16="http://schemas.microsoft.com/office/drawing/2014/main" xmlns="" id="{00000000-0008-0000-46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25</xdr:col>
      <xdr:colOff>0</xdr:colOff>
      <xdr:row>1</xdr:row>
      <xdr:rowOff>228600</xdr:rowOff>
    </xdr:from>
    <xdr:to>
      <xdr:col>27</xdr:col>
      <xdr:colOff>596406</xdr:colOff>
      <xdr:row>5</xdr:row>
      <xdr:rowOff>102944</xdr:rowOff>
    </xdr:to>
    <xdr:sp macro="" textlink="">
      <xdr:nvSpPr>
        <xdr:cNvPr id="6" name="CommandButton1" hidden="1">
          <a:extLst>
            <a:ext uri="{63B3BB69-23CF-44E3-9099-C40C66FF867C}">
              <a14:compatExt xmlns:a14="http://schemas.microsoft.com/office/drawing/2010/main" spid="_x0000_s82945"/>
            </a:ext>
            <a:ext uri="{FF2B5EF4-FFF2-40B4-BE49-F238E27FC236}">
              <a16:creationId xmlns:a16="http://schemas.microsoft.com/office/drawing/2014/main" xmlns=""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25</xdr:col>
      <xdr:colOff>0</xdr:colOff>
      <xdr:row>4</xdr:row>
      <xdr:rowOff>76200</xdr:rowOff>
    </xdr:from>
    <xdr:to>
      <xdr:col>28</xdr:col>
      <xdr:colOff>12465</xdr:colOff>
      <xdr:row>6</xdr:row>
      <xdr:rowOff>286403</xdr:rowOff>
    </xdr:to>
    <xdr:sp macro="" textlink="">
      <xdr:nvSpPr>
        <xdr:cNvPr id="7"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102.xml><?xml version="1.0" encoding="utf-8"?>
<xdr:wsDr xmlns:xdr="http://schemas.openxmlformats.org/drawingml/2006/spreadsheetDrawing" xmlns:a="http://schemas.openxmlformats.org/drawingml/2006/main">
  <xdr:oneCellAnchor>
    <xdr:from>
      <xdr:col>8</xdr:col>
      <xdr:colOff>63500</xdr:colOff>
      <xdr:row>69</xdr:row>
      <xdr:rowOff>38100</xdr:rowOff>
    </xdr:from>
    <xdr:ext cx="1046629" cy="254000"/>
    <xdr:sp macro="" textlink="">
      <xdr:nvSpPr>
        <xdr:cNvPr id="2" name="CommandButton1" hidden="1">
          <a:extLst>
            <a:ext uri="{63B3BB69-23CF-44E3-9099-C40C66FF867C}">
              <a14:compatExt xmlns:a14="http://schemas.microsoft.com/office/drawing/2010/main" spid="_x0000_s194561"/>
            </a:ext>
            <a:ext uri="{FF2B5EF4-FFF2-40B4-BE49-F238E27FC236}">
              <a16:creationId xmlns="" xmlns:a16="http://schemas.microsoft.com/office/drawing/2014/main" id="{00000000-0008-0000-4700-000001F80200}"/>
            </a:ext>
          </a:extLst>
        </xdr:cNvPr>
        <xdr:cNvSpPr/>
      </xdr:nvSpPr>
      <xdr:spPr bwMode="auto">
        <a:xfrm>
          <a:off x="5062220" y="12656820"/>
          <a:ext cx="1046629"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101600</xdr:rowOff>
    </xdr:from>
    <xdr:ext cx="1285689" cy="424329"/>
    <xdr:sp macro="" textlink="">
      <xdr:nvSpPr>
        <xdr:cNvPr id="3" name="CommandButton2" hidden="1">
          <a:extLst>
            <a:ext uri="{63B3BB69-23CF-44E3-9099-C40C66FF867C}">
              <a14:compatExt xmlns:a14="http://schemas.microsoft.com/office/drawing/2010/main" spid="_x0000_s194568"/>
            </a:ext>
            <a:ext uri="{FF2B5EF4-FFF2-40B4-BE49-F238E27FC236}">
              <a16:creationId xmlns="" xmlns:a16="http://schemas.microsoft.com/office/drawing/2014/main" id="{00000000-0008-0000-4700-000008F80200}"/>
            </a:ext>
          </a:extLst>
        </xdr:cNvPr>
        <xdr:cNvSpPr/>
      </xdr:nvSpPr>
      <xdr:spPr bwMode="auto">
        <a:xfrm>
          <a:off x="4970780" y="650240"/>
          <a:ext cx="1285689" cy="42432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21</xdr:row>
          <xdr:rowOff>0</xdr:rowOff>
        </xdr:from>
        <xdr:to>
          <xdr:col>9</xdr:col>
          <xdr:colOff>403860</xdr:colOff>
          <xdr:row>23</xdr:row>
          <xdr:rowOff>22860</xdr:rowOff>
        </xdr:to>
        <xdr:sp macro="" textlink="">
          <xdr:nvSpPr>
            <xdr:cNvPr id="839688" name="CommandButton1" hidden="1">
              <a:extLst>
                <a:ext uri="{63B3BB69-23CF-44E3-9099-C40C66FF867C}">
                  <a14:compatExt spid="_x0000_s839688"/>
                </a:ext>
                <a:ext uri="{FF2B5EF4-FFF2-40B4-BE49-F238E27FC236}">
                  <a16:creationId xmlns="" xmlns:a16="http://schemas.microsoft.com/office/drawing/2014/main" id="{00000000-0008-0000-4700-00000AF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xdr:colOff>
          <xdr:row>28</xdr:row>
          <xdr:rowOff>0</xdr:rowOff>
        </xdr:from>
        <xdr:to>
          <xdr:col>9</xdr:col>
          <xdr:colOff>426720</xdr:colOff>
          <xdr:row>29</xdr:row>
          <xdr:rowOff>106680</xdr:rowOff>
        </xdr:to>
        <xdr:sp macro="" textlink="">
          <xdr:nvSpPr>
            <xdr:cNvPr id="839689" name="CommandButton2" hidden="1">
              <a:extLst>
                <a:ext uri="{63B3BB69-23CF-44E3-9099-C40C66FF867C}">
                  <a14:compatExt spid="_x0000_s839689"/>
                </a:ext>
                <a:ext uri="{FF2B5EF4-FFF2-40B4-BE49-F238E27FC236}">
                  <a16:creationId xmlns="" xmlns:a16="http://schemas.microsoft.com/office/drawing/2014/main" id="{00000000-0008-0000-4700-00000BF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3.xml><?xml version="1.0" encoding="utf-8"?>
<xdr:wsDr xmlns:xdr="http://schemas.openxmlformats.org/drawingml/2006/spreadsheetDrawing" xmlns:a="http://schemas.openxmlformats.org/drawingml/2006/main">
  <xdr:twoCellAnchor editAs="oneCell">
    <xdr:from>
      <xdr:col>8</xdr:col>
      <xdr:colOff>76200</xdr:colOff>
      <xdr:row>70</xdr:row>
      <xdr:rowOff>0</xdr:rowOff>
    </xdr:from>
    <xdr:to>
      <xdr:col>9</xdr:col>
      <xdr:colOff>495300</xdr:colOff>
      <xdr:row>70</xdr:row>
      <xdr:rowOff>280435</xdr:rowOff>
    </xdr:to>
    <xdr:sp macro="" textlink="">
      <xdr:nvSpPr>
        <xdr:cNvPr id="193537" name="CommandButton1" hidden="1">
          <a:extLst>
            <a:ext uri="{63B3BB69-23CF-44E3-9099-C40C66FF867C}">
              <a14:compatExt xmlns:a14="http://schemas.microsoft.com/office/drawing/2010/main" spid="_x0000_s193537"/>
            </a:ext>
            <a:ext uri="{FF2B5EF4-FFF2-40B4-BE49-F238E27FC236}">
              <a16:creationId xmlns:a16="http://schemas.microsoft.com/office/drawing/2014/main" xmlns="" id="{00000000-0008-0000-4800-000001F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8812</xdr:rowOff>
    </xdr:to>
    <xdr:sp macro="" textlink="">
      <xdr:nvSpPr>
        <xdr:cNvPr id="193544" name="CommandButton2" hidden="1">
          <a:extLst>
            <a:ext uri="{63B3BB69-23CF-44E3-9099-C40C66FF867C}">
              <a14:compatExt xmlns:a14="http://schemas.microsoft.com/office/drawing/2010/main" spid="_x0000_s193544"/>
            </a:ext>
            <a:ext uri="{FF2B5EF4-FFF2-40B4-BE49-F238E27FC236}">
              <a16:creationId xmlns:a16="http://schemas.microsoft.com/office/drawing/2014/main" xmlns="" id="{00000000-0008-0000-4800-000008F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13</xdr:row>
          <xdr:rowOff>0</xdr:rowOff>
        </xdr:from>
        <xdr:to>
          <xdr:col>9</xdr:col>
          <xdr:colOff>403860</xdr:colOff>
          <xdr:row>14</xdr:row>
          <xdr:rowOff>0</xdr:rowOff>
        </xdr:to>
        <xdr:sp macro="" textlink="">
          <xdr:nvSpPr>
            <xdr:cNvPr id="193546" name="CommandButton1" hidden="1">
              <a:extLst>
                <a:ext uri="{63B3BB69-23CF-44E3-9099-C40C66FF867C}">
                  <a14:compatExt spid="_x0000_s193546"/>
                </a:ext>
                <a:ext uri="{FF2B5EF4-FFF2-40B4-BE49-F238E27FC236}">
                  <a16:creationId xmlns:a16="http://schemas.microsoft.com/office/drawing/2014/main" xmlns="" id="{00000000-0008-0000-4800-00000AF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83820</xdr:colOff>
          <xdr:row>19</xdr:row>
          <xdr:rowOff>0</xdr:rowOff>
        </xdr:from>
        <xdr:to>
          <xdr:col>9</xdr:col>
          <xdr:colOff>403860</xdr:colOff>
          <xdr:row>20</xdr:row>
          <xdr:rowOff>99060</xdr:rowOff>
        </xdr:to>
        <xdr:sp macro="" textlink="">
          <xdr:nvSpPr>
            <xdr:cNvPr id="193547" name="CommandButton2" hidden="1">
              <a:extLst>
                <a:ext uri="{63B3BB69-23CF-44E3-9099-C40C66FF867C}">
                  <a14:compatExt spid="_x0000_s193547"/>
                </a:ext>
                <a:ext uri="{FF2B5EF4-FFF2-40B4-BE49-F238E27FC236}">
                  <a16:creationId xmlns:a16="http://schemas.microsoft.com/office/drawing/2014/main" xmlns="" id="{00000000-0008-0000-4800-00000BF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4.xml><?xml version="1.0" encoding="utf-8"?>
<xdr:wsDr xmlns:xdr="http://schemas.openxmlformats.org/drawingml/2006/spreadsheetDrawing" xmlns:a="http://schemas.openxmlformats.org/drawingml/2006/main">
  <xdr:twoCellAnchor editAs="oneCell">
    <xdr:from>
      <xdr:col>8</xdr:col>
      <xdr:colOff>88900</xdr:colOff>
      <xdr:row>69</xdr:row>
      <xdr:rowOff>25400</xdr:rowOff>
    </xdr:from>
    <xdr:to>
      <xdr:col>9</xdr:col>
      <xdr:colOff>508000</xdr:colOff>
      <xdr:row>69</xdr:row>
      <xdr:rowOff>292100</xdr:rowOff>
    </xdr:to>
    <xdr:sp macro="" textlink="">
      <xdr:nvSpPr>
        <xdr:cNvPr id="195585" name="CommandButton1" hidden="1">
          <a:extLst>
            <a:ext uri="{63B3BB69-23CF-44E3-9099-C40C66FF867C}">
              <a14:compatExt xmlns:a14="http://schemas.microsoft.com/office/drawing/2010/main" spid="_x0000_s195585"/>
            </a:ext>
            <a:ext uri="{FF2B5EF4-FFF2-40B4-BE49-F238E27FC236}">
              <a16:creationId xmlns:a16="http://schemas.microsoft.com/office/drawing/2014/main" xmlns="" id="{00000000-0008-0000-4900-000001F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8812</xdr:rowOff>
    </xdr:to>
    <xdr:sp macro="" textlink="">
      <xdr:nvSpPr>
        <xdr:cNvPr id="195592" name="CommandButton2" hidden="1">
          <a:extLst>
            <a:ext uri="{63B3BB69-23CF-44E3-9099-C40C66FF867C}">
              <a14:compatExt xmlns:a14="http://schemas.microsoft.com/office/drawing/2010/main" spid="_x0000_s195592"/>
            </a:ext>
            <a:ext uri="{FF2B5EF4-FFF2-40B4-BE49-F238E27FC236}">
              <a16:creationId xmlns:a16="http://schemas.microsoft.com/office/drawing/2014/main" xmlns="" id="{00000000-0008-0000-4900-000008F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70</xdr:row>
          <xdr:rowOff>0</xdr:rowOff>
        </xdr:from>
        <xdr:to>
          <xdr:col>9</xdr:col>
          <xdr:colOff>403860</xdr:colOff>
          <xdr:row>70</xdr:row>
          <xdr:rowOff>350520</xdr:rowOff>
        </xdr:to>
        <xdr:sp macro="" textlink="">
          <xdr:nvSpPr>
            <xdr:cNvPr id="195593" name="CommandButton1" hidden="1">
              <a:extLst>
                <a:ext uri="{63B3BB69-23CF-44E3-9099-C40C66FF867C}">
                  <a14:compatExt spid="_x0000_s195593"/>
                </a:ext>
                <a:ext uri="{FF2B5EF4-FFF2-40B4-BE49-F238E27FC236}">
                  <a16:creationId xmlns:a16="http://schemas.microsoft.com/office/drawing/2014/main" xmlns="" id="{00000000-0008-0000-4900-000009F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73</xdr:row>
          <xdr:rowOff>45720</xdr:rowOff>
        </xdr:from>
        <xdr:to>
          <xdr:col>9</xdr:col>
          <xdr:colOff>434340</xdr:colOff>
          <xdr:row>73</xdr:row>
          <xdr:rowOff>502920</xdr:rowOff>
        </xdr:to>
        <xdr:sp macro="" textlink="">
          <xdr:nvSpPr>
            <xdr:cNvPr id="195594" name="CommandButton2" hidden="1">
              <a:extLst>
                <a:ext uri="{63B3BB69-23CF-44E3-9099-C40C66FF867C}">
                  <a14:compatExt spid="_x0000_s195594"/>
                </a:ext>
                <a:ext uri="{FF2B5EF4-FFF2-40B4-BE49-F238E27FC236}">
                  <a16:creationId xmlns:a16="http://schemas.microsoft.com/office/drawing/2014/main" xmlns="" id="{00000000-0008-0000-4900-00000AF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25</xdr:col>
      <xdr:colOff>0</xdr:colOff>
      <xdr:row>1</xdr:row>
      <xdr:rowOff>228600</xdr:rowOff>
    </xdr:from>
    <xdr:to>
      <xdr:col>27</xdr:col>
      <xdr:colOff>83222</xdr:colOff>
      <xdr:row>5</xdr:row>
      <xdr:rowOff>102944</xdr:rowOff>
    </xdr:to>
    <xdr:sp macro="" textlink="">
      <xdr:nvSpPr>
        <xdr:cNvPr id="6" name="CommandButton1" hidden="1">
          <a:extLst>
            <a:ext uri="{63B3BB69-23CF-44E3-9099-C40C66FF867C}">
              <a14:compatExt xmlns:a14="http://schemas.microsoft.com/office/drawing/2010/main" spid="_x0000_s82945"/>
            </a:ext>
            <a:ext uri="{FF2B5EF4-FFF2-40B4-BE49-F238E27FC236}">
              <a16:creationId xmlns="" xmlns:a16="http://schemas.microsoft.com/office/drawing/2014/main" id="{00000000-0008-0000-0100-000001440100}"/>
            </a:ext>
          </a:extLst>
        </xdr:cNvPr>
        <xdr:cNvSpPr/>
      </xdr:nvSpPr>
      <xdr:spPr bwMode="auto">
        <a:xfrm>
          <a:off x="2990088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25</xdr:col>
      <xdr:colOff>0</xdr:colOff>
      <xdr:row>4</xdr:row>
      <xdr:rowOff>76200</xdr:rowOff>
    </xdr:from>
    <xdr:to>
      <xdr:col>27</xdr:col>
      <xdr:colOff>121322</xdr:colOff>
      <xdr:row>6</xdr:row>
      <xdr:rowOff>286403</xdr:rowOff>
    </xdr:to>
    <xdr:sp macro="" textlink="">
      <xdr:nvSpPr>
        <xdr:cNvPr id="7"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2987548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105.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68</xdr:row>
      <xdr:rowOff>230095</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6847820"/>
          <a:ext cx="1043940" cy="26416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40342</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44220"/>
          <a:ext cx="1303020" cy="42164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380929" name="CommandButton1" hidden="1">
              <a:extLst>
                <a:ext uri="{63B3BB69-23CF-44E3-9099-C40C66FF867C}">
                  <a14:compatExt spid="_x0000_s380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380930" name="CommandButton2" hidden="1">
              <a:extLst>
                <a:ext uri="{63B3BB69-23CF-44E3-9099-C40C66FF867C}">
                  <a14:compatExt spid="_x0000_s3809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6.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46629" cy="256989"/>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5024120" y="12405360"/>
          <a:ext cx="1046629" cy="2569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11089" cy="424330"/>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4970780" y="675640"/>
          <a:ext cx="1311089" cy="42433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358140</xdr:colOff>
          <xdr:row>7</xdr:row>
          <xdr:rowOff>99060</xdr:rowOff>
        </xdr:to>
        <xdr:sp macro="" textlink="">
          <xdr:nvSpPr>
            <xdr:cNvPr id="381963" name="CommandButton1" hidden="1">
              <a:extLst>
                <a:ext uri="{63B3BB69-23CF-44E3-9099-C40C66FF867C}">
                  <a14:compatExt spid="_x0000_s3819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xdr:row>
          <xdr:rowOff>68580</xdr:rowOff>
        </xdr:from>
        <xdr:to>
          <xdr:col>10</xdr:col>
          <xdr:colOff>320040</xdr:colOff>
          <xdr:row>11</xdr:row>
          <xdr:rowOff>160020</xdr:rowOff>
        </xdr:to>
        <xdr:sp macro="" textlink="">
          <xdr:nvSpPr>
            <xdr:cNvPr id="381964" name="CommandButton2" hidden="1">
              <a:extLst>
                <a:ext uri="{63B3BB69-23CF-44E3-9099-C40C66FF867C}">
                  <a14:compatExt spid="_x0000_s3819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7.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46629" cy="256989"/>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5024120" y="12405360"/>
          <a:ext cx="1046629" cy="2569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11089" cy="424330"/>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4970780" y="675640"/>
          <a:ext cx="1311089" cy="42433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382987" name="CommandButton1" hidden="1">
              <a:extLst>
                <a:ext uri="{63B3BB69-23CF-44E3-9099-C40C66FF867C}">
                  <a14:compatExt spid="_x0000_s382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160020</xdr:rowOff>
        </xdr:to>
        <xdr:sp macro="" textlink="">
          <xdr:nvSpPr>
            <xdr:cNvPr id="382988" name="CommandButton2" hidden="1">
              <a:extLst>
                <a:ext uri="{63B3BB69-23CF-44E3-9099-C40C66FF867C}">
                  <a14:compatExt spid="_x0000_s3829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8.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46629" cy="256989"/>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5024120" y="12405360"/>
          <a:ext cx="1046629" cy="2569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11089" cy="424330"/>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4970780" y="675640"/>
          <a:ext cx="1311089" cy="42433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384011" name="CommandButton1" hidden="1">
              <a:extLst>
                <a:ext uri="{63B3BB69-23CF-44E3-9099-C40C66FF867C}">
                  <a14:compatExt spid="_x0000_s384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160020</xdr:rowOff>
        </xdr:to>
        <xdr:sp macro="" textlink="">
          <xdr:nvSpPr>
            <xdr:cNvPr id="384012" name="CommandButton2" hidden="1">
              <a:extLst>
                <a:ext uri="{63B3BB69-23CF-44E3-9099-C40C66FF867C}">
                  <a14:compatExt spid="_x0000_s3840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9.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68</xdr:row>
      <xdr:rowOff>239060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31825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993281" name="CommandButton1" hidden="1">
              <a:extLst>
                <a:ext uri="{63B3BB69-23CF-44E3-9099-C40C66FF867C}">
                  <a14:compatExt spid="_x0000_s9932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993282" name="CommandButton2" hidden="1">
              <a:extLst>
                <a:ext uri="{63B3BB69-23CF-44E3-9099-C40C66FF867C}">
                  <a14:compatExt spid="_x0000_s9932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67</xdr:row>
      <xdr:rowOff>152400</xdr:rowOff>
    </xdr:from>
    <xdr:to>
      <xdr:col>9</xdr:col>
      <xdr:colOff>444500</xdr:colOff>
      <xdr:row>68</xdr:row>
      <xdr:rowOff>250714</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35411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993283" name="CommandButton3" hidden="1">
              <a:extLst>
                <a:ext uri="{63B3BB69-23CF-44E3-9099-C40C66FF867C}">
                  <a14:compatExt spid="_x0000_s9932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993284" name="CommandButton4" hidden="1">
              <a:extLst>
                <a:ext uri="{63B3BB69-23CF-44E3-9099-C40C66FF867C}">
                  <a14:compatExt spid="_x0000_s993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0.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68</xdr:row>
      <xdr:rowOff>239060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31825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996353" name="CommandButton1" hidden="1">
              <a:extLst>
                <a:ext uri="{63B3BB69-23CF-44E3-9099-C40C66FF867C}">
                  <a14:compatExt spid="_x0000_s9963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996354" name="CommandButton2" hidden="1">
              <a:extLst>
                <a:ext uri="{63B3BB69-23CF-44E3-9099-C40C66FF867C}">
                  <a14:compatExt spid="_x0000_s9963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67</xdr:row>
      <xdr:rowOff>152400</xdr:rowOff>
    </xdr:from>
    <xdr:to>
      <xdr:col>9</xdr:col>
      <xdr:colOff>444500</xdr:colOff>
      <xdr:row>68</xdr:row>
      <xdr:rowOff>250714</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35411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996355" name="CommandButton3" hidden="1">
              <a:extLst>
                <a:ext uri="{63B3BB69-23CF-44E3-9099-C40C66FF867C}">
                  <a14:compatExt spid="_x0000_s9963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996356" name="CommandButton4" hidden="1">
              <a:extLst>
                <a:ext uri="{63B3BB69-23CF-44E3-9099-C40C66FF867C}">
                  <a14:compatExt spid="_x0000_s9963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1.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68</xdr:row>
      <xdr:rowOff>239060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31825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998401" name="CommandButton1" hidden="1">
              <a:extLst>
                <a:ext uri="{63B3BB69-23CF-44E3-9099-C40C66FF867C}">
                  <a14:compatExt spid="_x0000_s998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998402" name="CommandButton2" hidden="1">
              <a:extLst>
                <a:ext uri="{63B3BB69-23CF-44E3-9099-C40C66FF867C}">
                  <a14:compatExt spid="_x0000_s998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67</xdr:row>
      <xdr:rowOff>152400</xdr:rowOff>
    </xdr:from>
    <xdr:to>
      <xdr:col>9</xdr:col>
      <xdr:colOff>444500</xdr:colOff>
      <xdr:row>68</xdr:row>
      <xdr:rowOff>250714</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35411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998403" name="CommandButton3" hidden="1">
              <a:extLst>
                <a:ext uri="{63B3BB69-23CF-44E3-9099-C40C66FF867C}">
                  <a14:compatExt spid="_x0000_s998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998404" name="CommandButton4" hidden="1">
              <a:extLst>
                <a:ext uri="{63B3BB69-23CF-44E3-9099-C40C66FF867C}">
                  <a14:compatExt spid="_x0000_s9984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2.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43940" cy="269540"/>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03020" cy="247725"/>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999425" name="CommandButton1" hidden="1">
              <a:extLst>
                <a:ext uri="{63B3BB69-23CF-44E3-9099-C40C66FF867C}">
                  <a14:compatExt spid="_x0000_s9994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999426" name="CommandButton2" hidden="1">
              <a:extLst>
                <a:ext uri="{63B3BB69-23CF-44E3-9099-C40C66FF867C}">
                  <a14:compatExt spid="_x0000_s9994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25400</xdr:colOff>
      <xdr:row>67</xdr:row>
      <xdr:rowOff>152400</xdr:rowOff>
    </xdr:from>
    <xdr:ext cx="1043940" cy="281194"/>
    <xdr:sp macro="" textlink="">
      <xdr:nvSpPr>
        <xdr:cNvPr id="6"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03020" cy="441811"/>
    <xdr:sp macro="" textlink="">
      <xdr:nvSpPr>
        <xdr:cNvPr id="7"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999427" name="CommandButton3" hidden="1">
              <a:extLst>
                <a:ext uri="{63B3BB69-23CF-44E3-9099-C40C66FF867C}">
                  <a14:compatExt spid="_x0000_s9994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999428" name="CommandButton4" hidden="1">
              <a:extLst>
                <a:ext uri="{63B3BB69-23CF-44E3-9099-C40C66FF867C}">
                  <a14:compatExt spid="_x0000_s9994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3.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43940" cy="269540"/>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03020" cy="247725"/>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1000449" name="CommandButton1" hidden="1">
              <a:extLst>
                <a:ext uri="{63B3BB69-23CF-44E3-9099-C40C66FF867C}">
                  <a14:compatExt spid="_x0000_s1000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1000450" name="CommandButton2" hidden="1">
              <a:extLst>
                <a:ext uri="{63B3BB69-23CF-44E3-9099-C40C66FF867C}">
                  <a14:compatExt spid="_x0000_s10004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25400</xdr:colOff>
      <xdr:row>67</xdr:row>
      <xdr:rowOff>152400</xdr:rowOff>
    </xdr:from>
    <xdr:ext cx="1043940" cy="281194"/>
    <xdr:sp macro="" textlink="">
      <xdr:nvSpPr>
        <xdr:cNvPr id="6"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03020" cy="441811"/>
    <xdr:sp macro="" textlink="">
      <xdr:nvSpPr>
        <xdr:cNvPr id="7"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1000451" name="CommandButton3" hidden="1">
              <a:extLst>
                <a:ext uri="{63B3BB69-23CF-44E3-9099-C40C66FF867C}">
                  <a14:compatExt spid="_x0000_s1000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1000452" name="CommandButton4" hidden="1">
              <a:extLst>
                <a:ext uri="{63B3BB69-23CF-44E3-9099-C40C66FF867C}">
                  <a14:compatExt spid="_x0000_s10004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4.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43940" cy="269540"/>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03020" cy="247725"/>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997377" name="CommandButton1" hidden="1">
              <a:extLst>
                <a:ext uri="{63B3BB69-23CF-44E3-9099-C40C66FF867C}">
                  <a14:compatExt spid="_x0000_s997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997378" name="CommandButton2" hidden="1">
              <a:extLst>
                <a:ext uri="{63B3BB69-23CF-44E3-9099-C40C66FF867C}">
                  <a14:compatExt spid="_x0000_s9973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25400</xdr:colOff>
      <xdr:row>67</xdr:row>
      <xdr:rowOff>152400</xdr:rowOff>
    </xdr:from>
    <xdr:ext cx="1043940" cy="281194"/>
    <xdr:sp macro="" textlink="">
      <xdr:nvSpPr>
        <xdr:cNvPr id="6"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03020" cy="441811"/>
    <xdr:sp macro="" textlink="">
      <xdr:nvSpPr>
        <xdr:cNvPr id="7"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997379" name="CommandButton3" hidden="1">
              <a:extLst>
                <a:ext uri="{63B3BB69-23CF-44E3-9099-C40C66FF867C}">
                  <a14:compatExt spid="_x0000_s9973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997380" name="CommandButton4" hidden="1">
              <a:extLst>
                <a:ext uri="{63B3BB69-23CF-44E3-9099-C40C66FF867C}">
                  <a14:compatExt spid="_x0000_s9973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AT/Management/CBL/200521_Update%20level%20for%20member_VT_CBL%20Progress_0228_Baseline_ApplyDuratio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218.140.56\vt\VC\IVI\VT%20Team\1.VT1_Part1\CBL\200528_Update%20level%20for%20member_VT_CBL%20Progres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02.%20PROJECTS%20MANAGEMENT/02.%20Resource_Management/CBL%20Levels/191023_Define%20level%20for%20member_VT_CBL%20Progress_New_VT2_Part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CBL/200519_Update%20level%20for%20member_VT_CBL%20Progres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ummary"/>
      <sheetName val="CBL Training Courses"/>
      <sheetName val="CBL Level Definition"/>
      <sheetName val="CBL Score Standard"/>
      <sheetName val="Template"/>
      <sheetName val="Truong Dao"/>
      <sheetName val="Duy Ngo"/>
      <sheetName val="Dan Nguyen"/>
      <sheetName val="Anh Tran"/>
      <sheetName val="Huyen2.Nguyen"/>
      <sheetName val="Anh To"/>
      <sheetName val="Mai Le"/>
      <sheetName val="Phuong Nguyen"/>
      <sheetName val="Chinh.Tran"/>
      <sheetName val="Cuong Truong"/>
      <sheetName val="Thuy Dang"/>
      <sheetName val="Duong Nguyen"/>
      <sheetName val="Na Nguyen"/>
      <sheetName val="Hien Tran"/>
      <sheetName val="Khanh Ha"/>
    </sheetNames>
    <sheetDataSet>
      <sheetData sheetId="0"/>
      <sheetData sheetId="1"/>
      <sheetData sheetId="2"/>
      <sheetData sheetId="3"/>
      <sheetData sheetId="4">
        <row r="64">
          <cell r="D64">
            <v>0</v>
          </cell>
          <cell r="E64">
            <v>4.6511627906976744E-2</v>
          </cell>
          <cell r="F64">
            <v>2.8169014084507043E-2</v>
          </cell>
          <cell r="G64">
            <v>2.1276595744680851E-2</v>
          </cell>
          <cell r="H64">
            <v>1.9607843137254902E-2</v>
          </cell>
        </row>
        <row r="65">
          <cell r="D65">
            <v>0</v>
          </cell>
          <cell r="E65">
            <v>4.6511627906976744E-2</v>
          </cell>
          <cell r="F65">
            <v>2.8169014084507043E-2</v>
          </cell>
          <cell r="G65">
            <v>2.1276595744680851E-2</v>
          </cell>
          <cell r="H65">
            <v>1.9607843137254902E-2</v>
          </cell>
        </row>
        <row r="66">
          <cell r="D66">
            <v>0</v>
          </cell>
          <cell r="E66">
            <v>0</v>
          </cell>
          <cell r="F66">
            <v>2.8169014084507043E-2</v>
          </cell>
          <cell r="G66">
            <v>2.1276595744680851E-2</v>
          </cell>
          <cell r="H66">
            <v>1.9607843137254902E-2</v>
          </cell>
        </row>
        <row r="67">
          <cell r="D67">
            <v>0</v>
          </cell>
          <cell r="E67">
            <v>0</v>
          </cell>
          <cell r="F67">
            <v>2.8169014084507043E-2</v>
          </cell>
          <cell r="G67">
            <v>2.1276595744680851E-2</v>
          </cell>
          <cell r="H67">
            <v>1.9607843137254902E-2</v>
          </cell>
        </row>
        <row r="68">
          <cell r="D68">
            <v>0</v>
          </cell>
          <cell r="E68">
            <v>0</v>
          </cell>
          <cell r="F68">
            <v>0</v>
          </cell>
          <cell r="G68">
            <v>2.1276595744680851E-2</v>
          </cell>
          <cell r="H68">
            <v>1.9607843137254902E-2</v>
          </cell>
        </row>
        <row r="69">
          <cell r="D69">
            <v>0</v>
          </cell>
          <cell r="E69">
            <v>0</v>
          </cell>
          <cell r="F69">
            <v>0</v>
          </cell>
          <cell r="G69">
            <v>0</v>
          </cell>
          <cell r="H69">
            <v>1.9607843137254902E-2</v>
          </cell>
        </row>
        <row r="70">
          <cell r="D70">
            <v>0</v>
          </cell>
          <cell r="E70">
            <v>0</v>
          </cell>
          <cell r="F70">
            <v>2.8169014084507043E-2</v>
          </cell>
          <cell r="G70">
            <v>2.1276595744680851E-2</v>
          </cell>
          <cell r="H70">
            <v>1.9607843137254902E-2</v>
          </cell>
        </row>
        <row r="71">
          <cell r="D71">
            <v>0</v>
          </cell>
          <cell r="E71">
            <v>0</v>
          </cell>
          <cell r="F71">
            <v>2.8169014084507043E-2</v>
          </cell>
          <cell r="G71">
            <v>2.1276595744680851E-2</v>
          </cell>
          <cell r="H71">
            <v>1.9607843137254902E-2</v>
          </cell>
        </row>
        <row r="72">
          <cell r="D72">
            <v>0</v>
          </cell>
          <cell r="E72">
            <v>0</v>
          </cell>
          <cell r="F72">
            <v>0</v>
          </cell>
          <cell r="G72">
            <v>0</v>
          </cell>
          <cell r="H72">
            <v>0</v>
          </cell>
        </row>
        <row r="73">
          <cell r="D73">
            <v>0</v>
          </cell>
          <cell r="E73">
            <v>0</v>
          </cell>
          <cell r="F73">
            <v>0</v>
          </cell>
          <cell r="G73">
            <v>0</v>
          </cell>
          <cell r="H73">
            <v>0</v>
          </cell>
        </row>
        <row r="74">
          <cell r="D74">
            <v>0</v>
          </cell>
          <cell r="E74">
            <v>0</v>
          </cell>
          <cell r="F74">
            <v>0</v>
          </cell>
          <cell r="G74">
            <v>0</v>
          </cell>
          <cell r="H74">
            <v>0</v>
          </cell>
        </row>
        <row r="75">
          <cell r="D75">
            <v>0</v>
          </cell>
          <cell r="E75">
            <v>0</v>
          </cell>
          <cell r="F75">
            <v>0</v>
          </cell>
          <cell r="G75">
            <v>0</v>
          </cell>
          <cell r="H75">
            <v>0</v>
          </cell>
        </row>
        <row r="76">
          <cell r="D76">
            <v>0</v>
          </cell>
          <cell r="E76">
            <v>0</v>
          </cell>
          <cell r="F76">
            <v>0</v>
          </cell>
          <cell r="G76">
            <v>0</v>
          </cell>
          <cell r="H76">
            <v>0</v>
          </cell>
        </row>
        <row r="77">
          <cell r="D77">
            <v>0</v>
          </cell>
          <cell r="E77">
            <v>0</v>
          </cell>
          <cell r="F77">
            <v>2.8169014084507043E-2</v>
          </cell>
          <cell r="G77">
            <v>2.1276595744680851E-2</v>
          </cell>
          <cell r="H77">
            <v>1.9607843137254902E-2</v>
          </cell>
        </row>
        <row r="78">
          <cell r="D78">
            <v>0</v>
          </cell>
          <cell r="E78">
            <v>0</v>
          </cell>
          <cell r="F78">
            <v>2.8169014084507043E-2</v>
          </cell>
          <cell r="G78">
            <v>2.1276595744680851E-2</v>
          </cell>
          <cell r="H78">
            <v>1.9607843137254902E-2</v>
          </cell>
        </row>
        <row r="79">
          <cell r="D79">
            <v>0</v>
          </cell>
          <cell r="E79">
            <v>0</v>
          </cell>
          <cell r="F79">
            <v>2.8169014084507043E-2</v>
          </cell>
          <cell r="G79">
            <v>2.1276595744680851E-2</v>
          </cell>
          <cell r="H79">
            <v>1.9607843137254902E-2</v>
          </cell>
        </row>
        <row r="80">
          <cell r="D80">
            <v>0</v>
          </cell>
          <cell r="E80">
            <v>0</v>
          </cell>
          <cell r="F80">
            <v>0</v>
          </cell>
          <cell r="G80">
            <v>2.1276595744680851E-2</v>
          </cell>
          <cell r="H80">
            <v>1.9607843137254902E-2</v>
          </cell>
        </row>
        <row r="81">
          <cell r="D81">
            <v>0</v>
          </cell>
          <cell r="E81">
            <v>0</v>
          </cell>
          <cell r="F81">
            <v>0</v>
          </cell>
          <cell r="G81">
            <v>2.1276595744680851E-2</v>
          </cell>
          <cell r="H81">
            <v>1.9607843137254902E-2</v>
          </cell>
        </row>
        <row r="82">
          <cell r="D82">
            <v>0</v>
          </cell>
          <cell r="E82">
            <v>0</v>
          </cell>
          <cell r="F82">
            <v>0</v>
          </cell>
          <cell r="G82">
            <v>0</v>
          </cell>
          <cell r="H82">
            <v>1.9607843137254902E-2</v>
          </cell>
        </row>
        <row r="83">
          <cell r="D83">
            <v>0</v>
          </cell>
          <cell r="E83">
            <v>0</v>
          </cell>
          <cell r="F83">
            <v>0</v>
          </cell>
          <cell r="G83">
            <v>0</v>
          </cell>
          <cell r="H83">
            <v>1.9607843137254902E-2</v>
          </cell>
        </row>
        <row r="84">
          <cell r="D84">
            <v>0</v>
          </cell>
          <cell r="E84">
            <v>0</v>
          </cell>
          <cell r="F84">
            <v>2.8169014084507043E-2</v>
          </cell>
          <cell r="G84">
            <v>2.1276595744680851E-2</v>
          </cell>
          <cell r="H84">
            <v>1.9607843137254902E-2</v>
          </cell>
        </row>
        <row r="85">
          <cell r="D85">
            <v>0</v>
          </cell>
          <cell r="E85">
            <v>0</v>
          </cell>
          <cell r="F85">
            <v>2.8169014084507043E-2</v>
          </cell>
          <cell r="G85">
            <v>2.1276595744680851E-2</v>
          </cell>
          <cell r="H85">
            <v>1.9607843137254902E-2</v>
          </cell>
        </row>
        <row r="86">
          <cell r="D86">
            <v>9.0909090909090912E-2</v>
          </cell>
          <cell r="E86">
            <v>4.6511627906976744E-2</v>
          </cell>
          <cell r="F86">
            <v>2.8169014084507043E-2</v>
          </cell>
          <cell r="G86">
            <v>2.1276595744680851E-2</v>
          </cell>
          <cell r="H86">
            <v>1.9607843137254902E-2</v>
          </cell>
        </row>
        <row r="87">
          <cell r="D87">
            <v>0</v>
          </cell>
          <cell r="E87">
            <v>0</v>
          </cell>
          <cell r="F87">
            <v>0</v>
          </cell>
          <cell r="G87">
            <v>2.1276595744680851E-2</v>
          </cell>
          <cell r="H87">
            <v>1.9607843137254902E-2</v>
          </cell>
        </row>
        <row r="88">
          <cell r="D88">
            <v>9.0909090909090912E-2</v>
          </cell>
          <cell r="E88">
            <v>4.6511627906976744E-2</v>
          </cell>
          <cell r="F88">
            <v>2.8169014084507043E-2</v>
          </cell>
          <cell r="G88">
            <v>2.1276595744680851E-2</v>
          </cell>
          <cell r="H88">
            <v>1.9607843137254902E-2</v>
          </cell>
        </row>
        <row r="89">
          <cell r="D89">
            <v>9.0909090909090912E-2</v>
          </cell>
          <cell r="E89">
            <v>4.6511627906976744E-2</v>
          </cell>
          <cell r="F89">
            <v>2.8169014084507043E-2</v>
          </cell>
          <cell r="G89">
            <v>2.1276595744680851E-2</v>
          </cell>
          <cell r="H89">
            <v>1.9607843137254902E-2</v>
          </cell>
        </row>
        <row r="90">
          <cell r="D90">
            <v>0</v>
          </cell>
          <cell r="E90">
            <v>4.6511627906976744E-2</v>
          </cell>
          <cell r="F90">
            <v>2.8169014084507043E-2</v>
          </cell>
          <cell r="G90">
            <v>2.1276595744680851E-2</v>
          </cell>
          <cell r="H90">
            <v>1.9607843137254902E-2</v>
          </cell>
        </row>
        <row r="91">
          <cell r="D91">
            <v>0</v>
          </cell>
          <cell r="E91">
            <v>0</v>
          </cell>
          <cell r="F91">
            <v>0</v>
          </cell>
          <cell r="G91">
            <v>2.1276595744680851E-2</v>
          </cell>
          <cell r="H91">
            <v>1.9607843137254902E-2</v>
          </cell>
        </row>
        <row r="92">
          <cell r="D92">
            <v>9.0909090909090912E-2</v>
          </cell>
          <cell r="E92">
            <v>4.6511627906976744E-2</v>
          </cell>
          <cell r="F92">
            <v>2.8169014084507043E-2</v>
          </cell>
          <cell r="G92">
            <v>2.1276595744680851E-2</v>
          </cell>
          <cell r="H92">
            <v>1.9607843137254902E-2</v>
          </cell>
        </row>
        <row r="93">
          <cell r="D93">
            <v>0</v>
          </cell>
          <cell r="E93">
            <v>4.6511627906976744E-2</v>
          </cell>
          <cell r="F93">
            <v>2.8169014084507043E-2</v>
          </cell>
          <cell r="G93">
            <v>2.1276595744680851E-2</v>
          </cell>
          <cell r="H93">
            <v>1.9607843137254902E-2</v>
          </cell>
        </row>
        <row r="94">
          <cell r="D94">
            <v>0</v>
          </cell>
          <cell r="E94">
            <v>0</v>
          </cell>
          <cell r="F94">
            <v>1.4084507042253521E-2</v>
          </cell>
          <cell r="G94">
            <v>2.1276595744680851E-2</v>
          </cell>
          <cell r="H94">
            <v>1.9607843137254902E-2</v>
          </cell>
        </row>
        <row r="95">
          <cell r="D95">
            <v>0</v>
          </cell>
          <cell r="E95">
            <v>2.3255813953488372E-2</v>
          </cell>
          <cell r="F95">
            <v>1.4084507042253521E-2</v>
          </cell>
          <cell r="G95">
            <v>2.1276595744680851E-2</v>
          </cell>
          <cell r="H95">
            <v>1.9607843137254902E-2</v>
          </cell>
        </row>
        <row r="96">
          <cell r="D96">
            <v>0</v>
          </cell>
          <cell r="E96">
            <v>0</v>
          </cell>
          <cell r="F96">
            <v>1.4084507042253521E-2</v>
          </cell>
          <cell r="G96">
            <v>2.1276595744680851E-2</v>
          </cell>
          <cell r="H96">
            <v>1.9607843137254902E-2</v>
          </cell>
        </row>
        <row r="97">
          <cell r="D97">
            <v>0</v>
          </cell>
          <cell r="E97">
            <v>0</v>
          </cell>
          <cell r="F97">
            <v>1.4084507042253521E-2</v>
          </cell>
          <cell r="G97">
            <v>2.1276595744680851E-2</v>
          </cell>
          <cell r="H97">
            <v>1.9607843137254902E-2</v>
          </cell>
        </row>
        <row r="98">
          <cell r="D98">
            <v>0</v>
          </cell>
          <cell r="E98">
            <v>0</v>
          </cell>
          <cell r="F98">
            <v>0</v>
          </cell>
          <cell r="G98">
            <v>2.1276595744680851E-2</v>
          </cell>
          <cell r="H98">
            <v>1.9607843137254902E-2</v>
          </cell>
        </row>
        <row r="99">
          <cell r="D99">
            <v>0</v>
          </cell>
          <cell r="E99">
            <v>4.6511627906976744E-2</v>
          </cell>
          <cell r="F99">
            <v>2.8169014084507043E-2</v>
          </cell>
          <cell r="G99">
            <v>2.1276595744680851E-2</v>
          </cell>
          <cell r="H99">
            <v>1.9607843137254902E-2</v>
          </cell>
        </row>
        <row r="100">
          <cell r="D100">
            <v>9.0909090909090912E-2</v>
          </cell>
          <cell r="E100">
            <v>4.6511627906976744E-2</v>
          </cell>
          <cell r="F100">
            <v>2.8169014084507043E-2</v>
          </cell>
          <cell r="G100">
            <v>2.1276595744680851E-2</v>
          </cell>
          <cell r="H100">
            <v>1.9607843137254902E-2</v>
          </cell>
        </row>
        <row r="101">
          <cell r="D101">
            <v>0</v>
          </cell>
          <cell r="E101">
            <v>4.6511627906976744E-2</v>
          </cell>
          <cell r="F101">
            <v>2.8169014084507043E-2</v>
          </cell>
          <cell r="G101">
            <v>2.1276595744680851E-2</v>
          </cell>
          <cell r="H101">
            <v>1.9607843137254902E-2</v>
          </cell>
        </row>
        <row r="102">
          <cell r="D102">
            <v>0</v>
          </cell>
          <cell r="E102">
            <v>0</v>
          </cell>
          <cell r="F102">
            <v>0</v>
          </cell>
          <cell r="G102">
            <v>0</v>
          </cell>
          <cell r="H102">
            <v>1.9607843137254902E-2</v>
          </cell>
        </row>
        <row r="103">
          <cell r="D103">
            <v>9.0909090909090912E-2</v>
          </cell>
          <cell r="E103">
            <v>4.6511627906976744E-2</v>
          </cell>
          <cell r="F103">
            <v>2.8169014084507043E-2</v>
          </cell>
          <cell r="G103">
            <v>2.1276595744680851E-2</v>
          </cell>
          <cell r="H103">
            <v>1.9607843137254902E-2</v>
          </cell>
        </row>
        <row r="104">
          <cell r="D104">
            <v>9.0909090909090912E-2</v>
          </cell>
          <cell r="E104">
            <v>4.6511627906976744E-2</v>
          </cell>
          <cell r="F104">
            <v>2.8169014084507043E-2</v>
          </cell>
          <cell r="G104">
            <v>2.1276595744680851E-2</v>
          </cell>
          <cell r="H104">
            <v>1.9607843137254902E-2</v>
          </cell>
        </row>
        <row r="105">
          <cell r="D105">
            <v>9.0909090909090912E-2</v>
          </cell>
          <cell r="E105">
            <v>4.6511627906976744E-2</v>
          </cell>
          <cell r="F105">
            <v>2.8169014084507043E-2</v>
          </cell>
          <cell r="G105">
            <v>2.1276595744680851E-2</v>
          </cell>
          <cell r="H105">
            <v>1.9607843137254902E-2</v>
          </cell>
        </row>
        <row r="106">
          <cell r="D106">
            <v>9.0909090909090912E-2</v>
          </cell>
          <cell r="E106">
            <v>4.6511627906976744E-2</v>
          </cell>
          <cell r="F106">
            <v>2.8169014084507043E-2</v>
          </cell>
          <cell r="G106">
            <v>2.1276595744680851E-2</v>
          </cell>
          <cell r="H106">
            <v>1.9607843137254902E-2</v>
          </cell>
        </row>
        <row r="107">
          <cell r="D107">
            <v>9.0909090909090912E-2</v>
          </cell>
          <cell r="E107">
            <v>4.6511627906976744E-2</v>
          </cell>
          <cell r="F107">
            <v>2.8169014084507043E-2</v>
          </cell>
          <cell r="G107">
            <v>2.1276595744680851E-2</v>
          </cell>
          <cell r="H107">
            <v>1.9607843137254902E-2</v>
          </cell>
        </row>
        <row r="108">
          <cell r="D108">
            <v>9.0909090909090912E-2</v>
          </cell>
          <cell r="E108">
            <v>4.6511627906976744E-2</v>
          </cell>
          <cell r="F108">
            <v>2.8169014084507043E-2</v>
          </cell>
          <cell r="G108">
            <v>2.1276595744680851E-2</v>
          </cell>
          <cell r="H108">
            <v>1.9607843137254902E-2</v>
          </cell>
        </row>
        <row r="109">
          <cell r="D109">
            <v>0</v>
          </cell>
          <cell r="E109">
            <v>4.6511627906976744E-2</v>
          </cell>
          <cell r="F109">
            <v>2.8169014084507043E-2</v>
          </cell>
          <cell r="G109">
            <v>2.1276595744680851E-2</v>
          </cell>
          <cell r="H109">
            <v>1.9607843137254902E-2</v>
          </cell>
        </row>
        <row r="110">
          <cell r="D110">
            <v>0</v>
          </cell>
          <cell r="E110">
            <v>4.6511627906976744E-2</v>
          </cell>
          <cell r="F110">
            <v>2.8169014084507043E-2</v>
          </cell>
          <cell r="G110">
            <v>2.1276595744680851E-2</v>
          </cell>
          <cell r="H110">
            <v>1.9607843137254902E-2</v>
          </cell>
        </row>
        <row r="111">
          <cell r="D111">
            <v>0</v>
          </cell>
          <cell r="E111">
            <v>2.3255813953488372E-2</v>
          </cell>
          <cell r="F111">
            <v>1.4084507042253521E-2</v>
          </cell>
          <cell r="G111">
            <v>2.1276595744680851E-2</v>
          </cell>
          <cell r="H111">
            <v>1.9607843137254902E-2</v>
          </cell>
        </row>
        <row r="112">
          <cell r="D112">
            <v>0</v>
          </cell>
          <cell r="E112">
            <v>2.3255813953488372E-2</v>
          </cell>
          <cell r="F112">
            <v>1.4084507042253521E-2</v>
          </cell>
          <cell r="G112">
            <v>2.1276595744680851E-2</v>
          </cell>
          <cell r="H112">
            <v>1.9607843137254902E-2</v>
          </cell>
        </row>
        <row r="113">
          <cell r="D113">
            <v>0</v>
          </cell>
          <cell r="E113">
            <v>4.6511627906976744E-2</v>
          </cell>
          <cell r="F113">
            <v>2.8169014084507043E-2</v>
          </cell>
          <cell r="G113">
            <v>2.1276595744680851E-2</v>
          </cell>
          <cell r="H113">
            <v>1.9607843137254902E-2</v>
          </cell>
        </row>
        <row r="114">
          <cell r="D114">
            <v>0</v>
          </cell>
          <cell r="E114">
            <v>0</v>
          </cell>
          <cell r="F114">
            <v>2.8169014084507043E-2</v>
          </cell>
          <cell r="G114">
            <v>2.1276595744680851E-2</v>
          </cell>
          <cell r="H114">
            <v>1.9607843137254902E-2</v>
          </cell>
        </row>
        <row r="115">
          <cell r="D115">
            <v>0</v>
          </cell>
          <cell r="E115">
            <v>0</v>
          </cell>
          <cell r="F115">
            <v>1.4084507042253521E-2</v>
          </cell>
          <cell r="G115">
            <v>2.1276595744680851E-2</v>
          </cell>
          <cell r="H115">
            <v>1.9607843137254902E-2</v>
          </cell>
        </row>
        <row r="116">
          <cell r="D116">
            <v>0</v>
          </cell>
          <cell r="E116">
            <v>0</v>
          </cell>
          <cell r="F116">
            <v>0</v>
          </cell>
          <cell r="G116">
            <v>2.1276595744680851E-2</v>
          </cell>
          <cell r="H116">
            <v>1.9607843137254902E-2</v>
          </cell>
        </row>
        <row r="117">
          <cell r="D117">
            <v>0</v>
          </cell>
          <cell r="E117">
            <v>0</v>
          </cell>
          <cell r="F117">
            <v>0</v>
          </cell>
          <cell r="G117">
            <v>2.1276595744680851E-2</v>
          </cell>
          <cell r="H117">
            <v>1.9607843137254902E-2</v>
          </cell>
        </row>
        <row r="118">
          <cell r="D118">
            <v>0</v>
          </cell>
          <cell r="E118">
            <v>0</v>
          </cell>
          <cell r="F118">
            <v>2.8169014084507043E-2</v>
          </cell>
          <cell r="G118">
            <v>2.1276595744680851E-2</v>
          </cell>
          <cell r="H118">
            <v>1.9607843137254902E-2</v>
          </cell>
        </row>
        <row r="119">
          <cell r="D119">
            <v>0</v>
          </cell>
          <cell r="E119">
            <v>0</v>
          </cell>
          <cell r="F119">
            <v>2.8169014084507043E-2</v>
          </cell>
          <cell r="G119">
            <v>2.1276595744680851E-2</v>
          </cell>
          <cell r="H119">
            <v>1.9607843137254902E-2</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ummary"/>
      <sheetName val="CBL Training Courses"/>
      <sheetName val="CBL Level Definition"/>
      <sheetName val="CBL Score Standard"/>
      <sheetName val="Template"/>
      <sheetName val="Phuong 5 Pham"/>
      <sheetName val="Thao Dam"/>
      <sheetName val="Hoai Ngo"/>
      <sheetName val="Linh 2 Doan"/>
      <sheetName val="Duong Dang"/>
      <sheetName val="Ngoc Luu"/>
      <sheetName val="Hieu 3 Nguyen"/>
      <sheetName val="Duyen Tran"/>
      <sheetName val="Hong Pham"/>
      <sheetName val="Hong Nguyen"/>
      <sheetName val="Mai Ngo"/>
      <sheetName val="An Ta"/>
      <sheetName val="Khanh Ngo"/>
      <sheetName val="Oanh2 Nguyen"/>
      <sheetName val="Minh Do"/>
      <sheetName val="Oanh Do"/>
      <sheetName val="Hai Trinh"/>
      <sheetName val="Chi Bui"/>
      <sheetName val="Doan Vu"/>
      <sheetName val="Ngan Bui"/>
      <sheetName val="Giang Nguyen"/>
      <sheetName val="Lam Bui"/>
      <sheetName val="Thuy Lang"/>
      <sheetName val="Trang Tran"/>
      <sheetName val="Diu Le"/>
      <sheetName val="Phuong Phan"/>
      <sheetName val="Anh Duong"/>
      <sheetName val="Hanh Duong"/>
      <sheetName val="Hanh Trinh"/>
      <sheetName val="Hien Bui"/>
      <sheetName val="Na Nguyen"/>
      <sheetName val="Lan Nguyen"/>
      <sheetName val="Van Huong"/>
      <sheetName val="Loc Le"/>
      <sheetName val="Duyen Pham"/>
      <sheetName val="Huong Luong"/>
      <sheetName val="Cuong Truong"/>
      <sheetName val="Anh Phan"/>
      <sheetName val="Dung Pham"/>
      <sheetName val="Trang Nguyen"/>
      <sheetName val="Khanh Ha"/>
      <sheetName val="Ha Nguyen ICAS3"/>
      <sheetName val="Chau Nguyen"/>
      <sheetName val="Ngan Do"/>
      <sheetName val="Hien Quach"/>
      <sheetName val="Thu Nguyen"/>
      <sheetName val="Ngoc Dang"/>
      <sheetName val="Tam Hoang"/>
      <sheetName val="Linh Nguyen"/>
      <sheetName val="Ngoc Dao"/>
      <sheetName val="Truong Dao"/>
      <sheetName val="Vi Nguyen"/>
      <sheetName val="Phuong Pham"/>
      <sheetName val="Duy Ngo"/>
      <sheetName val="Ha Nguyen"/>
      <sheetName val="Dan Nguyen"/>
      <sheetName val="Ly Nguyen"/>
      <sheetName val="Dinh Pham"/>
      <sheetName val="Anh Tran"/>
      <sheetName val="Trang2.Le"/>
      <sheetName val="Phuc Truong"/>
      <sheetName val="Phuong Nguyen"/>
      <sheetName val="Bich Do"/>
      <sheetName val="Thuy Pham"/>
      <sheetName val="Hue Do"/>
      <sheetName val="Ha To"/>
      <sheetName val="Men Than"/>
      <sheetName val="Phong Nguyen"/>
      <sheetName val="Anh To"/>
      <sheetName val="Lan Hoang"/>
      <sheetName val="Vinh Nguyen"/>
      <sheetName val="Nhung Hoang"/>
      <sheetName val="Oanh Nguyen"/>
      <sheetName val="Thuy Le MIB"/>
      <sheetName val="Tung Tran"/>
      <sheetName val="Thang Vu"/>
      <sheetName val="Quyen Nguyen"/>
      <sheetName val="Cuong Tran"/>
      <sheetName val="Lan Nguyen 89"/>
      <sheetName val="Chinh.Tran"/>
      <sheetName val="Huyen2.Nguyen"/>
      <sheetName val="Trang2.Nguyen"/>
      <sheetName val="Nguyet2.Nguyen"/>
      <sheetName val="Hien Dinh"/>
      <sheetName val="Huyen Nguyen"/>
      <sheetName val="Y Vu"/>
      <sheetName val="Hang Vu"/>
      <sheetName val="Trang 1 Tran"/>
      <sheetName val="Nhung2 Nguyen"/>
      <sheetName val="Thuy Dang"/>
      <sheetName val="Phuong 2 Le"/>
      <sheetName val="Thuy Le"/>
      <sheetName val="An2.Nguyen"/>
      <sheetName val="Kien Nguyen"/>
      <sheetName val="Phuong Ngo"/>
      <sheetName val="Nga Bui"/>
    </sheetNames>
    <sheetDataSet>
      <sheetData sheetId="0"/>
      <sheetData sheetId="1"/>
      <sheetData sheetId="2"/>
      <sheetData sheetId="3"/>
      <sheetData sheetId="4">
        <row r="64">
          <cell r="D64">
            <v>0</v>
          </cell>
          <cell r="E64">
            <v>4.6511627906976744E-2</v>
          </cell>
          <cell r="F64">
            <v>2.8169014084507043E-2</v>
          </cell>
          <cell r="G64">
            <v>2.1276595744680851E-2</v>
          </cell>
          <cell r="H64">
            <v>1.9607843137254902E-2</v>
          </cell>
        </row>
        <row r="65">
          <cell r="D65">
            <v>0</v>
          </cell>
          <cell r="E65">
            <v>4.6511627906976744E-2</v>
          </cell>
          <cell r="F65">
            <v>2.8169014084507043E-2</v>
          </cell>
          <cell r="G65">
            <v>2.1276595744680851E-2</v>
          </cell>
          <cell r="H65">
            <v>1.9607843137254902E-2</v>
          </cell>
        </row>
        <row r="66">
          <cell r="D66">
            <v>0</v>
          </cell>
          <cell r="E66">
            <v>0</v>
          </cell>
          <cell r="F66">
            <v>2.8169014084507043E-2</v>
          </cell>
          <cell r="G66">
            <v>2.1276595744680851E-2</v>
          </cell>
          <cell r="H66">
            <v>1.9607843137254902E-2</v>
          </cell>
        </row>
        <row r="67">
          <cell r="D67">
            <v>0</v>
          </cell>
          <cell r="E67">
            <v>0</v>
          </cell>
          <cell r="F67">
            <v>2.8169014084507043E-2</v>
          </cell>
          <cell r="G67">
            <v>2.1276595744680851E-2</v>
          </cell>
          <cell r="H67">
            <v>1.9607843137254902E-2</v>
          </cell>
        </row>
        <row r="68">
          <cell r="D68">
            <v>0</v>
          </cell>
          <cell r="E68">
            <v>0</v>
          </cell>
          <cell r="F68">
            <v>0</v>
          </cell>
          <cell r="G68">
            <v>2.1276595744680851E-2</v>
          </cell>
          <cell r="H68">
            <v>1.9607843137254902E-2</v>
          </cell>
        </row>
        <row r="69">
          <cell r="D69">
            <v>0</v>
          </cell>
          <cell r="E69">
            <v>0</v>
          </cell>
          <cell r="F69">
            <v>0</v>
          </cell>
          <cell r="G69">
            <v>0</v>
          </cell>
          <cell r="H69">
            <v>1.9607843137254902E-2</v>
          </cell>
        </row>
        <row r="70">
          <cell r="D70">
            <v>0</v>
          </cell>
          <cell r="E70">
            <v>0</v>
          </cell>
          <cell r="F70">
            <v>2.8169014084507043E-2</v>
          </cell>
          <cell r="G70">
            <v>2.1276595744680851E-2</v>
          </cell>
          <cell r="H70">
            <v>1.9607843137254902E-2</v>
          </cell>
        </row>
        <row r="71">
          <cell r="D71">
            <v>0</v>
          </cell>
          <cell r="E71">
            <v>0</v>
          </cell>
          <cell r="F71">
            <v>2.8169014084507043E-2</v>
          </cell>
          <cell r="G71">
            <v>2.1276595744680851E-2</v>
          </cell>
          <cell r="H71">
            <v>1.9607843137254902E-2</v>
          </cell>
        </row>
        <row r="72">
          <cell r="D72">
            <v>0</v>
          </cell>
          <cell r="E72">
            <v>0</v>
          </cell>
          <cell r="F72">
            <v>0</v>
          </cell>
          <cell r="G72">
            <v>0</v>
          </cell>
          <cell r="H72">
            <v>0</v>
          </cell>
        </row>
        <row r="73">
          <cell r="D73">
            <v>0</v>
          </cell>
          <cell r="E73">
            <v>0</v>
          </cell>
          <cell r="F73">
            <v>0</v>
          </cell>
          <cell r="G73">
            <v>0</v>
          </cell>
          <cell r="H73">
            <v>0</v>
          </cell>
        </row>
        <row r="74">
          <cell r="D74">
            <v>0</v>
          </cell>
          <cell r="E74">
            <v>0</v>
          </cell>
          <cell r="F74">
            <v>0</v>
          </cell>
          <cell r="G74">
            <v>0</v>
          </cell>
          <cell r="H74">
            <v>0</v>
          </cell>
        </row>
        <row r="75">
          <cell r="D75">
            <v>0</v>
          </cell>
          <cell r="E75">
            <v>0</v>
          </cell>
          <cell r="F75">
            <v>0</v>
          </cell>
          <cell r="G75">
            <v>0</v>
          </cell>
          <cell r="H75">
            <v>0</v>
          </cell>
        </row>
        <row r="76">
          <cell r="D76">
            <v>0</v>
          </cell>
          <cell r="E76">
            <v>0</v>
          </cell>
          <cell r="F76">
            <v>0</v>
          </cell>
          <cell r="G76">
            <v>0</v>
          </cell>
          <cell r="H76">
            <v>0</v>
          </cell>
        </row>
        <row r="77">
          <cell r="D77">
            <v>0</v>
          </cell>
          <cell r="E77">
            <v>0</v>
          </cell>
          <cell r="F77">
            <v>2.8169014084507043E-2</v>
          </cell>
          <cell r="G77">
            <v>2.1276595744680851E-2</v>
          </cell>
          <cell r="H77">
            <v>1.9607843137254902E-2</v>
          </cell>
        </row>
        <row r="78">
          <cell r="D78">
            <v>0</v>
          </cell>
          <cell r="E78">
            <v>0</v>
          </cell>
          <cell r="F78">
            <v>2.8169014084507043E-2</v>
          </cell>
          <cell r="G78">
            <v>2.1276595744680851E-2</v>
          </cell>
          <cell r="H78">
            <v>1.9607843137254902E-2</v>
          </cell>
        </row>
        <row r="79">
          <cell r="D79">
            <v>0</v>
          </cell>
          <cell r="E79">
            <v>0</v>
          </cell>
          <cell r="F79">
            <v>2.8169014084507043E-2</v>
          </cell>
          <cell r="G79">
            <v>2.1276595744680851E-2</v>
          </cell>
          <cell r="H79">
            <v>1.9607843137254902E-2</v>
          </cell>
        </row>
        <row r="80">
          <cell r="D80">
            <v>0</v>
          </cell>
          <cell r="E80">
            <v>0</v>
          </cell>
          <cell r="F80">
            <v>0</v>
          </cell>
          <cell r="G80">
            <v>2.1276595744680851E-2</v>
          </cell>
          <cell r="H80">
            <v>1.9607843137254902E-2</v>
          </cell>
        </row>
        <row r="81">
          <cell r="D81">
            <v>0</v>
          </cell>
          <cell r="E81">
            <v>0</v>
          </cell>
          <cell r="F81">
            <v>0</v>
          </cell>
          <cell r="G81">
            <v>2.1276595744680851E-2</v>
          </cell>
          <cell r="H81">
            <v>1.9607843137254902E-2</v>
          </cell>
        </row>
        <row r="82">
          <cell r="D82">
            <v>0</v>
          </cell>
          <cell r="E82">
            <v>0</v>
          </cell>
          <cell r="F82">
            <v>0</v>
          </cell>
          <cell r="G82">
            <v>0</v>
          </cell>
          <cell r="H82">
            <v>1.9607843137254902E-2</v>
          </cell>
        </row>
        <row r="83">
          <cell r="D83">
            <v>0</v>
          </cell>
          <cell r="E83">
            <v>0</v>
          </cell>
          <cell r="F83">
            <v>0</v>
          </cell>
          <cell r="G83">
            <v>0</v>
          </cell>
          <cell r="H83">
            <v>1.9607843137254902E-2</v>
          </cell>
        </row>
        <row r="84">
          <cell r="D84">
            <v>0</v>
          </cell>
          <cell r="E84">
            <v>0</v>
          </cell>
          <cell r="F84">
            <v>2.8169014084507043E-2</v>
          </cell>
          <cell r="G84">
            <v>2.1276595744680851E-2</v>
          </cell>
          <cell r="H84">
            <v>1.9607843137254902E-2</v>
          </cell>
        </row>
        <row r="85">
          <cell r="D85">
            <v>0</v>
          </cell>
          <cell r="E85">
            <v>0</v>
          </cell>
          <cell r="F85">
            <v>2.8169014084507043E-2</v>
          </cell>
          <cell r="G85">
            <v>2.1276595744680851E-2</v>
          </cell>
          <cell r="H85">
            <v>1.9607843137254902E-2</v>
          </cell>
        </row>
        <row r="86">
          <cell r="D86">
            <v>9.0909090909090912E-2</v>
          </cell>
          <cell r="E86">
            <v>4.6511627906976744E-2</v>
          </cell>
          <cell r="F86">
            <v>2.8169014084507043E-2</v>
          </cell>
          <cell r="G86">
            <v>2.1276595744680851E-2</v>
          </cell>
          <cell r="H86">
            <v>1.9607843137254902E-2</v>
          </cell>
        </row>
        <row r="87">
          <cell r="D87">
            <v>0</v>
          </cell>
          <cell r="E87">
            <v>0</v>
          </cell>
          <cell r="F87">
            <v>0</v>
          </cell>
          <cell r="G87">
            <v>2.1276595744680851E-2</v>
          </cell>
          <cell r="H87">
            <v>1.9607843137254902E-2</v>
          </cell>
        </row>
        <row r="88">
          <cell r="D88">
            <v>9.0909090909090912E-2</v>
          </cell>
          <cell r="E88">
            <v>4.6511627906976744E-2</v>
          </cell>
          <cell r="F88">
            <v>2.8169014084507043E-2</v>
          </cell>
          <cell r="G88">
            <v>2.1276595744680851E-2</v>
          </cell>
          <cell r="H88">
            <v>1.9607843137254902E-2</v>
          </cell>
        </row>
        <row r="89">
          <cell r="D89">
            <v>9.0909090909090912E-2</v>
          </cell>
          <cell r="E89">
            <v>4.6511627906976744E-2</v>
          </cell>
          <cell r="F89">
            <v>2.8169014084507043E-2</v>
          </cell>
          <cell r="G89">
            <v>2.1276595744680851E-2</v>
          </cell>
          <cell r="H89">
            <v>1.9607843137254902E-2</v>
          </cell>
        </row>
        <row r="90">
          <cell r="D90">
            <v>0</v>
          </cell>
          <cell r="E90">
            <v>4.6511627906976744E-2</v>
          </cell>
          <cell r="F90">
            <v>2.8169014084507043E-2</v>
          </cell>
          <cell r="G90">
            <v>2.1276595744680851E-2</v>
          </cell>
          <cell r="H90">
            <v>1.9607843137254902E-2</v>
          </cell>
        </row>
        <row r="91">
          <cell r="D91">
            <v>0</v>
          </cell>
          <cell r="E91">
            <v>0</v>
          </cell>
          <cell r="F91">
            <v>0</v>
          </cell>
          <cell r="G91">
            <v>2.1276595744680851E-2</v>
          </cell>
          <cell r="H91">
            <v>1.9607843137254902E-2</v>
          </cell>
        </row>
        <row r="92">
          <cell r="D92">
            <v>9.0909090909090912E-2</v>
          </cell>
          <cell r="E92">
            <v>4.6511627906976744E-2</v>
          </cell>
          <cell r="F92">
            <v>2.8169014084507043E-2</v>
          </cell>
          <cell r="G92">
            <v>2.1276595744680851E-2</v>
          </cell>
          <cell r="H92">
            <v>1.9607843137254902E-2</v>
          </cell>
        </row>
        <row r="93">
          <cell r="D93">
            <v>0</v>
          </cell>
          <cell r="E93">
            <v>4.6511627906976744E-2</v>
          </cell>
          <cell r="F93">
            <v>2.8169014084507043E-2</v>
          </cell>
          <cell r="G93">
            <v>2.1276595744680851E-2</v>
          </cell>
          <cell r="H93">
            <v>1.9607843137254902E-2</v>
          </cell>
        </row>
        <row r="94">
          <cell r="D94">
            <v>0</v>
          </cell>
          <cell r="E94">
            <v>0</v>
          </cell>
          <cell r="F94">
            <v>1.4084507042253521E-2</v>
          </cell>
          <cell r="G94">
            <v>2.1276595744680851E-2</v>
          </cell>
          <cell r="H94">
            <v>1.9607843137254902E-2</v>
          </cell>
        </row>
        <row r="95">
          <cell r="D95">
            <v>0</v>
          </cell>
          <cell r="E95">
            <v>2.3255813953488372E-2</v>
          </cell>
          <cell r="F95">
            <v>1.4084507042253521E-2</v>
          </cell>
          <cell r="G95">
            <v>2.1276595744680851E-2</v>
          </cell>
          <cell r="H95">
            <v>1.9607843137254902E-2</v>
          </cell>
        </row>
        <row r="96">
          <cell r="D96">
            <v>0</v>
          </cell>
          <cell r="E96">
            <v>0</v>
          </cell>
          <cell r="F96">
            <v>1.4084507042253521E-2</v>
          </cell>
          <cell r="G96">
            <v>2.1276595744680851E-2</v>
          </cell>
          <cell r="H96">
            <v>1.9607843137254902E-2</v>
          </cell>
        </row>
        <row r="97">
          <cell r="D97">
            <v>0</v>
          </cell>
          <cell r="E97">
            <v>0</v>
          </cell>
          <cell r="F97">
            <v>1.4084507042253521E-2</v>
          </cell>
          <cell r="G97">
            <v>2.1276595744680851E-2</v>
          </cell>
          <cell r="H97">
            <v>1.9607843137254902E-2</v>
          </cell>
        </row>
        <row r="98">
          <cell r="D98">
            <v>0</v>
          </cell>
          <cell r="E98">
            <v>0</v>
          </cell>
          <cell r="F98">
            <v>0</v>
          </cell>
          <cell r="G98">
            <v>2.1276595744680851E-2</v>
          </cell>
          <cell r="H98">
            <v>1.9607843137254902E-2</v>
          </cell>
        </row>
        <row r="99">
          <cell r="D99">
            <v>0</v>
          </cell>
          <cell r="E99">
            <v>4.6511627906976744E-2</v>
          </cell>
          <cell r="F99">
            <v>2.8169014084507043E-2</v>
          </cell>
          <cell r="G99">
            <v>2.1276595744680851E-2</v>
          </cell>
          <cell r="H99">
            <v>1.9607843137254902E-2</v>
          </cell>
        </row>
        <row r="100">
          <cell r="D100">
            <v>9.0909090909090912E-2</v>
          </cell>
          <cell r="E100">
            <v>4.6511627906976744E-2</v>
          </cell>
          <cell r="F100">
            <v>2.8169014084507043E-2</v>
          </cell>
          <cell r="G100">
            <v>2.1276595744680851E-2</v>
          </cell>
          <cell r="H100">
            <v>1.9607843137254902E-2</v>
          </cell>
        </row>
        <row r="101">
          <cell r="D101">
            <v>0</v>
          </cell>
          <cell r="E101">
            <v>4.6511627906976744E-2</v>
          </cell>
          <cell r="F101">
            <v>2.8169014084507043E-2</v>
          </cell>
          <cell r="G101">
            <v>2.1276595744680851E-2</v>
          </cell>
          <cell r="H101">
            <v>1.9607843137254902E-2</v>
          </cell>
        </row>
        <row r="102">
          <cell r="D102">
            <v>0</v>
          </cell>
          <cell r="E102">
            <v>0</v>
          </cell>
          <cell r="F102">
            <v>0</v>
          </cell>
          <cell r="G102">
            <v>0</v>
          </cell>
          <cell r="H102">
            <v>1.9607843137254902E-2</v>
          </cell>
        </row>
        <row r="103">
          <cell r="D103">
            <v>9.0909090909090912E-2</v>
          </cell>
          <cell r="E103">
            <v>4.6511627906976744E-2</v>
          </cell>
          <cell r="F103">
            <v>2.8169014084507043E-2</v>
          </cell>
          <cell r="G103">
            <v>2.1276595744680851E-2</v>
          </cell>
          <cell r="H103">
            <v>1.9607843137254902E-2</v>
          </cell>
        </row>
        <row r="104">
          <cell r="D104">
            <v>9.0909090909090912E-2</v>
          </cell>
          <cell r="E104">
            <v>4.6511627906976744E-2</v>
          </cell>
          <cell r="F104">
            <v>2.8169014084507043E-2</v>
          </cell>
          <cell r="G104">
            <v>2.1276595744680851E-2</v>
          </cell>
          <cell r="H104">
            <v>1.9607843137254902E-2</v>
          </cell>
        </row>
        <row r="105">
          <cell r="D105">
            <v>9.0909090909090912E-2</v>
          </cell>
          <cell r="E105">
            <v>4.6511627906976744E-2</v>
          </cell>
          <cell r="F105">
            <v>2.8169014084507043E-2</v>
          </cell>
          <cell r="G105">
            <v>2.1276595744680851E-2</v>
          </cell>
          <cell r="H105">
            <v>1.9607843137254902E-2</v>
          </cell>
        </row>
        <row r="106">
          <cell r="D106">
            <v>9.0909090909090912E-2</v>
          </cell>
          <cell r="E106">
            <v>4.6511627906976744E-2</v>
          </cell>
          <cell r="F106">
            <v>2.8169014084507043E-2</v>
          </cell>
          <cell r="G106">
            <v>2.1276595744680851E-2</v>
          </cell>
          <cell r="H106">
            <v>1.9607843137254902E-2</v>
          </cell>
        </row>
        <row r="107">
          <cell r="D107">
            <v>9.0909090909090912E-2</v>
          </cell>
          <cell r="E107">
            <v>4.6511627906976744E-2</v>
          </cell>
          <cell r="F107">
            <v>2.8169014084507043E-2</v>
          </cell>
          <cell r="G107">
            <v>2.1276595744680851E-2</v>
          </cell>
          <cell r="H107">
            <v>1.9607843137254902E-2</v>
          </cell>
        </row>
        <row r="108">
          <cell r="D108">
            <v>9.0909090909090912E-2</v>
          </cell>
          <cell r="E108">
            <v>4.6511627906976744E-2</v>
          </cell>
          <cell r="F108">
            <v>2.8169014084507043E-2</v>
          </cell>
          <cell r="G108">
            <v>2.1276595744680851E-2</v>
          </cell>
          <cell r="H108">
            <v>1.9607843137254902E-2</v>
          </cell>
        </row>
        <row r="109">
          <cell r="D109">
            <v>0</v>
          </cell>
          <cell r="E109">
            <v>4.6511627906976744E-2</v>
          </cell>
          <cell r="F109">
            <v>2.8169014084507043E-2</v>
          </cell>
          <cell r="G109">
            <v>2.1276595744680851E-2</v>
          </cell>
          <cell r="H109">
            <v>1.9607843137254902E-2</v>
          </cell>
        </row>
        <row r="110">
          <cell r="D110">
            <v>0</v>
          </cell>
          <cell r="E110">
            <v>4.6511627906976744E-2</v>
          </cell>
          <cell r="F110">
            <v>2.8169014084507043E-2</v>
          </cell>
          <cell r="G110">
            <v>2.1276595744680851E-2</v>
          </cell>
          <cell r="H110">
            <v>1.9607843137254902E-2</v>
          </cell>
        </row>
        <row r="111">
          <cell r="D111">
            <v>0</v>
          </cell>
          <cell r="E111">
            <v>2.3255813953488372E-2</v>
          </cell>
          <cell r="F111">
            <v>1.4084507042253521E-2</v>
          </cell>
          <cell r="G111">
            <v>2.1276595744680851E-2</v>
          </cell>
          <cell r="H111">
            <v>1.9607843137254902E-2</v>
          </cell>
        </row>
        <row r="112">
          <cell r="D112">
            <v>0</v>
          </cell>
          <cell r="E112">
            <v>2.3255813953488372E-2</v>
          </cell>
          <cell r="F112">
            <v>1.4084507042253521E-2</v>
          </cell>
          <cell r="G112">
            <v>2.1276595744680851E-2</v>
          </cell>
          <cell r="H112">
            <v>1.9607843137254902E-2</v>
          </cell>
        </row>
        <row r="113">
          <cell r="D113">
            <v>0</v>
          </cell>
          <cell r="E113">
            <v>4.6511627906976744E-2</v>
          </cell>
          <cell r="F113">
            <v>2.8169014084507043E-2</v>
          </cell>
          <cell r="G113">
            <v>2.1276595744680851E-2</v>
          </cell>
          <cell r="H113">
            <v>1.9607843137254902E-2</v>
          </cell>
        </row>
        <row r="114">
          <cell r="D114">
            <v>0</v>
          </cell>
          <cell r="E114">
            <v>0</v>
          </cell>
          <cell r="F114">
            <v>2.8169014084507043E-2</v>
          </cell>
          <cell r="G114">
            <v>2.1276595744680851E-2</v>
          </cell>
          <cell r="H114">
            <v>1.9607843137254902E-2</v>
          </cell>
        </row>
        <row r="115">
          <cell r="D115">
            <v>0</v>
          </cell>
          <cell r="E115">
            <v>0</v>
          </cell>
          <cell r="F115">
            <v>1.4084507042253521E-2</v>
          </cell>
          <cell r="G115">
            <v>2.1276595744680851E-2</v>
          </cell>
          <cell r="H115">
            <v>1.9607843137254902E-2</v>
          </cell>
        </row>
        <row r="116">
          <cell r="D116">
            <v>0</v>
          </cell>
          <cell r="E116">
            <v>0</v>
          </cell>
          <cell r="F116">
            <v>0</v>
          </cell>
          <cell r="G116">
            <v>2.1276595744680851E-2</v>
          </cell>
          <cell r="H116">
            <v>1.9607843137254902E-2</v>
          </cell>
        </row>
        <row r="117">
          <cell r="D117">
            <v>0</v>
          </cell>
          <cell r="E117">
            <v>0</v>
          </cell>
          <cell r="F117">
            <v>0</v>
          </cell>
          <cell r="G117">
            <v>2.1276595744680851E-2</v>
          </cell>
          <cell r="H117">
            <v>1.9607843137254902E-2</v>
          </cell>
        </row>
        <row r="118">
          <cell r="D118">
            <v>0</v>
          </cell>
          <cell r="E118">
            <v>0</v>
          </cell>
          <cell r="F118">
            <v>2.8169014084507043E-2</v>
          </cell>
          <cell r="G118">
            <v>2.1276595744680851E-2</v>
          </cell>
          <cell r="H118">
            <v>1.9607843137254902E-2</v>
          </cell>
        </row>
        <row r="119">
          <cell r="D119">
            <v>0</v>
          </cell>
          <cell r="E119">
            <v>0</v>
          </cell>
          <cell r="F119">
            <v>2.8169014084507043E-2</v>
          </cell>
          <cell r="G119">
            <v>2.1276595744680851E-2</v>
          </cell>
          <cell r="H119">
            <v>1.9607843137254902E-2</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am_Result"/>
      <sheetName val="Summary"/>
      <sheetName val="CBL Training Courses"/>
      <sheetName val="CBL Level Definition"/>
      <sheetName val="CBL Score Standard"/>
      <sheetName val="Huyen2.Nguyen"/>
      <sheetName val="Huyen Giap"/>
      <sheetName val="Ngan Bui"/>
      <sheetName val="Giang Nguyen"/>
      <sheetName val="Lam Bui"/>
      <sheetName val="Thuy Lang"/>
      <sheetName val="Trang Tran"/>
      <sheetName val="Diu Le"/>
      <sheetName val="Phuong Phan"/>
      <sheetName val="Anh Duong"/>
      <sheetName val="Hanh Duong"/>
      <sheetName val="Hanh Trinh"/>
      <sheetName val="Hien Bui"/>
      <sheetName val="Na Nguyen"/>
      <sheetName val="Lan Nguyen"/>
      <sheetName val="Van Huong"/>
      <sheetName val="Loc Le"/>
      <sheetName val="Duyen Pham"/>
      <sheetName val="Huong Luong"/>
      <sheetName val="Cuong Truong"/>
      <sheetName val="Anh Phan"/>
      <sheetName val="Dung Pham"/>
      <sheetName val="Trang Nguyen"/>
      <sheetName val="Ngan Do"/>
      <sheetName val="Hien Quach"/>
      <sheetName val="Thu Nguyen"/>
      <sheetName val="Ngoc Dang"/>
      <sheetName val="Tam Hoang"/>
      <sheetName val="Linh Nguyen"/>
      <sheetName val="Ngoc Dao"/>
      <sheetName val="Truong Dao"/>
      <sheetName val="Vi Nguyen"/>
      <sheetName val="Phuong Pham"/>
      <sheetName val="Duy Ngo"/>
      <sheetName val="Ha Nguyen"/>
      <sheetName val="Dan Nguyen"/>
      <sheetName val="Ly Nguyen"/>
      <sheetName val="Dinh Pham"/>
      <sheetName val="Anh Tran"/>
      <sheetName val="Trang2.Le"/>
      <sheetName val="Phuc Truong"/>
      <sheetName val="Phuong Nguyen"/>
      <sheetName val="Bich Do"/>
      <sheetName val="Thuy Pham"/>
      <sheetName val="Hue Do"/>
      <sheetName val="Ha To"/>
      <sheetName val="Men Than"/>
      <sheetName val="Phong Nguyen"/>
      <sheetName val="Anh To"/>
      <sheetName val="Lan Hoang"/>
      <sheetName val="Vinh Nguyen"/>
      <sheetName val="Nhung Hoang"/>
      <sheetName val="Oanh Nguyen"/>
      <sheetName val="Thuy Le MIB"/>
      <sheetName val="Tung Tran"/>
      <sheetName val="Thang Vu"/>
      <sheetName val="Quyen Nguyen"/>
      <sheetName val="Cuong Tran"/>
      <sheetName val="Lan Nguyen 89"/>
      <sheetName val="Chinh.Tran"/>
      <sheetName val="Trang2.Nguyen"/>
      <sheetName val="Nguyet2.Nguyen"/>
      <sheetName val="Hien Dinh"/>
      <sheetName val="Huyen Nguyen"/>
      <sheetName val="Y Vu"/>
      <sheetName val="Hang Vu"/>
      <sheetName val="Trang 1 Tran"/>
      <sheetName val="Nhung2 Nguyen"/>
      <sheetName val="Thuy Dang"/>
      <sheetName val="Phuong 2 Le"/>
      <sheetName val="Thuy Le"/>
    </sheetNames>
    <sheetDataSet>
      <sheetData sheetId="0" refreshError="1">
        <row r="7">
          <cell r="A7" t="str">
            <v>Key</v>
          </cell>
          <cell r="B7" t="str">
            <v>NO.</v>
          </cell>
          <cell r="C7" t="str">
            <v>REG. NO</v>
          </cell>
          <cell r="D7" t="str">
            <v>CLASS</v>
          </cell>
          <cell r="E7" t="str">
            <v>FULL NAME</v>
          </cell>
          <cell r="F7" t="str">
            <v>DOB</v>
          </cell>
          <cell r="G7" t="str">
            <v>GENDER</v>
          </cell>
          <cell r="H7" t="str">
            <v>TOTAL RIGHTS</v>
          </cell>
          <cell r="I7" t="str">
            <v>TOTAL ANSWERS</v>
          </cell>
          <cell r="J7" t="str">
            <v>MARK (%)</v>
          </cell>
          <cell r="K7" t="str">
            <v>RESULT</v>
          </cell>
        </row>
        <row r="8">
          <cell r="A8" t="str">
            <v>anh.duong_L1_CBL_003</v>
          </cell>
          <cell r="B8">
            <v>1</v>
          </cell>
          <cell r="C8" t="str">
            <v>VH002966</v>
          </cell>
          <cell r="D8" t="str">
            <v>VT1</v>
          </cell>
          <cell r="E8" t="str">
            <v>Duong Van Anh</v>
          </cell>
          <cell r="H8">
            <v>0</v>
          </cell>
          <cell r="I8">
            <v>0</v>
          </cell>
          <cell r="J8" t="str">
            <v>ABS</v>
          </cell>
        </row>
        <row r="9">
          <cell r="A9" t="str">
            <v>anh.duong_L2_CBL_003</v>
          </cell>
          <cell r="B9">
            <v>1</v>
          </cell>
          <cell r="C9" t="str">
            <v>VH002966</v>
          </cell>
          <cell r="D9" t="str">
            <v>VT1</v>
          </cell>
          <cell r="E9" t="str">
            <v>Duong Van Anh</v>
          </cell>
          <cell r="H9">
            <v>8</v>
          </cell>
          <cell r="I9">
            <v>10</v>
          </cell>
          <cell r="J9">
            <v>80</v>
          </cell>
          <cell r="K9" t="str">
            <v>PASSED</v>
          </cell>
        </row>
        <row r="10">
          <cell r="A10" t="str">
            <v>anh.duong_L2_CBL_005</v>
          </cell>
          <cell r="B10">
            <v>1</v>
          </cell>
          <cell r="C10" t="str">
            <v>VH002966</v>
          </cell>
          <cell r="D10" t="str">
            <v>VT1</v>
          </cell>
          <cell r="E10" t="str">
            <v>Duong Van Anh</v>
          </cell>
          <cell r="H10">
            <v>0</v>
          </cell>
          <cell r="I10">
            <v>0</v>
          </cell>
          <cell r="J10" t="str">
            <v>ABS</v>
          </cell>
        </row>
        <row r="11">
          <cell r="A11" t="str">
            <v>anh.duong_L3_CBL_003</v>
          </cell>
          <cell r="B11">
            <v>2</v>
          </cell>
          <cell r="C11" t="str">
            <v>VH002966</v>
          </cell>
          <cell r="D11" t="str">
            <v>VT1</v>
          </cell>
          <cell r="E11" t="str">
            <v>Duong Van Anh</v>
          </cell>
          <cell r="H11">
            <v>5</v>
          </cell>
          <cell r="I11">
            <v>10</v>
          </cell>
          <cell r="J11">
            <v>50</v>
          </cell>
          <cell r="K11" t="str">
            <v>FAILED</v>
          </cell>
        </row>
        <row r="12">
          <cell r="A12" t="str">
            <v>anh.duong_L3_CBL_006</v>
          </cell>
          <cell r="B12">
            <v>3</v>
          </cell>
          <cell r="C12" t="str">
            <v>VH002966</v>
          </cell>
          <cell r="D12" t="str">
            <v>VT1</v>
          </cell>
          <cell r="E12" t="str">
            <v>Duong Van Anh</v>
          </cell>
          <cell r="H12">
            <v>10</v>
          </cell>
          <cell r="I12">
            <v>10</v>
          </cell>
          <cell r="J12">
            <v>100</v>
          </cell>
          <cell r="K12" t="str">
            <v>PASSED</v>
          </cell>
        </row>
        <row r="13">
          <cell r="A13" t="str">
            <v>anh.duong_L3_CBL_007</v>
          </cell>
          <cell r="B13">
            <v>1</v>
          </cell>
          <cell r="C13" t="str">
            <v>VH002966</v>
          </cell>
          <cell r="D13" t="str">
            <v>VT1</v>
          </cell>
          <cell r="E13" t="str">
            <v>Duong Van Anh</v>
          </cell>
          <cell r="H13">
            <v>0</v>
          </cell>
          <cell r="I13">
            <v>0</v>
          </cell>
          <cell r="J13" t="str">
            <v>ABS</v>
          </cell>
        </row>
        <row r="14">
          <cell r="A14" t="str">
            <v>anh.to_L3_CBL_006</v>
          </cell>
          <cell r="B14">
            <v>13</v>
          </cell>
          <cell r="C14" t="str">
            <v>VH001961</v>
          </cell>
          <cell r="D14" t="str">
            <v>VT2</v>
          </cell>
          <cell r="E14" t="str">
            <v>To Thi Van Anh</v>
          </cell>
          <cell r="H14">
            <v>10</v>
          </cell>
          <cell r="I14">
            <v>10</v>
          </cell>
          <cell r="J14">
            <v>100</v>
          </cell>
          <cell r="K14" t="str">
            <v>PASSED</v>
          </cell>
        </row>
        <row r="15">
          <cell r="A15" t="str">
            <v>anh.to_L3_CBL_011</v>
          </cell>
          <cell r="B15">
            <v>22</v>
          </cell>
          <cell r="C15" t="str">
            <v>VH001961</v>
          </cell>
          <cell r="D15" t="str">
            <v>VT2</v>
          </cell>
          <cell r="E15" t="str">
            <v>To Thi Van Anh</v>
          </cell>
          <cell r="H15">
            <v>0</v>
          </cell>
          <cell r="I15">
            <v>0</v>
          </cell>
          <cell r="J15" t="str">
            <v>ABS</v>
          </cell>
        </row>
        <row r="16">
          <cell r="A16" t="str">
            <v>anh.to_L3_CBL_017</v>
          </cell>
          <cell r="B16">
            <v>15</v>
          </cell>
          <cell r="C16" t="str">
            <v>VH001961</v>
          </cell>
          <cell r="D16" t="str">
            <v>VT2</v>
          </cell>
          <cell r="E16" t="str">
            <v>To Thi Van Anh</v>
          </cell>
          <cell r="H16">
            <v>0</v>
          </cell>
          <cell r="I16">
            <v>0</v>
          </cell>
          <cell r="J16" t="str">
            <v>ABS</v>
          </cell>
        </row>
        <row r="17">
          <cell r="A17" t="str">
            <v>anh2.tran_L1_CBL_001</v>
          </cell>
          <cell r="B17">
            <v>1</v>
          </cell>
          <cell r="C17" t="str">
            <v>VH003961</v>
          </cell>
          <cell r="D17" t="str">
            <v>VT2</v>
          </cell>
          <cell r="E17" t="str">
            <v>Tran Thi Van Anh</v>
          </cell>
          <cell r="H17">
            <v>16</v>
          </cell>
          <cell r="I17">
            <v>20</v>
          </cell>
          <cell r="J17">
            <v>80</v>
          </cell>
          <cell r="K17" t="str">
            <v>PASSED</v>
          </cell>
        </row>
        <row r="18">
          <cell r="A18" t="str">
            <v>anh2.tran_L1_CBL_003</v>
          </cell>
          <cell r="B18">
            <v>5</v>
          </cell>
          <cell r="C18" t="str">
            <v>VH003961</v>
          </cell>
          <cell r="D18" t="str">
            <v>VT2</v>
          </cell>
          <cell r="E18" t="str">
            <v>Tran Thi Van Anh</v>
          </cell>
          <cell r="H18">
            <v>11</v>
          </cell>
          <cell r="I18">
            <v>20</v>
          </cell>
          <cell r="J18">
            <v>55</v>
          </cell>
          <cell r="K18" t="str">
            <v>FAILED</v>
          </cell>
        </row>
        <row r="19">
          <cell r="A19" t="str">
            <v>anh2.tran_L1_CBL_004</v>
          </cell>
          <cell r="B19">
            <v>2</v>
          </cell>
          <cell r="C19" t="str">
            <v>VH003961</v>
          </cell>
          <cell r="D19" t="str">
            <v>VT2</v>
          </cell>
          <cell r="E19" t="str">
            <v>Tran Thi Van Anh</v>
          </cell>
          <cell r="H19">
            <v>8</v>
          </cell>
          <cell r="I19">
            <v>10</v>
          </cell>
          <cell r="J19">
            <v>80</v>
          </cell>
          <cell r="K19" t="str">
            <v>PASSED</v>
          </cell>
        </row>
        <row r="20">
          <cell r="A20" t="str">
            <v>anh2.tran_L1_CBL_006</v>
          </cell>
          <cell r="B20">
            <v>1</v>
          </cell>
          <cell r="C20" t="str">
            <v>VH003961</v>
          </cell>
          <cell r="D20" t="str">
            <v>VT2</v>
          </cell>
          <cell r="E20" t="str">
            <v>Tran Thi Van Anh</v>
          </cell>
          <cell r="H20">
            <v>8</v>
          </cell>
          <cell r="I20">
            <v>10</v>
          </cell>
          <cell r="J20">
            <v>80</v>
          </cell>
          <cell r="K20" t="str">
            <v>PASSED</v>
          </cell>
        </row>
        <row r="21">
          <cell r="A21" t="str">
            <v>anh2.tran_L1_CBL_009</v>
          </cell>
          <cell r="B21">
            <v>2</v>
          </cell>
          <cell r="C21" t="str">
            <v>VH003961</v>
          </cell>
          <cell r="D21" t="str">
            <v>VT2</v>
          </cell>
          <cell r="E21" t="str">
            <v>Tran Thi Van Anh</v>
          </cell>
          <cell r="H21">
            <v>8</v>
          </cell>
          <cell r="I21">
            <v>10</v>
          </cell>
          <cell r="J21">
            <v>80</v>
          </cell>
          <cell r="K21" t="str">
            <v>PASSED</v>
          </cell>
        </row>
        <row r="22">
          <cell r="A22" t="str">
            <v>Anh2.tran_L1_CBL_010</v>
          </cell>
          <cell r="B22">
            <v>8</v>
          </cell>
          <cell r="D22" t="str">
            <v>VT2</v>
          </cell>
          <cell r="E22" t="str">
            <v>Tran Thi Van Anh</v>
          </cell>
          <cell r="K22" t="str">
            <v>PASSED</v>
          </cell>
        </row>
        <row r="23">
          <cell r="A23" t="str">
            <v>anh2.tran_L2_CBL_001</v>
          </cell>
          <cell r="B23">
            <v>1</v>
          </cell>
          <cell r="C23" t="str">
            <v>VH003961</v>
          </cell>
          <cell r="D23" t="str">
            <v>VT2</v>
          </cell>
          <cell r="E23" t="str">
            <v>Tran Thi Van Anh</v>
          </cell>
          <cell r="H23">
            <v>10</v>
          </cell>
          <cell r="I23">
            <v>10</v>
          </cell>
          <cell r="J23">
            <v>100</v>
          </cell>
          <cell r="K23" t="str">
            <v>PASSED</v>
          </cell>
        </row>
        <row r="24">
          <cell r="A24" t="str">
            <v>anh2.tran_L2_CBL_002</v>
          </cell>
          <cell r="B24">
            <v>1</v>
          </cell>
          <cell r="C24" t="str">
            <v>VH003961</v>
          </cell>
          <cell r="D24" t="str">
            <v>VT2</v>
          </cell>
          <cell r="E24" t="str">
            <v>Tran Thi Van Anh</v>
          </cell>
          <cell r="H24">
            <v>10</v>
          </cell>
          <cell r="I24">
            <v>10</v>
          </cell>
          <cell r="J24">
            <v>100</v>
          </cell>
          <cell r="K24" t="str">
            <v>PASSED</v>
          </cell>
        </row>
        <row r="25">
          <cell r="A25" t="str">
            <v>anh2.tran_L2_CBL_003</v>
          </cell>
          <cell r="B25">
            <v>3</v>
          </cell>
          <cell r="C25" t="str">
            <v>VH003961</v>
          </cell>
          <cell r="D25" t="str">
            <v>VT2</v>
          </cell>
          <cell r="E25" t="str">
            <v>Tran Thi Van Anh</v>
          </cell>
          <cell r="H25">
            <v>9</v>
          </cell>
          <cell r="I25">
            <v>10</v>
          </cell>
          <cell r="J25">
            <v>90</v>
          </cell>
          <cell r="K25" t="str">
            <v>PASSED</v>
          </cell>
        </row>
        <row r="26">
          <cell r="A26" t="str">
            <v>Anh2.tran_L2_CBL_016</v>
          </cell>
          <cell r="B26">
            <v>6</v>
          </cell>
          <cell r="D26" t="str">
            <v>VT2</v>
          </cell>
          <cell r="E26" t="str">
            <v>Tran Thi Van Anh</v>
          </cell>
          <cell r="K26" t="str">
            <v>PASSED</v>
          </cell>
        </row>
        <row r="27">
          <cell r="A27" t="str">
            <v>anh2.tran_L2_CBL_019</v>
          </cell>
          <cell r="B27">
            <v>17</v>
          </cell>
          <cell r="C27" t="str">
            <v>VH003961</v>
          </cell>
          <cell r="D27" t="str">
            <v>VT2</v>
          </cell>
          <cell r="E27" t="str">
            <v>TRAN THI VAN ANH</v>
          </cell>
          <cell r="H27">
            <v>9</v>
          </cell>
          <cell r="I27">
            <v>10</v>
          </cell>
          <cell r="J27">
            <v>90</v>
          </cell>
          <cell r="K27" t="str">
            <v>PASSED</v>
          </cell>
        </row>
        <row r="28">
          <cell r="A28" t="str">
            <v>bich2.do_L1_CBL_001</v>
          </cell>
          <cell r="K28" t="str">
            <v>Passed</v>
          </cell>
        </row>
        <row r="29">
          <cell r="A29" t="str">
            <v>bich2.do_L1_CBL_002</v>
          </cell>
          <cell r="K29" t="str">
            <v>Passed</v>
          </cell>
        </row>
        <row r="30">
          <cell r="A30" t="str">
            <v>bich2.do_L1_CBL_003</v>
          </cell>
          <cell r="K30" t="str">
            <v>Passed</v>
          </cell>
        </row>
        <row r="31">
          <cell r="A31" t="str">
            <v>bich2.do_L1_CBL_004</v>
          </cell>
          <cell r="K31" t="str">
            <v>Passed</v>
          </cell>
        </row>
        <row r="32">
          <cell r="A32" t="str">
            <v>bich2.do_L1_CBL_005</v>
          </cell>
          <cell r="K32" t="str">
            <v>Passed</v>
          </cell>
        </row>
        <row r="33">
          <cell r="A33" t="str">
            <v>bich2.do_L1_CBL_006</v>
          </cell>
          <cell r="K33" t="str">
            <v>Passed</v>
          </cell>
        </row>
        <row r="34">
          <cell r="A34" t="str">
            <v>Bich2.do_L1_CBL_010</v>
          </cell>
          <cell r="B34">
            <v>7</v>
          </cell>
          <cell r="D34" t="str">
            <v>VT2</v>
          </cell>
          <cell r="E34" t="str">
            <v>DO Thi Ngoc Bich</v>
          </cell>
          <cell r="K34" t="str">
            <v>PASSED</v>
          </cell>
        </row>
        <row r="35">
          <cell r="K35" t="str">
            <v>Passed</v>
          </cell>
        </row>
        <row r="36">
          <cell r="A36" t="str">
            <v>bich2.do_L1_CBL_012</v>
          </cell>
          <cell r="K36" t="str">
            <v>Passed</v>
          </cell>
        </row>
        <row r="37">
          <cell r="A37" t="str">
            <v>bich2.do_L2_CBL_001</v>
          </cell>
          <cell r="K37" t="str">
            <v>Passed</v>
          </cell>
        </row>
        <row r="38">
          <cell r="A38" t="str">
            <v>bich2.do_L2_CBL_002</v>
          </cell>
          <cell r="K38" t="str">
            <v>Passed</v>
          </cell>
        </row>
        <row r="39">
          <cell r="A39" t="str">
            <v>bich2.do_L2_CBL_003</v>
          </cell>
          <cell r="K39" t="str">
            <v>Passed</v>
          </cell>
        </row>
        <row r="40">
          <cell r="A40" t="str">
            <v>bich2.do_L2_CBL_004</v>
          </cell>
          <cell r="K40" t="str">
            <v>Passed</v>
          </cell>
        </row>
        <row r="41">
          <cell r="A41" t="str">
            <v>bich2.do_L2_CBL_005</v>
          </cell>
          <cell r="K41" t="str">
            <v>Passed</v>
          </cell>
        </row>
        <row r="42">
          <cell r="A42" t="str">
            <v>bich2.do_L2_CBL_007</v>
          </cell>
          <cell r="K42" t="str">
            <v>Passed</v>
          </cell>
        </row>
        <row r="43">
          <cell r="A43" t="str">
            <v>bich2.do_L2_CBL_015</v>
          </cell>
          <cell r="K43" t="str">
            <v>Passed</v>
          </cell>
        </row>
        <row r="44">
          <cell r="A44" t="str">
            <v>bich2.do_L2_CBL_016</v>
          </cell>
          <cell r="B44">
            <v>22</v>
          </cell>
          <cell r="D44" t="str">
            <v>VT2</v>
          </cell>
          <cell r="E44" t="str">
            <v>Do Thi Ngoc Bich</v>
          </cell>
          <cell r="K44" t="str">
            <v>PASSED</v>
          </cell>
        </row>
        <row r="45">
          <cell r="K45" t="str">
            <v>Passed</v>
          </cell>
        </row>
        <row r="46">
          <cell r="A46" t="str">
            <v>bich2.do_L2_CBL_017</v>
          </cell>
          <cell r="K46" t="str">
            <v>Passed</v>
          </cell>
        </row>
        <row r="47">
          <cell r="A47" t="str">
            <v>bich2.do_L2_CBL_018</v>
          </cell>
          <cell r="K47" t="str">
            <v>Passed</v>
          </cell>
        </row>
        <row r="48">
          <cell r="A48" t="str">
            <v>bich2.do_L3_CBL_001</v>
          </cell>
          <cell r="K48" t="str">
            <v>Passed</v>
          </cell>
        </row>
        <row r="49">
          <cell r="A49" t="str">
            <v>bich2.do_L3_CBL_002</v>
          </cell>
          <cell r="K49" t="str">
            <v>Passed</v>
          </cell>
        </row>
        <row r="50">
          <cell r="A50" t="str">
            <v>bich2.do_L3_CBL_003</v>
          </cell>
          <cell r="K50" t="str">
            <v>Passed</v>
          </cell>
        </row>
        <row r="51">
          <cell r="A51" t="str">
            <v>bich2.do_L3_CBL_004</v>
          </cell>
          <cell r="K51" t="str">
            <v>Passed</v>
          </cell>
        </row>
        <row r="52">
          <cell r="A52" t="str">
            <v>bich2.do_L3_CBL_006</v>
          </cell>
          <cell r="B52">
            <v>9</v>
          </cell>
          <cell r="C52" t="str">
            <v>VH002112</v>
          </cell>
          <cell r="D52" t="str">
            <v>VT2</v>
          </cell>
          <cell r="E52" t="str">
            <v>Do Thi Ngoc Bich</v>
          </cell>
          <cell r="H52">
            <v>0</v>
          </cell>
          <cell r="I52">
            <v>0</v>
          </cell>
          <cell r="J52" t="str">
            <v>ABS</v>
          </cell>
        </row>
        <row r="53">
          <cell r="A53" t="str">
            <v>bich2.do_L3_CBL_007</v>
          </cell>
          <cell r="K53" t="str">
            <v>Passed</v>
          </cell>
        </row>
        <row r="54">
          <cell r="A54" t="str">
            <v>bich2.do_L3_CBL_008</v>
          </cell>
          <cell r="K54" t="str">
            <v>Passed</v>
          </cell>
        </row>
        <row r="55">
          <cell r="A55" t="str">
            <v>bich2.do_L3_CBL_011</v>
          </cell>
          <cell r="K55" t="str">
            <v>Passed</v>
          </cell>
        </row>
        <row r="56">
          <cell r="A56" t="str">
            <v>chinh.tran_L1_CBL_003</v>
          </cell>
          <cell r="B56">
            <v>6</v>
          </cell>
          <cell r="C56" t="str">
            <v>VH002874</v>
          </cell>
          <cell r="D56" t="str">
            <v>VT2</v>
          </cell>
          <cell r="E56" t="str">
            <v>Tran Thi Ha Chinh</v>
          </cell>
          <cell r="H56">
            <v>12</v>
          </cell>
          <cell r="I56">
            <v>20</v>
          </cell>
          <cell r="J56">
            <v>60</v>
          </cell>
          <cell r="K56" t="str">
            <v>FAILED</v>
          </cell>
        </row>
        <row r="57">
          <cell r="A57" t="str">
            <v>chinh.tran_L2_CBL_002</v>
          </cell>
          <cell r="B57">
            <v>5</v>
          </cell>
          <cell r="C57" t="str">
            <v>VH002874</v>
          </cell>
          <cell r="D57" t="str">
            <v>VT2</v>
          </cell>
          <cell r="E57" t="str">
            <v>Tran Thi Ha Chinh</v>
          </cell>
          <cell r="H57">
            <v>10</v>
          </cell>
          <cell r="I57">
            <v>10</v>
          </cell>
          <cell r="J57">
            <v>100</v>
          </cell>
          <cell r="K57" t="str">
            <v>PASSED</v>
          </cell>
        </row>
        <row r="58">
          <cell r="A58" t="str">
            <v>chinh.tran_L3_CBL_011</v>
          </cell>
          <cell r="B58">
            <v>27</v>
          </cell>
          <cell r="C58" t="str">
            <v>VH002874</v>
          </cell>
          <cell r="D58" t="str">
            <v>VT2</v>
          </cell>
          <cell r="E58" t="str">
            <v>Tran Thi Ha Chinh</v>
          </cell>
          <cell r="H58">
            <v>8</v>
          </cell>
          <cell r="I58">
            <v>10</v>
          </cell>
          <cell r="J58">
            <v>80</v>
          </cell>
          <cell r="K58" t="str">
            <v>PASSED</v>
          </cell>
        </row>
        <row r="59">
          <cell r="A59" t="str">
            <v>cuong.tran_L2_CBL_005</v>
          </cell>
          <cell r="B59">
            <v>13</v>
          </cell>
          <cell r="C59" t="str">
            <v>VH002210</v>
          </cell>
          <cell r="D59" t="str">
            <v>VT2</v>
          </cell>
          <cell r="E59" t="str">
            <v>Tran Manh Cuong</v>
          </cell>
          <cell r="H59">
            <v>15</v>
          </cell>
          <cell r="I59">
            <v>19</v>
          </cell>
          <cell r="J59">
            <v>79</v>
          </cell>
          <cell r="K59" t="str">
            <v>PASSED</v>
          </cell>
        </row>
        <row r="60">
          <cell r="A60" t="str">
            <v>cuong.tran_L2_CBL_019</v>
          </cell>
          <cell r="B60">
            <v>16</v>
          </cell>
          <cell r="C60" t="str">
            <v>VH002210</v>
          </cell>
          <cell r="D60" t="str">
            <v>VT2</v>
          </cell>
          <cell r="E60" t="str">
            <v>TRAN MANH CUONG</v>
          </cell>
          <cell r="H60">
            <v>9</v>
          </cell>
          <cell r="I60">
            <v>10</v>
          </cell>
          <cell r="J60">
            <v>90</v>
          </cell>
          <cell r="K60" t="str">
            <v>PASSED</v>
          </cell>
        </row>
        <row r="61">
          <cell r="A61" t="str">
            <v>cuong.tran_L3_CBL_003</v>
          </cell>
          <cell r="B61">
            <v>16</v>
          </cell>
          <cell r="C61" t="str">
            <v>VH002210</v>
          </cell>
          <cell r="D61" t="str">
            <v>VT2</v>
          </cell>
          <cell r="E61" t="str">
            <v>Tran Manh Cuong</v>
          </cell>
          <cell r="H61">
            <v>6</v>
          </cell>
          <cell r="I61">
            <v>10</v>
          </cell>
          <cell r="J61">
            <v>60</v>
          </cell>
          <cell r="K61" t="str">
            <v>FAILED</v>
          </cell>
        </row>
        <row r="62">
          <cell r="A62" t="str">
            <v>cuong.tran_L3_CBL_006</v>
          </cell>
          <cell r="B62">
            <v>20</v>
          </cell>
          <cell r="C62" t="str">
            <v>VH002210</v>
          </cell>
          <cell r="D62" t="str">
            <v>VT2</v>
          </cell>
          <cell r="E62" t="str">
            <v>Tran Manh Cuong</v>
          </cell>
          <cell r="H62">
            <v>10</v>
          </cell>
          <cell r="I62">
            <v>10</v>
          </cell>
          <cell r="J62">
            <v>100</v>
          </cell>
          <cell r="K62" t="str">
            <v>PASSED</v>
          </cell>
        </row>
        <row r="63">
          <cell r="A63" t="str">
            <v>cuong.tran_L3_CBL_007</v>
          </cell>
          <cell r="B63">
            <v>7</v>
          </cell>
          <cell r="C63" t="str">
            <v>VH002210</v>
          </cell>
          <cell r="D63" t="str">
            <v>VT2</v>
          </cell>
          <cell r="E63" t="str">
            <v>Tran Manh Cuong</v>
          </cell>
          <cell r="H63">
            <v>13</v>
          </cell>
          <cell r="I63">
            <v>20</v>
          </cell>
          <cell r="J63">
            <v>65</v>
          </cell>
          <cell r="K63" t="str">
            <v>FAILED</v>
          </cell>
        </row>
        <row r="64">
          <cell r="A64" t="str">
            <v>cuong.tran_L3_CBL_010</v>
          </cell>
          <cell r="B64">
            <v>13</v>
          </cell>
          <cell r="C64" t="str">
            <v>VH002210</v>
          </cell>
          <cell r="D64" t="str">
            <v>VT2</v>
          </cell>
          <cell r="E64" t="str">
            <v>Tran Manh Cuong</v>
          </cell>
          <cell r="H64">
            <v>10</v>
          </cell>
          <cell r="I64">
            <v>10</v>
          </cell>
          <cell r="J64">
            <v>100</v>
          </cell>
          <cell r="K64" t="str">
            <v>PASSED</v>
          </cell>
        </row>
        <row r="65">
          <cell r="A65" t="str">
            <v>cuong.tran_L3_CBL_011</v>
          </cell>
          <cell r="B65">
            <v>25</v>
          </cell>
          <cell r="C65" t="str">
            <v>VH002210</v>
          </cell>
          <cell r="D65" t="str">
            <v>VT2</v>
          </cell>
          <cell r="E65" t="str">
            <v>Tran Manh Cuong</v>
          </cell>
          <cell r="H65">
            <v>7</v>
          </cell>
          <cell r="I65">
            <v>10</v>
          </cell>
          <cell r="J65">
            <v>70</v>
          </cell>
          <cell r="K65" t="str">
            <v>PASSED</v>
          </cell>
        </row>
        <row r="66">
          <cell r="A66" t="str">
            <v>cuong.tran_L3_CBL_017</v>
          </cell>
          <cell r="B66">
            <v>17</v>
          </cell>
          <cell r="C66" t="str">
            <v>VH002210</v>
          </cell>
          <cell r="D66" t="str">
            <v>VT2</v>
          </cell>
          <cell r="E66" t="str">
            <v>Tran Manh Cuong</v>
          </cell>
          <cell r="H66">
            <v>10</v>
          </cell>
          <cell r="I66">
            <v>10</v>
          </cell>
          <cell r="J66">
            <v>100</v>
          </cell>
          <cell r="K66" t="str">
            <v>PASSED</v>
          </cell>
        </row>
        <row r="67">
          <cell r="A67" t="str">
            <v>cuong.truong_L2_CBL_005</v>
          </cell>
          <cell r="B67">
            <v>2</v>
          </cell>
          <cell r="C67" t="str">
            <v>VH001501</v>
          </cell>
          <cell r="D67" t="str">
            <v>VT1</v>
          </cell>
          <cell r="E67" t="str">
            <v>Truong Khanh Cuong</v>
          </cell>
          <cell r="H67">
            <v>14</v>
          </cell>
          <cell r="I67">
            <v>19</v>
          </cell>
          <cell r="J67">
            <v>74</v>
          </cell>
          <cell r="K67" t="str">
            <v>PASSED</v>
          </cell>
        </row>
        <row r="68">
          <cell r="A68" t="str">
            <v>cuong.truong_L3_CBL_001</v>
          </cell>
          <cell r="B68">
            <v>5</v>
          </cell>
          <cell r="C68" t="str">
            <v>VH001501</v>
          </cell>
          <cell r="D68" t="str">
            <v>VT1</v>
          </cell>
          <cell r="E68" t="str">
            <v>Truong Khanh Cuong</v>
          </cell>
          <cell r="F68" t="str">
            <v>29/08/2019</v>
          </cell>
          <cell r="G68" t="str">
            <v>Female</v>
          </cell>
          <cell r="H68">
            <v>13</v>
          </cell>
          <cell r="I68">
            <v>15</v>
          </cell>
          <cell r="J68">
            <v>87</v>
          </cell>
          <cell r="K68" t="str">
            <v>PASSED</v>
          </cell>
        </row>
        <row r="69">
          <cell r="A69" t="str">
            <v>cuong.truong_L3_CBL_002</v>
          </cell>
          <cell r="B69">
            <v>5</v>
          </cell>
          <cell r="C69" t="str">
            <v>VH001501</v>
          </cell>
          <cell r="D69" t="str">
            <v>VT1</v>
          </cell>
          <cell r="E69" t="str">
            <v>Truong Khanh Cuong</v>
          </cell>
          <cell r="F69" t="str">
            <v>29/08/2019</v>
          </cell>
          <cell r="G69" t="str">
            <v>Female</v>
          </cell>
          <cell r="H69">
            <v>10</v>
          </cell>
          <cell r="I69">
            <v>10</v>
          </cell>
          <cell r="J69">
            <v>100</v>
          </cell>
          <cell r="K69" t="str">
            <v>PASSED</v>
          </cell>
        </row>
        <row r="70">
          <cell r="A70" t="str">
            <v>cuong.truong_L3_CBL_003</v>
          </cell>
          <cell r="B70">
            <v>5</v>
          </cell>
          <cell r="C70" t="str">
            <v>VH001501</v>
          </cell>
          <cell r="D70" t="str">
            <v>VT1</v>
          </cell>
          <cell r="E70" t="str">
            <v>Truong Khanh Cuong</v>
          </cell>
          <cell r="H70">
            <v>4</v>
          </cell>
          <cell r="I70">
            <v>10</v>
          </cell>
          <cell r="J70">
            <v>40</v>
          </cell>
          <cell r="K70" t="str">
            <v>FAILED</v>
          </cell>
        </row>
        <row r="71">
          <cell r="A71" t="str">
            <v>cuong.truong_L3_CBL_004</v>
          </cell>
          <cell r="B71">
            <v>3</v>
          </cell>
          <cell r="C71" t="str">
            <v>VH001501</v>
          </cell>
          <cell r="D71" t="str">
            <v>VT1</v>
          </cell>
          <cell r="E71" t="str">
            <v>Truong Khanh Cuong</v>
          </cell>
          <cell r="H71">
            <v>9</v>
          </cell>
          <cell r="I71">
            <v>10</v>
          </cell>
          <cell r="J71">
            <v>90</v>
          </cell>
          <cell r="K71" t="str">
            <v>PASSED</v>
          </cell>
        </row>
        <row r="72">
          <cell r="A72" t="str">
            <v>cuong.truong_L3_CBL_007</v>
          </cell>
          <cell r="B72">
            <v>2</v>
          </cell>
          <cell r="C72" t="str">
            <v>VH001501</v>
          </cell>
          <cell r="D72" t="str">
            <v>VT1</v>
          </cell>
          <cell r="E72" t="str">
            <v>Truong Khanh Cuong</v>
          </cell>
          <cell r="H72">
            <v>17</v>
          </cell>
          <cell r="I72">
            <v>20</v>
          </cell>
          <cell r="J72">
            <v>85</v>
          </cell>
          <cell r="K72" t="str">
            <v>PASSED</v>
          </cell>
        </row>
        <row r="73">
          <cell r="A73" t="str">
            <v>cuong.truong_L3_CBL_011</v>
          </cell>
          <cell r="B73">
            <v>10</v>
          </cell>
          <cell r="C73" t="str">
            <v>VH001501</v>
          </cell>
          <cell r="D73" t="str">
            <v>VT1</v>
          </cell>
          <cell r="E73" t="str">
            <v>Truong Khanh Cuong</v>
          </cell>
          <cell r="H73">
            <v>9</v>
          </cell>
          <cell r="I73">
            <v>10</v>
          </cell>
          <cell r="J73">
            <v>90</v>
          </cell>
          <cell r="K73" t="str">
            <v>PASSED</v>
          </cell>
        </row>
        <row r="74">
          <cell r="A74" t="str">
            <v>dinh2.pham_L1_CBL_003</v>
          </cell>
          <cell r="B74">
            <v>4</v>
          </cell>
          <cell r="C74" t="str">
            <v>VH003962</v>
          </cell>
          <cell r="D74" t="str">
            <v>VT1</v>
          </cell>
          <cell r="E74" t="str">
            <v>Pham Thi Dinh</v>
          </cell>
          <cell r="H74">
            <v>15</v>
          </cell>
          <cell r="I74">
            <v>20</v>
          </cell>
          <cell r="J74">
            <v>75</v>
          </cell>
          <cell r="K74" t="str">
            <v>PASSED</v>
          </cell>
        </row>
        <row r="75">
          <cell r="A75" t="str">
            <v>dinh2.pham_L1_CBL_004</v>
          </cell>
          <cell r="B75">
            <v>1</v>
          </cell>
          <cell r="C75" t="str">
            <v>VH003962</v>
          </cell>
          <cell r="D75" t="str">
            <v>VT1</v>
          </cell>
          <cell r="E75" t="str">
            <v>Pham Thi Dinh</v>
          </cell>
          <cell r="H75">
            <v>8</v>
          </cell>
          <cell r="I75">
            <v>10</v>
          </cell>
          <cell r="J75">
            <v>80</v>
          </cell>
          <cell r="K75" t="str">
            <v>PASSED</v>
          </cell>
        </row>
        <row r="76">
          <cell r="A76" t="str">
            <v>dinh2.pham_L2_CBL_005</v>
          </cell>
          <cell r="B76">
            <v>5</v>
          </cell>
          <cell r="C76" t="str">
            <v>VH003962</v>
          </cell>
          <cell r="D76" t="str">
            <v>VT1</v>
          </cell>
          <cell r="E76" t="str">
            <v>Pham Thi Dinh</v>
          </cell>
          <cell r="H76">
            <v>14</v>
          </cell>
          <cell r="I76">
            <v>19</v>
          </cell>
          <cell r="J76">
            <v>74</v>
          </cell>
          <cell r="K76" t="str">
            <v>PASSED</v>
          </cell>
        </row>
        <row r="77">
          <cell r="A77" t="str">
            <v>dinh2.pham_L3_CBL_003</v>
          </cell>
          <cell r="B77">
            <v>10</v>
          </cell>
          <cell r="C77" t="str">
            <v>VH003962</v>
          </cell>
          <cell r="D77" t="str">
            <v>VT1</v>
          </cell>
          <cell r="E77" t="str">
            <v>Pham Thi Dinh</v>
          </cell>
          <cell r="H77">
            <v>5</v>
          </cell>
          <cell r="I77">
            <v>10</v>
          </cell>
          <cell r="J77">
            <v>50</v>
          </cell>
          <cell r="K77" t="str">
            <v>FAILED</v>
          </cell>
        </row>
        <row r="78">
          <cell r="A78" t="str">
            <v>dinh2.pham_L3_CBL_007</v>
          </cell>
          <cell r="B78">
            <v>4</v>
          </cell>
          <cell r="C78" t="str">
            <v>VH003962</v>
          </cell>
          <cell r="D78" t="str">
            <v>VT1</v>
          </cell>
          <cell r="E78" t="str">
            <v>Pham Thi Dinh</v>
          </cell>
          <cell r="H78">
            <v>11</v>
          </cell>
          <cell r="I78">
            <v>20</v>
          </cell>
          <cell r="J78">
            <v>55</v>
          </cell>
          <cell r="K78" t="str">
            <v>FAILED</v>
          </cell>
        </row>
        <row r="79">
          <cell r="A79" t="str">
            <v>dung1.pham_L2_CBL_016</v>
          </cell>
          <cell r="B79">
            <v>4</v>
          </cell>
          <cell r="C79" t="str">
            <v>VH002420</v>
          </cell>
          <cell r="D79" t="str">
            <v>VT1</v>
          </cell>
          <cell r="E79" t="str">
            <v>Pham Thi Phuong Dung</v>
          </cell>
          <cell r="F79" t="str">
            <v>29/08/2019</v>
          </cell>
          <cell r="G79" t="str">
            <v>Male</v>
          </cell>
          <cell r="H79">
            <v>10</v>
          </cell>
          <cell r="I79">
            <v>10</v>
          </cell>
          <cell r="J79">
            <v>100</v>
          </cell>
          <cell r="K79" t="str">
            <v>PASSED</v>
          </cell>
        </row>
        <row r="80">
          <cell r="A80" t="str">
            <v>dung1.pham_L3_CBL_001</v>
          </cell>
          <cell r="B80">
            <v>19</v>
          </cell>
          <cell r="C80" t="str">
            <v>VH002420</v>
          </cell>
          <cell r="D80" t="str">
            <v>VT1</v>
          </cell>
          <cell r="E80" t="str">
            <v>Pham Thi Phuong Dung</v>
          </cell>
          <cell r="F80" t="str">
            <v>29/08/2019</v>
          </cell>
          <cell r="G80" t="str">
            <v>Male</v>
          </cell>
          <cell r="H80">
            <v>15</v>
          </cell>
          <cell r="I80">
            <v>15</v>
          </cell>
          <cell r="J80">
            <v>100</v>
          </cell>
          <cell r="K80" t="str">
            <v>PASSED</v>
          </cell>
        </row>
        <row r="81">
          <cell r="A81" t="str">
            <v>dung1.pham_L3_CBL_003</v>
          </cell>
          <cell r="B81">
            <v>27</v>
          </cell>
          <cell r="C81" t="str">
            <v>VH002420</v>
          </cell>
          <cell r="D81" t="str">
            <v>VT1</v>
          </cell>
          <cell r="E81" t="str">
            <v>Pham Thi Phuong Dung</v>
          </cell>
          <cell r="H81">
            <v>7</v>
          </cell>
          <cell r="I81">
            <v>10</v>
          </cell>
          <cell r="J81">
            <v>70</v>
          </cell>
          <cell r="K81" t="str">
            <v>PASSED</v>
          </cell>
        </row>
        <row r="82">
          <cell r="A82" t="str">
            <v>dung1.pham_L3_CBL_004</v>
          </cell>
          <cell r="B82">
            <v>19</v>
          </cell>
          <cell r="C82" t="str">
            <v>VH002420</v>
          </cell>
          <cell r="D82" t="str">
            <v>VT1</v>
          </cell>
          <cell r="E82" t="str">
            <v>Pham Thi Phuong Dung</v>
          </cell>
          <cell r="H82">
            <v>10</v>
          </cell>
          <cell r="I82">
            <v>10</v>
          </cell>
          <cell r="J82">
            <v>100</v>
          </cell>
          <cell r="K82" t="str">
            <v>PASSED</v>
          </cell>
        </row>
        <row r="83">
          <cell r="A83" t="str">
            <v>duyen2.pham_L1_CBL_003</v>
          </cell>
          <cell r="B83">
            <v>3</v>
          </cell>
          <cell r="C83" t="str">
            <v>VH003256</v>
          </cell>
          <cell r="D83" t="str">
            <v>VT1</v>
          </cell>
          <cell r="E83" t="str">
            <v>Pham Thi Duyen</v>
          </cell>
          <cell r="H83">
            <v>12</v>
          </cell>
          <cell r="I83">
            <v>20</v>
          </cell>
          <cell r="J83">
            <v>60</v>
          </cell>
          <cell r="K83" t="str">
            <v>FAILED</v>
          </cell>
        </row>
        <row r="84">
          <cell r="A84" t="str">
            <v>duyen2.pham_L1_CBL_009</v>
          </cell>
          <cell r="B84">
            <v>4</v>
          </cell>
          <cell r="C84" t="str">
            <v>VH003256</v>
          </cell>
          <cell r="D84" t="str">
            <v>VT1</v>
          </cell>
          <cell r="E84" t="str">
            <v>Pham Thi Duyen</v>
          </cell>
          <cell r="H84">
            <v>7</v>
          </cell>
          <cell r="I84">
            <v>10</v>
          </cell>
          <cell r="J84">
            <v>70</v>
          </cell>
          <cell r="K84" t="str">
            <v>PASSED</v>
          </cell>
        </row>
        <row r="85">
          <cell r="A85" t="str">
            <v>duyen2.pham_L3_CBL_003</v>
          </cell>
          <cell r="B85">
            <v>3</v>
          </cell>
          <cell r="C85" t="str">
            <v>VH003256</v>
          </cell>
          <cell r="D85" t="str">
            <v>VT1</v>
          </cell>
          <cell r="E85" t="str">
            <v>Pham Thi Duyen</v>
          </cell>
          <cell r="H85">
            <v>6</v>
          </cell>
          <cell r="I85">
            <v>10</v>
          </cell>
          <cell r="J85">
            <v>60</v>
          </cell>
          <cell r="K85" t="str">
            <v>FAILED</v>
          </cell>
        </row>
        <row r="86">
          <cell r="A86" t="str">
            <v>duyen2.pham_L3_CBL_004</v>
          </cell>
          <cell r="B86">
            <v>2</v>
          </cell>
          <cell r="C86" t="str">
            <v>VH003256</v>
          </cell>
          <cell r="D86" t="str">
            <v>VT1</v>
          </cell>
          <cell r="E86" t="str">
            <v>Pham Thi Duyen</v>
          </cell>
          <cell r="H86">
            <v>10</v>
          </cell>
          <cell r="I86">
            <v>10</v>
          </cell>
          <cell r="J86">
            <v>100</v>
          </cell>
          <cell r="K86" t="str">
            <v>PASSED</v>
          </cell>
        </row>
        <row r="87">
          <cell r="A87" t="str">
            <v>duyen2.pham_L3_CBL_006</v>
          </cell>
          <cell r="B87">
            <v>4</v>
          </cell>
          <cell r="C87" t="str">
            <v>VH003256</v>
          </cell>
          <cell r="D87" t="str">
            <v>VT1</v>
          </cell>
          <cell r="E87" t="str">
            <v>Pham Thi Duyen</v>
          </cell>
          <cell r="H87">
            <v>10</v>
          </cell>
          <cell r="I87">
            <v>10</v>
          </cell>
          <cell r="J87">
            <v>100</v>
          </cell>
          <cell r="K87" t="str">
            <v>PASSED</v>
          </cell>
        </row>
        <row r="88">
          <cell r="A88" t="str">
            <v>giang1.nguyen_L2_CBL_016</v>
          </cell>
          <cell r="B88">
            <v>1</v>
          </cell>
          <cell r="C88" t="str">
            <v>VH002397</v>
          </cell>
          <cell r="D88" t="str">
            <v>VT1</v>
          </cell>
          <cell r="E88" t="str">
            <v>Nguyen Thi Giang</v>
          </cell>
          <cell r="F88" t="str">
            <v>29/08/1970</v>
          </cell>
          <cell r="G88" t="str">
            <v>Male</v>
          </cell>
          <cell r="H88">
            <v>10</v>
          </cell>
          <cell r="I88">
            <v>10</v>
          </cell>
          <cell r="J88">
            <v>100</v>
          </cell>
          <cell r="K88" t="str">
            <v>PASSED</v>
          </cell>
        </row>
        <row r="89">
          <cell r="B89">
            <v>19</v>
          </cell>
          <cell r="D89" t="str">
            <v>VT1</v>
          </cell>
          <cell r="E89" t="str">
            <v>Nguyen Thi Giang</v>
          </cell>
          <cell r="K89" t="str">
            <v>PASSED</v>
          </cell>
        </row>
        <row r="90">
          <cell r="A90" t="str">
            <v>giang1.nguyen_L2_CBL_019</v>
          </cell>
          <cell r="B90">
            <v>7</v>
          </cell>
          <cell r="C90" t="str">
            <v>VH002397</v>
          </cell>
          <cell r="D90" t="str">
            <v>VT1</v>
          </cell>
          <cell r="E90" t="str">
            <v>NGUYEN THI GIANG</v>
          </cell>
          <cell r="H90">
            <v>9</v>
          </cell>
          <cell r="I90">
            <v>10</v>
          </cell>
          <cell r="J90">
            <v>90</v>
          </cell>
          <cell r="K90" t="str">
            <v>PASSED</v>
          </cell>
        </row>
        <row r="91">
          <cell r="A91" t="str">
            <v>giang1.nguyen_L3_CBL_011</v>
          </cell>
          <cell r="B91">
            <v>1</v>
          </cell>
          <cell r="C91" t="str">
            <v>VH002397</v>
          </cell>
          <cell r="D91" t="str">
            <v>VT1</v>
          </cell>
          <cell r="E91" t="str">
            <v>Nguyen Thi Giang</v>
          </cell>
          <cell r="H91">
            <v>10</v>
          </cell>
          <cell r="I91">
            <v>10</v>
          </cell>
          <cell r="J91">
            <v>100</v>
          </cell>
          <cell r="K91" t="str">
            <v>PASSED</v>
          </cell>
        </row>
        <row r="92">
          <cell r="A92" t="str">
            <v>ha.to_L1_CBL_001</v>
          </cell>
          <cell r="K92" t="str">
            <v>Passed</v>
          </cell>
        </row>
        <row r="93">
          <cell r="A93" t="str">
            <v>ha.to_L1_CBL_002</v>
          </cell>
          <cell r="K93" t="str">
            <v>Passed</v>
          </cell>
        </row>
        <row r="94">
          <cell r="A94" t="str">
            <v>ha.to_L1_CBL_003</v>
          </cell>
          <cell r="K94" t="str">
            <v>Passed</v>
          </cell>
        </row>
        <row r="95">
          <cell r="A95" t="str">
            <v>ha.to_L1_CBL_004</v>
          </cell>
          <cell r="K95" t="str">
            <v>Passed</v>
          </cell>
        </row>
        <row r="96">
          <cell r="A96" t="str">
            <v>ha.to_L1_CBL_005</v>
          </cell>
          <cell r="K96" t="str">
            <v>Passed</v>
          </cell>
        </row>
        <row r="97">
          <cell r="A97" t="str">
            <v>ha.to_L1_CBL_006</v>
          </cell>
          <cell r="K97" t="str">
            <v>Passed</v>
          </cell>
        </row>
        <row r="98">
          <cell r="A98" t="str">
            <v>ha.to_L1_CBL_007</v>
          </cell>
          <cell r="K98" t="str">
            <v>Passed</v>
          </cell>
        </row>
        <row r="99">
          <cell r="A99" t="str">
            <v>ha.to_L1_CBL_008</v>
          </cell>
          <cell r="K99" t="str">
            <v>Passed</v>
          </cell>
        </row>
        <row r="100">
          <cell r="A100" t="str">
            <v>ha.to_L1_CBL_009</v>
          </cell>
          <cell r="K100" t="str">
            <v>Passed</v>
          </cell>
        </row>
        <row r="101">
          <cell r="A101" t="str">
            <v>ha.to_L1_CBL_010</v>
          </cell>
          <cell r="K101" t="str">
            <v>Passed</v>
          </cell>
        </row>
        <row r="102">
          <cell r="A102" t="str">
            <v>ha.to_L1_CBL_012</v>
          </cell>
          <cell r="K102" t="str">
            <v>Passed</v>
          </cell>
        </row>
        <row r="103">
          <cell r="A103" t="str">
            <v>ha.to_L2_CBL_001</v>
          </cell>
          <cell r="K103" t="str">
            <v>Passed</v>
          </cell>
        </row>
        <row r="104">
          <cell r="A104" t="str">
            <v>ha.to_L2_CBL_002</v>
          </cell>
          <cell r="K104" t="str">
            <v>Passed</v>
          </cell>
        </row>
        <row r="105">
          <cell r="A105" t="str">
            <v>ha.to_L2_CBL_003</v>
          </cell>
          <cell r="K105" t="str">
            <v>Passed</v>
          </cell>
        </row>
        <row r="106">
          <cell r="A106" t="str">
            <v>ha.to_L2_CBL_004</v>
          </cell>
          <cell r="B106">
            <v>1</v>
          </cell>
          <cell r="C106" t="str">
            <v>VH002113</v>
          </cell>
          <cell r="D106" t="str">
            <v>VT2</v>
          </cell>
          <cell r="E106" t="str">
            <v>To Thi Ha</v>
          </cell>
          <cell r="F106" t="str">
            <v>20/10/1989</v>
          </cell>
          <cell r="G106" t="str">
            <v>Male</v>
          </cell>
          <cell r="H106">
            <v>8</v>
          </cell>
          <cell r="I106">
            <v>10</v>
          </cell>
          <cell r="J106">
            <v>80</v>
          </cell>
          <cell r="K106" t="str">
            <v>PASSED</v>
          </cell>
        </row>
        <row r="107">
          <cell r="A107" t="str">
            <v>ha.to_L2_CBL_005</v>
          </cell>
          <cell r="B107">
            <v>7</v>
          </cell>
          <cell r="C107" t="str">
            <v>VH002113</v>
          </cell>
          <cell r="D107" t="str">
            <v>VT2</v>
          </cell>
          <cell r="E107" t="str">
            <v>To Thi Ha</v>
          </cell>
          <cell r="H107">
            <v>14</v>
          </cell>
          <cell r="I107">
            <v>19</v>
          </cell>
          <cell r="J107">
            <v>74</v>
          </cell>
          <cell r="K107" t="str">
            <v>PASSED</v>
          </cell>
        </row>
        <row r="108">
          <cell r="A108" t="str">
            <v>ha.to_L2_CBL_016</v>
          </cell>
          <cell r="K108" t="str">
            <v>Passed</v>
          </cell>
        </row>
        <row r="109">
          <cell r="A109" t="str">
            <v>ha.to_L3_CBL_001</v>
          </cell>
          <cell r="B109">
            <v>7</v>
          </cell>
          <cell r="C109" t="str">
            <v>VH002113</v>
          </cell>
          <cell r="D109" t="str">
            <v>VT2</v>
          </cell>
          <cell r="E109" t="str">
            <v>To Thi Ha</v>
          </cell>
          <cell r="F109" t="str">
            <v>20/10/1989</v>
          </cell>
          <cell r="G109" t="str">
            <v>Male</v>
          </cell>
          <cell r="H109">
            <v>11</v>
          </cell>
          <cell r="I109">
            <v>15</v>
          </cell>
          <cell r="J109">
            <v>73</v>
          </cell>
          <cell r="K109" t="str">
            <v>PASSED</v>
          </cell>
        </row>
        <row r="110">
          <cell r="A110" t="str">
            <v>ha.to_L3_CBL_002</v>
          </cell>
          <cell r="B110">
            <v>7</v>
          </cell>
          <cell r="C110" t="str">
            <v>VH002113</v>
          </cell>
          <cell r="D110" t="str">
            <v>VT2</v>
          </cell>
          <cell r="E110" t="str">
            <v>To Thi Ha</v>
          </cell>
          <cell r="F110" t="str">
            <v>20/10/1989</v>
          </cell>
          <cell r="G110" t="str">
            <v>Male</v>
          </cell>
          <cell r="H110">
            <v>9</v>
          </cell>
          <cell r="I110">
            <v>10</v>
          </cell>
          <cell r="J110">
            <v>90</v>
          </cell>
          <cell r="K110" t="str">
            <v>PASSED</v>
          </cell>
        </row>
        <row r="111">
          <cell r="A111" t="str">
            <v>ha.to_L3_CBL_006</v>
          </cell>
          <cell r="B111">
            <v>11</v>
          </cell>
          <cell r="C111" t="str">
            <v>VH002113</v>
          </cell>
          <cell r="D111" t="str">
            <v>VT2</v>
          </cell>
          <cell r="E111" t="str">
            <v>To Thi Ha</v>
          </cell>
          <cell r="H111">
            <v>10</v>
          </cell>
          <cell r="I111">
            <v>10</v>
          </cell>
          <cell r="J111">
            <v>100</v>
          </cell>
          <cell r="K111" t="str">
            <v>PASSED</v>
          </cell>
        </row>
        <row r="112">
          <cell r="A112" t="str">
            <v>ha.to_L3_CBL_009</v>
          </cell>
          <cell r="K112" t="str">
            <v>Passed</v>
          </cell>
        </row>
        <row r="113">
          <cell r="A113" t="str">
            <v>ha.to_L3_CBL_011</v>
          </cell>
          <cell r="B113">
            <v>21</v>
          </cell>
          <cell r="C113" t="str">
            <v>VH002113</v>
          </cell>
          <cell r="D113" t="str">
            <v>VT2</v>
          </cell>
          <cell r="E113" t="str">
            <v>To Thi Ha</v>
          </cell>
          <cell r="H113">
            <v>5</v>
          </cell>
          <cell r="I113">
            <v>10</v>
          </cell>
          <cell r="J113">
            <v>50</v>
          </cell>
          <cell r="K113" t="str">
            <v>FAILED</v>
          </cell>
        </row>
        <row r="114">
          <cell r="A114" t="str">
            <v>ha.to_L3_CBL_017</v>
          </cell>
          <cell r="B114">
            <v>13</v>
          </cell>
          <cell r="C114" t="str">
            <v>VH002113</v>
          </cell>
          <cell r="D114" t="str">
            <v>VT2</v>
          </cell>
          <cell r="E114" t="str">
            <v>To Thi Ha</v>
          </cell>
          <cell r="H114">
            <v>10</v>
          </cell>
          <cell r="I114">
            <v>10</v>
          </cell>
          <cell r="J114">
            <v>100</v>
          </cell>
          <cell r="K114" t="str">
            <v>PASSED</v>
          </cell>
        </row>
        <row r="115">
          <cell r="A115" t="str">
            <v>ha.tran_L3_CBL_001</v>
          </cell>
          <cell r="B115">
            <v>16</v>
          </cell>
          <cell r="C115" t="str">
            <v>VH002959</v>
          </cell>
          <cell r="D115" t="str">
            <v>VT2</v>
          </cell>
          <cell r="E115" t="str">
            <v>Nguyen Hong Nhung</v>
          </cell>
          <cell r="F115" t="str">
            <v>20/09/1990</v>
          </cell>
          <cell r="G115" t="str">
            <v>Female</v>
          </cell>
          <cell r="H115">
            <v>0</v>
          </cell>
          <cell r="I115">
            <v>0</v>
          </cell>
          <cell r="J115" t="str">
            <v>ABS</v>
          </cell>
        </row>
        <row r="116">
          <cell r="A116" t="str">
            <v>hai.trinh_L2_CBL_016</v>
          </cell>
          <cell r="B116">
            <v>24</v>
          </cell>
          <cell r="D116" t="str">
            <v>VT1</v>
          </cell>
          <cell r="E116" t="str">
            <v>Trinh Thi Hai</v>
          </cell>
          <cell r="K116" t="str">
            <v>PASSED</v>
          </cell>
        </row>
        <row r="117">
          <cell r="A117" t="str">
            <v>hang1.vu_L1_CBL_001</v>
          </cell>
          <cell r="K117" t="str">
            <v>Passed</v>
          </cell>
        </row>
        <row r="118">
          <cell r="A118" t="str">
            <v>hang1.vu_L1_CBL_004</v>
          </cell>
          <cell r="K118" t="str">
            <v>Passed</v>
          </cell>
        </row>
        <row r="119">
          <cell r="A119" t="str">
            <v>hang1.vu_L1_CBL_005</v>
          </cell>
          <cell r="K119" t="str">
            <v>Passed</v>
          </cell>
        </row>
        <row r="120">
          <cell r="A120" t="str">
            <v>hang1.vu_L1_CBL_006</v>
          </cell>
          <cell r="K120" t="str">
            <v>Passed</v>
          </cell>
        </row>
        <row r="121">
          <cell r="A121" t="str">
            <v>hang1.vu_L1_CBL_007</v>
          </cell>
          <cell r="K121" t="str">
            <v>Passed</v>
          </cell>
        </row>
        <row r="122">
          <cell r="A122" t="str">
            <v>hang1.vu_L1_CBL_008</v>
          </cell>
          <cell r="K122" t="str">
            <v>Passed</v>
          </cell>
        </row>
        <row r="123">
          <cell r="A123" t="str">
            <v>hang1.vu_L1_CBL_009</v>
          </cell>
          <cell r="K123" t="str">
            <v>Passed</v>
          </cell>
        </row>
        <row r="124">
          <cell r="A124" t="str">
            <v>hang1.vu_L2_CBL_001</v>
          </cell>
          <cell r="K124" t="str">
            <v>Passed</v>
          </cell>
        </row>
        <row r="125">
          <cell r="A125" t="str">
            <v>hang1.vu_L2_CBL_002</v>
          </cell>
          <cell r="K125" t="str">
            <v>Passed</v>
          </cell>
        </row>
        <row r="126">
          <cell r="A126" t="str">
            <v>hang1.vu_L2_CBL_003</v>
          </cell>
          <cell r="B126">
            <v>7</v>
          </cell>
          <cell r="C126" t="str">
            <v>VH003019</v>
          </cell>
          <cell r="D126" t="str">
            <v>VT2</v>
          </cell>
          <cell r="E126" t="str">
            <v>Vu Thi Hang</v>
          </cell>
          <cell r="H126">
            <v>0</v>
          </cell>
          <cell r="I126">
            <v>0</v>
          </cell>
          <cell r="J126" t="str">
            <v>ABS</v>
          </cell>
        </row>
        <row r="127">
          <cell r="A127" t="str">
            <v>hang1.vu_L2_CBL_004</v>
          </cell>
          <cell r="B127">
            <v>4</v>
          </cell>
          <cell r="C127" t="str">
            <v>VH003019</v>
          </cell>
          <cell r="D127" t="str">
            <v>VT2</v>
          </cell>
          <cell r="E127" t="str">
            <v>Vu Thi Hang</v>
          </cell>
          <cell r="F127" t="str">
            <v>11/01/1990</v>
          </cell>
          <cell r="G127" t="str">
            <v>Male</v>
          </cell>
          <cell r="H127">
            <v>0</v>
          </cell>
          <cell r="I127">
            <v>0</v>
          </cell>
          <cell r="J127" t="str">
            <v>ABS</v>
          </cell>
        </row>
        <row r="128">
          <cell r="A128" t="str">
            <v>hang1.vu_L2_CBL_005</v>
          </cell>
          <cell r="B128">
            <v>20</v>
          </cell>
          <cell r="C128" t="str">
            <v>VH003019</v>
          </cell>
          <cell r="D128" t="str">
            <v>VT2</v>
          </cell>
          <cell r="E128" t="str">
            <v>Vu Thi Hang</v>
          </cell>
          <cell r="H128">
            <v>15</v>
          </cell>
          <cell r="I128">
            <v>19</v>
          </cell>
          <cell r="J128">
            <v>79</v>
          </cell>
          <cell r="K128" t="str">
            <v>PASSED</v>
          </cell>
        </row>
        <row r="129">
          <cell r="A129" t="str">
            <v>hang1.vu_L2_CBL_006</v>
          </cell>
          <cell r="K129" t="str">
            <v>Passed</v>
          </cell>
        </row>
        <row r="130">
          <cell r="A130" t="str">
            <v>hang1.vu_L2_CBL_007</v>
          </cell>
          <cell r="K130" t="str">
            <v>Passed</v>
          </cell>
        </row>
        <row r="131">
          <cell r="A131" t="str">
            <v>hang1.vu_L2_CBL_008</v>
          </cell>
          <cell r="K131" t="str">
            <v>Passed</v>
          </cell>
        </row>
        <row r="132">
          <cell r="A132" t="str">
            <v>hang1.vu_L2_CBL_010</v>
          </cell>
          <cell r="K132" t="str">
            <v>Passed</v>
          </cell>
        </row>
        <row r="133">
          <cell r="A133" t="str">
            <v>hang1.vu_L2_CBL_019</v>
          </cell>
          <cell r="B133">
            <v>4</v>
          </cell>
          <cell r="C133" t="str">
            <v>VH003019</v>
          </cell>
          <cell r="D133" t="str">
            <v>VT2</v>
          </cell>
          <cell r="E133" t="str">
            <v>VU THI HANG</v>
          </cell>
          <cell r="H133">
            <v>8</v>
          </cell>
          <cell r="I133">
            <v>10</v>
          </cell>
          <cell r="J133">
            <v>80</v>
          </cell>
          <cell r="K133" t="str">
            <v>PASSED</v>
          </cell>
        </row>
        <row r="134">
          <cell r="A134" t="str">
            <v>hang1.vu_L3_CBL_001</v>
          </cell>
          <cell r="K134" t="str">
            <v>Passed</v>
          </cell>
        </row>
        <row r="135">
          <cell r="A135" t="str">
            <v>hang1.vu_L3_CBL_003</v>
          </cell>
          <cell r="B135">
            <v>23</v>
          </cell>
          <cell r="C135" t="str">
            <v>VH003019</v>
          </cell>
          <cell r="D135" t="str">
            <v>VT2</v>
          </cell>
          <cell r="E135" t="str">
            <v>Vu Thi Hang</v>
          </cell>
          <cell r="H135">
            <v>5</v>
          </cell>
          <cell r="I135">
            <v>10</v>
          </cell>
          <cell r="J135">
            <v>50</v>
          </cell>
          <cell r="K135" t="str">
            <v>FAILED</v>
          </cell>
        </row>
        <row r="136">
          <cell r="A136" t="str">
            <v>hang1.vu_L3_CBL_004</v>
          </cell>
          <cell r="B136">
            <v>16</v>
          </cell>
          <cell r="C136" t="str">
            <v>VH003019</v>
          </cell>
          <cell r="D136" t="str">
            <v>VT2</v>
          </cell>
          <cell r="E136" t="str">
            <v>Vu Thi Hang</v>
          </cell>
          <cell r="H136">
            <v>10</v>
          </cell>
          <cell r="I136">
            <v>10</v>
          </cell>
          <cell r="J136">
            <v>100</v>
          </cell>
          <cell r="K136" t="str">
            <v>PASSED</v>
          </cell>
        </row>
        <row r="137">
          <cell r="A137" t="str">
            <v>hang1.vu_L3_CBL_006</v>
          </cell>
          <cell r="B137">
            <v>25</v>
          </cell>
          <cell r="C137" t="str">
            <v>VH003019</v>
          </cell>
          <cell r="D137" t="str">
            <v>VT2</v>
          </cell>
          <cell r="E137" t="str">
            <v>Vu Thi Hang</v>
          </cell>
          <cell r="H137">
            <v>0</v>
          </cell>
          <cell r="I137">
            <v>0</v>
          </cell>
          <cell r="J137" t="str">
            <v>ABS</v>
          </cell>
        </row>
        <row r="138">
          <cell r="A138" t="str">
            <v>hang1.vu_L3_CBL_007</v>
          </cell>
          <cell r="B138">
            <v>10</v>
          </cell>
          <cell r="C138" t="str">
            <v>VH003019</v>
          </cell>
          <cell r="D138" t="str">
            <v>VT2</v>
          </cell>
          <cell r="E138" t="str">
            <v>Vu Thi Hang</v>
          </cell>
          <cell r="H138">
            <v>14</v>
          </cell>
          <cell r="I138">
            <v>20</v>
          </cell>
          <cell r="J138">
            <v>70</v>
          </cell>
          <cell r="K138" t="str">
            <v>PASSED</v>
          </cell>
        </row>
        <row r="139">
          <cell r="A139" t="str">
            <v>hang1.vu_L3_CBL_009</v>
          </cell>
          <cell r="K139" t="str">
            <v>Passed</v>
          </cell>
        </row>
        <row r="140">
          <cell r="A140" t="str">
            <v>hang1.vu_L3_CBL_010</v>
          </cell>
          <cell r="B140">
            <v>14</v>
          </cell>
          <cell r="C140" t="str">
            <v>VH003019</v>
          </cell>
          <cell r="D140" t="str">
            <v>VT2</v>
          </cell>
          <cell r="E140" t="str">
            <v>Vu Thi Hang</v>
          </cell>
          <cell r="H140">
            <v>9</v>
          </cell>
          <cell r="I140">
            <v>10</v>
          </cell>
          <cell r="J140">
            <v>90</v>
          </cell>
          <cell r="K140" t="str">
            <v>PASSED</v>
          </cell>
        </row>
        <row r="141">
          <cell r="A141" t="str">
            <v>hang1.vu_L3_CBL_011</v>
          </cell>
          <cell r="B141">
            <v>30</v>
          </cell>
          <cell r="C141" t="str">
            <v>VH003019</v>
          </cell>
          <cell r="D141" t="str">
            <v>VT2</v>
          </cell>
          <cell r="E141" t="str">
            <v>Vu Thi Hang</v>
          </cell>
          <cell r="H141">
            <v>7</v>
          </cell>
          <cell r="I141">
            <v>10</v>
          </cell>
          <cell r="J141">
            <v>70</v>
          </cell>
          <cell r="K141" t="str">
            <v>PASSED</v>
          </cell>
        </row>
        <row r="142">
          <cell r="K142" t="str">
            <v>Failed</v>
          </cell>
        </row>
        <row r="143">
          <cell r="A143" t="str">
            <v>hanh.duong_L1_CBL_011</v>
          </cell>
          <cell r="B143">
            <v>2</v>
          </cell>
          <cell r="C143" t="str">
            <v>VH002320</v>
          </cell>
          <cell r="D143" t="str">
            <v>VT1</v>
          </cell>
          <cell r="E143" t="str">
            <v>Duong Thi Ho Hanh</v>
          </cell>
          <cell r="H143">
            <v>9</v>
          </cell>
          <cell r="I143">
            <v>10</v>
          </cell>
          <cell r="J143">
            <v>90</v>
          </cell>
          <cell r="K143" t="str">
            <v>PASSED</v>
          </cell>
        </row>
        <row r="144">
          <cell r="A144" t="str">
            <v>Hanh.duong_L2_CBL_016</v>
          </cell>
          <cell r="B144">
            <v>14</v>
          </cell>
          <cell r="D144" t="str">
            <v>VT1</v>
          </cell>
          <cell r="E144" t="str">
            <v>Duong Thi HO Hanh</v>
          </cell>
          <cell r="K144" t="str">
            <v>PASSED</v>
          </cell>
        </row>
        <row r="145">
          <cell r="A145" t="str">
            <v>hanh.duong_L3_CBL_011</v>
          </cell>
          <cell r="B145">
            <v>6</v>
          </cell>
          <cell r="C145" t="str">
            <v>VH002320</v>
          </cell>
          <cell r="D145" t="str">
            <v>VT1</v>
          </cell>
          <cell r="E145" t="str">
            <v>Duong Thi Ho Hanh</v>
          </cell>
          <cell r="H145">
            <v>10</v>
          </cell>
          <cell r="I145">
            <v>10</v>
          </cell>
          <cell r="J145">
            <v>100</v>
          </cell>
          <cell r="K145" t="str">
            <v>PASSED</v>
          </cell>
        </row>
        <row r="146">
          <cell r="A146" t="str">
            <v>hanh.duong_L3_CBL_017</v>
          </cell>
          <cell r="B146">
            <v>3</v>
          </cell>
          <cell r="C146" t="str">
            <v>VH002320</v>
          </cell>
          <cell r="D146" t="str">
            <v>VT1</v>
          </cell>
          <cell r="E146" t="str">
            <v>Duong Thi Ho Hanh</v>
          </cell>
          <cell r="H146">
            <v>9</v>
          </cell>
          <cell r="I146">
            <v>10</v>
          </cell>
          <cell r="J146">
            <v>90</v>
          </cell>
          <cell r="K146" t="str">
            <v>PASSED</v>
          </cell>
        </row>
        <row r="147">
          <cell r="A147" t="str">
            <v>hanh.trinh_L3_CBL_010</v>
          </cell>
          <cell r="B147">
            <v>2</v>
          </cell>
          <cell r="C147" t="str">
            <v>VH002064</v>
          </cell>
          <cell r="D147" t="str">
            <v>VT1</v>
          </cell>
          <cell r="E147" t="str">
            <v>Trinh Hai Hanh</v>
          </cell>
          <cell r="H147">
            <v>8</v>
          </cell>
          <cell r="I147">
            <v>10</v>
          </cell>
          <cell r="J147">
            <v>80</v>
          </cell>
          <cell r="K147" t="str">
            <v>PASSED</v>
          </cell>
        </row>
        <row r="148">
          <cell r="A148" t="str">
            <v>hanh.trinh_L3_CBL_011</v>
          </cell>
          <cell r="B148">
            <v>7</v>
          </cell>
          <cell r="C148" t="str">
            <v>VH002064</v>
          </cell>
          <cell r="D148" t="str">
            <v>VT1</v>
          </cell>
          <cell r="E148" t="str">
            <v>Trinh Hai Hanh</v>
          </cell>
          <cell r="H148">
            <v>10</v>
          </cell>
          <cell r="I148">
            <v>10</v>
          </cell>
          <cell r="J148">
            <v>100</v>
          </cell>
          <cell r="K148" t="str">
            <v>PASSED</v>
          </cell>
        </row>
        <row r="149">
          <cell r="A149" t="str">
            <v>hanh.trinh_L3_CBL_017</v>
          </cell>
          <cell r="B149">
            <v>4</v>
          </cell>
          <cell r="C149" t="str">
            <v>VH002064</v>
          </cell>
          <cell r="D149" t="str">
            <v>VT1</v>
          </cell>
          <cell r="E149" t="str">
            <v>Trinh Hai Hanh</v>
          </cell>
          <cell r="H149">
            <v>10</v>
          </cell>
          <cell r="I149">
            <v>10</v>
          </cell>
          <cell r="J149">
            <v>100</v>
          </cell>
          <cell r="K149" t="str">
            <v>PASSED</v>
          </cell>
        </row>
        <row r="150">
          <cell r="A150" t="str">
            <v>hien.dinh_L2_CBL_001</v>
          </cell>
          <cell r="B150">
            <v>6</v>
          </cell>
          <cell r="C150" t="str">
            <v>VH003204</v>
          </cell>
          <cell r="D150" t="str">
            <v>VT2</v>
          </cell>
          <cell r="E150" t="str">
            <v>Dinh Ngoc Hien</v>
          </cell>
          <cell r="H150">
            <v>10</v>
          </cell>
          <cell r="I150">
            <v>10</v>
          </cell>
          <cell r="J150">
            <v>100</v>
          </cell>
          <cell r="K150" t="str">
            <v>PASSED</v>
          </cell>
        </row>
        <row r="151">
          <cell r="A151" t="str">
            <v>hien.dinh_L2_CBL_002</v>
          </cell>
          <cell r="B151">
            <v>6</v>
          </cell>
          <cell r="C151" t="str">
            <v>VH003204</v>
          </cell>
          <cell r="D151" t="str">
            <v>VT2</v>
          </cell>
          <cell r="E151" t="str">
            <v>Dinh Ngoc Hien</v>
          </cell>
          <cell r="H151">
            <v>10</v>
          </cell>
          <cell r="I151">
            <v>10</v>
          </cell>
          <cell r="J151">
            <v>100</v>
          </cell>
          <cell r="K151" t="str">
            <v>PASSED</v>
          </cell>
        </row>
        <row r="152">
          <cell r="A152" t="str">
            <v>hien.dinh_L2_CBL_005</v>
          </cell>
          <cell r="B152">
            <v>17</v>
          </cell>
          <cell r="C152" t="str">
            <v>VH003204</v>
          </cell>
          <cell r="D152" t="str">
            <v>VT2</v>
          </cell>
          <cell r="E152" t="str">
            <v>Dinh Ngoc Hien</v>
          </cell>
          <cell r="H152">
            <v>16</v>
          </cell>
          <cell r="I152">
            <v>19</v>
          </cell>
          <cell r="J152">
            <v>84</v>
          </cell>
          <cell r="K152" t="str">
            <v>PASSED</v>
          </cell>
        </row>
        <row r="153">
          <cell r="A153" t="str">
            <v>hien.dinh_L2_CBL_019</v>
          </cell>
          <cell r="B153">
            <v>12</v>
          </cell>
          <cell r="C153" t="str">
            <v>VH003204</v>
          </cell>
          <cell r="D153" t="str">
            <v>VT2</v>
          </cell>
          <cell r="E153" t="str">
            <v>DINH NGOC HIEN</v>
          </cell>
          <cell r="H153">
            <v>9</v>
          </cell>
          <cell r="I153">
            <v>10</v>
          </cell>
          <cell r="J153">
            <v>90</v>
          </cell>
          <cell r="K153" t="str">
            <v>PASSED</v>
          </cell>
        </row>
        <row r="154">
          <cell r="A154" t="str">
            <v>hien.dinh_L3_CBL_001</v>
          </cell>
          <cell r="B154">
            <v>13</v>
          </cell>
          <cell r="C154" t="str">
            <v>VH003204</v>
          </cell>
          <cell r="D154" t="str">
            <v>VT2</v>
          </cell>
          <cell r="E154" t="str">
            <v>Dinh Ngoc Hien</v>
          </cell>
          <cell r="F154" t="str">
            <v>01/01/1970</v>
          </cell>
          <cell r="G154" t="str">
            <v>Female</v>
          </cell>
          <cell r="H154">
            <v>13</v>
          </cell>
          <cell r="I154">
            <v>15</v>
          </cell>
          <cell r="J154">
            <v>87</v>
          </cell>
          <cell r="K154" t="str">
            <v>PASSED</v>
          </cell>
        </row>
        <row r="155">
          <cell r="A155" t="str">
            <v>hien.dinh_L3_CBL_002</v>
          </cell>
          <cell r="B155">
            <v>13</v>
          </cell>
          <cell r="C155" t="str">
            <v>VH003204</v>
          </cell>
          <cell r="D155" t="str">
            <v>VT2</v>
          </cell>
          <cell r="E155" t="str">
            <v>Dinh Ngoc Hien</v>
          </cell>
          <cell r="F155" t="str">
            <v>01/01/1970</v>
          </cell>
          <cell r="G155" t="str">
            <v>Female</v>
          </cell>
          <cell r="H155">
            <v>10</v>
          </cell>
          <cell r="I155">
            <v>10</v>
          </cell>
          <cell r="J155">
            <v>100</v>
          </cell>
          <cell r="K155" t="str">
            <v>PASSED</v>
          </cell>
        </row>
        <row r="156">
          <cell r="A156" t="str">
            <v>hien.dinh_L3_CBL_003</v>
          </cell>
          <cell r="B156">
            <v>20</v>
          </cell>
          <cell r="C156" t="str">
            <v>VH003204</v>
          </cell>
          <cell r="D156" t="str">
            <v>VT2</v>
          </cell>
          <cell r="E156" t="str">
            <v>Dinh Ngoc Hien</v>
          </cell>
          <cell r="H156">
            <v>5</v>
          </cell>
          <cell r="I156">
            <v>10</v>
          </cell>
          <cell r="J156">
            <v>50</v>
          </cell>
          <cell r="K156" t="str">
            <v>FAILED</v>
          </cell>
        </row>
        <row r="157">
          <cell r="A157" t="str">
            <v>hien.dinh_L3_CBL_004</v>
          </cell>
          <cell r="B157">
            <v>13</v>
          </cell>
          <cell r="C157" t="str">
            <v>VH003204</v>
          </cell>
          <cell r="D157" t="str">
            <v>VT2</v>
          </cell>
          <cell r="E157" t="str">
            <v>Dinh Ngoc Hien</v>
          </cell>
          <cell r="H157">
            <v>9</v>
          </cell>
          <cell r="I157">
            <v>10</v>
          </cell>
          <cell r="J157">
            <v>90</v>
          </cell>
          <cell r="K157" t="str">
            <v>PASSED</v>
          </cell>
        </row>
        <row r="158">
          <cell r="A158" t="str">
            <v>hien.dinh_L3_CBL_006</v>
          </cell>
          <cell r="B158">
            <v>23</v>
          </cell>
          <cell r="C158" t="str">
            <v>VH003204</v>
          </cell>
          <cell r="D158" t="str">
            <v>VT2</v>
          </cell>
          <cell r="E158" t="str">
            <v>Dinh Ngoc Hien</v>
          </cell>
          <cell r="H158">
            <v>10</v>
          </cell>
          <cell r="I158">
            <v>10</v>
          </cell>
          <cell r="J158">
            <v>100</v>
          </cell>
          <cell r="K158" t="str">
            <v>PASSED</v>
          </cell>
        </row>
        <row r="159">
          <cell r="A159" t="str">
            <v>hien.dinh_L3_CBL_007</v>
          </cell>
          <cell r="B159">
            <v>9</v>
          </cell>
          <cell r="C159" t="str">
            <v>VH003204</v>
          </cell>
          <cell r="D159" t="str">
            <v>VT2</v>
          </cell>
          <cell r="E159" t="str">
            <v>Dinh Ngoc Hien</v>
          </cell>
          <cell r="H159">
            <v>16</v>
          </cell>
          <cell r="I159">
            <v>19</v>
          </cell>
          <cell r="J159">
            <v>80</v>
          </cell>
          <cell r="K159" t="str">
            <v>PASSED</v>
          </cell>
        </row>
        <row r="160">
          <cell r="A160" t="str">
            <v>hien.dinh_L3_CBL_008</v>
          </cell>
          <cell r="B160">
            <v>16</v>
          </cell>
          <cell r="C160" t="str">
            <v>VH003204</v>
          </cell>
          <cell r="D160" t="str">
            <v>VT2</v>
          </cell>
          <cell r="E160" t="str">
            <v>Dinh Ngoc Hien</v>
          </cell>
          <cell r="H160">
            <v>10</v>
          </cell>
          <cell r="I160">
            <v>10</v>
          </cell>
          <cell r="J160">
            <v>100</v>
          </cell>
          <cell r="K160" t="str">
            <v>PASSED</v>
          </cell>
        </row>
        <row r="161">
          <cell r="A161" t="str">
            <v>hien.dinh_L3_CBL_011</v>
          </cell>
          <cell r="B161">
            <v>29</v>
          </cell>
          <cell r="C161" t="str">
            <v>VH003204</v>
          </cell>
          <cell r="D161" t="str">
            <v>VT2</v>
          </cell>
          <cell r="E161" t="str">
            <v>Dinh Ngoc Hien</v>
          </cell>
          <cell r="H161">
            <v>6</v>
          </cell>
          <cell r="I161">
            <v>10</v>
          </cell>
          <cell r="J161">
            <v>60</v>
          </cell>
          <cell r="K161" t="str">
            <v>FAILED</v>
          </cell>
        </row>
        <row r="162">
          <cell r="A162" t="str">
            <v>hien.quach_L3_CBL_006</v>
          </cell>
          <cell r="B162">
            <v>6</v>
          </cell>
          <cell r="C162" t="str">
            <v>VH002216</v>
          </cell>
          <cell r="D162" t="str">
            <v>VT1</v>
          </cell>
          <cell r="E162" t="str">
            <v>Quach Ngoc Hien</v>
          </cell>
          <cell r="H162">
            <v>0</v>
          </cell>
          <cell r="I162">
            <v>0</v>
          </cell>
          <cell r="J162" t="str">
            <v>ABS</v>
          </cell>
        </row>
        <row r="163">
          <cell r="A163" t="str">
            <v>hien.quach_L3_CBL_008</v>
          </cell>
          <cell r="B163">
            <v>5</v>
          </cell>
          <cell r="C163" t="str">
            <v>VH002216</v>
          </cell>
          <cell r="D163" t="str">
            <v>VT1</v>
          </cell>
          <cell r="E163" t="str">
            <v>Quach Ngoc Hien</v>
          </cell>
          <cell r="H163">
            <v>0</v>
          </cell>
          <cell r="I163">
            <v>0</v>
          </cell>
          <cell r="J163" t="str">
            <v>ABS</v>
          </cell>
        </row>
        <row r="164">
          <cell r="A164" t="str">
            <v>hien.quach_L3_CBL_011</v>
          </cell>
          <cell r="B164">
            <v>12</v>
          </cell>
          <cell r="C164" t="str">
            <v>VH002216</v>
          </cell>
          <cell r="D164" t="str">
            <v>VT1</v>
          </cell>
          <cell r="E164" t="str">
            <v>Quach Ngoc Hien</v>
          </cell>
          <cell r="H164">
            <v>0</v>
          </cell>
          <cell r="I164">
            <v>0</v>
          </cell>
          <cell r="J164" t="str">
            <v>ABS</v>
          </cell>
        </row>
        <row r="165">
          <cell r="A165" t="str">
            <v>HoangPhong.Nguyen_L1_CBL_001</v>
          </cell>
          <cell r="K165" t="str">
            <v>Passed</v>
          </cell>
        </row>
        <row r="166">
          <cell r="A166" t="str">
            <v>HoangPhong.Nguyen_L1_CBL_002</v>
          </cell>
          <cell r="K166" t="str">
            <v>Passed</v>
          </cell>
        </row>
        <row r="167">
          <cell r="A167" t="str">
            <v>HoangPhong.Nguyen_L1_CBL_003</v>
          </cell>
          <cell r="K167" t="str">
            <v>Passed</v>
          </cell>
        </row>
        <row r="168">
          <cell r="A168" t="str">
            <v>HoangPhong.Nguyen_L1_CBL_004</v>
          </cell>
          <cell r="K168" t="str">
            <v>Passed</v>
          </cell>
        </row>
        <row r="169">
          <cell r="A169" t="str">
            <v>HoangPhong.Nguyen_L1_CBL_005</v>
          </cell>
          <cell r="K169" t="str">
            <v>Passed</v>
          </cell>
        </row>
        <row r="170">
          <cell r="A170" t="str">
            <v>HoangPhong.Nguyen_L1_CBL_006</v>
          </cell>
          <cell r="K170" t="str">
            <v>Passed</v>
          </cell>
        </row>
        <row r="171">
          <cell r="A171" t="str">
            <v>HoangPhong.Nguyen_L1_CBL_008</v>
          </cell>
          <cell r="K171" t="str">
            <v>Passed</v>
          </cell>
        </row>
        <row r="172">
          <cell r="A172" t="str">
            <v>hoangphong.nguyen_L1_CBL_011</v>
          </cell>
          <cell r="B172">
            <v>8</v>
          </cell>
          <cell r="C172" t="str">
            <v>VH001725</v>
          </cell>
          <cell r="D172" t="str">
            <v>VT2</v>
          </cell>
          <cell r="E172" t="str">
            <v>Nguyen Hoang Phong</v>
          </cell>
          <cell r="H172">
            <v>10</v>
          </cell>
          <cell r="I172">
            <v>10</v>
          </cell>
          <cell r="J172">
            <v>100</v>
          </cell>
          <cell r="K172" t="str">
            <v>PASSED</v>
          </cell>
        </row>
        <row r="173">
          <cell r="A173" t="str">
            <v>hoangphong.nguyen_L1_CBL_012</v>
          </cell>
          <cell r="B173">
            <v>2</v>
          </cell>
          <cell r="C173" t="str">
            <v>VH001725</v>
          </cell>
          <cell r="D173" t="str">
            <v>VT2</v>
          </cell>
          <cell r="E173" t="str">
            <v>Nguyen Hoang Phong</v>
          </cell>
          <cell r="H173">
            <v>10</v>
          </cell>
          <cell r="I173">
            <v>10</v>
          </cell>
          <cell r="J173">
            <v>100</v>
          </cell>
          <cell r="K173" t="str">
            <v>PASSED</v>
          </cell>
        </row>
        <row r="174">
          <cell r="A174" t="str">
            <v>hoangphong.nguyen_L2_CBL_001</v>
          </cell>
          <cell r="B174">
            <v>10</v>
          </cell>
          <cell r="C174" t="str">
            <v>VH001725</v>
          </cell>
          <cell r="D174" t="str">
            <v>VT2</v>
          </cell>
          <cell r="E174" t="str">
            <v>Nguyen Hoang Phong</v>
          </cell>
          <cell r="H174">
            <v>10</v>
          </cell>
          <cell r="I174">
            <v>10</v>
          </cell>
          <cell r="J174">
            <v>100</v>
          </cell>
          <cell r="K174" t="str">
            <v>PASSED</v>
          </cell>
        </row>
        <row r="175">
          <cell r="A175" t="str">
            <v>hoangphong.nguyen_L2_CBL_005</v>
          </cell>
          <cell r="B175">
            <v>9</v>
          </cell>
          <cell r="C175" t="str">
            <v>VH001725</v>
          </cell>
          <cell r="D175" t="str">
            <v>VT2</v>
          </cell>
          <cell r="E175" t="str">
            <v>Nguyen Hoang Phong</v>
          </cell>
          <cell r="H175">
            <v>12</v>
          </cell>
          <cell r="I175">
            <v>19</v>
          </cell>
          <cell r="J175">
            <v>63</v>
          </cell>
          <cell r="K175" t="str">
            <v>FAILED</v>
          </cell>
        </row>
        <row r="176">
          <cell r="A176" t="str">
            <v>HoangPhong.Nguyen_L2_CBL_011</v>
          </cell>
          <cell r="K176" t="str">
            <v>Passed</v>
          </cell>
        </row>
        <row r="177">
          <cell r="A177" t="str">
            <v>HoangPhong.Nguyen_L2_CBL_016</v>
          </cell>
          <cell r="K177" t="str">
            <v>Passed</v>
          </cell>
        </row>
        <row r="178">
          <cell r="A178" t="str">
            <v>hoangphong.nguyen_L3_CBL_006</v>
          </cell>
          <cell r="B178">
            <v>28</v>
          </cell>
          <cell r="C178" t="str">
            <v>VH001725</v>
          </cell>
          <cell r="D178" t="str">
            <v>VT2</v>
          </cell>
          <cell r="E178" t="str">
            <v>Nguyen Hoang Phong</v>
          </cell>
          <cell r="H178">
            <v>10</v>
          </cell>
          <cell r="I178">
            <v>10</v>
          </cell>
          <cell r="J178">
            <v>100</v>
          </cell>
          <cell r="K178" t="str">
            <v>PASSED</v>
          </cell>
        </row>
        <row r="179">
          <cell r="A179" t="str">
            <v>hoangphong.nguyen_L3_CBL_007</v>
          </cell>
          <cell r="B179">
            <v>5</v>
          </cell>
          <cell r="C179" t="str">
            <v>VH001725</v>
          </cell>
          <cell r="D179" t="str">
            <v>VT2</v>
          </cell>
          <cell r="E179" t="str">
            <v>Nguyen Hoang Phong</v>
          </cell>
          <cell r="H179">
            <v>13</v>
          </cell>
          <cell r="I179">
            <v>19</v>
          </cell>
          <cell r="J179">
            <v>65</v>
          </cell>
          <cell r="K179" t="str">
            <v>FAILED</v>
          </cell>
        </row>
        <row r="180">
          <cell r="A180" t="str">
            <v>HoangPhong.Nguyen_L3_CBL_009</v>
          </cell>
          <cell r="K180" t="str">
            <v>Passed</v>
          </cell>
        </row>
        <row r="181">
          <cell r="A181" t="str">
            <v>hoangphong.nguyen_L3_CBL_010</v>
          </cell>
          <cell r="B181">
            <v>10</v>
          </cell>
          <cell r="C181" t="str">
            <v>VH001725</v>
          </cell>
          <cell r="D181" t="str">
            <v>VT2</v>
          </cell>
          <cell r="E181" t="str">
            <v>Nguyen Hoang Phong</v>
          </cell>
          <cell r="H181">
            <v>8</v>
          </cell>
          <cell r="I181">
            <v>10</v>
          </cell>
          <cell r="J181">
            <v>80</v>
          </cell>
          <cell r="K181" t="str">
            <v>PASSED</v>
          </cell>
        </row>
        <row r="182">
          <cell r="A182" t="str">
            <v>hoangphong.nguyen_L3_CBL_011</v>
          </cell>
          <cell r="B182">
            <v>33</v>
          </cell>
          <cell r="C182" t="str">
            <v>VH001725</v>
          </cell>
          <cell r="D182" t="str">
            <v>VT2</v>
          </cell>
          <cell r="E182" t="str">
            <v>Nguyen Hoang Phong</v>
          </cell>
          <cell r="H182">
            <v>10</v>
          </cell>
          <cell r="I182">
            <v>10</v>
          </cell>
          <cell r="J182">
            <v>100</v>
          </cell>
          <cell r="K182" t="str">
            <v>PASSED</v>
          </cell>
        </row>
        <row r="183">
          <cell r="K183" t="str">
            <v>Failed</v>
          </cell>
        </row>
        <row r="184">
          <cell r="A184" t="str">
            <v>hoangphong.nguyen_L3_CBL_017</v>
          </cell>
          <cell r="B184">
            <v>14</v>
          </cell>
          <cell r="C184" t="str">
            <v>VH001725</v>
          </cell>
          <cell r="D184" t="str">
            <v>VT2</v>
          </cell>
          <cell r="E184" t="str">
            <v>Nguyen Hoang Phong</v>
          </cell>
          <cell r="H184">
            <v>10</v>
          </cell>
          <cell r="I184">
            <v>10</v>
          </cell>
          <cell r="J184">
            <v>100</v>
          </cell>
          <cell r="K184" t="str">
            <v>PASSED</v>
          </cell>
        </row>
        <row r="185">
          <cell r="A185" t="str">
            <v>hue.do_L1_CBL_001</v>
          </cell>
          <cell r="K185" t="str">
            <v>Passed</v>
          </cell>
        </row>
        <row r="186">
          <cell r="A186" t="str">
            <v>hue.do_L1_CBL_011</v>
          </cell>
          <cell r="K186" t="str">
            <v>Passed</v>
          </cell>
        </row>
        <row r="187">
          <cell r="A187" t="str">
            <v>hue.do_L2_CBL_002</v>
          </cell>
          <cell r="B187">
            <v>2</v>
          </cell>
          <cell r="C187" t="str">
            <v>VH003201</v>
          </cell>
          <cell r="D187" t="str">
            <v>VT2</v>
          </cell>
          <cell r="E187" t="str">
            <v>Do Thi Hue</v>
          </cell>
          <cell r="H187">
            <v>10</v>
          </cell>
          <cell r="I187">
            <v>10</v>
          </cell>
          <cell r="J187">
            <v>100</v>
          </cell>
          <cell r="K187" t="str">
            <v>PASSED</v>
          </cell>
        </row>
        <row r="188">
          <cell r="A188" t="str">
            <v>hue.do_L2_CBL_004</v>
          </cell>
          <cell r="K188" t="str">
            <v>Passed</v>
          </cell>
        </row>
        <row r="189">
          <cell r="A189" t="str">
            <v>hue.do_L2_CBL_005</v>
          </cell>
          <cell r="B189">
            <v>6</v>
          </cell>
          <cell r="C189" t="str">
            <v>VH003201</v>
          </cell>
          <cell r="D189" t="str">
            <v>VT2</v>
          </cell>
          <cell r="E189" t="str">
            <v>Do Thi Hue</v>
          </cell>
          <cell r="H189">
            <v>17</v>
          </cell>
          <cell r="I189">
            <v>19</v>
          </cell>
          <cell r="J189">
            <v>89</v>
          </cell>
          <cell r="K189" t="str">
            <v>PASSED</v>
          </cell>
        </row>
        <row r="190">
          <cell r="A190" t="str">
            <v>hue.do_L2_CBL_015</v>
          </cell>
          <cell r="K190" t="str">
            <v>Passed</v>
          </cell>
        </row>
        <row r="191">
          <cell r="A191" t="str">
            <v>Hue.do_L2_CBL_016</v>
          </cell>
          <cell r="B191">
            <v>5</v>
          </cell>
          <cell r="D191" t="str">
            <v>VT2</v>
          </cell>
          <cell r="E191" t="str">
            <v>Do Thi Hue</v>
          </cell>
          <cell r="K191" t="str">
            <v>PASSED</v>
          </cell>
        </row>
        <row r="192">
          <cell r="K192" t="str">
            <v>Passed</v>
          </cell>
        </row>
        <row r="193">
          <cell r="A193" t="str">
            <v>hue.do_L3_CBL_001</v>
          </cell>
          <cell r="B193">
            <v>6</v>
          </cell>
          <cell r="C193" t="str">
            <v>VH003201</v>
          </cell>
          <cell r="D193" t="str">
            <v>VT2</v>
          </cell>
          <cell r="E193" t="str">
            <v>Do Thi Hue</v>
          </cell>
          <cell r="F193" t="str">
            <v>05/06/1989</v>
          </cell>
          <cell r="G193" t="str">
            <v>Male</v>
          </cell>
          <cell r="H193">
            <v>14</v>
          </cell>
          <cell r="I193">
            <v>15</v>
          </cell>
          <cell r="J193">
            <v>93</v>
          </cell>
          <cell r="K193" t="str">
            <v>PASSED</v>
          </cell>
        </row>
        <row r="194">
          <cell r="A194" t="str">
            <v>hue.do_L3_CBL_002</v>
          </cell>
          <cell r="B194">
            <v>6</v>
          </cell>
          <cell r="C194" t="str">
            <v>VH003201</v>
          </cell>
          <cell r="D194" t="str">
            <v>VT2</v>
          </cell>
          <cell r="E194" t="str">
            <v>Do Thi Hue</v>
          </cell>
          <cell r="F194" t="str">
            <v>05/06/1989</v>
          </cell>
          <cell r="G194" t="str">
            <v>Male</v>
          </cell>
          <cell r="H194">
            <v>10</v>
          </cell>
          <cell r="I194">
            <v>10</v>
          </cell>
          <cell r="J194">
            <v>100</v>
          </cell>
          <cell r="K194" t="str">
            <v>PASSED</v>
          </cell>
        </row>
        <row r="195">
          <cell r="A195" t="str">
            <v>hue.do_L3_CBL_003</v>
          </cell>
          <cell r="B195">
            <v>11</v>
          </cell>
          <cell r="C195" t="str">
            <v>VH003201</v>
          </cell>
          <cell r="D195" t="str">
            <v>VT2</v>
          </cell>
          <cell r="E195" t="str">
            <v>Do Thi Hue</v>
          </cell>
          <cell r="H195">
            <v>8</v>
          </cell>
          <cell r="I195">
            <v>10</v>
          </cell>
          <cell r="J195">
            <v>80</v>
          </cell>
          <cell r="K195" t="str">
            <v>PASSED</v>
          </cell>
        </row>
        <row r="196">
          <cell r="A196" t="str">
            <v>hue.do_L3_CBL_004</v>
          </cell>
          <cell r="B196">
            <v>4</v>
          </cell>
          <cell r="C196" t="str">
            <v>VH003201</v>
          </cell>
          <cell r="D196" t="str">
            <v>VT2</v>
          </cell>
          <cell r="E196" t="str">
            <v>Do Thi Hue</v>
          </cell>
          <cell r="H196">
            <v>10</v>
          </cell>
          <cell r="I196">
            <v>10</v>
          </cell>
          <cell r="J196">
            <v>100</v>
          </cell>
          <cell r="K196" t="str">
            <v>PASSED</v>
          </cell>
        </row>
        <row r="197">
          <cell r="A197" t="str">
            <v>hue.do_L3_CBL_006</v>
          </cell>
          <cell r="B197">
            <v>10</v>
          </cell>
          <cell r="C197" t="str">
            <v>VH003201</v>
          </cell>
          <cell r="D197" t="str">
            <v>VT2</v>
          </cell>
          <cell r="E197" t="str">
            <v>Do Thi Hue</v>
          </cell>
          <cell r="H197">
            <v>10</v>
          </cell>
          <cell r="I197">
            <v>10</v>
          </cell>
          <cell r="J197">
            <v>100</v>
          </cell>
          <cell r="K197" t="str">
            <v>PASSED</v>
          </cell>
        </row>
        <row r="198">
          <cell r="A198" t="str">
            <v>hue.do_L3_CBL_007</v>
          </cell>
          <cell r="K198" t="str">
            <v>Passed</v>
          </cell>
        </row>
        <row r="199">
          <cell r="A199" t="str">
            <v>hue.do_L3_CBL_008</v>
          </cell>
          <cell r="B199">
            <v>11</v>
          </cell>
          <cell r="C199" t="str">
            <v>VH003201</v>
          </cell>
          <cell r="D199" t="str">
            <v>VT2</v>
          </cell>
          <cell r="E199" t="str">
            <v>Do Thi Hue</v>
          </cell>
          <cell r="H199">
            <v>10</v>
          </cell>
          <cell r="I199">
            <v>10</v>
          </cell>
          <cell r="J199">
            <v>100</v>
          </cell>
          <cell r="K199" t="str">
            <v>PASSED</v>
          </cell>
        </row>
        <row r="200">
          <cell r="A200" t="str">
            <v>hue.do_L3_CBL_011</v>
          </cell>
          <cell r="K200" t="str">
            <v>Passed</v>
          </cell>
        </row>
        <row r="201">
          <cell r="A201" t="str">
            <v>hue.do_L3_CBL_015</v>
          </cell>
          <cell r="K201" t="str">
            <v>Passed</v>
          </cell>
        </row>
        <row r="202">
          <cell r="A202" t="str">
            <v>hue.do_L3_CBL_017</v>
          </cell>
          <cell r="B202">
            <v>12</v>
          </cell>
          <cell r="C202" t="str">
            <v>VH003201</v>
          </cell>
          <cell r="D202" t="str">
            <v>VT2</v>
          </cell>
          <cell r="E202" t="str">
            <v>Do Thi Hue</v>
          </cell>
          <cell r="H202">
            <v>10</v>
          </cell>
          <cell r="I202">
            <v>10</v>
          </cell>
          <cell r="J202">
            <v>100</v>
          </cell>
          <cell r="K202" t="str">
            <v>PASSED</v>
          </cell>
        </row>
        <row r="203">
          <cell r="A203" t="str">
            <v>hue.do_L4_CBL_008</v>
          </cell>
          <cell r="K203" t="str">
            <v>Passed</v>
          </cell>
        </row>
        <row r="204">
          <cell r="A204" t="str">
            <v>huong1.luong_L1_CBL_009</v>
          </cell>
          <cell r="B204">
            <v>1</v>
          </cell>
          <cell r="C204" t="str">
            <v>VH002905</v>
          </cell>
          <cell r="D204" t="str">
            <v>VT1</v>
          </cell>
          <cell r="E204" t="str">
            <v>Luong Thi Huong</v>
          </cell>
          <cell r="H204">
            <v>7</v>
          </cell>
          <cell r="I204">
            <v>10</v>
          </cell>
          <cell r="J204">
            <v>70</v>
          </cell>
          <cell r="K204" t="str">
            <v>PASSED</v>
          </cell>
        </row>
        <row r="205">
          <cell r="A205" t="str">
            <v>huong1.luong_L3_CBL_001</v>
          </cell>
          <cell r="B205">
            <v>4</v>
          </cell>
          <cell r="C205" t="str">
            <v>VH002905</v>
          </cell>
          <cell r="D205" t="str">
            <v>VT1</v>
          </cell>
          <cell r="E205" t="str">
            <v>Luong Thi Huong</v>
          </cell>
          <cell r="F205" t="str">
            <v>29/08/2019</v>
          </cell>
          <cell r="G205" t="str">
            <v>Male</v>
          </cell>
          <cell r="H205">
            <v>15</v>
          </cell>
          <cell r="I205">
            <v>15</v>
          </cell>
          <cell r="J205">
            <v>100</v>
          </cell>
          <cell r="K205" t="str">
            <v>PASSED</v>
          </cell>
        </row>
        <row r="206">
          <cell r="A206" t="str">
            <v>huong1.luong_L3_CBL_002</v>
          </cell>
          <cell r="B206">
            <v>4</v>
          </cell>
          <cell r="C206" t="str">
            <v>VH002905</v>
          </cell>
          <cell r="D206" t="str">
            <v>VT1</v>
          </cell>
          <cell r="E206" t="str">
            <v>Luong Thi Huong</v>
          </cell>
          <cell r="F206" t="str">
            <v>29/08/2019</v>
          </cell>
          <cell r="G206" t="str">
            <v>Male</v>
          </cell>
          <cell r="H206">
            <v>8</v>
          </cell>
          <cell r="I206">
            <v>10</v>
          </cell>
          <cell r="J206">
            <v>80</v>
          </cell>
          <cell r="K206" t="str">
            <v>PASSED</v>
          </cell>
        </row>
        <row r="207">
          <cell r="A207" t="str">
            <v>huong1.luong_L3_CBL_003</v>
          </cell>
          <cell r="B207">
            <v>4</v>
          </cell>
          <cell r="C207" t="str">
            <v>VH002905</v>
          </cell>
          <cell r="D207" t="str">
            <v>VT1</v>
          </cell>
          <cell r="E207" t="str">
            <v>Luong Thi Huong</v>
          </cell>
          <cell r="H207">
            <v>7</v>
          </cell>
          <cell r="I207">
            <v>10</v>
          </cell>
          <cell r="J207">
            <v>70</v>
          </cell>
          <cell r="K207" t="str">
            <v>PASSED</v>
          </cell>
        </row>
        <row r="208">
          <cell r="A208" t="str">
            <v>huong1.luong_L3_CBL_004</v>
          </cell>
          <cell r="B208">
            <v>20</v>
          </cell>
          <cell r="C208" t="str">
            <v>VH002905</v>
          </cell>
          <cell r="D208" t="str">
            <v>VT1</v>
          </cell>
          <cell r="E208" t="str">
            <v>Luong Thi Huong</v>
          </cell>
          <cell r="H208">
            <v>10</v>
          </cell>
          <cell r="I208">
            <v>10</v>
          </cell>
          <cell r="J208">
            <v>100</v>
          </cell>
          <cell r="K208" t="str">
            <v>PASSED</v>
          </cell>
        </row>
        <row r="209">
          <cell r="A209" t="str">
            <v>huong1.luong_L3_CBL_006</v>
          </cell>
          <cell r="B209">
            <v>5</v>
          </cell>
          <cell r="C209" t="str">
            <v>VH002905</v>
          </cell>
          <cell r="D209" t="str">
            <v>VT1</v>
          </cell>
          <cell r="E209" t="str">
            <v>Luong Thi Huong</v>
          </cell>
          <cell r="H209">
            <v>10</v>
          </cell>
          <cell r="I209">
            <v>10</v>
          </cell>
          <cell r="J209">
            <v>100</v>
          </cell>
          <cell r="K209" t="str">
            <v>PASSED</v>
          </cell>
        </row>
        <row r="210">
          <cell r="A210" t="str">
            <v>huong1.luong_L3_CBL_008</v>
          </cell>
          <cell r="B210">
            <v>3</v>
          </cell>
          <cell r="C210" t="str">
            <v>VH002905</v>
          </cell>
          <cell r="D210" t="str">
            <v>VT1</v>
          </cell>
          <cell r="E210" t="str">
            <v>Luong Thi Huong</v>
          </cell>
          <cell r="H210">
            <v>10</v>
          </cell>
          <cell r="I210">
            <v>10</v>
          </cell>
          <cell r="J210">
            <v>100</v>
          </cell>
          <cell r="K210" t="str">
            <v>PASSED</v>
          </cell>
        </row>
        <row r="211">
          <cell r="A211" t="str">
            <v>huyen2.nguyen_L1_CBL_001</v>
          </cell>
          <cell r="B211">
            <v>2</v>
          </cell>
          <cell r="C211" t="str">
            <v>VH003980</v>
          </cell>
          <cell r="D211" t="str">
            <v>VT2</v>
          </cell>
          <cell r="E211" t="str">
            <v>Nguyen Thu Huyen</v>
          </cell>
          <cell r="H211">
            <v>15</v>
          </cell>
          <cell r="I211">
            <v>20</v>
          </cell>
          <cell r="J211">
            <v>75</v>
          </cell>
          <cell r="K211" t="str">
            <v>PASSED</v>
          </cell>
        </row>
        <row r="212">
          <cell r="A212" t="str">
            <v>huyen2.nguyen_L1_CBL_003</v>
          </cell>
          <cell r="B212">
            <v>9</v>
          </cell>
          <cell r="C212" t="str">
            <v>VH003980</v>
          </cell>
          <cell r="D212" t="str">
            <v>VT2</v>
          </cell>
          <cell r="E212" t="str">
            <v>Nguyen Thu Huyen</v>
          </cell>
          <cell r="H212">
            <v>8</v>
          </cell>
          <cell r="I212">
            <v>20</v>
          </cell>
          <cell r="J212">
            <v>40</v>
          </cell>
          <cell r="K212" t="str">
            <v>FAILED</v>
          </cell>
        </row>
        <row r="213">
          <cell r="A213" t="str">
            <v>huyen2.nguyen_L1_CBL_004</v>
          </cell>
          <cell r="B213">
            <v>4</v>
          </cell>
          <cell r="C213" t="str">
            <v>VH003980</v>
          </cell>
          <cell r="D213" t="str">
            <v>VT2</v>
          </cell>
          <cell r="E213" t="str">
            <v>Nguyen Thu Huyen</v>
          </cell>
          <cell r="H213">
            <v>8</v>
          </cell>
          <cell r="I213">
            <v>10</v>
          </cell>
          <cell r="J213">
            <v>80</v>
          </cell>
          <cell r="K213" t="str">
            <v>PASSED</v>
          </cell>
        </row>
        <row r="214">
          <cell r="A214" t="str">
            <v>huyen2.nguyen_L1_CBL_006</v>
          </cell>
          <cell r="B214">
            <v>3</v>
          </cell>
          <cell r="C214" t="str">
            <v>VH003980</v>
          </cell>
          <cell r="D214" t="str">
            <v>VT2</v>
          </cell>
          <cell r="E214" t="str">
            <v>Nguyen Thu Huyen</v>
          </cell>
          <cell r="H214">
            <v>9</v>
          </cell>
          <cell r="I214">
            <v>10</v>
          </cell>
          <cell r="J214">
            <v>90</v>
          </cell>
          <cell r="K214" t="str">
            <v>PASSED</v>
          </cell>
        </row>
        <row r="215">
          <cell r="A215" t="str">
            <v>huyen2.nguyen_L1_CBL_010</v>
          </cell>
          <cell r="B215">
            <v>1</v>
          </cell>
          <cell r="C215" t="str">
            <v>VH003980</v>
          </cell>
          <cell r="D215" t="str">
            <v>VT2</v>
          </cell>
          <cell r="E215" t="str">
            <v>Nguyen Thu Huyen</v>
          </cell>
          <cell r="H215">
            <v>9</v>
          </cell>
          <cell r="I215">
            <v>10</v>
          </cell>
          <cell r="J215">
            <v>90</v>
          </cell>
          <cell r="K215" t="str">
            <v>PASSED</v>
          </cell>
        </row>
        <row r="216">
          <cell r="B216">
            <v>1</v>
          </cell>
          <cell r="D216" t="str">
            <v>VT2</v>
          </cell>
          <cell r="E216" t="str">
            <v xml:space="preserve">Nguyen Thu Huyen </v>
          </cell>
          <cell r="K216" t="str">
            <v>PASSED</v>
          </cell>
        </row>
        <row r="217">
          <cell r="A217" t="str">
            <v>huyen2.nguyen_L2_CBL_001</v>
          </cell>
          <cell r="B217">
            <v>11</v>
          </cell>
          <cell r="C217" t="str">
            <v>VH003980</v>
          </cell>
          <cell r="D217" t="str">
            <v>VT2</v>
          </cell>
          <cell r="E217" t="str">
            <v>Nguyen Thu Huyen</v>
          </cell>
          <cell r="H217">
            <v>9</v>
          </cell>
          <cell r="I217">
            <v>10</v>
          </cell>
          <cell r="J217">
            <v>90</v>
          </cell>
          <cell r="K217" t="str">
            <v>PASSED</v>
          </cell>
        </row>
        <row r="218">
          <cell r="A218" t="str">
            <v>huyen2.nguyen_L2_CBL_002</v>
          </cell>
          <cell r="B218">
            <v>9</v>
          </cell>
          <cell r="C218" t="str">
            <v>VH003980</v>
          </cell>
          <cell r="D218" t="str">
            <v>VT2</v>
          </cell>
          <cell r="E218" t="str">
            <v>Nguyen Thu Huyen</v>
          </cell>
          <cell r="H218">
            <v>10</v>
          </cell>
          <cell r="I218">
            <v>10</v>
          </cell>
          <cell r="J218">
            <v>100</v>
          </cell>
          <cell r="K218" t="str">
            <v>PASSED</v>
          </cell>
        </row>
        <row r="219">
          <cell r="A219" t="str">
            <v>huyen2.nguyen_L2_CBL_003</v>
          </cell>
          <cell r="B219">
            <v>10</v>
          </cell>
          <cell r="C219" t="str">
            <v>VH003980</v>
          </cell>
          <cell r="D219" t="str">
            <v>VT2</v>
          </cell>
          <cell r="E219" t="str">
            <v>Nguyen Thu Huyen</v>
          </cell>
          <cell r="H219">
            <v>9</v>
          </cell>
          <cell r="I219">
            <v>10</v>
          </cell>
          <cell r="J219">
            <v>90</v>
          </cell>
          <cell r="K219" t="str">
            <v>PASSED</v>
          </cell>
        </row>
        <row r="220">
          <cell r="A220" t="str">
            <v>huyen2.nguyen_L2_CBL_006</v>
          </cell>
          <cell r="B220">
            <v>6</v>
          </cell>
          <cell r="C220" t="str">
            <v>VH003980</v>
          </cell>
          <cell r="D220" t="str">
            <v>VT2</v>
          </cell>
          <cell r="E220" t="str">
            <v>Nguyen Thu Huyen</v>
          </cell>
          <cell r="H220">
            <v>60</v>
          </cell>
          <cell r="I220">
            <v>10</v>
          </cell>
          <cell r="J220">
            <v>0</v>
          </cell>
          <cell r="K220" t="str">
            <v>FAILED</v>
          </cell>
        </row>
        <row r="221">
          <cell r="A221" t="str">
            <v>Huyen2.nguyen_L2_CBL_016</v>
          </cell>
          <cell r="B221">
            <v>7</v>
          </cell>
          <cell r="D221" t="str">
            <v>VT2</v>
          </cell>
          <cell r="E221" t="str">
            <v>Nguyen Thu Huyen</v>
          </cell>
          <cell r="K221" t="str">
            <v>PASSED</v>
          </cell>
        </row>
        <row r="222">
          <cell r="A222" t="str">
            <v>huyen3.nguyen_L1_CBL_004</v>
          </cell>
          <cell r="B222">
            <v>3</v>
          </cell>
          <cell r="C222" t="str">
            <v>VH003171</v>
          </cell>
          <cell r="D222" t="str">
            <v>VT2</v>
          </cell>
          <cell r="E222" t="str">
            <v>Nguyen Thi Huyen</v>
          </cell>
          <cell r="H222">
            <v>8</v>
          </cell>
          <cell r="I222">
            <v>10</v>
          </cell>
          <cell r="J222">
            <v>80</v>
          </cell>
          <cell r="K222" t="str">
            <v>PASSED</v>
          </cell>
        </row>
        <row r="223">
          <cell r="A223" t="str">
            <v>huyen3.nguyen_L1_CBL_011</v>
          </cell>
          <cell r="B223">
            <v>6</v>
          </cell>
          <cell r="C223" t="str">
            <v>VH003171</v>
          </cell>
          <cell r="D223" t="str">
            <v>VT2</v>
          </cell>
          <cell r="E223" t="str">
            <v>Nguyen Thi Huyen</v>
          </cell>
          <cell r="H223">
            <v>10</v>
          </cell>
          <cell r="I223">
            <v>10</v>
          </cell>
          <cell r="J223">
            <v>100</v>
          </cell>
          <cell r="K223" t="str">
            <v>PASSED</v>
          </cell>
        </row>
        <row r="224">
          <cell r="A224" t="str">
            <v>huyen3.nguyen_L2_CBL_005</v>
          </cell>
          <cell r="B224">
            <v>18</v>
          </cell>
          <cell r="C224" t="str">
            <v>VH003171</v>
          </cell>
          <cell r="D224" t="str">
            <v>VT2</v>
          </cell>
          <cell r="E224" t="str">
            <v>Nguyen Thi Huyen</v>
          </cell>
          <cell r="H224">
            <v>18</v>
          </cell>
          <cell r="I224">
            <v>19</v>
          </cell>
          <cell r="J224">
            <v>95</v>
          </cell>
          <cell r="K224" t="str">
            <v>PASSED</v>
          </cell>
        </row>
        <row r="225">
          <cell r="A225" t="str">
            <v>huyen3.nguyen_L2_CBL_006</v>
          </cell>
          <cell r="B225">
            <v>3</v>
          </cell>
          <cell r="C225" t="str">
            <v>VH003171</v>
          </cell>
          <cell r="D225" t="str">
            <v>VT2</v>
          </cell>
          <cell r="E225" t="str">
            <v>Nguyen Thi Huyen</v>
          </cell>
          <cell r="H225">
            <v>70</v>
          </cell>
          <cell r="I225">
            <v>10</v>
          </cell>
          <cell r="J225">
            <v>10</v>
          </cell>
          <cell r="K225" t="str">
            <v>PASSED</v>
          </cell>
        </row>
        <row r="226">
          <cell r="A226" t="str">
            <v>huyen3.nguyen_L2_CBL_017</v>
          </cell>
          <cell r="B226">
            <v>4</v>
          </cell>
          <cell r="C226" t="str">
            <v>VH003171</v>
          </cell>
          <cell r="D226" t="str">
            <v>VT2</v>
          </cell>
          <cell r="E226" t="str">
            <v>Nguyen Thi Huyen</v>
          </cell>
          <cell r="H226">
            <v>7</v>
          </cell>
          <cell r="I226">
            <v>10</v>
          </cell>
          <cell r="J226">
            <v>70</v>
          </cell>
          <cell r="K226" t="str">
            <v>PASSED</v>
          </cell>
        </row>
        <row r="227">
          <cell r="A227" t="str">
            <v>huyen3.nguyen_L2_CBL_019</v>
          </cell>
          <cell r="B227">
            <v>14</v>
          </cell>
          <cell r="C227" t="str">
            <v>VH003171</v>
          </cell>
          <cell r="D227" t="str">
            <v>VT2</v>
          </cell>
          <cell r="E227" t="str">
            <v>NGUYEN THI HUYEN</v>
          </cell>
          <cell r="H227">
            <v>9</v>
          </cell>
          <cell r="I227">
            <v>10</v>
          </cell>
          <cell r="J227">
            <v>90</v>
          </cell>
          <cell r="K227" t="str">
            <v>PASSED</v>
          </cell>
        </row>
        <row r="228">
          <cell r="A228" t="str">
            <v>huyen3.nguyen_L3_CBL_003</v>
          </cell>
          <cell r="B228">
            <v>21</v>
          </cell>
          <cell r="C228" t="str">
            <v>VH003171</v>
          </cell>
          <cell r="D228" t="str">
            <v>VT2</v>
          </cell>
          <cell r="E228" t="str">
            <v>Nguyen Thi Huyen</v>
          </cell>
          <cell r="H228">
            <v>6</v>
          </cell>
          <cell r="I228">
            <v>10</v>
          </cell>
          <cell r="J228">
            <v>60</v>
          </cell>
          <cell r="K228" t="str">
            <v>FAILED</v>
          </cell>
        </row>
        <row r="229">
          <cell r="A229" t="str">
            <v>huyen3.nguyen_L3_CBL_004</v>
          </cell>
          <cell r="B229">
            <v>14</v>
          </cell>
          <cell r="C229" t="str">
            <v>VH003171</v>
          </cell>
          <cell r="D229" t="str">
            <v>VT2</v>
          </cell>
          <cell r="E229" t="str">
            <v>Nguyen Thi Huyen</v>
          </cell>
          <cell r="H229">
            <v>10</v>
          </cell>
          <cell r="I229">
            <v>10</v>
          </cell>
          <cell r="J229">
            <v>100</v>
          </cell>
          <cell r="K229" t="str">
            <v>PASSED</v>
          </cell>
        </row>
        <row r="230">
          <cell r="A230" t="str">
            <v>khanhly.nguyen_L3_CBL_009</v>
          </cell>
          <cell r="B230">
            <v>1</v>
          </cell>
          <cell r="C230" t="str">
            <v>VH002541</v>
          </cell>
          <cell r="D230" t="str">
            <v>VT1</v>
          </cell>
          <cell r="E230" t="str">
            <v>Nguyen Khanh Ly</v>
          </cell>
          <cell r="H230">
            <v>10</v>
          </cell>
          <cell r="I230">
            <v>10</v>
          </cell>
          <cell r="J230">
            <v>100</v>
          </cell>
          <cell r="K230" t="str">
            <v>PASSED</v>
          </cell>
        </row>
        <row r="231">
          <cell r="A231" t="str">
            <v>khanhly.nguyen_L3_CBL_010</v>
          </cell>
          <cell r="B231">
            <v>9</v>
          </cell>
          <cell r="C231" t="str">
            <v>VH002541</v>
          </cell>
          <cell r="D231" t="str">
            <v>VT1</v>
          </cell>
          <cell r="E231" t="str">
            <v>Nguyen Khanh Ly</v>
          </cell>
          <cell r="H231">
            <v>10</v>
          </cell>
          <cell r="I231">
            <v>10</v>
          </cell>
          <cell r="J231">
            <v>100</v>
          </cell>
          <cell r="K231" t="str">
            <v>PASSED</v>
          </cell>
        </row>
        <row r="232">
          <cell r="A232" t="str">
            <v>khanhly.nguyen_L3_CBL_011</v>
          </cell>
          <cell r="B232">
            <v>20</v>
          </cell>
          <cell r="C232" t="str">
            <v>VH002541</v>
          </cell>
          <cell r="D232" t="str">
            <v>VT1</v>
          </cell>
          <cell r="E232" t="str">
            <v>Nguyen Khanh Ly</v>
          </cell>
          <cell r="H232">
            <v>5</v>
          </cell>
          <cell r="I232">
            <v>10</v>
          </cell>
          <cell r="J232">
            <v>50</v>
          </cell>
          <cell r="K232" t="str">
            <v>FAILED</v>
          </cell>
        </row>
        <row r="233">
          <cell r="A233" t="str">
            <v>kimoanh.nguyen_L1_CBL_001</v>
          </cell>
          <cell r="K233" t="str">
            <v>Passed</v>
          </cell>
        </row>
        <row r="234">
          <cell r="A234" t="str">
            <v>kimoanh.nguyen_L1_CBL_002</v>
          </cell>
          <cell r="K234" t="str">
            <v>Passed</v>
          </cell>
        </row>
        <row r="235">
          <cell r="A235" t="str">
            <v>kimoanh.nguyen_L1_CBL_003</v>
          </cell>
          <cell r="K235" t="str">
            <v>Passed</v>
          </cell>
        </row>
        <row r="236">
          <cell r="A236" t="str">
            <v>kimoanh.nguyen_L1_CBL_004</v>
          </cell>
          <cell r="K236" t="str">
            <v>Passed</v>
          </cell>
        </row>
        <row r="237">
          <cell r="A237" t="str">
            <v>kimoanh.nguyen_L1_CBL_006</v>
          </cell>
          <cell r="K237" t="str">
            <v>Passed</v>
          </cell>
        </row>
        <row r="238">
          <cell r="A238" t="str">
            <v>kimoanh.nguyen_L2_CBL_003</v>
          </cell>
          <cell r="K238" t="str">
            <v>Passed</v>
          </cell>
        </row>
        <row r="239">
          <cell r="A239" t="str">
            <v>kimoanh.nguyen_L2_CBL_005</v>
          </cell>
          <cell r="K239" t="str">
            <v>Passed</v>
          </cell>
        </row>
        <row r="240">
          <cell r="A240" t="str">
            <v>kimoanh.nguyen_L2_CBL_006</v>
          </cell>
          <cell r="K240" t="str">
            <v>Passed</v>
          </cell>
        </row>
        <row r="241">
          <cell r="A241" t="str">
            <v>kimoanh.nguyen_L2_CBL_010</v>
          </cell>
          <cell r="K241" t="str">
            <v>Passed</v>
          </cell>
        </row>
        <row r="242">
          <cell r="A242" t="str">
            <v>kimoanh.nguyen_L3_CBL_002</v>
          </cell>
          <cell r="K242" t="str">
            <v>Passed</v>
          </cell>
        </row>
        <row r="243">
          <cell r="A243" t="str">
            <v>kimoanh.nguyen_L3_CBL_003</v>
          </cell>
          <cell r="K243" t="str">
            <v>Passed</v>
          </cell>
        </row>
        <row r="244">
          <cell r="A244" t="str">
            <v>kimoanh.nguyen_L3_CBL_004</v>
          </cell>
          <cell r="B244">
            <v>7</v>
          </cell>
          <cell r="C244" t="str">
            <v>VH002410</v>
          </cell>
          <cell r="D244" t="str">
            <v>VT2</v>
          </cell>
          <cell r="E244" t="str">
            <v>Nguyen Kim Oanh</v>
          </cell>
          <cell r="H244">
            <v>10</v>
          </cell>
          <cell r="I244">
            <v>10</v>
          </cell>
          <cell r="J244">
            <v>100</v>
          </cell>
          <cell r="K244" t="str">
            <v>PASSED</v>
          </cell>
        </row>
        <row r="245">
          <cell r="A245" t="str">
            <v>kimoanh.nguyen_L3_CBL_006</v>
          </cell>
          <cell r="B245">
            <v>17</v>
          </cell>
          <cell r="C245" t="str">
            <v>VH002410</v>
          </cell>
          <cell r="D245" t="str">
            <v>VT2</v>
          </cell>
          <cell r="E245" t="str">
            <v>Nguyen Kim Oanh</v>
          </cell>
          <cell r="H245">
            <v>10</v>
          </cell>
          <cell r="I245">
            <v>10</v>
          </cell>
          <cell r="J245">
            <v>100</v>
          </cell>
          <cell r="K245" t="str">
            <v>PASSED</v>
          </cell>
        </row>
        <row r="246">
          <cell r="A246" t="str">
            <v>kimoanh.nguyen_L3_CBL_007</v>
          </cell>
          <cell r="B246">
            <v>6</v>
          </cell>
          <cell r="C246" t="str">
            <v>VH002410</v>
          </cell>
          <cell r="D246" t="str">
            <v>VT2</v>
          </cell>
          <cell r="E246" t="str">
            <v>Nguyen Kim Oanh</v>
          </cell>
          <cell r="H246">
            <v>15</v>
          </cell>
          <cell r="I246">
            <v>20</v>
          </cell>
          <cell r="J246">
            <v>75</v>
          </cell>
          <cell r="K246" t="str">
            <v>PASSED</v>
          </cell>
        </row>
        <row r="247">
          <cell r="A247" t="str">
            <v>kimoanh.nguyen_L3_CBL_008</v>
          </cell>
          <cell r="K247" t="str">
            <v>Passed</v>
          </cell>
        </row>
        <row r="248">
          <cell r="A248" t="str">
            <v>kimoanh.nguyen_L3_CBL_009</v>
          </cell>
          <cell r="K248" t="str">
            <v>Passed</v>
          </cell>
        </row>
        <row r="249">
          <cell r="A249" t="str">
            <v>lam.bui_L1_CBL_011</v>
          </cell>
          <cell r="B249">
            <v>1</v>
          </cell>
          <cell r="C249" t="str">
            <v>VH001724</v>
          </cell>
          <cell r="D249" t="str">
            <v>VT1</v>
          </cell>
          <cell r="E249" t="str">
            <v>Bui Thi Lam</v>
          </cell>
          <cell r="H249">
            <v>10</v>
          </cell>
          <cell r="I249">
            <v>10</v>
          </cell>
          <cell r="J249">
            <v>100</v>
          </cell>
          <cell r="K249" t="str">
            <v>PASSED</v>
          </cell>
        </row>
        <row r="250">
          <cell r="A250" t="str">
            <v>lam.bui_L2_CBL_016</v>
          </cell>
          <cell r="B250">
            <v>18</v>
          </cell>
          <cell r="D250" t="str">
            <v>VT1</v>
          </cell>
          <cell r="E250" t="str">
            <v>Bui Thi Lam</v>
          </cell>
          <cell r="K250" t="str">
            <v>PASSED</v>
          </cell>
        </row>
        <row r="251">
          <cell r="A251" t="str">
            <v>lam.bui_L2_CBL_019</v>
          </cell>
          <cell r="B251">
            <v>9</v>
          </cell>
          <cell r="C251" t="str">
            <v>VH001724</v>
          </cell>
          <cell r="D251" t="str">
            <v>VT1</v>
          </cell>
          <cell r="E251" t="str">
            <v>BUI THI LAM</v>
          </cell>
          <cell r="H251">
            <v>9</v>
          </cell>
          <cell r="I251">
            <v>10</v>
          </cell>
          <cell r="J251">
            <v>90</v>
          </cell>
          <cell r="K251" t="str">
            <v>PASSED</v>
          </cell>
        </row>
        <row r="252">
          <cell r="A252" t="str">
            <v>lam.bui_L3_CBL_011</v>
          </cell>
          <cell r="B252">
            <v>2</v>
          </cell>
          <cell r="C252" t="str">
            <v>VH001724</v>
          </cell>
          <cell r="D252" t="str">
            <v>VT1</v>
          </cell>
          <cell r="E252" t="str">
            <v>Bui Thi Lam</v>
          </cell>
          <cell r="H252">
            <v>0</v>
          </cell>
          <cell r="I252">
            <v>0</v>
          </cell>
          <cell r="J252" t="str">
            <v>ABS</v>
          </cell>
        </row>
        <row r="253">
          <cell r="A253" t="str">
            <v>lan.hoang_L1_CBL_001</v>
          </cell>
          <cell r="K253" t="str">
            <v>Passed</v>
          </cell>
        </row>
        <row r="254">
          <cell r="A254" t="str">
            <v>lan.hoang_L1_CBL_002</v>
          </cell>
          <cell r="K254" t="str">
            <v>Passed</v>
          </cell>
        </row>
        <row r="255">
          <cell r="A255" t="str">
            <v>lan.hoang_L1_CBL_003</v>
          </cell>
          <cell r="K255" t="str">
            <v>Passed</v>
          </cell>
        </row>
        <row r="256">
          <cell r="A256" t="str">
            <v>lan.hoang_L1_CBL_004</v>
          </cell>
          <cell r="K256" t="str">
            <v>Passed</v>
          </cell>
        </row>
        <row r="257">
          <cell r="A257" t="str">
            <v>lan.hoang_L1_CBL_006</v>
          </cell>
          <cell r="K257" t="str">
            <v>Passed</v>
          </cell>
        </row>
        <row r="258">
          <cell r="A258" t="str">
            <v>Lan.hoang_L1_CBL_010</v>
          </cell>
          <cell r="B258">
            <v>6</v>
          </cell>
          <cell r="D258" t="str">
            <v>VT2</v>
          </cell>
          <cell r="E258" t="str">
            <v>Hoang Thị Lan</v>
          </cell>
          <cell r="K258" t="str">
            <v>PASSED</v>
          </cell>
        </row>
        <row r="259">
          <cell r="K259" t="str">
            <v>Passed</v>
          </cell>
        </row>
        <row r="260">
          <cell r="A260" t="str">
            <v>lan.hoang_L1_CBL_012</v>
          </cell>
          <cell r="K260" t="str">
            <v>Passed</v>
          </cell>
        </row>
        <row r="261">
          <cell r="A261" t="str">
            <v>lan.hoang_L2_CBL_003</v>
          </cell>
          <cell r="K261" t="str">
            <v>Passed</v>
          </cell>
        </row>
        <row r="262">
          <cell r="A262" t="str">
            <v>lan.hoang_L2_CBL_005</v>
          </cell>
          <cell r="K262" t="str">
            <v>Passed</v>
          </cell>
        </row>
        <row r="263">
          <cell r="A263" t="str">
            <v>lan.hoang_L2_CBL_010</v>
          </cell>
          <cell r="K263" t="str">
            <v>Passed</v>
          </cell>
        </row>
        <row r="264">
          <cell r="A264" t="str">
            <v>lan.hoang_L2_CBL_015</v>
          </cell>
          <cell r="K264" t="str">
            <v>Passed</v>
          </cell>
        </row>
        <row r="265">
          <cell r="A265" t="str">
            <v>Lan.hoang_L2_CBL_016</v>
          </cell>
          <cell r="B265">
            <v>4</v>
          </cell>
          <cell r="D265" t="str">
            <v>VT2</v>
          </cell>
          <cell r="E265" t="str">
            <v>Hoang Thi Lan</v>
          </cell>
          <cell r="K265" t="str">
            <v>PASSED</v>
          </cell>
        </row>
        <row r="266">
          <cell r="K266" t="str">
            <v>Passed</v>
          </cell>
        </row>
        <row r="267">
          <cell r="A267" t="str">
            <v>lan.hoang_L3_CBL_003</v>
          </cell>
          <cell r="B267">
            <v>12</v>
          </cell>
          <cell r="C267" t="str">
            <v>VH001641</v>
          </cell>
          <cell r="D267" t="str">
            <v>VT2</v>
          </cell>
          <cell r="E267" t="str">
            <v>Hoang Thi Lan</v>
          </cell>
          <cell r="H267">
            <v>5</v>
          </cell>
          <cell r="I267">
            <v>10</v>
          </cell>
          <cell r="J267">
            <v>50</v>
          </cell>
          <cell r="K267" t="str">
            <v>FAILED</v>
          </cell>
        </row>
        <row r="268">
          <cell r="A268" t="str">
            <v>lan.hoang_L3_CBL_004</v>
          </cell>
          <cell r="K268" t="str">
            <v>Passed</v>
          </cell>
        </row>
        <row r="269">
          <cell r="A269" t="str">
            <v>lan.hoang_L3_CBL_006</v>
          </cell>
          <cell r="B269">
            <v>14</v>
          </cell>
          <cell r="C269" t="str">
            <v>VH001641</v>
          </cell>
          <cell r="D269" t="str">
            <v>VT2</v>
          </cell>
          <cell r="E269" t="str">
            <v>Hoang Thi Lan</v>
          </cell>
          <cell r="H269">
            <v>10</v>
          </cell>
          <cell r="I269">
            <v>10</v>
          </cell>
          <cell r="J269">
            <v>100</v>
          </cell>
          <cell r="K269" t="str">
            <v>PASSED</v>
          </cell>
        </row>
        <row r="270">
          <cell r="A270" t="str">
            <v>lan.hoang_L3_CBL_007</v>
          </cell>
          <cell r="K270" t="str">
            <v>Passed</v>
          </cell>
        </row>
        <row r="271">
          <cell r="A271" t="str">
            <v>lan.hoang_L3_CBL_008</v>
          </cell>
          <cell r="K271" t="str">
            <v>Passed</v>
          </cell>
        </row>
        <row r="272">
          <cell r="A272" t="str">
            <v>lan.hoang_L3_CBL_011</v>
          </cell>
          <cell r="K272" t="str">
            <v>Passed</v>
          </cell>
        </row>
        <row r="273">
          <cell r="A273" t="str">
            <v>lan.hoang_L3_CBL_014</v>
          </cell>
          <cell r="K273" t="str">
            <v>Passed</v>
          </cell>
        </row>
        <row r="274">
          <cell r="A274" t="str">
            <v>lan.nguyen_L2_CBL_005</v>
          </cell>
          <cell r="B274">
            <v>14</v>
          </cell>
          <cell r="C274" t="str">
            <v>VH003032</v>
          </cell>
          <cell r="D274" t="str">
            <v>VT2</v>
          </cell>
          <cell r="E274" t="str">
            <v>Nguyen Thi Lan</v>
          </cell>
          <cell r="H274">
            <v>17</v>
          </cell>
          <cell r="I274">
            <v>19</v>
          </cell>
          <cell r="J274">
            <v>89</v>
          </cell>
          <cell r="K274" t="str">
            <v>PASSED</v>
          </cell>
        </row>
        <row r="275">
          <cell r="A275" t="str">
            <v>lan.nguyen_L3_CBL_003</v>
          </cell>
          <cell r="B275">
            <v>17</v>
          </cell>
          <cell r="C275" t="str">
            <v>VH003032</v>
          </cell>
          <cell r="D275" t="str">
            <v>VT2</v>
          </cell>
          <cell r="E275" t="str">
            <v>Nguyen Thi Lan</v>
          </cell>
          <cell r="H275">
            <v>5</v>
          </cell>
          <cell r="I275">
            <v>10</v>
          </cell>
          <cell r="J275">
            <v>50</v>
          </cell>
          <cell r="K275" t="str">
            <v>FAILED</v>
          </cell>
        </row>
        <row r="276">
          <cell r="A276" t="str">
            <v>lan.nguyen_L3_CBL_004</v>
          </cell>
          <cell r="B276">
            <v>10</v>
          </cell>
          <cell r="C276" t="str">
            <v>VH003032</v>
          </cell>
          <cell r="D276" t="str">
            <v>VT2</v>
          </cell>
          <cell r="E276" t="str">
            <v>Nguyen Thi Lan</v>
          </cell>
          <cell r="H276">
            <v>7</v>
          </cell>
          <cell r="I276">
            <v>10</v>
          </cell>
          <cell r="J276">
            <v>70</v>
          </cell>
          <cell r="K276" t="str">
            <v>PASSED</v>
          </cell>
        </row>
        <row r="277">
          <cell r="A277" t="str">
            <v>lan.nguyen_L3_CBL_011</v>
          </cell>
          <cell r="B277">
            <v>26</v>
          </cell>
          <cell r="C277" t="str">
            <v>VH003032</v>
          </cell>
          <cell r="D277" t="str">
            <v>VT2</v>
          </cell>
          <cell r="E277" t="str">
            <v>Nguyen Thi Lan</v>
          </cell>
          <cell r="H277">
            <v>7</v>
          </cell>
          <cell r="I277">
            <v>10</v>
          </cell>
          <cell r="J277">
            <v>70</v>
          </cell>
          <cell r="K277" t="str">
            <v>PASSED</v>
          </cell>
        </row>
        <row r="278">
          <cell r="A278" t="str">
            <v>lan.nguyen_L3_CBL_017</v>
          </cell>
          <cell r="B278">
            <v>18</v>
          </cell>
          <cell r="C278" t="str">
            <v>VH003032</v>
          </cell>
          <cell r="D278" t="str">
            <v>VT2</v>
          </cell>
          <cell r="E278" t="str">
            <v>Nguyen Thi Lan</v>
          </cell>
          <cell r="H278">
            <v>10</v>
          </cell>
          <cell r="I278">
            <v>10</v>
          </cell>
          <cell r="J278">
            <v>100</v>
          </cell>
          <cell r="K278" t="str">
            <v>PASSED</v>
          </cell>
        </row>
        <row r="279">
          <cell r="A279" t="str">
            <v>Lan2.nguyen_L2_CBL_016</v>
          </cell>
          <cell r="B279">
            <v>10</v>
          </cell>
          <cell r="D279" t="str">
            <v>VT1</v>
          </cell>
          <cell r="E279" t="str">
            <v>Nguyen Thi Ngoc Lan</v>
          </cell>
          <cell r="K279" t="str">
            <v>PASSED</v>
          </cell>
        </row>
        <row r="280">
          <cell r="A280" t="str">
            <v>Loc.le_L2_CBL_016</v>
          </cell>
          <cell r="B280">
            <v>20</v>
          </cell>
          <cell r="D280" t="str">
            <v>VT1</v>
          </cell>
          <cell r="E280" t="str">
            <v>Le Thanh Loc</v>
          </cell>
          <cell r="K280" t="str">
            <v>PASSED</v>
          </cell>
        </row>
        <row r="281">
          <cell r="A281" t="str">
            <v>Men2.Than_L1_CBL_001</v>
          </cell>
          <cell r="K281" t="str">
            <v>Passed</v>
          </cell>
        </row>
        <row r="282">
          <cell r="A282" t="str">
            <v>Men2.Than_L1_CBL_002</v>
          </cell>
          <cell r="K282" t="str">
            <v>Passed</v>
          </cell>
        </row>
        <row r="283">
          <cell r="A283" t="str">
            <v>Men2.Than_L1_CBL_003</v>
          </cell>
          <cell r="K283" t="str">
            <v>Passed</v>
          </cell>
        </row>
        <row r="284">
          <cell r="A284" t="str">
            <v>Men2.Than_L1_CBL_004</v>
          </cell>
          <cell r="K284" t="str">
            <v>Passed</v>
          </cell>
        </row>
        <row r="285">
          <cell r="A285" t="str">
            <v>Men2.Than_L1_CBL_005</v>
          </cell>
          <cell r="K285" t="str">
            <v>Passed</v>
          </cell>
        </row>
        <row r="286">
          <cell r="A286" t="str">
            <v>Men2.Than_L1_CBL_006</v>
          </cell>
          <cell r="K286" t="str">
            <v>Passed</v>
          </cell>
        </row>
        <row r="287">
          <cell r="A287" t="str">
            <v>men2.than_L2_CBL_001</v>
          </cell>
          <cell r="B287">
            <v>2</v>
          </cell>
          <cell r="C287" t="str">
            <v>VH002407</v>
          </cell>
          <cell r="D287" t="str">
            <v>VT2</v>
          </cell>
          <cell r="E287" t="str">
            <v>Than Thi Men</v>
          </cell>
          <cell r="H287">
            <v>8</v>
          </cell>
          <cell r="I287">
            <v>10</v>
          </cell>
          <cell r="J287">
            <v>80</v>
          </cell>
          <cell r="K287" t="str">
            <v>PASSED</v>
          </cell>
        </row>
        <row r="288">
          <cell r="A288" t="str">
            <v>Men2.Than_L2_CBL_002</v>
          </cell>
          <cell r="K288" t="str">
            <v>Passed</v>
          </cell>
        </row>
        <row r="289">
          <cell r="A289" t="str">
            <v>Men2.Than_L2_CBL_004</v>
          </cell>
          <cell r="K289" t="str">
            <v>Passed</v>
          </cell>
        </row>
        <row r="290">
          <cell r="A290" t="str">
            <v>men2.than_L2_CBL_005</v>
          </cell>
          <cell r="B290">
            <v>8</v>
          </cell>
          <cell r="C290" t="str">
            <v>VH002407</v>
          </cell>
          <cell r="D290" t="str">
            <v>VT2</v>
          </cell>
          <cell r="E290" t="str">
            <v>Than Thi Men</v>
          </cell>
          <cell r="H290">
            <v>15</v>
          </cell>
          <cell r="I290">
            <v>19</v>
          </cell>
          <cell r="J290">
            <v>79</v>
          </cell>
          <cell r="K290" t="str">
            <v>PASSED</v>
          </cell>
        </row>
        <row r="291">
          <cell r="A291" t="str">
            <v>Men2.Than_L2_CBL_007</v>
          </cell>
          <cell r="K291" t="str">
            <v>Passed</v>
          </cell>
        </row>
        <row r="292">
          <cell r="A292" t="str">
            <v>Men2.Than_L2_CBL_011</v>
          </cell>
          <cell r="K292" t="str">
            <v>Passed</v>
          </cell>
        </row>
        <row r="293">
          <cell r="A293" t="str">
            <v>Men2.Than_L2_CBL_017</v>
          </cell>
          <cell r="K293" t="str">
            <v>Passed</v>
          </cell>
        </row>
        <row r="294">
          <cell r="A294" t="str">
            <v>men2.than_L3_CBL_001</v>
          </cell>
          <cell r="B294">
            <v>8</v>
          </cell>
          <cell r="C294" t="str">
            <v>VH002407</v>
          </cell>
          <cell r="D294" t="str">
            <v>VT2</v>
          </cell>
          <cell r="E294" t="str">
            <v>Than Thi Men</v>
          </cell>
          <cell r="F294" t="str">
            <v>06/11/1994</v>
          </cell>
          <cell r="G294" t="str">
            <v>Male</v>
          </cell>
          <cell r="H294">
            <v>12</v>
          </cell>
          <cell r="I294">
            <v>15</v>
          </cell>
          <cell r="J294">
            <v>80</v>
          </cell>
          <cell r="K294" t="str">
            <v>PASSED</v>
          </cell>
        </row>
        <row r="295">
          <cell r="A295" t="str">
            <v>men2.than_L3_CBL_002</v>
          </cell>
          <cell r="B295">
            <v>8</v>
          </cell>
          <cell r="C295" t="str">
            <v>VH002407</v>
          </cell>
          <cell r="D295" t="str">
            <v>VT2</v>
          </cell>
          <cell r="E295" t="str">
            <v>Than Thi Men</v>
          </cell>
          <cell r="F295" t="str">
            <v>06/11/1994</v>
          </cell>
          <cell r="G295" t="str">
            <v>Male</v>
          </cell>
          <cell r="H295">
            <v>10</v>
          </cell>
          <cell r="I295">
            <v>10</v>
          </cell>
          <cell r="J295">
            <v>100</v>
          </cell>
          <cell r="K295" t="str">
            <v>PASSED</v>
          </cell>
        </row>
        <row r="296">
          <cell r="A296" t="str">
            <v>men2.than_L3_CBL_006</v>
          </cell>
          <cell r="B296">
            <v>12</v>
          </cell>
          <cell r="C296" t="str">
            <v>VH002407</v>
          </cell>
          <cell r="D296" t="str">
            <v>VT2</v>
          </cell>
          <cell r="E296" t="str">
            <v>Than Thi Men</v>
          </cell>
          <cell r="H296">
            <v>10</v>
          </cell>
          <cell r="I296">
            <v>10</v>
          </cell>
          <cell r="J296">
            <v>100</v>
          </cell>
          <cell r="K296" t="str">
            <v>PASSED</v>
          </cell>
        </row>
        <row r="297">
          <cell r="A297" t="str">
            <v>Men2.Than_L3_CBL_011</v>
          </cell>
          <cell r="K297" t="str">
            <v>Failed</v>
          </cell>
        </row>
        <row r="298">
          <cell r="A298" t="str">
            <v>minhthu2.nguyen_L3_CBL_010</v>
          </cell>
          <cell r="B298">
            <v>3</v>
          </cell>
          <cell r="C298" t="str">
            <v>VH001781</v>
          </cell>
          <cell r="D298" t="str">
            <v>VT1</v>
          </cell>
          <cell r="E298" t="str">
            <v>Nguyen Thi Minh Thu</v>
          </cell>
          <cell r="H298">
            <v>9</v>
          </cell>
          <cell r="I298">
            <v>10</v>
          </cell>
          <cell r="J298">
            <v>90</v>
          </cell>
          <cell r="K298" t="str">
            <v>PASSED</v>
          </cell>
        </row>
        <row r="299">
          <cell r="A299" t="str">
            <v>minhthu2.nguyen_L3_CBL_011</v>
          </cell>
          <cell r="B299">
            <v>13</v>
          </cell>
          <cell r="C299" t="str">
            <v>VH001781</v>
          </cell>
          <cell r="D299" t="str">
            <v>VT1</v>
          </cell>
          <cell r="E299" t="str">
            <v>Nguyen Thi Minh Thu</v>
          </cell>
          <cell r="H299">
            <v>5</v>
          </cell>
          <cell r="I299">
            <v>10</v>
          </cell>
          <cell r="J299">
            <v>50</v>
          </cell>
          <cell r="K299" t="str">
            <v>FAILED</v>
          </cell>
        </row>
        <row r="300">
          <cell r="A300" t="str">
            <v>Ngan.bui_L2_CBL_016</v>
          </cell>
          <cell r="B300">
            <v>16</v>
          </cell>
          <cell r="D300" t="str">
            <v xml:space="preserve">VT1 </v>
          </cell>
          <cell r="E300" t="str">
            <v>Bui Thi Ngan</v>
          </cell>
          <cell r="K300" t="str">
            <v>PASSED</v>
          </cell>
        </row>
        <row r="301">
          <cell r="A301" t="str">
            <v>ngan.bui_L3_CBL_001</v>
          </cell>
          <cell r="B301">
            <v>1</v>
          </cell>
          <cell r="C301" t="str">
            <v>VH002689</v>
          </cell>
          <cell r="D301" t="str">
            <v>VT1</v>
          </cell>
          <cell r="E301" t="str">
            <v>Bui Thi Ngan</v>
          </cell>
          <cell r="F301" t="str">
            <v>29/08/1970</v>
          </cell>
          <cell r="G301" t="str">
            <v>Male</v>
          </cell>
          <cell r="H301">
            <v>14</v>
          </cell>
          <cell r="I301">
            <v>15</v>
          </cell>
          <cell r="J301">
            <v>93</v>
          </cell>
          <cell r="K301" t="str">
            <v>PASSED</v>
          </cell>
        </row>
        <row r="302">
          <cell r="A302" t="str">
            <v>ngan.bui_L3_CBL_002</v>
          </cell>
          <cell r="B302">
            <v>1</v>
          </cell>
          <cell r="C302" t="str">
            <v>VH002689</v>
          </cell>
          <cell r="D302" t="str">
            <v>VT1</v>
          </cell>
          <cell r="E302" t="str">
            <v>Bui Thi Ngan</v>
          </cell>
          <cell r="F302" t="str">
            <v>29/08/1970</v>
          </cell>
          <cell r="G302" t="str">
            <v>Male</v>
          </cell>
          <cell r="H302">
            <v>9</v>
          </cell>
          <cell r="I302">
            <v>10</v>
          </cell>
          <cell r="J302">
            <v>90</v>
          </cell>
          <cell r="K302" t="str">
            <v>PASSED</v>
          </cell>
        </row>
        <row r="303">
          <cell r="A303" t="str">
            <v>ngan.bui_L3_CBL_003</v>
          </cell>
          <cell r="B303">
            <v>1</v>
          </cell>
          <cell r="C303" t="str">
            <v>VH002689</v>
          </cell>
          <cell r="D303" t="str">
            <v>VT1</v>
          </cell>
          <cell r="E303" t="str">
            <v>Bui Thi Ngan</v>
          </cell>
          <cell r="H303">
            <v>6</v>
          </cell>
          <cell r="I303">
            <v>10</v>
          </cell>
          <cell r="J303">
            <v>60</v>
          </cell>
          <cell r="K303" t="str">
            <v>FAILED</v>
          </cell>
        </row>
        <row r="304">
          <cell r="A304" t="str">
            <v>ngan.bui_L3_CBL_004</v>
          </cell>
          <cell r="B304">
            <v>1</v>
          </cell>
          <cell r="C304" t="str">
            <v>VH002689</v>
          </cell>
          <cell r="D304" t="str">
            <v>VT1</v>
          </cell>
          <cell r="E304" t="str">
            <v>Bui Thi Ngan</v>
          </cell>
          <cell r="H304">
            <v>9</v>
          </cell>
          <cell r="I304">
            <v>10</v>
          </cell>
          <cell r="J304">
            <v>90</v>
          </cell>
          <cell r="K304" t="str">
            <v>PASSED</v>
          </cell>
        </row>
        <row r="305">
          <cell r="A305" t="str">
            <v>ngan.bui_L3_CBL_006</v>
          </cell>
          <cell r="B305">
            <v>1</v>
          </cell>
          <cell r="C305" t="str">
            <v>VH002689</v>
          </cell>
          <cell r="D305" t="str">
            <v>VT1</v>
          </cell>
          <cell r="E305" t="str">
            <v>Bui Thi Ngan</v>
          </cell>
          <cell r="H305">
            <v>10</v>
          </cell>
          <cell r="I305">
            <v>10</v>
          </cell>
          <cell r="J305">
            <v>100</v>
          </cell>
          <cell r="K305" t="str">
            <v>PASSED</v>
          </cell>
        </row>
        <row r="306">
          <cell r="A306" t="str">
            <v>ngan.bui_L3_CBL_011</v>
          </cell>
          <cell r="B306">
            <v>32</v>
          </cell>
          <cell r="C306" t="str">
            <v>VH002689</v>
          </cell>
          <cell r="D306" t="str">
            <v>VT1</v>
          </cell>
          <cell r="E306" t="str">
            <v>Bui Thi Ngan</v>
          </cell>
          <cell r="H306">
            <v>10</v>
          </cell>
          <cell r="I306">
            <v>10</v>
          </cell>
          <cell r="J306">
            <v>100</v>
          </cell>
          <cell r="K306" t="str">
            <v>PASSED</v>
          </cell>
        </row>
        <row r="307">
          <cell r="A307" t="str">
            <v>ngoc.dang_L3_CBL_003</v>
          </cell>
          <cell r="B307">
            <v>7</v>
          </cell>
          <cell r="C307" t="str">
            <v>VH002310</v>
          </cell>
          <cell r="D307" t="str">
            <v>VT1</v>
          </cell>
          <cell r="E307" t="str">
            <v>Dang Thi Ngoc</v>
          </cell>
          <cell r="H307">
            <v>6</v>
          </cell>
          <cell r="I307">
            <v>10</v>
          </cell>
          <cell r="J307">
            <v>60</v>
          </cell>
          <cell r="K307" t="str">
            <v>FAILED</v>
          </cell>
        </row>
        <row r="308">
          <cell r="A308" t="str">
            <v>ngoc.dang_L3_CBL_010</v>
          </cell>
          <cell r="B308">
            <v>4</v>
          </cell>
          <cell r="C308" t="str">
            <v>VH002310</v>
          </cell>
          <cell r="D308" t="str">
            <v>VT1</v>
          </cell>
          <cell r="E308" t="str">
            <v>Dang Thi Ngoc</v>
          </cell>
          <cell r="H308">
            <v>10</v>
          </cell>
          <cell r="I308">
            <v>10</v>
          </cell>
          <cell r="J308">
            <v>100</v>
          </cell>
          <cell r="K308" t="str">
            <v>PASSED</v>
          </cell>
        </row>
        <row r="309">
          <cell r="A309" t="str">
            <v>ngoc.dang_L3_CBL_011</v>
          </cell>
          <cell r="B309">
            <v>14</v>
          </cell>
          <cell r="C309" t="str">
            <v>VH002310</v>
          </cell>
          <cell r="D309" t="str">
            <v>VT1</v>
          </cell>
          <cell r="E309" t="str">
            <v>Dang Thi Ngoc</v>
          </cell>
          <cell r="H309">
            <v>7</v>
          </cell>
          <cell r="I309">
            <v>10</v>
          </cell>
          <cell r="J309">
            <v>70</v>
          </cell>
          <cell r="K309" t="str">
            <v>PASSED</v>
          </cell>
        </row>
        <row r="310">
          <cell r="A310" t="str">
            <v>ngoc.dao_L2_CBL_005</v>
          </cell>
          <cell r="B310">
            <v>4</v>
          </cell>
          <cell r="C310" t="str">
            <v>VH003510</v>
          </cell>
          <cell r="D310" t="str">
            <v>VT1</v>
          </cell>
          <cell r="E310" t="str">
            <v>Dao Thi Minh Ngoc</v>
          </cell>
          <cell r="H310">
            <v>17</v>
          </cell>
          <cell r="I310">
            <v>19</v>
          </cell>
          <cell r="J310">
            <v>89</v>
          </cell>
          <cell r="K310" t="str">
            <v>PASSED</v>
          </cell>
        </row>
        <row r="311">
          <cell r="A311" t="str">
            <v>ngoc.dao_L2_CBL_019</v>
          </cell>
          <cell r="B311">
            <v>6</v>
          </cell>
          <cell r="C311" t="str">
            <v>VH003510</v>
          </cell>
          <cell r="D311" t="str">
            <v>VT1</v>
          </cell>
          <cell r="E311" t="str">
            <v>DAO THI MINH NGOC</v>
          </cell>
          <cell r="H311">
            <v>8</v>
          </cell>
          <cell r="I311">
            <v>10</v>
          </cell>
          <cell r="J311">
            <v>80</v>
          </cell>
          <cell r="K311" t="str">
            <v>PASSED</v>
          </cell>
        </row>
        <row r="312">
          <cell r="A312" t="str">
            <v>ngoc.dao_L3_CBL_003</v>
          </cell>
          <cell r="B312">
            <v>9</v>
          </cell>
          <cell r="C312" t="str">
            <v>VH003510</v>
          </cell>
          <cell r="D312" t="str">
            <v>VT1</v>
          </cell>
          <cell r="E312" t="str">
            <v>Dao Thi Minh Ngoc</v>
          </cell>
          <cell r="H312">
            <v>6</v>
          </cell>
          <cell r="I312">
            <v>10</v>
          </cell>
          <cell r="J312">
            <v>60</v>
          </cell>
          <cell r="K312" t="str">
            <v>FAILED</v>
          </cell>
        </row>
        <row r="313">
          <cell r="A313" t="str">
            <v>ngoc.dao_L3_CBL_007</v>
          </cell>
          <cell r="B313">
            <v>3</v>
          </cell>
          <cell r="C313" t="str">
            <v>VH003510</v>
          </cell>
          <cell r="D313" t="str">
            <v>VT1</v>
          </cell>
          <cell r="E313" t="str">
            <v>Dao Thi Minh Ngoc</v>
          </cell>
          <cell r="H313">
            <v>17</v>
          </cell>
          <cell r="I313">
            <v>20</v>
          </cell>
          <cell r="J313">
            <v>85</v>
          </cell>
          <cell r="K313" t="str">
            <v>PASSED</v>
          </cell>
        </row>
        <row r="314">
          <cell r="A314" t="str">
            <v>ngoc.dao_L3_CBL_008</v>
          </cell>
          <cell r="B314">
            <v>8</v>
          </cell>
          <cell r="C314" t="str">
            <v>VH003510</v>
          </cell>
          <cell r="D314" t="str">
            <v>VT1</v>
          </cell>
          <cell r="E314" t="str">
            <v>Dao Thi Minh Ngoc</v>
          </cell>
          <cell r="H314">
            <v>10</v>
          </cell>
          <cell r="I314">
            <v>10</v>
          </cell>
          <cell r="J314">
            <v>100</v>
          </cell>
          <cell r="K314" t="str">
            <v>PASSED</v>
          </cell>
        </row>
        <row r="315">
          <cell r="A315" t="str">
            <v>ngoc.dao_L3_CBL_010</v>
          </cell>
          <cell r="B315">
            <v>7</v>
          </cell>
          <cell r="C315" t="str">
            <v>VH003510</v>
          </cell>
          <cell r="D315" t="str">
            <v>VT1</v>
          </cell>
          <cell r="E315" t="str">
            <v>Dao Thi Minh Ngoc</v>
          </cell>
          <cell r="H315">
            <v>10</v>
          </cell>
          <cell r="I315">
            <v>10</v>
          </cell>
          <cell r="J315">
            <v>100</v>
          </cell>
          <cell r="K315" t="str">
            <v>PASSED</v>
          </cell>
        </row>
        <row r="316">
          <cell r="A316" t="str">
            <v>ngoc.dao_L3_CBL_011</v>
          </cell>
          <cell r="B316">
            <v>17</v>
          </cell>
          <cell r="C316" t="str">
            <v>VH003510</v>
          </cell>
          <cell r="D316" t="str">
            <v>VT1</v>
          </cell>
          <cell r="E316" t="str">
            <v>Dao Thi Minh Ngoc</v>
          </cell>
          <cell r="H316">
            <v>8</v>
          </cell>
          <cell r="I316">
            <v>10</v>
          </cell>
          <cell r="J316">
            <v>80</v>
          </cell>
          <cell r="K316" t="str">
            <v>PASSED</v>
          </cell>
        </row>
        <row r="317">
          <cell r="A317" t="str">
            <v>nguyet2.nguyen_L1_CBL_003</v>
          </cell>
          <cell r="B317">
            <v>7</v>
          </cell>
          <cell r="C317" t="str">
            <v>VH003095</v>
          </cell>
          <cell r="D317" t="str">
            <v>VT2</v>
          </cell>
          <cell r="E317" t="str">
            <v>Nguyen Thi Nguyet</v>
          </cell>
          <cell r="H317">
            <v>11</v>
          </cell>
          <cell r="I317">
            <v>20</v>
          </cell>
          <cell r="J317">
            <v>55</v>
          </cell>
          <cell r="K317" t="str">
            <v>FAILED</v>
          </cell>
        </row>
        <row r="318">
          <cell r="A318" t="str">
            <v>nguyet2.nguyen_L2_CBL_005</v>
          </cell>
          <cell r="B318">
            <v>16</v>
          </cell>
          <cell r="C318" t="str">
            <v>VH003095</v>
          </cell>
          <cell r="D318" t="str">
            <v>VT2</v>
          </cell>
          <cell r="E318" t="str">
            <v>Nguyen Thi Nguyet</v>
          </cell>
          <cell r="H318">
            <v>17</v>
          </cell>
          <cell r="I318">
            <v>19</v>
          </cell>
          <cell r="J318">
            <v>89</v>
          </cell>
          <cell r="K318" t="str">
            <v>PASSED</v>
          </cell>
        </row>
        <row r="319">
          <cell r="A319" t="str">
            <v>nguyet2.nguyen_L2_CBL_017</v>
          </cell>
          <cell r="B319">
            <v>3</v>
          </cell>
          <cell r="C319" t="str">
            <v>VH003095</v>
          </cell>
          <cell r="D319" t="str">
            <v>VT2</v>
          </cell>
          <cell r="E319" t="str">
            <v>Nguyen Thi Nguyet</v>
          </cell>
          <cell r="H319">
            <v>7</v>
          </cell>
          <cell r="I319">
            <v>10</v>
          </cell>
          <cell r="J319">
            <v>70</v>
          </cell>
          <cell r="K319" t="str">
            <v>PASSED</v>
          </cell>
        </row>
        <row r="320">
          <cell r="A320" t="str">
            <v>nguyet2.nguyen_L2_CBL_019</v>
          </cell>
          <cell r="B320">
            <v>11</v>
          </cell>
          <cell r="C320" t="str">
            <v>VH003095</v>
          </cell>
          <cell r="D320" t="str">
            <v>VT2</v>
          </cell>
          <cell r="E320" t="str">
            <v>NGUYEN THI NGUYET</v>
          </cell>
          <cell r="H320">
            <v>9</v>
          </cell>
          <cell r="I320">
            <v>10</v>
          </cell>
          <cell r="J320">
            <v>90</v>
          </cell>
          <cell r="K320" t="str">
            <v>PASSED</v>
          </cell>
        </row>
        <row r="321">
          <cell r="A321" t="str">
            <v>nguyet2.nguyen_L3_CBL_003</v>
          </cell>
          <cell r="B321">
            <v>19</v>
          </cell>
          <cell r="C321" t="str">
            <v>VH003095</v>
          </cell>
          <cell r="D321" t="str">
            <v>VT2</v>
          </cell>
          <cell r="E321" t="str">
            <v>Nguyen Thi Nguyet</v>
          </cell>
          <cell r="H321">
            <v>7</v>
          </cell>
          <cell r="I321">
            <v>10</v>
          </cell>
          <cell r="J321">
            <v>70</v>
          </cell>
          <cell r="K321" t="str">
            <v>PASSED</v>
          </cell>
        </row>
        <row r="322">
          <cell r="A322" t="str">
            <v>nguyet2.nguyen_L3_CBL_004</v>
          </cell>
          <cell r="B322">
            <v>12</v>
          </cell>
          <cell r="C322" t="str">
            <v>VH003095</v>
          </cell>
          <cell r="D322" t="str">
            <v>VT2</v>
          </cell>
          <cell r="E322" t="str">
            <v>Nguyen Thi Nguyet</v>
          </cell>
          <cell r="H322">
            <v>10</v>
          </cell>
          <cell r="I322">
            <v>10</v>
          </cell>
          <cell r="J322">
            <v>100</v>
          </cell>
          <cell r="K322" t="str">
            <v>PASSED</v>
          </cell>
        </row>
        <row r="323">
          <cell r="A323" t="str">
            <v>nguyet2.nguyen_L3_CBL_006</v>
          </cell>
          <cell r="B323">
            <v>22</v>
          </cell>
          <cell r="C323" t="str">
            <v>VH003095</v>
          </cell>
          <cell r="D323" t="str">
            <v>VT2</v>
          </cell>
          <cell r="E323" t="str">
            <v>Nguyen Thi Nguyet</v>
          </cell>
          <cell r="H323">
            <v>10</v>
          </cell>
          <cell r="I323">
            <v>10</v>
          </cell>
          <cell r="J323">
            <v>100</v>
          </cell>
          <cell r="K323" t="str">
            <v>PASSED</v>
          </cell>
        </row>
        <row r="324">
          <cell r="A324" t="str">
            <v>nguyet2.nguyen_L3_CBL_008</v>
          </cell>
          <cell r="B324">
            <v>15</v>
          </cell>
          <cell r="C324" t="str">
            <v>VH003095</v>
          </cell>
          <cell r="D324" t="str">
            <v>VT2</v>
          </cell>
          <cell r="E324" t="str">
            <v>Nguyen Thi Nguyet</v>
          </cell>
          <cell r="H324">
            <v>10</v>
          </cell>
          <cell r="I324">
            <v>10</v>
          </cell>
          <cell r="J324">
            <v>100</v>
          </cell>
          <cell r="K324" t="str">
            <v>PASSED</v>
          </cell>
        </row>
        <row r="325">
          <cell r="A325" t="str">
            <v>nguyet2.nguyen_L3_CBL_011</v>
          </cell>
          <cell r="B325">
            <v>28</v>
          </cell>
          <cell r="C325" t="str">
            <v>VH003095</v>
          </cell>
          <cell r="D325" t="str">
            <v>VT2</v>
          </cell>
          <cell r="E325" t="str">
            <v>Nguyen Thi Nguyet</v>
          </cell>
          <cell r="H325">
            <v>8</v>
          </cell>
          <cell r="I325">
            <v>10</v>
          </cell>
          <cell r="J325">
            <v>80</v>
          </cell>
          <cell r="K325" t="str">
            <v>PASSED</v>
          </cell>
        </row>
        <row r="326">
          <cell r="A326" t="str">
            <v>nguyet2.nguyen_L3_CBL_017</v>
          </cell>
          <cell r="B326">
            <v>19</v>
          </cell>
          <cell r="C326" t="str">
            <v>VH003095</v>
          </cell>
          <cell r="D326" t="str">
            <v>VT2</v>
          </cell>
          <cell r="E326" t="str">
            <v>Nguyen Thi Nguyet</v>
          </cell>
          <cell r="H326">
            <v>10</v>
          </cell>
          <cell r="I326">
            <v>10</v>
          </cell>
          <cell r="J326">
            <v>100</v>
          </cell>
          <cell r="K326" t="str">
            <v>PASSED</v>
          </cell>
        </row>
        <row r="327">
          <cell r="A327" t="str">
            <v>nhung2.hoang_L3_CBL_004</v>
          </cell>
          <cell r="B327">
            <v>6</v>
          </cell>
          <cell r="C327" t="str">
            <v>VH002322</v>
          </cell>
          <cell r="D327" t="str">
            <v>VT2</v>
          </cell>
          <cell r="E327" t="str">
            <v>Hoang Hong Nhung</v>
          </cell>
          <cell r="H327">
            <v>9</v>
          </cell>
          <cell r="I327">
            <v>10</v>
          </cell>
          <cell r="J327">
            <v>90</v>
          </cell>
          <cell r="K327" t="str">
            <v>PASSED</v>
          </cell>
        </row>
        <row r="328">
          <cell r="A328" t="str">
            <v>nhung2.hoang_L3_CBL_006</v>
          </cell>
          <cell r="B328">
            <v>16</v>
          </cell>
          <cell r="C328" t="str">
            <v>VH002322</v>
          </cell>
          <cell r="D328" t="str">
            <v>VT2</v>
          </cell>
          <cell r="E328" t="str">
            <v>Hoang Hong Nhung</v>
          </cell>
          <cell r="H328">
            <v>10</v>
          </cell>
          <cell r="I328">
            <v>10</v>
          </cell>
          <cell r="J328">
            <v>100</v>
          </cell>
          <cell r="K328" t="str">
            <v>PASSED</v>
          </cell>
        </row>
        <row r="329">
          <cell r="A329" t="str">
            <v>nhung2.hoang_L3_CBL_011</v>
          </cell>
          <cell r="B329">
            <v>23</v>
          </cell>
          <cell r="C329" t="str">
            <v>VH002322</v>
          </cell>
          <cell r="D329" t="str">
            <v>VT2</v>
          </cell>
          <cell r="E329" t="str">
            <v>Hoang Hong Nhung</v>
          </cell>
          <cell r="H329">
            <v>8</v>
          </cell>
          <cell r="I329">
            <v>10</v>
          </cell>
          <cell r="J329">
            <v>80</v>
          </cell>
          <cell r="K329" t="str">
            <v>PASSED</v>
          </cell>
        </row>
        <row r="330">
          <cell r="A330" t="str">
            <v>nhung2.hoang_L3_CBL_017</v>
          </cell>
          <cell r="B330">
            <v>16</v>
          </cell>
          <cell r="C330" t="str">
            <v>VH002322</v>
          </cell>
          <cell r="D330" t="str">
            <v>VT2</v>
          </cell>
          <cell r="E330" t="str">
            <v>Hoang Hong Nhung</v>
          </cell>
          <cell r="H330">
            <v>7</v>
          </cell>
          <cell r="I330">
            <v>10</v>
          </cell>
          <cell r="J330">
            <v>70</v>
          </cell>
          <cell r="K330" t="str">
            <v>PASSED</v>
          </cell>
        </row>
        <row r="331">
          <cell r="A331" t="str">
            <v>nhung2.nguyen_L1_CBL_001</v>
          </cell>
          <cell r="K331" t="str">
            <v>Passed</v>
          </cell>
        </row>
        <row r="332">
          <cell r="A332" t="str">
            <v>nhung2.nguyen_L1_CBL_002</v>
          </cell>
          <cell r="K332" t="str">
            <v>Passed</v>
          </cell>
        </row>
        <row r="333">
          <cell r="A333" t="str">
            <v>nhung2.nguyen_L1_CBL_003</v>
          </cell>
          <cell r="K333" t="str">
            <v>Passed</v>
          </cell>
        </row>
        <row r="334">
          <cell r="A334" t="str">
            <v>nhung2.nguyen_L1_CBL_004</v>
          </cell>
          <cell r="K334" t="str">
            <v>Passed</v>
          </cell>
        </row>
        <row r="335">
          <cell r="A335" t="str">
            <v>nhung2.nguyen_L1_CBL_005</v>
          </cell>
          <cell r="K335" t="str">
            <v>Passed</v>
          </cell>
        </row>
        <row r="336">
          <cell r="A336" t="str">
            <v>nhung2.nguyen_L1_CBL_006</v>
          </cell>
          <cell r="K336" t="str">
            <v>Passed</v>
          </cell>
        </row>
        <row r="337">
          <cell r="A337" t="str">
            <v>nhung2.nguyen_L1_CBL_007</v>
          </cell>
          <cell r="K337" t="str">
            <v>Passed</v>
          </cell>
        </row>
        <row r="338">
          <cell r="A338" t="str">
            <v>nhung2.nguyen_L1_CBL_009</v>
          </cell>
          <cell r="K338" t="str">
            <v>Passed</v>
          </cell>
        </row>
        <row r="339">
          <cell r="A339" t="str">
            <v>nhung2.nguyen_L1_CBL_010</v>
          </cell>
          <cell r="K339" t="str">
            <v>Passed</v>
          </cell>
        </row>
        <row r="340">
          <cell r="A340" t="str">
            <v>nhung2.nguyen_L2_CBL_001</v>
          </cell>
          <cell r="K340" t="str">
            <v>Passed</v>
          </cell>
        </row>
        <row r="341">
          <cell r="A341" t="str">
            <v>nhung2.nguyen_L2_CBL_002</v>
          </cell>
          <cell r="K341" t="str">
            <v>Passed</v>
          </cell>
        </row>
        <row r="342">
          <cell r="A342" t="str">
            <v>nhung2.nguyen_L2_CBL_003</v>
          </cell>
          <cell r="K342" t="str">
            <v>Passed</v>
          </cell>
        </row>
        <row r="343">
          <cell r="A343" t="str">
            <v>nhung2.nguyen_L2_CBL_004</v>
          </cell>
          <cell r="B343">
            <v>5</v>
          </cell>
          <cell r="C343" t="str">
            <v>VH002950</v>
          </cell>
          <cell r="D343" t="str">
            <v>VT2</v>
          </cell>
          <cell r="E343" t="str">
            <v>Nguyen Hong Nhung</v>
          </cell>
          <cell r="F343" t="str">
            <v>20/09/1990</v>
          </cell>
          <cell r="G343" t="str">
            <v>Female</v>
          </cell>
          <cell r="H343">
            <v>0</v>
          </cell>
          <cell r="I343">
            <v>0</v>
          </cell>
          <cell r="J343" t="str">
            <v>ABS</v>
          </cell>
        </row>
        <row r="344">
          <cell r="A344" t="str">
            <v>nhung2.nguyen_L2_CBL_005</v>
          </cell>
          <cell r="B344">
            <v>21</v>
          </cell>
          <cell r="C344" t="str">
            <v>VH002950</v>
          </cell>
          <cell r="D344" t="str">
            <v>VT2</v>
          </cell>
          <cell r="E344" t="str">
            <v>Nguyen Hong Nhung</v>
          </cell>
          <cell r="H344">
            <v>0</v>
          </cell>
          <cell r="I344">
            <v>0</v>
          </cell>
          <cell r="J344" t="str">
            <v>ABS</v>
          </cell>
        </row>
        <row r="345">
          <cell r="A345" t="str">
            <v>nhung2.nguyen_L2_CBL_006</v>
          </cell>
          <cell r="K345" t="str">
            <v>Passed</v>
          </cell>
        </row>
        <row r="346">
          <cell r="A346" t="str">
            <v>nhung2.nguyen_L2_CBL_007</v>
          </cell>
          <cell r="K346" t="str">
            <v>Passed</v>
          </cell>
        </row>
        <row r="347">
          <cell r="A347" t="str">
            <v>nhung2.nguyen_L2_CBL_008</v>
          </cell>
          <cell r="K347" t="str">
            <v>Passed</v>
          </cell>
        </row>
        <row r="348">
          <cell r="A348" t="str">
            <v>nhung2.nguyen_L2_CBL_010</v>
          </cell>
          <cell r="K348" t="str">
            <v>Passed</v>
          </cell>
        </row>
        <row r="349">
          <cell r="A349" t="str">
            <v>nhung2.nguyen_L2_CBL_011</v>
          </cell>
          <cell r="K349" t="str">
            <v>Passed</v>
          </cell>
        </row>
        <row r="350">
          <cell r="A350" t="str">
            <v>nhung2.nguyen_L2_CBL_016</v>
          </cell>
          <cell r="B350">
            <v>3</v>
          </cell>
          <cell r="C350" t="str">
            <v>VH002950</v>
          </cell>
          <cell r="D350" t="str">
            <v>VT2</v>
          </cell>
          <cell r="E350" t="str">
            <v>Nguyen Hong Nhung</v>
          </cell>
          <cell r="F350" t="str">
            <v>20/09/1990</v>
          </cell>
          <cell r="G350" t="str">
            <v>Female</v>
          </cell>
          <cell r="H350">
            <v>0</v>
          </cell>
          <cell r="I350">
            <v>0</v>
          </cell>
          <cell r="J350" t="str">
            <v>ABS</v>
          </cell>
        </row>
        <row r="351">
          <cell r="A351" t="str">
            <v>nhung2.nguyen_L2_CBL_017</v>
          </cell>
          <cell r="K351" t="str">
            <v>Passed</v>
          </cell>
        </row>
        <row r="352">
          <cell r="A352" t="str">
            <v>nhung2.nguyen_L3_CBL_002</v>
          </cell>
          <cell r="B352">
            <v>16</v>
          </cell>
          <cell r="C352" t="str">
            <v>VH002950</v>
          </cell>
          <cell r="D352" t="str">
            <v>VT2</v>
          </cell>
          <cell r="E352" t="str">
            <v>Nguyen Hong Nhung</v>
          </cell>
          <cell r="F352" t="str">
            <v>20/09/1990</v>
          </cell>
          <cell r="G352" t="str">
            <v>Female</v>
          </cell>
          <cell r="H352">
            <v>0</v>
          </cell>
          <cell r="I352">
            <v>0</v>
          </cell>
          <cell r="J352" t="str">
            <v>ABS</v>
          </cell>
        </row>
        <row r="353">
          <cell r="A353" t="str">
            <v>nhung2.nguyen_L3_CBL_003</v>
          </cell>
          <cell r="B353">
            <v>24</v>
          </cell>
          <cell r="C353" t="str">
            <v>VH002950</v>
          </cell>
          <cell r="D353" t="str">
            <v>VT2</v>
          </cell>
          <cell r="E353" t="str">
            <v>Nguyen Hong Nhung</v>
          </cell>
          <cell r="H353">
            <v>0</v>
          </cell>
          <cell r="I353">
            <v>0</v>
          </cell>
          <cell r="J353" t="str">
            <v>ABS</v>
          </cell>
        </row>
        <row r="354">
          <cell r="A354" t="str">
            <v>nhung2.nguyen_L3_CBL_004</v>
          </cell>
          <cell r="K354" t="str">
            <v>Passed</v>
          </cell>
        </row>
        <row r="355">
          <cell r="A355" t="str">
            <v>nhung2.nguyen_L3_CBL_006</v>
          </cell>
          <cell r="B355">
            <v>27</v>
          </cell>
          <cell r="C355" t="str">
            <v>VH002950</v>
          </cell>
          <cell r="D355" t="str">
            <v>VT2</v>
          </cell>
          <cell r="E355" t="str">
            <v>Nguyen Hong Nhung</v>
          </cell>
          <cell r="H355">
            <v>0</v>
          </cell>
          <cell r="I355">
            <v>0</v>
          </cell>
          <cell r="J355" t="str">
            <v>ABS</v>
          </cell>
        </row>
        <row r="356">
          <cell r="A356" t="str">
            <v>nhung2.nguyen_L3_CBL_007</v>
          </cell>
          <cell r="B356">
            <v>12</v>
          </cell>
          <cell r="C356" t="str">
            <v>VH002950</v>
          </cell>
          <cell r="D356" t="str">
            <v>VT2</v>
          </cell>
          <cell r="E356" t="str">
            <v>Nguyen Hong Nhung</v>
          </cell>
          <cell r="H356">
            <v>0</v>
          </cell>
          <cell r="I356">
            <v>0</v>
          </cell>
          <cell r="J356" t="str">
            <v>ABS</v>
          </cell>
        </row>
        <row r="357">
          <cell r="A357" t="str">
            <v>nhung2.nguyen_L3_CBL_008</v>
          </cell>
          <cell r="K357" t="str">
            <v>Passed</v>
          </cell>
        </row>
        <row r="358">
          <cell r="A358" t="str">
            <v>oanh2.do_L2_CBL_016</v>
          </cell>
          <cell r="B358">
            <v>9</v>
          </cell>
          <cell r="D358" t="str">
            <v>VT1</v>
          </cell>
          <cell r="E358" t="str">
            <v>Do Thi Kim Oanh</v>
          </cell>
          <cell r="K358" t="str">
            <v>PASSED</v>
          </cell>
        </row>
        <row r="359">
          <cell r="A359" t="str">
            <v>phong.nguyenhoang_L2_CBL_016</v>
          </cell>
          <cell r="B359">
            <v>21</v>
          </cell>
          <cell r="D359" t="str">
            <v>VT2</v>
          </cell>
          <cell r="E359" t="str">
            <v>Nguyen Hoang Phong</v>
          </cell>
          <cell r="K359" t="str">
            <v>PASSED</v>
          </cell>
        </row>
        <row r="360">
          <cell r="A360" t="str">
            <v>phuc.truong_L3_CBL_017</v>
          </cell>
          <cell r="B360">
            <v>11</v>
          </cell>
          <cell r="C360" t="str">
            <v>VH001978</v>
          </cell>
          <cell r="D360" t="str">
            <v>VT2</v>
          </cell>
          <cell r="E360" t="str">
            <v>Truong Thi Hanh Phuc</v>
          </cell>
          <cell r="H360">
            <v>10</v>
          </cell>
          <cell r="I360">
            <v>10</v>
          </cell>
          <cell r="J360">
            <v>100</v>
          </cell>
          <cell r="K360" t="str">
            <v>PASSED</v>
          </cell>
        </row>
        <row r="361">
          <cell r="A361" t="str">
            <v>Phuong.phan_L2_CBL_016</v>
          </cell>
          <cell r="B361">
            <v>15</v>
          </cell>
          <cell r="D361" t="str">
            <v>VT1</v>
          </cell>
          <cell r="E361" t="str">
            <v>Phan Thu Phuong</v>
          </cell>
          <cell r="K361" t="str">
            <v>PASSED</v>
          </cell>
        </row>
        <row r="362">
          <cell r="A362" t="str">
            <v>phuong.phan_L2_CBL_019</v>
          </cell>
          <cell r="B362">
            <v>8</v>
          </cell>
          <cell r="C362" t="str">
            <v>VH002873</v>
          </cell>
          <cell r="D362" t="str">
            <v>VT1</v>
          </cell>
          <cell r="E362" t="str">
            <v>PHAN THU PHUONG</v>
          </cell>
          <cell r="H362">
            <v>9</v>
          </cell>
          <cell r="I362">
            <v>10</v>
          </cell>
          <cell r="J362">
            <v>90</v>
          </cell>
          <cell r="K362" t="str">
            <v>PASSED</v>
          </cell>
        </row>
        <row r="363">
          <cell r="A363" t="str">
            <v>phuong.phan_L3_CBL_011</v>
          </cell>
          <cell r="B363">
            <v>5</v>
          </cell>
          <cell r="C363" t="str">
            <v>VH002873</v>
          </cell>
          <cell r="D363" t="str">
            <v>VT1</v>
          </cell>
          <cell r="E363" t="str">
            <v>Phan Thu Phuong</v>
          </cell>
          <cell r="H363">
            <v>10</v>
          </cell>
          <cell r="I363">
            <v>10</v>
          </cell>
          <cell r="J363">
            <v>100</v>
          </cell>
          <cell r="K363" t="str">
            <v>PASSED</v>
          </cell>
        </row>
        <row r="364">
          <cell r="A364" t="str">
            <v>phuong.phan_L3_CBL_017</v>
          </cell>
          <cell r="B364">
            <v>2</v>
          </cell>
          <cell r="C364" t="str">
            <v>VH002873</v>
          </cell>
          <cell r="D364" t="str">
            <v>VT1</v>
          </cell>
          <cell r="E364" t="str">
            <v>Phan Thu Phuong</v>
          </cell>
          <cell r="H364">
            <v>9</v>
          </cell>
          <cell r="I364">
            <v>10</v>
          </cell>
          <cell r="J364">
            <v>90</v>
          </cell>
          <cell r="K364" t="str">
            <v>PASSED</v>
          </cell>
        </row>
        <row r="365">
          <cell r="A365" t="str">
            <v>phuong1.nguyen_L1_CBL_001</v>
          </cell>
          <cell r="K365" t="str">
            <v>Passed</v>
          </cell>
        </row>
        <row r="366">
          <cell r="A366" t="str">
            <v>phuong1.nguyen_L1_CBL_002</v>
          </cell>
          <cell r="K366" t="str">
            <v>Passed</v>
          </cell>
        </row>
        <row r="367">
          <cell r="A367" t="str">
            <v>phuong1.nguyen_L1_CBL_003</v>
          </cell>
          <cell r="K367" t="str">
            <v>Passed</v>
          </cell>
        </row>
        <row r="368">
          <cell r="A368" t="str">
            <v>phuong1.nguyen_L1_CBL_004</v>
          </cell>
          <cell r="K368" t="str">
            <v>Passed</v>
          </cell>
        </row>
        <row r="369">
          <cell r="A369" t="str">
            <v>phuong1.nguyen_L1_CBL_005</v>
          </cell>
          <cell r="K369" t="str">
            <v>Passed</v>
          </cell>
        </row>
        <row r="370">
          <cell r="A370" t="str">
            <v>phuong1.nguyen_L1_CBL_006</v>
          </cell>
          <cell r="K370" t="str">
            <v>Passed</v>
          </cell>
        </row>
        <row r="371">
          <cell r="A371" t="str">
            <v>phuong1.nguyen_L1_CBL_010</v>
          </cell>
          <cell r="B371">
            <v>9</v>
          </cell>
          <cell r="D371" t="str">
            <v>VT2</v>
          </cell>
          <cell r="E371" t="str">
            <v>Nguyen thi Phuong</v>
          </cell>
          <cell r="K371" t="str">
            <v>PASSED</v>
          </cell>
        </row>
        <row r="372">
          <cell r="K372" t="str">
            <v>Passed</v>
          </cell>
        </row>
        <row r="373">
          <cell r="A373" t="str">
            <v>phuong1.nguyen_L1_CBL_012</v>
          </cell>
          <cell r="K373" t="str">
            <v>Passed</v>
          </cell>
        </row>
        <row r="374">
          <cell r="A374" t="str">
            <v>phuong1.nguyen_L2_CBL_001</v>
          </cell>
          <cell r="K374" t="str">
            <v>Passed</v>
          </cell>
        </row>
        <row r="375">
          <cell r="A375" t="str">
            <v>phuong1.nguyen_L2_CBL_002</v>
          </cell>
          <cell r="K375" t="str">
            <v>Passed</v>
          </cell>
        </row>
        <row r="376">
          <cell r="A376" t="str">
            <v>phuong1.nguyen_L2_CBL_003</v>
          </cell>
          <cell r="K376" t="str">
            <v>Passed</v>
          </cell>
        </row>
        <row r="377">
          <cell r="A377" t="str">
            <v>phuong1.nguyen_L2_CBL_004</v>
          </cell>
          <cell r="K377" t="str">
            <v>Passed</v>
          </cell>
        </row>
        <row r="378">
          <cell r="A378" t="str">
            <v>phuong1.nguyen_L2_CBL_005</v>
          </cell>
          <cell r="K378" t="str">
            <v>Passed</v>
          </cell>
        </row>
        <row r="379">
          <cell r="A379" t="str">
            <v>phuong1.nguyen_L2_CBL_006</v>
          </cell>
          <cell r="K379" t="str">
            <v>Passed</v>
          </cell>
        </row>
        <row r="380">
          <cell r="A380" t="str">
            <v>phuong1.nguyen_L2_CBL_007</v>
          </cell>
          <cell r="K380" t="str">
            <v>Passed</v>
          </cell>
        </row>
        <row r="381">
          <cell r="A381" t="str">
            <v>phuong1.nguyen_L2_CBL_015</v>
          </cell>
          <cell r="K381" t="str">
            <v>Passed</v>
          </cell>
        </row>
        <row r="382">
          <cell r="A382" t="str">
            <v>phuong1.nguyen_L2_CBL_016</v>
          </cell>
          <cell r="B382">
            <v>26</v>
          </cell>
          <cell r="D382" t="str">
            <v>VT2</v>
          </cell>
          <cell r="E382" t="str">
            <v>Nguyen Thi Phuong</v>
          </cell>
          <cell r="K382" t="str">
            <v>PASSED</v>
          </cell>
        </row>
        <row r="383">
          <cell r="K383" t="str">
            <v>Passed</v>
          </cell>
        </row>
        <row r="384">
          <cell r="A384" t="str">
            <v>phuong1.nguyen_L3_CBL_001</v>
          </cell>
          <cell r="K384" t="str">
            <v>Passed</v>
          </cell>
        </row>
        <row r="385">
          <cell r="A385" t="str">
            <v>phuong1.nguyen_L3_CBL_006</v>
          </cell>
          <cell r="B385">
            <v>8</v>
          </cell>
          <cell r="C385" t="str">
            <v>VH002398</v>
          </cell>
          <cell r="D385" t="str">
            <v>VT2</v>
          </cell>
          <cell r="E385" t="str">
            <v>Nguyen Thi Phuong</v>
          </cell>
          <cell r="H385">
            <v>10</v>
          </cell>
          <cell r="I385">
            <v>10</v>
          </cell>
          <cell r="J385">
            <v>100</v>
          </cell>
          <cell r="K385" t="str">
            <v>PASSED</v>
          </cell>
        </row>
        <row r="386">
          <cell r="A386" t="str">
            <v>phuong1.nguyen_L3_CBL_007</v>
          </cell>
          <cell r="K386" t="str">
            <v>Passed</v>
          </cell>
        </row>
        <row r="387">
          <cell r="A387" t="str">
            <v>phuong1.nguyen_L3_CBL_008</v>
          </cell>
          <cell r="K387" t="str">
            <v>Passed</v>
          </cell>
        </row>
        <row r="388">
          <cell r="A388" t="str">
            <v>phuong1.nguyen_L3_CBL_011</v>
          </cell>
          <cell r="K388" t="str">
            <v>Passed</v>
          </cell>
        </row>
        <row r="389">
          <cell r="A389" t="str">
            <v>phuong1.nguyen_L3_CBL_014</v>
          </cell>
          <cell r="K389" t="str">
            <v>Passed</v>
          </cell>
        </row>
        <row r="390">
          <cell r="A390" t="str">
            <v>Phuong2.le_L1_CBL_010</v>
          </cell>
          <cell r="B390">
            <v>2</v>
          </cell>
          <cell r="D390" t="str">
            <v>VT2</v>
          </cell>
          <cell r="E390" t="str">
            <v>Le Thi Phuong</v>
          </cell>
          <cell r="K390" t="str">
            <v>PASSED</v>
          </cell>
        </row>
        <row r="391">
          <cell r="A391" t="str">
            <v>phuong2.le_L1_CBL_012</v>
          </cell>
          <cell r="B391">
            <v>1</v>
          </cell>
          <cell r="C391" t="str">
            <v>VH003203</v>
          </cell>
          <cell r="D391" t="str">
            <v>VT2</v>
          </cell>
          <cell r="E391" t="str">
            <v>Le Thi Phuong</v>
          </cell>
          <cell r="H391">
            <v>10</v>
          </cell>
          <cell r="I391">
            <v>10</v>
          </cell>
          <cell r="J391">
            <v>100</v>
          </cell>
          <cell r="K391" t="str">
            <v>PASSED</v>
          </cell>
        </row>
        <row r="392">
          <cell r="A392" t="str">
            <v>phuong2.le_L2_CBL_001</v>
          </cell>
          <cell r="B392">
            <v>9</v>
          </cell>
          <cell r="C392" t="str">
            <v>VH003203</v>
          </cell>
          <cell r="D392" t="str">
            <v>VT2</v>
          </cell>
          <cell r="E392" t="str">
            <v>Le Thi Phuong</v>
          </cell>
          <cell r="H392">
            <v>10</v>
          </cell>
          <cell r="I392">
            <v>10</v>
          </cell>
          <cell r="J392">
            <v>100</v>
          </cell>
          <cell r="K392" t="str">
            <v>PASSED</v>
          </cell>
        </row>
        <row r="393">
          <cell r="A393" t="str">
            <v>phuong2.le_L2_CBL_002</v>
          </cell>
          <cell r="B393">
            <v>8</v>
          </cell>
          <cell r="C393" t="str">
            <v>VH003203</v>
          </cell>
          <cell r="D393" t="str">
            <v>VT2</v>
          </cell>
          <cell r="E393" t="str">
            <v>Le Thi Phuong</v>
          </cell>
          <cell r="H393">
            <v>10</v>
          </cell>
          <cell r="I393">
            <v>10</v>
          </cell>
          <cell r="J393">
            <v>100</v>
          </cell>
          <cell r="K393" t="str">
            <v>PASSED</v>
          </cell>
        </row>
        <row r="394">
          <cell r="A394" t="str">
            <v>phuong2.le_L2_CBL_003</v>
          </cell>
          <cell r="B394">
            <v>9</v>
          </cell>
          <cell r="C394" t="str">
            <v>VH003203</v>
          </cell>
          <cell r="D394" t="str">
            <v>VT2</v>
          </cell>
          <cell r="E394" t="str">
            <v>Le Thi Phuong</v>
          </cell>
          <cell r="H394">
            <v>8</v>
          </cell>
          <cell r="I394">
            <v>10</v>
          </cell>
          <cell r="J394">
            <v>80</v>
          </cell>
          <cell r="K394" t="str">
            <v>PASSED</v>
          </cell>
        </row>
        <row r="395">
          <cell r="A395" t="str">
            <v>phuong2.le_L2_CBL_006</v>
          </cell>
          <cell r="B395">
            <v>5</v>
          </cell>
          <cell r="C395" t="str">
            <v>VH003203</v>
          </cell>
          <cell r="D395" t="str">
            <v>VT2</v>
          </cell>
          <cell r="E395" t="str">
            <v>Le Thi Phuong</v>
          </cell>
          <cell r="H395">
            <v>70</v>
          </cell>
          <cell r="I395">
            <v>10</v>
          </cell>
          <cell r="J395">
            <v>10</v>
          </cell>
          <cell r="K395" t="str">
            <v>PASSED</v>
          </cell>
        </row>
        <row r="396">
          <cell r="A396" t="str">
            <v>phuong2.le_L2_CBL_016</v>
          </cell>
          <cell r="B396">
            <v>25</v>
          </cell>
          <cell r="D396" t="str">
            <v>VT2</v>
          </cell>
          <cell r="E396" t="str">
            <v>Le Thi Phuong</v>
          </cell>
          <cell r="K396" t="str">
            <v>PASSED</v>
          </cell>
        </row>
        <row r="397">
          <cell r="A397" t="str">
            <v>phuong2.le_L2_CBL_017</v>
          </cell>
          <cell r="B397">
            <v>6</v>
          </cell>
          <cell r="C397" t="str">
            <v>VH003203</v>
          </cell>
          <cell r="D397" t="str">
            <v>VT2</v>
          </cell>
          <cell r="E397" t="str">
            <v>Le Thi Phuong</v>
          </cell>
          <cell r="H397">
            <v>7</v>
          </cell>
          <cell r="I397">
            <v>10</v>
          </cell>
          <cell r="J397">
            <v>70</v>
          </cell>
          <cell r="K397" t="str">
            <v>PASSED</v>
          </cell>
        </row>
        <row r="398">
          <cell r="A398" t="str">
            <v>phuong2.le_L2_CBL_019</v>
          </cell>
          <cell r="B398">
            <v>3</v>
          </cell>
          <cell r="C398" t="str">
            <v>VH003203</v>
          </cell>
          <cell r="D398" t="str">
            <v>VT2</v>
          </cell>
          <cell r="E398" t="str">
            <v>LE THI PHUONG</v>
          </cell>
          <cell r="H398">
            <v>7</v>
          </cell>
          <cell r="I398">
            <v>10</v>
          </cell>
          <cell r="J398">
            <v>70</v>
          </cell>
          <cell r="K398" t="str">
            <v>PASSED</v>
          </cell>
        </row>
        <row r="399">
          <cell r="A399" t="str">
            <v>phuong2.le_L3_CBL_003</v>
          </cell>
          <cell r="B399">
            <v>26</v>
          </cell>
          <cell r="C399" t="str">
            <v>VH003203</v>
          </cell>
          <cell r="D399" t="str">
            <v>VT2</v>
          </cell>
          <cell r="E399" t="str">
            <v>Le Thi Phuong</v>
          </cell>
          <cell r="H399">
            <v>6</v>
          </cell>
          <cell r="I399">
            <v>10</v>
          </cell>
          <cell r="J399">
            <v>60</v>
          </cell>
          <cell r="K399" t="str">
            <v>FAILED</v>
          </cell>
        </row>
        <row r="400">
          <cell r="A400" t="str">
            <v>phuong2.le_L3_CBL_004</v>
          </cell>
          <cell r="B400">
            <v>18</v>
          </cell>
          <cell r="C400" t="str">
            <v>VH003203</v>
          </cell>
          <cell r="D400" t="str">
            <v>VT2</v>
          </cell>
          <cell r="E400" t="str">
            <v>Le Thi Phuong</v>
          </cell>
          <cell r="H400">
            <v>10</v>
          </cell>
          <cell r="I400">
            <v>10</v>
          </cell>
          <cell r="J400">
            <v>100</v>
          </cell>
          <cell r="K400" t="str">
            <v>PASSED</v>
          </cell>
        </row>
        <row r="401">
          <cell r="A401" t="str">
            <v>phuong2.le_L3_CBL_007</v>
          </cell>
          <cell r="B401">
            <v>14</v>
          </cell>
          <cell r="C401" t="str">
            <v>VH003203</v>
          </cell>
          <cell r="D401" t="str">
            <v>VT2</v>
          </cell>
          <cell r="E401" t="str">
            <v>Le Thi Phuong</v>
          </cell>
          <cell r="H401">
            <v>15</v>
          </cell>
          <cell r="I401">
            <v>20</v>
          </cell>
          <cell r="J401">
            <v>75</v>
          </cell>
          <cell r="K401" t="str">
            <v>PASSED</v>
          </cell>
        </row>
        <row r="402">
          <cell r="A402" t="str">
            <v>phuonganh.phan_L2_CBL_016</v>
          </cell>
          <cell r="B402">
            <v>5</v>
          </cell>
          <cell r="C402" t="str">
            <v>VH002394</v>
          </cell>
          <cell r="D402" t="str">
            <v>VT1</v>
          </cell>
          <cell r="E402" t="str">
            <v>Phan Phuong Anh</v>
          </cell>
          <cell r="F402" t="str">
            <v>29/08/2019</v>
          </cell>
          <cell r="G402" t="str">
            <v>Male</v>
          </cell>
          <cell r="H402">
            <v>10</v>
          </cell>
          <cell r="I402">
            <v>10</v>
          </cell>
          <cell r="J402">
            <v>100</v>
          </cell>
          <cell r="K402" t="str">
            <v>PASSED</v>
          </cell>
        </row>
        <row r="403">
          <cell r="B403">
            <v>23</v>
          </cell>
          <cell r="D403" t="str">
            <v>VT1</v>
          </cell>
          <cell r="E403" t="str">
            <v>Phan Phuong Anh</v>
          </cell>
          <cell r="K403" t="str">
            <v>PASSED</v>
          </cell>
        </row>
        <row r="404">
          <cell r="A404" t="str">
            <v>phuonganh.phan_L3_CBL_003</v>
          </cell>
          <cell r="B404">
            <v>6</v>
          </cell>
          <cell r="C404" t="str">
            <v>VH002394</v>
          </cell>
          <cell r="D404" t="str">
            <v>VT1</v>
          </cell>
          <cell r="E404" t="str">
            <v>Phan Phuong Anh</v>
          </cell>
          <cell r="H404">
            <v>6</v>
          </cell>
          <cell r="I404">
            <v>10</v>
          </cell>
          <cell r="J404">
            <v>60</v>
          </cell>
          <cell r="K404" t="str">
            <v>FAILED</v>
          </cell>
        </row>
        <row r="405">
          <cell r="A405" t="str">
            <v>phuonganh.phan_L3_CBL_008</v>
          </cell>
          <cell r="B405">
            <v>4</v>
          </cell>
          <cell r="C405" t="str">
            <v>VH002394</v>
          </cell>
          <cell r="D405" t="str">
            <v>VT1</v>
          </cell>
          <cell r="E405" t="str">
            <v>Phan Phuong Anh</v>
          </cell>
          <cell r="H405">
            <v>10</v>
          </cell>
          <cell r="I405">
            <v>10</v>
          </cell>
          <cell r="J405">
            <v>100</v>
          </cell>
          <cell r="K405" t="str">
            <v>PASSED</v>
          </cell>
        </row>
        <row r="406">
          <cell r="A406" t="str">
            <v>phuonganh.phan_L3_CBL_011</v>
          </cell>
          <cell r="B406">
            <v>11</v>
          </cell>
          <cell r="C406" t="str">
            <v>VH002394</v>
          </cell>
          <cell r="D406" t="str">
            <v>VT1</v>
          </cell>
          <cell r="E406" t="str">
            <v>Phan Phuong Anh</v>
          </cell>
          <cell r="H406">
            <v>10</v>
          </cell>
          <cell r="I406">
            <v>10</v>
          </cell>
          <cell r="J406">
            <v>100</v>
          </cell>
          <cell r="K406" t="str">
            <v>PASSED</v>
          </cell>
        </row>
        <row r="407">
          <cell r="A407" t="str">
            <v>phuonganh.phan_L3_CBL_017</v>
          </cell>
          <cell r="B407">
            <v>8</v>
          </cell>
          <cell r="C407" t="str">
            <v>VH002394</v>
          </cell>
          <cell r="D407" t="str">
            <v>VT1</v>
          </cell>
          <cell r="E407" t="str">
            <v>Phan Phuong Anh</v>
          </cell>
          <cell r="H407">
            <v>9</v>
          </cell>
          <cell r="I407">
            <v>10</v>
          </cell>
          <cell r="J407">
            <v>90</v>
          </cell>
          <cell r="K407" t="str">
            <v>PASSED</v>
          </cell>
        </row>
        <row r="408">
          <cell r="A408" t="str">
            <v>quyen.nguyen_L3_CBL_010</v>
          </cell>
          <cell r="B408">
            <v>12</v>
          </cell>
          <cell r="C408" t="str">
            <v>VH001741</v>
          </cell>
          <cell r="D408" t="str">
            <v>VT2</v>
          </cell>
          <cell r="E408" t="str">
            <v>Nguyen Minh Quyen</v>
          </cell>
          <cell r="H408">
            <v>0</v>
          </cell>
          <cell r="I408">
            <v>0</v>
          </cell>
          <cell r="J408" t="str">
            <v>ABS</v>
          </cell>
        </row>
        <row r="409">
          <cell r="A409" t="str">
            <v>quyen.nguyen_L3_CBL_011</v>
          </cell>
          <cell r="B409">
            <v>24</v>
          </cell>
          <cell r="C409" t="str">
            <v>VH001741</v>
          </cell>
          <cell r="D409" t="str">
            <v>VT2</v>
          </cell>
          <cell r="E409" t="str">
            <v>Nguyen Minh Quyen</v>
          </cell>
          <cell r="H409">
            <v>0</v>
          </cell>
          <cell r="I409">
            <v>0</v>
          </cell>
          <cell r="J409" t="str">
            <v>ABS</v>
          </cell>
        </row>
        <row r="410">
          <cell r="A410" t="str">
            <v>tam1.hoang_L3_CBL_006</v>
          </cell>
          <cell r="B410">
            <v>7</v>
          </cell>
          <cell r="C410" t="str">
            <v>VH002404</v>
          </cell>
          <cell r="D410" t="str">
            <v>VT1</v>
          </cell>
          <cell r="E410" t="str">
            <v>Hoang Thi Tam</v>
          </cell>
          <cell r="H410">
            <v>10</v>
          </cell>
          <cell r="I410">
            <v>10</v>
          </cell>
          <cell r="J410">
            <v>100</v>
          </cell>
          <cell r="K410" t="str">
            <v>PASSED</v>
          </cell>
        </row>
        <row r="411">
          <cell r="A411" t="str">
            <v>tam1.hoang_L3_CBL_008</v>
          </cell>
          <cell r="B411">
            <v>6</v>
          </cell>
          <cell r="C411" t="str">
            <v>VH002404</v>
          </cell>
          <cell r="D411" t="str">
            <v>VT1</v>
          </cell>
          <cell r="E411" t="str">
            <v>Hoang Thi Tam</v>
          </cell>
          <cell r="H411">
            <v>10</v>
          </cell>
          <cell r="I411">
            <v>10</v>
          </cell>
          <cell r="J411">
            <v>100</v>
          </cell>
          <cell r="K411" t="str">
            <v>PASSED</v>
          </cell>
        </row>
        <row r="412">
          <cell r="A412" t="str">
            <v>tam1.hoang_L3_CBL_010</v>
          </cell>
          <cell r="B412">
            <v>5</v>
          </cell>
          <cell r="C412" t="str">
            <v>VH002404</v>
          </cell>
          <cell r="D412" t="str">
            <v>VT1</v>
          </cell>
          <cell r="E412" t="str">
            <v>Hoang Thi Tam</v>
          </cell>
          <cell r="H412">
            <v>9</v>
          </cell>
          <cell r="I412">
            <v>10</v>
          </cell>
          <cell r="J412">
            <v>90</v>
          </cell>
          <cell r="K412" t="str">
            <v>PASSED</v>
          </cell>
        </row>
        <row r="413">
          <cell r="A413" t="str">
            <v>tam1.hoang_L3_CBL_011</v>
          </cell>
          <cell r="B413">
            <v>15</v>
          </cell>
          <cell r="C413" t="str">
            <v>VH002404</v>
          </cell>
          <cell r="D413" t="str">
            <v>VT1</v>
          </cell>
          <cell r="E413" t="str">
            <v>Hoang Thi Tam</v>
          </cell>
          <cell r="H413">
            <v>9</v>
          </cell>
          <cell r="I413">
            <v>10</v>
          </cell>
          <cell r="J413">
            <v>90</v>
          </cell>
          <cell r="K413" t="str">
            <v>PASSED</v>
          </cell>
        </row>
        <row r="414">
          <cell r="A414" t="str">
            <v>thang2.vu_L1_CBL_006</v>
          </cell>
          <cell r="B414">
            <v>2</v>
          </cell>
          <cell r="C414" t="str">
            <v>VH003681</v>
          </cell>
          <cell r="D414" t="str">
            <v>VT2</v>
          </cell>
          <cell r="E414" t="str">
            <v>Vu Dinh Thang</v>
          </cell>
          <cell r="H414">
            <v>9</v>
          </cell>
          <cell r="I414">
            <v>10</v>
          </cell>
          <cell r="J414">
            <v>90</v>
          </cell>
          <cell r="K414" t="str">
            <v>PASSED</v>
          </cell>
        </row>
        <row r="415">
          <cell r="A415" t="str">
            <v>thang2.vu_L1_CBL_009</v>
          </cell>
          <cell r="B415">
            <v>3</v>
          </cell>
          <cell r="C415" t="str">
            <v>VH003681</v>
          </cell>
          <cell r="D415" t="str">
            <v>VT2</v>
          </cell>
          <cell r="E415" t="str">
            <v>Vu Dinh Thang</v>
          </cell>
          <cell r="H415">
            <v>8</v>
          </cell>
          <cell r="I415">
            <v>10</v>
          </cell>
          <cell r="J415">
            <v>80</v>
          </cell>
          <cell r="K415" t="str">
            <v>PASSED</v>
          </cell>
        </row>
        <row r="416">
          <cell r="A416" t="str">
            <v>Thang2.vu_L1_CBL_010</v>
          </cell>
          <cell r="B416">
            <v>5</v>
          </cell>
          <cell r="D416" t="str">
            <v>VT2</v>
          </cell>
          <cell r="E416" t="str">
            <v>Vu Dinh Thang</v>
          </cell>
          <cell r="K416" t="str">
            <v>PASSED</v>
          </cell>
        </row>
        <row r="417">
          <cell r="A417" t="str">
            <v>thang2.vu_L1_CBL_011</v>
          </cell>
          <cell r="B417">
            <v>5</v>
          </cell>
          <cell r="C417" t="str">
            <v>VH003681</v>
          </cell>
          <cell r="D417" t="str">
            <v>VT2</v>
          </cell>
          <cell r="E417" t="str">
            <v>Vu Dinh Thang</v>
          </cell>
          <cell r="H417">
            <v>10</v>
          </cell>
          <cell r="I417">
            <v>10</v>
          </cell>
          <cell r="J417">
            <v>100</v>
          </cell>
          <cell r="K417" t="str">
            <v>PASSED</v>
          </cell>
        </row>
        <row r="418">
          <cell r="A418" t="str">
            <v>thang2.vu_L2_CBL_001</v>
          </cell>
          <cell r="B418">
            <v>5</v>
          </cell>
          <cell r="C418" t="str">
            <v>VH003681</v>
          </cell>
          <cell r="D418" t="str">
            <v>VT2</v>
          </cell>
          <cell r="E418" t="str">
            <v>Vu Dinh Thang</v>
          </cell>
          <cell r="H418">
            <v>10</v>
          </cell>
          <cell r="I418">
            <v>10</v>
          </cell>
          <cell r="J418">
            <v>100</v>
          </cell>
          <cell r="K418" t="str">
            <v>PASSED</v>
          </cell>
        </row>
        <row r="419">
          <cell r="A419" t="str">
            <v>thang2.vu_L2_CBL_002</v>
          </cell>
          <cell r="B419">
            <v>4</v>
          </cell>
          <cell r="C419" t="str">
            <v>VH003681</v>
          </cell>
          <cell r="D419" t="str">
            <v>VT2</v>
          </cell>
          <cell r="E419" t="str">
            <v>Vu Dinh Thang</v>
          </cell>
          <cell r="H419">
            <v>10</v>
          </cell>
          <cell r="I419">
            <v>10</v>
          </cell>
          <cell r="J419">
            <v>100</v>
          </cell>
          <cell r="K419" t="str">
            <v>PASSED</v>
          </cell>
        </row>
        <row r="420">
          <cell r="A420" t="str">
            <v>thang2.vu_L2_CBL_003</v>
          </cell>
          <cell r="B420">
            <v>5</v>
          </cell>
          <cell r="C420" t="str">
            <v>VH003681</v>
          </cell>
          <cell r="D420" t="str">
            <v>VT2</v>
          </cell>
          <cell r="E420" t="str">
            <v>Vu Dinh Thang</v>
          </cell>
          <cell r="H420">
            <v>9</v>
          </cell>
          <cell r="I420">
            <v>10</v>
          </cell>
          <cell r="J420">
            <v>90</v>
          </cell>
          <cell r="K420" t="str">
            <v>PASSED</v>
          </cell>
        </row>
        <row r="421">
          <cell r="A421" t="str">
            <v>thang2.vu_L2_CBL_005</v>
          </cell>
          <cell r="B421">
            <v>12</v>
          </cell>
          <cell r="C421" t="str">
            <v>VH003681</v>
          </cell>
          <cell r="D421" t="str">
            <v>VT2</v>
          </cell>
          <cell r="E421" t="str">
            <v>Vu Dinh Thang</v>
          </cell>
          <cell r="H421">
            <v>13</v>
          </cell>
          <cell r="I421">
            <v>19</v>
          </cell>
          <cell r="J421">
            <v>68</v>
          </cell>
          <cell r="K421" t="str">
            <v>FAILED</v>
          </cell>
        </row>
        <row r="422">
          <cell r="A422" t="str">
            <v>thang2.vu_L2_CBL_006</v>
          </cell>
          <cell r="B422">
            <v>1</v>
          </cell>
          <cell r="C422" t="str">
            <v>VH003681</v>
          </cell>
          <cell r="D422" t="str">
            <v>VT2</v>
          </cell>
          <cell r="E422" t="str">
            <v>Vu Dinh Thang</v>
          </cell>
          <cell r="H422">
            <v>60</v>
          </cell>
          <cell r="I422">
            <v>10</v>
          </cell>
          <cell r="J422">
            <v>0</v>
          </cell>
          <cell r="K422" t="str">
            <v>FAILED</v>
          </cell>
        </row>
        <row r="423">
          <cell r="A423" t="str">
            <v>Thang2.vu_L2_CBL_016</v>
          </cell>
          <cell r="B423">
            <v>3</v>
          </cell>
          <cell r="D423" t="str">
            <v>VT2</v>
          </cell>
          <cell r="E423" t="str">
            <v>Vu Dinh Thang</v>
          </cell>
          <cell r="K423" t="str">
            <v>PASSED</v>
          </cell>
        </row>
        <row r="424">
          <cell r="A424" t="str">
            <v>thang2.vu_L2_CBL_017</v>
          </cell>
          <cell r="B424">
            <v>2</v>
          </cell>
          <cell r="C424" t="str">
            <v>VH003681</v>
          </cell>
          <cell r="D424" t="str">
            <v>VT2</v>
          </cell>
          <cell r="E424" t="str">
            <v>Vu Dinh Thang</v>
          </cell>
          <cell r="H424">
            <v>7</v>
          </cell>
          <cell r="I424">
            <v>10</v>
          </cell>
          <cell r="J424">
            <v>70</v>
          </cell>
          <cell r="K424" t="str">
            <v>PASSED</v>
          </cell>
        </row>
        <row r="425">
          <cell r="A425" t="str">
            <v>thang2.vu_L2_CBL_019</v>
          </cell>
          <cell r="B425">
            <v>2</v>
          </cell>
          <cell r="C425" t="str">
            <v>VH003681</v>
          </cell>
          <cell r="D425" t="str">
            <v>VT2</v>
          </cell>
          <cell r="E425" t="str">
            <v>VU DINH THANG</v>
          </cell>
          <cell r="H425">
            <v>7</v>
          </cell>
          <cell r="I425">
            <v>10</v>
          </cell>
          <cell r="J425">
            <v>70</v>
          </cell>
          <cell r="K425" t="str">
            <v>PASSED</v>
          </cell>
        </row>
        <row r="426">
          <cell r="A426" t="str">
            <v>thanhloc.le_L2_CBL_003</v>
          </cell>
          <cell r="B426">
            <v>2</v>
          </cell>
          <cell r="C426" t="str">
            <v>VH001894</v>
          </cell>
          <cell r="D426" t="str">
            <v>VT1</v>
          </cell>
          <cell r="E426" t="str">
            <v>Le Thanh Loc</v>
          </cell>
          <cell r="H426">
            <v>0</v>
          </cell>
          <cell r="I426">
            <v>0</v>
          </cell>
          <cell r="J426" t="str">
            <v>ABS</v>
          </cell>
        </row>
        <row r="427">
          <cell r="A427" t="str">
            <v>thanhloc.le_L3_CBL_001</v>
          </cell>
          <cell r="B427">
            <v>3</v>
          </cell>
          <cell r="C427" t="str">
            <v>VH001894</v>
          </cell>
          <cell r="D427" t="str">
            <v>VT1</v>
          </cell>
          <cell r="E427" t="str">
            <v>Le Thanh Loc</v>
          </cell>
          <cell r="F427" t="str">
            <v>29/08/2019</v>
          </cell>
          <cell r="G427" t="str">
            <v>Female</v>
          </cell>
          <cell r="H427">
            <v>0</v>
          </cell>
          <cell r="I427">
            <v>0</v>
          </cell>
          <cell r="J427" t="str">
            <v>ABS</v>
          </cell>
        </row>
        <row r="428">
          <cell r="A428" t="str">
            <v>thanhloc.le_L3_CBL_002</v>
          </cell>
          <cell r="B428">
            <v>3</v>
          </cell>
          <cell r="C428" t="str">
            <v>VH001894</v>
          </cell>
          <cell r="D428" t="str">
            <v>VT1</v>
          </cell>
          <cell r="E428" t="str">
            <v>Le Thanh Loc</v>
          </cell>
          <cell r="F428" t="str">
            <v>29/08/2019</v>
          </cell>
          <cell r="G428" t="str">
            <v>Female</v>
          </cell>
          <cell r="H428">
            <v>0</v>
          </cell>
          <cell r="I428">
            <v>0</v>
          </cell>
          <cell r="J428" t="str">
            <v>ABS</v>
          </cell>
        </row>
        <row r="429">
          <cell r="A429" t="str">
            <v>thanhloc.le_L3_CBL_011</v>
          </cell>
          <cell r="B429">
            <v>9</v>
          </cell>
          <cell r="C429" t="str">
            <v>VH001894</v>
          </cell>
          <cell r="D429" t="str">
            <v>VT1</v>
          </cell>
          <cell r="E429" t="str">
            <v>Le Thanh Loc</v>
          </cell>
          <cell r="H429">
            <v>8</v>
          </cell>
          <cell r="I429">
            <v>10</v>
          </cell>
          <cell r="J429">
            <v>80</v>
          </cell>
          <cell r="K429" t="str">
            <v>PASSED</v>
          </cell>
        </row>
        <row r="430">
          <cell r="A430" t="str">
            <v>thanhloc.le_L3_CBL_017</v>
          </cell>
          <cell r="B430">
            <v>7</v>
          </cell>
          <cell r="C430" t="str">
            <v>VH001894</v>
          </cell>
          <cell r="D430" t="str">
            <v>VT1</v>
          </cell>
          <cell r="E430" t="str">
            <v>Le Thanh Loc</v>
          </cell>
          <cell r="H430">
            <v>10</v>
          </cell>
          <cell r="I430">
            <v>10</v>
          </cell>
          <cell r="J430">
            <v>100</v>
          </cell>
          <cell r="K430" t="str">
            <v>PASSED</v>
          </cell>
        </row>
        <row r="431">
          <cell r="A431" t="str">
            <v>thanhna.nguyen_L3_CBL_017</v>
          </cell>
          <cell r="B431">
            <v>5</v>
          </cell>
          <cell r="C431" t="str">
            <v>VH002395</v>
          </cell>
          <cell r="D431" t="str">
            <v>VT1</v>
          </cell>
          <cell r="E431" t="str">
            <v>Nguyen Thi Thanh Na</v>
          </cell>
          <cell r="H431">
            <v>10</v>
          </cell>
          <cell r="I431">
            <v>10</v>
          </cell>
          <cell r="J431">
            <v>100</v>
          </cell>
          <cell r="K431" t="str">
            <v>PASSED</v>
          </cell>
        </row>
        <row r="432">
          <cell r="A432" t="str">
            <v>thuhien.bui_L1_CBL_011</v>
          </cell>
          <cell r="B432">
            <v>3</v>
          </cell>
          <cell r="C432" t="str">
            <v>VH002533</v>
          </cell>
          <cell r="D432" t="str">
            <v>VT1</v>
          </cell>
          <cell r="E432" t="str">
            <v>Bui Thi Thu Hien</v>
          </cell>
          <cell r="H432">
            <v>10</v>
          </cell>
          <cell r="I432">
            <v>10</v>
          </cell>
          <cell r="J432">
            <v>100</v>
          </cell>
          <cell r="K432" t="str">
            <v>PASSED</v>
          </cell>
        </row>
        <row r="433">
          <cell r="A433" t="str">
            <v>thuhien.bui_L3_CBL_008</v>
          </cell>
          <cell r="B433">
            <v>1</v>
          </cell>
          <cell r="C433" t="str">
            <v>VH002533</v>
          </cell>
          <cell r="D433" t="str">
            <v>VT1</v>
          </cell>
          <cell r="E433" t="str">
            <v>Bui Thi Thu Hien</v>
          </cell>
          <cell r="H433">
            <v>10</v>
          </cell>
          <cell r="I433">
            <v>10</v>
          </cell>
          <cell r="J433">
            <v>100</v>
          </cell>
          <cell r="K433" t="str">
            <v>PASSED</v>
          </cell>
        </row>
        <row r="434">
          <cell r="A434" t="str">
            <v>thuhuyen.bui_L2_CBL_016</v>
          </cell>
          <cell r="B434">
            <v>12</v>
          </cell>
          <cell r="D434" t="str">
            <v>VT1</v>
          </cell>
          <cell r="E434" t="str">
            <v>Bui Thi Thu Huyen</v>
          </cell>
          <cell r="K434" t="str">
            <v>PASSED</v>
          </cell>
        </row>
        <row r="435">
          <cell r="A435" t="str">
            <v>thuy.lang_L2_CBL_016</v>
          </cell>
          <cell r="B435">
            <v>17</v>
          </cell>
          <cell r="D435" t="str">
            <v>VT1</v>
          </cell>
          <cell r="E435" t="str">
            <v>Lang Thi Thuy</v>
          </cell>
          <cell r="K435" t="str">
            <v>PASSED</v>
          </cell>
        </row>
        <row r="436">
          <cell r="A436" t="str">
            <v>thuy.lang_L2_CBL_019</v>
          </cell>
          <cell r="B436">
            <v>10</v>
          </cell>
          <cell r="C436" t="str">
            <v>VH002319</v>
          </cell>
          <cell r="D436" t="str">
            <v>VT1</v>
          </cell>
          <cell r="E436" t="str">
            <v>LANG THI THUY</v>
          </cell>
          <cell r="H436">
            <v>9</v>
          </cell>
          <cell r="I436">
            <v>10</v>
          </cell>
          <cell r="J436">
            <v>90</v>
          </cell>
          <cell r="K436" t="str">
            <v>PASSED</v>
          </cell>
        </row>
        <row r="437">
          <cell r="A437" t="str">
            <v>thuy.lang_L3_CBL_001</v>
          </cell>
          <cell r="B437">
            <v>2</v>
          </cell>
          <cell r="C437" t="str">
            <v>VH002319 </v>
          </cell>
          <cell r="D437" t="str">
            <v>VT1</v>
          </cell>
          <cell r="E437" t="str">
            <v>Lang Thi Thuy</v>
          </cell>
          <cell r="F437" t="str">
            <v>29/08/2019</v>
          </cell>
          <cell r="G437" t="str">
            <v>Male</v>
          </cell>
          <cell r="H437">
            <v>14</v>
          </cell>
          <cell r="I437">
            <v>15</v>
          </cell>
          <cell r="J437">
            <v>93</v>
          </cell>
          <cell r="K437" t="str">
            <v>PASSED</v>
          </cell>
        </row>
        <row r="438">
          <cell r="A438" t="str">
            <v>thuy.lang_L3_CBL_002</v>
          </cell>
          <cell r="B438">
            <v>2</v>
          </cell>
          <cell r="C438" t="str">
            <v>VH002319 </v>
          </cell>
          <cell r="D438" t="str">
            <v>VT1</v>
          </cell>
          <cell r="E438" t="str">
            <v>Lang Thi Thuy</v>
          </cell>
          <cell r="F438" t="str">
            <v>29/08/2019</v>
          </cell>
          <cell r="G438" t="str">
            <v>Male</v>
          </cell>
          <cell r="H438">
            <v>9</v>
          </cell>
          <cell r="I438">
            <v>10</v>
          </cell>
          <cell r="J438">
            <v>90</v>
          </cell>
          <cell r="K438" t="str">
            <v>PASSED</v>
          </cell>
        </row>
        <row r="439">
          <cell r="A439" t="str">
            <v>thuy.lang_L3_CBL_003</v>
          </cell>
          <cell r="B439">
            <v>28</v>
          </cell>
          <cell r="C439" t="str">
            <v>VH002319</v>
          </cell>
          <cell r="D439" t="str">
            <v>VT1</v>
          </cell>
          <cell r="E439" t="str">
            <v>Lang Thi Thuy</v>
          </cell>
          <cell r="H439">
            <v>5</v>
          </cell>
          <cell r="I439">
            <v>10</v>
          </cell>
          <cell r="J439">
            <v>50</v>
          </cell>
          <cell r="K439" t="str">
            <v>FAILED</v>
          </cell>
        </row>
        <row r="440">
          <cell r="A440" t="str">
            <v>thuy.lang_L3_CBL_004</v>
          </cell>
          <cell r="B440">
            <v>21</v>
          </cell>
          <cell r="C440" t="str">
            <v>VH002319</v>
          </cell>
          <cell r="D440" t="str">
            <v>VT1</v>
          </cell>
          <cell r="E440" t="str">
            <v>Lang Thi Thuy</v>
          </cell>
          <cell r="H440">
            <v>10</v>
          </cell>
          <cell r="I440">
            <v>10</v>
          </cell>
          <cell r="J440">
            <v>100</v>
          </cell>
          <cell r="K440" t="str">
            <v>PASSED</v>
          </cell>
        </row>
        <row r="441">
          <cell r="A441" t="str">
            <v>thuy.lang_L3_CBL_006</v>
          </cell>
          <cell r="B441">
            <v>2</v>
          </cell>
          <cell r="C441" t="str">
            <v>VH002319</v>
          </cell>
          <cell r="D441" t="str">
            <v>VT1</v>
          </cell>
          <cell r="E441" t="str">
            <v>Lang Thi Thuy</v>
          </cell>
          <cell r="H441">
            <v>10</v>
          </cell>
          <cell r="I441">
            <v>10</v>
          </cell>
          <cell r="J441">
            <v>100</v>
          </cell>
          <cell r="K441" t="str">
            <v>PASSED</v>
          </cell>
        </row>
        <row r="442">
          <cell r="A442" t="str">
            <v>thuy.lang_L3_CBL_011</v>
          </cell>
          <cell r="B442">
            <v>3</v>
          </cell>
          <cell r="C442" t="str">
            <v>VH002319</v>
          </cell>
          <cell r="D442" t="str">
            <v>VT1</v>
          </cell>
          <cell r="E442" t="str">
            <v>Lang Thi Thuy</v>
          </cell>
          <cell r="H442">
            <v>10</v>
          </cell>
          <cell r="I442">
            <v>10</v>
          </cell>
          <cell r="J442">
            <v>100</v>
          </cell>
          <cell r="K442" t="str">
            <v>PASSED</v>
          </cell>
        </row>
        <row r="443">
          <cell r="A443" t="str">
            <v>Thuy.le_L1_CBL_010</v>
          </cell>
          <cell r="B443">
            <v>4</v>
          </cell>
          <cell r="D443" t="str">
            <v>VT2</v>
          </cell>
          <cell r="E443" t="str">
            <v xml:space="preserve">Le Hong Thuy </v>
          </cell>
          <cell r="K443" t="str">
            <v>PASSED</v>
          </cell>
        </row>
        <row r="444">
          <cell r="A444" t="str">
            <v>thuy.le_L2_CBL_019</v>
          </cell>
          <cell r="B444">
            <v>15</v>
          </cell>
          <cell r="C444" t="str">
            <v>VH002323</v>
          </cell>
          <cell r="D444" t="str">
            <v>VT2</v>
          </cell>
          <cell r="E444" t="str">
            <v>LE HONG THUY</v>
          </cell>
          <cell r="H444">
            <v>9</v>
          </cell>
          <cell r="I444">
            <v>10</v>
          </cell>
          <cell r="J444">
            <v>90</v>
          </cell>
          <cell r="K444" t="str">
            <v>PASSED</v>
          </cell>
        </row>
        <row r="445">
          <cell r="A445" t="str">
            <v>thuy.le_L3_CBL_001</v>
          </cell>
          <cell r="B445">
            <v>18</v>
          </cell>
          <cell r="C445" t="str">
            <v>VH002323</v>
          </cell>
          <cell r="D445" t="str">
            <v>VT2</v>
          </cell>
          <cell r="E445" t="str">
            <v>Le Hong Thuy</v>
          </cell>
          <cell r="F445" t="str">
            <v>08/07/1990</v>
          </cell>
          <cell r="G445" t="str">
            <v>Male</v>
          </cell>
          <cell r="H445">
            <v>0</v>
          </cell>
          <cell r="I445">
            <v>0</v>
          </cell>
          <cell r="J445" t="str">
            <v>ABS</v>
          </cell>
        </row>
        <row r="446">
          <cell r="A446" t="str">
            <v>thuy.le_L3_CBL_002</v>
          </cell>
          <cell r="B446">
            <v>18</v>
          </cell>
          <cell r="C446" t="str">
            <v>VH002323</v>
          </cell>
          <cell r="D446" t="str">
            <v>VT2</v>
          </cell>
          <cell r="E446" t="str">
            <v>Le Hong Thuy</v>
          </cell>
          <cell r="F446" t="str">
            <v>08/07/1990</v>
          </cell>
          <cell r="G446" t="str">
            <v>Male</v>
          </cell>
          <cell r="H446">
            <v>0</v>
          </cell>
          <cell r="I446">
            <v>0</v>
          </cell>
          <cell r="J446" t="str">
            <v>ABS</v>
          </cell>
        </row>
        <row r="447">
          <cell r="A447" t="str">
            <v>thuy.le_L3_CBL_017</v>
          </cell>
          <cell r="B447">
            <v>22</v>
          </cell>
          <cell r="C447" t="str">
            <v>VH002323</v>
          </cell>
          <cell r="D447" t="str">
            <v>VT2</v>
          </cell>
          <cell r="E447" t="str">
            <v>Le Hong Thuy</v>
          </cell>
          <cell r="H447">
            <v>10</v>
          </cell>
          <cell r="I447">
            <v>10</v>
          </cell>
          <cell r="J447">
            <v>100</v>
          </cell>
          <cell r="K447" t="str">
            <v>PASSED</v>
          </cell>
        </row>
        <row r="448">
          <cell r="A448" t="str">
            <v>Thuy1.dang_L1_CBL_010</v>
          </cell>
          <cell r="B448">
            <v>3</v>
          </cell>
          <cell r="D448" t="str">
            <v>VT2</v>
          </cell>
          <cell r="E448" t="str">
            <v>Dang Bich Thuy</v>
          </cell>
          <cell r="K448" t="str">
            <v>PASSED</v>
          </cell>
        </row>
        <row r="449">
          <cell r="A449" t="str">
            <v>thuy1.dang_L2_CBL_001</v>
          </cell>
          <cell r="B449">
            <v>8</v>
          </cell>
          <cell r="C449" t="str">
            <v>VH003020</v>
          </cell>
          <cell r="D449" t="str">
            <v>VT2</v>
          </cell>
          <cell r="E449" t="str">
            <v>Dang Bich Thuy</v>
          </cell>
          <cell r="H449">
            <v>10</v>
          </cell>
          <cell r="I449">
            <v>10</v>
          </cell>
          <cell r="J449">
            <v>100</v>
          </cell>
          <cell r="K449" t="str">
            <v>PASSED</v>
          </cell>
        </row>
        <row r="450">
          <cell r="A450" t="str">
            <v>thuy1.dang_L2_CBL_003</v>
          </cell>
          <cell r="B450">
            <v>8</v>
          </cell>
          <cell r="C450" t="str">
            <v>VH003020</v>
          </cell>
          <cell r="D450" t="str">
            <v>VT2</v>
          </cell>
          <cell r="E450" t="str">
            <v>Dang Bich Thuy</v>
          </cell>
          <cell r="H450">
            <v>8</v>
          </cell>
          <cell r="I450">
            <v>10</v>
          </cell>
          <cell r="J450">
            <v>80</v>
          </cell>
          <cell r="K450" t="str">
            <v>PASSED</v>
          </cell>
        </row>
        <row r="451">
          <cell r="A451" t="str">
            <v>thuy1.dang_L2_CBL_019</v>
          </cell>
          <cell r="B451">
            <v>13</v>
          </cell>
          <cell r="C451" t="str">
            <v>VH003020</v>
          </cell>
          <cell r="D451" t="str">
            <v>VT2</v>
          </cell>
          <cell r="E451" t="str">
            <v>DANG BICH THUY</v>
          </cell>
          <cell r="H451">
            <v>9</v>
          </cell>
          <cell r="I451">
            <v>10</v>
          </cell>
          <cell r="J451">
            <v>90</v>
          </cell>
          <cell r="K451" t="str">
            <v>PASSED</v>
          </cell>
        </row>
        <row r="452">
          <cell r="A452" t="str">
            <v>thuy1.dang_L3_CBL_001</v>
          </cell>
          <cell r="B452">
            <v>17</v>
          </cell>
          <cell r="C452" t="str">
            <v>VH003020</v>
          </cell>
          <cell r="D452" t="str">
            <v>VT2</v>
          </cell>
          <cell r="E452" t="str">
            <v>Dang Bich Thuy</v>
          </cell>
          <cell r="F452" t="str">
            <v>27/12/1989</v>
          </cell>
          <cell r="G452" t="str">
            <v>Male</v>
          </cell>
          <cell r="H452">
            <v>13</v>
          </cell>
          <cell r="I452">
            <v>15</v>
          </cell>
          <cell r="J452">
            <v>87</v>
          </cell>
          <cell r="K452" t="str">
            <v>PASSED</v>
          </cell>
        </row>
        <row r="453">
          <cell r="A453" t="str">
            <v>thuy1.dang_L3_CBL_002</v>
          </cell>
          <cell r="B453">
            <v>17</v>
          </cell>
          <cell r="C453" t="str">
            <v>VH003020</v>
          </cell>
          <cell r="D453" t="str">
            <v>VT2</v>
          </cell>
          <cell r="E453" t="str">
            <v>Dang Bich Thuy</v>
          </cell>
          <cell r="F453" t="str">
            <v>27/12/1989</v>
          </cell>
          <cell r="G453" t="str">
            <v>Male</v>
          </cell>
          <cell r="H453">
            <v>9</v>
          </cell>
          <cell r="I453">
            <v>10</v>
          </cell>
          <cell r="J453">
            <v>90</v>
          </cell>
          <cell r="K453" t="str">
            <v>PASSED</v>
          </cell>
        </row>
        <row r="454">
          <cell r="A454" t="str">
            <v>thuy1.dang_L3_CBL_003</v>
          </cell>
          <cell r="B454">
            <v>25</v>
          </cell>
          <cell r="C454" t="str">
            <v>VH003020</v>
          </cell>
          <cell r="D454" t="str">
            <v>VT2</v>
          </cell>
          <cell r="E454" t="str">
            <v>Dang Bich Thuy</v>
          </cell>
          <cell r="H454">
            <v>7</v>
          </cell>
          <cell r="I454">
            <v>10</v>
          </cell>
          <cell r="J454">
            <v>70</v>
          </cell>
          <cell r="K454" t="str">
            <v>PASSED</v>
          </cell>
        </row>
        <row r="455">
          <cell r="A455" t="str">
            <v>thuy1.dang_L3_CBL_004</v>
          </cell>
          <cell r="B455">
            <v>17</v>
          </cell>
          <cell r="C455" t="str">
            <v>VH003020</v>
          </cell>
          <cell r="D455" t="str">
            <v>VT2</v>
          </cell>
          <cell r="E455" t="str">
            <v>Dang Bich Thuy</v>
          </cell>
          <cell r="H455">
            <v>10</v>
          </cell>
          <cell r="I455">
            <v>10</v>
          </cell>
          <cell r="J455">
            <v>100</v>
          </cell>
          <cell r="K455" t="str">
            <v>PASSED</v>
          </cell>
        </row>
        <row r="456">
          <cell r="A456" t="str">
            <v>thuy1.dang_L3_CBL_007</v>
          </cell>
          <cell r="B456">
            <v>13</v>
          </cell>
          <cell r="C456" t="str">
            <v>VH003020</v>
          </cell>
          <cell r="D456" t="str">
            <v>VT2</v>
          </cell>
          <cell r="E456" t="str">
            <v>Dang Bich Thuy</v>
          </cell>
          <cell r="H456">
            <v>12</v>
          </cell>
          <cell r="I456">
            <v>20</v>
          </cell>
          <cell r="J456">
            <v>60</v>
          </cell>
          <cell r="K456" t="str">
            <v>FAILED</v>
          </cell>
        </row>
        <row r="457">
          <cell r="A457" t="str">
            <v>thuy1.dang_L3_CBL_008</v>
          </cell>
          <cell r="B457">
            <v>17</v>
          </cell>
          <cell r="C457" t="str">
            <v>VH003020</v>
          </cell>
          <cell r="D457" t="str">
            <v>VT2</v>
          </cell>
          <cell r="E457" t="str">
            <v>Dang Bich Thuy</v>
          </cell>
          <cell r="H457">
            <v>10</v>
          </cell>
          <cell r="I457">
            <v>10</v>
          </cell>
          <cell r="J457">
            <v>100</v>
          </cell>
          <cell r="K457" t="str">
            <v>PASSED</v>
          </cell>
        </row>
        <row r="458">
          <cell r="A458" t="str">
            <v>thuy1.dang_L3_CBL_017</v>
          </cell>
          <cell r="B458">
            <v>21</v>
          </cell>
          <cell r="C458" t="str">
            <v>VH003020</v>
          </cell>
          <cell r="D458" t="str">
            <v>VT2</v>
          </cell>
          <cell r="E458" t="str">
            <v>Dang Bich Thuy</v>
          </cell>
          <cell r="H458">
            <v>10</v>
          </cell>
          <cell r="I458">
            <v>10</v>
          </cell>
          <cell r="J458">
            <v>100</v>
          </cell>
          <cell r="K458" t="str">
            <v>PASSED</v>
          </cell>
        </row>
        <row r="459">
          <cell r="A459" t="str">
            <v>thuy1.le_L1_CBL_001</v>
          </cell>
          <cell r="K459" t="str">
            <v>Passed</v>
          </cell>
        </row>
        <row r="460">
          <cell r="A460" t="str">
            <v>thuy1.le_L1_CBL_002</v>
          </cell>
          <cell r="K460" t="str">
            <v>Passed</v>
          </cell>
        </row>
        <row r="461">
          <cell r="A461" t="str">
            <v>thuy1.le_L1_CBL_003</v>
          </cell>
          <cell r="K461" t="str">
            <v>Passed</v>
          </cell>
        </row>
        <row r="462">
          <cell r="A462" t="str">
            <v>thuy1.le_L1_CBL_004</v>
          </cell>
          <cell r="K462" t="str">
            <v>Passed</v>
          </cell>
        </row>
        <row r="463">
          <cell r="A463" t="str">
            <v>thuy1.le_L1_CBL_005</v>
          </cell>
          <cell r="K463" t="str">
            <v>Passed</v>
          </cell>
        </row>
        <row r="464">
          <cell r="A464" t="str">
            <v>thuy1.le_L1_CBL_006</v>
          </cell>
          <cell r="K464" t="str">
            <v>Passed</v>
          </cell>
        </row>
        <row r="465">
          <cell r="A465" t="str">
            <v>thuy1.le_L1_CBL_009</v>
          </cell>
          <cell r="K465" t="str">
            <v>Passed</v>
          </cell>
        </row>
        <row r="466">
          <cell r="A466" t="str">
            <v>thuy1.le_L1_CBL_010</v>
          </cell>
          <cell r="K466" t="str">
            <v>Passed</v>
          </cell>
        </row>
        <row r="467">
          <cell r="A467" t="str">
            <v>thuy1.le_L1_CBL_012</v>
          </cell>
          <cell r="K467" t="str">
            <v>Passed</v>
          </cell>
        </row>
        <row r="468">
          <cell r="A468" t="str">
            <v>thuy1.le_L2_CBL_001</v>
          </cell>
          <cell r="K468" t="str">
            <v>Passed</v>
          </cell>
        </row>
        <row r="469">
          <cell r="A469" t="str">
            <v>thuy1.le_L2_CBL_002</v>
          </cell>
          <cell r="K469" t="str">
            <v>Passed</v>
          </cell>
        </row>
        <row r="470">
          <cell r="A470" t="str">
            <v>thuy1.le_L2_CBL_003</v>
          </cell>
          <cell r="K470" t="str">
            <v>Passed</v>
          </cell>
        </row>
        <row r="471">
          <cell r="A471" t="str">
            <v>thuy1.le_L2_CBL_004</v>
          </cell>
          <cell r="K471" t="str">
            <v>Passed</v>
          </cell>
        </row>
        <row r="472">
          <cell r="A472" t="str">
            <v>thuy1.le_L2_CBL_015</v>
          </cell>
          <cell r="K472" t="str">
            <v>Passed</v>
          </cell>
        </row>
        <row r="473">
          <cell r="A473" t="str">
            <v>Thuy1.le_L2_CBL_016</v>
          </cell>
          <cell r="B473">
            <v>2</v>
          </cell>
          <cell r="D473" t="str">
            <v>VT2</v>
          </cell>
          <cell r="E473" t="str">
            <v>Le Thu Thuy</v>
          </cell>
          <cell r="K473" t="str">
            <v>PASSED</v>
          </cell>
        </row>
        <row r="474">
          <cell r="K474" t="str">
            <v>Passed</v>
          </cell>
        </row>
        <row r="475">
          <cell r="A475" t="str">
            <v>thuy1.le_L2_CBL_018</v>
          </cell>
          <cell r="K475" t="str">
            <v>Passed</v>
          </cell>
        </row>
        <row r="476">
          <cell r="A476" t="str">
            <v>thuy1.le_L3_CBL_001</v>
          </cell>
          <cell r="B476">
            <v>10</v>
          </cell>
          <cell r="C476" t="str">
            <v>VH002390</v>
          </cell>
          <cell r="D476" t="str">
            <v>VT2</v>
          </cell>
          <cell r="E476" t="str">
            <v>Le Thu Thuy</v>
          </cell>
          <cell r="F476" t="str">
            <v>27/10/1995</v>
          </cell>
          <cell r="G476" t="str">
            <v>Male</v>
          </cell>
          <cell r="H476">
            <v>13</v>
          </cell>
          <cell r="I476">
            <v>15</v>
          </cell>
          <cell r="J476">
            <v>87</v>
          </cell>
          <cell r="K476" t="str">
            <v>PASSED</v>
          </cell>
        </row>
        <row r="477">
          <cell r="A477" t="str">
            <v>thuy1.le_L3_CBL_002</v>
          </cell>
          <cell r="B477">
            <v>10</v>
          </cell>
          <cell r="C477" t="str">
            <v>VH002390</v>
          </cell>
          <cell r="D477" t="str">
            <v>VT2</v>
          </cell>
          <cell r="E477" t="str">
            <v>Le Thu Thuy</v>
          </cell>
          <cell r="F477" t="str">
            <v>27/10/1995</v>
          </cell>
          <cell r="G477" t="str">
            <v>Male</v>
          </cell>
          <cell r="H477">
            <v>10</v>
          </cell>
          <cell r="I477">
            <v>10</v>
          </cell>
          <cell r="J477">
            <v>100</v>
          </cell>
          <cell r="K477" t="str">
            <v>PASSED</v>
          </cell>
        </row>
        <row r="478">
          <cell r="A478" t="str">
            <v>thuy1.le_L3_CBL_003</v>
          </cell>
          <cell r="B478">
            <v>14</v>
          </cell>
          <cell r="C478" t="str">
            <v>VH002390</v>
          </cell>
          <cell r="D478" t="str">
            <v>VT2</v>
          </cell>
          <cell r="E478" t="str">
            <v>Le Thu Thuy</v>
          </cell>
          <cell r="H478">
            <v>6</v>
          </cell>
          <cell r="I478">
            <v>10</v>
          </cell>
          <cell r="J478">
            <v>60</v>
          </cell>
          <cell r="K478" t="str">
            <v>FAILED</v>
          </cell>
        </row>
        <row r="479">
          <cell r="A479" t="str">
            <v>thuy1.le_L3_CBL_004</v>
          </cell>
          <cell r="B479">
            <v>8</v>
          </cell>
          <cell r="C479" t="str">
            <v>VH002390</v>
          </cell>
          <cell r="D479" t="str">
            <v>VT2</v>
          </cell>
          <cell r="E479" t="str">
            <v>Le Thu Thuy</v>
          </cell>
          <cell r="H479">
            <v>10</v>
          </cell>
          <cell r="I479">
            <v>10</v>
          </cell>
          <cell r="J479">
            <v>100</v>
          </cell>
          <cell r="K479" t="str">
            <v>PASSED</v>
          </cell>
        </row>
        <row r="480">
          <cell r="A480" t="str">
            <v>thuy1.le_L3_CBL_006</v>
          </cell>
          <cell r="B480">
            <v>18</v>
          </cell>
          <cell r="C480" t="str">
            <v>VH002390</v>
          </cell>
          <cell r="D480" t="str">
            <v>VT2</v>
          </cell>
          <cell r="E480" t="str">
            <v>Le Thu Thuy</v>
          </cell>
          <cell r="H480">
            <v>9</v>
          </cell>
          <cell r="I480">
            <v>10</v>
          </cell>
          <cell r="J480">
            <v>90</v>
          </cell>
          <cell r="K480" t="str">
            <v>PASSED</v>
          </cell>
        </row>
        <row r="481">
          <cell r="A481" t="str">
            <v>thuy1.le_L3_CBL_007</v>
          </cell>
          <cell r="K481" t="str">
            <v>Passed</v>
          </cell>
        </row>
        <row r="482">
          <cell r="A482" t="str">
            <v>thuy1.le_L3_CBL_008</v>
          </cell>
          <cell r="B482">
            <v>12</v>
          </cell>
          <cell r="C482" t="str">
            <v>VH002390</v>
          </cell>
          <cell r="D482" t="str">
            <v>VT2</v>
          </cell>
          <cell r="E482" t="str">
            <v>Le Thu Thuy</v>
          </cell>
          <cell r="H482">
            <v>10</v>
          </cell>
          <cell r="I482">
            <v>10</v>
          </cell>
          <cell r="J482">
            <v>100</v>
          </cell>
          <cell r="K482" t="str">
            <v>PASSED</v>
          </cell>
        </row>
        <row r="483">
          <cell r="A483" t="str">
            <v>thuy1.le_L3_CBL_011</v>
          </cell>
          <cell r="K483" t="str">
            <v>Passed</v>
          </cell>
        </row>
        <row r="484">
          <cell r="A484" t="str">
            <v>thuy1.le_L3_CBL_015</v>
          </cell>
          <cell r="K484" t="str">
            <v>Passed</v>
          </cell>
        </row>
        <row r="485">
          <cell r="A485" t="str">
            <v>thuy2.pham_L1_CBL_010</v>
          </cell>
          <cell r="K485" t="str">
            <v>Passed</v>
          </cell>
        </row>
        <row r="486">
          <cell r="A486" t="str">
            <v>thuy2.pham_L1_CBL_012</v>
          </cell>
          <cell r="K486" t="str">
            <v>Passed</v>
          </cell>
        </row>
        <row r="487">
          <cell r="A487" t="str">
            <v>thuy2.pham_L2_CBL_001</v>
          </cell>
          <cell r="K487" t="str">
            <v>Passed</v>
          </cell>
        </row>
        <row r="488">
          <cell r="A488" t="str">
            <v>thuy2.pham_L2_CBL_002</v>
          </cell>
          <cell r="K488" t="str">
            <v>Passed</v>
          </cell>
        </row>
        <row r="489">
          <cell r="A489" t="str">
            <v>thuy2.pham_L2_CBL_003</v>
          </cell>
          <cell r="K489" t="str">
            <v>Passed</v>
          </cell>
        </row>
        <row r="490">
          <cell r="A490" t="str">
            <v>thuy2.pham_L2_CBL_004</v>
          </cell>
          <cell r="K490" t="str">
            <v>Passed</v>
          </cell>
        </row>
        <row r="491">
          <cell r="A491" t="str">
            <v>thuy2.pham_L2_CBL_005</v>
          </cell>
          <cell r="K491" t="str">
            <v>Passed</v>
          </cell>
        </row>
        <row r="492">
          <cell r="A492" t="str">
            <v>thuy2.pham_L2_CBL_015</v>
          </cell>
          <cell r="K492" t="str">
            <v>Passed</v>
          </cell>
        </row>
        <row r="493">
          <cell r="A493" t="str">
            <v>thuy2.pham_L2_CBL_016</v>
          </cell>
          <cell r="K493" t="str">
            <v>Passed</v>
          </cell>
        </row>
        <row r="494">
          <cell r="A494" t="str">
            <v>thuy2.pham_L3_CBL_001</v>
          </cell>
          <cell r="K494" t="str">
            <v>Passed</v>
          </cell>
        </row>
        <row r="495">
          <cell r="A495" t="str">
            <v>thuy2.pham_L3_CBL_002</v>
          </cell>
          <cell r="K495" t="str">
            <v>Passed</v>
          </cell>
        </row>
        <row r="496">
          <cell r="A496" t="str">
            <v>thuy2.pham_L3_CBL_003</v>
          </cell>
          <cell r="K496" t="str">
            <v>Passed</v>
          </cell>
        </row>
        <row r="497">
          <cell r="A497" t="str">
            <v>thuy2.pham_L3_CBL_004</v>
          </cell>
          <cell r="K497" t="str">
            <v>Passed</v>
          </cell>
        </row>
        <row r="498">
          <cell r="A498" t="str">
            <v>thuy2.pham_L3_CBL_006</v>
          </cell>
          <cell r="K498" t="str">
            <v>Passed</v>
          </cell>
        </row>
        <row r="499">
          <cell r="A499" t="str">
            <v>thuy2.pham_L3_CBL_007</v>
          </cell>
          <cell r="K499" t="str">
            <v>Passed</v>
          </cell>
        </row>
        <row r="500">
          <cell r="A500" t="str">
            <v>thuy2.pham_L3_CBL_008</v>
          </cell>
          <cell r="K500" t="str">
            <v>Passed</v>
          </cell>
        </row>
        <row r="501">
          <cell r="A501" t="str">
            <v>thuy2.pham_L3_CBL_009</v>
          </cell>
          <cell r="K501" t="str">
            <v>Passed</v>
          </cell>
        </row>
        <row r="502">
          <cell r="A502" t="str">
            <v>thuy2.pham_L3_CBL_011</v>
          </cell>
          <cell r="K502" t="str">
            <v>Passed</v>
          </cell>
        </row>
        <row r="503">
          <cell r="A503" t="str">
            <v>thuy2.pham_L3_CBL_015</v>
          </cell>
          <cell r="K503" t="str">
            <v>Passed</v>
          </cell>
        </row>
        <row r="504">
          <cell r="A504" t="str">
            <v>thuy2.pham_L3_CBL_017</v>
          </cell>
          <cell r="K504" t="str">
            <v>Passed</v>
          </cell>
        </row>
        <row r="505">
          <cell r="A505" t="str">
            <v>thuylinh.nguyen_L2_CBL_005</v>
          </cell>
          <cell r="B505">
            <v>3</v>
          </cell>
          <cell r="C505" t="str">
            <v>VH002206</v>
          </cell>
          <cell r="D505" t="str">
            <v>VT1</v>
          </cell>
          <cell r="E505" t="str">
            <v>Nguyen Thuy Linh</v>
          </cell>
          <cell r="H505">
            <v>16</v>
          </cell>
          <cell r="I505">
            <v>19</v>
          </cell>
          <cell r="J505">
            <v>84</v>
          </cell>
          <cell r="K505" t="str">
            <v>PASSED</v>
          </cell>
        </row>
        <row r="506">
          <cell r="A506" t="str">
            <v>thuylinh.nguyen_L3_CBL_003</v>
          </cell>
          <cell r="B506">
            <v>8</v>
          </cell>
          <cell r="C506" t="str">
            <v>VH002206</v>
          </cell>
          <cell r="D506" t="str">
            <v>VT1</v>
          </cell>
          <cell r="E506" t="str">
            <v>Nguyen Thuy Linh</v>
          </cell>
          <cell r="H506">
            <v>4</v>
          </cell>
          <cell r="I506">
            <v>10</v>
          </cell>
          <cell r="J506">
            <v>40</v>
          </cell>
          <cell r="K506" t="str">
            <v>FAILED</v>
          </cell>
        </row>
        <row r="507">
          <cell r="A507" t="str">
            <v>thuylinh.nguyen_L3_CBL_008</v>
          </cell>
          <cell r="B507">
            <v>7</v>
          </cell>
          <cell r="C507" t="str">
            <v>VH002206</v>
          </cell>
          <cell r="D507" t="str">
            <v>VT1</v>
          </cell>
          <cell r="E507" t="str">
            <v>Nguyen Thuy Linh</v>
          </cell>
          <cell r="H507">
            <v>10</v>
          </cell>
          <cell r="I507">
            <v>10</v>
          </cell>
          <cell r="J507">
            <v>100</v>
          </cell>
          <cell r="K507" t="str">
            <v>PASSED</v>
          </cell>
        </row>
        <row r="508">
          <cell r="A508" t="str">
            <v>thuylinh.nguyen_L3_CBL_010</v>
          </cell>
          <cell r="B508">
            <v>6</v>
          </cell>
          <cell r="C508" t="str">
            <v>VH002206</v>
          </cell>
          <cell r="D508" t="str">
            <v>VT1</v>
          </cell>
          <cell r="E508" t="str">
            <v>Nguyen Thuy Linh</v>
          </cell>
          <cell r="H508">
            <v>9</v>
          </cell>
          <cell r="I508">
            <v>10</v>
          </cell>
          <cell r="J508">
            <v>90</v>
          </cell>
          <cell r="K508" t="str">
            <v>PASSED</v>
          </cell>
        </row>
        <row r="509">
          <cell r="A509" t="str">
            <v>thuylinh.nguyen_L3_CBL_011</v>
          </cell>
          <cell r="B509">
            <v>16</v>
          </cell>
          <cell r="C509" t="str">
            <v>VH002206</v>
          </cell>
          <cell r="D509" t="str">
            <v>VT1</v>
          </cell>
          <cell r="E509" t="str">
            <v>Nguyen Thuy Linh</v>
          </cell>
          <cell r="H509">
            <v>9</v>
          </cell>
          <cell r="I509">
            <v>10</v>
          </cell>
          <cell r="J509">
            <v>90</v>
          </cell>
          <cell r="K509" t="str">
            <v>PASSED</v>
          </cell>
        </row>
        <row r="510">
          <cell r="A510" t="str">
            <v>trang.tran_L3_CBL_010</v>
          </cell>
          <cell r="B510">
            <v>1</v>
          </cell>
          <cell r="C510" t="str">
            <v>VH002100</v>
          </cell>
          <cell r="D510" t="str">
            <v>VT1</v>
          </cell>
          <cell r="E510" t="str">
            <v>Tran Thi Thu Trang</v>
          </cell>
          <cell r="H510">
            <v>10</v>
          </cell>
          <cell r="I510">
            <v>10</v>
          </cell>
          <cell r="J510">
            <v>100</v>
          </cell>
          <cell r="K510" t="str">
            <v>PASSED</v>
          </cell>
        </row>
        <row r="511">
          <cell r="A511" t="str">
            <v>trang.tran_L3_CBL_011</v>
          </cell>
          <cell r="B511">
            <v>4</v>
          </cell>
          <cell r="C511" t="str">
            <v>VH002100</v>
          </cell>
          <cell r="D511" t="str">
            <v>VT1</v>
          </cell>
          <cell r="E511" t="str">
            <v>Tran Thi Thu Trang</v>
          </cell>
          <cell r="H511">
            <v>10</v>
          </cell>
          <cell r="I511">
            <v>10</v>
          </cell>
          <cell r="J511">
            <v>100</v>
          </cell>
          <cell r="K511" t="str">
            <v>PASSED</v>
          </cell>
        </row>
        <row r="512">
          <cell r="A512" t="str">
            <v>trang.tran_L3_CBL_017</v>
          </cell>
          <cell r="B512">
            <v>1</v>
          </cell>
          <cell r="C512" t="str">
            <v>VH002100</v>
          </cell>
          <cell r="D512" t="str">
            <v>VT1</v>
          </cell>
          <cell r="E512" t="str">
            <v>Tran Thi Thu Trang</v>
          </cell>
          <cell r="H512">
            <v>9</v>
          </cell>
          <cell r="I512">
            <v>10</v>
          </cell>
          <cell r="J512">
            <v>90</v>
          </cell>
          <cell r="K512" t="str">
            <v>PASSED</v>
          </cell>
        </row>
        <row r="513">
          <cell r="A513" t="str">
            <v>Trang1.Tran_L1_CBL_001</v>
          </cell>
          <cell r="K513" t="str">
            <v>Passed</v>
          </cell>
        </row>
        <row r="514">
          <cell r="A514" t="str">
            <v>trang1.tran_L1_CBL_003</v>
          </cell>
          <cell r="B514">
            <v>8</v>
          </cell>
          <cell r="C514" t="str">
            <v>VH003010</v>
          </cell>
          <cell r="D514" t="str">
            <v>VT2</v>
          </cell>
          <cell r="E514" t="str">
            <v>Tran Thi Huyen Trang</v>
          </cell>
          <cell r="H514">
            <v>0</v>
          </cell>
          <cell r="I514">
            <v>20</v>
          </cell>
          <cell r="J514">
            <v>0</v>
          </cell>
          <cell r="K514" t="str">
            <v>FAILED</v>
          </cell>
        </row>
        <row r="515">
          <cell r="A515" t="str">
            <v>Trang1.Tran_L1_CBL_004</v>
          </cell>
          <cell r="K515" t="str">
            <v>Passed</v>
          </cell>
        </row>
        <row r="516">
          <cell r="A516" t="str">
            <v>Trang1.Tran_L1_CBL_005</v>
          </cell>
          <cell r="K516" t="str">
            <v>Passed</v>
          </cell>
        </row>
        <row r="517">
          <cell r="A517" t="str">
            <v>Trang1.Tran_L1_CBL_006</v>
          </cell>
          <cell r="K517" t="str">
            <v>Passed</v>
          </cell>
        </row>
        <row r="518">
          <cell r="A518" t="str">
            <v>Trang1.Tran_L1_CBL_007</v>
          </cell>
          <cell r="K518" t="str">
            <v>Passed</v>
          </cell>
        </row>
        <row r="519">
          <cell r="A519" t="str">
            <v>Trang1.Tran_L2_CBL_001</v>
          </cell>
          <cell r="K519" t="str">
            <v>Passed</v>
          </cell>
        </row>
        <row r="520">
          <cell r="A520" t="str">
            <v>Trang1.Tran_L2_CBL_002</v>
          </cell>
          <cell r="K520" t="str">
            <v>Passed</v>
          </cell>
        </row>
        <row r="521">
          <cell r="A521" t="str">
            <v>Trang1.Tran_L2_CBL_003</v>
          </cell>
          <cell r="K521" t="str">
            <v>Passed</v>
          </cell>
        </row>
        <row r="522">
          <cell r="A522" t="str">
            <v>Trang1.Tran_L2_CBL_004</v>
          </cell>
          <cell r="K522" t="str">
            <v>Passed</v>
          </cell>
        </row>
        <row r="523">
          <cell r="A523" t="str">
            <v>Trang1.Tran_L2_CBL_005</v>
          </cell>
          <cell r="K523" t="str">
            <v>Passed</v>
          </cell>
        </row>
        <row r="524">
          <cell r="A524" t="str">
            <v>Trang1.Tran_L2_CBL_006</v>
          </cell>
          <cell r="K524" t="str">
            <v>Passed</v>
          </cell>
        </row>
        <row r="525">
          <cell r="A525" t="str">
            <v>Trang1.Tran_L2_CBL_007</v>
          </cell>
          <cell r="K525" t="str">
            <v>Passed</v>
          </cell>
        </row>
        <row r="526">
          <cell r="A526" t="str">
            <v>Trang1.Tran_L2_CBL_010</v>
          </cell>
          <cell r="K526" t="str">
            <v>Passed</v>
          </cell>
        </row>
        <row r="527">
          <cell r="A527" t="str">
            <v>Trang1.Tran_L2_CBL_011</v>
          </cell>
          <cell r="K527" t="str">
            <v>Passed</v>
          </cell>
        </row>
        <row r="528">
          <cell r="A528" t="str">
            <v>trang1.tran_L2_CBL_016</v>
          </cell>
          <cell r="B528">
            <v>1</v>
          </cell>
          <cell r="D528" t="str">
            <v>VT2</v>
          </cell>
          <cell r="E528" t="str">
            <v>Tran Thi Huyen trang</v>
          </cell>
          <cell r="K528" t="str">
            <v>PASSED</v>
          </cell>
        </row>
        <row r="529">
          <cell r="K529" t="str">
            <v>Passed</v>
          </cell>
        </row>
        <row r="530">
          <cell r="A530" t="str">
            <v>trang1.tran_L3_CBL_001</v>
          </cell>
          <cell r="B530">
            <v>15</v>
          </cell>
          <cell r="C530" t="str">
            <v>VH003010</v>
          </cell>
          <cell r="D530" t="str">
            <v>VT2</v>
          </cell>
          <cell r="E530" t="str">
            <v>Tran Thi Huyen Trang</v>
          </cell>
          <cell r="F530" t="str">
            <v>22/10/1984</v>
          </cell>
          <cell r="G530" t="str">
            <v>Male</v>
          </cell>
          <cell r="H530">
            <v>11</v>
          </cell>
          <cell r="I530">
            <v>15</v>
          </cell>
          <cell r="J530">
            <v>73</v>
          </cell>
          <cell r="K530" t="str">
            <v>PASSED</v>
          </cell>
        </row>
        <row r="531">
          <cell r="A531" t="str">
            <v>trang1.tran_L3_CBL_002</v>
          </cell>
          <cell r="B531">
            <v>15</v>
          </cell>
          <cell r="C531" t="str">
            <v>VH003010</v>
          </cell>
          <cell r="D531" t="str">
            <v>VT2</v>
          </cell>
          <cell r="E531" t="str">
            <v>Tran Thi Huyen Trang</v>
          </cell>
          <cell r="F531" t="str">
            <v>22/10/1984</v>
          </cell>
          <cell r="G531" t="str">
            <v>Male</v>
          </cell>
          <cell r="H531">
            <v>8</v>
          </cell>
          <cell r="I531">
            <v>10</v>
          </cell>
          <cell r="J531">
            <v>80</v>
          </cell>
          <cell r="K531" t="str">
            <v>PASSED</v>
          </cell>
        </row>
        <row r="532">
          <cell r="A532" t="str">
            <v>Trang1.Tran_L3_CBL_004</v>
          </cell>
          <cell r="K532" t="str">
            <v>Passed</v>
          </cell>
        </row>
        <row r="533">
          <cell r="A533" t="str">
            <v>trang1.tran_L3_CBL_006</v>
          </cell>
          <cell r="B533">
            <v>26</v>
          </cell>
          <cell r="C533" t="str">
            <v>VH003010</v>
          </cell>
          <cell r="D533" t="str">
            <v>VT2</v>
          </cell>
          <cell r="E533" t="str">
            <v>Tran Thi Huyen Trang</v>
          </cell>
          <cell r="H533">
            <v>0</v>
          </cell>
          <cell r="I533">
            <v>0</v>
          </cell>
          <cell r="J533" t="str">
            <v>ABS</v>
          </cell>
        </row>
        <row r="534">
          <cell r="A534" t="str">
            <v>trang1.tran_L3_CBL_007</v>
          </cell>
          <cell r="B534">
            <v>11</v>
          </cell>
          <cell r="C534" t="str">
            <v>VH003010</v>
          </cell>
          <cell r="D534" t="str">
            <v>VT2</v>
          </cell>
          <cell r="E534" t="str">
            <v>Tran Thi Huyen Trang</v>
          </cell>
          <cell r="H534">
            <v>13</v>
          </cell>
          <cell r="I534">
            <v>20</v>
          </cell>
          <cell r="J534">
            <v>65</v>
          </cell>
          <cell r="K534" t="str">
            <v>FAILED</v>
          </cell>
        </row>
        <row r="535">
          <cell r="A535" t="str">
            <v>trang1.tran_L3_CBL_011</v>
          </cell>
          <cell r="B535">
            <v>31</v>
          </cell>
          <cell r="C535" t="str">
            <v>VH003010</v>
          </cell>
          <cell r="D535" t="str">
            <v>VT2</v>
          </cell>
          <cell r="E535" t="str">
            <v>Tran Thi Huyen Trang</v>
          </cell>
          <cell r="H535">
            <v>8</v>
          </cell>
          <cell r="I535">
            <v>10</v>
          </cell>
          <cell r="J535">
            <v>80</v>
          </cell>
          <cell r="K535" t="str">
            <v>PASSED</v>
          </cell>
        </row>
        <row r="536">
          <cell r="K536" t="str">
            <v>Failed</v>
          </cell>
        </row>
        <row r="537">
          <cell r="A537" t="str">
            <v>trang1.tran_L3_CBL_017</v>
          </cell>
          <cell r="B537">
            <v>20</v>
          </cell>
          <cell r="C537" t="str">
            <v>VH003010</v>
          </cell>
          <cell r="D537" t="str">
            <v>VT2</v>
          </cell>
          <cell r="E537" t="str">
            <v>Tran Thi Huyen Trang</v>
          </cell>
          <cell r="H537">
            <v>10</v>
          </cell>
          <cell r="I537">
            <v>10</v>
          </cell>
          <cell r="J537">
            <v>100</v>
          </cell>
          <cell r="K537" t="str">
            <v>PASSED</v>
          </cell>
        </row>
        <row r="538">
          <cell r="A538" t="str">
            <v>trang2.le_L3_CBL_009</v>
          </cell>
          <cell r="B538">
            <v>2</v>
          </cell>
          <cell r="C538" t="str">
            <v>VH002099</v>
          </cell>
          <cell r="D538" t="str">
            <v>VT2</v>
          </cell>
          <cell r="E538" t="str">
            <v>Le Thi Trang</v>
          </cell>
          <cell r="H538">
            <v>0</v>
          </cell>
          <cell r="I538">
            <v>0</v>
          </cell>
          <cell r="J538" t="str">
            <v>ABS</v>
          </cell>
          <cell r="K538" t="str">
            <v>Resign</v>
          </cell>
        </row>
        <row r="539">
          <cell r="A539" t="str">
            <v>trang2.nguyen_L2_CBL_005</v>
          </cell>
          <cell r="B539">
            <v>15</v>
          </cell>
          <cell r="C539" t="str">
            <v>VH003338</v>
          </cell>
          <cell r="D539" t="str">
            <v>VT2</v>
          </cell>
          <cell r="E539" t="str">
            <v>Nguyen Thi Trang</v>
          </cell>
          <cell r="H539">
            <v>0</v>
          </cell>
          <cell r="I539">
            <v>0</v>
          </cell>
          <cell r="J539" t="str">
            <v>ABS</v>
          </cell>
        </row>
        <row r="540">
          <cell r="A540" t="str">
            <v>trang2.nguyen_L2_CBL_006</v>
          </cell>
          <cell r="B540">
            <v>2</v>
          </cell>
          <cell r="C540" t="str">
            <v>VH003338</v>
          </cell>
          <cell r="D540" t="str">
            <v>VT2</v>
          </cell>
          <cell r="E540" t="str">
            <v>Nguyen Thi Trang</v>
          </cell>
          <cell r="H540">
            <v>0</v>
          </cell>
          <cell r="I540">
            <v>0</v>
          </cell>
          <cell r="J540" t="str">
            <v>ABS</v>
          </cell>
        </row>
        <row r="541">
          <cell r="A541" t="str">
            <v>trang2.nguyen_L2_CBL_016</v>
          </cell>
          <cell r="B541">
            <v>2</v>
          </cell>
          <cell r="C541" t="str">
            <v>VH003338</v>
          </cell>
          <cell r="D541" t="str">
            <v>VT2</v>
          </cell>
          <cell r="E541" t="str">
            <v>Nguyen Thi Trang</v>
          </cell>
          <cell r="F541" t="str">
            <v>20/04/1990</v>
          </cell>
          <cell r="G541" t="str">
            <v>Female</v>
          </cell>
          <cell r="H541">
            <v>0</v>
          </cell>
          <cell r="I541">
            <v>0</v>
          </cell>
          <cell r="J541" t="str">
            <v>ABS</v>
          </cell>
        </row>
        <row r="542">
          <cell r="A542" t="str">
            <v>trang2.nguyen_L3_CBL_001</v>
          </cell>
          <cell r="B542">
            <v>12</v>
          </cell>
          <cell r="C542" t="str">
            <v>VH003338</v>
          </cell>
          <cell r="D542" t="str">
            <v>VT2</v>
          </cell>
          <cell r="E542" t="str">
            <v>Nguyen Thi Trang</v>
          </cell>
          <cell r="F542" t="str">
            <v>20/04/1990</v>
          </cell>
          <cell r="G542" t="str">
            <v>Female</v>
          </cell>
          <cell r="H542">
            <v>0</v>
          </cell>
          <cell r="I542">
            <v>0</v>
          </cell>
          <cell r="J542" t="str">
            <v>ABS</v>
          </cell>
        </row>
        <row r="543">
          <cell r="A543" t="str">
            <v>trang2.nguyen_L3_CBL_002</v>
          </cell>
          <cell r="B543">
            <v>12</v>
          </cell>
          <cell r="C543" t="str">
            <v>VH003338</v>
          </cell>
          <cell r="D543" t="str">
            <v>VT2</v>
          </cell>
          <cell r="E543" t="str">
            <v>Nguyen Thi Trang</v>
          </cell>
          <cell r="F543" t="str">
            <v>20/04/1990</v>
          </cell>
          <cell r="G543" t="str">
            <v>Female</v>
          </cell>
          <cell r="H543">
            <v>0</v>
          </cell>
          <cell r="I543">
            <v>0</v>
          </cell>
          <cell r="J543" t="str">
            <v>ABS</v>
          </cell>
        </row>
        <row r="544">
          <cell r="A544" t="str">
            <v>trang2.nguyen_L3_CBL_003</v>
          </cell>
          <cell r="B544">
            <v>18</v>
          </cell>
          <cell r="C544" t="str">
            <v>VH003338</v>
          </cell>
          <cell r="D544" t="str">
            <v>VT2</v>
          </cell>
          <cell r="E544" t="str">
            <v>Nguyen Thi Trang</v>
          </cell>
          <cell r="H544">
            <v>0</v>
          </cell>
          <cell r="I544">
            <v>0</v>
          </cell>
          <cell r="J544" t="str">
            <v>ABS</v>
          </cell>
        </row>
        <row r="545">
          <cell r="A545" t="str">
            <v>trang2.nguyen_L3_CBL_004</v>
          </cell>
          <cell r="B545">
            <v>11</v>
          </cell>
          <cell r="C545" t="str">
            <v>VH003338</v>
          </cell>
          <cell r="D545" t="str">
            <v>VT2</v>
          </cell>
          <cell r="E545" t="str">
            <v>Nguyen Thi Trang</v>
          </cell>
          <cell r="H545">
            <v>0</v>
          </cell>
          <cell r="I545">
            <v>0</v>
          </cell>
          <cell r="J545" t="str">
            <v>ABS</v>
          </cell>
        </row>
        <row r="546">
          <cell r="A546" t="str">
            <v>trang2.nguyen_L3_CBL_006</v>
          </cell>
          <cell r="B546">
            <v>21</v>
          </cell>
          <cell r="C546" t="str">
            <v>VH003338</v>
          </cell>
          <cell r="D546" t="str">
            <v>VT2</v>
          </cell>
          <cell r="E546" t="str">
            <v>Nguyen Thi Trang</v>
          </cell>
          <cell r="H546">
            <v>0</v>
          </cell>
          <cell r="I546">
            <v>0</v>
          </cell>
          <cell r="J546" t="str">
            <v>ABS</v>
          </cell>
        </row>
        <row r="547">
          <cell r="A547" t="str">
            <v>trang2.nguyen_L3_CBL_007</v>
          </cell>
          <cell r="B547">
            <v>8</v>
          </cell>
          <cell r="C547" t="str">
            <v>VH003338</v>
          </cell>
          <cell r="D547" t="str">
            <v>VT2</v>
          </cell>
          <cell r="E547" t="str">
            <v>Nguyen Thi Trang</v>
          </cell>
          <cell r="H547">
            <v>0</v>
          </cell>
          <cell r="I547">
            <v>0</v>
          </cell>
          <cell r="J547" t="str">
            <v>ABS</v>
          </cell>
        </row>
        <row r="548">
          <cell r="A548" t="str">
            <v>trang2.nguyen_L3_CBL_008</v>
          </cell>
          <cell r="B548">
            <v>14</v>
          </cell>
          <cell r="C548" t="str">
            <v>VH003338</v>
          </cell>
          <cell r="D548" t="str">
            <v>VT2</v>
          </cell>
          <cell r="E548" t="str">
            <v>Nguyen Thi Trang</v>
          </cell>
          <cell r="H548">
            <v>0</v>
          </cell>
          <cell r="I548">
            <v>0</v>
          </cell>
          <cell r="J548" t="str">
            <v>ABS</v>
          </cell>
        </row>
        <row r="549">
          <cell r="A549" t="str">
            <v>truong.dao_L2_CBL_004</v>
          </cell>
          <cell r="B549">
            <v>6</v>
          </cell>
          <cell r="C549" t="str">
            <v>VH001897</v>
          </cell>
          <cell r="D549" t="str">
            <v>VT1</v>
          </cell>
          <cell r="E549" t="str">
            <v>Dao Xuan Truong</v>
          </cell>
          <cell r="F549" t="str">
            <v>12/11/1988</v>
          </cell>
          <cell r="G549" t="str">
            <v>Male</v>
          </cell>
          <cell r="H549">
            <v>10</v>
          </cell>
          <cell r="I549">
            <v>10</v>
          </cell>
          <cell r="J549">
            <v>100</v>
          </cell>
          <cell r="K549" t="str">
            <v>PASSED</v>
          </cell>
        </row>
        <row r="550">
          <cell r="A550" t="str">
            <v>truong.dao_L2_CBL_016</v>
          </cell>
          <cell r="B550">
            <v>11</v>
          </cell>
          <cell r="D550" t="str">
            <v>VT1</v>
          </cell>
          <cell r="E550" t="str">
            <v>Dao Xuan Truong</v>
          </cell>
          <cell r="K550" t="str">
            <v>PASSED</v>
          </cell>
        </row>
        <row r="551">
          <cell r="A551" t="str">
            <v>truong.dao_L3_CBL_008</v>
          </cell>
          <cell r="B551">
            <v>9</v>
          </cell>
          <cell r="C551" t="str">
            <v>VH001897</v>
          </cell>
          <cell r="D551" t="str">
            <v>VT1</v>
          </cell>
          <cell r="E551" t="str">
            <v>Dao Xuan Truong</v>
          </cell>
          <cell r="H551">
            <v>10</v>
          </cell>
          <cell r="I551">
            <v>10</v>
          </cell>
          <cell r="J551">
            <v>100</v>
          </cell>
          <cell r="K551" t="str">
            <v>PASSED</v>
          </cell>
        </row>
        <row r="552">
          <cell r="A552" t="str">
            <v>truong.dao_L3_CBL_010</v>
          </cell>
          <cell r="B552">
            <v>8</v>
          </cell>
          <cell r="C552" t="str">
            <v>VH001897</v>
          </cell>
          <cell r="D552" t="str">
            <v>VT1</v>
          </cell>
          <cell r="E552" t="str">
            <v>Dao Xuan Truong</v>
          </cell>
          <cell r="H552">
            <v>8</v>
          </cell>
          <cell r="I552">
            <v>10</v>
          </cell>
          <cell r="J552">
            <v>80</v>
          </cell>
          <cell r="K552" t="str">
            <v>PASSED</v>
          </cell>
        </row>
        <row r="553">
          <cell r="A553" t="str">
            <v>truong.dao_L3_CBL_011</v>
          </cell>
          <cell r="B553">
            <v>18</v>
          </cell>
          <cell r="C553" t="str">
            <v>VH001897</v>
          </cell>
          <cell r="D553" t="str">
            <v>VT1</v>
          </cell>
          <cell r="E553" t="str">
            <v>Dao Xuan Truong</v>
          </cell>
          <cell r="H553">
            <v>7</v>
          </cell>
          <cell r="I553">
            <v>10</v>
          </cell>
          <cell r="J553">
            <v>70</v>
          </cell>
          <cell r="K553" t="str">
            <v>PASSED</v>
          </cell>
        </row>
        <row r="554">
          <cell r="A554" t="str">
            <v>truong.dao_L3_CBL_017</v>
          </cell>
          <cell r="B554">
            <v>9</v>
          </cell>
          <cell r="C554" t="str">
            <v>VH001897</v>
          </cell>
          <cell r="D554" t="str">
            <v>VT1</v>
          </cell>
          <cell r="E554" t="str">
            <v>Dao Xuan Truong</v>
          </cell>
          <cell r="H554">
            <v>10</v>
          </cell>
          <cell r="I554">
            <v>10</v>
          </cell>
          <cell r="J554">
            <v>100</v>
          </cell>
          <cell r="K554" t="str">
            <v>PASSED</v>
          </cell>
        </row>
        <row r="555">
          <cell r="A555" t="str">
            <v>tung.tran_L1_CBL_001</v>
          </cell>
          <cell r="K555" t="str">
            <v>Passed</v>
          </cell>
        </row>
        <row r="556">
          <cell r="A556" t="str">
            <v>tung.tran_L1_CBL_002</v>
          </cell>
          <cell r="K556" t="str">
            <v>Passed</v>
          </cell>
        </row>
        <row r="557">
          <cell r="A557" t="str">
            <v>tung.tran_L1_CBL_003</v>
          </cell>
          <cell r="K557" t="str">
            <v>Passed</v>
          </cell>
        </row>
        <row r="558">
          <cell r="A558" t="str">
            <v>tung.tran_L1_CBL_004</v>
          </cell>
          <cell r="K558" t="str">
            <v>Passed</v>
          </cell>
        </row>
        <row r="559">
          <cell r="A559" t="str">
            <v>tung.tran_L1_CBL_005</v>
          </cell>
          <cell r="K559" t="str">
            <v>Passed</v>
          </cell>
        </row>
        <row r="560">
          <cell r="A560" t="str">
            <v>tung.tran_L1_CBL_006</v>
          </cell>
          <cell r="K560" t="str">
            <v>Passed</v>
          </cell>
        </row>
        <row r="561">
          <cell r="A561" t="str">
            <v>tung.tran_L1_CBL_010</v>
          </cell>
          <cell r="K561" t="str">
            <v>Passed</v>
          </cell>
        </row>
        <row r="562">
          <cell r="A562" t="str">
            <v>tung.tran_L2_CBL_001</v>
          </cell>
          <cell r="B562">
            <v>4</v>
          </cell>
          <cell r="C562" t="str">
            <v>VH003271</v>
          </cell>
          <cell r="D562" t="str">
            <v>VT2</v>
          </cell>
          <cell r="E562" t="str">
            <v>Tran Van Tung</v>
          </cell>
          <cell r="H562">
            <v>9</v>
          </cell>
          <cell r="I562">
            <v>10</v>
          </cell>
          <cell r="J562">
            <v>90</v>
          </cell>
          <cell r="K562" t="str">
            <v>PASSED</v>
          </cell>
        </row>
        <row r="563">
          <cell r="A563" t="str">
            <v>tung.tran_L2_CBL_002</v>
          </cell>
          <cell r="B563">
            <v>3</v>
          </cell>
          <cell r="C563" t="str">
            <v>VH003271</v>
          </cell>
          <cell r="D563" t="str">
            <v>VT2</v>
          </cell>
          <cell r="E563" t="str">
            <v>Tran Van Tung</v>
          </cell>
          <cell r="H563">
            <v>7</v>
          </cell>
          <cell r="I563">
            <v>10</v>
          </cell>
          <cell r="J563">
            <v>70</v>
          </cell>
          <cell r="K563" t="str">
            <v>PASSED</v>
          </cell>
        </row>
        <row r="564">
          <cell r="A564" t="str">
            <v>tung.tran_L2_CBL_003</v>
          </cell>
          <cell r="B564">
            <v>4</v>
          </cell>
          <cell r="C564" t="str">
            <v>VH003271</v>
          </cell>
          <cell r="D564" t="str">
            <v>VT2</v>
          </cell>
          <cell r="E564" t="str">
            <v>Tran Van Tung</v>
          </cell>
          <cell r="H564">
            <v>9</v>
          </cell>
          <cell r="I564">
            <v>10</v>
          </cell>
          <cell r="J564">
            <v>90</v>
          </cell>
          <cell r="K564" t="str">
            <v>PASSED</v>
          </cell>
        </row>
        <row r="565">
          <cell r="A565" t="str">
            <v>tung.tran_L2_CBL_004</v>
          </cell>
          <cell r="B565">
            <v>2</v>
          </cell>
          <cell r="C565" t="str">
            <v>VH003271</v>
          </cell>
          <cell r="D565" t="str">
            <v>VT2</v>
          </cell>
          <cell r="E565" t="str">
            <v>Tran Van Tung</v>
          </cell>
          <cell r="F565" t="str">
            <v>11/05/1992</v>
          </cell>
          <cell r="G565" t="str">
            <v>Female</v>
          </cell>
          <cell r="H565">
            <v>8</v>
          </cell>
          <cell r="I565">
            <v>10</v>
          </cell>
          <cell r="J565">
            <v>80</v>
          </cell>
          <cell r="K565" t="str">
            <v>PASSED</v>
          </cell>
        </row>
        <row r="566">
          <cell r="A566" t="str">
            <v>tung.tran_L2_CBL_005</v>
          </cell>
          <cell r="B566">
            <v>11</v>
          </cell>
          <cell r="C566" t="str">
            <v>VH003271</v>
          </cell>
          <cell r="D566" t="str">
            <v>VT2</v>
          </cell>
          <cell r="E566" t="str">
            <v>Tran Van Tung</v>
          </cell>
          <cell r="H566">
            <v>14</v>
          </cell>
          <cell r="I566">
            <v>19</v>
          </cell>
          <cell r="J566">
            <v>74</v>
          </cell>
          <cell r="K566" t="str">
            <v>PASSED</v>
          </cell>
        </row>
        <row r="567">
          <cell r="A567" t="str">
            <v>tung.tran_L2_CBL_006</v>
          </cell>
          <cell r="K567" t="str">
            <v>Passed</v>
          </cell>
        </row>
        <row r="568">
          <cell r="A568" t="str">
            <v>tung.tran_L2_CBL_007</v>
          </cell>
          <cell r="K568" t="str">
            <v>Passed</v>
          </cell>
        </row>
        <row r="569">
          <cell r="A569" t="str">
            <v>tung.tran_L2_CBL_016</v>
          </cell>
          <cell r="K569" t="str">
            <v>Passed</v>
          </cell>
        </row>
        <row r="570">
          <cell r="A570" t="str">
            <v>tung.tran_L2_CBL_017</v>
          </cell>
          <cell r="K570" t="str">
            <v>Passed</v>
          </cell>
        </row>
        <row r="571">
          <cell r="A571" t="str">
            <v>tung.tran_L3_CBL_001</v>
          </cell>
          <cell r="B571">
            <v>11</v>
          </cell>
          <cell r="C571" t="str">
            <v>VH003271</v>
          </cell>
          <cell r="D571" t="str">
            <v>VT2</v>
          </cell>
          <cell r="E571" t="str">
            <v>Tran Van Tung</v>
          </cell>
          <cell r="F571" t="str">
            <v>11/05/1992</v>
          </cell>
          <cell r="G571" t="str">
            <v>Female</v>
          </cell>
          <cell r="H571">
            <v>12</v>
          </cell>
          <cell r="I571">
            <v>15</v>
          </cell>
          <cell r="J571">
            <v>80</v>
          </cell>
          <cell r="K571" t="str">
            <v>PASSED</v>
          </cell>
        </row>
        <row r="572">
          <cell r="A572" t="str">
            <v>tung.tran_L3_CBL_002</v>
          </cell>
          <cell r="B572">
            <v>11</v>
          </cell>
          <cell r="C572" t="str">
            <v>VH003271</v>
          </cell>
          <cell r="D572" t="str">
            <v>VT2</v>
          </cell>
          <cell r="E572" t="str">
            <v>Tran Van Tung</v>
          </cell>
          <cell r="F572" t="str">
            <v>11/05/1992</v>
          </cell>
          <cell r="G572" t="str">
            <v>Female</v>
          </cell>
          <cell r="H572">
            <v>10</v>
          </cell>
          <cell r="I572">
            <v>10</v>
          </cell>
          <cell r="J572">
            <v>100</v>
          </cell>
          <cell r="K572" t="str">
            <v>PASSED</v>
          </cell>
        </row>
        <row r="573">
          <cell r="A573" t="str">
            <v>tung.tran_L3_CBL_003</v>
          </cell>
          <cell r="B573">
            <v>15</v>
          </cell>
          <cell r="C573" t="str">
            <v>VH003271</v>
          </cell>
          <cell r="D573" t="str">
            <v>VT2</v>
          </cell>
          <cell r="E573" t="str">
            <v>Tran Van Tung</v>
          </cell>
          <cell r="H573">
            <v>5</v>
          </cell>
          <cell r="I573">
            <v>10</v>
          </cell>
          <cell r="J573">
            <v>50</v>
          </cell>
          <cell r="K573" t="str">
            <v>FAILED</v>
          </cell>
        </row>
        <row r="574">
          <cell r="A574" t="str">
            <v>tung.tran_L3_CBL_004</v>
          </cell>
          <cell r="B574">
            <v>9</v>
          </cell>
          <cell r="C574" t="str">
            <v>VH003271</v>
          </cell>
          <cell r="D574" t="str">
            <v>VT2</v>
          </cell>
          <cell r="E574" t="str">
            <v>Tran Van Tung</v>
          </cell>
          <cell r="H574">
            <v>9</v>
          </cell>
          <cell r="I574">
            <v>10</v>
          </cell>
          <cell r="J574">
            <v>90</v>
          </cell>
          <cell r="K574" t="str">
            <v>PASSED</v>
          </cell>
        </row>
        <row r="575">
          <cell r="A575" t="str">
            <v>tung.tran_L3_CBL_006</v>
          </cell>
          <cell r="B575">
            <v>19</v>
          </cell>
          <cell r="C575" t="str">
            <v>VH003271</v>
          </cell>
          <cell r="D575" t="str">
            <v>VT2</v>
          </cell>
          <cell r="E575" t="str">
            <v>Tran Van Tung</v>
          </cell>
          <cell r="H575">
            <v>10</v>
          </cell>
          <cell r="I575">
            <v>10</v>
          </cell>
          <cell r="J575">
            <v>100</v>
          </cell>
          <cell r="K575" t="str">
            <v>PASSED</v>
          </cell>
        </row>
        <row r="576">
          <cell r="A576" t="str">
            <v>tung.tran_L3_CBL_007</v>
          </cell>
          <cell r="K576" t="str">
            <v>Passed</v>
          </cell>
        </row>
        <row r="577">
          <cell r="A577" t="str">
            <v>tung.tran_L3_CBL_008</v>
          </cell>
          <cell r="B577">
            <v>13</v>
          </cell>
          <cell r="C577" t="str">
            <v>VH003271</v>
          </cell>
          <cell r="D577" t="str">
            <v>VT2</v>
          </cell>
          <cell r="E577" t="str">
            <v>Tran Van Tung</v>
          </cell>
          <cell r="H577">
            <v>9</v>
          </cell>
          <cell r="I577">
            <v>10</v>
          </cell>
          <cell r="J577">
            <v>90</v>
          </cell>
          <cell r="K577" t="str">
            <v>PASSED</v>
          </cell>
        </row>
        <row r="578">
          <cell r="A578" t="str">
            <v>tung.tran_L3_CBL_009</v>
          </cell>
          <cell r="K578" t="str">
            <v>Passed</v>
          </cell>
        </row>
        <row r="579">
          <cell r="A579" t="str">
            <v>tung.tran_L3_CBL_011</v>
          </cell>
          <cell r="K579" t="str">
            <v>Passed</v>
          </cell>
        </row>
        <row r="580">
          <cell r="A580" t="str">
            <v>tung.tran_L3_CBL_014</v>
          </cell>
          <cell r="K580" t="str">
            <v>Passed</v>
          </cell>
        </row>
        <row r="581">
          <cell r="A581" t="str">
            <v>vanhuong2.nguyen_L1_CBL_003</v>
          </cell>
          <cell r="B581">
            <v>2</v>
          </cell>
          <cell r="C581" t="str">
            <v>VH002221</v>
          </cell>
          <cell r="D581" t="str">
            <v>VT1</v>
          </cell>
          <cell r="E581" t="str">
            <v>Nguyen Van Huong</v>
          </cell>
          <cell r="H581">
            <v>14</v>
          </cell>
          <cell r="I581">
            <v>20</v>
          </cell>
          <cell r="J581">
            <v>70</v>
          </cell>
          <cell r="K581" t="str">
            <v>PASSED</v>
          </cell>
        </row>
        <row r="582">
          <cell r="A582" t="str">
            <v>vanhuong2.nguyen_L1_CBL_011</v>
          </cell>
          <cell r="B582">
            <v>4</v>
          </cell>
          <cell r="C582" t="str">
            <v>VH002221</v>
          </cell>
          <cell r="D582" t="str">
            <v>VT1</v>
          </cell>
          <cell r="E582" t="str">
            <v>Nguyen Van Huong</v>
          </cell>
          <cell r="H582">
            <v>10</v>
          </cell>
          <cell r="I582">
            <v>10</v>
          </cell>
          <cell r="J582">
            <v>100</v>
          </cell>
          <cell r="K582" t="str">
            <v>PASSED</v>
          </cell>
        </row>
        <row r="583">
          <cell r="A583" t="str">
            <v>vanhuong2.nguyen_L2_CBL_016</v>
          </cell>
          <cell r="B583">
            <v>13</v>
          </cell>
          <cell r="D583" t="str">
            <v>VT1</v>
          </cell>
          <cell r="E583" t="str">
            <v>Nguyen Van Huong</v>
          </cell>
          <cell r="K583" t="str">
            <v>PASSED</v>
          </cell>
        </row>
        <row r="584">
          <cell r="A584" t="str">
            <v>vanhuong2.nguyen_L3_CBL_008</v>
          </cell>
          <cell r="B584">
            <v>2</v>
          </cell>
          <cell r="C584" t="str">
            <v>VH002221</v>
          </cell>
          <cell r="D584" t="str">
            <v>VT1</v>
          </cell>
          <cell r="E584" t="str">
            <v>Nguyen Van Huong</v>
          </cell>
          <cell r="H584">
            <v>10</v>
          </cell>
          <cell r="I584">
            <v>10</v>
          </cell>
          <cell r="J584">
            <v>100</v>
          </cell>
          <cell r="K584" t="str">
            <v>PASSED</v>
          </cell>
        </row>
        <row r="585">
          <cell r="A585" t="str">
            <v>vanhuong2.nguyen_L3_CBL_011</v>
          </cell>
          <cell r="B585">
            <v>8</v>
          </cell>
          <cell r="C585" t="str">
            <v>VH002221</v>
          </cell>
          <cell r="D585" t="str">
            <v>VT1</v>
          </cell>
          <cell r="E585" t="str">
            <v>Nguyen Van Huong</v>
          </cell>
          <cell r="H585">
            <v>10</v>
          </cell>
          <cell r="I585">
            <v>10</v>
          </cell>
          <cell r="J585">
            <v>100</v>
          </cell>
          <cell r="K585" t="str">
            <v>PASSED</v>
          </cell>
        </row>
        <row r="586">
          <cell r="A586" t="str">
            <v>vanhuong2.nguyen_L3_CBL_017</v>
          </cell>
          <cell r="B586">
            <v>6</v>
          </cell>
          <cell r="C586" t="str">
            <v>VH002221</v>
          </cell>
          <cell r="D586" t="str">
            <v>VT1</v>
          </cell>
          <cell r="E586" t="str">
            <v>Nguyen Van Huong</v>
          </cell>
          <cell r="H586">
            <v>9</v>
          </cell>
          <cell r="I586">
            <v>10</v>
          </cell>
          <cell r="J586">
            <v>90</v>
          </cell>
          <cell r="K586" t="str">
            <v>PASSED</v>
          </cell>
        </row>
        <row r="587">
          <cell r="A587" t="str">
            <v>vi2.nguyen_L3_CBL_008</v>
          </cell>
          <cell r="B587">
            <v>10</v>
          </cell>
          <cell r="C587" t="str">
            <v>VH002749</v>
          </cell>
          <cell r="D587" t="str">
            <v>VT1</v>
          </cell>
          <cell r="E587" t="str">
            <v>Nguyen Thuy Vi</v>
          </cell>
          <cell r="H587">
            <v>10</v>
          </cell>
          <cell r="I587">
            <v>10</v>
          </cell>
          <cell r="J587">
            <v>100</v>
          </cell>
          <cell r="K587" t="str">
            <v>PASSED</v>
          </cell>
        </row>
        <row r="588">
          <cell r="A588" t="str">
            <v>vi2.nguyen_L3_CBL_011</v>
          </cell>
          <cell r="B588">
            <v>19</v>
          </cell>
          <cell r="C588" t="str">
            <v>VH002749</v>
          </cell>
          <cell r="D588" t="str">
            <v>VT1</v>
          </cell>
          <cell r="E588" t="str">
            <v>Nguyen Thuy Vi</v>
          </cell>
          <cell r="H588">
            <v>10</v>
          </cell>
          <cell r="I588">
            <v>10</v>
          </cell>
          <cell r="J588">
            <v>100</v>
          </cell>
          <cell r="K588" t="str">
            <v>PASSED</v>
          </cell>
        </row>
        <row r="589">
          <cell r="A589" t="str">
            <v>vi2.nguyen_L3_CBL_017</v>
          </cell>
          <cell r="B589">
            <v>10</v>
          </cell>
          <cell r="C589" t="str">
            <v>VH002749</v>
          </cell>
          <cell r="D589" t="str">
            <v>VT1</v>
          </cell>
          <cell r="E589" t="str">
            <v>Nguyen Thuy Vi</v>
          </cell>
          <cell r="H589">
            <v>10</v>
          </cell>
          <cell r="I589">
            <v>10</v>
          </cell>
          <cell r="J589">
            <v>100</v>
          </cell>
          <cell r="K589" t="str">
            <v>PASSED</v>
          </cell>
        </row>
        <row r="590">
          <cell r="A590" t="str">
            <v>vinh2.nguyen_L2_CBL_001</v>
          </cell>
          <cell r="B590">
            <v>3</v>
          </cell>
          <cell r="C590" t="str">
            <v>VH003459</v>
          </cell>
          <cell r="D590" t="str">
            <v>VT2</v>
          </cell>
          <cell r="E590" t="str">
            <v>Nguyen Thi Vinh</v>
          </cell>
          <cell r="H590">
            <v>0</v>
          </cell>
          <cell r="I590">
            <v>0</v>
          </cell>
          <cell r="J590">
            <v>0</v>
          </cell>
        </row>
        <row r="591">
          <cell r="A591" t="str">
            <v>vinh2.nguyen_L2_CBL_005</v>
          </cell>
          <cell r="B591">
            <v>10</v>
          </cell>
          <cell r="C591" t="str">
            <v>VH003459</v>
          </cell>
          <cell r="D591" t="str">
            <v>VT2</v>
          </cell>
          <cell r="E591" t="str">
            <v>Nguyen Thi Vinh</v>
          </cell>
          <cell r="H591">
            <v>15</v>
          </cell>
          <cell r="I591">
            <v>19</v>
          </cell>
          <cell r="J591">
            <v>79</v>
          </cell>
          <cell r="K591" t="str">
            <v>PASSED</v>
          </cell>
        </row>
        <row r="592">
          <cell r="A592" t="str">
            <v>vinh2.nguyen_L2_CBL_017</v>
          </cell>
          <cell r="B592">
            <v>1</v>
          </cell>
          <cell r="C592" t="str">
            <v>VH003459</v>
          </cell>
          <cell r="D592" t="str">
            <v>VT2</v>
          </cell>
          <cell r="E592" t="str">
            <v>Nguyen Thi Vinh</v>
          </cell>
          <cell r="H592">
            <v>7</v>
          </cell>
          <cell r="I592">
            <v>10</v>
          </cell>
          <cell r="J592">
            <v>70</v>
          </cell>
          <cell r="K592" t="str">
            <v>PASSED</v>
          </cell>
        </row>
        <row r="593">
          <cell r="A593" t="str">
            <v>vinh2.nguyen_L2_CBL_019</v>
          </cell>
          <cell r="B593">
            <v>5</v>
          </cell>
          <cell r="C593" t="str">
            <v>VH003459</v>
          </cell>
          <cell r="D593" t="str">
            <v>VT2</v>
          </cell>
          <cell r="E593" t="str">
            <v>NGUYEN THI VINH</v>
          </cell>
          <cell r="H593">
            <v>9</v>
          </cell>
          <cell r="I593">
            <v>10</v>
          </cell>
          <cell r="J593">
            <v>90</v>
          </cell>
          <cell r="K593" t="str">
            <v>PASSED</v>
          </cell>
        </row>
        <row r="594">
          <cell r="A594" t="str">
            <v>vinh2.nguyen_L3_CBL_001</v>
          </cell>
          <cell r="B594">
            <v>9</v>
          </cell>
          <cell r="C594" t="str">
            <v>VH003459</v>
          </cell>
          <cell r="D594" t="str">
            <v>VT2</v>
          </cell>
          <cell r="E594" t="str">
            <v>Nguyen Thi Vinh</v>
          </cell>
          <cell r="F594" t="str">
            <v>01/01/1986</v>
          </cell>
          <cell r="G594" t="str">
            <v>Male</v>
          </cell>
          <cell r="H594">
            <v>14</v>
          </cell>
          <cell r="I594">
            <v>15</v>
          </cell>
          <cell r="J594">
            <v>93</v>
          </cell>
          <cell r="K594" t="str">
            <v>PASSED</v>
          </cell>
        </row>
        <row r="595">
          <cell r="A595" t="str">
            <v>vinh2.nguyen_L3_CBL_002</v>
          </cell>
          <cell r="B595">
            <v>9</v>
          </cell>
          <cell r="C595" t="str">
            <v>VH003459</v>
          </cell>
          <cell r="D595" t="str">
            <v>VT2</v>
          </cell>
          <cell r="E595" t="str">
            <v>Nguyen Thi Vinh</v>
          </cell>
          <cell r="F595" t="str">
            <v>01/01/1986</v>
          </cell>
          <cell r="G595" t="str">
            <v>Male</v>
          </cell>
          <cell r="H595">
            <v>10</v>
          </cell>
          <cell r="I595">
            <v>10</v>
          </cell>
          <cell r="J595">
            <v>100</v>
          </cell>
          <cell r="K595" t="str">
            <v>PASSED</v>
          </cell>
        </row>
        <row r="596">
          <cell r="A596" t="str">
            <v>vinh2.nguyen_L3_CBL_003</v>
          </cell>
          <cell r="B596">
            <v>13</v>
          </cell>
          <cell r="C596" t="str">
            <v>VH003459</v>
          </cell>
          <cell r="D596" t="str">
            <v>VT2</v>
          </cell>
          <cell r="E596" t="str">
            <v>Nguyen Thi Vinh</v>
          </cell>
          <cell r="H596">
            <v>7</v>
          </cell>
          <cell r="I596">
            <v>10</v>
          </cell>
          <cell r="J596">
            <v>70</v>
          </cell>
          <cell r="K596" t="str">
            <v>PASSED</v>
          </cell>
        </row>
        <row r="597">
          <cell r="A597" t="str">
            <v>vinh2.nguyen_L3_CBL_004</v>
          </cell>
          <cell r="B597">
            <v>5</v>
          </cell>
          <cell r="C597" t="str">
            <v>VH003459</v>
          </cell>
          <cell r="D597" t="str">
            <v>VT2</v>
          </cell>
          <cell r="E597" t="str">
            <v>Nguyen Thi Vinh</v>
          </cell>
          <cell r="H597">
            <v>10</v>
          </cell>
          <cell r="I597">
            <v>10</v>
          </cell>
          <cell r="J597">
            <v>100</v>
          </cell>
          <cell r="K597" t="str">
            <v>PASSED</v>
          </cell>
        </row>
        <row r="598">
          <cell r="A598" t="str">
            <v>vinh2.nguyen_L3_CBL_006</v>
          </cell>
          <cell r="B598">
            <v>15</v>
          </cell>
          <cell r="C598" t="str">
            <v>VH003459</v>
          </cell>
          <cell r="D598" t="str">
            <v>VT2</v>
          </cell>
          <cell r="E598" t="str">
            <v>Nguyen Thi Vinh</v>
          </cell>
          <cell r="H598">
            <v>10</v>
          </cell>
          <cell r="I598">
            <v>10</v>
          </cell>
          <cell r="J598">
            <v>100</v>
          </cell>
          <cell r="K598" t="str">
            <v>PASSED</v>
          </cell>
        </row>
        <row r="599">
          <cell r="A599" t="str">
            <v>y.vu_L1_CBL_011</v>
          </cell>
          <cell r="B599">
            <v>7</v>
          </cell>
          <cell r="C599" t="str">
            <v>VH003064</v>
          </cell>
          <cell r="D599" t="str">
            <v>VT2</v>
          </cell>
          <cell r="E599" t="str">
            <v>Vu Thi Y</v>
          </cell>
          <cell r="H599">
            <v>10</v>
          </cell>
          <cell r="I599">
            <v>10</v>
          </cell>
          <cell r="J599">
            <v>100</v>
          </cell>
          <cell r="K599" t="str">
            <v>PASSED</v>
          </cell>
        </row>
        <row r="600">
          <cell r="A600" t="str">
            <v>y.vu_L2_CBL_001</v>
          </cell>
          <cell r="B600">
            <v>7</v>
          </cell>
          <cell r="C600" t="str">
            <v>VH003064</v>
          </cell>
          <cell r="D600" t="str">
            <v>VT2</v>
          </cell>
          <cell r="E600" t="str">
            <v>Vu Thi Y</v>
          </cell>
          <cell r="H600">
            <v>10</v>
          </cell>
          <cell r="I600">
            <v>10</v>
          </cell>
          <cell r="J600">
            <v>100</v>
          </cell>
          <cell r="K600" t="str">
            <v>PASSED</v>
          </cell>
        </row>
        <row r="601">
          <cell r="A601" t="str">
            <v>y.vu_L2_CBL_002</v>
          </cell>
          <cell r="B601">
            <v>7</v>
          </cell>
          <cell r="C601" t="str">
            <v>VH003064</v>
          </cell>
          <cell r="D601" t="str">
            <v>VT2</v>
          </cell>
          <cell r="E601" t="str">
            <v>Vu Thi Y</v>
          </cell>
          <cell r="H601">
            <v>9</v>
          </cell>
          <cell r="I601">
            <v>10</v>
          </cell>
          <cell r="J601">
            <v>90</v>
          </cell>
          <cell r="K601" t="str">
            <v>PASSED</v>
          </cell>
        </row>
        <row r="602">
          <cell r="A602" t="str">
            <v>y.vu_L2_CBL_003</v>
          </cell>
          <cell r="B602">
            <v>6</v>
          </cell>
          <cell r="C602" t="str">
            <v>VH003064</v>
          </cell>
          <cell r="D602" t="str">
            <v>VT2</v>
          </cell>
          <cell r="E602" t="str">
            <v>Vu Thi Y</v>
          </cell>
          <cell r="H602">
            <v>0</v>
          </cell>
          <cell r="I602">
            <v>0</v>
          </cell>
          <cell r="J602" t="str">
            <v>ABS</v>
          </cell>
        </row>
        <row r="603">
          <cell r="A603" t="str">
            <v>y.vu_L2_CBL_004</v>
          </cell>
          <cell r="B603">
            <v>3</v>
          </cell>
          <cell r="C603" t="str">
            <v>VH003064</v>
          </cell>
          <cell r="D603" t="str">
            <v>VT2</v>
          </cell>
          <cell r="E603" t="str">
            <v>Vu Thi Y</v>
          </cell>
          <cell r="F603" t="str">
            <v>06/05/1989</v>
          </cell>
          <cell r="G603" t="str">
            <v>Female</v>
          </cell>
          <cell r="H603">
            <v>8</v>
          </cell>
          <cell r="I603">
            <v>10</v>
          </cell>
          <cell r="J603">
            <v>80</v>
          </cell>
          <cell r="K603" t="str">
            <v>PASSED</v>
          </cell>
        </row>
        <row r="604">
          <cell r="A604" t="str">
            <v>y.vu_L2_CBL_005</v>
          </cell>
          <cell r="B604">
            <v>19</v>
          </cell>
          <cell r="C604" t="str">
            <v>VH003064</v>
          </cell>
          <cell r="D604" t="str">
            <v>VT2</v>
          </cell>
          <cell r="E604" t="str">
            <v>Vu Thi Y</v>
          </cell>
          <cell r="H604">
            <v>13</v>
          </cell>
          <cell r="I604">
            <v>19</v>
          </cell>
          <cell r="J604">
            <v>68</v>
          </cell>
          <cell r="K604" t="str">
            <v>FAILED</v>
          </cell>
        </row>
        <row r="605">
          <cell r="A605" t="str">
            <v>y.vu_L2_CBL_006</v>
          </cell>
          <cell r="B605">
            <v>4</v>
          </cell>
          <cell r="C605" t="str">
            <v>VH003064</v>
          </cell>
          <cell r="D605" t="str">
            <v>VT2</v>
          </cell>
          <cell r="E605" t="str">
            <v>Vu Thi Y</v>
          </cell>
          <cell r="H605">
            <v>50</v>
          </cell>
          <cell r="I605">
            <v>10</v>
          </cell>
          <cell r="J605">
            <v>0</v>
          </cell>
          <cell r="K605" t="str">
            <v>FAILED</v>
          </cell>
        </row>
        <row r="606">
          <cell r="A606" t="str">
            <v>y.vu_L2_CBL_016</v>
          </cell>
          <cell r="B606">
            <v>8</v>
          </cell>
          <cell r="D606" t="str">
            <v>VT2</v>
          </cell>
          <cell r="E606" t="str">
            <v>Vu Thi Y</v>
          </cell>
          <cell r="K606" t="str">
            <v>PASSED</v>
          </cell>
        </row>
        <row r="607">
          <cell r="A607" t="str">
            <v>y.vu_L2_CBL_017</v>
          </cell>
          <cell r="B607">
            <v>5</v>
          </cell>
          <cell r="C607" t="str">
            <v>VH003064</v>
          </cell>
          <cell r="D607" t="str">
            <v>VT2</v>
          </cell>
          <cell r="E607" t="str">
            <v>Vu Thi Y</v>
          </cell>
          <cell r="H607">
            <v>7</v>
          </cell>
          <cell r="I607">
            <v>10</v>
          </cell>
          <cell r="J607">
            <v>70</v>
          </cell>
          <cell r="K607" t="str">
            <v>PASSED</v>
          </cell>
        </row>
        <row r="608">
          <cell r="A608" t="str">
            <v>y.vu_L2_CBL_019</v>
          </cell>
          <cell r="B608">
            <v>1</v>
          </cell>
          <cell r="C608" t="str">
            <v>VH003064</v>
          </cell>
          <cell r="D608" t="str">
            <v>VT2</v>
          </cell>
          <cell r="E608" t="str">
            <v>VU THI Y</v>
          </cell>
          <cell r="H608">
            <v>9</v>
          </cell>
          <cell r="I608">
            <v>10</v>
          </cell>
          <cell r="J608">
            <v>90</v>
          </cell>
          <cell r="K608" t="str">
            <v>PASSED</v>
          </cell>
        </row>
        <row r="609">
          <cell r="A609" t="str">
            <v>y.vu_L3_CBL_001</v>
          </cell>
          <cell r="B609">
            <v>14</v>
          </cell>
          <cell r="C609" t="str">
            <v>VH003064</v>
          </cell>
          <cell r="D609" t="str">
            <v>VT2</v>
          </cell>
          <cell r="E609" t="str">
            <v>Vu Thi Y</v>
          </cell>
          <cell r="F609" t="str">
            <v>06/05/1989</v>
          </cell>
          <cell r="G609" t="str">
            <v>Female</v>
          </cell>
          <cell r="H609">
            <v>12</v>
          </cell>
          <cell r="I609">
            <v>15</v>
          </cell>
          <cell r="J609">
            <v>80</v>
          </cell>
          <cell r="K609" t="str">
            <v>PASSED</v>
          </cell>
        </row>
        <row r="610">
          <cell r="A610" t="str">
            <v>y.vu_L3_CBL_002</v>
          </cell>
          <cell r="B610">
            <v>14</v>
          </cell>
          <cell r="C610" t="str">
            <v>VH003064</v>
          </cell>
          <cell r="D610" t="str">
            <v>VT2</v>
          </cell>
          <cell r="E610" t="str">
            <v>Vu Thi Y</v>
          </cell>
          <cell r="F610" t="str">
            <v>06/05/1989</v>
          </cell>
          <cell r="G610" t="str">
            <v>Female</v>
          </cell>
          <cell r="H610">
            <v>8</v>
          </cell>
          <cell r="I610">
            <v>10</v>
          </cell>
          <cell r="J610">
            <v>80</v>
          </cell>
          <cell r="K610" t="str">
            <v>PASSED</v>
          </cell>
        </row>
        <row r="611">
          <cell r="A611" t="str">
            <v>y.vu_L3_CBL_003</v>
          </cell>
          <cell r="B611">
            <v>22</v>
          </cell>
          <cell r="C611" t="str">
            <v>VH003064</v>
          </cell>
          <cell r="D611" t="str">
            <v>VT2</v>
          </cell>
          <cell r="E611" t="str">
            <v>Vu Thi Y</v>
          </cell>
          <cell r="H611">
            <v>5</v>
          </cell>
          <cell r="I611">
            <v>10</v>
          </cell>
          <cell r="J611">
            <v>50</v>
          </cell>
          <cell r="K611" t="str">
            <v>FAILED</v>
          </cell>
        </row>
        <row r="612">
          <cell r="A612" t="str">
            <v>y.vu_L3_CBL_004</v>
          </cell>
          <cell r="B612">
            <v>15</v>
          </cell>
          <cell r="C612" t="str">
            <v>VH003064</v>
          </cell>
          <cell r="D612" t="str">
            <v>VT2</v>
          </cell>
          <cell r="E612" t="str">
            <v>Vu Thi Y</v>
          </cell>
          <cell r="H612">
            <v>9</v>
          </cell>
          <cell r="I612">
            <v>10</v>
          </cell>
          <cell r="J612">
            <v>90</v>
          </cell>
          <cell r="K612" t="str">
            <v>PASSED</v>
          </cell>
        </row>
        <row r="613">
          <cell r="A613" t="str">
            <v>y.vu_L3_CBL_006</v>
          </cell>
          <cell r="B613">
            <v>24</v>
          </cell>
          <cell r="C613" t="str">
            <v>VH003064</v>
          </cell>
          <cell r="D613" t="str">
            <v>VT2</v>
          </cell>
          <cell r="E613" t="str">
            <v>Vu Thi Y</v>
          </cell>
          <cell r="H613">
            <v>0</v>
          </cell>
          <cell r="I613">
            <v>0</v>
          </cell>
          <cell r="J613" t="str">
            <v>ABS</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ummary"/>
      <sheetName val="CBL Training Courses"/>
      <sheetName val="CBL Level Definition"/>
      <sheetName val="CBL Score Standard"/>
      <sheetName val="Toan.chu"/>
      <sheetName val="Thanh.nguyen"/>
      <sheetName val="Thanh2.Hoang"/>
      <sheetName val="nhung.do"/>
      <sheetName val="huong6.nguyen"/>
      <sheetName val="Template"/>
      <sheetName val="Duy.Doan"/>
      <sheetName val="Thoa.Dien"/>
      <sheetName val="Hong Pham"/>
      <sheetName val="Hong Nguyen"/>
      <sheetName val="Mai Ngo"/>
      <sheetName val="An Ta"/>
      <sheetName val="Khanh Ngo"/>
      <sheetName val="Oanh2 Nguyen"/>
      <sheetName val="Minh Do"/>
      <sheetName val="Oanh Do"/>
      <sheetName val="Hai Trinh"/>
      <sheetName val="Chi Bui"/>
      <sheetName val="Doan Vu"/>
      <sheetName val="Ngan Bui"/>
      <sheetName val="Giang Nguyen"/>
      <sheetName val="Lam Bui"/>
      <sheetName val="Thuy Lang"/>
      <sheetName val="Trang Tran"/>
      <sheetName val="Diu Le"/>
      <sheetName val="Phuong Phan"/>
      <sheetName val="Anh Duong"/>
      <sheetName val="Hanh Duong"/>
      <sheetName val="Hanh Trinh"/>
      <sheetName val="Hien Bui"/>
      <sheetName val="Na Nguyen"/>
      <sheetName val="Lan Nguyen"/>
      <sheetName val="Van Huong"/>
      <sheetName val="Loc Le"/>
      <sheetName val="Duyen Pham"/>
      <sheetName val="Huong Luong"/>
      <sheetName val="Cuong Truong"/>
      <sheetName val="Anh Phan"/>
      <sheetName val="Dung Pham"/>
      <sheetName val="Trang Nguyen"/>
      <sheetName val="Khanh Ha"/>
      <sheetName val="Ha Nguyen ICAS3"/>
      <sheetName val="Chau Nguyen"/>
      <sheetName val="Ngan Do"/>
      <sheetName val="Hien Quach"/>
      <sheetName val="Thu Nguyen"/>
      <sheetName val="Ngoc Dang"/>
      <sheetName val="Tam Hoang"/>
      <sheetName val="Linh Nguyen"/>
      <sheetName val="Ngoc Dao"/>
      <sheetName val="Truong Dao"/>
      <sheetName val="Vi Nguyen"/>
      <sheetName val="Phuong Pham"/>
      <sheetName val="Duy Ngo"/>
      <sheetName val="Ha Nguyen"/>
      <sheetName val="Dan Nguyen"/>
      <sheetName val="Ly Nguyen"/>
      <sheetName val="Dinh Pham"/>
      <sheetName val="Anh Tran"/>
      <sheetName val="Trang2.Le"/>
      <sheetName val="Phuc Truong"/>
      <sheetName val="Phuong Nguyen"/>
      <sheetName val="Bich Do"/>
      <sheetName val="Thuy Pham"/>
      <sheetName val="Hue Do"/>
      <sheetName val="Ha To"/>
      <sheetName val="Men Than"/>
      <sheetName val="Phong Nguyen"/>
      <sheetName val="Anh To"/>
      <sheetName val="Lan Hoang"/>
      <sheetName val="Vinh Nguyen"/>
      <sheetName val="Nhung Hoang"/>
      <sheetName val="Oanh Nguyen"/>
      <sheetName val="Thuy Le MIB"/>
      <sheetName val="Tung Tran"/>
      <sheetName val="Thang Vu"/>
      <sheetName val="Quyen Nguyen"/>
      <sheetName val="Cuong Tran"/>
      <sheetName val="Lan Nguyen 89"/>
      <sheetName val="Chinh.Tran"/>
      <sheetName val="Huyen2.Nguyen"/>
      <sheetName val="Trang2.Nguyen"/>
      <sheetName val="Nguyet2.Nguyen"/>
      <sheetName val="Hien Dinh"/>
      <sheetName val="Huyen Nguyen"/>
      <sheetName val="Y Vu"/>
      <sheetName val="Hang Vu"/>
      <sheetName val="Trang 1 Tran"/>
      <sheetName val="Nhung2 Nguyen"/>
      <sheetName val="Thuy Dang"/>
      <sheetName val="Phuong 2 Le"/>
      <sheetName val="Thuy Le"/>
      <sheetName val="An2.Nguyen"/>
      <sheetName val="Kien Nguyen"/>
      <sheetName val="Phuong Ngo"/>
      <sheetName val="Nga Bui"/>
    </sheetNames>
    <sheetDataSet>
      <sheetData sheetId="0"/>
      <sheetData sheetId="1"/>
      <sheetData sheetId="2"/>
      <sheetData sheetId="3"/>
      <sheetData sheetId="4">
        <row r="64">
          <cell r="D64">
            <v>0</v>
          </cell>
          <cell r="E64">
            <v>4.6511627906976744E-2</v>
          </cell>
          <cell r="F64">
            <v>2.8169014084507043E-2</v>
          </cell>
          <cell r="G64">
            <v>2.1276595744680851E-2</v>
          </cell>
          <cell r="H64">
            <v>1.9607843137254902E-2</v>
          </cell>
        </row>
        <row r="65">
          <cell r="D65">
            <v>0</v>
          </cell>
          <cell r="E65">
            <v>4.6511627906976744E-2</v>
          </cell>
          <cell r="F65">
            <v>2.8169014084507043E-2</v>
          </cell>
          <cell r="G65">
            <v>2.1276595744680851E-2</v>
          </cell>
          <cell r="H65">
            <v>1.9607843137254902E-2</v>
          </cell>
        </row>
        <row r="66">
          <cell r="D66">
            <v>0</v>
          </cell>
          <cell r="E66">
            <v>0</v>
          </cell>
          <cell r="F66">
            <v>2.8169014084507043E-2</v>
          </cell>
          <cell r="G66">
            <v>2.1276595744680851E-2</v>
          </cell>
          <cell r="H66">
            <v>1.9607843137254902E-2</v>
          </cell>
        </row>
        <row r="67">
          <cell r="D67">
            <v>0</v>
          </cell>
          <cell r="E67">
            <v>0</v>
          </cell>
          <cell r="F67">
            <v>2.8169014084507043E-2</v>
          </cell>
          <cell r="G67">
            <v>2.1276595744680851E-2</v>
          </cell>
          <cell r="H67">
            <v>1.9607843137254902E-2</v>
          </cell>
        </row>
        <row r="68">
          <cell r="D68">
            <v>0</v>
          </cell>
          <cell r="E68">
            <v>0</v>
          </cell>
          <cell r="F68">
            <v>0</v>
          </cell>
          <cell r="G68">
            <v>2.1276595744680851E-2</v>
          </cell>
          <cell r="H68">
            <v>1.9607843137254902E-2</v>
          </cell>
        </row>
        <row r="69">
          <cell r="D69">
            <v>0</v>
          </cell>
          <cell r="E69">
            <v>0</v>
          </cell>
          <cell r="F69">
            <v>0</v>
          </cell>
          <cell r="G69">
            <v>0</v>
          </cell>
          <cell r="H69">
            <v>1.9607843137254902E-2</v>
          </cell>
        </row>
        <row r="70">
          <cell r="D70">
            <v>0</v>
          </cell>
          <cell r="E70">
            <v>0</v>
          </cell>
          <cell r="F70">
            <v>2.8169014084507043E-2</v>
          </cell>
          <cell r="G70">
            <v>2.1276595744680851E-2</v>
          </cell>
          <cell r="H70">
            <v>1.9607843137254902E-2</v>
          </cell>
        </row>
        <row r="71">
          <cell r="D71">
            <v>0</v>
          </cell>
          <cell r="E71">
            <v>0</v>
          </cell>
          <cell r="F71">
            <v>2.8169014084507043E-2</v>
          </cell>
          <cell r="G71">
            <v>2.1276595744680851E-2</v>
          </cell>
          <cell r="H71">
            <v>1.9607843137254902E-2</v>
          </cell>
        </row>
        <row r="72">
          <cell r="D72">
            <v>0</v>
          </cell>
          <cell r="E72">
            <v>0</v>
          </cell>
          <cell r="F72">
            <v>0</v>
          </cell>
          <cell r="G72">
            <v>0</v>
          </cell>
          <cell r="H72">
            <v>0</v>
          </cell>
        </row>
        <row r="73">
          <cell r="D73">
            <v>0</v>
          </cell>
          <cell r="E73">
            <v>0</v>
          </cell>
          <cell r="F73">
            <v>0</v>
          </cell>
          <cell r="G73">
            <v>0</v>
          </cell>
          <cell r="H73">
            <v>0</v>
          </cell>
        </row>
        <row r="74">
          <cell r="D74">
            <v>0</v>
          </cell>
          <cell r="E74">
            <v>0</v>
          </cell>
          <cell r="F74">
            <v>0</v>
          </cell>
          <cell r="G74">
            <v>0</v>
          </cell>
          <cell r="H74">
            <v>0</v>
          </cell>
        </row>
        <row r="75">
          <cell r="D75">
            <v>0</v>
          </cell>
          <cell r="E75">
            <v>0</v>
          </cell>
          <cell r="F75">
            <v>0</v>
          </cell>
          <cell r="G75">
            <v>0</v>
          </cell>
          <cell r="H75">
            <v>0</v>
          </cell>
        </row>
        <row r="76">
          <cell r="D76">
            <v>0</v>
          </cell>
          <cell r="E76">
            <v>0</v>
          </cell>
          <cell r="F76">
            <v>0</v>
          </cell>
          <cell r="G76">
            <v>0</v>
          </cell>
          <cell r="H76">
            <v>0</v>
          </cell>
        </row>
        <row r="77">
          <cell r="D77">
            <v>0</v>
          </cell>
          <cell r="E77">
            <v>0</v>
          </cell>
          <cell r="F77">
            <v>2.8169014084507043E-2</v>
          </cell>
          <cell r="G77">
            <v>2.1276595744680851E-2</v>
          </cell>
          <cell r="H77">
            <v>1.9607843137254902E-2</v>
          </cell>
        </row>
        <row r="78">
          <cell r="D78">
            <v>0</v>
          </cell>
          <cell r="E78">
            <v>0</v>
          </cell>
          <cell r="F78">
            <v>2.8169014084507043E-2</v>
          </cell>
          <cell r="G78">
            <v>2.1276595744680851E-2</v>
          </cell>
          <cell r="H78">
            <v>1.9607843137254902E-2</v>
          </cell>
        </row>
        <row r="79">
          <cell r="D79">
            <v>0</v>
          </cell>
          <cell r="E79">
            <v>0</v>
          </cell>
          <cell r="F79">
            <v>2.8169014084507043E-2</v>
          </cell>
          <cell r="G79">
            <v>2.1276595744680851E-2</v>
          </cell>
          <cell r="H79">
            <v>1.9607843137254902E-2</v>
          </cell>
        </row>
        <row r="80">
          <cell r="D80">
            <v>0</v>
          </cell>
          <cell r="E80">
            <v>0</v>
          </cell>
          <cell r="F80">
            <v>0</v>
          </cell>
          <cell r="G80">
            <v>2.1276595744680851E-2</v>
          </cell>
          <cell r="H80">
            <v>1.9607843137254902E-2</v>
          </cell>
        </row>
        <row r="81">
          <cell r="D81">
            <v>0</v>
          </cell>
          <cell r="E81">
            <v>0</v>
          </cell>
          <cell r="F81">
            <v>0</v>
          </cell>
          <cell r="G81">
            <v>2.1276595744680851E-2</v>
          </cell>
          <cell r="H81">
            <v>1.9607843137254902E-2</v>
          </cell>
        </row>
        <row r="82">
          <cell r="D82">
            <v>0</v>
          </cell>
          <cell r="E82">
            <v>0</v>
          </cell>
          <cell r="F82">
            <v>0</v>
          </cell>
          <cell r="G82">
            <v>0</v>
          </cell>
          <cell r="H82">
            <v>1.9607843137254902E-2</v>
          </cell>
        </row>
        <row r="83">
          <cell r="D83">
            <v>0</v>
          </cell>
          <cell r="E83">
            <v>0</v>
          </cell>
          <cell r="F83">
            <v>0</v>
          </cell>
          <cell r="G83">
            <v>0</v>
          </cell>
          <cell r="H83">
            <v>1.9607843137254902E-2</v>
          </cell>
        </row>
        <row r="84">
          <cell r="D84">
            <v>0</v>
          </cell>
          <cell r="E84">
            <v>0</v>
          </cell>
          <cell r="F84">
            <v>2.8169014084507043E-2</v>
          </cell>
          <cell r="G84">
            <v>2.1276595744680851E-2</v>
          </cell>
          <cell r="H84">
            <v>1.9607843137254902E-2</v>
          </cell>
        </row>
        <row r="85">
          <cell r="D85">
            <v>0</v>
          </cell>
          <cell r="E85">
            <v>0</v>
          </cell>
          <cell r="F85">
            <v>2.8169014084507043E-2</v>
          </cell>
          <cell r="G85">
            <v>2.1276595744680851E-2</v>
          </cell>
          <cell r="H85">
            <v>1.9607843137254902E-2</v>
          </cell>
        </row>
        <row r="86">
          <cell r="D86">
            <v>9.0909090909090912E-2</v>
          </cell>
          <cell r="E86">
            <v>4.6511627906976744E-2</v>
          </cell>
          <cell r="F86">
            <v>2.8169014084507043E-2</v>
          </cell>
          <cell r="G86">
            <v>2.1276595744680851E-2</v>
          </cell>
          <cell r="H86">
            <v>1.9607843137254902E-2</v>
          </cell>
        </row>
        <row r="87">
          <cell r="D87">
            <v>0</v>
          </cell>
          <cell r="E87">
            <v>0</v>
          </cell>
          <cell r="F87">
            <v>0</v>
          </cell>
          <cell r="G87">
            <v>2.1276595744680851E-2</v>
          </cell>
          <cell r="H87">
            <v>1.9607843137254902E-2</v>
          </cell>
        </row>
        <row r="88">
          <cell r="D88">
            <v>9.0909090909090912E-2</v>
          </cell>
          <cell r="E88">
            <v>4.6511627906976744E-2</v>
          </cell>
          <cell r="F88">
            <v>2.8169014084507043E-2</v>
          </cell>
          <cell r="G88">
            <v>2.1276595744680851E-2</v>
          </cell>
          <cell r="H88">
            <v>1.9607843137254902E-2</v>
          </cell>
        </row>
        <row r="89">
          <cell r="D89">
            <v>9.0909090909090912E-2</v>
          </cell>
          <cell r="E89">
            <v>4.6511627906976744E-2</v>
          </cell>
          <cell r="F89">
            <v>2.8169014084507043E-2</v>
          </cell>
          <cell r="G89">
            <v>2.1276595744680851E-2</v>
          </cell>
          <cell r="H89">
            <v>1.9607843137254902E-2</v>
          </cell>
        </row>
        <row r="90">
          <cell r="D90">
            <v>0</v>
          </cell>
          <cell r="E90">
            <v>4.6511627906976744E-2</v>
          </cell>
          <cell r="F90">
            <v>2.8169014084507043E-2</v>
          </cell>
          <cell r="G90">
            <v>2.1276595744680851E-2</v>
          </cell>
          <cell r="H90">
            <v>1.9607843137254902E-2</v>
          </cell>
        </row>
        <row r="91">
          <cell r="D91">
            <v>0</v>
          </cell>
          <cell r="E91">
            <v>0</v>
          </cell>
          <cell r="F91">
            <v>0</v>
          </cell>
          <cell r="G91">
            <v>2.1276595744680851E-2</v>
          </cell>
          <cell r="H91">
            <v>1.9607843137254902E-2</v>
          </cell>
        </row>
        <row r="92">
          <cell r="D92">
            <v>9.0909090909090912E-2</v>
          </cell>
          <cell r="E92">
            <v>4.6511627906976744E-2</v>
          </cell>
          <cell r="F92">
            <v>2.8169014084507043E-2</v>
          </cell>
          <cell r="G92">
            <v>2.1276595744680851E-2</v>
          </cell>
          <cell r="H92">
            <v>1.9607843137254902E-2</v>
          </cell>
        </row>
        <row r="93">
          <cell r="D93">
            <v>0</v>
          </cell>
          <cell r="E93">
            <v>4.6511627906976744E-2</v>
          </cell>
          <cell r="F93">
            <v>2.8169014084507043E-2</v>
          </cell>
          <cell r="G93">
            <v>2.1276595744680851E-2</v>
          </cell>
          <cell r="H93">
            <v>1.9607843137254902E-2</v>
          </cell>
        </row>
        <row r="94">
          <cell r="D94">
            <v>0</v>
          </cell>
          <cell r="E94">
            <v>0</v>
          </cell>
          <cell r="F94">
            <v>1.4084507042253521E-2</v>
          </cell>
          <cell r="G94">
            <v>2.1276595744680851E-2</v>
          </cell>
          <cell r="H94">
            <v>1.9607843137254902E-2</v>
          </cell>
        </row>
        <row r="95">
          <cell r="D95">
            <v>0</v>
          </cell>
          <cell r="E95">
            <v>2.3255813953488372E-2</v>
          </cell>
          <cell r="F95">
            <v>1.4084507042253521E-2</v>
          </cell>
          <cell r="G95">
            <v>2.1276595744680851E-2</v>
          </cell>
          <cell r="H95">
            <v>1.9607843137254902E-2</v>
          </cell>
        </row>
        <row r="96">
          <cell r="D96">
            <v>0</v>
          </cell>
          <cell r="E96">
            <v>0</v>
          </cell>
          <cell r="F96">
            <v>1.4084507042253521E-2</v>
          </cell>
          <cell r="G96">
            <v>2.1276595744680851E-2</v>
          </cell>
          <cell r="H96">
            <v>1.9607843137254902E-2</v>
          </cell>
        </row>
        <row r="97">
          <cell r="D97">
            <v>0</v>
          </cell>
          <cell r="E97">
            <v>0</v>
          </cell>
          <cell r="F97">
            <v>1.4084507042253521E-2</v>
          </cell>
          <cell r="G97">
            <v>2.1276595744680851E-2</v>
          </cell>
          <cell r="H97">
            <v>1.9607843137254902E-2</v>
          </cell>
        </row>
        <row r="98">
          <cell r="D98">
            <v>0</v>
          </cell>
          <cell r="E98">
            <v>0</v>
          </cell>
          <cell r="F98">
            <v>0</v>
          </cell>
          <cell r="G98">
            <v>2.1276595744680851E-2</v>
          </cell>
          <cell r="H98">
            <v>1.9607843137254902E-2</v>
          </cell>
        </row>
        <row r="99">
          <cell r="D99">
            <v>0</v>
          </cell>
          <cell r="E99">
            <v>4.6511627906976744E-2</v>
          </cell>
          <cell r="F99">
            <v>2.8169014084507043E-2</v>
          </cell>
          <cell r="G99">
            <v>2.1276595744680851E-2</v>
          </cell>
          <cell r="H99">
            <v>1.9607843137254902E-2</v>
          </cell>
        </row>
        <row r="100">
          <cell r="D100">
            <v>9.0909090909090912E-2</v>
          </cell>
          <cell r="E100">
            <v>4.6511627906976744E-2</v>
          </cell>
          <cell r="F100">
            <v>2.8169014084507043E-2</v>
          </cell>
          <cell r="G100">
            <v>2.1276595744680851E-2</v>
          </cell>
          <cell r="H100">
            <v>1.9607843137254902E-2</v>
          </cell>
        </row>
        <row r="101">
          <cell r="D101">
            <v>0</v>
          </cell>
          <cell r="E101">
            <v>4.6511627906976744E-2</v>
          </cell>
          <cell r="F101">
            <v>2.8169014084507043E-2</v>
          </cell>
          <cell r="G101">
            <v>2.1276595744680851E-2</v>
          </cell>
          <cell r="H101">
            <v>1.9607843137254902E-2</v>
          </cell>
        </row>
        <row r="102">
          <cell r="D102">
            <v>0</v>
          </cell>
          <cell r="E102">
            <v>0</v>
          </cell>
          <cell r="F102">
            <v>0</v>
          </cell>
          <cell r="G102">
            <v>0</v>
          </cell>
          <cell r="H102">
            <v>1.9607843137254902E-2</v>
          </cell>
        </row>
        <row r="103">
          <cell r="D103">
            <v>9.0909090909090912E-2</v>
          </cell>
          <cell r="E103">
            <v>4.6511627906976744E-2</v>
          </cell>
          <cell r="F103">
            <v>2.8169014084507043E-2</v>
          </cell>
          <cell r="G103">
            <v>2.1276595744680851E-2</v>
          </cell>
          <cell r="H103">
            <v>1.9607843137254902E-2</v>
          </cell>
        </row>
        <row r="104">
          <cell r="D104">
            <v>9.0909090909090912E-2</v>
          </cell>
          <cell r="E104">
            <v>4.6511627906976744E-2</v>
          </cell>
          <cell r="F104">
            <v>2.8169014084507043E-2</v>
          </cell>
          <cell r="G104">
            <v>2.1276595744680851E-2</v>
          </cell>
          <cell r="H104">
            <v>1.9607843137254902E-2</v>
          </cell>
        </row>
        <row r="105">
          <cell r="D105">
            <v>9.0909090909090912E-2</v>
          </cell>
          <cell r="E105">
            <v>4.6511627906976744E-2</v>
          </cell>
          <cell r="F105">
            <v>2.8169014084507043E-2</v>
          </cell>
          <cell r="G105">
            <v>2.1276595744680851E-2</v>
          </cell>
          <cell r="H105">
            <v>1.9607843137254902E-2</v>
          </cell>
        </row>
        <row r="106">
          <cell r="D106">
            <v>9.0909090909090912E-2</v>
          </cell>
          <cell r="E106">
            <v>4.6511627906976744E-2</v>
          </cell>
          <cell r="F106">
            <v>2.8169014084507043E-2</v>
          </cell>
          <cell r="G106">
            <v>2.1276595744680851E-2</v>
          </cell>
          <cell r="H106">
            <v>1.9607843137254902E-2</v>
          </cell>
        </row>
        <row r="107">
          <cell r="D107">
            <v>9.0909090909090912E-2</v>
          </cell>
          <cell r="E107">
            <v>4.6511627906976744E-2</v>
          </cell>
          <cell r="F107">
            <v>2.8169014084507043E-2</v>
          </cell>
          <cell r="G107">
            <v>2.1276595744680851E-2</v>
          </cell>
          <cell r="H107">
            <v>1.9607843137254902E-2</v>
          </cell>
        </row>
        <row r="108">
          <cell r="D108">
            <v>9.0909090909090912E-2</v>
          </cell>
          <cell r="E108">
            <v>4.6511627906976744E-2</v>
          </cell>
          <cell r="F108">
            <v>2.8169014084507043E-2</v>
          </cell>
          <cell r="G108">
            <v>2.1276595744680851E-2</v>
          </cell>
          <cell r="H108">
            <v>1.9607843137254902E-2</v>
          </cell>
        </row>
        <row r="109">
          <cell r="D109">
            <v>0</v>
          </cell>
          <cell r="E109">
            <v>4.6511627906976744E-2</v>
          </cell>
          <cell r="F109">
            <v>2.8169014084507043E-2</v>
          </cell>
          <cell r="G109">
            <v>2.1276595744680851E-2</v>
          </cell>
          <cell r="H109">
            <v>1.9607843137254902E-2</v>
          </cell>
        </row>
        <row r="110">
          <cell r="D110">
            <v>0</v>
          </cell>
          <cell r="E110">
            <v>4.6511627906976744E-2</v>
          </cell>
          <cell r="F110">
            <v>2.8169014084507043E-2</v>
          </cell>
          <cell r="G110">
            <v>2.1276595744680851E-2</v>
          </cell>
          <cell r="H110">
            <v>1.9607843137254902E-2</v>
          </cell>
        </row>
        <row r="111">
          <cell r="D111">
            <v>0</v>
          </cell>
          <cell r="E111">
            <v>2.3255813953488372E-2</v>
          </cell>
          <cell r="F111">
            <v>1.4084507042253521E-2</v>
          </cell>
          <cell r="G111">
            <v>2.1276595744680851E-2</v>
          </cell>
          <cell r="H111">
            <v>1.9607843137254902E-2</v>
          </cell>
        </row>
        <row r="112">
          <cell r="D112">
            <v>0</v>
          </cell>
          <cell r="E112">
            <v>2.3255813953488372E-2</v>
          </cell>
          <cell r="F112">
            <v>1.4084507042253521E-2</v>
          </cell>
          <cell r="G112">
            <v>2.1276595744680851E-2</v>
          </cell>
          <cell r="H112">
            <v>1.9607843137254902E-2</v>
          </cell>
        </row>
        <row r="113">
          <cell r="D113">
            <v>0</v>
          </cell>
          <cell r="E113">
            <v>4.6511627906976744E-2</v>
          </cell>
          <cell r="F113">
            <v>2.8169014084507043E-2</v>
          </cell>
          <cell r="G113">
            <v>2.1276595744680851E-2</v>
          </cell>
          <cell r="H113">
            <v>1.9607843137254902E-2</v>
          </cell>
        </row>
        <row r="114">
          <cell r="D114">
            <v>0</v>
          </cell>
          <cell r="E114">
            <v>0</v>
          </cell>
          <cell r="F114">
            <v>2.8169014084507043E-2</v>
          </cell>
          <cell r="G114">
            <v>2.1276595744680851E-2</v>
          </cell>
          <cell r="H114">
            <v>1.9607843137254902E-2</v>
          </cell>
        </row>
        <row r="115">
          <cell r="D115">
            <v>0</v>
          </cell>
          <cell r="E115">
            <v>0</v>
          </cell>
          <cell r="F115">
            <v>1.4084507042253521E-2</v>
          </cell>
          <cell r="G115">
            <v>2.1276595744680851E-2</v>
          </cell>
          <cell r="H115">
            <v>1.9607843137254902E-2</v>
          </cell>
        </row>
        <row r="116">
          <cell r="D116">
            <v>0</v>
          </cell>
          <cell r="E116">
            <v>0</v>
          </cell>
          <cell r="F116">
            <v>0</v>
          </cell>
          <cell r="G116">
            <v>2.1276595744680851E-2</v>
          </cell>
          <cell r="H116">
            <v>1.9607843137254902E-2</v>
          </cell>
        </row>
        <row r="117">
          <cell r="D117">
            <v>0</v>
          </cell>
          <cell r="E117">
            <v>0</v>
          </cell>
          <cell r="F117">
            <v>0</v>
          </cell>
          <cell r="G117">
            <v>2.1276595744680851E-2</v>
          </cell>
          <cell r="H117">
            <v>1.9607843137254902E-2</v>
          </cell>
        </row>
        <row r="118">
          <cell r="D118">
            <v>0</v>
          </cell>
          <cell r="E118">
            <v>0</v>
          </cell>
          <cell r="F118">
            <v>2.8169014084507043E-2</v>
          </cell>
          <cell r="G118">
            <v>2.1276595744680851E-2</v>
          </cell>
          <cell r="H118">
            <v>1.9607843137254902E-2</v>
          </cell>
        </row>
        <row r="119">
          <cell r="D119">
            <v>0</v>
          </cell>
          <cell r="E119">
            <v>0</v>
          </cell>
          <cell r="F119">
            <v>2.8169014084507043E-2</v>
          </cell>
          <cell r="G119">
            <v>2.1276595744680851E-2</v>
          </cell>
          <cell r="H119">
            <v>1.9607843137254902E-2</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file:///X:\01.Training%20Material\CBL%202020\CBL%20Progress_hanh.duong.xlsm"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honglien.nguyen" refreshedDate="43819.383328356482" createdVersion="5" refreshedVersion="5" minRefreshableVersion="3" recordCount="72">
  <cacheSource type="worksheet">
    <worksheetSource ref="F1:N1048576" sheet="Summary"/>
  </cacheSource>
  <cacheFields count="9">
    <cacheField name="Name" numFmtId="0">
      <sharedItems containsBlank="1"/>
    </cacheField>
    <cacheField name="2018 Level" numFmtId="0">
      <sharedItems containsString="0" containsBlank="1" containsNumber="1" containsInteger="1" minValue="0" maxValue="3"/>
    </cacheField>
    <cacheField name="2018 Score" numFmtId="0">
      <sharedItems containsString="0" containsBlank="1" containsNumber="1" minValue="0" maxValue="3.1184012066365012"/>
    </cacheField>
    <cacheField name="2019 CBL Level Target" numFmtId="0">
      <sharedItems containsString="0" containsBlank="1" containsNumber="1" containsInteger="1" minValue="1" maxValue="3"/>
    </cacheField>
    <cacheField name="2019 CBL Score Target" numFmtId="0">
      <sharedItems containsString="0" containsBlank="1" containsNumber="1" minValue="1.5048355899419728" maxValue="3.38"/>
    </cacheField>
    <cacheField name="Q3 2019 CBL Level" numFmtId="0">
      <sharedItems containsString="0" containsBlank="1" containsNumber="1" containsInteger="1" minValue="1" maxValue="3"/>
    </cacheField>
    <cacheField name="Q3 2019 CBL Score" numFmtId="2">
      <sharedItems containsString="0" containsBlank="1" containsNumber="1" minValue="0.75241779497098638" maxValue="3.4909502262443439"/>
    </cacheField>
    <cacheField name="2nd Half 2019 CBL Level" numFmtId="0">
      <sharedItems containsString="0" containsBlank="1" containsNumber="1" containsInteger="1" minValue="0" maxValue="3" count="5">
        <m/>
        <n v="3"/>
        <n v="2"/>
        <n v="1"/>
        <n v="0"/>
      </sharedItems>
    </cacheField>
    <cacheField name="2nd Half 2019 CBL score" numFmtId="0">
      <sharedItems containsString="0" containsBlank="1" containsNumber="1" minValue="1.1044487427466152" maxValue="3.4909502262443439" count="63">
        <m/>
        <n v="3.1568627450980395"/>
        <n v="3.0527903469079947"/>
        <n v="2.9530823786142943"/>
        <n v="2.9871794871794881"/>
        <n v="2.8376977632296789"/>
        <n v="2.9555052790346918"/>
        <n v="2.7820512820512828"/>
        <n v="3.4200603318250375"/>
        <n v="2.8120567375886538"/>
        <n v="2.8633387888707045"/>
        <n v="2.6453900709219869"/>
        <n v="2.8461538461538471"/>
        <n v="2.8974358974358982"/>
        <n v="2.7564102564102573"/>
        <n v="2.7992362247681406"/>
        <n v="2.7864157119476278"/>
        <n v="2.6838516093835252"/>
        <n v="2.6710310965630129"/>
        <n v="2.7607746863066023"/>
        <n v="2.7948717948717956"/>
        <n v="2.5247483013440468"/>
        <n v="2.5428259683578833"/>
        <n v="2.7307692307692317"/>
        <n v="2.5043644298963459"/>
        <n v="2.337697763229678"/>
        <n v="2.7051282051282053"/>
        <n v="2.6710310965630115"/>
        <n v="2.576923076923078"/>
        <n v="2.4146208401527565"/>
        <n v="2.5812875068194221"/>
        <n v="2.3761593016912164"/>
        <n v="2.2683380449337895"/>
        <n v="3.4909502262443439"/>
        <n v="2.9487179487179498"/>
        <n v="2.9274413529732688"/>
        <n v="2.9487179487179493"/>
        <n v="2.8761593016912177"/>
        <n v="3.2315233785822022"/>
        <n v="2.7383325893964199"/>
        <n v="2.9018003273322432"/>
        <n v="2.8505182760501917"/>
        <n v="2.7298765064722521"/>
        <n v="2.5591181867777615"/>
        <n v="2.631676833804494"/>
        <n v="2.6882160392798693"/>
        <n v="2.5474631751227506"/>
        <n v="2.8717948717948727"/>
        <n v="2.8076923076923079"/>
        <n v="2.7479541734860891"/>
        <n v="2.6197490452809613"/>
        <n v="2.5291127312403909"/>
        <n v="2.5812875068194225"/>
        <n v="2.23949809056192"/>
        <n v="2.5684669939989093"/>
        <n v="2.0445618211575662"/>
        <n v="2.4238952536824883"/>
        <n v="2.5477359519912715"/>
        <n v="2.3469721767594112"/>
        <n v="1.520309477756286"/>
        <n v="1.462282398452611"/>
        <n v="1.1044487427466152"/>
        <n v="2.7109312777335304"/>
      </sharedItems>
      <fieldGroup base="8">
        <rangePr autoStart="0" autoEnd="0" startNum="1" endNum="3.5" groupInterval="0.5"/>
        <groupItems count="7">
          <s v="&lt;1 or (blank)"/>
          <s v="1-1.5"/>
          <s v="1.5-2"/>
          <s v="2-2.5"/>
          <s v="2.5-3"/>
          <s v="3-3.5"/>
          <s v="&gt;3.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honglien.nguyen" refreshedDate="43819.383328356482" createdVersion="5" refreshedVersion="5" minRefreshableVersion="3" recordCount="72">
  <cacheSource type="worksheet">
    <worksheetSource ref="F1:N1048576" sheet="Summary" r:id="rId2"/>
  </cacheSource>
  <cacheFields count="9">
    <cacheField name="Name" numFmtId="0">
      <sharedItems containsBlank="1"/>
    </cacheField>
    <cacheField name="2018 Level" numFmtId="0">
      <sharedItems containsString="0" containsBlank="1" containsNumber="1" containsInteger="1" minValue="0" maxValue="3"/>
    </cacheField>
    <cacheField name="2018 Score" numFmtId="0">
      <sharedItems containsString="0" containsBlank="1" containsNumber="1" minValue="0" maxValue="3.1184012066365012"/>
    </cacheField>
    <cacheField name="2019 CBL Level Target" numFmtId="0">
      <sharedItems containsString="0" containsBlank="1" containsNumber="1" containsInteger="1" minValue="1" maxValue="3"/>
    </cacheField>
    <cacheField name="2019 CBL Score Target" numFmtId="0">
      <sharedItems containsString="0" containsBlank="1" containsNumber="1" minValue="1.5048355899419728" maxValue="3.38"/>
    </cacheField>
    <cacheField name="Q3 2019 CBL Level" numFmtId="0">
      <sharedItems containsString="0" containsBlank="1" containsNumber="1" containsInteger="1" minValue="1" maxValue="3"/>
    </cacheField>
    <cacheField name="Q3 2019 CBL Score" numFmtId="2">
      <sharedItems containsString="0" containsBlank="1" containsNumber="1" minValue="0.75241779497098638" maxValue="3.4909502262443439"/>
    </cacheField>
    <cacheField name="2nd Half 2019 CBL Level" numFmtId="0">
      <sharedItems containsString="0" containsBlank="1" containsNumber="1" containsInteger="1" minValue="0" maxValue="3" count="5">
        <m/>
        <n v="3"/>
        <n v="2"/>
        <n v="1"/>
        <n v="0"/>
      </sharedItems>
    </cacheField>
    <cacheField name="2nd Half 2019 CBL score" numFmtId="0">
      <sharedItems containsString="0" containsBlank="1" containsNumber="1" minValue="1.1044487427466152" maxValue="3.4909502262443439" count="63">
        <m/>
        <n v="3.1568627450980395"/>
        <n v="3.0527903469079947"/>
        <n v="2.9530823786142943"/>
        <n v="2.9871794871794881"/>
        <n v="2.8376977632296789"/>
        <n v="2.9555052790346918"/>
        <n v="2.7820512820512828"/>
        <n v="3.4200603318250375"/>
        <n v="2.8120567375886538"/>
        <n v="2.8633387888707045"/>
        <n v="2.6453900709219869"/>
        <n v="2.8461538461538471"/>
        <n v="2.8974358974358982"/>
        <n v="2.7564102564102573"/>
        <n v="2.7992362247681406"/>
        <n v="2.7864157119476278"/>
        <n v="2.6838516093835252"/>
        <n v="2.6710310965630129"/>
        <n v="2.7607746863066023"/>
        <n v="2.7948717948717956"/>
        <n v="2.5247483013440468"/>
        <n v="2.5428259683578833"/>
        <n v="2.7307692307692317"/>
        <n v="2.5043644298963459"/>
        <n v="2.337697763229678"/>
        <n v="2.7051282051282053"/>
        <n v="2.6710310965630115"/>
        <n v="2.576923076923078"/>
        <n v="2.4146208401527565"/>
        <n v="2.5812875068194221"/>
        <n v="2.3761593016912164"/>
        <n v="2.2683380449337895"/>
        <n v="3.4909502262443439"/>
        <n v="2.9487179487179498"/>
        <n v="2.9274413529732688"/>
        <n v="2.9487179487179493"/>
        <n v="2.8761593016912177"/>
        <n v="3.2315233785822022"/>
        <n v="2.7383325893964199"/>
        <n v="2.9018003273322432"/>
        <n v="2.8505182760501917"/>
        <n v="2.7298765064722521"/>
        <n v="2.5591181867777615"/>
        <n v="2.631676833804494"/>
        <n v="2.6882160392798693"/>
        <n v="2.5474631751227506"/>
        <n v="2.8717948717948727"/>
        <n v="2.8076923076923079"/>
        <n v="2.7479541734860891"/>
        <n v="2.6197490452809613"/>
        <n v="2.5291127312403909"/>
        <n v="2.5812875068194225"/>
        <n v="2.23949809056192"/>
        <n v="2.5684669939989093"/>
        <n v="2.0445618211575662"/>
        <n v="2.4238952536824883"/>
        <n v="2.5477359519912715"/>
        <n v="2.3469721767594112"/>
        <n v="1.520309477756286"/>
        <n v="1.462282398452611"/>
        <n v="1.1044487427466152"/>
        <n v="2.7109312777335304"/>
      </sharedItems>
      <fieldGroup base="8">
        <rangePr autoStart="0" autoEnd="0" startNum="1" endNum="3.5" groupInterval="0.5"/>
        <groupItems count="7">
          <s v="&lt;1 or (blank)"/>
          <s v="1-1.5"/>
          <s v="1.5-2"/>
          <s v="2-2.5"/>
          <s v="2.5-3"/>
          <s v="3-3.5"/>
          <s v="&gt;3.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
  <r>
    <m/>
    <m/>
    <m/>
    <m/>
    <m/>
    <m/>
    <m/>
    <x v="0"/>
    <x v="0"/>
  </r>
  <r>
    <s v="DIU LE"/>
    <n v="3"/>
    <n v="3.1184012066365012"/>
    <n v="3"/>
    <n v="3.1568627450980395"/>
    <n v="3"/>
    <n v="3.1568627450980395"/>
    <x v="1"/>
    <x v="1"/>
  </r>
  <r>
    <s v="NGAN DO"/>
    <n v="3"/>
    <n v="3.0399698340874819"/>
    <n v="3"/>
    <n v="3.0527903469079947"/>
    <n v="3"/>
    <n v="3.0527903469079947"/>
    <x v="1"/>
    <x v="2"/>
  </r>
  <r>
    <s v="HANH TRINH"/>
    <n v="3"/>
    <n v="2.9018003273322432"/>
    <n v="3"/>
    <n v="2.9659028914348071"/>
    <n v="3"/>
    <n v="2.914620840152756"/>
    <x v="1"/>
    <x v="3"/>
  </r>
  <r>
    <s v="TRUONG DAO"/>
    <n v="3"/>
    <n v="2.9743589743589753"/>
    <n v="3"/>
    <n v="2.9743589743589753"/>
    <n v="3"/>
    <n v="2.9871794871794881"/>
    <x v="1"/>
    <x v="4"/>
  </r>
  <r>
    <s v="HUYEN GIAP"/>
    <n v="2"/>
    <n v="2.6966721222040384"/>
    <n v="3"/>
    <n v="2.9871794871794881"/>
    <n v="2"/>
    <n v="2.9871794871794881"/>
    <x v="1"/>
    <x v="4"/>
  </r>
  <r>
    <s v="ANH PHAN"/>
    <n v="2"/>
    <n v="2.7992362247681406"/>
    <n v="3"/>
    <n v="2.8633387888707049"/>
    <n v="3"/>
    <n v="2.8376977632296789"/>
    <x v="2"/>
    <x v="5"/>
  </r>
  <r>
    <s v="TRANG TRAN"/>
    <n v="3"/>
    <n v="2.9018003273322432"/>
    <n v="3"/>
    <n v="3.0000000000000009"/>
    <n v="3"/>
    <n v="2.9487179487179498"/>
    <x v="1"/>
    <x v="4"/>
  </r>
  <r>
    <s v="HANH DUONG"/>
    <n v="2"/>
    <n v="2.8444850935464214"/>
    <n v="3"/>
    <n v="2.9811463046757174"/>
    <n v="3"/>
    <n v="2.9042232277526407"/>
    <x v="2"/>
    <x v="6"/>
  </r>
  <r>
    <s v="LOC LE"/>
    <n v="2"/>
    <n v="2.6794871794871802"/>
    <n v="2"/>
    <n v="2.8333333333333344"/>
    <n v="2"/>
    <n v="2.717948717948719"/>
    <x v="2"/>
    <x v="7"/>
  </r>
  <r>
    <s v="CUONG TRUONG"/>
    <n v="2"/>
    <n v="2.8076923076923088"/>
    <n v="3"/>
    <n v="3.2888386123680244"/>
    <n v="3"/>
    <n v="3.1342383107088994"/>
    <x v="2"/>
    <x v="8"/>
  </r>
  <r>
    <s v="HUONG NGUYEN"/>
    <n v="2"/>
    <n v="2.722313147845064"/>
    <n v="3"/>
    <n v="2.8633387888707049"/>
    <n v="3"/>
    <n v="2.722313147845064"/>
    <x v="2"/>
    <x v="9"/>
  </r>
  <r>
    <s v="NA NGUYEN"/>
    <n v="2"/>
    <n v="2.7479541734860895"/>
    <n v="3"/>
    <n v="2.8889798145117305"/>
    <n v="3"/>
    <n v="2.8505182760501917"/>
    <x v="2"/>
    <x v="10"/>
  </r>
  <r>
    <s v="ANH DUONG"/>
    <n v="2"/>
    <n v="2.5684669939989098"/>
    <n v="2"/>
    <n v="2.6838516093835252"/>
    <n v="2"/>
    <n v="2.6453900709219869"/>
    <x v="2"/>
    <x v="11"/>
  </r>
  <r>
    <s v="TAM HOANG"/>
    <n v="2"/>
    <n v="2.7479541734860895"/>
    <n v="2"/>
    <n v="2.8717948717948727"/>
    <n v="2"/>
    <n v="2.7992362247681406"/>
    <x v="2"/>
    <x v="10"/>
  </r>
  <r>
    <s v="PHUONG PHAN"/>
    <n v="2"/>
    <n v="2.5941080196399358"/>
    <n v="2"/>
    <n v="2.8461538461538471"/>
    <n v="2"/>
    <n v="2.7692307692307705"/>
    <x v="2"/>
    <x v="12"/>
  </r>
  <r>
    <s v="THU NGUYEN"/>
    <n v="2"/>
    <n v="2.6538461538461546"/>
    <n v="2"/>
    <n v="2.8717948717948727"/>
    <n v="2"/>
    <n v="2.8589743589743599"/>
    <x v="2"/>
    <x v="13"/>
  </r>
  <r>
    <s v="PHUONG PHAM"/>
    <n v="2"/>
    <n v="2.5941080196399358"/>
    <n v="2"/>
    <n v="2.7564102564102573"/>
    <n v="2"/>
    <n v="2.7564102564102573"/>
    <x v="2"/>
    <x v="14"/>
  </r>
  <r>
    <s v="VI NGUYEN"/>
    <n v="2"/>
    <n v="2.5941080196399358"/>
    <n v="3"/>
    <n v="2.9871794871794881"/>
    <n v="3"/>
    <n v="2.7223131478450635"/>
    <x v="2"/>
    <x v="15"/>
  </r>
  <r>
    <s v="NGOC DANG"/>
    <n v="2"/>
    <n v="2.5941080196399358"/>
    <n v="2"/>
    <n v="2.7820512820512828"/>
    <n v="2"/>
    <n v="2.7094926350245507"/>
    <x v="2"/>
    <x v="16"/>
  </r>
  <r>
    <s v="HIEN QUACH"/>
    <n v="2"/>
    <n v="2.5684669939989102"/>
    <n v="2"/>
    <n v="2.7435897435897445"/>
    <n v="2"/>
    <n v="2.6838516093835252"/>
    <x v="2"/>
    <x v="17"/>
  </r>
  <r>
    <s v="HIEN BUI"/>
    <n v="2"/>
    <n v="2.5941080196399358"/>
    <n v="2"/>
    <n v="2.722313147845064"/>
    <n v="2"/>
    <n v="2.6197490452809613"/>
    <x v="2"/>
    <x v="18"/>
  </r>
  <r>
    <s v="DUNG PHAM"/>
    <n v="2"/>
    <n v="2.6966721222040384"/>
    <n v="2"/>
    <n v="2.7607746863066023"/>
    <n v="2"/>
    <n v="2.7607746863066023"/>
    <x v="2"/>
    <x v="19"/>
  </r>
  <r>
    <s v="DAN NGUYEN"/>
    <n v="2"/>
    <n v="2.576923076923078"/>
    <n v="2"/>
    <n v="2.7307692307692317"/>
    <n v="2"/>
    <n v="2.7435897435897445"/>
    <x v="2"/>
    <x v="20"/>
  </r>
  <r>
    <s v="DUYEN PHAM"/>
    <n v="2"/>
    <n v="2.4606457372414829"/>
    <n v="2"/>
    <n v="2.5503893269850724"/>
    <n v="2"/>
    <n v="2.4606457372414829"/>
    <x v="2"/>
    <x v="21"/>
  </r>
  <r>
    <s v="LAN NGUYEN"/>
    <n v="2"/>
    <n v="2.4146208401527551"/>
    <n v="2"/>
    <n v="2.5556464811783961"/>
    <n v="2"/>
    <n v="2.4915439170758322"/>
    <x v="2"/>
    <x v="22"/>
  </r>
  <r>
    <s v="HA NGUYEN"/>
    <n v="2"/>
    <n v="2.4146208401527565"/>
    <n v="2"/>
    <n v="2.6666666666666679"/>
    <n v="2"/>
    <n v="2.435897435897437"/>
    <x v="2"/>
    <x v="23"/>
  </r>
  <r>
    <s v="LY NGUYEN"/>
    <n v="2"/>
    <n v="2.5043644298963459"/>
    <n v="2"/>
    <n v="2.5256410256410269"/>
    <n v="2"/>
    <n v="2.5043644298963459"/>
    <x v="2"/>
    <x v="24"/>
  </r>
  <r>
    <s v="GIANG NGUYEN"/>
    <n v="2"/>
    <n v="2.337697763229678"/>
    <n v="2"/>
    <n v="2.358974358974359"/>
    <n v="2"/>
    <n v="2.337697763229678"/>
    <x v="2"/>
    <x v="25"/>
  </r>
  <r>
    <s v="LAM BUI"/>
    <n v="2"/>
    <n v="2.3717948717948718"/>
    <n v="2"/>
    <n v="2.9102564102564115"/>
    <n v="2"/>
    <n v="2.6025641025641026"/>
    <x v="2"/>
    <x v="26"/>
  </r>
  <r>
    <s v="THUY LANG"/>
    <n v="2"/>
    <n v="2.2351336606655758"/>
    <n v="2"/>
    <n v="2.6966721222040371"/>
    <n v="2"/>
    <n v="2.5941080196399349"/>
    <x v="2"/>
    <x v="27"/>
  </r>
  <r>
    <s v="DUY NGO"/>
    <n v="2"/>
    <n v="2.0384615384615383"/>
    <n v="2"/>
    <n v="2.5512820512820524"/>
    <n v="2"/>
    <n v="2.576923076923078"/>
    <x v="2"/>
    <x v="28"/>
  </r>
  <r>
    <s v="NGOC DAO"/>
    <n v="2"/>
    <n v="2.2094926350245512"/>
    <n v="2"/>
    <n v="2.2094926350245512"/>
    <n v="2"/>
    <n v="2.2094926350245512"/>
    <x v="2"/>
    <x v="29"/>
  </r>
  <r>
    <s v="NGAN BUI"/>
    <n v="2"/>
    <n v="1.9874522640480086"/>
    <n v="2"/>
    <n v="2.7479541734860895"/>
    <n v="2"/>
    <n v="2.4530823786142939"/>
    <x v="2"/>
    <x v="30"/>
  </r>
  <r>
    <s v="LINH NGUYEN"/>
    <n v="2"/>
    <n v="1.9787234042553192"/>
    <n v="2"/>
    <n v="2.358974358974359"/>
    <n v="2"/>
    <n v="2.2094926350245498"/>
    <x v="2"/>
    <x v="31"/>
  </r>
  <r>
    <s v="HUONG LUONG"/>
    <n v="2"/>
    <n v="1.8452611218568664"/>
    <n v="2"/>
    <n v="2.26833804493379"/>
    <n v="2"/>
    <n v="2.0760303526260975"/>
    <x v="2"/>
    <x v="32"/>
  </r>
  <r>
    <s v="QUYEN NGUYEN"/>
    <n v="2"/>
    <n v="2.9426847662141791"/>
    <n v="3"/>
    <n v="3.38"/>
    <n v="3"/>
    <n v="3.4909502262443439"/>
    <x v="1"/>
    <x v="33"/>
  </r>
  <r>
    <s v="OANH NGUYEN"/>
    <n v="3"/>
    <n v="2.935897435897437"/>
    <n v="3"/>
    <n v="2.9487179487179498"/>
    <n v="3"/>
    <n v="2.935897435897437"/>
    <x v="1"/>
    <x v="34"/>
  </r>
  <r>
    <s v="THUY LE"/>
    <n v="3"/>
    <n v="2.914620840152756"/>
    <n v="3"/>
    <n v="2.9402618657937816"/>
    <n v="3"/>
    <n v="2.9274413529732688"/>
    <x v="1"/>
    <x v="35"/>
  </r>
  <r>
    <s v="PHUC TRUONG"/>
    <n v="2"/>
    <n v="2.9358974358974366"/>
    <n v="3"/>
    <n v="2.9615384615384621"/>
    <n v="3"/>
    <n v="2.9487179487179493"/>
    <x v="2"/>
    <x v="36"/>
  </r>
  <r>
    <s v="TRANG LE"/>
    <n v="3"/>
    <n v="2.8761593016912177"/>
    <n v="3"/>
    <n v="2.8761593016912177"/>
    <n v="3"/>
    <n v="2.8761593016912177"/>
    <x v="1"/>
    <x v="37"/>
  </r>
  <r>
    <s v="THUY PHAM"/>
    <n v="3"/>
    <n v="2.9402618657937816"/>
    <n v="3"/>
    <n v="3.325631398222137"/>
    <n v="3"/>
    <n v="2.9530823786142943"/>
    <x v="1"/>
    <x v="3"/>
  </r>
  <r>
    <s v="PHONG NGUYEN"/>
    <n v="2"/>
    <n v="2.8076923076923084"/>
    <n v="3"/>
    <n v="3.2556561085972855"/>
    <n v="3"/>
    <n v="2.9841628959276019"/>
    <x v="2"/>
    <x v="38"/>
  </r>
  <r>
    <s v="ANH TO"/>
    <n v="2"/>
    <n v="2.5716659227297534"/>
    <n v="3"/>
    <n v="2.7767941278579586"/>
    <n v="3"/>
    <n v="2.7126915637553943"/>
    <x v="2"/>
    <x v="39"/>
  </r>
  <r>
    <s v="NHUNG HOANG"/>
    <n v="3"/>
    <n v="2.9018003273322432"/>
    <n v="3"/>
    <n v="2.9018003273322432"/>
    <n v="3"/>
    <n v="2.9018003273322432"/>
    <x v="1"/>
    <x v="40"/>
  </r>
  <r>
    <s v="CHINH TRAN"/>
    <n v="2"/>
    <n v="2.7307692307692317"/>
    <n v="3"/>
    <n v="2.9487179487179493"/>
    <n v="3"/>
    <n v="2.8333333333333344"/>
    <x v="2"/>
    <x v="13"/>
  </r>
  <r>
    <s v="TRANG1 TRAN"/>
    <n v="2"/>
    <n v="2.6838516093835252"/>
    <n v="3"/>
    <n v="2.9274413529732688"/>
    <n v="3"/>
    <n v="2.7351336606655767"/>
    <x v="2"/>
    <x v="41"/>
  </r>
  <r>
    <s v="HUE DO"/>
    <n v="2"/>
    <n v="2.5888508654466111"/>
    <n v="3"/>
    <n v="2.7555175321132777"/>
    <n v="3"/>
    <n v="2.652953429549175"/>
    <x v="2"/>
    <x v="42"/>
  </r>
  <r>
    <s v="HA TO"/>
    <n v="2"/>
    <n v="2.7223131478450635"/>
    <n v="2"/>
    <n v="2.8248772504091662"/>
    <n v="2"/>
    <n v="2.8120567375886529"/>
    <x v="2"/>
    <x v="10"/>
  </r>
  <r>
    <s v="LAN NGUYEN"/>
    <n v="2"/>
    <n v="2.7735951991271151"/>
    <n v="3"/>
    <n v="2.9615384615384626"/>
    <n v="2"/>
    <n v="2.4915439170758322"/>
    <x v="1"/>
    <x v="35"/>
  </r>
  <r>
    <s v="PHUONG NGUYEN"/>
    <n v="2"/>
    <n v="2.4693745970341721"/>
    <n v="2"/>
    <n v="2.4950156226751976"/>
    <n v="2"/>
    <n v="2.5078361354957104"/>
    <x v="2"/>
    <x v="43"/>
  </r>
  <r>
    <s v="BICH DO"/>
    <n v="2"/>
    <n v="2.4309130585726337"/>
    <n v="2"/>
    <n v="2.6060358081634685"/>
    <n v="2"/>
    <n v="2.5932152953429557"/>
    <x v="2"/>
    <x v="44"/>
  </r>
  <r>
    <s v="LAN HOANG"/>
    <n v="2"/>
    <n v="2.3933442444080746"/>
    <n v="2"/>
    <n v="2.5984724495362799"/>
    <n v="2"/>
    <n v="2.6112929623567926"/>
    <x v="2"/>
    <x v="45"/>
  </r>
  <r>
    <s v="NHUNG NGUYEN"/>
    <n v="1"/>
    <n v="2.521822149481725"/>
    <n v="2"/>
    <n v="2.8205128205128216"/>
    <n v="2"/>
    <n v="2.5474631751227506"/>
    <x v="3"/>
    <x v="46"/>
  </r>
  <r>
    <s v="NGUYET NGUYEN"/>
    <n v="2"/>
    <n v="2.5641025641025652"/>
    <n v="3"/>
    <n v="2.9487179487179498"/>
    <n v="3"/>
    <n v="2.6794871794871802"/>
    <x v="2"/>
    <x v="47"/>
  </r>
  <r>
    <s v="HIEN DINH"/>
    <n v="2"/>
    <n v="2.2351336606655754"/>
    <n v="2"/>
    <n v="2.8589743589743604"/>
    <n v="2"/>
    <n v="2.5769230769230775"/>
    <x v="2"/>
    <x v="48"/>
  </r>
  <r>
    <s v="TRANG NGUYEN"/>
    <n v="1"/>
    <n v="1.1000000000000001"/>
    <n v="2"/>
    <n v="2.910256410256411"/>
    <n v="2"/>
    <n v="2.6710310965630124"/>
    <x v="2"/>
    <x v="49"/>
  </r>
  <r>
    <s v="HANG VU"/>
    <n v="2"/>
    <n v="2.4530823786142948"/>
    <n v="2"/>
    <n v="2.7820512820512828"/>
    <n v="2"/>
    <n v="2.4915439170758331"/>
    <x v="2"/>
    <x v="50"/>
  </r>
  <r>
    <s v="THUY DANG"/>
    <n v="1"/>
    <n v="2.4448990725586484"/>
    <n v="2"/>
    <n v="2.8333333333333344"/>
    <n v="2"/>
    <n v="2.6453900709219869"/>
    <x v="2"/>
    <x v="16"/>
  </r>
  <r>
    <s v="TUNG TRAN"/>
    <n v="2"/>
    <n v="2.2727024748301341"/>
    <n v="2"/>
    <n v="2.5803947825224425"/>
    <n v="2"/>
    <n v="2.2727024748301341"/>
    <x v="2"/>
    <x v="51"/>
  </r>
  <r>
    <s v="CUONG TRAN"/>
    <n v="2"/>
    <n v="2.3889798145117305"/>
    <n v="2"/>
    <n v="2.7564102564102568"/>
    <n v="2"/>
    <n v="2.3889798145117305"/>
    <x v="2"/>
    <x v="52"/>
  </r>
  <r>
    <s v="THUY LE MIB"/>
    <n v="2"/>
    <n v="2.23949809056192"/>
    <n v="2"/>
    <n v="2.23949809056192"/>
    <n v="2"/>
    <n v="2.23949809056192"/>
    <x v="2"/>
    <x v="53"/>
  </r>
  <r>
    <s v="VINH NGUYEN"/>
    <n v="2"/>
    <n v="2.2992362247681402"/>
    <n v="2"/>
    <n v="2.2992362247681402"/>
    <n v="2"/>
    <n v="2.29"/>
    <x v="2"/>
    <x v="54"/>
  </r>
  <r>
    <s v="MEN THAN"/>
    <n v="2"/>
    <n v="1.9778306799583398"/>
    <n v="2"/>
    <n v="1.9991072757030206"/>
    <n v="2"/>
    <n v="1.9778306799583398"/>
    <x v="2"/>
    <x v="55"/>
  </r>
  <r>
    <s v="Y VU"/>
    <n v="1"/>
    <n v="1.7659574468085106"/>
    <n v="2"/>
    <n v="2.6625750136388442"/>
    <n v="2"/>
    <n v="2.0905619203491548"/>
    <x v="3"/>
    <x v="56"/>
  </r>
  <r>
    <s v="HUYEN NGUYEN"/>
    <n v="1"/>
    <n v="1.504835589941973"/>
    <n v="2"/>
    <n v="2.7607746863066023"/>
    <n v="2"/>
    <n v="2.132495164410058"/>
    <x v="3"/>
    <x v="57"/>
  </r>
  <r>
    <s v="PHUONG LE"/>
    <n v="1"/>
    <n v="1.6382978723404258"/>
    <n v="2"/>
    <n v="2.5471903982542292"/>
    <n v="2"/>
    <n v="1.6382978723404258"/>
    <x v="3"/>
    <x v="58"/>
  </r>
  <r>
    <s v="THANG VU"/>
    <n v="0"/>
    <n v="0.36363636363636365"/>
    <n v="1"/>
    <n v="1.7388781431334621"/>
    <n v="1"/>
    <n v="0.75241779497098638"/>
    <x v="4"/>
    <x v="59"/>
  </r>
  <r>
    <s v="ANH TRAN"/>
    <n v="0"/>
    <n v="0"/>
    <n v="1"/>
    <n v="1.5048355899419728"/>
    <n v="1"/>
    <n v="0.94003868471953589"/>
    <x v="3"/>
    <x v="60"/>
  </r>
  <r>
    <s v="HUYEN NGUYEN"/>
    <n v="0"/>
    <n v="0"/>
    <m/>
    <m/>
    <m/>
    <m/>
    <x v="4"/>
    <x v="61"/>
  </r>
  <r>
    <m/>
    <m/>
    <n v="2.4441914143673698"/>
    <m/>
    <m/>
    <m/>
    <n v="2.5961481653760607"/>
    <x v="0"/>
    <x v="62"/>
  </r>
  <r>
    <m/>
    <m/>
    <m/>
    <m/>
    <m/>
    <m/>
    <m/>
    <x v="0"/>
    <x v="0"/>
  </r>
</pivotCacheRecords>
</file>

<file path=xl/pivotCache/pivotCacheRecords2.xml><?xml version="1.0" encoding="utf-8"?>
<pivotCacheRecords xmlns="http://schemas.openxmlformats.org/spreadsheetml/2006/main" xmlns:r="http://schemas.openxmlformats.org/officeDocument/2006/relationships" count="72">
  <r>
    <m/>
    <m/>
    <m/>
    <m/>
    <m/>
    <m/>
    <m/>
    <x v="0"/>
    <x v="0"/>
  </r>
  <r>
    <s v="DIU LE"/>
    <n v="3"/>
    <n v="3.1184012066365012"/>
    <n v="3"/>
    <n v="3.1568627450980395"/>
    <n v="3"/>
    <n v="3.1568627450980395"/>
    <x v="1"/>
    <x v="1"/>
  </r>
  <r>
    <s v="NGAN DO"/>
    <n v="3"/>
    <n v="3.0399698340874819"/>
    <n v="3"/>
    <n v="3.0527903469079947"/>
    <n v="3"/>
    <n v="3.0527903469079947"/>
    <x v="1"/>
    <x v="2"/>
  </r>
  <r>
    <s v="HANH TRINH"/>
    <n v="3"/>
    <n v="2.9018003273322432"/>
    <n v="3"/>
    <n v="2.9659028914348071"/>
    <n v="3"/>
    <n v="2.914620840152756"/>
    <x v="1"/>
    <x v="3"/>
  </r>
  <r>
    <s v="TRUONG DAO"/>
    <n v="3"/>
    <n v="2.9743589743589753"/>
    <n v="3"/>
    <n v="2.9743589743589753"/>
    <n v="3"/>
    <n v="2.9871794871794881"/>
    <x v="1"/>
    <x v="4"/>
  </r>
  <r>
    <s v="HUYEN GIAP"/>
    <n v="2"/>
    <n v="2.6966721222040384"/>
    <n v="3"/>
    <n v="2.9871794871794881"/>
    <n v="2"/>
    <n v="2.9871794871794881"/>
    <x v="1"/>
    <x v="4"/>
  </r>
  <r>
    <s v="ANH PHAN"/>
    <n v="2"/>
    <n v="2.7992362247681406"/>
    <n v="3"/>
    <n v="2.8633387888707049"/>
    <n v="3"/>
    <n v="2.8376977632296789"/>
    <x v="2"/>
    <x v="5"/>
  </r>
  <r>
    <s v="TRANG TRAN"/>
    <n v="3"/>
    <n v="2.9018003273322432"/>
    <n v="3"/>
    <n v="3.0000000000000009"/>
    <n v="3"/>
    <n v="2.9487179487179498"/>
    <x v="1"/>
    <x v="4"/>
  </r>
  <r>
    <s v="HANH DUONG"/>
    <n v="2"/>
    <n v="2.8444850935464214"/>
    <n v="3"/>
    <n v="2.9811463046757174"/>
    <n v="3"/>
    <n v="2.9042232277526407"/>
    <x v="2"/>
    <x v="6"/>
  </r>
  <r>
    <s v="LOC LE"/>
    <n v="2"/>
    <n v="2.6794871794871802"/>
    <n v="2"/>
    <n v="2.8333333333333344"/>
    <n v="2"/>
    <n v="2.717948717948719"/>
    <x v="2"/>
    <x v="7"/>
  </r>
  <r>
    <s v="CUONG TRUONG"/>
    <n v="2"/>
    <n v="2.8076923076923088"/>
    <n v="3"/>
    <n v="3.2888386123680244"/>
    <n v="3"/>
    <n v="3.1342383107088994"/>
    <x v="2"/>
    <x v="8"/>
  </r>
  <r>
    <s v="HUONG NGUYEN"/>
    <n v="2"/>
    <n v="2.722313147845064"/>
    <n v="3"/>
    <n v="2.8633387888707049"/>
    <n v="3"/>
    <n v="2.722313147845064"/>
    <x v="2"/>
    <x v="9"/>
  </r>
  <r>
    <s v="NA NGUYEN"/>
    <n v="2"/>
    <n v="2.7479541734860895"/>
    <n v="3"/>
    <n v="2.8889798145117305"/>
    <n v="3"/>
    <n v="2.8505182760501917"/>
    <x v="2"/>
    <x v="10"/>
  </r>
  <r>
    <s v="ANH DUONG"/>
    <n v="2"/>
    <n v="2.5684669939989098"/>
    <n v="2"/>
    <n v="2.6838516093835252"/>
    <n v="2"/>
    <n v="2.6453900709219869"/>
    <x v="2"/>
    <x v="11"/>
  </r>
  <r>
    <s v="TAM HOANG"/>
    <n v="2"/>
    <n v="2.7479541734860895"/>
    <n v="2"/>
    <n v="2.8717948717948727"/>
    <n v="2"/>
    <n v="2.7992362247681406"/>
    <x v="2"/>
    <x v="10"/>
  </r>
  <r>
    <s v="PHUONG PHAN"/>
    <n v="2"/>
    <n v="2.5941080196399358"/>
    <n v="2"/>
    <n v="2.8461538461538471"/>
    <n v="2"/>
    <n v="2.7692307692307705"/>
    <x v="2"/>
    <x v="12"/>
  </r>
  <r>
    <s v="THU NGUYEN"/>
    <n v="2"/>
    <n v="2.6538461538461546"/>
    <n v="2"/>
    <n v="2.8717948717948727"/>
    <n v="2"/>
    <n v="2.8589743589743599"/>
    <x v="2"/>
    <x v="13"/>
  </r>
  <r>
    <s v="PHUONG PHAM"/>
    <n v="2"/>
    <n v="2.5941080196399358"/>
    <n v="2"/>
    <n v="2.7564102564102573"/>
    <n v="2"/>
    <n v="2.7564102564102573"/>
    <x v="2"/>
    <x v="14"/>
  </r>
  <r>
    <s v="VI NGUYEN"/>
    <n v="2"/>
    <n v="2.5941080196399358"/>
    <n v="3"/>
    <n v="2.9871794871794881"/>
    <n v="3"/>
    <n v="2.7223131478450635"/>
    <x v="2"/>
    <x v="15"/>
  </r>
  <r>
    <s v="NGOC DANG"/>
    <n v="2"/>
    <n v="2.5941080196399358"/>
    <n v="2"/>
    <n v="2.7820512820512828"/>
    <n v="2"/>
    <n v="2.7094926350245507"/>
    <x v="2"/>
    <x v="16"/>
  </r>
  <r>
    <s v="HIEN QUACH"/>
    <n v="2"/>
    <n v="2.5684669939989102"/>
    <n v="2"/>
    <n v="2.7435897435897445"/>
    <n v="2"/>
    <n v="2.6838516093835252"/>
    <x v="2"/>
    <x v="17"/>
  </r>
  <r>
    <s v="HIEN BUI"/>
    <n v="2"/>
    <n v="2.5941080196399358"/>
    <n v="2"/>
    <n v="2.722313147845064"/>
    <n v="2"/>
    <n v="2.6197490452809613"/>
    <x v="2"/>
    <x v="18"/>
  </r>
  <r>
    <s v="DUNG PHAM"/>
    <n v="2"/>
    <n v="2.6966721222040384"/>
    <n v="2"/>
    <n v="2.7607746863066023"/>
    <n v="2"/>
    <n v="2.7607746863066023"/>
    <x v="2"/>
    <x v="19"/>
  </r>
  <r>
    <s v="DAN NGUYEN"/>
    <n v="2"/>
    <n v="2.576923076923078"/>
    <n v="2"/>
    <n v="2.7307692307692317"/>
    <n v="2"/>
    <n v="2.7435897435897445"/>
    <x v="2"/>
    <x v="20"/>
  </r>
  <r>
    <s v="DUYEN PHAM"/>
    <n v="2"/>
    <n v="2.4606457372414829"/>
    <n v="2"/>
    <n v="2.5503893269850724"/>
    <n v="2"/>
    <n v="2.4606457372414829"/>
    <x v="2"/>
    <x v="21"/>
  </r>
  <r>
    <s v="LAN NGUYEN"/>
    <n v="2"/>
    <n v="2.4146208401527551"/>
    <n v="2"/>
    <n v="2.5556464811783961"/>
    <n v="2"/>
    <n v="2.4915439170758322"/>
    <x v="2"/>
    <x v="22"/>
  </r>
  <r>
    <s v="HA NGUYEN"/>
    <n v="2"/>
    <n v="2.4146208401527565"/>
    <n v="2"/>
    <n v="2.6666666666666679"/>
    <n v="2"/>
    <n v="2.435897435897437"/>
    <x v="2"/>
    <x v="23"/>
  </r>
  <r>
    <s v="LY NGUYEN"/>
    <n v="2"/>
    <n v="2.5043644298963459"/>
    <n v="2"/>
    <n v="2.5256410256410269"/>
    <n v="2"/>
    <n v="2.5043644298963459"/>
    <x v="2"/>
    <x v="24"/>
  </r>
  <r>
    <s v="GIANG NGUYEN"/>
    <n v="2"/>
    <n v="2.337697763229678"/>
    <n v="2"/>
    <n v="2.358974358974359"/>
    <n v="2"/>
    <n v="2.337697763229678"/>
    <x v="2"/>
    <x v="25"/>
  </r>
  <r>
    <s v="LAM BUI"/>
    <n v="2"/>
    <n v="2.3717948717948718"/>
    <n v="2"/>
    <n v="2.9102564102564115"/>
    <n v="2"/>
    <n v="2.6025641025641026"/>
    <x v="2"/>
    <x v="26"/>
  </r>
  <r>
    <s v="THUY LANG"/>
    <n v="2"/>
    <n v="2.2351336606655758"/>
    <n v="2"/>
    <n v="2.6966721222040371"/>
    <n v="2"/>
    <n v="2.5941080196399349"/>
    <x v="2"/>
    <x v="27"/>
  </r>
  <r>
    <s v="DUY NGO"/>
    <n v="2"/>
    <n v="2.0384615384615383"/>
    <n v="2"/>
    <n v="2.5512820512820524"/>
    <n v="2"/>
    <n v="2.576923076923078"/>
    <x v="2"/>
    <x v="28"/>
  </r>
  <r>
    <s v="NGOC DAO"/>
    <n v="2"/>
    <n v="2.2094926350245512"/>
    <n v="2"/>
    <n v="2.2094926350245512"/>
    <n v="2"/>
    <n v="2.2094926350245512"/>
    <x v="2"/>
    <x v="29"/>
  </r>
  <r>
    <s v="NGAN BUI"/>
    <n v="2"/>
    <n v="1.9874522640480086"/>
    <n v="2"/>
    <n v="2.7479541734860895"/>
    <n v="2"/>
    <n v="2.4530823786142939"/>
    <x v="2"/>
    <x v="30"/>
  </r>
  <r>
    <s v="LINH NGUYEN"/>
    <n v="2"/>
    <n v="1.9787234042553192"/>
    <n v="2"/>
    <n v="2.358974358974359"/>
    <n v="2"/>
    <n v="2.2094926350245498"/>
    <x v="2"/>
    <x v="31"/>
  </r>
  <r>
    <s v="HUONG LUONG"/>
    <n v="2"/>
    <n v="1.8452611218568664"/>
    <n v="2"/>
    <n v="2.26833804493379"/>
    <n v="2"/>
    <n v="2.0760303526260975"/>
    <x v="2"/>
    <x v="32"/>
  </r>
  <r>
    <s v="QUYEN NGUYEN"/>
    <n v="2"/>
    <n v="2.9426847662141791"/>
    <n v="3"/>
    <n v="3.38"/>
    <n v="3"/>
    <n v="3.4909502262443439"/>
    <x v="1"/>
    <x v="33"/>
  </r>
  <r>
    <s v="OANH NGUYEN"/>
    <n v="3"/>
    <n v="2.935897435897437"/>
    <n v="3"/>
    <n v="2.9487179487179498"/>
    <n v="3"/>
    <n v="2.935897435897437"/>
    <x v="1"/>
    <x v="34"/>
  </r>
  <r>
    <s v="THUY LE"/>
    <n v="3"/>
    <n v="2.914620840152756"/>
    <n v="3"/>
    <n v="2.9402618657937816"/>
    <n v="3"/>
    <n v="2.9274413529732688"/>
    <x v="1"/>
    <x v="35"/>
  </r>
  <r>
    <s v="PHUC TRUONG"/>
    <n v="2"/>
    <n v="2.9358974358974366"/>
    <n v="3"/>
    <n v="2.9615384615384621"/>
    <n v="3"/>
    <n v="2.9487179487179493"/>
    <x v="2"/>
    <x v="36"/>
  </r>
  <r>
    <s v="TRANG LE"/>
    <n v="3"/>
    <n v="2.8761593016912177"/>
    <n v="3"/>
    <n v="2.8761593016912177"/>
    <n v="3"/>
    <n v="2.8761593016912177"/>
    <x v="1"/>
    <x v="37"/>
  </r>
  <r>
    <s v="THUY PHAM"/>
    <n v="3"/>
    <n v="2.9402618657937816"/>
    <n v="3"/>
    <n v="3.325631398222137"/>
    <n v="3"/>
    <n v="2.9530823786142943"/>
    <x v="1"/>
    <x v="3"/>
  </r>
  <r>
    <s v="PHONG NGUYEN"/>
    <n v="2"/>
    <n v="2.8076923076923084"/>
    <n v="3"/>
    <n v="3.2556561085972855"/>
    <n v="3"/>
    <n v="2.9841628959276019"/>
    <x v="2"/>
    <x v="38"/>
  </r>
  <r>
    <s v="ANH TO"/>
    <n v="2"/>
    <n v="2.5716659227297534"/>
    <n v="3"/>
    <n v="2.7767941278579586"/>
    <n v="3"/>
    <n v="2.7126915637553943"/>
    <x v="2"/>
    <x v="39"/>
  </r>
  <r>
    <s v="NHUNG HOANG"/>
    <n v="3"/>
    <n v="2.9018003273322432"/>
    <n v="3"/>
    <n v="2.9018003273322432"/>
    <n v="3"/>
    <n v="2.9018003273322432"/>
    <x v="1"/>
    <x v="40"/>
  </r>
  <r>
    <s v="CHINH TRAN"/>
    <n v="2"/>
    <n v="2.7307692307692317"/>
    <n v="3"/>
    <n v="2.9487179487179493"/>
    <n v="3"/>
    <n v="2.8333333333333344"/>
    <x v="2"/>
    <x v="13"/>
  </r>
  <r>
    <s v="TRANG1 TRAN"/>
    <n v="2"/>
    <n v="2.6838516093835252"/>
    <n v="3"/>
    <n v="2.9274413529732688"/>
    <n v="3"/>
    <n v="2.7351336606655767"/>
    <x v="2"/>
    <x v="41"/>
  </r>
  <r>
    <s v="HUE DO"/>
    <n v="2"/>
    <n v="2.5888508654466111"/>
    <n v="3"/>
    <n v="2.7555175321132777"/>
    <n v="3"/>
    <n v="2.652953429549175"/>
    <x v="2"/>
    <x v="42"/>
  </r>
  <r>
    <s v="HA TO"/>
    <n v="2"/>
    <n v="2.7223131478450635"/>
    <n v="2"/>
    <n v="2.8248772504091662"/>
    <n v="2"/>
    <n v="2.8120567375886529"/>
    <x v="2"/>
    <x v="10"/>
  </r>
  <r>
    <s v="LAN NGUYEN"/>
    <n v="2"/>
    <n v="2.7735951991271151"/>
    <n v="3"/>
    <n v="2.9615384615384626"/>
    <n v="2"/>
    <n v="2.4915439170758322"/>
    <x v="1"/>
    <x v="35"/>
  </r>
  <r>
    <s v="PHUONG NGUYEN"/>
    <n v="2"/>
    <n v="2.4693745970341721"/>
    <n v="2"/>
    <n v="2.4950156226751976"/>
    <n v="2"/>
    <n v="2.5078361354957104"/>
    <x v="2"/>
    <x v="43"/>
  </r>
  <r>
    <s v="BICH DO"/>
    <n v="2"/>
    <n v="2.4309130585726337"/>
    <n v="2"/>
    <n v="2.6060358081634685"/>
    <n v="2"/>
    <n v="2.5932152953429557"/>
    <x v="2"/>
    <x v="44"/>
  </r>
  <r>
    <s v="LAN HOANG"/>
    <n v="2"/>
    <n v="2.3933442444080746"/>
    <n v="2"/>
    <n v="2.5984724495362799"/>
    <n v="2"/>
    <n v="2.6112929623567926"/>
    <x v="2"/>
    <x v="45"/>
  </r>
  <r>
    <s v="NHUNG NGUYEN"/>
    <n v="1"/>
    <n v="2.521822149481725"/>
    <n v="2"/>
    <n v="2.8205128205128216"/>
    <n v="2"/>
    <n v="2.5474631751227506"/>
    <x v="3"/>
    <x v="46"/>
  </r>
  <r>
    <s v="NGUYET NGUYEN"/>
    <n v="2"/>
    <n v="2.5641025641025652"/>
    <n v="3"/>
    <n v="2.9487179487179498"/>
    <n v="3"/>
    <n v="2.6794871794871802"/>
    <x v="2"/>
    <x v="47"/>
  </r>
  <r>
    <s v="HIEN DINH"/>
    <n v="2"/>
    <n v="2.2351336606655754"/>
    <n v="2"/>
    <n v="2.8589743589743604"/>
    <n v="2"/>
    <n v="2.5769230769230775"/>
    <x v="2"/>
    <x v="48"/>
  </r>
  <r>
    <s v="TRANG NGUYEN"/>
    <n v="1"/>
    <n v="1.1000000000000001"/>
    <n v="2"/>
    <n v="2.910256410256411"/>
    <n v="2"/>
    <n v="2.6710310965630124"/>
    <x v="2"/>
    <x v="49"/>
  </r>
  <r>
    <s v="HANG VU"/>
    <n v="2"/>
    <n v="2.4530823786142948"/>
    <n v="2"/>
    <n v="2.7820512820512828"/>
    <n v="2"/>
    <n v="2.4915439170758331"/>
    <x v="2"/>
    <x v="50"/>
  </r>
  <r>
    <s v="THUY DANG"/>
    <n v="1"/>
    <n v="2.4448990725586484"/>
    <n v="2"/>
    <n v="2.8333333333333344"/>
    <n v="2"/>
    <n v="2.6453900709219869"/>
    <x v="2"/>
    <x v="16"/>
  </r>
  <r>
    <s v="TUNG TRAN"/>
    <n v="2"/>
    <n v="2.2727024748301341"/>
    <n v="2"/>
    <n v="2.5803947825224425"/>
    <n v="2"/>
    <n v="2.2727024748301341"/>
    <x v="2"/>
    <x v="51"/>
  </r>
  <r>
    <s v="CUONG TRAN"/>
    <n v="2"/>
    <n v="2.3889798145117305"/>
    <n v="2"/>
    <n v="2.7564102564102568"/>
    <n v="2"/>
    <n v="2.3889798145117305"/>
    <x v="2"/>
    <x v="52"/>
  </r>
  <r>
    <s v="THUY LE MIB"/>
    <n v="2"/>
    <n v="2.23949809056192"/>
    <n v="2"/>
    <n v="2.23949809056192"/>
    <n v="2"/>
    <n v="2.23949809056192"/>
    <x v="2"/>
    <x v="53"/>
  </r>
  <r>
    <s v="VINH NGUYEN"/>
    <n v="2"/>
    <n v="2.2992362247681402"/>
    <n v="2"/>
    <n v="2.2992362247681402"/>
    <n v="2"/>
    <n v="2.29"/>
    <x v="2"/>
    <x v="54"/>
  </r>
  <r>
    <s v="MEN THAN"/>
    <n v="2"/>
    <n v="1.9778306799583398"/>
    <n v="2"/>
    <n v="1.9991072757030206"/>
    <n v="2"/>
    <n v="1.9778306799583398"/>
    <x v="2"/>
    <x v="55"/>
  </r>
  <r>
    <s v="Y VU"/>
    <n v="1"/>
    <n v="1.7659574468085106"/>
    <n v="2"/>
    <n v="2.6625750136388442"/>
    <n v="2"/>
    <n v="2.0905619203491548"/>
    <x v="3"/>
    <x v="56"/>
  </r>
  <r>
    <s v="HUYEN NGUYEN"/>
    <n v="1"/>
    <n v="1.504835589941973"/>
    <n v="2"/>
    <n v="2.7607746863066023"/>
    <n v="2"/>
    <n v="2.132495164410058"/>
    <x v="3"/>
    <x v="57"/>
  </r>
  <r>
    <s v="PHUONG LE"/>
    <n v="1"/>
    <n v="1.6382978723404258"/>
    <n v="2"/>
    <n v="2.5471903982542292"/>
    <n v="2"/>
    <n v="1.6382978723404258"/>
    <x v="3"/>
    <x v="58"/>
  </r>
  <r>
    <s v="THANG VU"/>
    <n v="0"/>
    <n v="0.36363636363636365"/>
    <n v="1"/>
    <n v="1.7388781431334621"/>
    <n v="1"/>
    <n v="0.75241779497098638"/>
    <x v="4"/>
    <x v="59"/>
  </r>
  <r>
    <s v="ANH TRAN"/>
    <n v="0"/>
    <n v="0"/>
    <n v="1"/>
    <n v="1.5048355899419728"/>
    <n v="1"/>
    <n v="0.94003868471953589"/>
    <x v="3"/>
    <x v="60"/>
  </r>
  <r>
    <s v="HUYEN NGUYEN"/>
    <n v="0"/>
    <n v="0"/>
    <m/>
    <m/>
    <m/>
    <m/>
    <x v="4"/>
    <x v="61"/>
  </r>
  <r>
    <m/>
    <m/>
    <n v="2.4441914143673698"/>
    <m/>
    <m/>
    <m/>
    <n v="2.5961481653760607"/>
    <x v="0"/>
    <x v="62"/>
  </r>
  <r>
    <m/>
    <m/>
    <m/>
    <m/>
    <m/>
    <m/>
    <m/>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C10" firstHeaderRow="0" firstDataRow="1" firstDataCol="1"/>
  <pivotFields count="9">
    <pivotField dataField="1" showAll="0"/>
    <pivotField showAll="0"/>
    <pivotField showAll="0"/>
    <pivotField showAll="0"/>
    <pivotField showAll="0"/>
    <pivotField showAll="0"/>
    <pivotField showAll="0"/>
    <pivotField showAll="0"/>
    <pivotField axis="axisRow" showAll="0">
      <items count="8">
        <item x="0"/>
        <item x="1"/>
        <item x="2"/>
        <item x="3"/>
        <item x="4"/>
        <item x="5"/>
        <item x="6"/>
        <item t="default"/>
      </items>
    </pivotField>
  </pivotFields>
  <rowFields count="1">
    <field x="8"/>
  </rowFields>
  <rowItems count="7">
    <i>
      <x/>
    </i>
    <i>
      <x v="1"/>
    </i>
    <i>
      <x v="2"/>
    </i>
    <i>
      <x v="3"/>
    </i>
    <i>
      <x v="4"/>
    </i>
    <i>
      <x v="5"/>
    </i>
    <i t="grand">
      <x/>
    </i>
  </rowItems>
  <colFields count="1">
    <field x="-2"/>
  </colFields>
  <colItems count="2">
    <i>
      <x/>
    </i>
    <i i="1">
      <x v="1"/>
    </i>
  </colItems>
  <dataFields count="2">
    <dataField name="No. Member" fld="0" subtotal="count" baseField="8" baseItem="0"/>
    <dataField name="%" fld="0" subtotal="count" showDataAs="percentOfTotal" baseField="8" baseItem="0" numFmtId="165"/>
  </dataFields>
  <formats count="10">
    <format dxfId="2294">
      <pivotArea type="all" dataOnly="0" outline="0" fieldPosition="0"/>
    </format>
    <format dxfId="2293">
      <pivotArea outline="0" collapsedLevelsAreSubtotals="1" fieldPosition="0"/>
    </format>
    <format dxfId="2292">
      <pivotArea field="8" type="button" dataOnly="0" labelOnly="1" outline="0" axis="axisRow" fieldPosition="0"/>
    </format>
    <format dxfId="2291">
      <pivotArea dataOnly="0" labelOnly="1" outline="0" axis="axisValues" fieldPosition="0"/>
    </format>
    <format dxfId="2290">
      <pivotArea dataOnly="0" labelOnly="1" grandRow="1" outline="0" fieldPosition="0"/>
    </format>
    <format dxfId="2289">
      <pivotArea outline="0" fieldPosition="0">
        <references count="1">
          <reference field="4294967294" count="1">
            <x v="1"/>
          </reference>
        </references>
      </pivotArea>
    </format>
    <format dxfId="2288">
      <pivotArea outline="0" collapsedLevelsAreSubtotals="1" fieldPosition="0">
        <references count="1">
          <reference field="4294967294" count="1" selected="0">
            <x v="1"/>
          </reference>
        </references>
      </pivotArea>
    </format>
    <format dxfId="2287">
      <pivotArea dataOnly="0" labelOnly="1" outline="0" fieldPosition="0">
        <references count="1">
          <reference field="4294967294" count="1">
            <x v="1"/>
          </reference>
        </references>
      </pivotArea>
    </format>
    <format dxfId="2286">
      <pivotArea field="8" type="button" dataOnly="0" labelOnly="1" outline="0" axis="axisRow" fieldPosition="0"/>
    </format>
    <format dxfId="2285">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25:C30" firstHeaderRow="0" firstDataRow="1" firstDataCol="1"/>
  <pivotFields count="9">
    <pivotField dataField="1" showAll="0"/>
    <pivotField showAll="0"/>
    <pivotField showAll="0"/>
    <pivotField showAll="0"/>
    <pivotField showAll="0"/>
    <pivotField showAll="0"/>
    <pivotField showAll="0"/>
    <pivotField axis="axisRow" showAll="0">
      <items count="6">
        <item x="4"/>
        <item x="3"/>
        <item x="2"/>
        <item x="1"/>
        <item h="1" x="0"/>
        <item t="default"/>
      </items>
    </pivotField>
    <pivotField showAll="0">
      <items count="8">
        <item x="0"/>
        <item x="1"/>
        <item x="2"/>
        <item x="3"/>
        <item x="4"/>
        <item x="5"/>
        <item x="6"/>
        <item t="default"/>
      </items>
    </pivotField>
  </pivotFields>
  <rowFields count="1">
    <field x="7"/>
  </rowFields>
  <rowItems count="5">
    <i>
      <x/>
    </i>
    <i>
      <x v="1"/>
    </i>
    <i>
      <x v="2"/>
    </i>
    <i>
      <x v="3"/>
    </i>
    <i t="grand">
      <x/>
    </i>
  </rowItems>
  <colFields count="1">
    <field x="-2"/>
  </colFields>
  <colItems count="2">
    <i>
      <x/>
    </i>
    <i i="1">
      <x v="1"/>
    </i>
  </colItems>
  <dataFields count="2">
    <dataField name="No. Member" fld="0" subtotal="count" baseField="8" baseItem="0"/>
    <dataField name="%" fld="0" subtotal="count" showDataAs="percentOfTotal" baseField="8" baseItem="0" numFmtId="165"/>
  </dataFields>
  <formats count="10">
    <format dxfId="2304">
      <pivotArea type="all" dataOnly="0" outline="0" fieldPosition="0"/>
    </format>
    <format dxfId="2303">
      <pivotArea outline="0" collapsedLevelsAreSubtotals="1" fieldPosition="0"/>
    </format>
    <format dxfId="2302">
      <pivotArea field="8" type="button" dataOnly="0" labelOnly="1" outline="0"/>
    </format>
    <format dxfId="2301">
      <pivotArea dataOnly="0" labelOnly="1" outline="0" axis="axisValues" fieldPosition="0"/>
    </format>
    <format dxfId="2300">
      <pivotArea dataOnly="0" labelOnly="1" grandRow="1" outline="0" fieldPosition="0"/>
    </format>
    <format dxfId="2299">
      <pivotArea outline="0" fieldPosition="0">
        <references count="1">
          <reference field="4294967294" count="1">
            <x v="1"/>
          </reference>
        </references>
      </pivotArea>
    </format>
    <format dxfId="2298">
      <pivotArea outline="0" collapsedLevelsAreSubtotals="1" fieldPosition="0">
        <references count="1">
          <reference field="4294967294" count="1" selected="0">
            <x v="1"/>
          </reference>
        </references>
      </pivotArea>
    </format>
    <format dxfId="2297">
      <pivotArea dataOnly="0" labelOnly="1" outline="0" fieldPosition="0">
        <references count="1">
          <reference field="4294967294" count="1">
            <x v="1"/>
          </reference>
        </references>
      </pivotArea>
    </format>
    <format dxfId="2296">
      <pivotArea field="8" type="button" dataOnly="0" labelOnly="1" outline="0"/>
    </format>
    <format dxfId="2295">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K25:M30" firstHeaderRow="0" firstDataRow="1" firstDataCol="1"/>
  <pivotFields count="9">
    <pivotField dataField="1" showAll="0"/>
    <pivotField showAll="0"/>
    <pivotField showAll="0"/>
    <pivotField showAll="0"/>
    <pivotField showAll="0"/>
    <pivotField showAll="0"/>
    <pivotField showAll="0"/>
    <pivotField axis="axisRow" showAll="0">
      <items count="6">
        <item x="4"/>
        <item x="3"/>
        <item x="2"/>
        <item x="1"/>
        <item h="1" x="0"/>
        <item t="default"/>
      </items>
    </pivotField>
    <pivotField showAll="0">
      <items count="8">
        <item x="0"/>
        <item x="1"/>
        <item x="2"/>
        <item x="3"/>
        <item x="4"/>
        <item x="5"/>
        <item x="6"/>
        <item t="default"/>
      </items>
    </pivotField>
  </pivotFields>
  <rowFields count="1">
    <field x="7"/>
  </rowFields>
  <rowItems count="5">
    <i>
      <x/>
    </i>
    <i>
      <x v="1"/>
    </i>
    <i>
      <x v="2"/>
    </i>
    <i>
      <x v="3"/>
    </i>
    <i t="grand">
      <x/>
    </i>
  </rowItems>
  <colFields count="1">
    <field x="-2"/>
  </colFields>
  <colItems count="2">
    <i>
      <x/>
    </i>
    <i i="1">
      <x v="1"/>
    </i>
  </colItems>
  <dataFields count="2">
    <dataField name="No. Member" fld="0" subtotal="count" baseField="8" baseItem="0"/>
    <dataField name="%" fld="0" subtotal="count" showDataAs="percentOfTotal" baseField="8" baseItem="0" numFmtId="165"/>
  </dataFields>
  <formats count="10">
    <format dxfId="2314">
      <pivotArea type="all" dataOnly="0" outline="0" fieldPosition="0"/>
    </format>
    <format dxfId="2313">
      <pivotArea outline="0" collapsedLevelsAreSubtotals="1" fieldPosition="0"/>
    </format>
    <format dxfId="2312">
      <pivotArea field="8" type="button" dataOnly="0" labelOnly="1" outline="0"/>
    </format>
    <format dxfId="2311">
      <pivotArea dataOnly="0" labelOnly="1" outline="0" axis="axisValues" fieldPosition="0"/>
    </format>
    <format dxfId="2310">
      <pivotArea dataOnly="0" labelOnly="1" grandRow="1" outline="0" fieldPosition="0"/>
    </format>
    <format dxfId="2309">
      <pivotArea outline="0" fieldPosition="0">
        <references count="1">
          <reference field="4294967294" count="1">
            <x v="1"/>
          </reference>
        </references>
      </pivotArea>
    </format>
    <format dxfId="2308">
      <pivotArea outline="0" collapsedLevelsAreSubtotals="1" fieldPosition="0">
        <references count="1">
          <reference field="4294967294" count="1" selected="0">
            <x v="1"/>
          </reference>
        </references>
      </pivotArea>
    </format>
    <format dxfId="2307">
      <pivotArea dataOnly="0" labelOnly="1" outline="0" fieldPosition="0">
        <references count="1">
          <reference field="4294967294" count="1">
            <x v="1"/>
          </reference>
        </references>
      </pivotArea>
    </format>
    <format dxfId="2306">
      <pivotArea field="8" type="button" dataOnly="0" labelOnly="1" outline="0"/>
    </format>
    <format dxfId="2305">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K3:M10" firstHeaderRow="0" firstDataRow="1" firstDataCol="1"/>
  <pivotFields count="9">
    <pivotField dataField="1" showAll="0"/>
    <pivotField showAll="0"/>
    <pivotField showAll="0"/>
    <pivotField showAll="0"/>
    <pivotField showAll="0"/>
    <pivotField showAll="0"/>
    <pivotField showAll="0"/>
    <pivotField showAll="0"/>
    <pivotField axis="axisRow" showAll="0">
      <items count="8">
        <item x="0"/>
        <item x="1"/>
        <item x="2"/>
        <item x="3"/>
        <item x="4"/>
        <item x="5"/>
        <item x="6"/>
        <item t="default"/>
      </items>
    </pivotField>
  </pivotFields>
  <rowFields count="1">
    <field x="8"/>
  </rowFields>
  <rowItems count="7">
    <i>
      <x/>
    </i>
    <i>
      <x v="1"/>
    </i>
    <i>
      <x v="2"/>
    </i>
    <i>
      <x v="3"/>
    </i>
    <i>
      <x v="4"/>
    </i>
    <i>
      <x v="5"/>
    </i>
    <i t="grand">
      <x/>
    </i>
  </rowItems>
  <colFields count="1">
    <field x="-2"/>
  </colFields>
  <colItems count="2">
    <i>
      <x/>
    </i>
    <i i="1">
      <x v="1"/>
    </i>
  </colItems>
  <dataFields count="2">
    <dataField name="No. Member" fld="0" subtotal="count" baseField="8" baseItem="0"/>
    <dataField name="%" fld="0" subtotal="count" showDataAs="percentOfTotal" baseField="8" baseItem="0" numFmtId="165"/>
  </dataFields>
  <formats count="10">
    <format dxfId="2324">
      <pivotArea type="all" dataOnly="0" outline="0" fieldPosition="0"/>
    </format>
    <format dxfId="2323">
      <pivotArea outline="0" collapsedLevelsAreSubtotals="1" fieldPosition="0"/>
    </format>
    <format dxfId="2322">
      <pivotArea field="8" type="button" dataOnly="0" labelOnly="1" outline="0" axis="axisRow" fieldPosition="0"/>
    </format>
    <format dxfId="2321">
      <pivotArea dataOnly="0" labelOnly="1" outline="0" axis="axisValues" fieldPosition="0"/>
    </format>
    <format dxfId="2320">
      <pivotArea dataOnly="0" labelOnly="1" grandRow="1" outline="0" fieldPosition="0"/>
    </format>
    <format dxfId="2319">
      <pivotArea outline="0" fieldPosition="0">
        <references count="1">
          <reference field="4294967294" count="1">
            <x v="1"/>
          </reference>
        </references>
      </pivotArea>
    </format>
    <format dxfId="2318">
      <pivotArea outline="0" collapsedLevelsAreSubtotals="1" fieldPosition="0">
        <references count="1">
          <reference field="4294967294" count="1" selected="0">
            <x v="1"/>
          </reference>
        </references>
      </pivotArea>
    </format>
    <format dxfId="2317">
      <pivotArea dataOnly="0" labelOnly="1" outline="0" fieldPosition="0">
        <references count="1">
          <reference field="4294967294" count="1">
            <x v="1"/>
          </reference>
        </references>
      </pivotArea>
    </format>
    <format dxfId="2316">
      <pivotArea field="8" type="button" dataOnly="0" labelOnly="1" outline="0" axis="axisRow" fieldPosition="0"/>
    </format>
    <format dxfId="2315">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4.bin"/><Relationship Id="rId3" Type="http://schemas.openxmlformats.org/officeDocument/2006/relationships/pivotTable" Target="../pivotTables/pivotTable3.xml"/><Relationship Id="rId7"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2.bin"/><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13" Type="http://schemas.openxmlformats.org/officeDocument/2006/relationships/image" Target="../media/image2.emf"/><Relationship Id="rId18" Type="http://schemas.openxmlformats.org/officeDocument/2006/relationships/control" Target="../activeX/activeX5.xml"/><Relationship Id="rId26" Type="http://schemas.openxmlformats.org/officeDocument/2006/relationships/control" Target="../activeX/activeX9.xml"/><Relationship Id="rId21" Type="http://schemas.openxmlformats.org/officeDocument/2006/relationships/image" Target="../media/image6.emf"/><Relationship Id="rId34" Type="http://schemas.openxmlformats.org/officeDocument/2006/relationships/ctrlProp" Target="../ctrlProps/ctrlProp1.xml"/><Relationship Id="rId7" Type="http://schemas.openxmlformats.org/officeDocument/2006/relationships/printerSettings" Target="../printerSettings/printerSettings11.bin"/><Relationship Id="rId12" Type="http://schemas.openxmlformats.org/officeDocument/2006/relationships/control" Target="../activeX/activeX2.xml"/><Relationship Id="rId17" Type="http://schemas.openxmlformats.org/officeDocument/2006/relationships/image" Target="../media/image4.emf"/><Relationship Id="rId25" Type="http://schemas.openxmlformats.org/officeDocument/2006/relationships/image" Target="../media/image8.emf"/><Relationship Id="rId33" Type="http://schemas.openxmlformats.org/officeDocument/2006/relationships/image" Target="../media/image12.emf"/><Relationship Id="rId2" Type="http://schemas.openxmlformats.org/officeDocument/2006/relationships/printerSettings" Target="../printerSettings/printerSettings6.bin"/><Relationship Id="rId16" Type="http://schemas.openxmlformats.org/officeDocument/2006/relationships/control" Target="../activeX/activeX4.xml"/><Relationship Id="rId20" Type="http://schemas.openxmlformats.org/officeDocument/2006/relationships/control" Target="../activeX/activeX6.xml"/><Relationship Id="rId29" Type="http://schemas.openxmlformats.org/officeDocument/2006/relationships/image" Target="../media/image10.emf"/><Relationship Id="rId1" Type="http://schemas.openxmlformats.org/officeDocument/2006/relationships/printerSettings" Target="../printerSettings/printerSettings5.bin"/><Relationship Id="rId6" Type="http://schemas.openxmlformats.org/officeDocument/2006/relationships/printerSettings" Target="../printerSettings/printerSettings10.bin"/><Relationship Id="rId11" Type="http://schemas.openxmlformats.org/officeDocument/2006/relationships/image" Target="../media/image1.emf"/><Relationship Id="rId24" Type="http://schemas.openxmlformats.org/officeDocument/2006/relationships/control" Target="../activeX/activeX8.xml"/><Relationship Id="rId32" Type="http://schemas.openxmlformats.org/officeDocument/2006/relationships/control" Target="../activeX/activeX12.xml"/><Relationship Id="rId37" Type="http://schemas.openxmlformats.org/officeDocument/2006/relationships/comments" Target="../comments1.xml"/><Relationship Id="rId5" Type="http://schemas.openxmlformats.org/officeDocument/2006/relationships/printerSettings" Target="../printerSettings/printerSettings9.bin"/><Relationship Id="rId15" Type="http://schemas.openxmlformats.org/officeDocument/2006/relationships/image" Target="../media/image3.emf"/><Relationship Id="rId23" Type="http://schemas.openxmlformats.org/officeDocument/2006/relationships/image" Target="../media/image7.emf"/><Relationship Id="rId28" Type="http://schemas.openxmlformats.org/officeDocument/2006/relationships/control" Target="../activeX/activeX10.xml"/><Relationship Id="rId36" Type="http://schemas.openxmlformats.org/officeDocument/2006/relationships/ctrlProp" Target="../ctrlProps/ctrlProp3.xml"/><Relationship Id="rId10" Type="http://schemas.openxmlformats.org/officeDocument/2006/relationships/control" Target="../activeX/activeX1.xml"/><Relationship Id="rId19" Type="http://schemas.openxmlformats.org/officeDocument/2006/relationships/image" Target="../media/image5.emf"/><Relationship Id="rId31" Type="http://schemas.openxmlformats.org/officeDocument/2006/relationships/image" Target="../media/image11.emf"/><Relationship Id="rId4" Type="http://schemas.openxmlformats.org/officeDocument/2006/relationships/printerSettings" Target="../printerSettings/printerSettings8.bin"/><Relationship Id="rId9" Type="http://schemas.openxmlformats.org/officeDocument/2006/relationships/vmlDrawing" Target="../drawings/vmlDrawing1.vml"/><Relationship Id="rId14" Type="http://schemas.openxmlformats.org/officeDocument/2006/relationships/control" Target="../activeX/activeX3.xml"/><Relationship Id="rId22" Type="http://schemas.openxmlformats.org/officeDocument/2006/relationships/control" Target="../activeX/activeX7.xml"/><Relationship Id="rId27" Type="http://schemas.openxmlformats.org/officeDocument/2006/relationships/image" Target="../media/image9.emf"/><Relationship Id="rId30" Type="http://schemas.openxmlformats.org/officeDocument/2006/relationships/control" Target="../activeX/activeX11.xml"/><Relationship Id="rId35" Type="http://schemas.openxmlformats.org/officeDocument/2006/relationships/ctrlProp" Target="../ctrlProps/ctrlProp2.xml"/><Relationship Id="rId8" Type="http://schemas.openxmlformats.org/officeDocument/2006/relationships/drawing" Target="../drawings/drawing1.xml"/><Relationship Id="rId3" Type="http://schemas.openxmlformats.org/officeDocument/2006/relationships/printerSettings" Target="../printerSettings/printerSettings7.bin"/></Relationships>
</file>

<file path=xl/worksheets/_rels/sheet3.x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control" Target="../activeX/activeX16.xml"/><Relationship Id="rId3" Type="http://schemas.openxmlformats.org/officeDocument/2006/relationships/printerSettings" Target="../printerSettings/printerSettings14.bin"/><Relationship Id="rId7" Type="http://schemas.openxmlformats.org/officeDocument/2006/relationships/control" Target="../activeX/activeX13.xml"/><Relationship Id="rId12" Type="http://schemas.openxmlformats.org/officeDocument/2006/relationships/image" Target="../media/image15.emf"/><Relationship Id="rId17" Type="http://schemas.openxmlformats.org/officeDocument/2006/relationships/comments" Target="../comments2.xml"/><Relationship Id="rId2" Type="http://schemas.openxmlformats.org/officeDocument/2006/relationships/printerSettings" Target="../printerSettings/printerSettings13.bin"/><Relationship Id="rId16" Type="http://schemas.openxmlformats.org/officeDocument/2006/relationships/image" Target="../media/image17.emf"/><Relationship Id="rId1" Type="http://schemas.openxmlformats.org/officeDocument/2006/relationships/printerSettings" Target="../printerSettings/printerSettings12.bin"/><Relationship Id="rId6" Type="http://schemas.openxmlformats.org/officeDocument/2006/relationships/vmlDrawing" Target="../drawings/vmlDrawing2.vml"/><Relationship Id="rId11" Type="http://schemas.openxmlformats.org/officeDocument/2006/relationships/control" Target="../activeX/activeX15.xml"/><Relationship Id="rId5" Type="http://schemas.openxmlformats.org/officeDocument/2006/relationships/drawing" Target="../drawings/drawing2.xml"/><Relationship Id="rId15" Type="http://schemas.openxmlformats.org/officeDocument/2006/relationships/control" Target="../activeX/activeX17.xml"/><Relationship Id="rId10" Type="http://schemas.openxmlformats.org/officeDocument/2006/relationships/image" Target="../media/image14.emf"/><Relationship Id="rId4" Type="http://schemas.openxmlformats.org/officeDocument/2006/relationships/printerSettings" Target="../printerSettings/printerSettings15.bin"/><Relationship Id="rId9" Type="http://schemas.openxmlformats.org/officeDocument/2006/relationships/control" Target="../activeX/activeX14.xml"/><Relationship Id="rId14" Type="http://schemas.openxmlformats.org/officeDocument/2006/relationships/image" Target="../media/image16.emf"/></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printerSettings" Target="../printerSettings/printerSettings22.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printerSettings" Target="../printerSettings/printerSettings21.bin"/><Relationship Id="rId5" Type="http://schemas.openxmlformats.org/officeDocument/2006/relationships/printerSettings" Target="../printerSettings/printerSettings20.bin"/><Relationship Id="rId4" Type="http://schemas.openxmlformats.org/officeDocument/2006/relationships/printerSettings" Target="../printerSettings/printerSettings19.bin"/></Relationships>
</file>

<file path=xl/worksheets/_rels/sheet5.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printerSettings" Target="../printerSettings/printerSettings25.bin"/><Relationship Id="rId7" Type="http://schemas.openxmlformats.org/officeDocument/2006/relationships/printerSettings" Target="../printerSettings/printerSettings29.bin"/><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printerSettings" Target="../printerSettings/printerSettings28.bin"/><Relationship Id="rId5" Type="http://schemas.openxmlformats.org/officeDocument/2006/relationships/printerSettings" Target="../printerSettings/printerSettings27.bin"/><Relationship Id="rId4" Type="http://schemas.openxmlformats.org/officeDocument/2006/relationships/printerSettings" Target="../printerSettings/printerSettings26.bin"/><Relationship Id="rId9"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3" Type="http://schemas.openxmlformats.org/officeDocument/2006/relationships/hyperlink" Target="http://collab.lge.com/main/x/1bmXLw" TargetMode="External"/><Relationship Id="rId18" Type="http://schemas.openxmlformats.org/officeDocument/2006/relationships/hyperlink" Target="http://collab.lge.com/main/display/IVIDCV/Personal+report+skill" TargetMode="External"/><Relationship Id="rId26" Type="http://schemas.openxmlformats.org/officeDocument/2006/relationships/image" Target="../media/image18.emf"/><Relationship Id="rId3" Type="http://schemas.openxmlformats.org/officeDocument/2006/relationships/printerSettings" Target="../printerSettings/printerSettings32.bin"/><Relationship Id="rId21" Type="http://schemas.openxmlformats.org/officeDocument/2006/relationships/hyperlink" Target="http://collab.lge.com/main/x/1NuHLw" TargetMode="External"/><Relationship Id="rId7" Type="http://schemas.openxmlformats.org/officeDocument/2006/relationships/hyperlink" Target="http://collab.lge.com/main/x/_96HLw" TargetMode="External"/><Relationship Id="rId12" Type="http://schemas.openxmlformats.org/officeDocument/2006/relationships/hyperlink" Target="http://collab.lge.com/main/x/laxqLg" TargetMode="External"/><Relationship Id="rId17" Type="http://schemas.openxmlformats.org/officeDocument/2006/relationships/hyperlink" Target="http://collab.lge.com/main/x/JIVXLQ" TargetMode="External"/><Relationship Id="rId25" Type="http://schemas.openxmlformats.org/officeDocument/2006/relationships/control" Target="../activeX/activeX18.xml"/><Relationship Id="rId33" Type="http://schemas.openxmlformats.org/officeDocument/2006/relationships/comments" Target="../comments4.xml"/><Relationship Id="rId2" Type="http://schemas.openxmlformats.org/officeDocument/2006/relationships/printerSettings" Target="../printerSettings/printerSettings31.bin"/><Relationship Id="rId16" Type="http://schemas.openxmlformats.org/officeDocument/2006/relationships/hyperlink" Target="http://collab.lge.com/main/x/1NuHLw" TargetMode="External"/><Relationship Id="rId20" Type="http://schemas.openxmlformats.org/officeDocument/2006/relationships/hyperlink" Target="http://collab.lge.com/main/x/rtuHLw" TargetMode="External"/><Relationship Id="rId29" Type="http://schemas.openxmlformats.org/officeDocument/2006/relationships/control" Target="../activeX/activeX20.xml"/><Relationship Id="rId1" Type="http://schemas.openxmlformats.org/officeDocument/2006/relationships/printerSettings" Target="../printerSettings/printerSettings30.bin"/><Relationship Id="rId6" Type="http://schemas.openxmlformats.org/officeDocument/2006/relationships/hyperlink" Target="http://collab.lge.com/main/x/_dSyMw" TargetMode="External"/><Relationship Id="rId11" Type="http://schemas.openxmlformats.org/officeDocument/2006/relationships/hyperlink" Target="http://collab.lge.com/main/x/-3wrLQ" TargetMode="External"/><Relationship Id="rId24" Type="http://schemas.openxmlformats.org/officeDocument/2006/relationships/vmlDrawing" Target="../drawings/vmlDrawing4.vml"/><Relationship Id="rId32" Type="http://schemas.openxmlformats.org/officeDocument/2006/relationships/image" Target="../media/image21.emf"/><Relationship Id="rId5" Type="http://schemas.openxmlformats.org/officeDocument/2006/relationships/hyperlink" Target="http://collab.lge.com/main/x/AocBNg" TargetMode="External"/><Relationship Id="rId15" Type="http://schemas.openxmlformats.org/officeDocument/2006/relationships/hyperlink" Target="http://collab.lge.com/main/x/ztuHLw" TargetMode="External"/><Relationship Id="rId23" Type="http://schemas.openxmlformats.org/officeDocument/2006/relationships/drawing" Target="../drawings/drawing3.xml"/><Relationship Id="rId28" Type="http://schemas.openxmlformats.org/officeDocument/2006/relationships/image" Target="../media/image19.emf"/><Relationship Id="rId10" Type="http://schemas.openxmlformats.org/officeDocument/2006/relationships/hyperlink" Target="http://collab.lge.com/main/x/5d1qLg" TargetMode="External"/><Relationship Id="rId19" Type="http://schemas.openxmlformats.org/officeDocument/2006/relationships/hyperlink" Target="http://collab.lge.com/main/display/IVIDCV/How+to+write+TCs+effectively" TargetMode="External"/><Relationship Id="rId31" Type="http://schemas.openxmlformats.org/officeDocument/2006/relationships/control" Target="../activeX/activeX21.xml"/><Relationship Id="rId4" Type="http://schemas.openxmlformats.org/officeDocument/2006/relationships/hyperlink" Target="http://collab.lge.com/main/x/gOGHLw" TargetMode="External"/><Relationship Id="rId9" Type="http://schemas.openxmlformats.org/officeDocument/2006/relationships/hyperlink" Target="http://collab.lge.com/main/x/_dSyMw" TargetMode="External"/><Relationship Id="rId14" Type="http://schemas.openxmlformats.org/officeDocument/2006/relationships/hyperlink" Target="http://collab.lge.com/main/x/j9smN" TargetMode="External"/><Relationship Id="rId22" Type="http://schemas.openxmlformats.org/officeDocument/2006/relationships/printerSettings" Target="../printerSettings/printerSettings33.bin"/><Relationship Id="rId27" Type="http://schemas.openxmlformats.org/officeDocument/2006/relationships/control" Target="../activeX/activeX19.xml"/><Relationship Id="rId30" Type="http://schemas.openxmlformats.org/officeDocument/2006/relationships/image" Target="../media/image20.emf"/><Relationship Id="rId8" Type="http://schemas.openxmlformats.org/officeDocument/2006/relationships/hyperlink" Target="http://collab.lge.com/main/x/P1LdJw"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ntrol" Target="../activeX/activeX24.xml"/><Relationship Id="rId3" Type="http://schemas.openxmlformats.org/officeDocument/2006/relationships/hyperlink" Target="http://collab.lge.com/main/x/_dSyMw" TargetMode="External"/><Relationship Id="rId21" Type="http://schemas.openxmlformats.org/officeDocument/2006/relationships/vmlDrawing" Target="../drawings/vmlDrawing5.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23.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4.xml"/><Relationship Id="rId29" Type="http://schemas.openxmlformats.org/officeDocument/2006/relationships/image" Target="../media/image25.emf"/><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23.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22.emf"/><Relationship Id="rId28" Type="http://schemas.openxmlformats.org/officeDocument/2006/relationships/control" Target="../activeX/activeX25.xml"/><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34.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22.xml"/><Relationship Id="rId27" Type="http://schemas.openxmlformats.org/officeDocument/2006/relationships/image" Target="../media/image24.emf"/><Relationship Id="rId30" Type="http://schemas.openxmlformats.org/officeDocument/2006/relationships/comments" Target="../comments5.xml"/></Relationships>
</file>

<file path=xl/worksheets/_rels/sheet8.xml.rels><?xml version="1.0" encoding="UTF-8" standalone="yes"?>
<Relationships xmlns="http://schemas.openxmlformats.org/package/2006/relationships"><Relationship Id="rId8" Type="http://schemas.openxmlformats.org/officeDocument/2006/relationships/hyperlink" Target="http://collab.lge.com/main/x/5d1qLg" TargetMode="External"/><Relationship Id="rId13" Type="http://schemas.openxmlformats.org/officeDocument/2006/relationships/hyperlink" Target="http://collab.lge.com/main/x/ztuHLw" TargetMode="External"/><Relationship Id="rId18" Type="http://schemas.openxmlformats.org/officeDocument/2006/relationships/hyperlink" Target="http://collab.lge.com/main/x/rtuHLw" TargetMode="External"/><Relationship Id="rId26" Type="http://schemas.openxmlformats.org/officeDocument/2006/relationships/image" Target="../media/image27.emf"/><Relationship Id="rId3" Type="http://schemas.openxmlformats.org/officeDocument/2006/relationships/hyperlink" Target="http://collab.lge.com/main/x/AocBNg" TargetMode="External"/><Relationship Id="rId21" Type="http://schemas.openxmlformats.org/officeDocument/2006/relationships/drawing" Target="../drawings/drawing5.xml"/><Relationship Id="rId7" Type="http://schemas.openxmlformats.org/officeDocument/2006/relationships/hyperlink" Target="http://collab.lge.com/main/x/_dSyMw" TargetMode="External"/><Relationship Id="rId12" Type="http://schemas.openxmlformats.org/officeDocument/2006/relationships/hyperlink" Target="http://collab.lge.com/main/x/j9smN" TargetMode="External"/><Relationship Id="rId17" Type="http://schemas.openxmlformats.org/officeDocument/2006/relationships/hyperlink" Target="http://collab.lge.com/main/display/IVIDCV/How+to+write+TCs+effectively" TargetMode="External"/><Relationship Id="rId25" Type="http://schemas.openxmlformats.org/officeDocument/2006/relationships/control" Target="../activeX/activeX27.xml"/><Relationship Id="rId2" Type="http://schemas.openxmlformats.org/officeDocument/2006/relationships/hyperlink" Target="http://collab.lge.com/main/x/gOGHLw" TargetMode="External"/><Relationship Id="rId16" Type="http://schemas.openxmlformats.org/officeDocument/2006/relationships/hyperlink" Target="http://collab.lge.com/main/display/IVIDCV/Personal+report+skill" TargetMode="External"/><Relationship Id="rId20" Type="http://schemas.openxmlformats.org/officeDocument/2006/relationships/printerSettings" Target="../printerSettings/printerSettings36.bin"/><Relationship Id="rId1" Type="http://schemas.openxmlformats.org/officeDocument/2006/relationships/printerSettings" Target="../printerSettings/printerSettings35.bin"/><Relationship Id="rId6" Type="http://schemas.openxmlformats.org/officeDocument/2006/relationships/hyperlink" Target="http://collab.lge.com/main/x/P1LdJw" TargetMode="External"/><Relationship Id="rId11" Type="http://schemas.openxmlformats.org/officeDocument/2006/relationships/hyperlink" Target="http://collab.lge.com/main/x/1bmXLw" TargetMode="External"/><Relationship Id="rId24" Type="http://schemas.openxmlformats.org/officeDocument/2006/relationships/image" Target="../media/image26.emf"/><Relationship Id="rId5" Type="http://schemas.openxmlformats.org/officeDocument/2006/relationships/hyperlink" Target="http://collab.lge.com/main/x/_96HLw" TargetMode="External"/><Relationship Id="rId15" Type="http://schemas.openxmlformats.org/officeDocument/2006/relationships/hyperlink" Target="http://collab.lge.com/main/x/JIVXLQ" TargetMode="External"/><Relationship Id="rId23" Type="http://schemas.openxmlformats.org/officeDocument/2006/relationships/control" Target="../activeX/activeX26.xml"/><Relationship Id="rId10" Type="http://schemas.openxmlformats.org/officeDocument/2006/relationships/hyperlink" Target="http://collab.lge.com/main/x/laxqLg" TargetMode="External"/><Relationship Id="rId19" Type="http://schemas.openxmlformats.org/officeDocument/2006/relationships/hyperlink" Target="http://collab.lge.com/main/x/1NuHLw" TargetMode="External"/><Relationship Id="rId4" Type="http://schemas.openxmlformats.org/officeDocument/2006/relationships/hyperlink" Target="http://collab.lge.com/main/x/_dSyMw" TargetMode="External"/><Relationship Id="rId9" Type="http://schemas.openxmlformats.org/officeDocument/2006/relationships/hyperlink" Target="http://collab.lge.com/main/x/-3wrLQ" TargetMode="External"/><Relationship Id="rId14" Type="http://schemas.openxmlformats.org/officeDocument/2006/relationships/hyperlink" Target="http://collab.lge.com/main/x/1NuHLw" TargetMode="External"/><Relationship Id="rId22" Type="http://schemas.openxmlformats.org/officeDocument/2006/relationships/vmlDrawing" Target="../drawings/vmlDrawing6.vml"/><Relationship Id="rId27" Type="http://schemas.openxmlformats.org/officeDocument/2006/relationships/comments" Target="../comments6.xml"/></Relationships>
</file>

<file path=xl/worksheets/_rels/sheet9.xml.rels><?xml version="1.0" encoding="UTF-8" standalone="yes"?>
<Relationships xmlns="http://schemas.openxmlformats.org/package/2006/relationships"><Relationship Id="rId8" Type="http://schemas.openxmlformats.org/officeDocument/2006/relationships/hyperlink" Target="http://collab.lge.com/main/x/5d1qLg" TargetMode="External"/><Relationship Id="rId13" Type="http://schemas.openxmlformats.org/officeDocument/2006/relationships/hyperlink" Target="http://collab.lge.com/main/x/ztuHLw" TargetMode="External"/><Relationship Id="rId18" Type="http://schemas.openxmlformats.org/officeDocument/2006/relationships/hyperlink" Target="http://collab.lge.com/main/x/rtuHLw" TargetMode="External"/><Relationship Id="rId26" Type="http://schemas.openxmlformats.org/officeDocument/2006/relationships/image" Target="../media/image29.emf"/><Relationship Id="rId3" Type="http://schemas.openxmlformats.org/officeDocument/2006/relationships/hyperlink" Target="http://collab.lge.com/main/x/AocBNg" TargetMode="External"/><Relationship Id="rId21" Type="http://schemas.openxmlformats.org/officeDocument/2006/relationships/drawing" Target="../drawings/drawing6.xml"/><Relationship Id="rId7" Type="http://schemas.openxmlformats.org/officeDocument/2006/relationships/hyperlink" Target="http://collab.lge.com/main/x/_dSyMw" TargetMode="External"/><Relationship Id="rId12" Type="http://schemas.openxmlformats.org/officeDocument/2006/relationships/hyperlink" Target="http://collab.lge.com/main/x/j9smN" TargetMode="External"/><Relationship Id="rId17" Type="http://schemas.openxmlformats.org/officeDocument/2006/relationships/hyperlink" Target="http://collab.lge.com/main/display/IVIDCV/How+to+write+TCs+effectively" TargetMode="External"/><Relationship Id="rId25" Type="http://schemas.openxmlformats.org/officeDocument/2006/relationships/control" Target="../activeX/activeX29.xml"/><Relationship Id="rId2" Type="http://schemas.openxmlformats.org/officeDocument/2006/relationships/hyperlink" Target="http://collab.lge.com/main/x/gOGHLw" TargetMode="External"/><Relationship Id="rId16" Type="http://schemas.openxmlformats.org/officeDocument/2006/relationships/hyperlink" Target="http://collab.lge.com/main/display/IVIDCV/Personal+report+skill" TargetMode="External"/><Relationship Id="rId20"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hyperlink" Target="http://collab.lge.com/main/x/P1LdJw" TargetMode="External"/><Relationship Id="rId11" Type="http://schemas.openxmlformats.org/officeDocument/2006/relationships/hyperlink" Target="http://collab.lge.com/main/x/1bmXLw" TargetMode="External"/><Relationship Id="rId24" Type="http://schemas.openxmlformats.org/officeDocument/2006/relationships/image" Target="../media/image28.emf"/><Relationship Id="rId5" Type="http://schemas.openxmlformats.org/officeDocument/2006/relationships/hyperlink" Target="http://collab.lge.com/main/x/_96HLw" TargetMode="External"/><Relationship Id="rId15" Type="http://schemas.openxmlformats.org/officeDocument/2006/relationships/hyperlink" Target="http://collab.lge.com/main/x/JIVXLQ" TargetMode="External"/><Relationship Id="rId23" Type="http://schemas.openxmlformats.org/officeDocument/2006/relationships/control" Target="../activeX/activeX28.xml"/><Relationship Id="rId10" Type="http://schemas.openxmlformats.org/officeDocument/2006/relationships/hyperlink" Target="http://collab.lge.com/main/x/laxqLg" TargetMode="External"/><Relationship Id="rId19" Type="http://schemas.openxmlformats.org/officeDocument/2006/relationships/hyperlink" Target="http://collab.lge.com/main/x/1NuHLw" TargetMode="External"/><Relationship Id="rId4" Type="http://schemas.openxmlformats.org/officeDocument/2006/relationships/hyperlink" Target="http://collab.lge.com/main/x/_dSyMw" TargetMode="External"/><Relationship Id="rId9" Type="http://schemas.openxmlformats.org/officeDocument/2006/relationships/hyperlink" Target="http://collab.lge.com/main/x/-3wrLQ" TargetMode="External"/><Relationship Id="rId14" Type="http://schemas.openxmlformats.org/officeDocument/2006/relationships/hyperlink" Target="http://collab.lge.com/main/x/1NuHLw" TargetMode="External"/><Relationship Id="rId22" Type="http://schemas.openxmlformats.org/officeDocument/2006/relationships/vmlDrawing" Target="../drawings/vmlDrawing7.vml"/><Relationship Id="rId27"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8" Type="http://schemas.openxmlformats.org/officeDocument/2006/relationships/hyperlink" Target="http://collab.lge.com/main/x/5d1qLg" TargetMode="External"/><Relationship Id="rId13" Type="http://schemas.openxmlformats.org/officeDocument/2006/relationships/hyperlink" Target="http://collab.lge.com/main/x/ztuHLw" TargetMode="External"/><Relationship Id="rId18" Type="http://schemas.openxmlformats.org/officeDocument/2006/relationships/hyperlink" Target="http://collab.lge.com/main/x/rtuHLw" TargetMode="External"/><Relationship Id="rId26" Type="http://schemas.openxmlformats.org/officeDocument/2006/relationships/image" Target="../media/image31.emf"/><Relationship Id="rId3" Type="http://schemas.openxmlformats.org/officeDocument/2006/relationships/hyperlink" Target="http://collab.lge.com/main/x/AocBNg" TargetMode="External"/><Relationship Id="rId21" Type="http://schemas.openxmlformats.org/officeDocument/2006/relationships/drawing" Target="../drawings/drawing7.xml"/><Relationship Id="rId7" Type="http://schemas.openxmlformats.org/officeDocument/2006/relationships/hyperlink" Target="http://collab.lge.com/main/x/_dSyMw" TargetMode="External"/><Relationship Id="rId12" Type="http://schemas.openxmlformats.org/officeDocument/2006/relationships/hyperlink" Target="http://collab.lge.com/main/x/j9smN" TargetMode="External"/><Relationship Id="rId17" Type="http://schemas.openxmlformats.org/officeDocument/2006/relationships/hyperlink" Target="http://collab.lge.com/main/display/IVIDCV/How+to+write+TCs+effectively" TargetMode="External"/><Relationship Id="rId25" Type="http://schemas.openxmlformats.org/officeDocument/2006/relationships/control" Target="../activeX/activeX31.xml"/><Relationship Id="rId2" Type="http://schemas.openxmlformats.org/officeDocument/2006/relationships/hyperlink" Target="http://collab.lge.com/main/x/gOGHLw" TargetMode="External"/><Relationship Id="rId16" Type="http://schemas.openxmlformats.org/officeDocument/2006/relationships/hyperlink" Target="http://collab.lge.com/main/display/IVIDCV/Personal+report+skill" TargetMode="External"/><Relationship Id="rId20"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hyperlink" Target="http://collab.lge.com/main/x/P1LdJw" TargetMode="External"/><Relationship Id="rId11" Type="http://schemas.openxmlformats.org/officeDocument/2006/relationships/hyperlink" Target="http://collab.lge.com/main/x/1bmXLw" TargetMode="External"/><Relationship Id="rId24" Type="http://schemas.openxmlformats.org/officeDocument/2006/relationships/image" Target="../media/image30.emf"/><Relationship Id="rId5" Type="http://schemas.openxmlformats.org/officeDocument/2006/relationships/hyperlink" Target="http://collab.lge.com/main/x/_96HLw" TargetMode="External"/><Relationship Id="rId15" Type="http://schemas.openxmlformats.org/officeDocument/2006/relationships/hyperlink" Target="http://collab.lge.com/main/x/JIVXLQ" TargetMode="External"/><Relationship Id="rId23" Type="http://schemas.openxmlformats.org/officeDocument/2006/relationships/control" Target="../activeX/activeX30.xml"/><Relationship Id="rId10" Type="http://schemas.openxmlformats.org/officeDocument/2006/relationships/hyperlink" Target="http://collab.lge.com/main/x/laxqLg" TargetMode="External"/><Relationship Id="rId19" Type="http://schemas.openxmlformats.org/officeDocument/2006/relationships/hyperlink" Target="http://collab.lge.com/main/x/1NuHLw" TargetMode="External"/><Relationship Id="rId4" Type="http://schemas.openxmlformats.org/officeDocument/2006/relationships/hyperlink" Target="http://collab.lge.com/main/x/_dSyMw" TargetMode="External"/><Relationship Id="rId9" Type="http://schemas.openxmlformats.org/officeDocument/2006/relationships/hyperlink" Target="http://collab.lge.com/main/x/-3wrLQ" TargetMode="External"/><Relationship Id="rId14" Type="http://schemas.openxmlformats.org/officeDocument/2006/relationships/hyperlink" Target="http://collab.lge.com/main/x/1NuHLw" TargetMode="External"/><Relationship Id="rId22" Type="http://schemas.openxmlformats.org/officeDocument/2006/relationships/vmlDrawing" Target="../drawings/vmlDrawing8.vml"/><Relationship Id="rId27"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3" Type="http://schemas.openxmlformats.org/officeDocument/2006/relationships/hyperlink" Target="http://collab.lge.com/main/x/_dSyMw" TargetMode="External"/><Relationship Id="rId21" Type="http://schemas.openxmlformats.org/officeDocument/2006/relationships/control" Target="../activeX/activeX32.x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comments" Target="../comments9.xml"/><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vmlDrawing" Target="../drawings/vmlDrawing9.v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image" Target="../media/image33.emf"/><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control" Target="../activeX/activeX33.xml"/><Relationship Id="rId10" Type="http://schemas.openxmlformats.org/officeDocument/2006/relationships/hyperlink" Target="http://collab.lge.com/main/x/1bmXLw" TargetMode="External"/><Relationship Id="rId19" Type="http://schemas.openxmlformats.org/officeDocument/2006/relationships/drawing" Target="../drawings/drawing8.xml"/><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image" Target="../media/image32.emf"/></Relationships>
</file>

<file path=xl/worksheets/_rels/sheet12.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3" Type="http://schemas.openxmlformats.org/officeDocument/2006/relationships/hyperlink" Target="http://collab.lge.com/main/x/_dSyMw" TargetMode="External"/><Relationship Id="rId21" Type="http://schemas.openxmlformats.org/officeDocument/2006/relationships/control" Target="../activeX/activeX34.x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comments" Target="../comments10.xml"/><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vmlDrawing" Target="../drawings/vmlDrawing10.v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image" Target="../media/image35.emf"/><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control" Target="../activeX/activeX35.xml"/><Relationship Id="rId10" Type="http://schemas.openxmlformats.org/officeDocument/2006/relationships/hyperlink" Target="http://collab.lge.com/main/x/1bmXLw" TargetMode="External"/><Relationship Id="rId19" Type="http://schemas.openxmlformats.org/officeDocument/2006/relationships/drawing" Target="../drawings/drawing9.xml"/><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image" Target="../media/image34.emf"/></Relationships>
</file>

<file path=xl/worksheets/_rels/sheet13.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3" Type="http://schemas.openxmlformats.org/officeDocument/2006/relationships/hyperlink" Target="http://collab.lge.com/main/x/_dSyMw" TargetMode="External"/><Relationship Id="rId21" Type="http://schemas.openxmlformats.org/officeDocument/2006/relationships/control" Target="../activeX/activeX36.x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comments" Target="../comments11.xml"/><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vmlDrawing" Target="../drawings/vmlDrawing11.v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image" Target="../media/image37.emf"/><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control" Target="../activeX/activeX37.xml"/><Relationship Id="rId10" Type="http://schemas.openxmlformats.org/officeDocument/2006/relationships/hyperlink" Target="http://collab.lge.com/main/x/1bmXLw" TargetMode="External"/><Relationship Id="rId19" Type="http://schemas.openxmlformats.org/officeDocument/2006/relationships/drawing" Target="../drawings/drawing10.xml"/><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3" Type="http://schemas.openxmlformats.org/officeDocument/2006/relationships/hyperlink" Target="http://collab.lge.com/main/x/_dSyMw" TargetMode="External"/><Relationship Id="rId21" Type="http://schemas.openxmlformats.org/officeDocument/2006/relationships/control" Target="../activeX/activeX38.x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comments" Target="../comments12.xml"/><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vmlDrawing" Target="../drawings/vmlDrawing12.v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image" Target="../media/image39.emf"/><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control" Target="../activeX/activeX39.xml"/><Relationship Id="rId10" Type="http://schemas.openxmlformats.org/officeDocument/2006/relationships/hyperlink" Target="http://collab.lge.com/main/x/1bmXLw" TargetMode="External"/><Relationship Id="rId19" Type="http://schemas.openxmlformats.org/officeDocument/2006/relationships/drawing" Target="../drawings/drawing11.xml"/><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image" Target="../media/image38.emf"/></Relationships>
</file>

<file path=xl/worksheets/_rels/sheet15.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3" Type="http://schemas.openxmlformats.org/officeDocument/2006/relationships/hyperlink" Target="http://collab.lge.com/main/x/_dSyMw" TargetMode="External"/><Relationship Id="rId21" Type="http://schemas.openxmlformats.org/officeDocument/2006/relationships/control" Target="../activeX/activeX40.x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comments" Target="../comments13.xml"/><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vmlDrawing" Target="../drawings/vmlDrawing13.v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image" Target="../media/image41.emf"/><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control" Target="../activeX/activeX41.xml"/><Relationship Id="rId10" Type="http://schemas.openxmlformats.org/officeDocument/2006/relationships/hyperlink" Target="http://collab.lge.com/main/x/1bmXLw" TargetMode="External"/><Relationship Id="rId19" Type="http://schemas.openxmlformats.org/officeDocument/2006/relationships/drawing" Target="../drawings/drawing12.xml"/><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image" Target="../media/image40.emf"/></Relationships>
</file>

<file path=xl/worksheets/_rels/sheet16.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3" Type="http://schemas.openxmlformats.org/officeDocument/2006/relationships/hyperlink" Target="http://collab.lge.com/main/x/_dSyMw" TargetMode="External"/><Relationship Id="rId21" Type="http://schemas.openxmlformats.org/officeDocument/2006/relationships/control" Target="../activeX/activeX42.x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comments" Target="../comments14.xml"/><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vmlDrawing" Target="../drawings/vmlDrawing14.v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image" Target="../media/image43.emf"/><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control" Target="../activeX/activeX43.xml"/><Relationship Id="rId10" Type="http://schemas.openxmlformats.org/officeDocument/2006/relationships/hyperlink" Target="http://collab.lge.com/main/x/1bmXLw" TargetMode="External"/><Relationship Id="rId19" Type="http://schemas.openxmlformats.org/officeDocument/2006/relationships/drawing" Target="../drawings/drawing13.xml"/><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image" Target="../media/image42.emf"/></Relationships>
</file>

<file path=xl/worksheets/_rels/sheet17.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3" Type="http://schemas.openxmlformats.org/officeDocument/2006/relationships/hyperlink" Target="http://collab.lge.com/main/x/_dSyMw" TargetMode="External"/><Relationship Id="rId21" Type="http://schemas.openxmlformats.org/officeDocument/2006/relationships/control" Target="../activeX/activeX44.x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comments" Target="../comments15.xml"/><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vmlDrawing" Target="../drawings/vmlDrawing15.v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image" Target="../media/image45.emf"/><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control" Target="../activeX/activeX45.xml"/><Relationship Id="rId10" Type="http://schemas.openxmlformats.org/officeDocument/2006/relationships/hyperlink" Target="http://collab.lge.com/main/x/1bmXLw" TargetMode="External"/><Relationship Id="rId19" Type="http://schemas.openxmlformats.org/officeDocument/2006/relationships/drawing" Target="../drawings/drawing14.xml"/><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image" Target="../media/image44.emf"/></Relationships>
</file>

<file path=xl/worksheets/_rels/sheet18.xml.rels><?xml version="1.0" encoding="UTF-8" standalone="yes"?>
<Relationships xmlns="http://schemas.openxmlformats.org/package/2006/relationships"><Relationship Id="rId8" Type="http://schemas.openxmlformats.org/officeDocument/2006/relationships/hyperlink" Target="http://collab.lge.com/main/x/P1LdJw" TargetMode="External"/><Relationship Id="rId13" Type="http://schemas.openxmlformats.org/officeDocument/2006/relationships/hyperlink" Target="http://collab.lge.com/main/x/1bmXLw" TargetMode="External"/><Relationship Id="rId18" Type="http://schemas.openxmlformats.org/officeDocument/2006/relationships/hyperlink" Target="http://collab.lge.com/main/display/IVIDCV/Personal+report+skill" TargetMode="External"/><Relationship Id="rId26" Type="http://schemas.openxmlformats.org/officeDocument/2006/relationships/image" Target="../media/image46.emf"/><Relationship Id="rId3" Type="http://schemas.openxmlformats.org/officeDocument/2006/relationships/printerSettings" Target="../printerSettings/printerSettings43.bin"/><Relationship Id="rId21" Type="http://schemas.openxmlformats.org/officeDocument/2006/relationships/hyperlink" Target="http://collab.lge.com/main/x/1NuHLw" TargetMode="External"/><Relationship Id="rId7" Type="http://schemas.openxmlformats.org/officeDocument/2006/relationships/hyperlink" Target="http://collab.lge.com/main/x/_96HLw" TargetMode="External"/><Relationship Id="rId12" Type="http://schemas.openxmlformats.org/officeDocument/2006/relationships/hyperlink" Target="http://collab.lge.com/main/x/laxqLg" TargetMode="External"/><Relationship Id="rId17" Type="http://schemas.openxmlformats.org/officeDocument/2006/relationships/hyperlink" Target="http://collab.lge.com/main/x/JIVXLQ" TargetMode="External"/><Relationship Id="rId25" Type="http://schemas.openxmlformats.org/officeDocument/2006/relationships/control" Target="../activeX/activeX46.xml"/><Relationship Id="rId2" Type="http://schemas.openxmlformats.org/officeDocument/2006/relationships/printerSettings" Target="../printerSettings/printerSettings42.bin"/><Relationship Id="rId16" Type="http://schemas.openxmlformats.org/officeDocument/2006/relationships/hyperlink" Target="http://collab.lge.com/main/x/1NuHLw" TargetMode="External"/><Relationship Id="rId20" Type="http://schemas.openxmlformats.org/officeDocument/2006/relationships/hyperlink" Target="http://collab.lge.com/main/x/rtuHLw" TargetMode="External"/><Relationship Id="rId29" Type="http://schemas.openxmlformats.org/officeDocument/2006/relationships/comments" Target="../comments16.xml"/><Relationship Id="rId1" Type="http://schemas.openxmlformats.org/officeDocument/2006/relationships/printerSettings" Target="../printerSettings/printerSettings41.bin"/><Relationship Id="rId6" Type="http://schemas.openxmlformats.org/officeDocument/2006/relationships/hyperlink" Target="http://collab.lge.com/main/x/_dSyMw" TargetMode="External"/><Relationship Id="rId11" Type="http://schemas.openxmlformats.org/officeDocument/2006/relationships/hyperlink" Target="http://collab.lge.com/main/x/-3wrLQ" TargetMode="External"/><Relationship Id="rId24" Type="http://schemas.openxmlformats.org/officeDocument/2006/relationships/vmlDrawing" Target="../drawings/vmlDrawing16.vml"/><Relationship Id="rId5" Type="http://schemas.openxmlformats.org/officeDocument/2006/relationships/hyperlink" Target="http://collab.lge.com/main/x/AocBNg" TargetMode="External"/><Relationship Id="rId15" Type="http://schemas.openxmlformats.org/officeDocument/2006/relationships/hyperlink" Target="http://collab.lge.com/main/x/ztuHLw" TargetMode="External"/><Relationship Id="rId23" Type="http://schemas.openxmlformats.org/officeDocument/2006/relationships/drawing" Target="../drawings/drawing15.xml"/><Relationship Id="rId28" Type="http://schemas.openxmlformats.org/officeDocument/2006/relationships/image" Target="../media/image47.emf"/><Relationship Id="rId10" Type="http://schemas.openxmlformats.org/officeDocument/2006/relationships/hyperlink" Target="http://collab.lge.com/main/x/5d1qLg" TargetMode="External"/><Relationship Id="rId19" Type="http://schemas.openxmlformats.org/officeDocument/2006/relationships/hyperlink" Target="http://collab.lge.com/main/display/IVIDCV/How+to+write+TCs+effectively" TargetMode="External"/><Relationship Id="rId4" Type="http://schemas.openxmlformats.org/officeDocument/2006/relationships/hyperlink" Target="http://collab.lge.com/main/x/gOGHLw" TargetMode="External"/><Relationship Id="rId9" Type="http://schemas.openxmlformats.org/officeDocument/2006/relationships/hyperlink" Target="http://collab.lge.com/main/x/_dSyMw" TargetMode="External"/><Relationship Id="rId14" Type="http://schemas.openxmlformats.org/officeDocument/2006/relationships/hyperlink" Target="http://collab.lge.com/main/x/j9smN" TargetMode="External"/><Relationship Id="rId22" Type="http://schemas.openxmlformats.org/officeDocument/2006/relationships/printerSettings" Target="../printerSettings/printerSettings44.bin"/><Relationship Id="rId27" Type="http://schemas.openxmlformats.org/officeDocument/2006/relationships/control" Target="../activeX/activeX47.xml"/></Relationships>
</file>

<file path=xl/worksheets/_rels/sheet19.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ntrol" Target="../activeX/activeX50.xml"/><Relationship Id="rId3" Type="http://schemas.openxmlformats.org/officeDocument/2006/relationships/hyperlink" Target="http://collab.lge.com/main/x/_dSyMw" TargetMode="External"/><Relationship Id="rId21" Type="http://schemas.openxmlformats.org/officeDocument/2006/relationships/vmlDrawing" Target="../drawings/vmlDrawing17.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49.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16.x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49.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48.emf"/><Relationship Id="rId28" Type="http://schemas.openxmlformats.org/officeDocument/2006/relationships/comments" Target="../comments17.xml"/><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45.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48.xml"/><Relationship Id="rId27" Type="http://schemas.openxmlformats.org/officeDocument/2006/relationships/image" Target="../media/image50.emf"/></Relationships>
</file>

<file path=xl/worksheets/_rels/sheet20.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mments" Target="../comments18.xml"/><Relationship Id="rId3" Type="http://schemas.openxmlformats.org/officeDocument/2006/relationships/hyperlink" Target="http://collab.lge.com/main/x/_dSyMw" TargetMode="External"/><Relationship Id="rId21" Type="http://schemas.openxmlformats.org/officeDocument/2006/relationships/vmlDrawing" Target="../drawings/vmlDrawing18.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52.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17.x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52.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51.emf"/><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46.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51.xml"/></Relationships>
</file>

<file path=xl/worksheets/_rels/sheet21.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mments" Target="../comments19.xml"/><Relationship Id="rId3" Type="http://schemas.openxmlformats.org/officeDocument/2006/relationships/hyperlink" Target="http://collab.lge.com/main/x/_dSyMw" TargetMode="External"/><Relationship Id="rId21" Type="http://schemas.openxmlformats.org/officeDocument/2006/relationships/vmlDrawing" Target="../drawings/vmlDrawing19.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54.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18.x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54.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53.emf"/><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47.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53.xml"/></Relationships>
</file>

<file path=xl/worksheets/_rels/sheet22.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mments" Target="../comments20.xml"/><Relationship Id="rId3" Type="http://schemas.openxmlformats.org/officeDocument/2006/relationships/hyperlink" Target="http://collab.lge.com/main/x/_dSyMw" TargetMode="External"/><Relationship Id="rId21" Type="http://schemas.openxmlformats.org/officeDocument/2006/relationships/vmlDrawing" Target="../drawings/vmlDrawing20.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56.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19.x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56.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55.emf"/><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48.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55.xml"/></Relationships>
</file>

<file path=xl/worksheets/_rels/sheet23.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mments" Target="../comments21.xml"/><Relationship Id="rId3" Type="http://schemas.openxmlformats.org/officeDocument/2006/relationships/hyperlink" Target="http://collab.lge.com/main/x/_dSyMw" TargetMode="External"/><Relationship Id="rId21" Type="http://schemas.openxmlformats.org/officeDocument/2006/relationships/vmlDrawing" Target="../drawings/vmlDrawing21.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58.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20.x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58.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57.emf"/><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49.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57.xml"/></Relationships>
</file>

<file path=xl/worksheets/_rels/sheet24.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mments" Target="../comments22.xml"/><Relationship Id="rId3" Type="http://schemas.openxmlformats.org/officeDocument/2006/relationships/hyperlink" Target="http://collab.lge.com/main/x/_dSyMw" TargetMode="External"/><Relationship Id="rId21" Type="http://schemas.openxmlformats.org/officeDocument/2006/relationships/vmlDrawing" Target="../drawings/vmlDrawing22.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60.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21.x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60.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59.emf"/><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50.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59.xml"/></Relationships>
</file>

<file path=xl/worksheets/_rels/sheet25.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ntrol" Target="../activeX/activeX63.xml"/><Relationship Id="rId3" Type="http://schemas.openxmlformats.org/officeDocument/2006/relationships/hyperlink" Target="http://collab.lge.com/main/x/_dSyMw" TargetMode="External"/><Relationship Id="rId21" Type="http://schemas.openxmlformats.org/officeDocument/2006/relationships/vmlDrawing" Target="../drawings/vmlDrawing23.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62.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22.x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62.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61.emf"/><Relationship Id="rId28" Type="http://schemas.openxmlformats.org/officeDocument/2006/relationships/comments" Target="../comments23.xml"/><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51.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61.xml"/><Relationship Id="rId27" Type="http://schemas.openxmlformats.org/officeDocument/2006/relationships/image" Target="../media/image63.emf"/></Relationships>
</file>

<file path=xl/worksheets/_rels/sheet26.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mments" Target="../comments24.xml"/><Relationship Id="rId3" Type="http://schemas.openxmlformats.org/officeDocument/2006/relationships/hyperlink" Target="http://collab.lge.com/main/x/_dSyMw" TargetMode="External"/><Relationship Id="rId21" Type="http://schemas.openxmlformats.org/officeDocument/2006/relationships/vmlDrawing" Target="../drawings/vmlDrawing24.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65.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23.x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65.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64.emf"/><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52.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64.xml"/></Relationships>
</file>

<file path=xl/worksheets/_rels/sheet27.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mments" Target="../comments25.xml"/><Relationship Id="rId3" Type="http://schemas.openxmlformats.org/officeDocument/2006/relationships/hyperlink" Target="http://collab.lge.com/main/x/_dSyMw" TargetMode="External"/><Relationship Id="rId21" Type="http://schemas.openxmlformats.org/officeDocument/2006/relationships/vmlDrawing" Target="../drawings/vmlDrawing25.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67.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24.x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67.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66.emf"/><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53.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66.xml"/></Relationships>
</file>

<file path=xl/worksheets/_rels/sheet28.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mments" Target="../comments26.xml"/><Relationship Id="rId3" Type="http://schemas.openxmlformats.org/officeDocument/2006/relationships/hyperlink" Target="http://collab.lge.com/main/x/_dSyMw" TargetMode="External"/><Relationship Id="rId21" Type="http://schemas.openxmlformats.org/officeDocument/2006/relationships/vmlDrawing" Target="../drawings/vmlDrawing26.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69.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25.x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69.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68.emf"/><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54.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68.xml"/></Relationships>
</file>

<file path=xl/worksheets/_rels/sheet29.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mments" Target="../comments27.xml"/><Relationship Id="rId3" Type="http://schemas.openxmlformats.org/officeDocument/2006/relationships/hyperlink" Target="http://collab.lge.com/main/x/_dSyMw" TargetMode="External"/><Relationship Id="rId21" Type="http://schemas.openxmlformats.org/officeDocument/2006/relationships/vmlDrawing" Target="../drawings/vmlDrawing27.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71.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26.x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71.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70.emf"/><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55.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70.xml"/></Relationships>
</file>

<file path=xl/worksheets/_rels/sheet30.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mments" Target="../comments28.xml"/><Relationship Id="rId3" Type="http://schemas.openxmlformats.org/officeDocument/2006/relationships/hyperlink" Target="http://collab.lge.com/main/x/_dSyMw" TargetMode="External"/><Relationship Id="rId21" Type="http://schemas.openxmlformats.org/officeDocument/2006/relationships/vmlDrawing" Target="../drawings/vmlDrawing28.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73.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27.x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73.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72.emf"/><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56.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72.xml"/></Relationships>
</file>

<file path=xl/worksheets/_rels/sheet31.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image" Target="../media/image74.emf"/><Relationship Id="rId3" Type="http://schemas.openxmlformats.org/officeDocument/2006/relationships/hyperlink" Target="http://collab.lge.com/main/x/_dSyMw" TargetMode="External"/><Relationship Id="rId21" Type="http://schemas.openxmlformats.org/officeDocument/2006/relationships/hyperlink" Target="../../01.Training%20Material/Sharing%20Seminar" TargetMode="Externa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control" Target="../activeX/activeX74.xml"/><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hyperlink" Target="http://collab.lge.com/main/x/0bLdMw" TargetMode="External"/><Relationship Id="rId29" Type="http://schemas.openxmlformats.org/officeDocument/2006/relationships/comments" Target="../comments29.x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vmlDrawing" Target="../drawings/vmlDrawing29.v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drawing" Target="../drawings/drawing28.xml"/><Relationship Id="rId28" Type="http://schemas.openxmlformats.org/officeDocument/2006/relationships/image" Target="../media/image75.emf"/><Relationship Id="rId10" Type="http://schemas.openxmlformats.org/officeDocument/2006/relationships/hyperlink" Target="http://collab.lge.com/main/x/1bmXLw" TargetMode="External"/><Relationship Id="rId19" Type="http://schemas.openxmlformats.org/officeDocument/2006/relationships/hyperlink" Target="http://collab.lge.com/main/x/iCwfN" TargetMode="External"/><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printerSettings" Target="../printerSettings/printerSettings57.bin"/><Relationship Id="rId27" Type="http://schemas.openxmlformats.org/officeDocument/2006/relationships/control" Target="../activeX/activeX75.xml"/></Relationships>
</file>

<file path=xl/worksheets/_rels/sheet32.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image" Target="../media/image77.emf"/><Relationship Id="rId3" Type="http://schemas.openxmlformats.org/officeDocument/2006/relationships/hyperlink" Target="http://collab.lge.com/main/x/_dSyMw" TargetMode="External"/><Relationship Id="rId21" Type="http://schemas.openxmlformats.org/officeDocument/2006/relationships/drawing" Target="../drawings/drawing29.x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control" Target="../activeX/activeX77.xml"/><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printerSettings" Target="../printerSettings/printerSettings58.bin"/><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image" Target="../media/image76.emf"/><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control" Target="../activeX/activeX76.xml"/><Relationship Id="rId10" Type="http://schemas.openxmlformats.org/officeDocument/2006/relationships/hyperlink" Target="http://collab.lge.com/main/x/1bmXLw" TargetMode="External"/><Relationship Id="rId19" Type="http://schemas.openxmlformats.org/officeDocument/2006/relationships/hyperlink" Target="http://collab.lge.com/main/x/UUMXIQ" TargetMode="External"/><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vmlDrawing" Target="../drawings/vmlDrawing30.vml"/><Relationship Id="rId27" Type="http://schemas.openxmlformats.org/officeDocument/2006/relationships/comments" Target="../comments30.xml"/></Relationships>
</file>

<file path=xl/worksheets/_rels/sheet33.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ntrol" Target="../activeX/activeX79.xml"/><Relationship Id="rId3" Type="http://schemas.openxmlformats.org/officeDocument/2006/relationships/hyperlink" Target="http://collab.lge.com/main/x/_dSyMw" TargetMode="External"/><Relationship Id="rId21" Type="http://schemas.openxmlformats.org/officeDocument/2006/relationships/printerSettings" Target="../printerSettings/printerSettings59.bin"/><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78.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hyperlink" Target="http://collab.lge.com/main/x/YdsmN" TargetMode="Externa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78.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vmlDrawing" Target="../drawings/vmlDrawing31.vml"/><Relationship Id="rId28" Type="http://schemas.openxmlformats.org/officeDocument/2006/relationships/comments" Target="../comments31.xml"/><Relationship Id="rId10" Type="http://schemas.openxmlformats.org/officeDocument/2006/relationships/hyperlink" Target="http://collab.lge.com/main/x/1bmXLw" TargetMode="External"/><Relationship Id="rId19" Type="http://schemas.openxmlformats.org/officeDocument/2006/relationships/hyperlink" Target="http://collab.lge.com/main/x/Z9yHLw" TargetMode="External"/><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drawing" Target="../drawings/drawing30.xml"/><Relationship Id="rId27" Type="http://schemas.openxmlformats.org/officeDocument/2006/relationships/image" Target="../media/image79.emf"/></Relationships>
</file>

<file path=xl/worksheets/_rels/sheet34.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JIVXLQ" TargetMode="External"/><Relationship Id="rId18" Type="http://schemas.openxmlformats.org/officeDocument/2006/relationships/hyperlink" Target="http://collab.lge.com/main/x/1bmXLw" TargetMode="External"/><Relationship Id="rId26" Type="http://schemas.openxmlformats.org/officeDocument/2006/relationships/comments" Target="../comments32.xml"/><Relationship Id="rId3" Type="http://schemas.openxmlformats.org/officeDocument/2006/relationships/hyperlink" Target="http://collab.lge.com/main/x/_dSyMw" TargetMode="External"/><Relationship Id="rId21" Type="http://schemas.openxmlformats.org/officeDocument/2006/relationships/vmlDrawing" Target="../drawings/vmlDrawing32.vml"/><Relationship Id="rId7" Type="http://schemas.openxmlformats.org/officeDocument/2006/relationships/hyperlink" Target="http://collab.lge.com/main/x/5d1qLg" TargetMode="External"/><Relationship Id="rId12" Type="http://schemas.openxmlformats.org/officeDocument/2006/relationships/hyperlink" Target="http://collab.lge.com/main/x/1NuHLw" TargetMode="External"/><Relationship Id="rId17" Type="http://schemas.openxmlformats.org/officeDocument/2006/relationships/hyperlink" Target="http://collab.lge.com/main/x/1NuHLw" TargetMode="External"/><Relationship Id="rId25" Type="http://schemas.openxmlformats.org/officeDocument/2006/relationships/image" Target="../media/image81.emf"/><Relationship Id="rId2" Type="http://schemas.openxmlformats.org/officeDocument/2006/relationships/hyperlink" Target="http://collab.lge.com/main/x/AocBNg" TargetMode="External"/><Relationship Id="rId16" Type="http://schemas.openxmlformats.org/officeDocument/2006/relationships/hyperlink" Target="http://collab.lge.com/main/x/rtuHLw" TargetMode="External"/><Relationship Id="rId20" Type="http://schemas.openxmlformats.org/officeDocument/2006/relationships/drawing" Target="../drawings/drawing31.x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ztuHLw" TargetMode="External"/><Relationship Id="rId24" Type="http://schemas.openxmlformats.org/officeDocument/2006/relationships/control" Target="../activeX/activeX81.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How+to+write+TCs+effectively" TargetMode="External"/><Relationship Id="rId23" Type="http://schemas.openxmlformats.org/officeDocument/2006/relationships/image" Target="../media/image80.emf"/><Relationship Id="rId10" Type="http://schemas.openxmlformats.org/officeDocument/2006/relationships/hyperlink" Target="http://collab.lge.com/main/x/j9smN" TargetMode="External"/><Relationship Id="rId19" Type="http://schemas.openxmlformats.org/officeDocument/2006/relationships/printerSettings" Target="../printerSettings/printerSettings60.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display/IVIDCV/Personal+report+skill" TargetMode="External"/><Relationship Id="rId22" Type="http://schemas.openxmlformats.org/officeDocument/2006/relationships/control" Target="../activeX/activeX80.xml"/></Relationships>
</file>

<file path=xl/worksheets/_rels/sheet35.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mments" Target="../comments33.xml"/><Relationship Id="rId3" Type="http://schemas.openxmlformats.org/officeDocument/2006/relationships/hyperlink" Target="http://collab.lge.com/main/x/_dSyMw" TargetMode="External"/><Relationship Id="rId21" Type="http://schemas.openxmlformats.org/officeDocument/2006/relationships/vmlDrawing" Target="../drawings/vmlDrawing33.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83.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32.x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83.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82.emf"/><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61.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82.xml"/></Relationships>
</file>

<file path=xl/worksheets/_rels/sheet36.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mments" Target="../comments34.xml"/><Relationship Id="rId3" Type="http://schemas.openxmlformats.org/officeDocument/2006/relationships/hyperlink" Target="http://collab.lge.com/main/x/_dSyMw" TargetMode="External"/><Relationship Id="rId21" Type="http://schemas.openxmlformats.org/officeDocument/2006/relationships/vmlDrawing" Target="../drawings/vmlDrawing34.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85.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33.x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85.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84.emf"/><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62.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84.xml"/></Relationships>
</file>

<file path=xl/worksheets/_rels/sheet37.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ntrol" Target="../activeX/activeX87.xml"/><Relationship Id="rId3" Type="http://schemas.openxmlformats.org/officeDocument/2006/relationships/hyperlink" Target="http://collab.lge.com/main/x/_dSyMw" TargetMode="External"/><Relationship Id="rId21" Type="http://schemas.openxmlformats.org/officeDocument/2006/relationships/printerSettings" Target="../printerSettings/printerSettings63.bin"/><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86.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hyperlink" Target="http://collab.lge.com/main/x/19WyMw" TargetMode="Externa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86.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vmlDrawing" Target="../drawings/vmlDrawing35.vml"/><Relationship Id="rId28" Type="http://schemas.openxmlformats.org/officeDocument/2006/relationships/comments" Target="../comments35.xml"/><Relationship Id="rId10" Type="http://schemas.openxmlformats.org/officeDocument/2006/relationships/hyperlink" Target="http://collab.lge.com/main/x/1bmXLw" TargetMode="External"/><Relationship Id="rId19" Type="http://schemas.openxmlformats.org/officeDocument/2006/relationships/hyperlink" Target="http://collab.lge.com/main/x/0bLdMw" TargetMode="External"/><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drawing" Target="../drawings/drawing34.xml"/><Relationship Id="rId27" Type="http://schemas.openxmlformats.org/officeDocument/2006/relationships/image" Target="../media/image87.emf"/></Relationships>
</file>

<file path=xl/worksheets/_rels/sheet38.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mments" Target="../comments36.xml"/><Relationship Id="rId3" Type="http://schemas.openxmlformats.org/officeDocument/2006/relationships/hyperlink" Target="http://collab.lge.com/main/x/_dSyMw" TargetMode="External"/><Relationship Id="rId21" Type="http://schemas.openxmlformats.org/officeDocument/2006/relationships/vmlDrawing" Target="../drawings/vmlDrawing36.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89.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35.x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89.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88.emf"/><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64.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88.xml"/></Relationships>
</file>

<file path=xl/worksheets/_rels/sheet39.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mments" Target="../comments37.xml"/><Relationship Id="rId3" Type="http://schemas.openxmlformats.org/officeDocument/2006/relationships/hyperlink" Target="http://collab.lge.com/main/x/_dSyMw" TargetMode="External"/><Relationship Id="rId21" Type="http://schemas.openxmlformats.org/officeDocument/2006/relationships/vmlDrawing" Target="../drawings/vmlDrawing37.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91.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36.x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91.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90.emf"/><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65.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90.xml"/></Relationships>
</file>

<file path=xl/worksheets/_rels/sheet40.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mments" Target="../comments38.xml"/><Relationship Id="rId3" Type="http://schemas.openxmlformats.org/officeDocument/2006/relationships/hyperlink" Target="http://collab.lge.com/main/x/_dSyMw" TargetMode="External"/><Relationship Id="rId21" Type="http://schemas.openxmlformats.org/officeDocument/2006/relationships/vmlDrawing" Target="../drawings/vmlDrawing38.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93.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37.x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93.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92.emf"/><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66.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92.xml"/></Relationships>
</file>

<file path=xl/worksheets/_rels/sheet41.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mments" Target="../comments39.xml"/><Relationship Id="rId3" Type="http://schemas.openxmlformats.org/officeDocument/2006/relationships/hyperlink" Target="http://collab.lge.com/main/x/_dSyMw" TargetMode="External"/><Relationship Id="rId21" Type="http://schemas.openxmlformats.org/officeDocument/2006/relationships/vmlDrawing" Target="../drawings/vmlDrawing39.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95.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38.x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95.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94.emf"/><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67.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94.xml"/></Relationships>
</file>

<file path=xl/worksheets/_rels/sheet42.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mments" Target="../comments40.xml"/><Relationship Id="rId3" Type="http://schemas.openxmlformats.org/officeDocument/2006/relationships/hyperlink" Target="http://collab.lge.com/main/x/_dSyMw" TargetMode="External"/><Relationship Id="rId21" Type="http://schemas.openxmlformats.org/officeDocument/2006/relationships/vmlDrawing" Target="../drawings/vmlDrawing40.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97.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39.x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97.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96.emf"/><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68.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96.xml"/></Relationships>
</file>

<file path=xl/worksheets/_rels/sheet43.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mments" Target="../comments41.xml"/><Relationship Id="rId3" Type="http://schemas.openxmlformats.org/officeDocument/2006/relationships/hyperlink" Target="http://collab.lge.com/main/x/_dSyMw" TargetMode="External"/><Relationship Id="rId21" Type="http://schemas.openxmlformats.org/officeDocument/2006/relationships/vmlDrawing" Target="../drawings/vmlDrawing41.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99.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40.xml"/><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99.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98.emf"/><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69.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98.xml"/></Relationships>
</file>

<file path=xl/worksheets/_rels/sheet44.xml.rels><?xml version="1.0" encoding="UTF-8" standalone="yes"?>
<Relationships xmlns="http://schemas.openxmlformats.org/package/2006/relationships"><Relationship Id="rId8" Type="http://schemas.openxmlformats.org/officeDocument/2006/relationships/hyperlink" Target="http://collab.lge.com/main/x/_dSyMw" TargetMode="External"/><Relationship Id="rId13" Type="http://schemas.openxmlformats.org/officeDocument/2006/relationships/hyperlink" Target="http://collab.lge.com/main/x/j9smN" TargetMode="External"/><Relationship Id="rId18" Type="http://schemas.openxmlformats.org/officeDocument/2006/relationships/hyperlink" Target="http://collab.lge.com/main/display/IVIDCV/How+to+write+TCs+effectively" TargetMode="External"/><Relationship Id="rId26" Type="http://schemas.openxmlformats.org/officeDocument/2006/relationships/control" Target="../activeX/activeX101.xml"/><Relationship Id="rId3" Type="http://schemas.openxmlformats.org/officeDocument/2006/relationships/hyperlink" Target="http://collab.lge.com/main/x/gOGHLw" TargetMode="External"/><Relationship Id="rId21" Type="http://schemas.openxmlformats.org/officeDocument/2006/relationships/printerSettings" Target="../printerSettings/printerSettings72.bin"/><Relationship Id="rId7" Type="http://schemas.openxmlformats.org/officeDocument/2006/relationships/hyperlink" Target="http://collab.lge.com/main/x/P1LdJw" TargetMode="External"/><Relationship Id="rId12" Type="http://schemas.openxmlformats.org/officeDocument/2006/relationships/hyperlink" Target="http://collab.lge.com/main/x/1bmXLw" TargetMode="External"/><Relationship Id="rId17" Type="http://schemas.openxmlformats.org/officeDocument/2006/relationships/hyperlink" Target="http://collab.lge.com/main/display/IVIDCV/Personal+report+skill" TargetMode="External"/><Relationship Id="rId25" Type="http://schemas.openxmlformats.org/officeDocument/2006/relationships/image" Target="../media/image100.emf"/><Relationship Id="rId2" Type="http://schemas.openxmlformats.org/officeDocument/2006/relationships/printerSettings" Target="../printerSettings/printerSettings71.bin"/><Relationship Id="rId16" Type="http://schemas.openxmlformats.org/officeDocument/2006/relationships/hyperlink" Target="http://collab.lge.com/main/x/JIVXLQ" TargetMode="External"/><Relationship Id="rId20" Type="http://schemas.openxmlformats.org/officeDocument/2006/relationships/hyperlink" Target="http://collab.lge.com/main/x/1NuHLw" TargetMode="External"/><Relationship Id="rId29" Type="http://schemas.openxmlformats.org/officeDocument/2006/relationships/image" Target="../media/image102.emf"/><Relationship Id="rId1" Type="http://schemas.openxmlformats.org/officeDocument/2006/relationships/printerSettings" Target="../printerSettings/printerSettings70.bin"/><Relationship Id="rId6" Type="http://schemas.openxmlformats.org/officeDocument/2006/relationships/hyperlink" Target="http://collab.lge.com/main/x/_96HLw" TargetMode="External"/><Relationship Id="rId11" Type="http://schemas.openxmlformats.org/officeDocument/2006/relationships/hyperlink" Target="http://collab.lge.com/main/x/laxqLg" TargetMode="External"/><Relationship Id="rId24" Type="http://schemas.openxmlformats.org/officeDocument/2006/relationships/control" Target="../activeX/activeX100.xml"/><Relationship Id="rId32" Type="http://schemas.openxmlformats.org/officeDocument/2006/relationships/comments" Target="../comments42.xml"/><Relationship Id="rId5" Type="http://schemas.openxmlformats.org/officeDocument/2006/relationships/hyperlink" Target="http://collab.lge.com/main/x/_dSyMw" TargetMode="External"/><Relationship Id="rId15" Type="http://schemas.openxmlformats.org/officeDocument/2006/relationships/hyperlink" Target="http://collab.lge.com/main/x/1NuHLw" TargetMode="External"/><Relationship Id="rId23" Type="http://schemas.openxmlformats.org/officeDocument/2006/relationships/vmlDrawing" Target="../drawings/vmlDrawing42.vml"/><Relationship Id="rId28" Type="http://schemas.openxmlformats.org/officeDocument/2006/relationships/control" Target="../activeX/activeX102.xml"/><Relationship Id="rId10" Type="http://schemas.openxmlformats.org/officeDocument/2006/relationships/hyperlink" Target="http://collab.lge.com/main/x/-3wrLQ" TargetMode="External"/><Relationship Id="rId19" Type="http://schemas.openxmlformats.org/officeDocument/2006/relationships/hyperlink" Target="http://collab.lge.com/main/x/rtuHLw" TargetMode="External"/><Relationship Id="rId31" Type="http://schemas.openxmlformats.org/officeDocument/2006/relationships/image" Target="../media/image103.emf"/><Relationship Id="rId4" Type="http://schemas.openxmlformats.org/officeDocument/2006/relationships/hyperlink" Target="http://collab.lge.com/main/x/AocBNg" TargetMode="External"/><Relationship Id="rId9" Type="http://schemas.openxmlformats.org/officeDocument/2006/relationships/hyperlink" Target="http://collab.lge.com/main/x/5d1qLg" TargetMode="External"/><Relationship Id="rId14" Type="http://schemas.openxmlformats.org/officeDocument/2006/relationships/hyperlink" Target="http://collab.lge.com/main/x/ztuHLw" TargetMode="External"/><Relationship Id="rId22" Type="http://schemas.openxmlformats.org/officeDocument/2006/relationships/drawing" Target="../drawings/drawing41.xml"/><Relationship Id="rId27" Type="http://schemas.openxmlformats.org/officeDocument/2006/relationships/image" Target="../media/image101.emf"/><Relationship Id="rId30" Type="http://schemas.openxmlformats.org/officeDocument/2006/relationships/control" Target="../activeX/activeX103.xml"/></Relationships>
</file>

<file path=xl/worksheets/_rels/sheet45.xml.rels><?xml version="1.0" encoding="UTF-8" standalone="yes"?>
<Relationships xmlns="http://schemas.openxmlformats.org/package/2006/relationships"><Relationship Id="rId8" Type="http://schemas.openxmlformats.org/officeDocument/2006/relationships/hyperlink" Target="http://collab.lge.com/main/x/5d1qLg" TargetMode="External"/><Relationship Id="rId13" Type="http://schemas.openxmlformats.org/officeDocument/2006/relationships/hyperlink" Target="http://collab.lge.com/main/x/ztuHLw" TargetMode="External"/><Relationship Id="rId18" Type="http://schemas.openxmlformats.org/officeDocument/2006/relationships/hyperlink" Target="http://collab.lge.com/main/x/rtuHLw" TargetMode="External"/><Relationship Id="rId26" Type="http://schemas.openxmlformats.org/officeDocument/2006/relationships/image" Target="../media/image105.emf"/><Relationship Id="rId3" Type="http://schemas.openxmlformats.org/officeDocument/2006/relationships/hyperlink" Target="http://collab.lge.com/main/x/AocBNg" TargetMode="External"/><Relationship Id="rId21" Type="http://schemas.openxmlformats.org/officeDocument/2006/relationships/drawing" Target="../drawings/drawing42.xml"/><Relationship Id="rId7" Type="http://schemas.openxmlformats.org/officeDocument/2006/relationships/hyperlink" Target="http://collab.lge.com/main/x/_dSyMw" TargetMode="External"/><Relationship Id="rId12" Type="http://schemas.openxmlformats.org/officeDocument/2006/relationships/hyperlink" Target="http://collab.lge.com/main/x/j9smN" TargetMode="External"/><Relationship Id="rId17" Type="http://schemas.openxmlformats.org/officeDocument/2006/relationships/hyperlink" Target="http://collab.lge.com/main/display/IVIDCV/How+to+write+TCs+effectively" TargetMode="External"/><Relationship Id="rId25" Type="http://schemas.openxmlformats.org/officeDocument/2006/relationships/control" Target="../activeX/activeX105.xml"/><Relationship Id="rId2" Type="http://schemas.openxmlformats.org/officeDocument/2006/relationships/hyperlink" Target="http://collab.lge.com/main/x/gOGHLw" TargetMode="External"/><Relationship Id="rId16" Type="http://schemas.openxmlformats.org/officeDocument/2006/relationships/hyperlink" Target="http://collab.lge.com/main/display/IVIDCV/Personal+report+skill" TargetMode="External"/><Relationship Id="rId20" Type="http://schemas.openxmlformats.org/officeDocument/2006/relationships/printerSettings" Target="../printerSettings/printerSettings74.bin"/><Relationship Id="rId1" Type="http://schemas.openxmlformats.org/officeDocument/2006/relationships/printerSettings" Target="../printerSettings/printerSettings73.bin"/><Relationship Id="rId6" Type="http://schemas.openxmlformats.org/officeDocument/2006/relationships/hyperlink" Target="http://collab.lge.com/main/x/P1LdJw" TargetMode="External"/><Relationship Id="rId11" Type="http://schemas.openxmlformats.org/officeDocument/2006/relationships/hyperlink" Target="http://collab.lge.com/main/x/1bmXLw" TargetMode="External"/><Relationship Id="rId24" Type="http://schemas.openxmlformats.org/officeDocument/2006/relationships/image" Target="../media/image104.emf"/><Relationship Id="rId5" Type="http://schemas.openxmlformats.org/officeDocument/2006/relationships/hyperlink" Target="http://collab.lge.com/main/x/_96HLw" TargetMode="External"/><Relationship Id="rId15" Type="http://schemas.openxmlformats.org/officeDocument/2006/relationships/hyperlink" Target="http://collab.lge.com/main/x/JIVXLQ" TargetMode="External"/><Relationship Id="rId23" Type="http://schemas.openxmlformats.org/officeDocument/2006/relationships/control" Target="../activeX/activeX104.xml"/><Relationship Id="rId10" Type="http://schemas.openxmlformats.org/officeDocument/2006/relationships/hyperlink" Target="http://collab.lge.com/main/x/laxqLg" TargetMode="External"/><Relationship Id="rId19" Type="http://schemas.openxmlformats.org/officeDocument/2006/relationships/hyperlink" Target="http://collab.lge.com/main/x/1NuHLw" TargetMode="External"/><Relationship Id="rId4" Type="http://schemas.openxmlformats.org/officeDocument/2006/relationships/hyperlink" Target="http://collab.lge.com/main/x/_dSyMw" TargetMode="External"/><Relationship Id="rId9" Type="http://schemas.openxmlformats.org/officeDocument/2006/relationships/hyperlink" Target="http://collab.lge.com/main/x/-3wrLQ" TargetMode="External"/><Relationship Id="rId14" Type="http://schemas.openxmlformats.org/officeDocument/2006/relationships/hyperlink" Target="http://collab.lge.com/main/x/1NuHLw" TargetMode="External"/><Relationship Id="rId22" Type="http://schemas.openxmlformats.org/officeDocument/2006/relationships/vmlDrawing" Target="../drawings/vmlDrawing43.vml"/><Relationship Id="rId27" Type="http://schemas.openxmlformats.org/officeDocument/2006/relationships/comments" Target="../comments43.xml"/></Relationships>
</file>

<file path=xl/worksheets/_rels/sheet46.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drawing" Target="../drawings/drawing43.xml"/><Relationship Id="rId3" Type="http://schemas.openxmlformats.org/officeDocument/2006/relationships/printerSettings" Target="../printerSettings/printerSettings77.bin"/><Relationship Id="rId21" Type="http://schemas.openxmlformats.org/officeDocument/2006/relationships/hyperlink" Target="http://collab.lge.com/main/display/IVIDCV/Personal+report+skill"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printerSettings" Target="../printerSettings/printerSettings81.bin"/><Relationship Id="rId2" Type="http://schemas.openxmlformats.org/officeDocument/2006/relationships/printerSettings" Target="../printerSettings/printerSettings76.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106.emf"/><Relationship Id="rId1" Type="http://schemas.openxmlformats.org/officeDocument/2006/relationships/printerSettings" Target="../printerSettings/printerSettings75.bin"/><Relationship Id="rId6" Type="http://schemas.openxmlformats.org/officeDocument/2006/relationships/printerSettings" Target="../printerSettings/printerSettings80.bin"/><Relationship Id="rId11" Type="http://schemas.openxmlformats.org/officeDocument/2006/relationships/hyperlink" Target="http://collab.lge.com/main/x/P1LdJw" TargetMode="External"/><Relationship Id="rId24" Type="http://schemas.openxmlformats.org/officeDocument/2006/relationships/hyperlink" Target="http://collab.lge.com/main/x/1NuHLw" TargetMode="External"/><Relationship Id="rId32" Type="http://schemas.openxmlformats.org/officeDocument/2006/relationships/comments" Target="../comments44.xml"/><Relationship Id="rId5" Type="http://schemas.openxmlformats.org/officeDocument/2006/relationships/printerSettings" Target="../printerSettings/printerSettings79.bin"/><Relationship Id="rId15" Type="http://schemas.openxmlformats.org/officeDocument/2006/relationships/hyperlink" Target="http://collab.lge.com/main/x/laxqLg" TargetMode="External"/><Relationship Id="rId23" Type="http://schemas.openxmlformats.org/officeDocument/2006/relationships/hyperlink" Target="http://collab.lge.com/main/x/rtuHLw" TargetMode="External"/><Relationship Id="rId28" Type="http://schemas.openxmlformats.org/officeDocument/2006/relationships/control" Target="../activeX/activeX106.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31" Type="http://schemas.openxmlformats.org/officeDocument/2006/relationships/image" Target="../media/image107.emf"/><Relationship Id="rId4" Type="http://schemas.openxmlformats.org/officeDocument/2006/relationships/printerSettings" Target="../printerSettings/printerSettings78.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display/IVIDCV/How+to+write+TCs+effectively" TargetMode="External"/><Relationship Id="rId27" Type="http://schemas.openxmlformats.org/officeDocument/2006/relationships/vmlDrawing" Target="../drawings/vmlDrawing44.vml"/><Relationship Id="rId30" Type="http://schemas.openxmlformats.org/officeDocument/2006/relationships/control" Target="../activeX/activeX107.xml"/></Relationships>
</file>

<file path=xl/worksheets/_rels/sheet47.xml.rels><?xml version="1.0" encoding="UTF-8" standalone="yes"?>
<Relationships xmlns="http://schemas.openxmlformats.org/package/2006/relationships"><Relationship Id="rId13" Type="http://schemas.openxmlformats.org/officeDocument/2006/relationships/hyperlink" Target="http://collab.lge.com/main/x/-3wrLQ" TargetMode="External"/><Relationship Id="rId18" Type="http://schemas.openxmlformats.org/officeDocument/2006/relationships/hyperlink" Target="http://collab.lge.com/main/x/_dSyMw" TargetMode="External"/><Relationship Id="rId26" Type="http://schemas.openxmlformats.org/officeDocument/2006/relationships/hyperlink" Target="../Sharing%20Seminar" TargetMode="External"/><Relationship Id="rId3" Type="http://schemas.openxmlformats.org/officeDocument/2006/relationships/printerSettings" Target="../printerSettings/printerSettings84.bin"/><Relationship Id="rId21" Type="http://schemas.openxmlformats.org/officeDocument/2006/relationships/hyperlink" Target="http://collab.lge.com/main/x/rtuHLw" TargetMode="External"/><Relationship Id="rId34" Type="http://schemas.openxmlformats.org/officeDocument/2006/relationships/comments" Target="../comments45.xml"/><Relationship Id="rId7" Type="http://schemas.openxmlformats.org/officeDocument/2006/relationships/hyperlink" Target="http://collab.lge.com/main/x/JIVXLQ" TargetMode="External"/><Relationship Id="rId12" Type="http://schemas.openxmlformats.org/officeDocument/2006/relationships/hyperlink" Target="http://collab.lge.com/main/x/laxqLg" TargetMode="External"/><Relationship Id="rId17" Type="http://schemas.openxmlformats.org/officeDocument/2006/relationships/hyperlink" Target="http://collab.lge.com/main/x/_96HLw" TargetMode="External"/><Relationship Id="rId25" Type="http://schemas.openxmlformats.org/officeDocument/2006/relationships/hyperlink" Target="http://collab.lge.com/main/x/2t1qLg" TargetMode="External"/><Relationship Id="rId33" Type="http://schemas.openxmlformats.org/officeDocument/2006/relationships/image" Target="../media/image109.emf"/><Relationship Id="rId2" Type="http://schemas.openxmlformats.org/officeDocument/2006/relationships/printerSettings" Target="../printerSettings/printerSettings83.bin"/><Relationship Id="rId16" Type="http://schemas.openxmlformats.org/officeDocument/2006/relationships/hyperlink" Target="http://collab.lge.com/main/x/P1LdJw" TargetMode="External"/><Relationship Id="rId20" Type="http://schemas.openxmlformats.org/officeDocument/2006/relationships/hyperlink" Target="http://collab.lge.com/main/x/gOGHLw" TargetMode="External"/><Relationship Id="rId29" Type="http://schemas.openxmlformats.org/officeDocument/2006/relationships/vmlDrawing" Target="../drawings/vmlDrawing45.v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hyperlink" Target="http://collab.lge.com/main/x/1bmXLw" TargetMode="External"/><Relationship Id="rId24" Type="http://schemas.openxmlformats.org/officeDocument/2006/relationships/hyperlink" Target="http://collab.lge.com/main/x/YdsmN" TargetMode="External"/><Relationship Id="rId32" Type="http://schemas.openxmlformats.org/officeDocument/2006/relationships/control" Target="../activeX/activeX109.xml"/><Relationship Id="rId5" Type="http://schemas.openxmlformats.org/officeDocument/2006/relationships/printerSettings" Target="../printerSettings/printerSettings86.bin"/><Relationship Id="rId15" Type="http://schemas.openxmlformats.org/officeDocument/2006/relationships/hyperlink" Target="http://collab.lge.com/main/x/_dSyMw" TargetMode="External"/><Relationship Id="rId23" Type="http://schemas.openxmlformats.org/officeDocument/2006/relationships/hyperlink" Target="http://collab.lge.com/main/x/19WyMw" TargetMode="External"/><Relationship Id="rId28" Type="http://schemas.openxmlformats.org/officeDocument/2006/relationships/drawing" Target="../drawings/drawing44.xml"/><Relationship Id="rId10" Type="http://schemas.openxmlformats.org/officeDocument/2006/relationships/hyperlink" Target="http://collab.lge.com/main/x/j9smN" TargetMode="External"/><Relationship Id="rId19" Type="http://schemas.openxmlformats.org/officeDocument/2006/relationships/hyperlink" Target="http://collab.lge.com/main/x/AocBNg" TargetMode="External"/><Relationship Id="rId31" Type="http://schemas.openxmlformats.org/officeDocument/2006/relationships/image" Target="../media/image108.emf"/><Relationship Id="rId4" Type="http://schemas.openxmlformats.org/officeDocument/2006/relationships/printerSettings" Target="../printerSettings/printerSettings85.bin"/><Relationship Id="rId9" Type="http://schemas.openxmlformats.org/officeDocument/2006/relationships/hyperlink" Target="http://collab.lge.com/main/x/ztuHLw" TargetMode="External"/><Relationship Id="rId14" Type="http://schemas.openxmlformats.org/officeDocument/2006/relationships/hyperlink" Target="http://collab.lge.com/main/x/5d1qLg" TargetMode="External"/><Relationship Id="rId22" Type="http://schemas.openxmlformats.org/officeDocument/2006/relationships/hyperlink" Target="http://collab.lge.com/main/x/1NuHLw" TargetMode="External"/><Relationship Id="rId27" Type="http://schemas.openxmlformats.org/officeDocument/2006/relationships/printerSettings" Target="../printerSettings/printerSettings88.bin"/><Relationship Id="rId30" Type="http://schemas.openxmlformats.org/officeDocument/2006/relationships/control" Target="../activeX/activeX108.xml"/><Relationship Id="rId8" Type="http://schemas.openxmlformats.org/officeDocument/2006/relationships/hyperlink" Target="http://collab.lge.com/main/x/1NuHLw" TargetMode="External"/></Relationships>
</file>

<file path=xl/worksheets/_rels/sheet48.xml.rels><?xml version="1.0" encoding="UTF-8" standalone="yes"?>
<Relationships xmlns="http://schemas.openxmlformats.org/package/2006/relationships"><Relationship Id="rId8" Type="http://schemas.openxmlformats.org/officeDocument/2006/relationships/hyperlink" Target="http://collab.lge.com/main/x/5d1qLg" TargetMode="External"/><Relationship Id="rId13" Type="http://schemas.openxmlformats.org/officeDocument/2006/relationships/hyperlink" Target="http://collab.lge.com/main/x/ztuHLw" TargetMode="External"/><Relationship Id="rId18" Type="http://schemas.openxmlformats.org/officeDocument/2006/relationships/printerSettings" Target="../printerSettings/printerSettings90.bin"/><Relationship Id="rId3" Type="http://schemas.openxmlformats.org/officeDocument/2006/relationships/hyperlink" Target="http://collab.lge.com/main/x/AocBNg" TargetMode="External"/><Relationship Id="rId21" Type="http://schemas.openxmlformats.org/officeDocument/2006/relationships/control" Target="../activeX/activeX110.xml"/><Relationship Id="rId7" Type="http://schemas.openxmlformats.org/officeDocument/2006/relationships/hyperlink" Target="http://collab.lge.com/main/x/_dSyMw" TargetMode="External"/><Relationship Id="rId12" Type="http://schemas.openxmlformats.org/officeDocument/2006/relationships/hyperlink" Target="http://collab.lge.com/main/x/j9smN" TargetMode="External"/><Relationship Id="rId17" Type="http://schemas.openxmlformats.org/officeDocument/2006/relationships/hyperlink" Target="http://collab.lge.com/main/x/1NuHLw" TargetMode="External"/><Relationship Id="rId25" Type="http://schemas.openxmlformats.org/officeDocument/2006/relationships/comments" Target="../comments46.xml"/><Relationship Id="rId2" Type="http://schemas.openxmlformats.org/officeDocument/2006/relationships/hyperlink" Target="http://collab.lge.com/main/x/gOGHLw" TargetMode="External"/><Relationship Id="rId16" Type="http://schemas.openxmlformats.org/officeDocument/2006/relationships/hyperlink" Target="http://collab.lge.com/main/x/rtuHLw" TargetMode="External"/><Relationship Id="rId20" Type="http://schemas.openxmlformats.org/officeDocument/2006/relationships/vmlDrawing" Target="../drawings/vmlDrawing46.vml"/><Relationship Id="rId1" Type="http://schemas.openxmlformats.org/officeDocument/2006/relationships/printerSettings" Target="../printerSettings/printerSettings89.bin"/><Relationship Id="rId6" Type="http://schemas.openxmlformats.org/officeDocument/2006/relationships/hyperlink" Target="http://collab.lge.com/main/x/P1LdJw" TargetMode="External"/><Relationship Id="rId11" Type="http://schemas.openxmlformats.org/officeDocument/2006/relationships/hyperlink" Target="http://collab.lge.com/main/x/1bmXLw" TargetMode="External"/><Relationship Id="rId24" Type="http://schemas.openxmlformats.org/officeDocument/2006/relationships/image" Target="../media/image111.emf"/><Relationship Id="rId5" Type="http://schemas.openxmlformats.org/officeDocument/2006/relationships/hyperlink" Target="http://collab.lge.com/main/x/_96HLw" TargetMode="External"/><Relationship Id="rId15" Type="http://schemas.openxmlformats.org/officeDocument/2006/relationships/hyperlink" Target="http://collab.lge.com/main/x/JIVXLQ" TargetMode="External"/><Relationship Id="rId23" Type="http://schemas.openxmlformats.org/officeDocument/2006/relationships/control" Target="../activeX/activeX111.xml"/><Relationship Id="rId10" Type="http://schemas.openxmlformats.org/officeDocument/2006/relationships/hyperlink" Target="http://collab.lge.com/main/x/laxqLg" TargetMode="External"/><Relationship Id="rId19" Type="http://schemas.openxmlformats.org/officeDocument/2006/relationships/drawing" Target="../drawings/drawing45.xml"/><Relationship Id="rId4" Type="http://schemas.openxmlformats.org/officeDocument/2006/relationships/hyperlink" Target="http://collab.lge.com/main/x/_dSyMw" TargetMode="External"/><Relationship Id="rId9" Type="http://schemas.openxmlformats.org/officeDocument/2006/relationships/hyperlink" Target="http://collab.lge.com/main/x/-3wrLQ" TargetMode="External"/><Relationship Id="rId14" Type="http://schemas.openxmlformats.org/officeDocument/2006/relationships/hyperlink" Target="http://collab.lge.com/main/x/1NuHLw" TargetMode="External"/><Relationship Id="rId22" Type="http://schemas.openxmlformats.org/officeDocument/2006/relationships/image" Target="../media/image110.emf"/></Relationships>
</file>

<file path=xl/worksheets/_rels/sheet49.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112.xml"/><Relationship Id="rId3" Type="http://schemas.openxmlformats.org/officeDocument/2006/relationships/printerSettings" Target="../printerSettings/printerSettings93.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47.vml"/><Relationship Id="rId2" Type="http://schemas.openxmlformats.org/officeDocument/2006/relationships/printerSettings" Target="../printerSettings/printerSettings92.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113.emf"/><Relationship Id="rId1" Type="http://schemas.openxmlformats.org/officeDocument/2006/relationships/printerSettings" Target="../printerSettings/printerSettings91.bin"/><Relationship Id="rId6" Type="http://schemas.openxmlformats.org/officeDocument/2006/relationships/printerSettings" Target="../printerSettings/printerSettings96.bin"/><Relationship Id="rId11" Type="http://schemas.openxmlformats.org/officeDocument/2006/relationships/hyperlink" Target="http://collab.lge.com/main/x/P1LdJw" TargetMode="External"/><Relationship Id="rId24" Type="http://schemas.openxmlformats.org/officeDocument/2006/relationships/drawing" Target="../drawings/drawing46.xml"/><Relationship Id="rId5" Type="http://schemas.openxmlformats.org/officeDocument/2006/relationships/printerSettings" Target="../printerSettings/printerSettings95.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97.bin"/><Relationship Id="rId28" Type="http://schemas.openxmlformats.org/officeDocument/2006/relationships/control" Target="../activeX/activeX113.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94.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112.emf"/><Relationship Id="rId30" Type="http://schemas.openxmlformats.org/officeDocument/2006/relationships/comments" Target="../comments47.xml"/></Relationships>
</file>

<file path=xl/worksheets/_rels/sheet50.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114.xml"/><Relationship Id="rId3" Type="http://schemas.openxmlformats.org/officeDocument/2006/relationships/printerSettings" Target="../printerSettings/printerSettings100.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48.vml"/><Relationship Id="rId2" Type="http://schemas.openxmlformats.org/officeDocument/2006/relationships/printerSettings" Target="../printerSettings/printerSettings99.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115.emf"/><Relationship Id="rId1" Type="http://schemas.openxmlformats.org/officeDocument/2006/relationships/printerSettings" Target="../printerSettings/printerSettings98.bin"/><Relationship Id="rId6" Type="http://schemas.openxmlformats.org/officeDocument/2006/relationships/printerSettings" Target="../printerSettings/printerSettings103.bin"/><Relationship Id="rId11" Type="http://schemas.openxmlformats.org/officeDocument/2006/relationships/hyperlink" Target="http://collab.lge.com/main/x/P1LdJw" TargetMode="External"/><Relationship Id="rId24" Type="http://schemas.openxmlformats.org/officeDocument/2006/relationships/drawing" Target="../drawings/drawing47.xml"/><Relationship Id="rId5" Type="http://schemas.openxmlformats.org/officeDocument/2006/relationships/printerSettings" Target="../printerSettings/printerSettings102.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104.bin"/><Relationship Id="rId28" Type="http://schemas.openxmlformats.org/officeDocument/2006/relationships/control" Target="../activeX/activeX115.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101.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114.emf"/><Relationship Id="rId30" Type="http://schemas.openxmlformats.org/officeDocument/2006/relationships/comments" Target="../comments48.xml"/></Relationships>
</file>

<file path=xl/worksheets/_rels/sheet51.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image" Target="../media/image116.emf"/><Relationship Id="rId3" Type="http://schemas.openxmlformats.org/officeDocument/2006/relationships/printerSettings" Target="../printerSettings/printerSettings107.bin"/><Relationship Id="rId21" Type="http://schemas.openxmlformats.org/officeDocument/2006/relationships/hyperlink" Target="http://collab.lge.com/main/x/1N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control" Target="../activeX/activeX116.xml"/><Relationship Id="rId2" Type="http://schemas.openxmlformats.org/officeDocument/2006/relationships/printerSettings" Target="../printerSettings/printerSettings106.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comments" Target="../comments49.xml"/><Relationship Id="rId1" Type="http://schemas.openxmlformats.org/officeDocument/2006/relationships/printerSettings" Target="../printerSettings/printerSettings105.bin"/><Relationship Id="rId6" Type="http://schemas.openxmlformats.org/officeDocument/2006/relationships/printerSettings" Target="../printerSettings/printerSettings110.bin"/><Relationship Id="rId11" Type="http://schemas.openxmlformats.org/officeDocument/2006/relationships/hyperlink" Target="http://collab.lge.com/main/x/P1LdJw" TargetMode="External"/><Relationship Id="rId24" Type="http://schemas.openxmlformats.org/officeDocument/2006/relationships/vmlDrawing" Target="../drawings/vmlDrawing49.vml"/><Relationship Id="rId5" Type="http://schemas.openxmlformats.org/officeDocument/2006/relationships/printerSettings" Target="../printerSettings/printerSettings109.bin"/><Relationship Id="rId15" Type="http://schemas.openxmlformats.org/officeDocument/2006/relationships/hyperlink" Target="http://collab.lge.com/main/x/laxqLg" TargetMode="External"/><Relationship Id="rId23" Type="http://schemas.openxmlformats.org/officeDocument/2006/relationships/drawing" Target="../drawings/drawing48.xml"/><Relationship Id="rId28" Type="http://schemas.openxmlformats.org/officeDocument/2006/relationships/image" Target="../media/image117.emf"/><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108.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printerSettings" Target="../printerSettings/printerSettings111.bin"/><Relationship Id="rId27" Type="http://schemas.openxmlformats.org/officeDocument/2006/relationships/control" Target="../activeX/activeX117.xml"/></Relationships>
</file>

<file path=xl/worksheets/_rels/sheet52.xml.rels><?xml version="1.0" encoding="UTF-8" standalone="yes"?>
<Relationships xmlns="http://schemas.openxmlformats.org/package/2006/relationships"><Relationship Id="rId8" Type="http://schemas.openxmlformats.org/officeDocument/2006/relationships/hyperlink" Target="http://collab.lge.com/main/x/5d1qLg" TargetMode="External"/><Relationship Id="rId13" Type="http://schemas.openxmlformats.org/officeDocument/2006/relationships/hyperlink" Target="http://collab.lge.com/main/x/ztuHLw" TargetMode="External"/><Relationship Id="rId18" Type="http://schemas.openxmlformats.org/officeDocument/2006/relationships/hyperlink" Target="http://collab.lge.com/main/x/rtuHLw" TargetMode="External"/><Relationship Id="rId26" Type="http://schemas.openxmlformats.org/officeDocument/2006/relationships/image" Target="../media/image119.emf"/><Relationship Id="rId3" Type="http://schemas.openxmlformats.org/officeDocument/2006/relationships/hyperlink" Target="http://collab.lge.com/main/x/AocBNg" TargetMode="External"/><Relationship Id="rId21" Type="http://schemas.openxmlformats.org/officeDocument/2006/relationships/drawing" Target="../drawings/drawing49.xml"/><Relationship Id="rId7" Type="http://schemas.openxmlformats.org/officeDocument/2006/relationships/hyperlink" Target="http://collab.lge.com/main/x/_dSyMw" TargetMode="External"/><Relationship Id="rId12" Type="http://schemas.openxmlformats.org/officeDocument/2006/relationships/hyperlink" Target="http://collab.lge.com/main/x/j9smN" TargetMode="External"/><Relationship Id="rId17" Type="http://schemas.openxmlformats.org/officeDocument/2006/relationships/hyperlink" Target="http://collab.lge.com/main/display/IVIDCV/How+to+write+TCs+effectively" TargetMode="External"/><Relationship Id="rId25" Type="http://schemas.openxmlformats.org/officeDocument/2006/relationships/control" Target="../activeX/activeX119.xml"/><Relationship Id="rId2" Type="http://schemas.openxmlformats.org/officeDocument/2006/relationships/hyperlink" Target="http://collab.lge.com/main/x/gOGHLw" TargetMode="External"/><Relationship Id="rId16" Type="http://schemas.openxmlformats.org/officeDocument/2006/relationships/hyperlink" Target="http://collab.lge.com/main/display/IVIDCV/Personal+report+skill" TargetMode="External"/><Relationship Id="rId20" Type="http://schemas.openxmlformats.org/officeDocument/2006/relationships/printerSettings" Target="../printerSettings/printerSettings113.bin"/><Relationship Id="rId1" Type="http://schemas.openxmlformats.org/officeDocument/2006/relationships/printerSettings" Target="../printerSettings/printerSettings112.bin"/><Relationship Id="rId6" Type="http://schemas.openxmlformats.org/officeDocument/2006/relationships/hyperlink" Target="http://collab.lge.com/main/x/P1LdJw" TargetMode="External"/><Relationship Id="rId11" Type="http://schemas.openxmlformats.org/officeDocument/2006/relationships/hyperlink" Target="http://collab.lge.com/main/x/1bmXLw" TargetMode="External"/><Relationship Id="rId24" Type="http://schemas.openxmlformats.org/officeDocument/2006/relationships/image" Target="../media/image118.emf"/><Relationship Id="rId5" Type="http://schemas.openxmlformats.org/officeDocument/2006/relationships/hyperlink" Target="http://collab.lge.com/main/x/_96HLw" TargetMode="External"/><Relationship Id="rId15" Type="http://schemas.openxmlformats.org/officeDocument/2006/relationships/hyperlink" Target="http://collab.lge.com/main/x/JIVXLQ" TargetMode="External"/><Relationship Id="rId23" Type="http://schemas.openxmlformats.org/officeDocument/2006/relationships/control" Target="../activeX/activeX118.xml"/><Relationship Id="rId10" Type="http://schemas.openxmlformats.org/officeDocument/2006/relationships/hyperlink" Target="http://collab.lge.com/main/x/laxqLg" TargetMode="External"/><Relationship Id="rId19" Type="http://schemas.openxmlformats.org/officeDocument/2006/relationships/hyperlink" Target="http://collab.lge.com/main/x/1NuHLw" TargetMode="External"/><Relationship Id="rId4" Type="http://schemas.openxmlformats.org/officeDocument/2006/relationships/hyperlink" Target="http://collab.lge.com/main/x/_dSyMw" TargetMode="External"/><Relationship Id="rId9" Type="http://schemas.openxmlformats.org/officeDocument/2006/relationships/hyperlink" Target="http://collab.lge.com/main/x/-3wrLQ" TargetMode="External"/><Relationship Id="rId14" Type="http://schemas.openxmlformats.org/officeDocument/2006/relationships/hyperlink" Target="http://collab.lge.com/main/x/1NuHLw" TargetMode="External"/><Relationship Id="rId22" Type="http://schemas.openxmlformats.org/officeDocument/2006/relationships/vmlDrawing" Target="../drawings/vmlDrawing50.vml"/><Relationship Id="rId27" Type="http://schemas.openxmlformats.org/officeDocument/2006/relationships/comments" Target="../comments50.xml"/></Relationships>
</file>

<file path=xl/worksheets/_rels/sheet53.xml.rels><?xml version="1.0" encoding="UTF-8" standalone="yes"?>
<Relationships xmlns="http://schemas.openxmlformats.org/package/2006/relationships"><Relationship Id="rId8" Type="http://schemas.openxmlformats.org/officeDocument/2006/relationships/hyperlink" Target="http://collab.lge.com/main/x/P1LdJw" TargetMode="External"/><Relationship Id="rId13" Type="http://schemas.openxmlformats.org/officeDocument/2006/relationships/hyperlink" Target="http://collab.lge.com/main/x/1bmXLw" TargetMode="External"/><Relationship Id="rId18" Type="http://schemas.openxmlformats.org/officeDocument/2006/relationships/hyperlink" Target="http://collab.lge.com/main/display/IVIDCV/Personal+report+skill" TargetMode="External"/><Relationship Id="rId26" Type="http://schemas.openxmlformats.org/officeDocument/2006/relationships/image" Target="../media/image120.emf"/><Relationship Id="rId3" Type="http://schemas.openxmlformats.org/officeDocument/2006/relationships/printerSettings" Target="../printerSettings/printerSettings116.bin"/><Relationship Id="rId21" Type="http://schemas.openxmlformats.org/officeDocument/2006/relationships/hyperlink" Target="http://collab.lge.com/main/x/1NuHLw" TargetMode="External"/><Relationship Id="rId7" Type="http://schemas.openxmlformats.org/officeDocument/2006/relationships/hyperlink" Target="http://collab.lge.com/main/x/_96HLw" TargetMode="External"/><Relationship Id="rId12" Type="http://schemas.openxmlformats.org/officeDocument/2006/relationships/hyperlink" Target="http://collab.lge.com/main/x/laxqLg" TargetMode="External"/><Relationship Id="rId17" Type="http://schemas.openxmlformats.org/officeDocument/2006/relationships/hyperlink" Target="http://collab.lge.com/main/x/JIVXLQ" TargetMode="External"/><Relationship Id="rId25" Type="http://schemas.openxmlformats.org/officeDocument/2006/relationships/control" Target="../activeX/activeX120.xml"/><Relationship Id="rId2" Type="http://schemas.openxmlformats.org/officeDocument/2006/relationships/printerSettings" Target="../printerSettings/printerSettings115.bin"/><Relationship Id="rId16" Type="http://schemas.openxmlformats.org/officeDocument/2006/relationships/hyperlink" Target="http://collab.lge.com/main/x/1NuHLw" TargetMode="External"/><Relationship Id="rId20" Type="http://schemas.openxmlformats.org/officeDocument/2006/relationships/hyperlink" Target="http://collab.lge.com/main/x/rtuHLw" TargetMode="External"/><Relationship Id="rId29" Type="http://schemas.openxmlformats.org/officeDocument/2006/relationships/comments" Target="../comments51.xml"/><Relationship Id="rId1" Type="http://schemas.openxmlformats.org/officeDocument/2006/relationships/printerSettings" Target="../printerSettings/printerSettings114.bin"/><Relationship Id="rId6" Type="http://schemas.openxmlformats.org/officeDocument/2006/relationships/hyperlink" Target="http://collab.lge.com/main/x/_dSyMw" TargetMode="External"/><Relationship Id="rId11" Type="http://schemas.openxmlformats.org/officeDocument/2006/relationships/hyperlink" Target="http://collab.lge.com/main/x/-3wrLQ" TargetMode="External"/><Relationship Id="rId24" Type="http://schemas.openxmlformats.org/officeDocument/2006/relationships/vmlDrawing" Target="../drawings/vmlDrawing51.vml"/><Relationship Id="rId5" Type="http://schemas.openxmlformats.org/officeDocument/2006/relationships/hyperlink" Target="http://collab.lge.com/main/x/AocBNg" TargetMode="External"/><Relationship Id="rId15" Type="http://schemas.openxmlformats.org/officeDocument/2006/relationships/hyperlink" Target="http://collab.lge.com/main/x/ztuHLw" TargetMode="External"/><Relationship Id="rId23" Type="http://schemas.openxmlformats.org/officeDocument/2006/relationships/drawing" Target="../drawings/drawing50.xml"/><Relationship Id="rId28" Type="http://schemas.openxmlformats.org/officeDocument/2006/relationships/image" Target="../media/image121.emf"/><Relationship Id="rId10" Type="http://schemas.openxmlformats.org/officeDocument/2006/relationships/hyperlink" Target="http://collab.lge.com/main/x/5d1qLg" TargetMode="External"/><Relationship Id="rId19" Type="http://schemas.openxmlformats.org/officeDocument/2006/relationships/hyperlink" Target="http://collab.lge.com/main/display/IVIDCV/How+to+write+TCs+effectively" TargetMode="External"/><Relationship Id="rId4" Type="http://schemas.openxmlformats.org/officeDocument/2006/relationships/hyperlink" Target="http://collab.lge.com/main/x/gOGHLw" TargetMode="External"/><Relationship Id="rId9" Type="http://schemas.openxmlformats.org/officeDocument/2006/relationships/hyperlink" Target="http://collab.lge.com/main/x/_dSyMw" TargetMode="External"/><Relationship Id="rId14" Type="http://schemas.openxmlformats.org/officeDocument/2006/relationships/hyperlink" Target="http://collab.lge.com/main/x/j9smN" TargetMode="External"/><Relationship Id="rId22" Type="http://schemas.openxmlformats.org/officeDocument/2006/relationships/printerSettings" Target="../printerSettings/printerSettings117.bin"/><Relationship Id="rId27" Type="http://schemas.openxmlformats.org/officeDocument/2006/relationships/control" Target="../activeX/activeX121.xml"/></Relationships>
</file>

<file path=xl/worksheets/_rels/sheet54.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122.xml"/><Relationship Id="rId3" Type="http://schemas.openxmlformats.org/officeDocument/2006/relationships/printerSettings" Target="../printerSettings/printerSettings120.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52.vml"/><Relationship Id="rId2" Type="http://schemas.openxmlformats.org/officeDocument/2006/relationships/printerSettings" Target="../printerSettings/printerSettings119.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123.emf"/><Relationship Id="rId1" Type="http://schemas.openxmlformats.org/officeDocument/2006/relationships/printerSettings" Target="../printerSettings/printerSettings118.bin"/><Relationship Id="rId6" Type="http://schemas.openxmlformats.org/officeDocument/2006/relationships/printerSettings" Target="../printerSettings/printerSettings123.bin"/><Relationship Id="rId11" Type="http://schemas.openxmlformats.org/officeDocument/2006/relationships/hyperlink" Target="http://collab.lge.com/main/x/P1LdJw" TargetMode="External"/><Relationship Id="rId24" Type="http://schemas.openxmlformats.org/officeDocument/2006/relationships/drawing" Target="../drawings/drawing51.xml"/><Relationship Id="rId5" Type="http://schemas.openxmlformats.org/officeDocument/2006/relationships/printerSettings" Target="../printerSettings/printerSettings122.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124.bin"/><Relationship Id="rId28" Type="http://schemas.openxmlformats.org/officeDocument/2006/relationships/control" Target="../activeX/activeX123.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121.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122.emf"/><Relationship Id="rId30" Type="http://schemas.openxmlformats.org/officeDocument/2006/relationships/comments" Target="../comments52.xml"/></Relationships>
</file>

<file path=xl/worksheets/_rels/sheet55.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124.xml"/><Relationship Id="rId3" Type="http://schemas.openxmlformats.org/officeDocument/2006/relationships/printerSettings" Target="../printerSettings/printerSettings127.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53.vml"/><Relationship Id="rId2" Type="http://schemas.openxmlformats.org/officeDocument/2006/relationships/printerSettings" Target="../printerSettings/printerSettings126.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125.emf"/><Relationship Id="rId1" Type="http://schemas.openxmlformats.org/officeDocument/2006/relationships/printerSettings" Target="../printerSettings/printerSettings125.bin"/><Relationship Id="rId6" Type="http://schemas.openxmlformats.org/officeDocument/2006/relationships/printerSettings" Target="../printerSettings/printerSettings130.bin"/><Relationship Id="rId11" Type="http://schemas.openxmlformats.org/officeDocument/2006/relationships/hyperlink" Target="http://collab.lge.com/main/x/P1LdJw" TargetMode="External"/><Relationship Id="rId24" Type="http://schemas.openxmlformats.org/officeDocument/2006/relationships/drawing" Target="../drawings/drawing52.xml"/><Relationship Id="rId5" Type="http://schemas.openxmlformats.org/officeDocument/2006/relationships/printerSettings" Target="../printerSettings/printerSettings129.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131.bin"/><Relationship Id="rId28" Type="http://schemas.openxmlformats.org/officeDocument/2006/relationships/control" Target="../activeX/activeX125.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128.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124.emf"/><Relationship Id="rId30" Type="http://schemas.openxmlformats.org/officeDocument/2006/relationships/comments" Target="../comments53.xml"/></Relationships>
</file>

<file path=xl/worksheets/_rels/sheet56.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126.xml"/><Relationship Id="rId3" Type="http://schemas.openxmlformats.org/officeDocument/2006/relationships/printerSettings" Target="../printerSettings/printerSettings134.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54.vml"/><Relationship Id="rId2" Type="http://schemas.openxmlformats.org/officeDocument/2006/relationships/printerSettings" Target="../printerSettings/printerSettings133.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127.emf"/><Relationship Id="rId1" Type="http://schemas.openxmlformats.org/officeDocument/2006/relationships/printerSettings" Target="../printerSettings/printerSettings132.bin"/><Relationship Id="rId6" Type="http://schemas.openxmlformats.org/officeDocument/2006/relationships/printerSettings" Target="../printerSettings/printerSettings137.bin"/><Relationship Id="rId11" Type="http://schemas.openxmlformats.org/officeDocument/2006/relationships/hyperlink" Target="http://collab.lge.com/main/x/P1LdJw" TargetMode="External"/><Relationship Id="rId24" Type="http://schemas.openxmlformats.org/officeDocument/2006/relationships/drawing" Target="../drawings/drawing53.xml"/><Relationship Id="rId5" Type="http://schemas.openxmlformats.org/officeDocument/2006/relationships/printerSettings" Target="../printerSettings/printerSettings136.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138.bin"/><Relationship Id="rId28" Type="http://schemas.openxmlformats.org/officeDocument/2006/relationships/control" Target="../activeX/activeX127.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135.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126.emf"/><Relationship Id="rId30" Type="http://schemas.openxmlformats.org/officeDocument/2006/relationships/comments" Target="../comments54.xml"/></Relationships>
</file>

<file path=xl/worksheets/_rels/sheet57.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vmlDrawing" Target="../drawings/vmlDrawing55.vml"/><Relationship Id="rId3" Type="http://schemas.openxmlformats.org/officeDocument/2006/relationships/printerSettings" Target="../printerSettings/printerSettings141.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drawing" Target="../drawings/drawing54.xml"/><Relationship Id="rId2" Type="http://schemas.openxmlformats.org/officeDocument/2006/relationships/printerSettings" Target="../printerSettings/printerSettings140.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control" Target="../activeX/activeX129.xml"/><Relationship Id="rId1" Type="http://schemas.openxmlformats.org/officeDocument/2006/relationships/printerSettings" Target="../printerSettings/printerSettings139.bin"/><Relationship Id="rId6" Type="http://schemas.openxmlformats.org/officeDocument/2006/relationships/printerSettings" Target="../printerSettings/printerSettings144.bin"/><Relationship Id="rId11" Type="http://schemas.openxmlformats.org/officeDocument/2006/relationships/hyperlink" Target="http://collab.lge.com/main/x/P1LdJw" TargetMode="External"/><Relationship Id="rId24" Type="http://schemas.openxmlformats.org/officeDocument/2006/relationships/printerSettings" Target="../printerSettings/printerSettings145.bin"/><Relationship Id="rId5" Type="http://schemas.openxmlformats.org/officeDocument/2006/relationships/printerSettings" Target="../printerSettings/printerSettings143.bin"/><Relationship Id="rId15" Type="http://schemas.openxmlformats.org/officeDocument/2006/relationships/hyperlink" Target="http://collab.lge.com/main/x/laxqLg" TargetMode="External"/><Relationship Id="rId23" Type="http://schemas.openxmlformats.org/officeDocument/2006/relationships/hyperlink" Target="http://collab.lge.com/main/x/YdsmN" TargetMode="External"/><Relationship Id="rId28" Type="http://schemas.openxmlformats.org/officeDocument/2006/relationships/image" Target="../media/image128.emf"/><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31" Type="http://schemas.openxmlformats.org/officeDocument/2006/relationships/comments" Target="../comments55.xml"/><Relationship Id="rId4" Type="http://schemas.openxmlformats.org/officeDocument/2006/relationships/printerSettings" Target="../printerSettings/printerSettings142.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control" Target="../activeX/activeX128.xml"/><Relationship Id="rId30" Type="http://schemas.openxmlformats.org/officeDocument/2006/relationships/image" Target="../media/image129.emf"/></Relationships>
</file>

<file path=xl/worksheets/_rels/sheet58.xml.rels><?xml version="1.0" encoding="UTF-8" standalone="yes"?>
<Relationships xmlns="http://schemas.openxmlformats.org/package/2006/relationships"><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hyperlink" Target="http://collab.lge.com/main/x/t7LdMw" TargetMode="External"/><Relationship Id="rId21" Type="http://schemas.openxmlformats.org/officeDocument/2006/relationships/hyperlink" Target="http://collab.lge.com/main/x/rtuHLw" TargetMode="External"/><Relationship Id="rId34" Type="http://schemas.openxmlformats.org/officeDocument/2006/relationships/image" Target="../media/image130.emf"/><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hyperlink" Target="http://collab.lge.com/main/x/19WyMw" TargetMode="External"/><Relationship Id="rId33" Type="http://schemas.openxmlformats.org/officeDocument/2006/relationships/control" Target="../activeX/activeX130.xml"/><Relationship Id="rId2" Type="http://schemas.openxmlformats.org/officeDocument/2006/relationships/printerSettings" Target="../printerSettings/printerSettings147.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hyperlink" Target="http://collab.lge.com/main/x/YdsmN" TargetMode="External"/><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hyperlink" Target="http://collab.lge.com/main/x/P1LdJw" TargetMode="External"/><Relationship Id="rId24" Type="http://schemas.openxmlformats.org/officeDocument/2006/relationships/hyperlink" Target="http://collab.lge.com/main/x/UUMXIQ" TargetMode="External"/><Relationship Id="rId32" Type="http://schemas.openxmlformats.org/officeDocument/2006/relationships/vmlDrawing" Target="../drawings/vmlDrawing56.vml"/><Relationship Id="rId37" Type="http://schemas.openxmlformats.org/officeDocument/2006/relationships/comments" Target="../comments56.xml"/><Relationship Id="rId5" Type="http://schemas.openxmlformats.org/officeDocument/2006/relationships/printerSettings" Target="../printerSettings/printerSettings150.bin"/><Relationship Id="rId15" Type="http://schemas.openxmlformats.org/officeDocument/2006/relationships/hyperlink" Target="http://collab.lge.com/main/x/laxqLg" TargetMode="External"/><Relationship Id="rId23" Type="http://schemas.openxmlformats.org/officeDocument/2006/relationships/hyperlink" Target="http://collab.lge.com/main/x/LmahLg" TargetMode="External"/><Relationship Id="rId28" Type="http://schemas.openxmlformats.org/officeDocument/2006/relationships/hyperlink" Target="http://collab.lge.com/main/x/z91qLg" TargetMode="External"/><Relationship Id="rId36" Type="http://schemas.openxmlformats.org/officeDocument/2006/relationships/image" Target="../media/image131.emf"/><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31" Type="http://schemas.openxmlformats.org/officeDocument/2006/relationships/drawing" Target="../drawings/drawing55.xml"/><Relationship Id="rId4" Type="http://schemas.openxmlformats.org/officeDocument/2006/relationships/printerSettings" Target="../printerSettings/printerSettings149.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hyperlink" Target="http://collab.lge.com/main/x/47LdMw" TargetMode="External"/><Relationship Id="rId30" Type="http://schemas.openxmlformats.org/officeDocument/2006/relationships/printerSettings" Target="../printerSettings/printerSettings152.bin"/><Relationship Id="rId35" Type="http://schemas.openxmlformats.org/officeDocument/2006/relationships/control" Target="../activeX/activeX131.xml"/><Relationship Id="rId8" Type="http://schemas.openxmlformats.org/officeDocument/2006/relationships/hyperlink" Target="http://collab.lge.com/main/x/AocBNg" TargetMode="External"/><Relationship Id="rId3" Type="http://schemas.openxmlformats.org/officeDocument/2006/relationships/printerSettings" Target="../printerSettings/printerSettings148.bin"/></Relationships>
</file>

<file path=xl/worksheets/_rels/sheet59.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132.xml"/><Relationship Id="rId3" Type="http://schemas.openxmlformats.org/officeDocument/2006/relationships/printerSettings" Target="../printerSettings/printerSettings155.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57.vml"/><Relationship Id="rId2" Type="http://schemas.openxmlformats.org/officeDocument/2006/relationships/printerSettings" Target="../printerSettings/printerSettings154.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133.emf"/><Relationship Id="rId1" Type="http://schemas.openxmlformats.org/officeDocument/2006/relationships/printerSettings" Target="../printerSettings/printerSettings153.bin"/><Relationship Id="rId6" Type="http://schemas.openxmlformats.org/officeDocument/2006/relationships/printerSettings" Target="../printerSettings/printerSettings158.bin"/><Relationship Id="rId11" Type="http://schemas.openxmlformats.org/officeDocument/2006/relationships/hyperlink" Target="http://collab.lge.com/main/x/P1LdJw" TargetMode="External"/><Relationship Id="rId24" Type="http://schemas.openxmlformats.org/officeDocument/2006/relationships/drawing" Target="../drawings/drawing56.xml"/><Relationship Id="rId5" Type="http://schemas.openxmlformats.org/officeDocument/2006/relationships/printerSettings" Target="../printerSettings/printerSettings157.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159.bin"/><Relationship Id="rId28" Type="http://schemas.openxmlformats.org/officeDocument/2006/relationships/control" Target="../activeX/activeX133.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156.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132.emf"/><Relationship Id="rId30" Type="http://schemas.openxmlformats.org/officeDocument/2006/relationships/comments" Target="../comments57.xml"/></Relationships>
</file>

<file path=xl/worksheets/_rels/sheet60.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134.xml"/><Relationship Id="rId3" Type="http://schemas.openxmlformats.org/officeDocument/2006/relationships/printerSettings" Target="../printerSettings/printerSettings162.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58.vml"/><Relationship Id="rId2" Type="http://schemas.openxmlformats.org/officeDocument/2006/relationships/printerSettings" Target="../printerSettings/printerSettings161.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135.emf"/><Relationship Id="rId1" Type="http://schemas.openxmlformats.org/officeDocument/2006/relationships/printerSettings" Target="../printerSettings/printerSettings160.bin"/><Relationship Id="rId6" Type="http://schemas.openxmlformats.org/officeDocument/2006/relationships/printerSettings" Target="../printerSettings/printerSettings165.bin"/><Relationship Id="rId11" Type="http://schemas.openxmlformats.org/officeDocument/2006/relationships/hyperlink" Target="http://collab.lge.com/main/x/P1LdJw" TargetMode="External"/><Relationship Id="rId24" Type="http://schemas.openxmlformats.org/officeDocument/2006/relationships/drawing" Target="../drawings/drawing57.xml"/><Relationship Id="rId5" Type="http://schemas.openxmlformats.org/officeDocument/2006/relationships/printerSettings" Target="../printerSettings/printerSettings164.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166.bin"/><Relationship Id="rId28" Type="http://schemas.openxmlformats.org/officeDocument/2006/relationships/control" Target="../activeX/activeX135.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163.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134.emf"/><Relationship Id="rId30" Type="http://schemas.openxmlformats.org/officeDocument/2006/relationships/comments" Target="../comments58.xml"/></Relationships>
</file>

<file path=xl/worksheets/_rels/sheet61.xml.rels><?xml version="1.0" encoding="UTF-8" standalone="yes"?>
<Relationships xmlns="http://schemas.openxmlformats.org/package/2006/relationships"><Relationship Id="rId8" Type="http://schemas.openxmlformats.org/officeDocument/2006/relationships/hyperlink" Target="http://collab.lge.com/main/x/1NuHLw" TargetMode="External"/><Relationship Id="rId13" Type="http://schemas.openxmlformats.org/officeDocument/2006/relationships/hyperlink" Target="http://collab.lge.com/main/x/-3wrLQ" TargetMode="External"/><Relationship Id="rId18" Type="http://schemas.openxmlformats.org/officeDocument/2006/relationships/hyperlink" Target="http://collab.lge.com/main/x/_dSyMw" TargetMode="External"/><Relationship Id="rId26" Type="http://schemas.openxmlformats.org/officeDocument/2006/relationships/control" Target="../activeX/activeX136.xml"/><Relationship Id="rId3" Type="http://schemas.openxmlformats.org/officeDocument/2006/relationships/printerSettings" Target="../printerSettings/printerSettings169.bin"/><Relationship Id="rId21" Type="http://schemas.openxmlformats.org/officeDocument/2006/relationships/hyperlink" Target="http://collab.lge.com/main/x/rtuHLw" TargetMode="External"/><Relationship Id="rId7" Type="http://schemas.openxmlformats.org/officeDocument/2006/relationships/hyperlink" Target="http://collab.lge.com/main/x/JIVXLQ" TargetMode="External"/><Relationship Id="rId12" Type="http://schemas.openxmlformats.org/officeDocument/2006/relationships/hyperlink" Target="http://collab.lge.com/main/x/laxqLg" TargetMode="External"/><Relationship Id="rId17" Type="http://schemas.openxmlformats.org/officeDocument/2006/relationships/hyperlink" Target="http://collab.lge.com/main/x/_96HLw" TargetMode="External"/><Relationship Id="rId25" Type="http://schemas.openxmlformats.org/officeDocument/2006/relationships/vmlDrawing" Target="../drawings/vmlDrawing59.vml"/><Relationship Id="rId2" Type="http://schemas.openxmlformats.org/officeDocument/2006/relationships/printerSettings" Target="../printerSettings/printerSettings168.bin"/><Relationship Id="rId16" Type="http://schemas.openxmlformats.org/officeDocument/2006/relationships/hyperlink" Target="http://collab.lge.com/main/x/P1LdJw" TargetMode="External"/><Relationship Id="rId20" Type="http://schemas.openxmlformats.org/officeDocument/2006/relationships/hyperlink" Target="http://collab.lge.com/main/x/gOGHLw" TargetMode="External"/><Relationship Id="rId29" Type="http://schemas.openxmlformats.org/officeDocument/2006/relationships/image" Target="../media/image137.emf"/><Relationship Id="rId1" Type="http://schemas.openxmlformats.org/officeDocument/2006/relationships/printerSettings" Target="../printerSettings/printerSettings167.bin"/><Relationship Id="rId6" Type="http://schemas.openxmlformats.org/officeDocument/2006/relationships/printerSettings" Target="../printerSettings/printerSettings172.bin"/><Relationship Id="rId11" Type="http://schemas.openxmlformats.org/officeDocument/2006/relationships/hyperlink" Target="http://collab.lge.com/main/x/1bmXLw" TargetMode="External"/><Relationship Id="rId24" Type="http://schemas.openxmlformats.org/officeDocument/2006/relationships/drawing" Target="../drawings/drawing58.xml"/><Relationship Id="rId5" Type="http://schemas.openxmlformats.org/officeDocument/2006/relationships/printerSettings" Target="../printerSettings/printerSettings171.bin"/><Relationship Id="rId15" Type="http://schemas.openxmlformats.org/officeDocument/2006/relationships/hyperlink" Target="http://collab.lge.com/main/x/_dSyMw" TargetMode="External"/><Relationship Id="rId23" Type="http://schemas.openxmlformats.org/officeDocument/2006/relationships/printerSettings" Target="../printerSettings/printerSettings173.bin"/><Relationship Id="rId28" Type="http://schemas.openxmlformats.org/officeDocument/2006/relationships/control" Target="../activeX/activeX137.xml"/><Relationship Id="rId10" Type="http://schemas.openxmlformats.org/officeDocument/2006/relationships/hyperlink" Target="http://collab.lge.com/main/x/j9smN" TargetMode="External"/><Relationship Id="rId19" Type="http://schemas.openxmlformats.org/officeDocument/2006/relationships/hyperlink" Target="http://collab.lge.com/main/x/AocBNg" TargetMode="External"/><Relationship Id="rId4" Type="http://schemas.openxmlformats.org/officeDocument/2006/relationships/printerSettings" Target="../printerSettings/printerSettings170.bin"/><Relationship Id="rId9" Type="http://schemas.openxmlformats.org/officeDocument/2006/relationships/hyperlink" Target="http://collab.lge.com/main/x/ztuHLw" TargetMode="External"/><Relationship Id="rId14" Type="http://schemas.openxmlformats.org/officeDocument/2006/relationships/hyperlink" Target="http://collab.lge.com/main/x/5d1qLg" TargetMode="External"/><Relationship Id="rId22" Type="http://schemas.openxmlformats.org/officeDocument/2006/relationships/hyperlink" Target="http://collab.lge.com/main/x/1NuHLw" TargetMode="External"/><Relationship Id="rId27" Type="http://schemas.openxmlformats.org/officeDocument/2006/relationships/image" Target="../media/image136.emf"/><Relationship Id="rId30" Type="http://schemas.openxmlformats.org/officeDocument/2006/relationships/comments" Target="../comments59.xml"/></Relationships>
</file>

<file path=xl/worksheets/_rels/sheet62.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vmlDrawing" Target="../drawings/vmlDrawing60.vml"/><Relationship Id="rId3" Type="http://schemas.openxmlformats.org/officeDocument/2006/relationships/printerSettings" Target="../printerSettings/printerSettings176.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drawing" Target="../drawings/drawing59.xml"/><Relationship Id="rId2" Type="http://schemas.openxmlformats.org/officeDocument/2006/relationships/printerSettings" Target="../printerSettings/printerSettings175.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control" Target="../activeX/activeX139.xml"/><Relationship Id="rId1" Type="http://schemas.openxmlformats.org/officeDocument/2006/relationships/printerSettings" Target="../printerSettings/printerSettings174.bin"/><Relationship Id="rId6" Type="http://schemas.openxmlformats.org/officeDocument/2006/relationships/printerSettings" Target="../printerSettings/printerSettings179.bin"/><Relationship Id="rId11" Type="http://schemas.openxmlformats.org/officeDocument/2006/relationships/hyperlink" Target="http://collab.lge.com/main/x/P1LdJw" TargetMode="External"/><Relationship Id="rId24" Type="http://schemas.openxmlformats.org/officeDocument/2006/relationships/printerSettings" Target="../printerSettings/printerSettings180.bin"/><Relationship Id="rId5" Type="http://schemas.openxmlformats.org/officeDocument/2006/relationships/printerSettings" Target="../printerSettings/printerSettings178.bin"/><Relationship Id="rId15" Type="http://schemas.openxmlformats.org/officeDocument/2006/relationships/hyperlink" Target="http://collab.lge.com/main/x/laxqLg" TargetMode="External"/><Relationship Id="rId23" Type="http://schemas.openxmlformats.org/officeDocument/2006/relationships/hyperlink" Target="http://collab.lge.com/main/x/YdsmN" TargetMode="External"/><Relationship Id="rId28" Type="http://schemas.openxmlformats.org/officeDocument/2006/relationships/image" Target="../media/image138.emf"/><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31" Type="http://schemas.openxmlformats.org/officeDocument/2006/relationships/comments" Target="../comments60.xml"/><Relationship Id="rId4" Type="http://schemas.openxmlformats.org/officeDocument/2006/relationships/printerSettings" Target="../printerSettings/printerSettings177.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control" Target="../activeX/activeX138.xml"/><Relationship Id="rId30" Type="http://schemas.openxmlformats.org/officeDocument/2006/relationships/image" Target="../media/image139.emf"/></Relationships>
</file>

<file path=xl/worksheets/_rels/sheet63.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drawing" Target="../drawings/drawing60.xml"/><Relationship Id="rId3" Type="http://schemas.openxmlformats.org/officeDocument/2006/relationships/printerSettings" Target="../printerSettings/printerSettings183.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printerSettings" Target="../printerSettings/printerSettings187.bin"/><Relationship Id="rId2" Type="http://schemas.openxmlformats.org/officeDocument/2006/relationships/printerSettings" Target="../printerSettings/printerSettings182.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140.emf"/><Relationship Id="rId1" Type="http://schemas.openxmlformats.org/officeDocument/2006/relationships/printerSettings" Target="../printerSettings/printerSettings181.bin"/><Relationship Id="rId6" Type="http://schemas.openxmlformats.org/officeDocument/2006/relationships/printerSettings" Target="../printerSettings/printerSettings186.bin"/><Relationship Id="rId11" Type="http://schemas.openxmlformats.org/officeDocument/2006/relationships/hyperlink" Target="http://collab.lge.com/main/x/P1LdJw" TargetMode="External"/><Relationship Id="rId24" Type="http://schemas.openxmlformats.org/officeDocument/2006/relationships/hyperlink" Target="http://collab.lge.com/main/x/0bLdMw" TargetMode="External"/><Relationship Id="rId32" Type="http://schemas.openxmlformats.org/officeDocument/2006/relationships/comments" Target="../comments61.xml"/><Relationship Id="rId5" Type="http://schemas.openxmlformats.org/officeDocument/2006/relationships/printerSettings" Target="../printerSettings/printerSettings185.bin"/><Relationship Id="rId15" Type="http://schemas.openxmlformats.org/officeDocument/2006/relationships/hyperlink" Target="http://collab.lge.com/main/x/laxqLg" TargetMode="External"/><Relationship Id="rId23" Type="http://schemas.openxmlformats.org/officeDocument/2006/relationships/hyperlink" Target="http://collab.lge.com/main/x/LmahLg" TargetMode="External"/><Relationship Id="rId28" Type="http://schemas.openxmlformats.org/officeDocument/2006/relationships/control" Target="../activeX/activeX140.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31" Type="http://schemas.openxmlformats.org/officeDocument/2006/relationships/image" Target="../media/image141.emf"/><Relationship Id="rId4" Type="http://schemas.openxmlformats.org/officeDocument/2006/relationships/printerSettings" Target="../printerSettings/printerSettings184.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vmlDrawing" Target="../drawings/vmlDrawing61.vml"/><Relationship Id="rId30" Type="http://schemas.openxmlformats.org/officeDocument/2006/relationships/control" Target="../activeX/activeX141.xml"/></Relationships>
</file>

<file path=xl/worksheets/_rels/sheet64.xml.rels><?xml version="1.0" encoding="UTF-8" standalone="yes"?>
<Relationships xmlns="http://schemas.openxmlformats.org/package/2006/relationships"><Relationship Id="rId8" Type="http://schemas.openxmlformats.org/officeDocument/2006/relationships/hyperlink" Target="http://collab.lge.com/main/x/5d1qLg" TargetMode="External"/><Relationship Id="rId13" Type="http://schemas.openxmlformats.org/officeDocument/2006/relationships/hyperlink" Target="http://collab.lge.com/main/x/ztuHLw" TargetMode="External"/><Relationship Id="rId18" Type="http://schemas.openxmlformats.org/officeDocument/2006/relationships/hyperlink" Target="http://collab.lge.com/main/x/UUMXIQ" TargetMode="External"/><Relationship Id="rId26" Type="http://schemas.openxmlformats.org/officeDocument/2006/relationships/drawing" Target="../drawings/drawing61.xml"/><Relationship Id="rId3" Type="http://schemas.openxmlformats.org/officeDocument/2006/relationships/hyperlink" Target="http://collab.lge.com/main/x/AocBNg" TargetMode="External"/><Relationship Id="rId21" Type="http://schemas.openxmlformats.org/officeDocument/2006/relationships/hyperlink" Target="http://collab.lge.com/main/x/LmahLg" TargetMode="External"/><Relationship Id="rId7" Type="http://schemas.openxmlformats.org/officeDocument/2006/relationships/hyperlink" Target="http://collab.lge.com/main/x/_dSyMw" TargetMode="External"/><Relationship Id="rId12" Type="http://schemas.openxmlformats.org/officeDocument/2006/relationships/hyperlink" Target="http://collab.lge.com/main/x/j9smN" TargetMode="External"/><Relationship Id="rId17" Type="http://schemas.openxmlformats.org/officeDocument/2006/relationships/hyperlink" Target="http://collab.lge.com/main/x/1NuHLw" TargetMode="External"/><Relationship Id="rId25" Type="http://schemas.openxmlformats.org/officeDocument/2006/relationships/printerSettings" Target="../printerSettings/printerSettings189.bin"/><Relationship Id="rId2" Type="http://schemas.openxmlformats.org/officeDocument/2006/relationships/hyperlink" Target="http://collab.lge.com/main/x/gOGHLw" TargetMode="External"/><Relationship Id="rId16" Type="http://schemas.openxmlformats.org/officeDocument/2006/relationships/hyperlink" Target="http://collab.lge.com/main/x/rtuHLw" TargetMode="External"/><Relationship Id="rId20" Type="http://schemas.openxmlformats.org/officeDocument/2006/relationships/hyperlink" Target="http://collab.lge.com/main/x/t7LdMw" TargetMode="External"/><Relationship Id="rId29" Type="http://schemas.openxmlformats.org/officeDocument/2006/relationships/image" Target="../media/image142.emf"/><Relationship Id="rId1" Type="http://schemas.openxmlformats.org/officeDocument/2006/relationships/printerSettings" Target="../printerSettings/printerSettings188.bin"/><Relationship Id="rId6" Type="http://schemas.openxmlformats.org/officeDocument/2006/relationships/hyperlink" Target="http://collab.lge.com/main/x/P1LdJw" TargetMode="External"/><Relationship Id="rId11" Type="http://schemas.openxmlformats.org/officeDocument/2006/relationships/hyperlink" Target="http://collab.lge.com/main/x/1bmXLw" TargetMode="External"/><Relationship Id="rId24" Type="http://schemas.openxmlformats.org/officeDocument/2006/relationships/hyperlink" Target="http://collab.lge.com/main/x/YdsmN" TargetMode="External"/><Relationship Id="rId32" Type="http://schemas.openxmlformats.org/officeDocument/2006/relationships/comments" Target="../comments62.xml"/><Relationship Id="rId5" Type="http://schemas.openxmlformats.org/officeDocument/2006/relationships/hyperlink" Target="http://collab.lge.com/main/x/_96HLw" TargetMode="External"/><Relationship Id="rId15" Type="http://schemas.openxmlformats.org/officeDocument/2006/relationships/hyperlink" Target="http://collab.lge.com/main/x/JIVXLQ" TargetMode="External"/><Relationship Id="rId23" Type="http://schemas.openxmlformats.org/officeDocument/2006/relationships/hyperlink" Target="http://collab.lge.com/main/x/t7LdMw" TargetMode="External"/><Relationship Id="rId28" Type="http://schemas.openxmlformats.org/officeDocument/2006/relationships/control" Target="../activeX/activeX142.xml"/><Relationship Id="rId10" Type="http://schemas.openxmlformats.org/officeDocument/2006/relationships/hyperlink" Target="http://collab.lge.com/main/x/laxqLg" TargetMode="External"/><Relationship Id="rId19" Type="http://schemas.openxmlformats.org/officeDocument/2006/relationships/hyperlink" Target="http://collab.lge.com/main/x/19WyMw" TargetMode="External"/><Relationship Id="rId31" Type="http://schemas.openxmlformats.org/officeDocument/2006/relationships/image" Target="../media/image143.emf"/><Relationship Id="rId4" Type="http://schemas.openxmlformats.org/officeDocument/2006/relationships/hyperlink" Target="http://collab.lge.com/main/x/_dSyMw" TargetMode="External"/><Relationship Id="rId9" Type="http://schemas.openxmlformats.org/officeDocument/2006/relationships/hyperlink" Target="http://collab.lge.com/main/x/-3wrLQ" TargetMode="External"/><Relationship Id="rId14" Type="http://schemas.openxmlformats.org/officeDocument/2006/relationships/hyperlink" Target="http://collab.lge.com/main/x/1NuHLw" TargetMode="External"/><Relationship Id="rId22" Type="http://schemas.openxmlformats.org/officeDocument/2006/relationships/hyperlink" Target="http://collab.lge.com/main/x/19WyMw" TargetMode="External"/><Relationship Id="rId27" Type="http://schemas.openxmlformats.org/officeDocument/2006/relationships/vmlDrawing" Target="../drawings/vmlDrawing62.vml"/><Relationship Id="rId30" Type="http://schemas.openxmlformats.org/officeDocument/2006/relationships/control" Target="../activeX/activeX143.xml"/></Relationships>
</file>

<file path=xl/worksheets/_rels/sheet65.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144.xml"/><Relationship Id="rId3" Type="http://schemas.openxmlformats.org/officeDocument/2006/relationships/printerSettings" Target="../printerSettings/printerSettings192.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63.vml"/><Relationship Id="rId2" Type="http://schemas.openxmlformats.org/officeDocument/2006/relationships/printerSettings" Target="../printerSettings/printerSettings191.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145.emf"/><Relationship Id="rId1" Type="http://schemas.openxmlformats.org/officeDocument/2006/relationships/printerSettings" Target="../printerSettings/printerSettings190.bin"/><Relationship Id="rId6" Type="http://schemas.openxmlformats.org/officeDocument/2006/relationships/printerSettings" Target="../printerSettings/printerSettings195.bin"/><Relationship Id="rId11" Type="http://schemas.openxmlformats.org/officeDocument/2006/relationships/hyperlink" Target="http://collab.lge.com/main/x/P1LdJw" TargetMode="External"/><Relationship Id="rId24" Type="http://schemas.openxmlformats.org/officeDocument/2006/relationships/drawing" Target="../drawings/drawing62.xml"/><Relationship Id="rId5" Type="http://schemas.openxmlformats.org/officeDocument/2006/relationships/printerSettings" Target="../printerSettings/printerSettings194.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196.bin"/><Relationship Id="rId28" Type="http://schemas.openxmlformats.org/officeDocument/2006/relationships/control" Target="../activeX/activeX145.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193.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144.emf"/><Relationship Id="rId30" Type="http://schemas.openxmlformats.org/officeDocument/2006/relationships/comments" Target="../comments63.xml"/></Relationships>
</file>

<file path=xl/worksheets/_rels/sheet66.xml.rels><?xml version="1.0" encoding="UTF-8" standalone="yes"?>
<Relationships xmlns="http://schemas.openxmlformats.org/package/2006/relationships"><Relationship Id="rId8" Type="http://schemas.openxmlformats.org/officeDocument/2006/relationships/hyperlink" Target="http://collab.lge.com/main/x/5d1qLg" TargetMode="External"/><Relationship Id="rId13" Type="http://schemas.openxmlformats.org/officeDocument/2006/relationships/hyperlink" Target="http://collab.lge.com/main/x/ztuHLw" TargetMode="External"/><Relationship Id="rId18" Type="http://schemas.openxmlformats.org/officeDocument/2006/relationships/hyperlink" Target="http://collab.lge.com/main/x/19WyMw" TargetMode="External"/><Relationship Id="rId26" Type="http://schemas.openxmlformats.org/officeDocument/2006/relationships/comments" Target="../comments64.xml"/><Relationship Id="rId3" Type="http://schemas.openxmlformats.org/officeDocument/2006/relationships/hyperlink" Target="http://collab.lge.com/main/x/AocBNg" TargetMode="External"/><Relationship Id="rId21" Type="http://schemas.openxmlformats.org/officeDocument/2006/relationships/vmlDrawing" Target="../drawings/vmlDrawing64.vml"/><Relationship Id="rId7" Type="http://schemas.openxmlformats.org/officeDocument/2006/relationships/hyperlink" Target="http://collab.lge.com/main/x/_dSyMw" TargetMode="External"/><Relationship Id="rId12" Type="http://schemas.openxmlformats.org/officeDocument/2006/relationships/hyperlink" Target="http://collab.lge.com/main/x/j9smN" TargetMode="External"/><Relationship Id="rId17" Type="http://schemas.openxmlformats.org/officeDocument/2006/relationships/hyperlink" Target="http://collab.lge.com/main/x/1NuHLw" TargetMode="External"/><Relationship Id="rId25" Type="http://schemas.openxmlformats.org/officeDocument/2006/relationships/image" Target="../media/image147.emf"/><Relationship Id="rId2" Type="http://schemas.openxmlformats.org/officeDocument/2006/relationships/hyperlink" Target="http://collab.lge.com/main/x/gOGHLw" TargetMode="External"/><Relationship Id="rId16" Type="http://schemas.openxmlformats.org/officeDocument/2006/relationships/hyperlink" Target="http://collab.lge.com/main/x/rtuHLw" TargetMode="External"/><Relationship Id="rId20" Type="http://schemas.openxmlformats.org/officeDocument/2006/relationships/drawing" Target="../drawings/drawing63.xml"/><Relationship Id="rId1" Type="http://schemas.openxmlformats.org/officeDocument/2006/relationships/printerSettings" Target="../printerSettings/printerSettings197.bin"/><Relationship Id="rId6" Type="http://schemas.openxmlformats.org/officeDocument/2006/relationships/hyperlink" Target="http://collab.lge.com/main/x/P1LdJw" TargetMode="External"/><Relationship Id="rId11" Type="http://schemas.openxmlformats.org/officeDocument/2006/relationships/hyperlink" Target="http://collab.lge.com/main/x/1bmXLw" TargetMode="External"/><Relationship Id="rId24" Type="http://schemas.openxmlformats.org/officeDocument/2006/relationships/control" Target="../activeX/activeX147.xml"/><Relationship Id="rId5" Type="http://schemas.openxmlformats.org/officeDocument/2006/relationships/hyperlink" Target="http://collab.lge.com/main/x/_96HLw" TargetMode="External"/><Relationship Id="rId15" Type="http://schemas.openxmlformats.org/officeDocument/2006/relationships/hyperlink" Target="http://collab.lge.com/main/x/JIVXLQ" TargetMode="External"/><Relationship Id="rId23" Type="http://schemas.openxmlformats.org/officeDocument/2006/relationships/image" Target="../media/image146.emf"/><Relationship Id="rId10" Type="http://schemas.openxmlformats.org/officeDocument/2006/relationships/hyperlink" Target="http://collab.lge.com/main/x/laxqLg" TargetMode="External"/><Relationship Id="rId19" Type="http://schemas.openxmlformats.org/officeDocument/2006/relationships/printerSettings" Target="../printerSettings/printerSettings198.bin"/><Relationship Id="rId4" Type="http://schemas.openxmlformats.org/officeDocument/2006/relationships/hyperlink" Target="http://collab.lge.com/main/x/_dSyMw" TargetMode="External"/><Relationship Id="rId9" Type="http://schemas.openxmlformats.org/officeDocument/2006/relationships/hyperlink" Target="http://collab.lge.com/main/x/-3wrLQ" TargetMode="External"/><Relationship Id="rId14" Type="http://schemas.openxmlformats.org/officeDocument/2006/relationships/hyperlink" Target="http://collab.lge.com/main/x/1NuHLw" TargetMode="External"/><Relationship Id="rId22" Type="http://schemas.openxmlformats.org/officeDocument/2006/relationships/control" Target="../activeX/activeX146.xml"/></Relationships>
</file>

<file path=xl/worksheets/_rels/sheet67.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vmlDrawing" Target="../drawings/vmlDrawing65.vml"/><Relationship Id="rId3" Type="http://schemas.openxmlformats.org/officeDocument/2006/relationships/printerSettings" Target="../printerSettings/printerSettings201.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drawing" Target="../drawings/drawing64.xml"/><Relationship Id="rId2" Type="http://schemas.openxmlformats.org/officeDocument/2006/relationships/printerSettings" Target="../printerSettings/printerSettings200.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control" Target="../activeX/activeX149.xml"/><Relationship Id="rId1" Type="http://schemas.openxmlformats.org/officeDocument/2006/relationships/printerSettings" Target="../printerSettings/printerSettings199.bin"/><Relationship Id="rId6" Type="http://schemas.openxmlformats.org/officeDocument/2006/relationships/printerSettings" Target="../printerSettings/printerSettings204.bin"/><Relationship Id="rId11" Type="http://schemas.openxmlformats.org/officeDocument/2006/relationships/hyperlink" Target="http://collab.lge.com/main/x/P1LdJw" TargetMode="External"/><Relationship Id="rId24" Type="http://schemas.openxmlformats.org/officeDocument/2006/relationships/printerSettings" Target="../printerSettings/printerSettings205.bin"/><Relationship Id="rId5" Type="http://schemas.openxmlformats.org/officeDocument/2006/relationships/printerSettings" Target="../printerSettings/printerSettings203.bin"/><Relationship Id="rId15" Type="http://schemas.openxmlformats.org/officeDocument/2006/relationships/hyperlink" Target="http://collab.lge.com/main/x/laxqLg" TargetMode="External"/><Relationship Id="rId23" Type="http://schemas.openxmlformats.org/officeDocument/2006/relationships/hyperlink" Target="http://collab.lge.com/main/x/LmahLg" TargetMode="External"/><Relationship Id="rId28" Type="http://schemas.openxmlformats.org/officeDocument/2006/relationships/image" Target="../media/image148.emf"/><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31" Type="http://schemas.openxmlformats.org/officeDocument/2006/relationships/comments" Target="../comments65.xml"/><Relationship Id="rId4" Type="http://schemas.openxmlformats.org/officeDocument/2006/relationships/printerSettings" Target="../printerSettings/printerSettings202.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control" Target="../activeX/activeX148.xml"/><Relationship Id="rId30" Type="http://schemas.openxmlformats.org/officeDocument/2006/relationships/image" Target="../media/image149.emf"/></Relationships>
</file>

<file path=xl/worksheets/_rels/sheet68.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ntrol" Target="../activeX/activeX152.xml"/><Relationship Id="rId3" Type="http://schemas.openxmlformats.org/officeDocument/2006/relationships/hyperlink" Target="http://collab.lge.com/main/x/_dSyMw" TargetMode="External"/><Relationship Id="rId21" Type="http://schemas.openxmlformats.org/officeDocument/2006/relationships/vmlDrawing" Target="../drawings/vmlDrawing66.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151.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65.xml"/><Relationship Id="rId29" Type="http://schemas.openxmlformats.org/officeDocument/2006/relationships/image" Target="../media/image153.emf"/><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151.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150.emf"/><Relationship Id="rId28" Type="http://schemas.openxmlformats.org/officeDocument/2006/relationships/control" Target="../activeX/activeX153.xml"/><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206.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150.xml"/><Relationship Id="rId27" Type="http://schemas.openxmlformats.org/officeDocument/2006/relationships/image" Target="../media/image152.emf"/><Relationship Id="rId30" Type="http://schemas.openxmlformats.org/officeDocument/2006/relationships/comments" Target="../comments66.xml"/></Relationships>
</file>

<file path=xl/worksheets/_rels/sheet69.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ntrol" Target="../activeX/activeX156.xml"/><Relationship Id="rId3" Type="http://schemas.openxmlformats.org/officeDocument/2006/relationships/hyperlink" Target="http://collab.lge.com/main/x/_dSyMw" TargetMode="External"/><Relationship Id="rId21" Type="http://schemas.openxmlformats.org/officeDocument/2006/relationships/vmlDrawing" Target="../drawings/vmlDrawing67.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155.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66.xml"/><Relationship Id="rId29" Type="http://schemas.openxmlformats.org/officeDocument/2006/relationships/image" Target="../media/image157.emf"/><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155.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154.emf"/><Relationship Id="rId28" Type="http://schemas.openxmlformats.org/officeDocument/2006/relationships/control" Target="../activeX/activeX157.xml"/><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207.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154.xml"/><Relationship Id="rId27" Type="http://schemas.openxmlformats.org/officeDocument/2006/relationships/image" Target="../media/image156.emf"/><Relationship Id="rId30" Type="http://schemas.openxmlformats.org/officeDocument/2006/relationships/comments" Target="../comments67.xml"/></Relationships>
</file>

<file path=xl/worksheets/_rels/sheet70.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ntrol" Target="../activeX/activeX160.xml"/><Relationship Id="rId3" Type="http://schemas.openxmlformats.org/officeDocument/2006/relationships/hyperlink" Target="http://collab.lge.com/main/x/_dSyMw" TargetMode="External"/><Relationship Id="rId21" Type="http://schemas.openxmlformats.org/officeDocument/2006/relationships/vmlDrawing" Target="../drawings/vmlDrawing68.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159.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67.xml"/><Relationship Id="rId29" Type="http://schemas.openxmlformats.org/officeDocument/2006/relationships/image" Target="../media/image161.emf"/><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159.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158.emf"/><Relationship Id="rId28" Type="http://schemas.openxmlformats.org/officeDocument/2006/relationships/control" Target="../activeX/activeX161.xml"/><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208.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158.xml"/><Relationship Id="rId27" Type="http://schemas.openxmlformats.org/officeDocument/2006/relationships/image" Target="../media/image160.emf"/><Relationship Id="rId30" Type="http://schemas.openxmlformats.org/officeDocument/2006/relationships/comments" Target="../comments68.xml"/></Relationships>
</file>

<file path=xl/worksheets/_rels/sheet71.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ntrol" Target="../activeX/activeX164.xml"/><Relationship Id="rId3" Type="http://schemas.openxmlformats.org/officeDocument/2006/relationships/hyperlink" Target="http://collab.lge.com/main/x/_dSyMw" TargetMode="External"/><Relationship Id="rId21" Type="http://schemas.openxmlformats.org/officeDocument/2006/relationships/vmlDrawing" Target="../drawings/vmlDrawing69.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163.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68.xml"/><Relationship Id="rId29" Type="http://schemas.openxmlformats.org/officeDocument/2006/relationships/image" Target="../media/image165.emf"/><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163.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162.emf"/><Relationship Id="rId28" Type="http://schemas.openxmlformats.org/officeDocument/2006/relationships/control" Target="../activeX/activeX165.xml"/><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209.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162.xml"/><Relationship Id="rId27" Type="http://schemas.openxmlformats.org/officeDocument/2006/relationships/image" Target="../media/image164.emf"/><Relationship Id="rId30" Type="http://schemas.openxmlformats.org/officeDocument/2006/relationships/comments" Target="../comments69.xml"/></Relationships>
</file>

<file path=xl/worksheets/_rels/sheet72.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ntrol" Target="../activeX/activeX168.xml"/><Relationship Id="rId3" Type="http://schemas.openxmlformats.org/officeDocument/2006/relationships/hyperlink" Target="http://collab.lge.com/main/x/_dSyMw" TargetMode="External"/><Relationship Id="rId21" Type="http://schemas.openxmlformats.org/officeDocument/2006/relationships/vmlDrawing" Target="../drawings/vmlDrawing70.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167.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69.xml"/><Relationship Id="rId29" Type="http://schemas.openxmlformats.org/officeDocument/2006/relationships/image" Target="../media/image169.emf"/><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167.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166.emf"/><Relationship Id="rId28" Type="http://schemas.openxmlformats.org/officeDocument/2006/relationships/control" Target="../activeX/activeX169.xml"/><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210.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166.xml"/><Relationship Id="rId27" Type="http://schemas.openxmlformats.org/officeDocument/2006/relationships/image" Target="../media/image168.emf"/><Relationship Id="rId30" Type="http://schemas.openxmlformats.org/officeDocument/2006/relationships/comments" Target="../comments70.xml"/></Relationships>
</file>

<file path=xl/worksheets/_rels/sheet73.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170.xml"/><Relationship Id="rId3" Type="http://schemas.openxmlformats.org/officeDocument/2006/relationships/printerSettings" Target="../printerSettings/printerSettings213.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71.vml"/><Relationship Id="rId2" Type="http://schemas.openxmlformats.org/officeDocument/2006/relationships/printerSettings" Target="../printerSettings/printerSettings212.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171.emf"/><Relationship Id="rId1" Type="http://schemas.openxmlformats.org/officeDocument/2006/relationships/printerSettings" Target="../printerSettings/printerSettings211.bin"/><Relationship Id="rId6" Type="http://schemas.openxmlformats.org/officeDocument/2006/relationships/printerSettings" Target="../printerSettings/printerSettings216.bin"/><Relationship Id="rId11" Type="http://schemas.openxmlformats.org/officeDocument/2006/relationships/hyperlink" Target="http://collab.lge.com/main/x/P1LdJw" TargetMode="External"/><Relationship Id="rId24" Type="http://schemas.openxmlformats.org/officeDocument/2006/relationships/drawing" Target="../drawings/drawing70.xml"/><Relationship Id="rId5" Type="http://schemas.openxmlformats.org/officeDocument/2006/relationships/printerSettings" Target="../printerSettings/printerSettings215.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217.bin"/><Relationship Id="rId28" Type="http://schemas.openxmlformats.org/officeDocument/2006/relationships/control" Target="../activeX/activeX171.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214.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170.emf"/><Relationship Id="rId30" Type="http://schemas.openxmlformats.org/officeDocument/2006/relationships/comments" Target="../comments71.xml"/></Relationships>
</file>

<file path=xl/worksheets/_rels/sheet74.xml.rels><?xml version="1.0" encoding="UTF-8" standalone="yes"?>
<Relationships xmlns="http://schemas.openxmlformats.org/package/2006/relationships"><Relationship Id="rId8" Type="http://schemas.openxmlformats.org/officeDocument/2006/relationships/hyperlink" Target="http://collab.lge.com/main/x/5d1qLg" TargetMode="External"/><Relationship Id="rId13" Type="http://schemas.openxmlformats.org/officeDocument/2006/relationships/hyperlink" Target="http://collab.lge.com/main/x/ztuHLw" TargetMode="External"/><Relationship Id="rId18" Type="http://schemas.openxmlformats.org/officeDocument/2006/relationships/printerSettings" Target="../printerSettings/printerSettings219.bin"/><Relationship Id="rId3" Type="http://schemas.openxmlformats.org/officeDocument/2006/relationships/hyperlink" Target="http://collab.lge.com/main/x/AocBNg" TargetMode="External"/><Relationship Id="rId21" Type="http://schemas.openxmlformats.org/officeDocument/2006/relationships/control" Target="../activeX/activeX172.xml"/><Relationship Id="rId7" Type="http://schemas.openxmlformats.org/officeDocument/2006/relationships/hyperlink" Target="http://collab.lge.com/main/x/_dSyMw" TargetMode="External"/><Relationship Id="rId12" Type="http://schemas.openxmlformats.org/officeDocument/2006/relationships/hyperlink" Target="http://collab.lge.com/main/x/j9smN" TargetMode="External"/><Relationship Id="rId17" Type="http://schemas.openxmlformats.org/officeDocument/2006/relationships/hyperlink" Target="http://collab.lge.com/main/x/1NuHLw" TargetMode="External"/><Relationship Id="rId25" Type="http://schemas.openxmlformats.org/officeDocument/2006/relationships/comments" Target="../comments72.xml"/><Relationship Id="rId2" Type="http://schemas.openxmlformats.org/officeDocument/2006/relationships/hyperlink" Target="http://collab.lge.com/main/x/gOGHLw" TargetMode="External"/><Relationship Id="rId16" Type="http://schemas.openxmlformats.org/officeDocument/2006/relationships/hyperlink" Target="http://collab.lge.com/main/x/rtuHLw" TargetMode="External"/><Relationship Id="rId20" Type="http://schemas.openxmlformats.org/officeDocument/2006/relationships/vmlDrawing" Target="../drawings/vmlDrawing72.vml"/><Relationship Id="rId1" Type="http://schemas.openxmlformats.org/officeDocument/2006/relationships/printerSettings" Target="../printerSettings/printerSettings218.bin"/><Relationship Id="rId6" Type="http://schemas.openxmlformats.org/officeDocument/2006/relationships/hyperlink" Target="http://collab.lge.com/main/x/P1LdJw" TargetMode="External"/><Relationship Id="rId11" Type="http://schemas.openxmlformats.org/officeDocument/2006/relationships/hyperlink" Target="http://collab.lge.com/main/x/1bmXLw" TargetMode="External"/><Relationship Id="rId24" Type="http://schemas.openxmlformats.org/officeDocument/2006/relationships/image" Target="../media/image173.emf"/><Relationship Id="rId5" Type="http://schemas.openxmlformats.org/officeDocument/2006/relationships/hyperlink" Target="http://collab.lge.com/main/x/_96HLw" TargetMode="External"/><Relationship Id="rId15" Type="http://schemas.openxmlformats.org/officeDocument/2006/relationships/hyperlink" Target="http://collab.lge.com/main/x/JIVXLQ" TargetMode="External"/><Relationship Id="rId23" Type="http://schemas.openxmlformats.org/officeDocument/2006/relationships/control" Target="../activeX/activeX173.xml"/><Relationship Id="rId10" Type="http://schemas.openxmlformats.org/officeDocument/2006/relationships/hyperlink" Target="http://collab.lge.com/main/x/laxqLg" TargetMode="External"/><Relationship Id="rId19" Type="http://schemas.openxmlformats.org/officeDocument/2006/relationships/drawing" Target="../drawings/drawing71.xml"/><Relationship Id="rId4" Type="http://schemas.openxmlformats.org/officeDocument/2006/relationships/hyperlink" Target="http://collab.lge.com/main/x/_dSyMw" TargetMode="External"/><Relationship Id="rId9" Type="http://schemas.openxmlformats.org/officeDocument/2006/relationships/hyperlink" Target="http://collab.lge.com/main/x/-3wrLQ" TargetMode="External"/><Relationship Id="rId14" Type="http://schemas.openxmlformats.org/officeDocument/2006/relationships/hyperlink" Target="http://collab.lge.com/main/x/1NuHLw" TargetMode="External"/><Relationship Id="rId22" Type="http://schemas.openxmlformats.org/officeDocument/2006/relationships/image" Target="../media/image172.emf"/></Relationships>
</file>

<file path=xl/worksheets/_rels/sheet75.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174.xml"/><Relationship Id="rId3" Type="http://schemas.openxmlformats.org/officeDocument/2006/relationships/printerSettings" Target="../printerSettings/printerSettings222.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73.vml"/><Relationship Id="rId2" Type="http://schemas.openxmlformats.org/officeDocument/2006/relationships/printerSettings" Target="../printerSettings/printerSettings221.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175.emf"/><Relationship Id="rId1" Type="http://schemas.openxmlformats.org/officeDocument/2006/relationships/printerSettings" Target="../printerSettings/printerSettings220.bin"/><Relationship Id="rId6" Type="http://schemas.openxmlformats.org/officeDocument/2006/relationships/printerSettings" Target="../printerSettings/printerSettings225.bin"/><Relationship Id="rId11" Type="http://schemas.openxmlformats.org/officeDocument/2006/relationships/hyperlink" Target="http://collab.lge.com/main/x/P1LdJw" TargetMode="External"/><Relationship Id="rId24" Type="http://schemas.openxmlformats.org/officeDocument/2006/relationships/drawing" Target="../drawings/drawing72.xml"/><Relationship Id="rId5" Type="http://schemas.openxmlformats.org/officeDocument/2006/relationships/printerSettings" Target="../printerSettings/printerSettings224.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226.bin"/><Relationship Id="rId28" Type="http://schemas.openxmlformats.org/officeDocument/2006/relationships/control" Target="../activeX/activeX175.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223.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174.emf"/><Relationship Id="rId30" Type="http://schemas.openxmlformats.org/officeDocument/2006/relationships/comments" Target="../comments73.xml"/></Relationships>
</file>

<file path=xl/worksheets/_rels/sheet76.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176.xml"/><Relationship Id="rId3" Type="http://schemas.openxmlformats.org/officeDocument/2006/relationships/printerSettings" Target="../printerSettings/printerSettings229.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74.vml"/><Relationship Id="rId2" Type="http://schemas.openxmlformats.org/officeDocument/2006/relationships/printerSettings" Target="../printerSettings/printerSettings228.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177.emf"/><Relationship Id="rId1" Type="http://schemas.openxmlformats.org/officeDocument/2006/relationships/printerSettings" Target="../printerSettings/printerSettings227.bin"/><Relationship Id="rId6" Type="http://schemas.openxmlformats.org/officeDocument/2006/relationships/printerSettings" Target="../printerSettings/printerSettings232.bin"/><Relationship Id="rId11" Type="http://schemas.openxmlformats.org/officeDocument/2006/relationships/hyperlink" Target="http://collab.lge.com/main/x/P1LdJw" TargetMode="External"/><Relationship Id="rId24" Type="http://schemas.openxmlformats.org/officeDocument/2006/relationships/drawing" Target="../drawings/drawing73.xml"/><Relationship Id="rId5" Type="http://schemas.openxmlformats.org/officeDocument/2006/relationships/printerSettings" Target="../printerSettings/printerSettings231.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233.bin"/><Relationship Id="rId28" Type="http://schemas.openxmlformats.org/officeDocument/2006/relationships/control" Target="../activeX/activeX177.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230.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176.emf"/><Relationship Id="rId30" Type="http://schemas.openxmlformats.org/officeDocument/2006/relationships/comments" Target="../comments74.xml"/></Relationships>
</file>

<file path=xl/worksheets/_rels/sheet77.xml.rels><?xml version="1.0" encoding="UTF-8" standalone="yes"?>
<Relationships xmlns="http://schemas.openxmlformats.org/package/2006/relationships"><Relationship Id="rId8" Type="http://schemas.openxmlformats.org/officeDocument/2006/relationships/hyperlink" Target="http://collab.lge.com/main/x/5d1qLg" TargetMode="External"/><Relationship Id="rId13" Type="http://schemas.openxmlformats.org/officeDocument/2006/relationships/hyperlink" Target="http://collab.lge.com/main/x/ztuHLw" TargetMode="External"/><Relationship Id="rId18" Type="http://schemas.openxmlformats.org/officeDocument/2006/relationships/printerSettings" Target="../printerSettings/printerSettings235.bin"/><Relationship Id="rId3" Type="http://schemas.openxmlformats.org/officeDocument/2006/relationships/hyperlink" Target="http://collab.lge.com/main/x/AocBNg" TargetMode="External"/><Relationship Id="rId21" Type="http://schemas.openxmlformats.org/officeDocument/2006/relationships/control" Target="../activeX/activeX178.xml"/><Relationship Id="rId7" Type="http://schemas.openxmlformats.org/officeDocument/2006/relationships/hyperlink" Target="http://collab.lge.com/main/x/_dSyMw" TargetMode="External"/><Relationship Id="rId12" Type="http://schemas.openxmlformats.org/officeDocument/2006/relationships/hyperlink" Target="http://collab.lge.com/main/x/j9smN" TargetMode="External"/><Relationship Id="rId17" Type="http://schemas.openxmlformats.org/officeDocument/2006/relationships/hyperlink" Target="http://collab.lge.com/main/x/1NuHLw" TargetMode="External"/><Relationship Id="rId25" Type="http://schemas.openxmlformats.org/officeDocument/2006/relationships/comments" Target="../comments75.xml"/><Relationship Id="rId2" Type="http://schemas.openxmlformats.org/officeDocument/2006/relationships/hyperlink" Target="http://collab.lge.com/main/x/gOGHLw" TargetMode="External"/><Relationship Id="rId16" Type="http://schemas.openxmlformats.org/officeDocument/2006/relationships/hyperlink" Target="http://collab.lge.com/main/x/rtuHLw" TargetMode="External"/><Relationship Id="rId20" Type="http://schemas.openxmlformats.org/officeDocument/2006/relationships/vmlDrawing" Target="../drawings/vmlDrawing75.vml"/><Relationship Id="rId1" Type="http://schemas.openxmlformats.org/officeDocument/2006/relationships/printerSettings" Target="../printerSettings/printerSettings234.bin"/><Relationship Id="rId6" Type="http://schemas.openxmlformats.org/officeDocument/2006/relationships/hyperlink" Target="http://collab.lge.com/main/x/P1LdJw" TargetMode="External"/><Relationship Id="rId11" Type="http://schemas.openxmlformats.org/officeDocument/2006/relationships/hyperlink" Target="http://collab.lge.com/main/x/1bmXLw" TargetMode="External"/><Relationship Id="rId24" Type="http://schemas.openxmlformats.org/officeDocument/2006/relationships/image" Target="../media/image179.emf"/><Relationship Id="rId5" Type="http://schemas.openxmlformats.org/officeDocument/2006/relationships/hyperlink" Target="http://collab.lge.com/main/x/_96HLw" TargetMode="External"/><Relationship Id="rId15" Type="http://schemas.openxmlformats.org/officeDocument/2006/relationships/hyperlink" Target="http://collab.lge.com/main/x/JIVXLQ" TargetMode="External"/><Relationship Id="rId23" Type="http://schemas.openxmlformats.org/officeDocument/2006/relationships/control" Target="../activeX/activeX179.xml"/><Relationship Id="rId10" Type="http://schemas.openxmlformats.org/officeDocument/2006/relationships/hyperlink" Target="http://collab.lge.com/main/x/laxqLg" TargetMode="External"/><Relationship Id="rId19" Type="http://schemas.openxmlformats.org/officeDocument/2006/relationships/drawing" Target="../drawings/drawing74.xml"/><Relationship Id="rId4" Type="http://schemas.openxmlformats.org/officeDocument/2006/relationships/hyperlink" Target="http://collab.lge.com/main/x/_dSyMw" TargetMode="External"/><Relationship Id="rId9" Type="http://schemas.openxmlformats.org/officeDocument/2006/relationships/hyperlink" Target="http://collab.lge.com/main/x/-3wrLQ" TargetMode="External"/><Relationship Id="rId14" Type="http://schemas.openxmlformats.org/officeDocument/2006/relationships/hyperlink" Target="http://collab.lge.com/main/x/1NuHLw" TargetMode="External"/><Relationship Id="rId22" Type="http://schemas.openxmlformats.org/officeDocument/2006/relationships/image" Target="../media/image178.emf"/></Relationships>
</file>

<file path=xl/worksheets/_rels/sheet78.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drawing" Target="../drawings/drawing75.xml"/><Relationship Id="rId3" Type="http://schemas.openxmlformats.org/officeDocument/2006/relationships/printerSettings" Target="../printerSettings/printerSettings238.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printerSettings" Target="../printerSettings/printerSettings242.bin"/><Relationship Id="rId2" Type="http://schemas.openxmlformats.org/officeDocument/2006/relationships/printerSettings" Target="../printerSettings/printerSettings237.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180.emf"/><Relationship Id="rId1" Type="http://schemas.openxmlformats.org/officeDocument/2006/relationships/printerSettings" Target="../printerSettings/printerSettings236.bin"/><Relationship Id="rId6" Type="http://schemas.openxmlformats.org/officeDocument/2006/relationships/printerSettings" Target="../printerSettings/printerSettings241.bin"/><Relationship Id="rId11" Type="http://schemas.openxmlformats.org/officeDocument/2006/relationships/hyperlink" Target="http://collab.lge.com/main/x/P1LdJw" TargetMode="External"/><Relationship Id="rId24" Type="http://schemas.openxmlformats.org/officeDocument/2006/relationships/hyperlink" Target="http://collab.lge.com/main/x/YdsmN" TargetMode="External"/><Relationship Id="rId32" Type="http://schemas.openxmlformats.org/officeDocument/2006/relationships/comments" Target="../comments76.xml"/><Relationship Id="rId5" Type="http://schemas.openxmlformats.org/officeDocument/2006/relationships/printerSettings" Target="../printerSettings/printerSettings240.bin"/><Relationship Id="rId15" Type="http://schemas.openxmlformats.org/officeDocument/2006/relationships/hyperlink" Target="http://collab.lge.com/main/x/laxqLg" TargetMode="External"/><Relationship Id="rId23" Type="http://schemas.openxmlformats.org/officeDocument/2006/relationships/hyperlink" Target="http://collab.lge.com/main/x/Z9yHLw" TargetMode="External"/><Relationship Id="rId28" Type="http://schemas.openxmlformats.org/officeDocument/2006/relationships/control" Target="../activeX/activeX180.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31" Type="http://schemas.openxmlformats.org/officeDocument/2006/relationships/image" Target="../media/image181.emf"/><Relationship Id="rId4" Type="http://schemas.openxmlformats.org/officeDocument/2006/relationships/printerSettings" Target="../printerSettings/printerSettings239.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vmlDrawing" Target="../drawings/vmlDrawing76.vml"/><Relationship Id="rId30" Type="http://schemas.openxmlformats.org/officeDocument/2006/relationships/control" Target="../activeX/activeX181.xml"/></Relationships>
</file>

<file path=xl/worksheets/_rels/sheet79.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drawing" Target="../drawings/drawing76.xml"/><Relationship Id="rId3" Type="http://schemas.openxmlformats.org/officeDocument/2006/relationships/printerSettings" Target="../printerSettings/printerSettings245.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printerSettings" Target="../printerSettings/printerSettings249.bin"/><Relationship Id="rId2" Type="http://schemas.openxmlformats.org/officeDocument/2006/relationships/printerSettings" Target="../printerSettings/printerSettings244.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182.emf"/><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hyperlink" Target="http://collab.lge.com/main/x/P1LdJw" TargetMode="External"/><Relationship Id="rId24" Type="http://schemas.openxmlformats.org/officeDocument/2006/relationships/hyperlink" Target="http://collab.lge.com/main/x/YdsmN" TargetMode="External"/><Relationship Id="rId32" Type="http://schemas.openxmlformats.org/officeDocument/2006/relationships/comments" Target="../comments77.xml"/><Relationship Id="rId5" Type="http://schemas.openxmlformats.org/officeDocument/2006/relationships/printerSettings" Target="../printerSettings/printerSettings247.bin"/><Relationship Id="rId15" Type="http://schemas.openxmlformats.org/officeDocument/2006/relationships/hyperlink" Target="http://collab.lge.com/main/x/laxqLg" TargetMode="External"/><Relationship Id="rId23" Type="http://schemas.openxmlformats.org/officeDocument/2006/relationships/hyperlink" Target="http://collab.lge.com/main/x/LmahLg" TargetMode="External"/><Relationship Id="rId28" Type="http://schemas.openxmlformats.org/officeDocument/2006/relationships/control" Target="../activeX/activeX182.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31" Type="http://schemas.openxmlformats.org/officeDocument/2006/relationships/image" Target="../media/image183.emf"/><Relationship Id="rId4" Type="http://schemas.openxmlformats.org/officeDocument/2006/relationships/printerSettings" Target="../printerSettings/printerSettings246.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vmlDrawing" Target="../drawings/vmlDrawing77.vml"/><Relationship Id="rId30" Type="http://schemas.openxmlformats.org/officeDocument/2006/relationships/control" Target="../activeX/activeX183.xml"/></Relationships>
</file>

<file path=xl/worksheets/_rels/sheet80.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184.xml"/><Relationship Id="rId3" Type="http://schemas.openxmlformats.org/officeDocument/2006/relationships/printerSettings" Target="../printerSettings/printerSettings252.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78.vml"/><Relationship Id="rId2" Type="http://schemas.openxmlformats.org/officeDocument/2006/relationships/printerSettings" Target="../printerSettings/printerSettings251.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185.emf"/><Relationship Id="rId1" Type="http://schemas.openxmlformats.org/officeDocument/2006/relationships/printerSettings" Target="../printerSettings/printerSettings250.bin"/><Relationship Id="rId6" Type="http://schemas.openxmlformats.org/officeDocument/2006/relationships/printerSettings" Target="../printerSettings/printerSettings255.bin"/><Relationship Id="rId11" Type="http://schemas.openxmlformats.org/officeDocument/2006/relationships/hyperlink" Target="http://collab.lge.com/main/x/P1LdJw" TargetMode="External"/><Relationship Id="rId24" Type="http://schemas.openxmlformats.org/officeDocument/2006/relationships/drawing" Target="../drawings/drawing77.xml"/><Relationship Id="rId32" Type="http://schemas.openxmlformats.org/officeDocument/2006/relationships/comments" Target="../comments78.xml"/><Relationship Id="rId5" Type="http://schemas.openxmlformats.org/officeDocument/2006/relationships/printerSettings" Target="../printerSettings/printerSettings254.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256.bin"/><Relationship Id="rId28" Type="http://schemas.openxmlformats.org/officeDocument/2006/relationships/control" Target="../activeX/activeX185.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31" Type="http://schemas.openxmlformats.org/officeDocument/2006/relationships/image" Target="../media/image186.emf"/><Relationship Id="rId4" Type="http://schemas.openxmlformats.org/officeDocument/2006/relationships/printerSettings" Target="../printerSettings/printerSettings253.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184.emf"/><Relationship Id="rId30" Type="http://schemas.openxmlformats.org/officeDocument/2006/relationships/control" Target="../activeX/activeX186.xml"/></Relationships>
</file>

<file path=xl/worksheets/_rels/sheet81.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187.xml"/><Relationship Id="rId3" Type="http://schemas.openxmlformats.org/officeDocument/2006/relationships/printerSettings" Target="../printerSettings/printerSettings259.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79.vml"/><Relationship Id="rId2" Type="http://schemas.openxmlformats.org/officeDocument/2006/relationships/printerSettings" Target="../printerSettings/printerSettings258.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188.emf"/><Relationship Id="rId1" Type="http://schemas.openxmlformats.org/officeDocument/2006/relationships/printerSettings" Target="../printerSettings/printerSettings257.bin"/><Relationship Id="rId6" Type="http://schemas.openxmlformats.org/officeDocument/2006/relationships/printerSettings" Target="../printerSettings/printerSettings262.bin"/><Relationship Id="rId11" Type="http://schemas.openxmlformats.org/officeDocument/2006/relationships/hyperlink" Target="http://collab.lge.com/main/x/P1LdJw" TargetMode="External"/><Relationship Id="rId24" Type="http://schemas.openxmlformats.org/officeDocument/2006/relationships/drawing" Target="../drawings/drawing78.xml"/><Relationship Id="rId5" Type="http://schemas.openxmlformats.org/officeDocument/2006/relationships/printerSettings" Target="../printerSettings/printerSettings261.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263.bin"/><Relationship Id="rId28" Type="http://schemas.openxmlformats.org/officeDocument/2006/relationships/control" Target="../activeX/activeX188.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260.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187.emf"/><Relationship Id="rId30" Type="http://schemas.openxmlformats.org/officeDocument/2006/relationships/comments" Target="../comments79.xml"/></Relationships>
</file>

<file path=xl/worksheets/_rels/sheet82.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189.xml"/><Relationship Id="rId3" Type="http://schemas.openxmlformats.org/officeDocument/2006/relationships/printerSettings" Target="../printerSettings/printerSettings266.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80.vml"/><Relationship Id="rId2" Type="http://schemas.openxmlformats.org/officeDocument/2006/relationships/printerSettings" Target="../printerSettings/printerSettings265.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190.emf"/><Relationship Id="rId1" Type="http://schemas.openxmlformats.org/officeDocument/2006/relationships/printerSettings" Target="../printerSettings/printerSettings264.bin"/><Relationship Id="rId6" Type="http://schemas.openxmlformats.org/officeDocument/2006/relationships/printerSettings" Target="../printerSettings/printerSettings269.bin"/><Relationship Id="rId11" Type="http://schemas.openxmlformats.org/officeDocument/2006/relationships/hyperlink" Target="http://collab.lge.com/main/x/P1LdJw" TargetMode="External"/><Relationship Id="rId24" Type="http://schemas.openxmlformats.org/officeDocument/2006/relationships/drawing" Target="../drawings/drawing79.xml"/><Relationship Id="rId5" Type="http://schemas.openxmlformats.org/officeDocument/2006/relationships/printerSettings" Target="../printerSettings/printerSettings268.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270.bin"/><Relationship Id="rId28" Type="http://schemas.openxmlformats.org/officeDocument/2006/relationships/control" Target="../activeX/activeX190.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267.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189.emf"/><Relationship Id="rId30" Type="http://schemas.openxmlformats.org/officeDocument/2006/relationships/comments" Target="../comments80.xml"/></Relationships>
</file>

<file path=xl/worksheets/_rels/sheet83.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191.xml"/><Relationship Id="rId3" Type="http://schemas.openxmlformats.org/officeDocument/2006/relationships/printerSettings" Target="../printerSettings/printerSettings273.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81.vml"/><Relationship Id="rId2" Type="http://schemas.openxmlformats.org/officeDocument/2006/relationships/printerSettings" Target="../printerSettings/printerSettings272.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192.emf"/><Relationship Id="rId1" Type="http://schemas.openxmlformats.org/officeDocument/2006/relationships/printerSettings" Target="../printerSettings/printerSettings271.bin"/><Relationship Id="rId6" Type="http://schemas.openxmlformats.org/officeDocument/2006/relationships/printerSettings" Target="../printerSettings/printerSettings276.bin"/><Relationship Id="rId11" Type="http://schemas.openxmlformats.org/officeDocument/2006/relationships/hyperlink" Target="http://collab.lge.com/main/x/P1LdJw" TargetMode="External"/><Relationship Id="rId24" Type="http://schemas.openxmlformats.org/officeDocument/2006/relationships/drawing" Target="../drawings/drawing80.xml"/><Relationship Id="rId32" Type="http://schemas.openxmlformats.org/officeDocument/2006/relationships/comments" Target="../comments81.xml"/><Relationship Id="rId5" Type="http://schemas.openxmlformats.org/officeDocument/2006/relationships/printerSettings" Target="../printerSettings/printerSettings275.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277.bin"/><Relationship Id="rId28" Type="http://schemas.openxmlformats.org/officeDocument/2006/relationships/control" Target="../activeX/activeX192.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31" Type="http://schemas.openxmlformats.org/officeDocument/2006/relationships/image" Target="../media/image193.emf"/><Relationship Id="rId4" Type="http://schemas.openxmlformats.org/officeDocument/2006/relationships/printerSettings" Target="../printerSettings/printerSettings274.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191.emf"/><Relationship Id="rId30" Type="http://schemas.openxmlformats.org/officeDocument/2006/relationships/control" Target="../activeX/activeX193.xml"/></Relationships>
</file>

<file path=xl/worksheets/_rels/sheet84.xml.rels><?xml version="1.0" encoding="UTF-8" standalone="yes"?>
<Relationships xmlns="http://schemas.openxmlformats.org/package/2006/relationships"><Relationship Id="rId8" Type="http://schemas.openxmlformats.org/officeDocument/2006/relationships/hyperlink" Target="http://collab.lge.com/main/x/5d1qLg" TargetMode="External"/><Relationship Id="rId13" Type="http://schemas.openxmlformats.org/officeDocument/2006/relationships/hyperlink" Target="http://collab.lge.com/main/x/ztuHLw" TargetMode="External"/><Relationship Id="rId18" Type="http://schemas.openxmlformats.org/officeDocument/2006/relationships/printerSettings" Target="../printerSettings/printerSettings279.bin"/><Relationship Id="rId26" Type="http://schemas.openxmlformats.org/officeDocument/2006/relationships/image" Target="../media/image196.emf"/><Relationship Id="rId3" Type="http://schemas.openxmlformats.org/officeDocument/2006/relationships/hyperlink" Target="http://collab.lge.com/main/x/AocBNg" TargetMode="External"/><Relationship Id="rId21" Type="http://schemas.openxmlformats.org/officeDocument/2006/relationships/control" Target="../activeX/activeX194.xml"/><Relationship Id="rId7" Type="http://schemas.openxmlformats.org/officeDocument/2006/relationships/hyperlink" Target="http://collab.lge.com/main/x/_dSyMw" TargetMode="External"/><Relationship Id="rId12" Type="http://schemas.openxmlformats.org/officeDocument/2006/relationships/hyperlink" Target="http://collab.lge.com/main/x/j9smN" TargetMode="External"/><Relationship Id="rId17" Type="http://schemas.openxmlformats.org/officeDocument/2006/relationships/hyperlink" Target="http://collab.lge.com/main/x/1NuHLw" TargetMode="External"/><Relationship Id="rId25" Type="http://schemas.openxmlformats.org/officeDocument/2006/relationships/control" Target="../activeX/activeX196.xml"/><Relationship Id="rId2" Type="http://schemas.openxmlformats.org/officeDocument/2006/relationships/hyperlink" Target="http://collab.lge.com/main/x/gOGHLw" TargetMode="External"/><Relationship Id="rId16" Type="http://schemas.openxmlformats.org/officeDocument/2006/relationships/hyperlink" Target="http://collab.lge.com/main/x/rtuHLw" TargetMode="External"/><Relationship Id="rId20" Type="http://schemas.openxmlformats.org/officeDocument/2006/relationships/vmlDrawing" Target="../drawings/vmlDrawing82.vml"/><Relationship Id="rId1" Type="http://schemas.openxmlformats.org/officeDocument/2006/relationships/printerSettings" Target="../printerSettings/printerSettings278.bin"/><Relationship Id="rId6" Type="http://schemas.openxmlformats.org/officeDocument/2006/relationships/hyperlink" Target="http://collab.lge.com/main/x/P1LdJw" TargetMode="External"/><Relationship Id="rId11" Type="http://schemas.openxmlformats.org/officeDocument/2006/relationships/hyperlink" Target="http://collab.lge.com/main/x/1bmXLw" TargetMode="External"/><Relationship Id="rId24" Type="http://schemas.openxmlformats.org/officeDocument/2006/relationships/image" Target="../media/image195.emf"/><Relationship Id="rId5" Type="http://schemas.openxmlformats.org/officeDocument/2006/relationships/hyperlink" Target="http://collab.lge.com/main/x/_96HLw" TargetMode="External"/><Relationship Id="rId15" Type="http://schemas.openxmlformats.org/officeDocument/2006/relationships/hyperlink" Target="http://collab.lge.com/main/x/JIVXLQ" TargetMode="External"/><Relationship Id="rId23" Type="http://schemas.openxmlformats.org/officeDocument/2006/relationships/control" Target="../activeX/activeX195.xml"/><Relationship Id="rId10" Type="http://schemas.openxmlformats.org/officeDocument/2006/relationships/hyperlink" Target="http://collab.lge.com/main/x/laxqLg" TargetMode="External"/><Relationship Id="rId19" Type="http://schemas.openxmlformats.org/officeDocument/2006/relationships/drawing" Target="../drawings/drawing81.xml"/><Relationship Id="rId4" Type="http://schemas.openxmlformats.org/officeDocument/2006/relationships/hyperlink" Target="http://collab.lge.com/main/x/_dSyMw" TargetMode="External"/><Relationship Id="rId9" Type="http://schemas.openxmlformats.org/officeDocument/2006/relationships/hyperlink" Target="http://collab.lge.com/main/x/-3wrLQ" TargetMode="External"/><Relationship Id="rId14" Type="http://schemas.openxmlformats.org/officeDocument/2006/relationships/hyperlink" Target="http://collab.lge.com/main/x/1NuHLw" TargetMode="External"/><Relationship Id="rId22" Type="http://schemas.openxmlformats.org/officeDocument/2006/relationships/image" Target="../media/image194.emf"/><Relationship Id="rId27" Type="http://schemas.openxmlformats.org/officeDocument/2006/relationships/comments" Target="../comments82.xml"/></Relationships>
</file>

<file path=xl/worksheets/_rels/sheet85.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197.xml"/><Relationship Id="rId3" Type="http://schemas.openxmlformats.org/officeDocument/2006/relationships/printerSettings" Target="../printerSettings/printerSettings282.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83.vml"/><Relationship Id="rId2" Type="http://schemas.openxmlformats.org/officeDocument/2006/relationships/printerSettings" Target="../printerSettings/printerSettings281.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198.emf"/><Relationship Id="rId1" Type="http://schemas.openxmlformats.org/officeDocument/2006/relationships/printerSettings" Target="../printerSettings/printerSettings280.bin"/><Relationship Id="rId6" Type="http://schemas.openxmlformats.org/officeDocument/2006/relationships/printerSettings" Target="../printerSettings/printerSettings285.bin"/><Relationship Id="rId11" Type="http://schemas.openxmlformats.org/officeDocument/2006/relationships/hyperlink" Target="http://collab.lge.com/main/x/P1LdJw" TargetMode="External"/><Relationship Id="rId24" Type="http://schemas.openxmlformats.org/officeDocument/2006/relationships/drawing" Target="../drawings/drawing82.xml"/><Relationship Id="rId5" Type="http://schemas.openxmlformats.org/officeDocument/2006/relationships/printerSettings" Target="../printerSettings/printerSettings284.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286.bin"/><Relationship Id="rId28" Type="http://schemas.openxmlformats.org/officeDocument/2006/relationships/control" Target="../activeX/activeX198.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283.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197.emf"/><Relationship Id="rId30" Type="http://schemas.openxmlformats.org/officeDocument/2006/relationships/comments" Target="../comments83.xml"/></Relationships>
</file>

<file path=xl/worksheets/_rels/sheet86.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199.xml"/><Relationship Id="rId3" Type="http://schemas.openxmlformats.org/officeDocument/2006/relationships/printerSettings" Target="../printerSettings/printerSettings289.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84.vml"/><Relationship Id="rId2" Type="http://schemas.openxmlformats.org/officeDocument/2006/relationships/printerSettings" Target="../printerSettings/printerSettings288.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200.emf"/><Relationship Id="rId1" Type="http://schemas.openxmlformats.org/officeDocument/2006/relationships/printerSettings" Target="../printerSettings/printerSettings287.bin"/><Relationship Id="rId6" Type="http://schemas.openxmlformats.org/officeDocument/2006/relationships/printerSettings" Target="../printerSettings/printerSettings292.bin"/><Relationship Id="rId11" Type="http://schemas.openxmlformats.org/officeDocument/2006/relationships/hyperlink" Target="http://collab.lge.com/main/x/P1LdJw" TargetMode="External"/><Relationship Id="rId24" Type="http://schemas.openxmlformats.org/officeDocument/2006/relationships/drawing" Target="../drawings/drawing83.xml"/><Relationship Id="rId5" Type="http://schemas.openxmlformats.org/officeDocument/2006/relationships/printerSettings" Target="../printerSettings/printerSettings291.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293.bin"/><Relationship Id="rId28" Type="http://schemas.openxmlformats.org/officeDocument/2006/relationships/control" Target="../activeX/activeX200.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290.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199.emf"/><Relationship Id="rId30" Type="http://schemas.openxmlformats.org/officeDocument/2006/relationships/comments" Target="../comments84.xml"/></Relationships>
</file>

<file path=xl/worksheets/_rels/sheet87.xml.rels><?xml version="1.0" encoding="UTF-8" standalone="yes"?>
<Relationships xmlns="http://schemas.openxmlformats.org/package/2006/relationships"><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hyperlink" Target="http://collab.lge.com/main/x/19WyMw" TargetMode="External"/><Relationship Id="rId3" Type="http://schemas.openxmlformats.org/officeDocument/2006/relationships/printerSettings" Target="../printerSettings/printerSettings296.bin"/><Relationship Id="rId21" Type="http://schemas.openxmlformats.org/officeDocument/2006/relationships/hyperlink" Target="http://collab.lge.com/main/x/rtuHLw" TargetMode="External"/><Relationship Id="rId34" Type="http://schemas.openxmlformats.org/officeDocument/2006/relationships/image" Target="../media/image202.emf"/><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hyperlink" Target="http://collab.lge.com/main/x/LmahLg" TargetMode="External"/><Relationship Id="rId33" Type="http://schemas.openxmlformats.org/officeDocument/2006/relationships/control" Target="../activeX/activeX202.xml"/><Relationship Id="rId2" Type="http://schemas.openxmlformats.org/officeDocument/2006/relationships/printerSettings" Target="../printerSettings/printerSettings295.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drawing" Target="../drawings/drawing84.xml"/><Relationship Id="rId1" Type="http://schemas.openxmlformats.org/officeDocument/2006/relationships/printerSettings" Target="../printerSettings/printerSettings294.bin"/><Relationship Id="rId6" Type="http://schemas.openxmlformats.org/officeDocument/2006/relationships/printerSettings" Target="../printerSettings/printerSettings299.bin"/><Relationship Id="rId11" Type="http://schemas.openxmlformats.org/officeDocument/2006/relationships/hyperlink" Target="http://collab.lge.com/main/x/P1LdJw" TargetMode="External"/><Relationship Id="rId24" Type="http://schemas.openxmlformats.org/officeDocument/2006/relationships/hyperlink" Target="http://collab.lge.com/main/x/19WyMw" TargetMode="External"/><Relationship Id="rId32" Type="http://schemas.openxmlformats.org/officeDocument/2006/relationships/image" Target="../media/image201.emf"/><Relationship Id="rId5" Type="http://schemas.openxmlformats.org/officeDocument/2006/relationships/printerSettings" Target="../printerSettings/printerSettings298.bin"/><Relationship Id="rId15" Type="http://schemas.openxmlformats.org/officeDocument/2006/relationships/hyperlink" Target="http://collab.lge.com/main/x/laxqLg" TargetMode="External"/><Relationship Id="rId23" Type="http://schemas.openxmlformats.org/officeDocument/2006/relationships/hyperlink" Target="http://collab.lge.com/main/x/UUMXIQ" TargetMode="External"/><Relationship Id="rId28" Type="http://schemas.openxmlformats.org/officeDocument/2006/relationships/printerSettings" Target="../printerSettings/printerSettings300.bin"/><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31" Type="http://schemas.openxmlformats.org/officeDocument/2006/relationships/control" Target="../activeX/activeX201.xml"/><Relationship Id="rId4" Type="http://schemas.openxmlformats.org/officeDocument/2006/relationships/printerSettings" Target="../printerSettings/printerSettings297.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hyperlink" Target="http://collab.lge.com/main/x/YdsmN" TargetMode="External"/><Relationship Id="rId30" Type="http://schemas.openxmlformats.org/officeDocument/2006/relationships/vmlDrawing" Target="../drawings/vmlDrawing85.vml"/><Relationship Id="rId35" Type="http://schemas.openxmlformats.org/officeDocument/2006/relationships/comments" Target="../comments85.xml"/><Relationship Id="rId8" Type="http://schemas.openxmlformats.org/officeDocument/2006/relationships/hyperlink" Target="http://collab.lge.com/main/x/AocBNg" TargetMode="External"/></Relationships>
</file>

<file path=xl/worksheets/_rels/sheet88.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203.xml"/><Relationship Id="rId3" Type="http://schemas.openxmlformats.org/officeDocument/2006/relationships/printerSettings" Target="../printerSettings/printerSettings303.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86.vml"/><Relationship Id="rId2" Type="http://schemas.openxmlformats.org/officeDocument/2006/relationships/printerSettings" Target="../printerSettings/printerSettings302.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204.emf"/><Relationship Id="rId1" Type="http://schemas.openxmlformats.org/officeDocument/2006/relationships/printerSettings" Target="../printerSettings/printerSettings301.bin"/><Relationship Id="rId6" Type="http://schemas.openxmlformats.org/officeDocument/2006/relationships/printerSettings" Target="../printerSettings/printerSettings306.bin"/><Relationship Id="rId11" Type="http://schemas.openxmlformats.org/officeDocument/2006/relationships/hyperlink" Target="http://collab.lge.com/main/x/P1LdJw" TargetMode="External"/><Relationship Id="rId24" Type="http://schemas.openxmlformats.org/officeDocument/2006/relationships/drawing" Target="../drawings/drawing85.xml"/><Relationship Id="rId5" Type="http://schemas.openxmlformats.org/officeDocument/2006/relationships/printerSettings" Target="../printerSettings/printerSettings305.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307.bin"/><Relationship Id="rId28" Type="http://schemas.openxmlformats.org/officeDocument/2006/relationships/control" Target="../activeX/activeX204.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304.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203.emf"/><Relationship Id="rId30" Type="http://schemas.openxmlformats.org/officeDocument/2006/relationships/comments" Target="../comments86.xml"/></Relationships>
</file>

<file path=xl/worksheets/_rels/sheet89.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205.xml"/><Relationship Id="rId3" Type="http://schemas.openxmlformats.org/officeDocument/2006/relationships/printerSettings" Target="../printerSettings/printerSettings310.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87.vml"/><Relationship Id="rId2" Type="http://schemas.openxmlformats.org/officeDocument/2006/relationships/printerSettings" Target="../printerSettings/printerSettings309.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206.emf"/><Relationship Id="rId1" Type="http://schemas.openxmlformats.org/officeDocument/2006/relationships/printerSettings" Target="../printerSettings/printerSettings308.bin"/><Relationship Id="rId6" Type="http://schemas.openxmlformats.org/officeDocument/2006/relationships/printerSettings" Target="../printerSettings/printerSettings313.bin"/><Relationship Id="rId11" Type="http://schemas.openxmlformats.org/officeDocument/2006/relationships/hyperlink" Target="http://collab.lge.com/main/x/P1LdJw" TargetMode="External"/><Relationship Id="rId24" Type="http://schemas.openxmlformats.org/officeDocument/2006/relationships/drawing" Target="../drawings/drawing86.xml"/><Relationship Id="rId5" Type="http://schemas.openxmlformats.org/officeDocument/2006/relationships/printerSettings" Target="../printerSettings/printerSettings312.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314.bin"/><Relationship Id="rId28" Type="http://schemas.openxmlformats.org/officeDocument/2006/relationships/control" Target="../activeX/activeX206.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311.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205.emf"/><Relationship Id="rId30" Type="http://schemas.openxmlformats.org/officeDocument/2006/relationships/comments" Target="../comments87.xml"/></Relationships>
</file>

<file path=xl/worksheets/_rels/sheet90.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207.xml"/><Relationship Id="rId3" Type="http://schemas.openxmlformats.org/officeDocument/2006/relationships/printerSettings" Target="../printerSettings/printerSettings317.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88.vml"/><Relationship Id="rId2" Type="http://schemas.openxmlformats.org/officeDocument/2006/relationships/printerSettings" Target="../printerSettings/printerSettings316.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208.emf"/><Relationship Id="rId1" Type="http://schemas.openxmlformats.org/officeDocument/2006/relationships/printerSettings" Target="../printerSettings/printerSettings315.bin"/><Relationship Id="rId6" Type="http://schemas.openxmlformats.org/officeDocument/2006/relationships/printerSettings" Target="../printerSettings/printerSettings320.bin"/><Relationship Id="rId11" Type="http://schemas.openxmlformats.org/officeDocument/2006/relationships/hyperlink" Target="http://collab.lge.com/main/x/P1LdJw" TargetMode="External"/><Relationship Id="rId24" Type="http://schemas.openxmlformats.org/officeDocument/2006/relationships/drawing" Target="../drawings/drawing87.xml"/><Relationship Id="rId5" Type="http://schemas.openxmlformats.org/officeDocument/2006/relationships/printerSettings" Target="../printerSettings/printerSettings319.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321.bin"/><Relationship Id="rId28" Type="http://schemas.openxmlformats.org/officeDocument/2006/relationships/control" Target="../activeX/activeX208.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318.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207.emf"/><Relationship Id="rId30" Type="http://schemas.openxmlformats.org/officeDocument/2006/relationships/comments" Target="../comments88.xml"/></Relationships>
</file>

<file path=xl/worksheets/_rels/sheet91.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209.xml"/><Relationship Id="rId3" Type="http://schemas.openxmlformats.org/officeDocument/2006/relationships/printerSettings" Target="../printerSettings/printerSettings324.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89.vml"/><Relationship Id="rId2" Type="http://schemas.openxmlformats.org/officeDocument/2006/relationships/printerSettings" Target="../printerSettings/printerSettings323.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210.emf"/><Relationship Id="rId1" Type="http://schemas.openxmlformats.org/officeDocument/2006/relationships/printerSettings" Target="../printerSettings/printerSettings322.bin"/><Relationship Id="rId6" Type="http://schemas.openxmlformats.org/officeDocument/2006/relationships/printerSettings" Target="../printerSettings/printerSettings327.bin"/><Relationship Id="rId11" Type="http://schemas.openxmlformats.org/officeDocument/2006/relationships/hyperlink" Target="http://collab.lge.com/main/x/P1LdJw" TargetMode="External"/><Relationship Id="rId24" Type="http://schemas.openxmlformats.org/officeDocument/2006/relationships/drawing" Target="../drawings/drawing88.xml"/><Relationship Id="rId5" Type="http://schemas.openxmlformats.org/officeDocument/2006/relationships/printerSettings" Target="../printerSettings/printerSettings326.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328.bin"/><Relationship Id="rId28" Type="http://schemas.openxmlformats.org/officeDocument/2006/relationships/control" Target="../activeX/activeX210.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325.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209.emf"/><Relationship Id="rId30" Type="http://schemas.openxmlformats.org/officeDocument/2006/relationships/comments" Target="../comments89.xml"/></Relationships>
</file>

<file path=xl/worksheets/_rels/sheet92.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211.xml"/><Relationship Id="rId3" Type="http://schemas.openxmlformats.org/officeDocument/2006/relationships/printerSettings" Target="../printerSettings/printerSettings331.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90.vml"/><Relationship Id="rId2" Type="http://schemas.openxmlformats.org/officeDocument/2006/relationships/printerSettings" Target="../printerSettings/printerSettings330.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212.emf"/><Relationship Id="rId1" Type="http://schemas.openxmlformats.org/officeDocument/2006/relationships/printerSettings" Target="../printerSettings/printerSettings329.bin"/><Relationship Id="rId6" Type="http://schemas.openxmlformats.org/officeDocument/2006/relationships/printerSettings" Target="../printerSettings/printerSettings334.bin"/><Relationship Id="rId11" Type="http://schemas.openxmlformats.org/officeDocument/2006/relationships/hyperlink" Target="http://collab.lge.com/main/x/P1LdJw" TargetMode="External"/><Relationship Id="rId24" Type="http://schemas.openxmlformats.org/officeDocument/2006/relationships/drawing" Target="../drawings/drawing89.xml"/><Relationship Id="rId5" Type="http://schemas.openxmlformats.org/officeDocument/2006/relationships/printerSettings" Target="../printerSettings/printerSettings333.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335.bin"/><Relationship Id="rId28" Type="http://schemas.openxmlformats.org/officeDocument/2006/relationships/control" Target="../activeX/activeX212.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332.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211.emf"/><Relationship Id="rId30" Type="http://schemas.openxmlformats.org/officeDocument/2006/relationships/comments" Target="../comments90.xml"/></Relationships>
</file>

<file path=xl/worksheets/_rels/sheet93.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213.xml"/><Relationship Id="rId3" Type="http://schemas.openxmlformats.org/officeDocument/2006/relationships/printerSettings" Target="../printerSettings/printerSettings338.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91.vml"/><Relationship Id="rId2" Type="http://schemas.openxmlformats.org/officeDocument/2006/relationships/printerSettings" Target="../printerSettings/printerSettings337.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214.emf"/><Relationship Id="rId1" Type="http://schemas.openxmlformats.org/officeDocument/2006/relationships/printerSettings" Target="../printerSettings/printerSettings336.bin"/><Relationship Id="rId6" Type="http://schemas.openxmlformats.org/officeDocument/2006/relationships/printerSettings" Target="../printerSettings/printerSettings341.bin"/><Relationship Id="rId11" Type="http://schemas.openxmlformats.org/officeDocument/2006/relationships/hyperlink" Target="http://collab.lge.com/main/x/P1LdJw" TargetMode="External"/><Relationship Id="rId24" Type="http://schemas.openxmlformats.org/officeDocument/2006/relationships/drawing" Target="../drawings/drawing90.xml"/><Relationship Id="rId5" Type="http://schemas.openxmlformats.org/officeDocument/2006/relationships/printerSettings" Target="../printerSettings/printerSettings340.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342.bin"/><Relationship Id="rId28" Type="http://schemas.openxmlformats.org/officeDocument/2006/relationships/control" Target="../activeX/activeX214.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339.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213.emf"/><Relationship Id="rId30" Type="http://schemas.openxmlformats.org/officeDocument/2006/relationships/comments" Target="../comments91.xml"/></Relationships>
</file>

<file path=xl/worksheets/_rels/sheet94.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215.xml"/><Relationship Id="rId3" Type="http://schemas.openxmlformats.org/officeDocument/2006/relationships/printerSettings" Target="../printerSettings/printerSettings345.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92.vml"/><Relationship Id="rId2" Type="http://schemas.openxmlformats.org/officeDocument/2006/relationships/printerSettings" Target="../printerSettings/printerSettings344.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216.emf"/><Relationship Id="rId1" Type="http://schemas.openxmlformats.org/officeDocument/2006/relationships/printerSettings" Target="../printerSettings/printerSettings343.bin"/><Relationship Id="rId6" Type="http://schemas.openxmlformats.org/officeDocument/2006/relationships/printerSettings" Target="../printerSettings/printerSettings348.bin"/><Relationship Id="rId11" Type="http://schemas.openxmlformats.org/officeDocument/2006/relationships/hyperlink" Target="http://collab.lge.com/main/x/P1LdJw" TargetMode="External"/><Relationship Id="rId24" Type="http://schemas.openxmlformats.org/officeDocument/2006/relationships/drawing" Target="../drawings/drawing91.xml"/><Relationship Id="rId32" Type="http://schemas.openxmlformats.org/officeDocument/2006/relationships/comments" Target="../comments92.xml"/><Relationship Id="rId5" Type="http://schemas.openxmlformats.org/officeDocument/2006/relationships/printerSettings" Target="../printerSettings/printerSettings347.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349.bin"/><Relationship Id="rId28" Type="http://schemas.openxmlformats.org/officeDocument/2006/relationships/control" Target="../activeX/activeX216.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31" Type="http://schemas.openxmlformats.org/officeDocument/2006/relationships/image" Target="../media/image217.emf"/><Relationship Id="rId4" Type="http://schemas.openxmlformats.org/officeDocument/2006/relationships/printerSettings" Target="../printerSettings/printerSettings346.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215.emf"/><Relationship Id="rId30" Type="http://schemas.openxmlformats.org/officeDocument/2006/relationships/control" Target="../activeX/activeX217.xml"/></Relationships>
</file>

<file path=xl/worksheets/_rels/sheet95.xml.rels><?xml version="1.0" encoding="UTF-8" standalone="yes"?>
<Relationships xmlns="http://schemas.openxmlformats.org/package/2006/relationships"><Relationship Id="rId8" Type="http://schemas.openxmlformats.org/officeDocument/2006/relationships/hyperlink" Target="http://collab.lge.com/main/x/5d1qLg" TargetMode="External"/><Relationship Id="rId13" Type="http://schemas.openxmlformats.org/officeDocument/2006/relationships/hyperlink" Target="http://collab.lge.com/main/x/ztuHLw" TargetMode="External"/><Relationship Id="rId18" Type="http://schemas.openxmlformats.org/officeDocument/2006/relationships/printerSettings" Target="../printerSettings/printerSettings351.bin"/><Relationship Id="rId3" Type="http://schemas.openxmlformats.org/officeDocument/2006/relationships/hyperlink" Target="http://collab.lge.com/main/x/AocBNg" TargetMode="External"/><Relationship Id="rId21" Type="http://schemas.openxmlformats.org/officeDocument/2006/relationships/control" Target="../activeX/activeX218.xml"/><Relationship Id="rId7" Type="http://schemas.openxmlformats.org/officeDocument/2006/relationships/hyperlink" Target="http://collab.lge.com/main/x/_dSyMw" TargetMode="External"/><Relationship Id="rId12" Type="http://schemas.openxmlformats.org/officeDocument/2006/relationships/hyperlink" Target="http://collab.lge.com/main/x/j9smN" TargetMode="External"/><Relationship Id="rId17" Type="http://schemas.openxmlformats.org/officeDocument/2006/relationships/hyperlink" Target="http://collab.lge.com/main/x/1NuHLw" TargetMode="External"/><Relationship Id="rId25" Type="http://schemas.openxmlformats.org/officeDocument/2006/relationships/comments" Target="../comments93.xml"/><Relationship Id="rId2" Type="http://schemas.openxmlformats.org/officeDocument/2006/relationships/hyperlink" Target="http://collab.lge.com/main/x/gOGHLw" TargetMode="External"/><Relationship Id="rId16" Type="http://schemas.openxmlformats.org/officeDocument/2006/relationships/hyperlink" Target="http://collab.lge.com/main/x/rtuHLw" TargetMode="External"/><Relationship Id="rId20" Type="http://schemas.openxmlformats.org/officeDocument/2006/relationships/vmlDrawing" Target="../drawings/vmlDrawing93.vml"/><Relationship Id="rId1" Type="http://schemas.openxmlformats.org/officeDocument/2006/relationships/printerSettings" Target="../printerSettings/printerSettings350.bin"/><Relationship Id="rId6" Type="http://schemas.openxmlformats.org/officeDocument/2006/relationships/hyperlink" Target="http://collab.lge.com/main/x/P1LdJw" TargetMode="External"/><Relationship Id="rId11" Type="http://schemas.openxmlformats.org/officeDocument/2006/relationships/hyperlink" Target="http://collab.lge.com/main/x/1bmXLw" TargetMode="External"/><Relationship Id="rId24" Type="http://schemas.openxmlformats.org/officeDocument/2006/relationships/image" Target="../media/image219.emf"/><Relationship Id="rId5" Type="http://schemas.openxmlformats.org/officeDocument/2006/relationships/hyperlink" Target="http://collab.lge.com/main/x/_96HLw" TargetMode="External"/><Relationship Id="rId15" Type="http://schemas.openxmlformats.org/officeDocument/2006/relationships/hyperlink" Target="http://collab.lge.com/main/x/JIVXLQ" TargetMode="External"/><Relationship Id="rId23" Type="http://schemas.openxmlformats.org/officeDocument/2006/relationships/control" Target="../activeX/activeX219.xml"/><Relationship Id="rId10" Type="http://schemas.openxmlformats.org/officeDocument/2006/relationships/hyperlink" Target="http://collab.lge.com/main/x/laxqLg" TargetMode="External"/><Relationship Id="rId19" Type="http://schemas.openxmlformats.org/officeDocument/2006/relationships/drawing" Target="../drawings/drawing92.xml"/><Relationship Id="rId4" Type="http://schemas.openxmlformats.org/officeDocument/2006/relationships/hyperlink" Target="http://collab.lge.com/main/x/_dSyMw" TargetMode="External"/><Relationship Id="rId9" Type="http://schemas.openxmlformats.org/officeDocument/2006/relationships/hyperlink" Target="http://collab.lge.com/main/x/-3wrLQ" TargetMode="External"/><Relationship Id="rId14" Type="http://schemas.openxmlformats.org/officeDocument/2006/relationships/hyperlink" Target="http://collab.lge.com/main/x/1NuHLw" TargetMode="External"/><Relationship Id="rId22" Type="http://schemas.openxmlformats.org/officeDocument/2006/relationships/image" Target="../media/image218.emf"/></Relationships>
</file>

<file path=xl/worksheets/_rels/sheet96.xml.rels><?xml version="1.0" encoding="UTF-8" standalone="yes"?>
<Relationships xmlns="http://schemas.openxmlformats.org/package/2006/relationships"><Relationship Id="rId8" Type="http://schemas.openxmlformats.org/officeDocument/2006/relationships/hyperlink" Target="http://collab.lge.com/main/x/5d1qLg" TargetMode="External"/><Relationship Id="rId13" Type="http://schemas.openxmlformats.org/officeDocument/2006/relationships/hyperlink" Target="http://collab.lge.com/main/x/ztuHLw" TargetMode="External"/><Relationship Id="rId18" Type="http://schemas.openxmlformats.org/officeDocument/2006/relationships/printerSettings" Target="../printerSettings/printerSettings353.bin"/><Relationship Id="rId3" Type="http://schemas.openxmlformats.org/officeDocument/2006/relationships/hyperlink" Target="http://collab.lge.com/main/x/AocBNg" TargetMode="External"/><Relationship Id="rId21" Type="http://schemas.openxmlformats.org/officeDocument/2006/relationships/control" Target="../activeX/activeX220.xml"/><Relationship Id="rId7" Type="http://schemas.openxmlformats.org/officeDocument/2006/relationships/hyperlink" Target="http://collab.lge.com/main/x/_dSyMw" TargetMode="External"/><Relationship Id="rId12" Type="http://schemas.openxmlformats.org/officeDocument/2006/relationships/hyperlink" Target="http://collab.lge.com/main/x/j9smN" TargetMode="External"/><Relationship Id="rId17" Type="http://schemas.openxmlformats.org/officeDocument/2006/relationships/hyperlink" Target="http://collab.lge.com/main/x/1NuHLw" TargetMode="External"/><Relationship Id="rId25" Type="http://schemas.openxmlformats.org/officeDocument/2006/relationships/comments" Target="../comments94.xml"/><Relationship Id="rId2" Type="http://schemas.openxmlformats.org/officeDocument/2006/relationships/hyperlink" Target="http://collab.lge.com/main/x/gOGHLw" TargetMode="External"/><Relationship Id="rId16" Type="http://schemas.openxmlformats.org/officeDocument/2006/relationships/hyperlink" Target="http://collab.lge.com/main/x/rtuHLw" TargetMode="External"/><Relationship Id="rId20" Type="http://schemas.openxmlformats.org/officeDocument/2006/relationships/vmlDrawing" Target="../drawings/vmlDrawing94.vml"/><Relationship Id="rId1" Type="http://schemas.openxmlformats.org/officeDocument/2006/relationships/printerSettings" Target="../printerSettings/printerSettings352.bin"/><Relationship Id="rId6" Type="http://schemas.openxmlformats.org/officeDocument/2006/relationships/hyperlink" Target="http://collab.lge.com/main/x/P1LdJw" TargetMode="External"/><Relationship Id="rId11" Type="http://schemas.openxmlformats.org/officeDocument/2006/relationships/hyperlink" Target="http://collab.lge.com/main/x/1bmXLw" TargetMode="External"/><Relationship Id="rId24" Type="http://schemas.openxmlformats.org/officeDocument/2006/relationships/image" Target="../media/image221.emf"/><Relationship Id="rId5" Type="http://schemas.openxmlformats.org/officeDocument/2006/relationships/hyperlink" Target="http://collab.lge.com/main/x/_96HLw" TargetMode="External"/><Relationship Id="rId15" Type="http://schemas.openxmlformats.org/officeDocument/2006/relationships/hyperlink" Target="http://collab.lge.com/main/x/JIVXLQ" TargetMode="External"/><Relationship Id="rId23" Type="http://schemas.openxmlformats.org/officeDocument/2006/relationships/control" Target="../activeX/activeX221.xml"/><Relationship Id="rId10" Type="http://schemas.openxmlformats.org/officeDocument/2006/relationships/hyperlink" Target="http://collab.lge.com/main/x/laxqLg" TargetMode="External"/><Relationship Id="rId19" Type="http://schemas.openxmlformats.org/officeDocument/2006/relationships/drawing" Target="../drawings/drawing93.xml"/><Relationship Id="rId4" Type="http://schemas.openxmlformats.org/officeDocument/2006/relationships/hyperlink" Target="http://collab.lge.com/main/x/_dSyMw" TargetMode="External"/><Relationship Id="rId9" Type="http://schemas.openxmlformats.org/officeDocument/2006/relationships/hyperlink" Target="http://collab.lge.com/main/x/-3wrLQ" TargetMode="External"/><Relationship Id="rId14" Type="http://schemas.openxmlformats.org/officeDocument/2006/relationships/hyperlink" Target="http://collab.lge.com/main/x/1NuHLw" TargetMode="External"/><Relationship Id="rId22" Type="http://schemas.openxmlformats.org/officeDocument/2006/relationships/image" Target="../media/image220.emf"/></Relationships>
</file>

<file path=xl/worksheets/_rels/sheet97.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222.xml"/><Relationship Id="rId3" Type="http://schemas.openxmlformats.org/officeDocument/2006/relationships/printerSettings" Target="../printerSettings/printerSettings356.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95.vml"/><Relationship Id="rId2" Type="http://schemas.openxmlformats.org/officeDocument/2006/relationships/printerSettings" Target="../printerSettings/printerSettings355.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223.emf"/><Relationship Id="rId1" Type="http://schemas.openxmlformats.org/officeDocument/2006/relationships/printerSettings" Target="../printerSettings/printerSettings354.bin"/><Relationship Id="rId6" Type="http://schemas.openxmlformats.org/officeDocument/2006/relationships/printerSettings" Target="../printerSettings/printerSettings359.bin"/><Relationship Id="rId11" Type="http://schemas.openxmlformats.org/officeDocument/2006/relationships/hyperlink" Target="http://collab.lge.com/main/x/P1LdJw" TargetMode="External"/><Relationship Id="rId24" Type="http://schemas.openxmlformats.org/officeDocument/2006/relationships/drawing" Target="../drawings/drawing94.xml"/><Relationship Id="rId5" Type="http://schemas.openxmlformats.org/officeDocument/2006/relationships/printerSettings" Target="../printerSettings/printerSettings358.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360.bin"/><Relationship Id="rId28" Type="http://schemas.openxmlformats.org/officeDocument/2006/relationships/control" Target="../activeX/activeX223.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357.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222.emf"/><Relationship Id="rId30" Type="http://schemas.openxmlformats.org/officeDocument/2006/relationships/comments" Target="../comments95.xml"/></Relationships>
</file>

<file path=xl/worksheets/_rels/sheet98.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224.xml"/><Relationship Id="rId3" Type="http://schemas.openxmlformats.org/officeDocument/2006/relationships/printerSettings" Target="../printerSettings/printerSettings363.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96.vml"/><Relationship Id="rId2" Type="http://schemas.openxmlformats.org/officeDocument/2006/relationships/printerSettings" Target="../printerSettings/printerSettings362.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225.emf"/><Relationship Id="rId1" Type="http://schemas.openxmlformats.org/officeDocument/2006/relationships/printerSettings" Target="../printerSettings/printerSettings361.bin"/><Relationship Id="rId6" Type="http://schemas.openxmlformats.org/officeDocument/2006/relationships/printerSettings" Target="../printerSettings/printerSettings366.bin"/><Relationship Id="rId11" Type="http://schemas.openxmlformats.org/officeDocument/2006/relationships/hyperlink" Target="http://collab.lge.com/main/x/P1LdJw" TargetMode="External"/><Relationship Id="rId24" Type="http://schemas.openxmlformats.org/officeDocument/2006/relationships/drawing" Target="../drawings/drawing95.xml"/><Relationship Id="rId32" Type="http://schemas.openxmlformats.org/officeDocument/2006/relationships/comments" Target="../comments96.xml"/><Relationship Id="rId5" Type="http://schemas.openxmlformats.org/officeDocument/2006/relationships/printerSettings" Target="../printerSettings/printerSettings365.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367.bin"/><Relationship Id="rId28" Type="http://schemas.openxmlformats.org/officeDocument/2006/relationships/control" Target="../activeX/activeX225.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31" Type="http://schemas.openxmlformats.org/officeDocument/2006/relationships/image" Target="../media/image226.emf"/><Relationship Id="rId4" Type="http://schemas.openxmlformats.org/officeDocument/2006/relationships/printerSettings" Target="../printerSettings/printerSettings364.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224.emf"/><Relationship Id="rId30" Type="http://schemas.openxmlformats.org/officeDocument/2006/relationships/control" Target="../activeX/activeX226.xml"/></Relationships>
</file>

<file path=xl/worksheets/_rels/sheet99.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227.xml"/><Relationship Id="rId3" Type="http://schemas.openxmlformats.org/officeDocument/2006/relationships/printerSettings" Target="../printerSettings/printerSettings370.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97.vml"/><Relationship Id="rId2" Type="http://schemas.openxmlformats.org/officeDocument/2006/relationships/printerSettings" Target="../printerSettings/printerSettings369.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228.emf"/><Relationship Id="rId1" Type="http://schemas.openxmlformats.org/officeDocument/2006/relationships/printerSettings" Target="../printerSettings/printerSettings368.bin"/><Relationship Id="rId6" Type="http://schemas.openxmlformats.org/officeDocument/2006/relationships/printerSettings" Target="../printerSettings/printerSettings373.bin"/><Relationship Id="rId11" Type="http://schemas.openxmlformats.org/officeDocument/2006/relationships/hyperlink" Target="http://collab.lge.com/main/x/P1LdJw" TargetMode="External"/><Relationship Id="rId24" Type="http://schemas.openxmlformats.org/officeDocument/2006/relationships/drawing" Target="../drawings/drawing96.xml"/><Relationship Id="rId5" Type="http://schemas.openxmlformats.org/officeDocument/2006/relationships/printerSettings" Target="../printerSettings/printerSettings372.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374.bin"/><Relationship Id="rId28" Type="http://schemas.openxmlformats.org/officeDocument/2006/relationships/control" Target="../activeX/activeX228.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371.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227.emf"/><Relationship Id="rId30" Type="http://schemas.openxmlformats.org/officeDocument/2006/relationships/comments" Target="../comments97.xml"/></Relationships>
</file>

<file path=xl/worksheets/_rels/sheet100.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vmlDrawing" Target="../drawings/vmlDrawing98.vml"/><Relationship Id="rId3" Type="http://schemas.openxmlformats.org/officeDocument/2006/relationships/printerSettings" Target="../printerSettings/printerSettings377.bin"/><Relationship Id="rId21" Type="http://schemas.openxmlformats.org/officeDocument/2006/relationships/hyperlink" Target="http://collab.lge.com/main/x/LmahLg"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drawing" Target="../drawings/drawing97.xml"/><Relationship Id="rId2" Type="http://schemas.openxmlformats.org/officeDocument/2006/relationships/printerSettings" Target="../printerSettings/printerSettings376.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control" Target="../activeX/activeX230.xml"/><Relationship Id="rId1" Type="http://schemas.openxmlformats.org/officeDocument/2006/relationships/printerSettings" Target="../printerSettings/printerSettings375.bin"/><Relationship Id="rId6" Type="http://schemas.openxmlformats.org/officeDocument/2006/relationships/printerSettings" Target="../printerSettings/printerSettings380.bin"/><Relationship Id="rId11" Type="http://schemas.openxmlformats.org/officeDocument/2006/relationships/hyperlink" Target="http://collab.lge.com/main/x/P1LdJw" TargetMode="External"/><Relationship Id="rId24" Type="http://schemas.openxmlformats.org/officeDocument/2006/relationships/printerSettings" Target="../printerSettings/printerSettings381.bin"/><Relationship Id="rId5" Type="http://schemas.openxmlformats.org/officeDocument/2006/relationships/printerSettings" Target="../printerSettings/printerSettings379.bin"/><Relationship Id="rId15" Type="http://schemas.openxmlformats.org/officeDocument/2006/relationships/hyperlink" Target="http://collab.lge.com/main/x/laxqLg" TargetMode="External"/><Relationship Id="rId23" Type="http://schemas.openxmlformats.org/officeDocument/2006/relationships/hyperlink" Target="http://collab.lge.com/main/x/1NuHLw" TargetMode="External"/><Relationship Id="rId28" Type="http://schemas.openxmlformats.org/officeDocument/2006/relationships/image" Target="../media/image229.emf"/><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31" Type="http://schemas.openxmlformats.org/officeDocument/2006/relationships/comments" Target="../comments98.xml"/><Relationship Id="rId4" Type="http://schemas.openxmlformats.org/officeDocument/2006/relationships/printerSettings" Target="../printerSettings/printerSettings378.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rtuHLw" TargetMode="External"/><Relationship Id="rId27" Type="http://schemas.openxmlformats.org/officeDocument/2006/relationships/control" Target="../activeX/activeX229.xml"/><Relationship Id="rId30" Type="http://schemas.openxmlformats.org/officeDocument/2006/relationships/image" Target="../media/image230.emf"/></Relationships>
</file>

<file path=xl/worksheets/_rels/sheet101.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drawing" Target="../drawings/drawing98.xml"/><Relationship Id="rId3" Type="http://schemas.openxmlformats.org/officeDocument/2006/relationships/printerSettings" Target="../printerSettings/printerSettings384.bin"/><Relationship Id="rId21" Type="http://schemas.openxmlformats.org/officeDocument/2006/relationships/hyperlink" Target="http://collab.lge.com/main/x/19WyM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printerSettings" Target="../printerSettings/printerSettings388.bin"/><Relationship Id="rId2" Type="http://schemas.openxmlformats.org/officeDocument/2006/relationships/printerSettings" Target="../printerSettings/printerSettings383.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231.emf"/><Relationship Id="rId1" Type="http://schemas.openxmlformats.org/officeDocument/2006/relationships/printerSettings" Target="../printerSettings/printerSettings382.bin"/><Relationship Id="rId6" Type="http://schemas.openxmlformats.org/officeDocument/2006/relationships/printerSettings" Target="../printerSettings/printerSettings387.bin"/><Relationship Id="rId11" Type="http://schemas.openxmlformats.org/officeDocument/2006/relationships/hyperlink" Target="http://collab.lge.com/main/x/P1LdJw" TargetMode="External"/><Relationship Id="rId24" Type="http://schemas.openxmlformats.org/officeDocument/2006/relationships/hyperlink" Target="http://collab.lge.com/main/x/1NuHLw" TargetMode="External"/><Relationship Id="rId32" Type="http://schemas.openxmlformats.org/officeDocument/2006/relationships/comments" Target="../comments99.xml"/><Relationship Id="rId5" Type="http://schemas.openxmlformats.org/officeDocument/2006/relationships/printerSettings" Target="../printerSettings/printerSettings386.bin"/><Relationship Id="rId15" Type="http://schemas.openxmlformats.org/officeDocument/2006/relationships/hyperlink" Target="http://collab.lge.com/main/x/laxqLg" TargetMode="External"/><Relationship Id="rId23" Type="http://schemas.openxmlformats.org/officeDocument/2006/relationships/hyperlink" Target="http://collab.lge.com/main/x/rtuHLw" TargetMode="External"/><Relationship Id="rId28" Type="http://schemas.openxmlformats.org/officeDocument/2006/relationships/control" Target="../activeX/activeX231.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31" Type="http://schemas.openxmlformats.org/officeDocument/2006/relationships/image" Target="../media/image232.emf"/><Relationship Id="rId4" Type="http://schemas.openxmlformats.org/officeDocument/2006/relationships/printerSettings" Target="../printerSettings/printerSettings385.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47LdMw" TargetMode="External"/><Relationship Id="rId27" Type="http://schemas.openxmlformats.org/officeDocument/2006/relationships/vmlDrawing" Target="../drawings/vmlDrawing99.vml"/><Relationship Id="rId30" Type="http://schemas.openxmlformats.org/officeDocument/2006/relationships/control" Target="../activeX/activeX232.xml"/></Relationships>
</file>

<file path=xl/worksheets/_rels/sheet102.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233.xml"/><Relationship Id="rId3" Type="http://schemas.openxmlformats.org/officeDocument/2006/relationships/printerSettings" Target="../printerSettings/printerSettings391.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100.vml"/><Relationship Id="rId2" Type="http://schemas.openxmlformats.org/officeDocument/2006/relationships/printerSettings" Target="../printerSettings/printerSettings390.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234.emf"/><Relationship Id="rId1" Type="http://schemas.openxmlformats.org/officeDocument/2006/relationships/printerSettings" Target="../printerSettings/printerSettings389.bin"/><Relationship Id="rId6" Type="http://schemas.openxmlformats.org/officeDocument/2006/relationships/printerSettings" Target="../printerSettings/printerSettings394.bin"/><Relationship Id="rId11" Type="http://schemas.openxmlformats.org/officeDocument/2006/relationships/hyperlink" Target="http://collab.lge.com/main/x/P1LdJw" TargetMode="External"/><Relationship Id="rId24" Type="http://schemas.openxmlformats.org/officeDocument/2006/relationships/drawing" Target="../drawings/drawing99.xml"/><Relationship Id="rId5" Type="http://schemas.openxmlformats.org/officeDocument/2006/relationships/printerSettings" Target="../printerSettings/printerSettings393.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395.bin"/><Relationship Id="rId28" Type="http://schemas.openxmlformats.org/officeDocument/2006/relationships/control" Target="../activeX/activeX234.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392.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233.emf"/><Relationship Id="rId30" Type="http://schemas.openxmlformats.org/officeDocument/2006/relationships/comments" Target="../comments100.xml"/></Relationships>
</file>

<file path=xl/worksheets/_rels/sheet103.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235.xml"/><Relationship Id="rId3" Type="http://schemas.openxmlformats.org/officeDocument/2006/relationships/printerSettings" Target="../printerSettings/printerSettings398.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101.vml"/><Relationship Id="rId2" Type="http://schemas.openxmlformats.org/officeDocument/2006/relationships/printerSettings" Target="../printerSettings/printerSettings397.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236.emf"/><Relationship Id="rId1" Type="http://schemas.openxmlformats.org/officeDocument/2006/relationships/printerSettings" Target="../printerSettings/printerSettings396.bin"/><Relationship Id="rId6" Type="http://schemas.openxmlformats.org/officeDocument/2006/relationships/printerSettings" Target="../printerSettings/printerSettings401.bin"/><Relationship Id="rId11" Type="http://schemas.openxmlformats.org/officeDocument/2006/relationships/hyperlink" Target="http://collab.lge.com/main/x/P1LdJw" TargetMode="External"/><Relationship Id="rId24" Type="http://schemas.openxmlformats.org/officeDocument/2006/relationships/drawing" Target="../drawings/drawing100.xml"/><Relationship Id="rId32" Type="http://schemas.openxmlformats.org/officeDocument/2006/relationships/comments" Target="../comments101.xml"/><Relationship Id="rId5" Type="http://schemas.openxmlformats.org/officeDocument/2006/relationships/printerSettings" Target="../printerSettings/printerSettings400.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402.bin"/><Relationship Id="rId28" Type="http://schemas.openxmlformats.org/officeDocument/2006/relationships/control" Target="../activeX/activeX236.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31" Type="http://schemas.openxmlformats.org/officeDocument/2006/relationships/image" Target="../media/image237.emf"/><Relationship Id="rId4" Type="http://schemas.openxmlformats.org/officeDocument/2006/relationships/printerSettings" Target="../printerSettings/printerSettings399.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235.emf"/><Relationship Id="rId30" Type="http://schemas.openxmlformats.org/officeDocument/2006/relationships/control" Target="../activeX/activeX237.xml"/></Relationships>
</file>

<file path=xl/worksheets/_rels/sheet104.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238.xml"/><Relationship Id="rId3" Type="http://schemas.openxmlformats.org/officeDocument/2006/relationships/printerSettings" Target="../printerSettings/printerSettings405.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102.vml"/><Relationship Id="rId2" Type="http://schemas.openxmlformats.org/officeDocument/2006/relationships/printerSettings" Target="../printerSettings/printerSettings404.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239.emf"/><Relationship Id="rId1" Type="http://schemas.openxmlformats.org/officeDocument/2006/relationships/printerSettings" Target="../printerSettings/printerSettings403.bin"/><Relationship Id="rId6" Type="http://schemas.openxmlformats.org/officeDocument/2006/relationships/printerSettings" Target="../printerSettings/printerSettings408.bin"/><Relationship Id="rId11" Type="http://schemas.openxmlformats.org/officeDocument/2006/relationships/hyperlink" Target="http://collab.lge.com/main/x/P1LdJw" TargetMode="External"/><Relationship Id="rId24" Type="http://schemas.openxmlformats.org/officeDocument/2006/relationships/drawing" Target="../drawings/drawing101.xml"/><Relationship Id="rId5" Type="http://schemas.openxmlformats.org/officeDocument/2006/relationships/printerSettings" Target="../printerSettings/printerSettings407.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409.bin"/><Relationship Id="rId28" Type="http://schemas.openxmlformats.org/officeDocument/2006/relationships/control" Target="../activeX/activeX239.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406.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238.emf"/><Relationship Id="rId30" Type="http://schemas.openxmlformats.org/officeDocument/2006/relationships/comments" Target="../comments102.xml"/></Relationships>
</file>

<file path=xl/worksheets/_rels/sheet105.xml.rels><?xml version="1.0" encoding="UTF-8" standalone="yes"?>
<Relationships xmlns="http://schemas.openxmlformats.org/package/2006/relationships"><Relationship Id="rId8" Type="http://schemas.openxmlformats.org/officeDocument/2006/relationships/hyperlink" Target="http://collab.lge.com/main/x/5d1qLg" TargetMode="External"/><Relationship Id="rId13" Type="http://schemas.openxmlformats.org/officeDocument/2006/relationships/hyperlink" Target="http://collab.lge.com/main/x/ztuHLw" TargetMode="External"/><Relationship Id="rId18" Type="http://schemas.openxmlformats.org/officeDocument/2006/relationships/printerSettings" Target="../printerSettings/printerSettings411.bin"/><Relationship Id="rId3" Type="http://schemas.openxmlformats.org/officeDocument/2006/relationships/hyperlink" Target="http://collab.lge.com/main/x/AocBNg" TargetMode="External"/><Relationship Id="rId21" Type="http://schemas.openxmlformats.org/officeDocument/2006/relationships/control" Target="../activeX/activeX240.xml"/><Relationship Id="rId7" Type="http://schemas.openxmlformats.org/officeDocument/2006/relationships/hyperlink" Target="http://collab.lge.com/main/x/_dSyMw" TargetMode="External"/><Relationship Id="rId12" Type="http://schemas.openxmlformats.org/officeDocument/2006/relationships/hyperlink" Target="http://collab.lge.com/main/x/j9smN" TargetMode="External"/><Relationship Id="rId17" Type="http://schemas.openxmlformats.org/officeDocument/2006/relationships/hyperlink" Target="http://collab.lge.com/main/x/1NuHLw" TargetMode="External"/><Relationship Id="rId25" Type="http://schemas.openxmlformats.org/officeDocument/2006/relationships/comments" Target="../comments103.xml"/><Relationship Id="rId2" Type="http://schemas.openxmlformats.org/officeDocument/2006/relationships/hyperlink" Target="http://collab.lge.com/main/x/gOGHLw" TargetMode="External"/><Relationship Id="rId16" Type="http://schemas.openxmlformats.org/officeDocument/2006/relationships/hyperlink" Target="http://collab.lge.com/main/x/rtuHLw" TargetMode="External"/><Relationship Id="rId20" Type="http://schemas.openxmlformats.org/officeDocument/2006/relationships/vmlDrawing" Target="../drawings/vmlDrawing103.vml"/><Relationship Id="rId1" Type="http://schemas.openxmlformats.org/officeDocument/2006/relationships/printerSettings" Target="../printerSettings/printerSettings410.bin"/><Relationship Id="rId6" Type="http://schemas.openxmlformats.org/officeDocument/2006/relationships/hyperlink" Target="http://collab.lge.com/main/x/P1LdJw" TargetMode="External"/><Relationship Id="rId11" Type="http://schemas.openxmlformats.org/officeDocument/2006/relationships/hyperlink" Target="http://collab.lge.com/main/x/1bmXLw" TargetMode="External"/><Relationship Id="rId24" Type="http://schemas.openxmlformats.org/officeDocument/2006/relationships/image" Target="../media/image241.emf"/><Relationship Id="rId5" Type="http://schemas.openxmlformats.org/officeDocument/2006/relationships/hyperlink" Target="http://collab.lge.com/main/x/_96HLw" TargetMode="External"/><Relationship Id="rId15" Type="http://schemas.openxmlformats.org/officeDocument/2006/relationships/hyperlink" Target="http://collab.lge.com/main/x/JIVXLQ" TargetMode="External"/><Relationship Id="rId23" Type="http://schemas.openxmlformats.org/officeDocument/2006/relationships/control" Target="../activeX/activeX241.xml"/><Relationship Id="rId10" Type="http://schemas.openxmlformats.org/officeDocument/2006/relationships/hyperlink" Target="http://collab.lge.com/main/x/laxqLg" TargetMode="External"/><Relationship Id="rId19" Type="http://schemas.openxmlformats.org/officeDocument/2006/relationships/drawing" Target="../drawings/drawing102.xml"/><Relationship Id="rId4" Type="http://schemas.openxmlformats.org/officeDocument/2006/relationships/hyperlink" Target="http://collab.lge.com/main/x/_dSyMw" TargetMode="External"/><Relationship Id="rId9" Type="http://schemas.openxmlformats.org/officeDocument/2006/relationships/hyperlink" Target="http://collab.lge.com/main/x/-3wrLQ" TargetMode="External"/><Relationship Id="rId14" Type="http://schemas.openxmlformats.org/officeDocument/2006/relationships/hyperlink" Target="http://collab.lge.com/main/x/1NuHLw" TargetMode="External"/><Relationship Id="rId22" Type="http://schemas.openxmlformats.org/officeDocument/2006/relationships/image" Target="../media/image240.emf"/></Relationships>
</file>

<file path=xl/worksheets/_rels/sheet106.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242.xml"/><Relationship Id="rId3" Type="http://schemas.openxmlformats.org/officeDocument/2006/relationships/printerSettings" Target="../printerSettings/printerSettings414.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104.vml"/><Relationship Id="rId2" Type="http://schemas.openxmlformats.org/officeDocument/2006/relationships/printerSettings" Target="../printerSettings/printerSettings413.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243.emf"/><Relationship Id="rId1" Type="http://schemas.openxmlformats.org/officeDocument/2006/relationships/printerSettings" Target="../printerSettings/printerSettings412.bin"/><Relationship Id="rId6" Type="http://schemas.openxmlformats.org/officeDocument/2006/relationships/printerSettings" Target="../printerSettings/printerSettings417.bin"/><Relationship Id="rId11" Type="http://schemas.openxmlformats.org/officeDocument/2006/relationships/hyperlink" Target="http://collab.lge.com/main/x/P1LdJw" TargetMode="External"/><Relationship Id="rId24" Type="http://schemas.openxmlformats.org/officeDocument/2006/relationships/drawing" Target="../drawings/drawing103.xml"/><Relationship Id="rId5" Type="http://schemas.openxmlformats.org/officeDocument/2006/relationships/printerSettings" Target="../printerSettings/printerSettings416.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418.bin"/><Relationship Id="rId28" Type="http://schemas.openxmlformats.org/officeDocument/2006/relationships/control" Target="../activeX/activeX243.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415.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242.emf"/><Relationship Id="rId30" Type="http://schemas.openxmlformats.org/officeDocument/2006/relationships/comments" Target="../comments104.xml"/></Relationships>
</file>

<file path=xl/worksheets/_rels/sheet107.xml.rels><?xml version="1.0" encoding="UTF-8" standalone="yes"?>
<Relationships xmlns="http://schemas.openxmlformats.org/package/2006/relationships"><Relationship Id="rId8" Type="http://schemas.openxmlformats.org/officeDocument/2006/relationships/hyperlink" Target="http://collab.lge.com/main/x/AocBNg" TargetMode="External"/><Relationship Id="rId13" Type="http://schemas.openxmlformats.org/officeDocument/2006/relationships/hyperlink" Target="http://collab.lge.com/main/x/5d1qLg" TargetMode="External"/><Relationship Id="rId18" Type="http://schemas.openxmlformats.org/officeDocument/2006/relationships/hyperlink" Target="http://collab.lge.com/main/x/ztuHLw" TargetMode="External"/><Relationship Id="rId26" Type="http://schemas.openxmlformats.org/officeDocument/2006/relationships/control" Target="../activeX/activeX244.xml"/><Relationship Id="rId3" Type="http://schemas.openxmlformats.org/officeDocument/2006/relationships/printerSettings" Target="../printerSettings/printerSettings421.bin"/><Relationship Id="rId21" Type="http://schemas.openxmlformats.org/officeDocument/2006/relationships/hyperlink" Target="http://collab.lge.com/main/x/rtuHLw" TargetMode="External"/><Relationship Id="rId7" Type="http://schemas.openxmlformats.org/officeDocument/2006/relationships/hyperlink" Target="http://collab.lge.com/main/x/gOGHLw" TargetMode="External"/><Relationship Id="rId12" Type="http://schemas.openxmlformats.org/officeDocument/2006/relationships/hyperlink" Target="http://collab.lge.com/main/x/_dSyMw" TargetMode="External"/><Relationship Id="rId17" Type="http://schemas.openxmlformats.org/officeDocument/2006/relationships/hyperlink" Target="http://collab.lge.com/main/x/j9smN" TargetMode="External"/><Relationship Id="rId25" Type="http://schemas.openxmlformats.org/officeDocument/2006/relationships/vmlDrawing" Target="../drawings/vmlDrawing105.vml"/><Relationship Id="rId2" Type="http://schemas.openxmlformats.org/officeDocument/2006/relationships/printerSettings" Target="../printerSettings/printerSettings420.bin"/><Relationship Id="rId16" Type="http://schemas.openxmlformats.org/officeDocument/2006/relationships/hyperlink" Target="http://collab.lge.com/main/x/1bmXLw" TargetMode="External"/><Relationship Id="rId20" Type="http://schemas.openxmlformats.org/officeDocument/2006/relationships/hyperlink" Target="http://collab.lge.com/main/x/JIVXLQ" TargetMode="External"/><Relationship Id="rId29" Type="http://schemas.openxmlformats.org/officeDocument/2006/relationships/image" Target="../media/image245.emf"/><Relationship Id="rId1" Type="http://schemas.openxmlformats.org/officeDocument/2006/relationships/printerSettings" Target="../printerSettings/printerSettings419.bin"/><Relationship Id="rId6" Type="http://schemas.openxmlformats.org/officeDocument/2006/relationships/printerSettings" Target="../printerSettings/printerSettings424.bin"/><Relationship Id="rId11" Type="http://schemas.openxmlformats.org/officeDocument/2006/relationships/hyperlink" Target="http://collab.lge.com/main/x/P1LdJw" TargetMode="External"/><Relationship Id="rId24" Type="http://schemas.openxmlformats.org/officeDocument/2006/relationships/drawing" Target="../drawings/drawing104.xml"/><Relationship Id="rId5" Type="http://schemas.openxmlformats.org/officeDocument/2006/relationships/printerSettings" Target="../printerSettings/printerSettings423.bin"/><Relationship Id="rId15" Type="http://schemas.openxmlformats.org/officeDocument/2006/relationships/hyperlink" Target="http://collab.lge.com/main/x/laxqLg" TargetMode="External"/><Relationship Id="rId23" Type="http://schemas.openxmlformats.org/officeDocument/2006/relationships/printerSettings" Target="../printerSettings/printerSettings425.bin"/><Relationship Id="rId28" Type="http://schemas.openxmlformats.org/officeDocument/2006/relationships/control" Target="../activeX/activeX245.xml"/><Relationship Id="rId10" Type="http://schemas.openxmlformats.org/officeDocument/2006/relationships/hyperlink" Target="http://collab.lge.com/main/x/_96HLw" TargetMode="External"/><Relationship Id="rId19" Type="http://schemas.openxmlformats.org/officeDocument/2006/relationships/hyperlink" Target="http://collab.lge.com/main/x/1NuHLw" TargetMode="External"/><Relationship Id="rId4" Type="http://schemas.openxmlformats.org/officeDocument/2006/relationships/printerSettings" Target="../printerSettings/printerSettings422.bin"/><Relationship Id="rId9" Type="http://schemas.openxmlformats.org/officeDocument/2006/relationships/hyperlink" Target="http://collab.lge.com/main/x/_dSyMw" TargetMode="External"/><Relationship Id="rId14" Type="http://schemas.openxmlformats.org/officeDocument/2006/relationships/hyperlink" Target="http://collab.lge.com/main/x/-3wrLQ" TargetMode="External"/><Relationship Id="rId22" Type="http://schemas.openxmlformats.org/officeDocument/2006/relationships/hyperlink" Target="http://collab.lge.com/main/x/1NuHLw" TargetMode="External"/><Relationship Id="rId27" Type="http://schemas.openxmlformats.org/officeDocument/2006/relationships/image" Target="../media/image244.emf"/><Relationship Id="rId30" Type="http://schemas.openxmlformats.org/officeDocument/2006/relationships/comments" Target="../comments105.xml"/></Relationships>
</file>

<file path=xl/worksheets/_rels/sheet108.xml.rels><?xml version="1.0" encoding="UTF-8" standalone="yes"?>
<Relationships xmlns="http://schemas.openxmlformats.org/package/2006/relationships"><Relationship Id="rId8" Type="http://schemas.openxmlformats.org/officeDocument/2006/relationships/hyperlink" Target="http://collab.lge.com/main/x/P1LdJw" TargetMode="External"/><Relationship Id="rId13" Type="http://schemas.openxmlformats.org/officeDocument/2006/relationships/hyperlink" Target="http://collab.lge.com/main/x/1bmXLw" TargetMode="External"/><Relationship Id="rId18" Type="http://schemas.openxmlformats.org/officeDocument/2006/relationships/hyperlink" Target="http://collab.lge.com/main/display/IVIDCV/Personal+report+skill" TargetMode="External"/><Relationship Id="rId26" Type="http://schemas.openxmlformats.org/officeDocument/2006/relationships/image" Target="../media/image246.emf"/><Relationship Id="rId3" Type="http://schemas.openxmlformats.org/officeDocument/2006/relationships/printerSettings" Target="../printerSettings/printerSettings428.bin"/><Relationship Id="rId21" Type="http://schemas.openxmlformats.org/officeDocument/2006/relationships/hyperlink" Target="http://collab.lge.com/main/x/1NuHLw" TargetMode="External"/><Relationship Id="rId7" Type="http://schemas.openxmlformats.org/officeDocument/2006/relationships/hyperlink" Target="http://collab.lge.com/main/x/_96HLw" TargetMode="External"/><Relationship Id="rId12" Type="http://schemas.openxmlformats.org/officeDocument/2006/relationships/hyperlink" Target="http://collab.lge.com/main/x/laxqLg" TargetMode="External"/><Relationship Id="rId17" Type="http://schemas.openxmlformats.org/officeDocument/2006/relationships/hyperlink" Target="http://collab.lge.com/main/x/JIVXLQ" TargetMode="External"/><Relationship Id="rId25" Type="http://schemas.openxmlformats.org/officeDocument/2006/relationships/control" Target="../activeX/activeX246.xml"/><Relationship Id="rId2" Type="http://schemas.openxmlformats.org/officeDocument/2006/relationships/printerSettings" Target="../printerSettings/printerSettings427.bin"/><Relationship Id="rId16" Type="http://schemas.openxmlformats.org/officeDocument/2006/relationships/hyperlink" Target="http://collab.lge.com/main/x/1NuHLw" TargetMode="External"/><Relationship Id="rId20" Type="http://schemas.openxmlformats.org/officeDocument/2006/relationships/hyperlink" Target="http://collab.lge.com/main/x/rtuHLw" TargetMode="External"/><Relationship Id="rId29" Type="http://schemas.openxmlformats.org/officeDocument/2006/relationships/comments" Target="../comments106.xml"/><Relationship Id="rId1" Type="http://schemas.openxmlformats.org/officeDocument/2006/relationships/printerSettings" Target="../printerSettings/printerSettings426.bin"/><Relationship Id="rId6" Type="http://schemas.openxmlformats.org/officeDocument/2006/relationships/hyperlink" Target="http://collab.lge.com/main/x/_dSyMw" TargetMode="External"/><Relationship Id="rId11" Type="http://schemas.openxmlformats.org/officeDocument/2006/relationships/hyperlink" Target="http://collab.lge.com/main/x/-3wrLQ" TargetMode="External"/><Relationship Id="rId24" Type="http://schemas.openxmlformats.org/officeDocument/2006/relationships/vmlDrawing" Target="../drawings/vmlDrawing106.vml"/><Relationship Id="rId5" Type="http://schemas.openxmlformats.org/officeDocument/2006/relationships/hyperlink" Target="http://collab.lge.com/main/x/AocBNg" TargetMode="External"/><Relationship Id="rId15" Type="http://schemas.openxmlformats.org/officeDocument/2006/relationships/hyperlink" Target="http://collab.lge.com/main/x/ztuHLw" TargetMode="External"/><Relationship Id="rId23" Type="http://schemas.openxmlformats.org/officeDocument/2006/relationships/drawing" Target="../drawings/drawing105.xml"/><Relationship Id="rId28" Type="http://schemas.openxmlformats.org/officeDocument/2006/relationships/image" Target="../media/image247.emf"/><Relationship Id="rId10" Type="http://schemas.openxmlformats.org/officeDocument/2006/relationships/hyperlink" Target="http://collab.lge.com/main/x/5d1qLg" TargetMode="External"/><Relationship Id="rId19" Type="http://schemas.openxmlformats.org/officeDocument/2006/relationships/hyperlink" Target="http://collab.lge.com/main/display/IVIDCV/How+to+write+TCs+effectively" TargetMode="External"/><Relationship Id="rId4" Type="http://schemas.openxmlformats.org/officeDocument/2006/relationships/hyperlink" Target="http://collab.lge.com/main/x/gOGHLw" TargetMode="External"/><Relationship Id="rId9" Type="http://schemas.openxmlformats.org/officeDocument/2006/relationships/hyperlink" Target="http://collab.lge.com/main/x/_dSyMw" TargetMode="External"/><Relationship Id="rId14" Type="http://schemas.openxmlformats.org/officeDocument/2006/relationships/hyperlink" Target="http://collab.lge.com/main/x/j9smN" TargetMode="External"/><Relationship Id="rId22" Type="http://schemas.openxmlformats.org/officeDocument/2006/relationships/printerSettings" Target="../printerSettings/printerSettings429.bin"/><Relationship Id="rId27" Type="http://schemas.openxmlformats.org/officeDocument/2006/relationships/control" Target="../activeX/activeX247.xml"/></Relationships>
</file>

<file path=xl/worksheets/_rels/sheet109.xml.rels><?xml version="1.0" encoding="UTF-8" standalone="yes"?>
<Relationships xmlns="http://schemas.openxmlformats.org/package/2006/relationships"><Relationship Id="rId8" Type="http://schemas.openxmlformats.org/officeDocument/2006/relationships/hyperlink" Target="http://collab.lge.com/main/x/P1LdJw" TargetMode="External"/><Relationship Id="rId13" Type="http://schemas.openxmlformats.org/officeDocument/2006/relationships/hyperlink" Target="http://collab.lge.com/main/x/1bmXLw" TargetMode="External"/><Relationship Id="rId18" Type="http://schemas.openxmlformats.org/officeDocument/2006/relationships/hyperlink" Target="http://collab.lge.com/main/display/IVIDCV/Personal+report+skill" TargetMode="External"/><Relationship Id="rId26" Type="http://schemas.openxmlformats.org/officeDocument/2006/relationships/image" Target="../media/image248.emf"/><Relationship Id="rId3" Type="http://schemas.openxmlformats.org/officeDocument/2006/relationships/printerSettings" Target="../printerSettings/printerSettings432.bin"/><Relationship Id="rId21" Type="http://schemas.openxmlformats.org/officeDocument/2006/relationships/hyperlink" Target="http://collab.lge.com/main/x/1NuHLw" TargetMode="External"/><Relationship Id="rId7" Type="http://schemas.openxmlformats.org/officeDocument/2006/relationships/hyperlink" Target="http://collab.lge.com/main/x/_96HLw" TargetMode="External"/><Relationship Id="rId12" Type="http://schemas.openxmlformats.org/officeDocument/2006/relationships/hyperlink" Target="http://collab.lge.com/main/x/laxqLg" TargetMode="External"/><Relationship Id="rId17" Type="http://schemas.openxmlformats.org/officeDocument/2006/relationships/hyperlink" Target="http://collab.lge.com/main/x/JIVXLQ" TargetMode="External"/><Relationship Id="rId25" Type="http://schemas.openxmlformats.org/officeDocument/2006/relationships/control" Target="../activeX/activeX248.xml"/><Relationship Id="rId2" Type="http://schemas.openxmlformats.org/officeDocument/2006/relationships/printerSettings" Target="../printerSettings/printerSettings431.bin"/><Relationship Id="rId16" Type="http://schemas.openxmlformats.org/officeDocument/2006/relationships/hyperlink" Target="http://collab.lge.com/main/x/1NuHLw" TargetMode="External"/><Relationship Id="rId20" Type="http://schemas.openxmlformats.org/officeDocument/2006/relationships/hyperlink" Target="http://collab.lge.com/main/x/rtuHLw" TargetMode="External"/><Relationship Id="rId29" Type="http://schemas.openxmlformats.org/officeDocument/2006/relationships/comments" Target="../comments107.xml"/><Relationship Id="rId1" Type="http://schemas.openxmlformats.org/officeDocument/2006/relationships/printerSettings" Target="../printerSettings/printerSettings430.bin"/><Relationship Id="rId6" Type="http://schemas.openxmlformats.org/officeDocument/2006/relationships/hyperlink" Target="http://collab.lge.com/main/x/_dSyMw" TargetMode="External"/><Relationship Id="rId11" Type="http://schemas.openxmlformats.org/officeDocument/2006/relationships/hyperlink" Target="http://collab.lge.com/main/x/-3wrLQ" TargetMode="External"/><Relationship Id="rId24" Type="http://schemas.openxmlformats.org/officeDocument/2006/relationships/vmlDrawing" Target="../drawings/vmlDrawing107.vml"/><Relationship Id="rId5" Type="http://schemas.openxmlformats.org/officeDocument/2006/relationships/hyperlink" Target="http://collab.lge.com/main/x/AocBNg" TargetMode="External"/><Relationship Id="rId15" Type="http://schemas.openxmlformats.org/officeDocument/2006/relationships/hyperlink" Target="http://collab.lge.com/main/x/ztuHLw" TargetMode="External"/><Relationship Id="rId23" Type="http://schemas.openxmlformats.org/officeDocument/2006/relationships/drawing" Target="../drawings/drawing106.xml"/><Relationship Id="rId28" Type="http://schemas.openxmlformats.org/officeDocument/2006/relationships/image" Target="../media/image249.emf"/><Relationship Id="rId10" Type="http://schemas.openxmlformats.org/officeDocument/2006/relationships/hyperlink" Target="http://collab.lge.com/main/x/5d1qLg" TargetMode="External"/><Relationship Id="rId19" Type="http://schemas.openxmlformats.org/officeDocument/2006/relationships/hyperlink" Target="http://collab.lge.com/main/display/IVIDCV/How+to+write+TCs+effectively" TargetMode="External"/><Relationship Id="rId4" Type="http://schemas.openxmlformats.org/officeDocument/2006/relationships/hyperlink" Target="http://collab.lge.com/main/x/gOGHLw" TargetMode="External"/><Relationship Id="rId9" Type="http://schemas.openxmlformats.org/officeDocument/2006/relationships/hyperlink" Target="http://collab.lge.com/main/x/_dSyMw" TargetMode="External"/><Relationship Id="rId14" Type="http://schemas.openxmlformats.org/officeDocument/2006/relationships/hyperlink" Target="http://collab.lge.com/main/x/j9smN" TargetMode="External"/><Relationship Id="rId22" Type="http://schemas.openxmlformats.org/officeDocument/2006/relationships/printerSettings" Target="../printerSettings/printerSettings433.bin"/><Relationship Id="rId27" Type="http://schemas.openxmlformats.org/officeDocument/2006/relationships/control" Target="../activeX/activeX249.xml"/></Relationships>
</file>

<file path=xl/worksheets/_rels/sheet110.xml.rels><?xml version="1.0" encoding="UTF-8" standalone="yes"?>
<Relationships xmlns="http://schemas.openxmlformats.org/package/2006/relationships"><Relationship Id="rId8" Type="http://schemas.openxmlformats.org/officeDocument/2006/relationships/hyperlink" Target="http://collab.lge.com/main/x/P1LdJw" TargetMode="External"/><Relationship Id="rId13" Type="http://schemas.openxmlformats.org/officeDocument/2006/relationships/hyperlink" Target="http://collab.lge.com/main/x/1bmXLw" TargetMode="External"/><Relationship Id="rId18" Type="http://schemas.openxmlformats.org/officeDocument/2006/relationships/hyperlink" Target="http://collab.lge.com/main/display/IVIDCV/Personal+report+skill" TargetMode="External"/><Relationship Id="rId26" Type="http://schemas.openxmlformats.org/officeDocument/2006/relationships/image" Target="../media/image250.emf"/><Relationship Id="rId3" Type="http://schemas.openxmlformats.org/officeDocument/2006/relationships/printerSettings" Target="../printerSettings/printerSettings436.bin"/><Relationship Id="rId21" Type="http://schemas.openxmlformats.org/officeDocument/2006/relationships/hyperlink" Target="http://collab.lge.com/main/x/1NuHLw" TargetMode="External"/><Relationship Id="rId7" Type="http://schemas.openxmlformats.org/officeDocument/2006/relationships/hyperlink" Target="http://collab.lge.com/main/x/_96HLw" TargetMode="External"/><Relationship Id="rId12" Type="http://schemas.openxmlformats.org/officeDocument/2006/relationships/hyperlink" Target="http://collab.lge.com/main/x/laxqLg" TargetMode="External"/><Relationship Id="rId17" Type="http://schemas.openxmlformats.org/officeDocument/2006/relationships/hyperlink" Target="http://collab.lge.com/main/x/JIVXLQ" TargetMode="External"/><Relationship Id="rId25" Type="http://schemas.openxmlformats.org/officeDocument/2006/relationships/control" Target="../activeX/activeX250.xml"/><Relationship Id="rId2" Type="http://schemas.openxmlformats.org/officeDocument/2006/relationships/printerSettings" Target="../printerSettings/printerSettings435.bin"/><Relationship Id="rId16" Type="http://schemas.openxmlformats.org/officeDocument/2006/relationships/hyperlink" Target="http://collab.lge.com/main/x/1NuHLw" TargetMode="External"/><Relationship Id="rId20" Type="http://schemas.openxmlformats.org/officeDocument/2006/relationships/hyperlink" Target="http://collab.lge.com/main/x/rtuHLw" TargetMode="External"/><Relationship Id="rId29" Type="http://schemas.openxmlformats.org/officeDocument/2006/relationships/comments" Target="../comments108.xml"/><Relationship Id="rId1" Type="http://schemas.openxmlformats.org/officeDocument/2006/relationships/printerSettings" Target="../printerSettings/printerSettings434.bin"/><Relationship Id="rId6" Type="http://schemas.openxmlformats.org/officeDocument/2006/relationships/hyperlink" Target="http://collab.lge.com/main/x/_dSyMw" TargetMode="External"/><Relationship Id="rId11" Type="http://schemas.openxmlformats.org/officeDocument/2006/relationships/hyperlink" Target="http://collab.lge.com/main/x/-3wrLQ" TargetMode="External"/><Relationship Id="rId24" Type="http://schemas.openxmlformats.org/officeDocument/2006/relationships/vmlDrawing" Target="../drawings/vmlDrawing108.vml"/><Relationship Id="rId5" Type="http://schemas.openxmlformats.org/officeDocument/2006/relationships/hyperlink" Target="http://collab.lge.com/main/x/AocBNg" TargetMode="External"/><Relationship Id="rId15" Type="http://schemas.openxmlformats.org/officeDocument/2006/relationships/hyperlink" Target="http://collab.lge.com/main/x/ztuHLw" TargetMode="External"/><Relationship Id="rId23" Type="http://schemas.openxmlformats.org/officeDocument/2006/relationships/drawing" Target="../drawings/drawing107.xml"/><Relationship Id="rId28" Type="http://schemas.openxmlformats.org/officeDocument/2006/relationships/image" Target="../media/image251.emf"/><Relationship Id="rId10" Type="http://schemas.openxmlformats.org/officeDocument/2006/relationships/hyperlink" Target="http://collab.lge.com/main/x/5d1qLg" TargetMode="External"/><Relationship Id="rId19" Type="http://schemas.openxmlformats.org/officeDocument/2006/relationships/hyperlink" Target="http://collab.lge.com/main/display/IVIDCV/How+to+write+TCs+effectively" TargetMode="External"/><Relationship Id="rId4" Type="http://schemas.openxmlformats.org/officeDocument/2006/relationships/hyperlink" Target="http://collab.lge.com/main/x/gOGHLw" TargetMode="External"/><Relationship Id="rId9" Type="http://schemas.openxmlformats.org/officeDocument/2006/relationships/hyperlink" Target="http://collab.lge.com/main/x/_dSyMw" TargetMode="External"/><Relationship Id="rId14" Type="http://schemas.openxmlformats.org/officeDocument/2006/relationships/hyperlink" Target="http://collab.lge.com/main/x/j9smN" TargetMode="External"/><Relationship Id="rId22" Type="http://schemas.openxmlformats.org/officeDocument/2006/relationships/printerSettings" Target="../printerSettings/printerSettings437.bin"/><Relationship Id="rId27" Type="http://schemas.openxmlformats.org/officeDocument/2006/relationships/control" Target="../activeX/activeX251.xml"/></Relationships>
</file>

<file path=xl/worksheets/_rels/sheet111.xml.rels><?xml version="1.0" encoding="UTF-8" standalone="yes"?>
<Relationships xmlns="http://schemas.openxmlformats.org/package/2006/relationships"><Relationship Id="rId8" Type="http://schemas.openxmlformats.org/officeDocument/2006/relationships/hyperlink" Target="http://collab.lge.com/main/x/P1LdJw" TargetMode="External"/><Relationship Id="rId13" Type="http://schemas.openxmlformats.org/officeDocument/2006/relationships/hyperlink" Target="http://collab.lge.com/main/x/1bmXLw" TargetMode="External"/><Relationship Id="rId18" Type="http://schemas.openxmlformats.org/officeDocument/2006/relationships/hyperlink" Target="http://collab.lge.com/main/display/IVIDCV/Personal+report+skill" TargetMode="External"/><Relationship Id="rId26" Type="http://schemas.openxmlformats.org/officeDocument/2006/relationships/image" Target="../media/image252.emf"/><Relationship Id="rId3" Type="http://schemas.openxmlformats.org/officeDocument/2006/relationships/printerSettings" Target="../printerSettings/printerSettings440.bin"/><Relationship Id="rId21" Type="http://schemas.openxmlformats.org/officeDocument/2006/relationships/hyperlink" Target="http://collab.lge.com/main/x/1NuHLw" TargetMode="External"/><Relationship Id="rId7" Type="http://schemas.openxmlformats.org/officeDocument/2006/relationships/hyperlink" Target="http://collab.lge.com/main/x/_96HLw" TargetMode="External"/><Relationship Id="rId12" Type="http://schemas.openxmlformats.org/officeDocument/2006/relationships/hyperlink" Target="http://collab.lge.com/main/x/laxqLg" TargetMode="External"/><Relationship Id="rId17" Type="http://schemas.openxmlformats.org/officeDocument/2006/relationships/hyperlink" Target="http://collab.lge.com/main/x/JIVXLQ" TargetMode="External"/><Relationship Id="rId25" Type="http://schemas.openxmlformats.org/officeDocument/2006/relationships/control" Target="../activeX/activeX252.xml"/><Relationship Id="rId2" Type="http://schemas.openxmlformats.org/officeDocument/2006/relationships/printerSettings" Target="../printerSettings/printerSettings439.bin"/><Relationship Id="rId16" Type="http://schemas.openxmlformats.org/officeDocument/2006/relationships/hyperlink" Target="http://collab.lge.com/main/x/1NuHLw" TargetMode="External"/><Relationship Id="rId20" Type="http://schemas.openxmlformats.org/officeDocument/2006/relationships/hyperlink" Target="http://collab.lge.com/main/x/rtuHLw" TargetMode="External"/><Relationship Id="rId29" Type="http://schemas.openxmlformats.org/officeDocument/2006/relationships/comments" Target="../comments109.xml"/><Relationship Id="rId1" Type="http://schemas.openxmlformats.org/officeDocument/2006/relationships/printerSettings" Target="../printerSettings/printerSettings438.bin"/><Relationship Id="rId6" Type="http://schemas.openxmlformats.org/officeDocument/2006/relationships/hyperlink" Target="http://collab.lge.com/main/x/_dSyMw" TargetMode="External"/><Relationship Id="rId11" Type="http://schemas.openxmlformats.org/officeDocument/2006/relationships/hyperlink" Target="http://collab.lge.com/main/x/-3wrLQ" TargetMode="External"/><Relationship Id="rId24" Type="http://schemas.openxmlformats.org/officeDocument/2006/relationships/vmlDrawing" Target="../drawings/vmlDrawing109.vml"/><Relationship Id="rId5" Type="http://schemas.openxmlformats.org/officeDocument/2006/relationships/hyperlink" Target="http://collab.lge.com/main/x/AocBNg" TargetMode="External"/><Relationship Id="rId15" Type="http://schemas.openxmlformats.org/officeDocument/2006/relationships/hyperlink" Target="http://collab.lge.com/main/x/ztuHLw" TargetMode="External"/><Relationship Id="rId23" Type="http://schemas.openxmlformats.org/officeDocument/2006/relationships/drawing" Target="../drawings/drawing108.xml"/><Relationship Id="rId28" Type="http://schemas.openxmlformats.org/officeDocument/2006/relationships/image" Target="../media/image253.emf"/><Relationship Id="rId10" Type="http://schemas.openxmlformats.org/officeDocument/2006/relationships/hyperlink" Target="http://collab.lge.com/main/x/5d1qLg" TargetMode="External"/><Relationship Id="rId19" Type="http://schemas.openxmlformats.org/officeDocument/2006/relationships/hyperlink" Target="http://collab.lge.com/main/display/IVIDCV/How+to+write+TCs+effectively" TargetMode="External"/><Relationship Id="rId4" Type="http://schemas.openxmlformats.org/officeDocument/2006/relationships/hyperlink" Target="http://collab.lge.com/main/x/gOGHLw" TargetMode="External"/><Relationship Id="rId9" Type="http://schemas.openxmlformats.org/officeDocument/2006/relationships/hyperlink" Target="http://collab.lge.com/main/x/_dSyMw" TargetMode="External"/><Relationship Id="rId14" Type="http://schemas.openxmlformats.org/officeDocument/2006/relationships/hyperlink" Target="http://collab.lge.com/main/x/j9smN" TargetMode="External"/><Relationship Id="rId22" Type="http://schemas.openxmlformats.org/officeDocument/2006/relationships/printerSettings" Target="../printerSettings/printerSettings441.bin"/><Relationship Id="rId27" Type="http://schemas.openxmlformats.org/officeDocument/2006/relationships/control" Target="../activeX/activeX253.xml"/></Relationships>
</file>

<file path=xl/worksheets/_rels/sheet112.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ntrol" Target="../activeX/activeX256.xml"/><Relationship Id="rId3" Type="http://schemas.openxmlformats.org/officeDocument/2006/relationships/hyperlink" Target="http://collab.lge.com/main/x/_dSyMw" TargetMode="External"/><Relationship Id="rId21" Type="http://schemas.openxmlformats.org/officeDocument/2006/relationships/vmlDrawing" Target="../drawings/vmlDrawing110.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255.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109.xml"/><Relationship Id="rId29" Type="http://schemas.openxmlformats.org/officeDocument/2006/relationships/image" Target="../media/image257.emf"/><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255.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254.emf"/><Relationship Id="rId28" Type="http://schemas.openxmlformats.org/officeDocument/2006/relationships/control" Target="../activeX/activeX257.xml"/><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442.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254.xml"/><Relationship Id="rId27" Type="http://schemas.openxmlformats.org/officeDocument/2006/relationships/image" Target="../media/image256.emf"/><Relationship Id="rId30" Type="http://schemas.openxmlformats.org/officeDocument/2006/relationships/comments" Target="../comments110.xml"/></Relationships>
</file>

<file path=xl/worksheets/_rels/sheet113.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ntrol" Target="../activeX/activeX260.xml"/><Relationship Id="rId3" Type="http://schemas.openxmlformats.org/officeDocument/2006/relationships/hyperlink" Target="http://collab.lge.com/main/x/_dSyMw" TargetMode="External"/><Relationship Id="rId21" Type="http://schemas.openxmlformats.org/officeDocument/2006/relationships/vmlDrawing" Target="../drawings/vmlDrawing111.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259.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110.xml"/><Relationship Id="rId29" Type="http://schemas.openxmlformats.org/officeDocument/2006/relationships/image" Target="../media/image261.emf"/><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259.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258.emf"/><Relationship Id="rId28" Type="http://schemas.openxmlformats.org/officeDocument/2006/relationships/control" Target="../activeX/activeX261.xml"/><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443.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258.xml"/><Relationship Id="rId27" Type="http://schemas.openxmlformats.org/officeDocument/2006/relationships/image" Target="../media/image260.emf"/><Relationship Id="rId30" Type="http://schemas.openxmlformats.org/officeDocument/2006/relationships/comments" Target="../comments111.xml"/></Relationships>
</file>

<file path=xl/worksheets/_rels/sheet114.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ntrol" Target="../activeX/activeX264.xml"/><Relationship Id="rId3" Type="http://schemas.openxmlformats.org/officeDocument/2006/relationships/hyperlink" Target="http://collab.lge.com/main/x/_dSyMw" TargetMode="External"/><Relationship Id="rId21" Type="http://schemas.openxmlformats.org/officeDocument/2006/relationships/vmlDrawing" Target="../drawings/vmlDrawing112.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263.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111.xml"/><Relationship Id="rId29" Type="http://schemas.openxmlformats.org/officeDocument/2006/relationships/image" Target="../media/image265.emf"/><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263.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262.emf"/><Relationship Id="rId28" Type="http://schemas.openxmlformats.org/officeDocument/2006/relationships/control" Target="../activeX/activeX265.xml"/><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444.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262.xml"/><Relationship Id="rId27" Type="http://schemas.openxmlformats.org/officeDocument/2006/relationships/image" Target="../media/image264.emf"/><Relationship Id="rId30" Type="http://schemas.openxmlformats.org/officeDocument/2006/relationships/comments" Target="../comments112.xml"/></Relationships>
</file>

<file path=xl/worksheets/_rels/sheet115.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ntrol" Target="../activeX/activeX268.xml"/><Relationship Id="rId3" Type="http://schemas.openxmlformats.org/officeDocument/2006/relationships/hyperlink" Target="http://collab.lge.com/main/x/_dSyMw" TargetMode="External"/><Relationship Id="rId21" Type="http://schemas.openxmlformats.org/officeDocument/2006/relationships/vmlDrawing" Target="../drawings/vmlDrawing113.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267.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112.xml"/><Relationship Id="rId29" Type="http://schemas.openxmlformats.org/officeDocument/2006/relationships/image" Target="../media/image269.emf"/><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267.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266.emf"/><Relationship Id="rId28" Type="http://schemas.openxmlformats.org/officeDocument/2006/relationships/control" Target="../activeX/activeX269.xml"/><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445.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266.xml"/><Relationship Id="rId27" Type="http://schemas.openxmlformats.org/officeDocument/2006/relationships/image" Target="../media/image268.emf"/><Relationship Id="rId30" Type="http://schemas.openxmlformats.org/officeDocument/2006/relationships/comments" Target="../comments113.xml"/></Relationships>
</file>

<file path=xl/worksheets/_rels/sheet116.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ntrol" Target="../activeX/activeX272.xml"/><Relationship Id="rId3" Type="http://schemas.openxmlformats.org/officeDocument/2006/relationships/hyperlink" Target="http://collab.lge.com/main/x/_dSyMw" TargetMode="External"/><Relationship Id="rId21" Type="http://schemas.openxmlformats.org/officeDocument/2006/relationships/vmlDrawing" Target="../drawings/vmlDrawing114.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271.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113.xml"/><Relationship Id="rId29" Type="http://schemas.openxmlformats.org/officeDocument/2006/relationships/image" Target="../media/image273.emf"/><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271.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270.emf"/><Relationship Id="rId28" Type="http://schemas.openxmlformats.org/officeDocument/2006/relationships/control" Target="../activeX/activeX273.xml"/><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446.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270.xml"/><Relationship Id="rId27" Type="http://schemas.openxmlformats.org/officeDocument/2006/relationships/image" Target="../media/image272.emf"/><Relationship Id="rId30" Type="http://schemas.openxmlformats.org/officeDocument/2006/relationships/comments" Target="../comments114.xml"/></Relationships>
</file>

<file path=xl/worksheets/_rels/sheet117.xml.rels><?xml version="1.0" encoding="UTF-8" standalone="yes"?>
<Relationships xmlns="http://schemas.openxmlformats.org/package/2006/relationships"><Relationship Id="rId8" Type="http://schemas.openxmlformats.org/officeDocument/2006/relationships/hyperlink" Target="http://collab.lge.com/main/x/-3wrLQ" TargetMode="External"/><Relationship Id="rId13" Type="http://schemas.openxmlformats.org/officeDocument/2006/relationships/hyperlink" Target="http://collab.lge.com/main/x/1NuHLw" TargetMode="External"/><Relationship Id="rId18" Type="http://schemas.openxmlformats.org/officeDocument/2006/relationships/hyperlink" Target="http://collab.lge.com/main/x/1NuHLw" TargetMode="External"/><Relationship Id="rId26" Type="http://schemas.openxmlformats.org/officeDocument/2006/relationships/control" Target="../activeX/activeX276.xml"/><Relationship Id="rId3" Type="http://schemas.openxmlformats.org/officeDocument/2006/relationships/hyperlink" Target="http://collab.lge.com/main/x/_dSyMw" TargetMode="External"/><Relationship Id="rId21" Type="http://schemas.openxmlformats.org/officeDocument/2006/relationships/vmlDrawing" Target="../drawings/vmlDrawing115.vml"/><Relationship Id="rId7" Type="http://schemas.openxmlformats.org/officeDocument/2006/relationships/hyperlink" Target="http://collab.lge.com/main/x/5d1qLg" TargetMode="External"/><Relationship Id="rId12" Type="http://schemas.openxmlformats.org/officeDocument/2006/relationships/hyperlink" Target="http://collab.lge.com/main/x/ztuHLw" TargetMode="External"/><Relationship Id="rId17" Type="http://schemas.openxmlformats.org/officeDocument/2006/relationships/hyperlink" Target="http://collab.lge.com/main/x/rtuHLw" TargetMode="External"/><Relationship Id="rId25" Type="http://schemas.openxmlformats.org/officeDocument/2006/relationships/image" Target="../media/image275.emf"/><Relationship Id="rId2" Type="http://schemas.openxmlformats.org/officeDocument/2006/relationships/hyperlink" Target="http://collab.lge.com/main/x/AocBNg" TargetMode="External"/><Relationship Id="rId16" Type="http://schemas.openxmlformats.org/officeDocument/2006/relationships/hyperlink" Target="http://collab.lge.com/main/display/IVIDCV/How+to+write+TCs+effectively" TargetMode="External"/><Relationship Id="rId20" Type="http://schemas.openxmlformats.org/officeDocument/2006/relationships/drawing" Target="../drawings/drawing114.xml"/><Relationship Id="rId29" Type="http://schemas.openxmlformats.org/officeDocument/2006/relationships/image" Target="../media/image277.emf"/><Relationship Id="rId1" Type="http://schemas.openxmlformats.org/officeDocument/2006/relationships/hyperlink" Target="http://collab.lge.com/main/x/gOGHLw" TargetMode="External"/><Relationship Id="rId6" Type="http://schemas.openxmlformats.org/officeDocument/2006/relationships/hyperlink" Target="http://collab.lge.com/main/x/_dSyMw" TargetMode="External"/><Relationship Id="rId11" Type="http://schemas.openxmlformats.org/officeDocument/2006/relationships/hyperlink" Target="http://collab.lge.com/main/x/j9smN" TargetMode="External"/><Relationship Id="rId24" Type="http://schemas.openxmlformats.org/officeDocument/2006/relationships/control" Target="../activeX/activeX275.xml"/><Relationship Id="rId5" Type="http://schemas.openxmlformats.org/officeDocument/2006/relationships/hyperlink" Target="http://collab.lge.com/main/x/P1LdJw" TargetMode="External"/><Relationship Id="rId15" Type="http://schemas.openxmlformats.org/officeDocument/2006/relationships/hyperlink" Target="http://collab.lge.com/main/display/IVIDCV/Personal+report+skill" TargetMode="External"/><Relationship Id="rId23" Type="http://schemas.openxmlformats.org/officeDocument/2006/relationships/image" Target="../media/image274.emf"/><Relationship Id="rId28" Type="http://schemas.openxmlformats.org/officeDocument/2006/relationships/control" Target="../activeX/activeX277.xml"/><Relationship Id="rId10" Type="http://schemas.openxmlformats.org/officeDocument/2006/relationships/hyperlink" Target="http://collab.lge.com/main/x/1bmXLw" TargetMode="External"/><Relationship Id="rId19" Type="http://schemas.openxmlformats.org/officeDocument/2006/relationships/printerSettings" Target="../printerSettings/printerSettings447.bin"/><Relationship Id="rId4" Type="http://schemas.openxmlformats.org/officeDocument/2006/relationships/hyperlink" Target="http://collab.lge.com/main/x/_96HLw" TargetMode="External"/><Relationship Id="rId9" Type="http://schemas.openxmlformats.org/officeDocument/2006/relationships/hyperlink" Target="http://collab.lge.com/main/x/laxqLg" TargetMode="External"/><Relationship Id="rId14" Type="http://schemas.openxmlformats.org/officeDocument/2006/relationships/hyperlink" Target="http://collab.lge.com/main/x/JIVXLQ" TargetMode="External"/><Relationship Id="rId22" Type="http://schemas.openxmlformats.org/officeDocument/2006/relationships/control" Target="../activeX/activeX274.xml"/><Relationship Id="rId27" Type="http://schemas.openxmlformats.org/officeDocument/2006/relationships/image" Target="../media/image276.emf"/><Relationship Id="rId30" Type="http://schemas.openxmlformats.org/officeDocument/2006/relationships/comments" Target="../comments1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X66"/>
  <sheetViews>
    <sheetView workbookViewId="0">
      <selection activeCell="H9" sqref="H9"/>
    </sheetView>
  </sheetViews>
  <sheetFormatPr defaultRowHeight="14.4" x14ac:dyDescent="0.3"/>
  <cols>
    <col min="1" max="1" width="14.6640625" customWidth="1"/>
    <col min="2" max="2" width="11.6640625" customWidth="1"/>
    <col min="3" max="3" width="7" style="239" customWidth="1"/>
    <col min="11" max="11" width="14.6640625" customWidth="1"/>
    <col min="12" max="12" width="11.6640625" customWidth="1"/>
    <col min="13" max="13" width="7" style="239" customWidth="1"/>
    <col min="22" max="22" width="11.109375" bestFit="1" customWidth="1"/>
    <col min="23" max="23" width="7.33203125" customWidth="1"/>
    <col min="24" max="24" width="12" style="243" bestFit="1" customWidth="1"/>
  </cols>
  <sheetData>
    <row r="1" spans="1:24" x14ac:dyDescent="0.3">
      <c r="A1" s="245" t="s">
        <v>614</v>
      </c>
      <c r="K1" s="245" t="s">
        <v>614</v>
      </c>
    </row>
    <row r="2" spans="1:24" x14ac:dyDescent="0.3">
      <c r="V2" s="245" t="s">
        <v>613</v>
      </c>
    </row>
    <row r="3" spans="1:24" x14ac:dyDescent="0.3">
      <c r="A3" s="240" t="s">
        <v>596</v>
      </c>
      <c r="B3" s="241" t="s">
        <v>605</v>
      </c>
      <c r="C3" s="242" t="s">
        <v>604</v>
      </c>
      <c r="K3" s="240" t="s">
        <v>596</v>
      </c>
      <c r="L3" s="240" t="s">
        <v>605</v>
      </c>
      <c r="M3" s="242" t="s">
        <v>604</v>
      </c>
      <c r="V3" t="s">
        <v>596</v>
      </c>
      <c r="W3" t="s">
        <v>605</v>
      </c>
      <c r="X3" s="243" t="s">
        <v>604</v>
      </c>
    </row>
    <row r="4" spans="1:24" x14ac:dyDescent="0.3">
      <c r="A4" s="236" t="s">
        <v>598</v>
      </c>
      <c r="B4" s="237"/>
      <c r="C4" s="238">
        <v>0</v>
      </c>
      <c r="K4" s="236" t="s">
        <v>598</v>
      </c>
      <c r="L4" s="237"/>
      <c r="M4" s="238">
        <v>0</v>
      </c>
      <c r="U4" s="1133">
        <v>44041.194444444445</v>
      </c>
      <c r="V4" t="s">
        <v>374</v>
      </c>
      <c r="X4" s="243">
        <v>0</v>
      </c>
    </row>
    <row r="5" spans="1:24" x14ac:dyDescent="0.3">
      <c r="A5" s="236" t="s">
        <v>599</v>
      </c>
      <c r="B5" s="237">
        <v>2</v>
      </c>
      <c r="C5" s="238">
        <v>2.8985507246376812E-2</v>
      </c>
      <c r="K5" s="236" t="s">
        <v>599</v>
      </c>
      <c r="L5" s="237">
        <v>2</v>
      </c>
      <c r="M5" s="238">
        <v>2.8985507246376812E-2</v>
      </c>
      <c r="V5" t="s">
        <v>606</v>
      </c>
      <c r="W5">
        <v>1</v>
      </c>
      <c r="X5" s="243" t="e">
        <f>W5/$M$16</f>
        <v>#DIV/0!</v>
      </c>
    </row>
    <row r="6" spans="1:24" x14ac:dyDescent="0.3">
      <c r="A6" s="236" t="s">
        <v>600</v>
      </c>
      <c r="B6" s="237">
        <v>1</v>
      </c>
      <c r="C6" s="238">
        <v>1.4492753623188406E-2</v>
      </c>
      <c r="K6" s="236" t="s">
        <v>600</v>
      </c>
      <c r="L6" s="237">
        <v>1</v>
      </c>
      <c r="M6" s="238">
        <v>1.4492753623188406E-2</v>
      </c>
      <c r="V6" t="s">
        <v>607</v>
      </c>
      <c r="W6">
        <v>2</v>
      </c>
      <c r="X6" s="243" t="e">
        <f t="shared" ref="X6:X14" si="0">W6/$M$16</f>
        <v>#DIV/0!</v>
      </c>
    </row>
    <row r="7" spans="1:24" x14ac:dyDescent="0.3">
      <c r="A7" s="236" t="s">
        <v>601</v>
      </c>
      <c r="B7" s="237">
        <v>8</v>
      </c>
      <c r="C7" s="238">
        <v>0.11594202898550725</v>
      </c>
      <c r="K7" s="236" t="s">
        <v>601</v>
      </c>
      <c r="L7" s="237">
        <v>8</v>
      </c>
      <c r="M7" s="238">
        <v>0.11594202898550725</v>
      </c>
      <c r="V7" t="s">
        <v>608</v>
      </c>
      <c r="W7">
        <v>1</v>
      </c>
      <c r="X7" s="243" t="e">
        <f t="shared" si="0"/>
        <v>#DIV/0!</v>
      </c>
    </row>
    <row r="8" spans="1:24" x14ac:dyDescent="0.3">
      <c r="A8" s="236" t="s">
        <v>602</v>
      </c>
      <c r="B8" s="237">
        <v>53</v>
      </c>
      <c r="C8" s="238">
        <v>0.76811594202898548</v>
      </c>
      <c r="K8" s="236" t="s">
        <v>602</v>
      </c>
      <c r="L8" s="237">
        <v>53</v>
      </c>
      <c r="M8" s="238">
        <v>0.76811594202898548</v>
      </c>
      <c r="V8" t="s">
        <v>609</v>
      </c>
      <c r="W8">
        <v>5</v>
      </c>
      <c r="X8" s="243" t="e">
        <f t="shared" si="0"/>
        <v>#DIV/0!</v>
      </c>
    </row>
    <row r="9" spans="1:24" x14ac:dyDescent="0.3">
      <c r="A9" s="236" t="s">
        <v>603</v>
      </c>
      <c r="B9" s="237">
        <v>5</v>
      </c>
      <c r="C9" s="238">
        <v>7.2463768115942032E-2</v>
      </c>
      <c r="K9" s="236" t="s">
        <v>603</v>
      </c>
      <c r="L9" s="237">
        <v>5</v>
      </c>
      <c r="M9" s="238">
        <v>7.2463768115942032E-2</v>
      </c>
      <c r="V9" t="s">
        <v>610</v>
      </c>
      <c r="W9">
        <v>13</v>
      </c>
      <c r="X9" s="243" t="e">
        <f t="shared" si="0"/>
        <v>#DIV/0!</v>
      </c>
    </row>
    <row r="10" spans="1:24" x14ac:dyDescent="0.3">
      <c r="A10" s="236" t="s">
        <v>597</v>
      </c>
      <c r="B10" s="237">
        <v>69</v>
      </c>
      <c r="C10" s="238">
        <v>1</v>
      </c>
      <c r="K10" s="236" t="s">
        <v>597</v>
      </c>
      <c r="L10" s="237">
        <v>69</v>
      </c>
      <c r="M10" s="238">
        <v>1</v>
      </c>
      <c r="V10" t="s">
        <v>611</v>
      </c>
      <c r="W10">
        <v>19</v>
      </c>
      <c r="X10" s="243" t="e">
        <f t="shared" si="0"/>
        <v>#DIV/0!</v>
      </c>
    </row>
    <row r="11" spans="1:24" x14ac:dyDescent="0.3">
      <c r="C11"/>
      <c r="M11"/>
      <c r="U11" s="1045">
        <v>44029</v>
      </c>
      <c r="V11" s="246"/>
      <c r="W11" s="246">
        <v>23</v>
      </c>
      <c r="X11" s="243" t="e">
        <f t="shared" si="0"/>
        <v>#DIV/0!</v>
      </c>
    </row>
    <row r="12" spans="1:24" x14ac:dyDescent="0.3">
      <c r="C12"/>
      <c r="M12"/>
      <c r="V12" s="246" t="s">
        <v>612</v>
      </c>
      <c r="W12" s="246">
        <v>2</v>
      </c>
      <c r="X12" s="243" t="e">
        <f t="shared" si="0"/>
        <v>#DIV/0!</v>
      </c>
    </row>
    <row r="13" spans="1:24" x14ac:dyDescent="0.3">
      <c r="C13"/>
      <c r="M13"/>
      <c r="U13" s="1045">
        <v>44063</v>
      </c>
      <c r="V13" s="246"/>
      <c r="W13" s="246">
        <v>1</v>
      </c>
      <c r="X13" s="243" t="e">
        <f t="shared" si="0"/>
        <v>#DIV/0!</v>
      </c>
    </row>
    <row r="14" spans="1:24" x14ac:dyDescent="0.3">
      <c r="C14"/>
      <c r="M14"/>
      <c r="U14" s="1045">
        <v>44069</v>
      </c>
      <c r="V14" s="246"/>
      <c r="W14" s="246">
        <v>2</v>
      </c>
      <c r="X14" s="243" t="e">
        <f t="shared" si="0"/>
        <v>#DIV/0!</v>
      </c>
    </row>
    <row r="15" spans="1:24" x14ac:dyDescent="0.3">
      <c r="C15"/>
      <c r="H15" s="243"/>
      <c r="J15" s="244"/>
      <c r="M15"/>
      <c r="R15" s="243"/>
      <c r="T15" s="244"/>
      <c r="U15" s="243"/>
      <c r="V15" t="s">
        <v>597</v>
      </c>
      <c r="W15">
        <v>69</v>
      </c>
      <c r="X15" s="243">
        <v>1</v>
      </c>
    </row>
    <row r="16" spans="1:24" x14ac:dyDescent="0.3">
      <c r="H16" s="243"/>
      <c r="J16" s="244"/>
      <c r="R16" s="243"/>
      <c r="T16" s="244"/>
      <c r="U16" s="243"/>
      <c r="W16">
        <v>138</v>
      </c>
    </row>
    <row r="17" spans="1:21" x14ac:dyDescent="0.3">
      <c r="H17" s="243"/>
      <c r="J17" s="244"/>
      <c r="R17" s="243"/>
      <c r="T17" s="244"/>
      <c r="U17" s="243"/>
    </row>
    <row r="18" spans="1:21" x14ac:dyDescent="0.3">
      <c r="H18" s="243"/>
      <c r="J18" s="244"/>
      <c r="R18" s="243"/>
      <c r="T18" s="244"/>
      <c r="U18" s="243"/>
    </row>
    <row r="19" spans="1:21" x14ac:dyDescent="0.3">
      <c r="U19" s="1045">
        <v>44075</v>
      </c>
    </row>
    <row r="22" spans="1:21" x14ac:dyDescent="0.3">
      <c r="U22" s="1045">
        <v>44063</v>
      </c>
    </row>
    <row r="23" spans="1:21" x14ac:dyDescent="0.3">
      <c r="U23" s="1045">
        <v>44097</v>
      </c>
    </row>
    <row r="24" spans="1:21" x14ac:dyDescent="0.3">
      <c r="U24" s="1045">
        <v>44092</v>
      </c>
    </row>
    <row r="25" spans="1:21" x14ac:dyDescent="0.3">
      <c r="A25" s="235" t="s">
        <v>596</v>
      </c>
      <c r="B25" s="241" t="s">
        <v>605</v>
      </c>
      <c r="C25" s="242" t="s">
        <v>604</v>
      </c>
      <c r="K25" s="235" t="s">
        <v>596</v>
      </c>
      <c r="L25" s="240" t="s">
        <v>605</v>
      </c>
      <c r="M25" s="242" t="s">
        <v>604</v>
      </c>
      <c r="U25" s="1045">
        <v>44085</v>
      </c>
    </row>
    <row r="26" spans="1:21" x14ac:dyDescent="0.3">
      <c r="A26" s="236">
        <v>0</v>
      </c>
      <c r="B26" s="237">
        <v>2</v>
      </c>
      <c r="C26" s="238">
        <v>2.8985507246376812E-2</v>
      </c>
      <c r="K26" s="236">
        <v>0</v>
      </c>
      <c r="L26" s="237">
        <v>2</v>
      </c>
      <c r="M26" s="238">
        <v>2.8985507246376812E-2</v>
      </c>
      <c r="U26" s="1045">
        <v>44088</v>
      </c>
    </row>
    <row r="27" spans="1:21" x14ac:dyDescent="0.3">
      <c r="A27" s="236">
        <v>1</v>
      </c>
      <c r="B27" s="237">
        <v>5</v>
      </c>
      <c r="C27" s="238">
        <v>7.2463768115942032E-2</v>
      </c>
      <c r="K27" s="236">
        <v>1</v>
      </c>
      <c r="L27" s="237">
        <v>5</v>
      </c>
      <c r="M27" s="238">
        <v>7.2463768115942032E-2</v>
      </c>
      <c r="U27" s="1045">
        <v>44064</v>
      </c>
    </row>
    <row r="28" spans="1:21" x14ac:dyDescent="0.3">
      <c r="A28" s="236">
        <v>2</v>
      </c>
      <c r="B28" s="237">
        <v>49</v>
      </c>
      <c r="C28" s="238">
        <v>0.71014492753623193</v>
      </c>
      <c r="K28" s="236">
        <v>2</v>
      </c>
      <c r="L28" s="237">
        <v>49</v>
      </c>
      <c r="M28" s="238">
        <v>0.71014492753623193</v>
      </c>
      <c r="U28" s="1045">
        <v>44070</v>
      </c>
    </row>
    <row r="29" spans="1:21" x14ac:dyDescent="0.3">
      <c r="A29" s="236">
        <v>3</v>
      </c>
      <c r="B29" s="237">
        <v>13</v>
      </c>
      <c r="C29" s="238">
        <v>0.18840579710144928</v>
      </c>
      <c r="K29" s="236">
        <v>3</v>
      </c>
      <c r="L29" s="237">
        <v>13</v>
      </c>
      <c r="M29" s="238">
        <v>0.18840579710144928</v>
      </c>
      <c r="U29" s="1045">
        <v>44078</v>
      </c>
    </row>
    <row r="30" spans="1:21" x14ac:dyDescent="0.3">
      <c r="A30" s="236" t="s">
        <v>597</v>
      </c>
      <c r="B30" s="237">
        <v>69</v>
      </c>
      <c r="C30" s="238">
        <v>1</v>
      </c>
      <c r="K30" s="236" t="s">
        <v>597</v>
      </c>
      <c r="L30" s="237">
        <v>69</v>
      </c>
      <c r="M30" s="238">
        <v>1</v>
      </c>
      <c r="U30" s="1045">
        <v>44085</v>
      </c>
    </row>
    <row r="32" spans="1:21" x14ac:dyDescent="0.3">
      <c r="U32" s="1045">
        <v>44048</v>
      </c>
    </row>
    <row r="34" spans="21:21" x14ac:dyDescent="0.3">
      <c r="U34" s="1045">
        <v>44050</v>
      </c>
    </row>
    <row r="35" spans="21:21" x14ac:dyDescent="0.3">
      <c r="U35" s="1045">
        <v>43999</v>
      </c>
    </row>
    <row r="40" spans="21:21" x14ac:dyDescent="0.3">
      <c r="U40" s="1045">
        <v>44029</v>
      </c>
    </row>
    <row r="41" spans="21:21" x14ac:dyDescent="0.3">
      <c r="U41" s="1045">
        <v>44106</v>
      </c>
    </row>
    <row r="42" spans="21:21" x14ac:dyDescent="0.3">
      <c r="U42" s="1045">
        <v>44049</v>
      </c>
    </row>
    <row r="43" spans="21:21" x14ac:dyDescent="0.3">
      <c r="U43" s="1045">
        <v>44111</v>
      </c>
    </row>
    <row r="44" spans="21:21" x14ac:dyDescent="0.3">
      <c r="U44" s="1045">
        <v>44097</v>
      </c>
    </row>
    <row r="49" spans="21:21" x14ac:dyDescent="0.3">
      <c r="U49" s="1045">
        <v>44039</v>
      </c>
    </row>
    <row r="50" spans="21:21" x14ac:dyDescent="0.3">
      <c r="U50" s="1045">
        <v>44008</v>
      </c>
    </row>
    <row r="51" spans="21:21" x14ac:dyDescent="0.3">
      <c r="U51" s="1045">
        <v>44117</v>
      </c>
    </row>
    <row r="52" spans="21:21" x14ac:dyDescent="0.3">
      <c r="U52" s="1045">
        <v>44104</v>
      </c>
    </row>
    <row r="54" spans="21:21" x14ac:dyDescent="0.3">
      <c r="U54" s="1045">
        <v>44113</v>
      </c>
    </row>
    <row r="66" spans="21:21" x14ac:dyDescent="0.3">
      <c r="U66" s="1133">
        <v>44042.458333333336</v>
      </c>
    </row>
  </sheetData>
  <customSheetViews>
    <customSheetView guid="{3F51B73C-8999-4BDD-B7BB-CFA8C5D5F118}">
      <selection activeCell="H26" sqref="H26"/>
      <pageMargins left="0.7" right="0.7" top="0.75" bottom="0.75" header="0.3" footer="0.3"/>
      <pageSetup orientation="portrait" r:id="rId5"/>
    </customSheetView>
    <customSheetView guid="{040B64FF-F135-4C7F-9498-A8399C10673D}">
      <selection activeCell="K1" sqref="K1:AN1048576"/>
      <pageMargins left="0.7" right="0.7" top="0.75" bottom="0.75" header="0.3" footer="0.3"/>
      <pageSetup orientation="portrait" r:id="rId6"/>
    </customSheetView>
    <customSheetView guid="{6D9FC8F7-6352-4BF1-890A-27BF36FADC03}">
      <selection activeCell="H26" sqref="H26"/>
      <pageMargins left="0.7" right="0.7" top="0.75" bottom="0.75" header="0.3" footer="0.3"/>
      <pageSetup orientation="portrait" r:id="rId7"/>
    </customSheetView>
  </customSheetViews>
  <pageMargins left="0.7" right="0.7" top="0.75" bottom="0.75" header="0.3" footer="0.3"/>
  <pageSetup orientation="portrait" r:id="rId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filterMode="1"/>
  <dimension ref="A1:AX74"/>
  <sheetViews>
    <sheetView showGridLines="0" zoomScale="90" zoomScaleNormal="90" workbookViewId="0">
      <selection activeCell="E72" sqref="E72"/>
    </sheetView>
  </sheetViews>
  <sheetFormatPr defaultColWidth="9.109375" defaultRowHeight="13.2" x14ac:dyDescent="0.25"/>
  <cols>
    <col min="1" max="1" width="4.109375" style="33" bestFit="1" customWidth="1"/>
    <col min="2" max="2" width="6.109375" style="33" bestFit="1" customWidth="1"/>
    <col min="3" max="3" width="7.44140625" style="33" customWidth="1"/>
    <col min="4" max="4" width="12.5546875" style="33" customWidth="1"/>
    <col min="5" max="5" width="21.44140625" style="33" customWidth="1"/>
    <col min="6" max="6" width="20.33203125" style="33" customWidth="1"/>
    <col min="7" max="7" width="14.33203125" style="33" customWidth="1"/>
    <col min="8" max="12" width="20.33203125" style="85" customWidth="1"/>
    <col min="13" max="13" width="23.33203125" style="33" bestFit="1" customWidth="1"/>
    <col min="14" max="14" width="16.88671875" style="33" bestFit="1" customWidth="1"/>
    <col min="15" max="15" width="16.88671875" style="33" customWidth="1"/>
    <col min="16" max="16" width="13.6640625" style="33" customWidth="1"/>
    <col min="17" max="17" width="14.44140625" style="33" customWidth="1"/>
    <col min="18" max="19" width="9.44140625" style="33" bestFit="1" customWidth="1"/>
    <col min="20" max="20" width="8.44140625" style="33" customWidth="1"/>
    <col min="21" max="16384" width="9.109375" style="29"/>
  </cols>
  <sheetData>
    <row r="1" spans="1:50" x14ac:dyDescent="0.25">
      <c r="A1" s="23" t="s">
        <v>88</v>
      </c>
      <c r="B1" s="23" t="s">
        <v>91</v>
      </c>
      <c r="C1" s="23" t="s">
        <v>92</v>
      </c>
      <c r="D1" s="23" t="s">
        <v>454</v>
      </c>
      <c r="E1" s="23" t="s">
        <v>138</v>
      </c>
      <c r="F1" s="23" t="s">
        <v>89</v>
      </c>
      <c r="G1" s="1138" t="s">
        <v>533</v>
      </c>
      <c r="H1" s="1138" t="s">
        <v>534</v>
      </c>
      <c r="I1" s="1138" t="s">
        <v>538</v>
      </c>
      <c r="J1" s="1138" t="s">
        <v>537</v>
      </c>
      <c r="K1" s="1138" t="s">
        <v>539</v>
      </c>
      <c r="L1" s="1140" t="s">
        <v>540</v>
      </c>
      <c r="M1" s="1140" t="s">
        <v>535</v>
      </c>
      <c r="N1" s="1136" t="s">
        <v>536</v>
      </c>
      <c r="O1" s="231"/>
      <c r="P1" s="23" t="s">
        <v>90</v>
      </c>
      <c r="Q1" s="23"/>
      <c r="R1" s="23"/>
      <c r="S1" s="23"/>
      <c r="T1" s="23"/>
    </row>
    <row r="2" spans="1:50" ht="13.5" hidden="1" customHeight="1" x14ac:dyDescent="0.25">
      <c r="A2" s="27"/>
      <c r="B2" s="27"/>
      <c r="C2" s="27"/>
      <c r="D2" s="27"/>
      <c r="E2" s="27"/>
      <c r="F2" s="27"/>
      <c r="G2" s="1139"/>
      <c r="H2" s="1139"/>
      <c r="I2" s="1139"/>
      <c r="J2" s="1139"/>
      <c r="K2" s="1139"/>
      <c r="L2" s="1141"/>
      <c r="M2" s="1141"/>
      <c r="N2" s="1137"/>
      <c r="O2" s="219"/>
      <c r="P2" s="28" t="s">
        <v>5</v>
      </c>
      <c r="Q2" s="28" t="s">
        <v>6</v>
      </c>
      <c r="R2" s="28" t="s">
        <v>7</v>
      </c>
      <c r="S2" s="28" t="s">
        <v>8</v>
      </c>
      <c r="T2" s="28" t="s">
        <v>9</v>
      </c>
    </row>
    <row r="3" spans="1:50" hidden="1" x14ac:dyDescent="0.25">
      <c r="A3" s="30">
        <v>1</v>
      </c>
      <c r="B3" s="30" t="s">
        <v>95</v>
      </c>
      <c r="C3" s="30" t="s">
        <v>128</v>
      </c>
      <c r="D3" s="30" t="s">
        <v>541</v>
      </c>
      <c r="E3" s="30" t="s">
        <v>257</v>
      </c>
      <c r="F3" s="22" t="s">
        <v>98</v>
      </c>
      <c r="G3" s="22">
        <v>3</v>
      </c>
      <c r="H3" s="6">
        <v>3.1184012066365012</v>
      </c>
      <c r="I3" s="6">
        <v>3</v>
      </c>
      <c r="J3" s="6">
        <v>3.1568627450980395</v>
      </c>
      <c r="K3" s="6">
        <v>3</v>
      </c>
      <c r="L3" s="6">
        <v>3.1568627450980395</v>
      </c>
      <c r="M3" s="74" t="e">
        <f>#REF!</f>
        <v>#REF!</v>
      </c>
      <c r="N3" s="31" t="e">
        <f>#REF!</f>
        <v>#REF!</v>
      </c>
      <c r="O3" s="31" t="e">
        <f>N3-L3</f>
        <v>#REF!</v>
      </c>
      <c r="P3" s="32" t="e">
        <f>#REF!</f>
        <v>#REF!</v>
      </c>
      <c r="Q3" s="32" t="e">
        <f>#REF!</f>
        <v>#REF!</v>
      </c>
      <c r="R3" s="32" t="e">
        <f>#REF!</f>
        <v>#REF!</v>
      </c>
      <c r="S3" s="32" t="e">
        <f>#REF!</f>
        <v>#REF!</v>
      </c>
      <c r="T3" s="32" t="e">
        <f>#REF!</f>
        <v>#REF!</v>
      </c>
    </row>
    <row r="4" spans="1:50" hidden="1" x14ac:dyDescent="0.25">
      <c r="A4" s="30">
        <v>2</v>
      </c>
      <c r="B4" s="30" t="s">
        <v>95</v>
      </c>
      <c r="C4" s="30" t="s">
        <v>94</v>
      </c>
      <c r="D4" s="30" t="s">
        <v>542</v>
      </c>
      <c r="E4" s="30" t="s">
        <v>270</v>
      </c>
      <c r="F4" s="22" t="s">
        <v>96</v>
      </c>
      <c r="G4" s="218">
        <v>3</v>
      </c>
      <c r="H4" s="220">
        <v>3.0399698340874819</v>
      </c>
      <c r="I4" s="220">
        <v>3</v>
      </c>
      <c r="J4" s="220">
        <v>3.0527903469079947</v>
      </c>
      <c r="K4" s="220">
        <v>3</v>
      </c>
      <c r="L4" s="220">
        <v>3.0527903469079947</v>
      </c>
      <c r="M4" s="86">
        <f>'Ngan Do'!H66</f>
        <v>3</v>
      </c>
      <c r="N4" s="31">
        <f>'Ngan Do'!H64</f>
        <v>3.6805471124620075</v>
      </c>
      <c r="O4" s="31">
        <f t="shared" ref="O4:O67" si="0">N4-L4</f>
        <v>0.62775676555401283</v>
      </c>
      <c r="P4" s="32">
        <f>'Ngan Do'!C65</f>
        <v>1</v>
      </c>
      <c r="Q4" s="32">
        <f>'Ngan Do'!D65</f>
        <v>1</v>
      </c>
      <c r="R4" s="32">
        <f>'Ngan Do'!E65</f>
        <v>1</v>
      </c>
      <c r="S4" s="32">
        <f>'Ngan Do'!F65</f>
        <v>0.72340425531914898</v>
      </c>
      <c r="T4" s="32">
        <f>'Ngan Do'!G65</f>
        <v>0</v>
      </c>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row>
    <row r="5" spans="1:50" hidden="1" x14ac:dyDescent="0.25">
      <c r="A5" s="30">
        <v>3</v>
      </c>
      <c r="B5" s="30" t="s">
        <v>95</v>
      </c>
      <c r="C5" s="30" t="s">
        <v>128</v>
      </c>
      <c r="D5" s="30" t="s">
        <v>543</v>
      </c>
      <c r="E5" s="232" t="s">
        <v>261</v>
      </c>
      <c r="F5" s="25" t="s">
        <v>104</v>
      </c>
      <c r="G5" s="25">
        <v>3</v>
      </c>
      <c r="H5" s="221">
        <v>2.9018003273322432</v>
      </c>
      <c r="I5" s="221">
        <v>3</v>
      </c>
      <c r="J5" s="221">
        <v>2.9659028914348071</v>
      </c>
      <c r="K5" s="221">
        <v>3</v>
      </c>
      <c r="L5" s="221">
        <v>2.914620840152756</v>
      </c>
      <c r="M5" s="74" t="e">
        <f>#REF!</f>
        <v>#REF!</v>
      </c>
      <c r="N5" s="31" t="e">
        <f>#REF!</f>
        <v>#REF!</v>
      </c>
      <c r="O5" s="31" t="e">
        <f t="shared" si="0"/>
        <v>#REF!</v>
      </c>
      <c r="P5" s="32" t="e">
        <f>#REF!</f>
        <v>#REF!</v>
      </c>
      <c r="Q5" s="32" t="e">
        <f>#REF!</f>
        <v>#REF!</v>
      </c>
      <c r="R5" s="32" t="e">
        <f>#REF!</f>
        <v>#REF!</v>
      </c>
      <c r="S5" s="32" t="e">
        <f>#REF!</f>
        <v>#REF!</v>
      </c>
      <c r="T5" s="32" t="e">
        <f>#REF!</f>
        <v>#REF!</v>
      </c>
    </row>
    <row r="6" spans="1:50" hidden="1" x14ac:dyDescent="0.25">
      <c r="A6" s="30">
        <v>4</v>
      </c>
      <c r="B6" s="30" t="s">
        <v>95</v>
      </c>
      <c r="C6" s="30" t="s">
        <v>94</v>
      </c>
      <c r="D6" s="30" t="s">
        <v>544</v>
      </c>
      <c r="E6" s="232" t="s">
        <v>278</v>
      </c>
      <c r="F6" s="22" t="s">
        <v>100</v>
      </c>
      <c r="G6" s="22">
        <v>3</v>
      </c>
      <c r="H6" s="6">
        <v>2.9743589743589753</v>
      </c>
      <c r="I6" s="6">
        <v>3</v>
      </c>
      <c r="J6" s="6">
        <v>2.9743589743589753</v>
      </c>
      <c r="K6" s="6">
        <v>3</v>
      </c>
      <c r="L6" s="6">
        <v>2.9871794871794881</v>
      </c>
      <c r="M6" s="74">
        <f>'Truong Dao'!H66</f>
        <v>3</v>
      </c>
      <c r="N6" s="31">
        <f>'Truong Dao'!H64</f>
        <v>3.6170212765957461</v>
      </c>
      <c r="O6" s="31">
        <f t="shared" si="0"/>
        <v>0.62984178941625801</v>
      </c>
      <c r="P6" s="32">
        <f>'Truong Dao'!C65</f>
        <v>1</v>
      </c>
      <c r="Q6" s="32">
        <f>'Truong Dao'!D65</f>
        <v>1</v>
      </c>
      <c r="R6" s="32">
        <f>'Truong Dao'!E65</f>
        <v>1</v>
      </c>
      <c r="S6" s="32">
        <f>'Truong Dao'!F65</f>
        <v>0.61702127659574468</v>
      </c>
      <c r="T6" s="32">
        <f>'Truong Dao'!G65</f>
        <v>0</v>
      </c>
    </row>
    <row r="7" spans="1:50" hidden="1" x14ac:dyDescent="0.25">
      <c r="A7" s="30">
        <v>5</v>
      </c>
      <c r="B7" s="30" t="s">
        <v>95</v>
      </c>
      <c r="C7" s="30" t="s">
        <v>128</v>
      </c>
      <c r="D7" s="30" t="s">
        <v>545</v>
      </c>
      <c r="E7" s="232" t="s">
        <v>251</v>
      </c>
      <c r="F7" s="25" t="s">
        <v>114</v>
      </c>
      <c r="G7" s="25">
        <v>2</v>
      </c>
      <c r="H7" s="221">
        <v>2.6966721222040384</v>
      </c>
      <c r="I7" s="221">
        <v>3</v>
      </c>
      <c r="J7" s="221">
        <v>2.9871794871794881</v>
      </c>
      <c r="K7" s="221">
        <v>2</v>
      </c>
      <c r="L7" s="221">
        <v>2.9871794871794881</v>
      </c>
      <c r="M7" s="74" t="e">
        <f>#REF!</f>
        <v>#REF!</v>
      </c>
      <c r="N7" s="31" t="e">
        <f>#REF!</f>
        <v>#REF!</v>
      </c>
      <c r="O7" s="31" t="e">
        <f t="shared" si="0"/>
        <v>#REF!</v>
      </c>
      <c r="P7" s="32" t="e">
        <f>#REF!</f>
        <v>#REF!</v>
      </c>
      <c r="Q7" s="32" t="e">
        <f>#REF!</f>
        <v>#REF!</v>
      </c>
      <c r="R7" s="32" t="e">
        <f>#REF!</f>
        <v>#REF!</v>
      </c>
      <c r="S7" s="32" t="e">
        <f>#REF!</f>
        <v>#REF!</v>
      </c>
      <c r="T7" s="32" t="e">
        <f>#REF!</f>
        <v>#REF!</v>
      </c>
    </row>
    <row r="8" spans="1:50" hidden="1" x14ac:dyDescent="0.25">
      <c r="A8" s="30">
        <v>6</v>
      </c>
      <c r="B8" s="30" t="s">
        <v>95</v>
      </c>
      <c r="C8" s="30" t="s">
        <v>94</v>
      </c>
      <c r="D8" s="30" t="s">
        <v>546</v>
      </c>
      <c r="E8" s="232" t="s">
        <v>268</v>
      </c>
      <c r="F8" s="25" t="s">
        <v>101</v>
      </c>
      <c r="G8" s="25">
        <v>2</v>
      </c>
      <c r="H8" s="221">
        <v>2.7992362247681406</v>
      </c>
      <c r="I8" s="221">
        <v>3</v>
      </c>
      <c r="J8" s="221">
        <v>2.8633387888707049</v>
      </c>
      <c r="K8" s="221">
        <v>3</v>
      </c>
      <c r="L8" s="221">
        <v>2.8376977632296789</v>
      </c>
      <c r="M8" s="74">
        <f>'Anh Phan'!H66</f>
        <v>3</v>
      </c>
      <c r="N8" s="31">
        <f>'Anh Phan'!H64</f>
        <v>3.4652482269503553</v>
      </c>
      <c r="O8" s="31">
        <f t="shared" si="0"/>
        <v>0.62755046372067635</v>
      </c>
      <c r="P8" s="32">
        <f>'Anh Phan'!C65</f>
        <v>1</v>
      </c>
      <c r="Q8" s="32">
        <f>'Anh Phan'!D65</f>
        <v>1</v>
      </c>
      <c r="R8" s="32">
        <f>'Anh Phan'!E65</f>
        <v>1</v>
      </c>
      <c r="S8" s="32">
        <f>'Anh Phan'!F65</f>
        <v>0.74468085106382975</v>
      </c>
      <c r="T8" s="32">
        <f>'Anh Phan'!G65</f>
        <v>0</v>
      </c>
    </row>
    <row r="9" spans="1:50" ht="13.5" hidden="1" customHeight="1" x14ac:dyDescent="0.25">
      <c r="A9" s="30">
        <v>7</v>
      </c>
      <c r="B9" s="30" t="s">
        <v>95</v>
      </c>
      <c r="C9" s="30" t="s">
        <v>128</v>
      </c>
      <c r="D9" s="30" t="s">
        <v>547</v>
      </c>
      <c r="E9" s="232" t="s">
        <v>256</v>
      </c>
      <c r="F9" s="22" t="s">
        <v>99</v>
      </c>
      <c r="G9" s="22">
        <v>3</v>
      </c>
      <c r="H9" s="6">
        <v>2.9018003273322432</v>
      </c>
      <c r="I9" s="6">
        <v>3</v>
      </c>
      <c r="J9" s="6">
        <v>3.0000000000000009</v>
      </c>
      <c r="K9" s="6">
        <v>3</v>
      </c>
      <c r="L9" s="6">
        <v>2.9487179487179498</v>
      </c>
      <c r="M9" s="74" t="e">
        <f>#REF!</f>
        <v>#REF!</v>
      </c>
      <c r="N9" s="31" t="e">
        <f>#REF!</f>
        <v>#REF!</v>
      </c>
      <c r="O9" s="31" t="e">
        <f t="shared" si="0"/>
        <v>#REF!</v>
      </c>
      <c r="P9" s="32" t="e">
        <f>#REF!</f>
        <v>#REF!</v>
      </c>
      <c r="Q9" s="32" t="e">
        <f>#REF!</f>
        <v>#REF!</v>
      </c>
      <c r="R9" s="32" t="e">
        <f>#REF!</f>
        <v>#REF!</v>
      </c>
      <c r="S9" s="32" t="e">
        <f>#REF!</f>
        <v>#REF!</v>
      </c>
      <c r="T9" s="32" t="e">
        <f>#REF!</f>
        <v>#REF!</v>
      </c>
    </row>
    <row r="10" spans="1:50" hidden="1" x14ac:dyDescent="0.25">
      <c r="A10" s="30">
        <v>8</v>
      </c>
      <c r="B10" s="30" t="s">
        <v>95</v>
      </c>
      <c r="C10" s="30" t="s">
        <v>128</v>
      </c>
      <c r="D10" s="30" t="s">
        <v>548</v>
      </c>
      <c r="E10" s="232" t="s">
        <v>260</v>
      </c>
      <c r="F10" s="25" t="s">
        <v>117</v>
      </c>
      <c r="G10" s="25">
        <v>2</v>
      </c>
      <c r="H10" s="221">
        <v>2.8444850935464214</v>
      </c>
      <c r="I10" s="221">
        <v>3</v>
      </c>
      <c r="J10" s="221">
        <v>2.9811463046757174</v>
      </c>
      <c r="K10" s="221">
        <v>3</v>
      </c>
      <c r="L10" s="221">
        <v>2.9042232277526407</v>
      </c>
      <c r="M10" s="74" t="e">
        <f>#REF!</f>
        <v>#REF!</v>
      </c>
      <c r="N10" s="31" t="e">
        <f>#REF!</f>
        <v>#REF!</v>
      </c>
      <c r="O10" s="31" t="e">
        <f t="shared" si="0"/>
        <v>#REF!</v>
      </c>
      <c r="P10" s="32" t="e">
        <f>#REF!</f>
        <v>#REF!</v>
      </c>
      <c r="Q10" s="32" t="e">
        <f>#REF!</f>
        <v>#REF!</v>
      </c>
      <c r="R10" s="32" t="e">
        <f>#REF!</f>
        <v>#REF!</v>
      </c>
      <c r="S10" s="32" t="e">
        <f>#REF!</f>
        <v>#REF!</v>
      </c>
      <c r="T10" s="32" t="e">
        <f>#REF!</f>
        <v>#REF!</v>
      </c>
    </row>
    <row r="11" spans="1:50" hidden="1" x14ac:dyDescent="0.25">
      <c r="A11" s="30">
        <v>9</v>
      </c>
      <c r="B11" s="30" t="s">
        <v>95</v>
      </c>
      <c r="C11" s="30" t="s">
        <v>128</v>
      </c>
      <c r="D11" s="30" t="s">
        <v>549</v>
      </c>
      <c r="E11" s="232" t="s">
        <v>277</v>
      </c>
      <c r="F11" s="25" t="s">
        <v>118</v>
      </c>
      <c r="G11" s="25">
        <v>2</v>
      </c>
      <c r="H11" s="221">
        <v>2.6794871794871802</v>
      </c>
      <c r="I11" s="221">
        <v>2</v>
      </c>
      <c r="J11" s="221">
        <v>2.8333333333333344</v>
      </c>
      <c r="K11" s="221">
        <v>2</v>
      </c>
      <c r="L11" s="221">
        <v>2.717948717948719</v>
      </c>
      <c r="M11" s="74" t="e">
        <f>#REF!</f>
        <v>#REF!</v>
      </c>
      <c r="N11" s="31" t="e">
        <f>#REF!</f>
        <v>#REF!</v>
      </c>
      <c r="O11" s="31" t="e">
        <f t="shared" si="0"/>
        <v>#REF!</v>
      </c>
      <c r="P11" s="32" t="e">
        <f>#REF!</f>
        <v>#REF!</v>
      </c>
      <c r="Q11" s="32" t="e">
        <f>#REF!</f>
        <v>#REF!</v>
      </c>
      <c r="R11" s="32" t="e">
        <f>#REF!</f>
        <v>#REF!</v>
      </c>
      <c r="S11" s="32" t="e">
        <f>#REF!</f>
        <v>#REF!</v>
      </c>
      <c r="T11" s="32" t="e">
        <f>#REF!</f>
        <v>#REF!</v>
      </c>
    </row>
    <row r="12" spans="1:50" hidden="1" x14ac:dyDescent="0.25">
      <c r="A12" s="30">
        <v>10</v>
      </c>
      <c r="B12" s="30" t="s">
        <v>95</v>
      </c>
      <c r="C12" s="30" t="s">
        <v>94</v>
      </c>
      <c r="D12" s="30" t="s">
        <v>550</v>
      </c>
      <c r="E12" s="232" t="s">
        <v>267</v>
      </c>
      <c r="F12" s="25" t="s">
        <v>119</v>
      </c>
      <c r="G12" s="25">
        <v>2</v>
      </c>
      <c r="H12" s="221">
        <v>2.8076923076923088</v>
      </c>
      <c r="I12" s="221">
        <v>3</v>
      </c>
      <c r="J12" s="221">
        <v>3.2888386123680244</v>
      </c>
      <c r="K12" s="221">
        <v>3</v>
      </c>
      <c r="L12" s="221">
        <v>3.1342383107088994</v>
      </c>
      <c r="M12" s="74" t="e">
        <f>#REF!</f>
        <v>#REF!</v>
      </c>
      <c r="N12" s="31" t="e">
        <f>#REF!</f>
        <v>#REF!</v>
      </c>
      <c r="O12" s="31" t="e">
        <f t="shared" si="0"/>
        <v>#REF!</v>
      </c>
      <c r="P12" s="32" t="e">
        <f>#REF!</f>
        <v>#REF!</v>
      </c>
      <c r="Q12" s="32" t="e">
        <f>#REF!</f>
        <v>#REF!</v>
      </c>
      <c r="R12" s="32" t="e">
        <f>#REF!</f>
        <v>#REF!</v>
      </c>
      <c r="S12" s="32" t="e">
        <f>#REF!</f>
        <v>#REF!</v>
      </c>
      <c r="T12" s="32" t="e">
        <f>#REF!</f>
        <v>#REF!</v>
      </c>
    </row>
    <row r="13" spans="1:50" hidden="1" x14ac:dyDescent="0.25">
      <c r="A13" s="30">
        <v>11</v>
      </c>
      <c r="B13" s="30" t="s">
        <v>95</v>
      </c>
      <c r="C13" s="30" t="s">
        <v>128</v>
      </c>
      <c r="D13" s="30" t="s">
        <v>551</v>
      </c>
      <c r="E13" s="232" t="s">
        <v>265</v>
      </c>
      <c r="F13" s="25" t="s">
        <v>107</v>
      </c>
      <c r="G13" s="25">
        <v>2</v>
      </c>
      <c r="H13" s="221">
        <v>2.722313147845064</v>
      </c>
      <c r="I13" s="221">
        <v>3</v>
      </c>
      <c r="J13" s="221">
        <v>2.8633387888707049</v>
      </c>
      <c r="K13" s="221">
        <v>3</v>
      </c>
      <c r="L13" s="221">
        <v>2.722313147845064</v>
      </c>
      <c r="M13" s="74" t="e">
        <f>#REF!</f>
        <v>#REF!</v>
      </c>
      <c r="N13" s="31" t="e">
        <f>#REF!</f>
        <v>#REF!</v>
      </c>
      <c r="O13" s="31" t="e">
        <f t="shared" si="0"/>
        <v>#REF!</v>
      </c>
      <c r="P13" s="32" t="e">
        <f>#REF!</f>
        <v>#REF!</v>
      </c>
      <c r="Q13" s="32" t="e">
        <f>#REF!</f>
        <v>#REF!</v>
      </c>
      <c r="R13" s="32" t="e">
        <f>#REF!</f>
        <v>#REF!</v>
      </c>
      <c r="S13" s="32" t="e">
        <f>#REF!</f>
        <v>#REF!</v>
      </c>
      <c r="T13" s="32" t="e">
        <f>#REF!</f>
        <v>#REF!</v>
      </c>
    </row>
    <row r="14" spans="1:50" ht="14.4" hidden="1" x14ac:dyDescent="0.3">
      <c r="A14" s="30">
        <v>12</v>
      </c>
      <c r="B14" s="30" t="s">
        <v>95</v>
      </c>
      <c r="C14" s="30" t="s">
        <v>128</v>
      </c>
      <c r="D14" s="30" t="s">
        <v>552</v>
      </c>
      <c r="E14" s="232" t="s">
        <v>263</v>
      </c>
      <c r="F14" s="25" t="s">
        <v>121</v>
      </c>
      <c r="G14" s="25">
        <v>2</v>
      </c>
      <c r="H14" s="221">
        <v>2.7479541734860895</v>
      </c>
      <c r="I14" s="221">
        <v>3</v>
      </c>
      <c r="J14" s="221">
        <v>2.8889798145117305</v>
      </c>
      <c r="K14" s="221">
        <v>3</v>
      </c>
      <c r="L14" s="221">
        <v>2.8505182760501917</v>
      </c>
      <c r="M14" s="74" t="e">
        <f>#REF!</f>
        <v>#REF!</v>
      </c>
      <c r="N14" s="31" t="e">
        <f>#REF!</f>
        <v>#REF!</v>
      </c>
      <c r="O14" s="31" t="e">
        <f t="shared" si="0"/>
        <v>#REF!</v>
      </c>
      <c r="P14" s="32" t="e">
        <f>#REF!</f>
        <v>#REF!</v>
      </c>
      <c r="Q14" s="32" t="e">
        <f>#REF!</f>
        <v>#REF!</v>
      </c>
      <c r="R14" s="32" t="e">
        <f>#REF!</f>
        <v>#REF!</v>
      </c>
      <c r="S14" s="32" t="e">
        <f>#REF!</f>
        <v>#REF!</v>
      </c>
      <c r="T14" s="32" t="e">
        <f>#REF!</f>
        <v>#REF!</v>
      </c>
      <c r="V14" s="187"/>
    </row>
    <row r="15" spans="1:50" hidden="1" x14ac:dyDescent="0.25">
      <c r="A15" s="30">
        <v>13</v>
      </c>
      <c r="B15" s="30" t="s">
        <v>95</v>
      </c>
      <c r="C15" s="30" t="s">
        <v>128</v>
      </c>
      <c r="D15" s="30" t="s">
        <v>553</v>
      </c>
      <c r="E15" s="232" t="s">
        <v>259</v>
      </c>
      <c r="F15" s="25" t="s">
        <v>111</v>
      </c>
      <c r="G15" s="25">
        <v>2</v>
      </c>
      <c r="H15" s="221">
        <v>2.5684669939989098</v>
      </c>
      <c r="I15" s="221">
        <v>2</v>
      </c>
      <c r="J15" s="221">
        <v>2.6838516093835252</v>
      </c>
      <c r="K15" s="221">
        <v>2</v>
      </c>
      <c r="L15" s="221">
        <v>2.6453900709219869</v>
      </c>
      <c r="M15" s="74" t="e">
        <f>#REF!</f>
        <v>#REF!</v>
      </c>
      <c r="N15" s="31" t="e">
        <f>#REF!</f>
        <v>#REF!</v>
      </c>
      <c r="O15" s="31" t="e">
        <f t="shared" si="0"/>
        <v>#REF!</v>
      </c>
      <c r="P15" s="32" t="e">
        <f>#REF!</f>
        <v>#REF!</v>
      </c>
      <c r="Q15" s="32" t="e">
        <f>#REF!</f>
        <v>#REF!</v>
      </c>
      <c r="R15" s="32" t="e">
        <f>#REF!</f>
        <v>#REF!</v>
      </c>
      <c r="S15" s="32" t="e">
        <f>#REF!</f>
        <v>#REF!</v>
      </c>
      <c r="T15" s="32" t="e">
        <f>#REF!</f>
        <v>#REF!</v>
      </c>
    </row>
    <row r="16" spans="1:50" hidden="1" x14ac:dyDescent="0.25">
      <c r="A16" s="30">
        <v>14</v>
      </c>
      <c r="B16" s="30" t="s">
        <v>95</v>
      </c>
      <c r="C16" s="30" t="s">
        <v>94</v>
      </c>
      <c r="D16" s="30" t="s">
        <v>554</v>
      </c>
      <c r="E16" s="232" t="s">
        <v>274</v>
      </c>
      <c r="F16" s="25" t="s">
        <v>127</v>
      </c>
      <c r="G16" s="25">
        <v>2</v>
      </c>
      <c r="H16" s="221">
        <v>2.7479541734860895</v>
      </c>
      <c r="I16" s="221">
        <v>2</v>
      </c>
      <c r="J16" s="221">
        <v>2.8717948717948727</v>
      </c>
      <c r="K16" s="221">
        <v>2</v>
      </c>
      <c r="L16" s="221">
        <v>2.7992362247681406</v>
      </c>
      <c r="M16" s="74">
        <f>'Tam Hoang'!H66</f>
        <v>3</v>
      </c>
      <c r="N16" s="31">
        <f>'Tam Hoang'!H64</f>
        <v>3.1886524822695042</v>
      </c>
      <c r="O16" s="31">
        <f t="shared" si="0"/>
        <v>0.38941625750136355</v>
      </c>
      <c r="P16" s="32">
        <f>'Tam Hoang'!C65</f>
        <v>1</v>
      </c>
      <c r="Q16" s="32">
        <f>'Tam Hoang'!D65</f>
        <v>1</v>
      </c>
      <c r="R16" s="32">
        <f>'Tam Hoang'!E65</f>
        <v>1</v>
      </c>
      <c r="S16" s="32">
        <f>'Tam Hoang'!F65</f>
        <v>0.68085106382978722</v>
      </c>
      <c r="T16" s="32">
        <f>'Tam Hoang'!G65</f>
        <v>0</v>
      </c>
    </row>
    <row r="17" spans="1:20" hidden="1" x14ac:dyDescent="0.25">
      <c r="A17" s="30">
        <v>15</v>
      </c>
      <c r="B17" s="30" t="s">
        <v>95</v>
      </c>
      <c r="C17" s="30" t="s">
        <v>128</v>
      </c>
      <c r="D17" s="30" t="s">
        <v>555</v>
      </c>
      <c r="E17" s="232" t="s">
        <v>258</v>
      </c>
      <c r="F17" s="26" t="s">
        <v>124</v>
      </c>
      <c r="G17" s="26">
        <v>2</v>
      </c>
      <c r="H17" s="222">
        <v>2.5941080196399358</v>
      </c>
      <c r="I17" s="222">
        <v>2</v>
      </c>
      <c r="J17" s="222">
        <v>2.8461538461538471</v>
      </c>
      <c r="K17" s="222">
        <v>2</v>
      </c>
      <c r="L17" s="222">
        <v>2.7692307692307705</v>
      </c>
      <c r="M17" s="74" t="e">
        <f>#REF!</f>
        <v>#REF!</v>
      </c>
      <c r="N17" s="31" t="e">
        <f>#REF!</f>
        <v>#REF!</v>
      </c>
      <c r="O17" s="31" t="e">
        <f t="shared" si="0"/>
        <v>#REF!</v>
      </c>
      <c r="P17" s="32" t="e">
        <f>#REF!</f>
        <v>#REF!</v>
      </c>
      <c r="Q17" s="32" t="e">
        <f>#REF!</f>
        <v>#REF!</v>
      </c>
      <c r="R17" s="32" t="e">
        <f>#REF!</f>
        <v>#REF!</v>
      </c>
      <c r="S17" s="32" t="e">
        <f>#REF!</f>
        <v>#REF!</v>
      </c>
      <c r="T17" s="32" t="e">
        <f>#REF!</f>
        <v>#REF!</v>
      </c>
    </row>
    <row r="18" spans="1:20" hidden="1" x14ac:dyDescent="0.25">
      <c r="A18" s="30">
        <v>16</v>
      </c>
      <c r="B18" s="30" t="s">
        <v>95</v>
      </c>
      <c r="C18" s="30" t="s">
        <v>94</v>
      </c>
      <c r="D18" s="30" t="s">
        <v>556</v>
      </c>
      <c r="E18" s="232" t="s">
        <v>272</v>
      </c>
      <c r="F18" s="25" t="s">
        <v>106</v>
      </c>
      <c r="G18" s="25">
        <v>2</v>
      </c>
      <c r="H18" s="221">
        <v>2.6538461538461546</v>
      </c>
      <c r="I18" s="221">
        <v>2</v>
      </c>
      <c r="J18" s="221">
        <v>2.8717948717948727</v>
      </c>
      <c r="K18" s="221">
        <v>2</v>
      </c>
      <c r="L18" s="221">
        <v>2.8589743589743599</v>
      </c>
      <c r="M18" s="74">
        <f>'Thu Nguyen'!H66</f>
        <v>3</v>
      </c>
      <c r="N18" s="31">
        <f>'Thu Nguyen'!H64</f>
        <v>3.5176291793313079</v>
      </c>
      <c r="O18" s="31">
        <f t="shared" si="0"/>
        <v>0.658654820356948</v>
      </c>
      <c r="P18" s="32">
        <f>'Thu Nguyen'!C65</f>
        <v>1</v>
      </c>
      <c r="Q18" s="32">
        <f>'Thu Nguyen'!D65</f>
        <v>1</v>
      </c>
      <c r="R18" s="32">
        <f>'Thu Nguyen'!E65</f>
        <v>1</v>
      </c>
      <c r="S18" s="32">
        <f>'Thu Nguyen'!F65</f>
        <v>0.80851063829787229</v>
      </c>
      <c r="T18" s="32">
        <f>'Thu Nguyen'!G65</f>
        <v>0</v>
      </c>
    </row>
    <row r="19" spans="1:20" hidden="1" x14ac:dyDescent="0.25">
      <c r="A19" s="30">
        <v>17</v>
      </c>
      <c r="B19" s="30" t="s">
        <v>95</v>
      </c>
      <c r="C19" s="30" t="s">
        <v>94</v>
      </c>
      <c r="D19" s="30" t="s">
        <v>557</v>
      </c>
      <c r="E19" s="232" t="s">
        <v>280</v>
      </c>
      <c r="F19" s="22" t="s">
        <v>97</v>
      </c>
      <c r="G19" s="22">
        <v>2</v>
      </c>
      <c r="H19" s="6">
        <v>2.5941080196399358</v>
      </c>
      <c r="I19" s="6">
        <v>2</v>
      </c>
      <c r="J19" s="6">
        <v>2.7564102564102573</v>
      </c>
      <c r="K19" s="6">
        <v>2</v>
      </c>
      <c r="L19" s="6">
        <v>2.7564102564102573</v>
      </c>
      <c r="M19" s="74">
        <f>'Phuong Pham'!H66</f>
        <v>3</v>
      </c>
      <c r="N19" s="31">
        <f>'Phuong Pham'!H64</f>
        <v>3.3617021276595747</v>
      </c>
      <c r="O19" s="31">
        <f t="shared" si="0"/>
        <v>0.60529187124931738</v>
      </c>
      <c r="P19" s="32">
        <f>'Phuong Pham'!C65</f>
        <v>1</v>
      </c>
      <c r="Q19" s="32">
        <f>'Phuong Pham'!D65</f>
        <v>1</v>
      </c>
      <c r="R19" s="32">
        <f>'Phuong Pham'!E65</f>
        <v>1</v>
      </c>
      <c r="S19" s="32">
        <f>'Phuong Pham'!F65</f>
        <v>0.65957446808510634</v>
      </c>
      <c r="T19" s="32">
        <f>'Phuong Pham'!G65</f>
        <v>0</v>
      </c>
    </row>
    <row r="20" spans="1:20" hidden="1" x14ac:dyDescent="0.25">
      <c r="A20" s="30">
        <v>18</v>
      </c>
      <c r="B20" s="30" t="s">
        <v>95</v>
      </c>
      <c r="C20" s="30" t="s">
        <v>94</v>
      </c>
      <c r="D20" s="30" t="s">
        <v>558</v>
      </c>
      <c r="E20" s="232" t="s">
        <v>279</v>
      </c>
      <c r="F20" s="25" t="s">
        <v>103</v>
      </c>
      <c r="G20" s="25">
        <v>2</v>
      </c>
      <c r="H20" s="221">
        <v>2.5941080196399358</v>
      </c>
      <c r="I20" s="221">
        <v>3</v>
      </c>
      <c r="J20" s="221">
        <v>2.9871794871794881</v>
      </c>
      <c r="K20" s="221">
        <v>3</v>
      </c>
      <c r="L20" s="221">
        <v>2.7223131478450635</v>
      </c>
      <c r="M20" s="74">
        <f>'Vi Nguyen'!H66</f>
        <v>3</v>
      </c>
      <c r="N20" s="31">
        <f>'Vi Nguyen'!H64</f>
        <v>3.3331306990881462</v>
      </c>
      <c r="O20" s="31">
        <f t="shared" si="0"/>
        <v>0.61081755124308268</v>
      </c>
      <c r="P20" s="32">
        <f>'Vi Nguyen'!C65</f>
        <v>1</v>
      </c>
      <c r="Q20" s="32">
        <f>'Vi Nguyen'!D65</f>
        <v>1</v>
      </c>
      <c r="R20" s="32">
        <f>'Vi Nguyen'!E65</f>
        <v>1</v>
      </c>
      <c r="S20" s="32">
        <f>'Vi Nguyen'!F65</f>
        <v>0.82978723404255317</v>
      </c>
      <c r="T20" s="32">
        <f>'Vi Nguyen'!G65</f>
        <v>0</v>
      </c>
    </row>
    <row r="21" spans="1:20" hidden="1" x14ac:dyDescent="0.25">
      <c r="A21" s="30">
        <v>19</v>
      </c>
      <c r="B21" s="30" t="s">
        <v>95</v>
      </c>
      <c r="C21" s="30" t="s">
        <v>94</v>
      </c>
      <c r="D21" s="30" t="s">
        <v>559</v>
      </c>
      <c r="E21" s="232" t="s">
        <v>273</v>
      </c>
      <c r="F21" s="25" t="s">
        <v>109</v>
      </c>
      <c r="G21" s="25">
        <v>2</v>
      </c>
      <c r="H21" s="221">
        <v>2.5941080196399358</v>
      </c>
      <c r="I21" s="221">
        <v>2</v>
      </c>
      <c r="J21" s="221">
        <v>2.7820512820512828</v>
      </c>
      <c r="K21" s="221">
        <v>2</v>
      </c>
      <c r="L21" s="221">
        <v>2.7094926350245507</v>
      </c>
      <c r="M21" s="74">
        <f>'Ngoc Dang'!H66</f>
        <v>3</v>
      </c>
      <c r="N21" s="31">
        <f>'Ngoc Dang'!H64</f>
        <v>3.3191489361702136</v>
      </c>
      <c r="O21" s="31">
        <f t="shared" si="0"/>
        <v>0.60965630114566283</v>
      </c>
      <c r="P21" s="32">
        <f>'Ngoc Dang'!C65</f>
        <v>1</v>
      </c>
      <c r="Q21" s="32">
        <f>'Ngoc Dang'!D65</f>
        <v>1</v>
      </c>
      <c r="R21" s="32">
        <f>'Ngoc Dang'!E65</f>
        <v>1</v>
      </c>
      <c r="S21" s="32">
        <f>'Ngoc Dang'!F65</f>
        <v>0.72340425531914898</v>
      </c>
      <c r="T21" s="32">
        <f>'Ngoc Dang'!G65</f>
        <v>0</v>
      </c>
    </row>
    <row r="22" spans="1:20" hidden="1" x14ac:dyDescent="0.25">
      <c r="A22" s="30">
        <v>20</v>
      </c>
      <c r="B22" s="30" t="s">
        <v>95</v>
      </c>
      <c r="C22" s="30" t="s">
        <v>94</v>
      </c>
      <c r="D22" s="30" t="s">
        <v>560</v>
      </c>
      <c r="E22" s="232" t="s">
        <v>271</v>
      </c>
      <c r="F22" s="25" t="s">
        <v>110</v>
      </c>
      <c r="G22" s="25">
        <v>2</v>
      </c>
      <c r="H22" s="221">
        <v>2.5684669939989102</v>
      </c>
      <c r="I22" s="221">
        <v>2</v>
      </c>
      <c r="J22" s="221">
        <v>2.7435897435897445</v>
      </c>
      <c r="K22" s="221">
        <v>2</v>
      </c>
      <c r="L22" s="221">
        <v>2.6838516093835252</v>
      </c>
      <c r="M22" s="74">
        <f>'Hien Quach'!H66</f>
        <v>3</v>
      </c>
      <c r="N22" s="31">
        <f>'Hien Quach'!H64</f>
        <v>3.2832826747720372</v>
      </c>
      <c r="O22" s="31">
        <f t="shared" si="0"/>
        <v>0.59943106538851199</v>
      </c>
      <c r="P22" s="32">
        <f>'Hien Quach'!C65</f>
        <v>1</v>
      </c>
      <c r="Q22" s="32">
        <f>'Hien Quach'!D65</f>
        <v>1</v>
      </c>
      <c r="R22" s="32">
        <f>'Hien Quach'!E65</f>
        <v>1</v>
      </c>
      <c r="S22" s="32">
        <f>'Hien Quach'!F65</f>
        <v>0.78723404255319152</v>
      </c>
      <c r="T22" s="32">
        <f>'Hien Quach'!G65</f>
        <v>0</v>
      </c>
    </row>
    <row r="23" spans="1:20" hidden="1" x14ac:dyDescent="0.25">
      <c r="A23" s="30">
        <v>21</v>
      </c>
      <c r="B23" s="30" t="s">
        <v>95</v>
      </c>
      <c r="C23" s="30" t="s">
        <v>128</v>
      </c>
      <c r="D23" s="30" t="s">
        <v>561</v>
      </c>
      <c r="E23" s="232" t="s">
        <v>262</v>
      </c>
      <c r="F23" s="25" t="s">
        <v>105</v>
      </c>
      <c r="G23" s="25">
        <v>2</v>
      </c>
      <c r="H23" s="221">
        <v>2.5941080196399358</v>
      </c>
      <c r="I23" s="221">
        <v>2</v>
      </c>
      <c r="J23" s="221">
        <v>2.722313147845064</v>
      </c>
      <c r="K23" s="221">
        <v>2</v>
      </c>
      <c r="L23" s="221">
        <v>2.6197490452809613</v>
      </c>
      <c r="M23" s="74" t="e">
        <f>#REF!</f>
        <v>#REF!</v>
      </c>
      <c r="N23" s="31" t="e">
        <f>#REF!</f>
        <v>#REF!</v>
      </c>
      <c r="O23" s="31" t="e">
        <f t="shared" si="0"/>
        <v>#REF!</v>
      </c>
      <c r="P23" s="32" t="e">
        <f>#REF!</f>
        <v>#REF!</v>
      </c>
      <c r="Q23" s="32" t="e">
        <f>#REF!</f>
        <v>#REF!</v>
      </c>
      <c r="R23" s="32" t="e">
        <f>#REF!</f>
        <v>#REF!</v>
      </c>
      <c r="S23" s="32" t="e">
        <f>#REF!</f>
        <v>#REF!</v>
      </c>
      <c r="T23" s="32" t="e">
        <f>#REF!</f>
        <v>#REF!</v>
      </c>
    </row>
    <row r="24" spans="1:20" hidden="1" x14ac:dyDescent="0.25">
      <c r="A24" s="30">
        <v>22</v>
      </c>
      <c r="B24" s="30" t="s">
        <v>95</v>
      </c>
      <c r="C24" s="30" t="s">
        <v>94</v>
      </c>
      <c r="D24" s="30" t="s">
        <v>562</v>
      </c>
      <c r="E24" s="30" t="s">
        <v>269</v>
      </c>
      <c r="F24" s="25" t="s">
        <v>115</v>
      </c>
      <c r="G24" s="25">
        <v>2</v>
      </c>
      <c r="H24" s="221">
        <v>2.6966721222040384</v>
      </c>
      <c r="I24" s="221">
        <v>2</v>
      </c>
      <c r="J24" s="221">
        <v>2.7607746863066023</v>
      </c>
      <c r="K24" s="221">
        <v>2</v>
      </c>
      <c r="L24" s="221">
        <v>2.7607746863066023</v>
      </c>
      <c r="M24" s="74">
        <f>'Dung Pham'!H66</f>
        <v>3</v>
      </c>
      <c r="N24" s="31">
        <f>'Dung Pham'!H64</f>
        <v>3.3375886524822693</v>
      </c>
      <c r="O24" s="31">
        <f t="shared" si="0"/>
        <v>0.57681396617566705</v>
      </c>
      <c r="P24" s="32">
        <f>'Dung Pham'!C65</f>
        <v>1</v>
      </c>
      <c r="Q24" s="32">
        <f>'Dung Pham'!D65</f>
        <v>1</v>
      </c>
      <c r="R24" s="32">
        <f>'Dung Pham'!E65</f>
        <v>1</v>
      </c>
      <c r="S24" s="32">
        <f>'Dung Pham'!F65</f>
        <v>0.76595744680851063</v>
      </c>
      <c r="T24" s="32">
        <f>'Dung Pham'!G65</f>
        <v>0</v>
      </c>
    </row>
    <row r="25" spans="1:20" hidden="1" x14ac:dyDescent="0.25">
      <c r="A25" s="30">
        <v>23</v>
      </c>
      <c r="B25" s="30" t="s">
        <v>95</v>
      </c>
      <c r="C25" s="30" t="s">
        <v>94</v>
      </c>
      <c r="D25" s="30" t="s">
        <v>563</v>
      </c>
      <c r="E25" s="30" t="s">
        <v>283</v>
      </c>
      <c r="F25" s="25" t="s">
        <v>126</v>
      </c>
      <c r="G25" s="25">
        <v>2</v>
      </c>
      <c r="H25" s="221">
        <v>2.576923076923078</v>
      </c>
      <c r="I25" s="221">
        <v>2</v>
      </c>
      <c r="J25" s="221">
        <v>2.7307692307692317</v>
      </c>
      <c r="K25" s="221">
        <v>2</v>
      </c>
      <c r="L25" s="221">
        <v>2.7435897435897445</v>
      </c>
      <c r="M25" s="74" t="e">
        <f>#REF!</f>
        <v>#REF!</v>
      </c>
      <c r="N25" s="31" t="e">
        <f>#REF!</f>
        <v>#REF!</v>
      </c>
      <c r="O25" s="31" t="e">
        <f t="shared" si="0"/>
        <v>#REF!</v>
      </c>
      <c r="P25" s="32" t="e">
        <f>#REF!</f>
        <v>#REF!</v>
      </c>
      <c r="Q25" s="32" t="e">
        <f>#REF!</f>
        <v>#REF!</v>
      </c>
      <c r="R25" s="32" t="e">
        <f>#REF!</f>
        <v>#REF!</v>
      </c>
      <c r="S25" s="32" t="e">
        <f>#REF!</f>
        <v>#REF!</v>
      </c>
      <c r="T25" s="32" t="e">
        <f>#REF!</f>
        <v>#REF!</v>
      </c>
    </row>
    <row r="26" spans="1:20" hidden="1" x14ac:dyDescent="0.25">
      <c r="A26" s="30">
        <v>24</v>
      </c>
      <c r="B26" s="30" t="s">
        <v>95</v>
      </c>
      <c r="C26" s="30" t="s">
        <v>94</v>
      </c>
      <c r="D26" s="30" t="s">
        <v>564</v>
      </c>
      <c r="E26" s="30" t="s">
        <v>369</v>
      </c>
      <c r="F26" s="25" t="s">
        <v>131</v>
      </c>
      <c r="G26" s="25">
        <v>2</v>
      </c>
      <c r="H26" s="221">
        <v>2.4606457372414829</v>
      </c>
      <c r="I26" s="221">
        <v>2</v>
      </c>
      <c r="J26" s="221">
        <v>2.5503893269850724</v>
      </c>
      <c r="K26" s="221">
        <v>2</v>
      </c>
      <c r="L26" s="221">
        <v>2.4606457372414829</v>
      </c>
      <c r="M26" s="74">
        <f>'Duyen Pham'!H66</f>
        <v>2</v>
      </c>
      <c r="N26" s="31">
        <f>'Duyen Pham'!H64</f>
        <v>2.8761904761904762</v>
      </c>
      <c r="O26" s="31">
        <f t="shared" si="0"/>
        <v>0.41554473894899324</v>
      </c>
      <c r="P26" s="32">
        <f>'Duyen Pham'!C65</f>
        <v>1</v>
      </c>
      <c r="Q26" s="32">
        <f>'Duyen Pham'!D65</f>
        <v>1</v>
      </c>
      <c r="R26" s="32">
        <f>'Duyen Pham'!E65</f>
        <v>0.93548387096774188</v>
      </c>
      <c r="S26" s="32">
        <f>'Duyen Pham'!F65</f>
        <v>0</v>
      </c>
      <c r="T26" s="32">
        <f>'Duyen Pham'!G65</f>
        <v>0</v>
      </c>
    </row>
    <row r="27" spans="1:20" hidden="1" x14ac:dyDescent="0.25">
      <c r="A27" s="30">
        <v>25</v>
      </c>
      <c r="B27" s="30" t="s">
        <v>95</v>
      </c>
      <c r="C27" s="30" t="s">
        <v>128</v>
      </c>
      <c r="D27" s="30" t="s">
        <v>565</v>
      </c>
      <c r="E27" s="232" t="s">
        <v>264</v>
      </c>
      <c r="F27" s="25" t="s">
        <v>120</v>
      </c>
      <c r="G27" s="25">
        <v>2</v>
      </c>
      <c r="H27" s="221">
        <v>2.4146208401527551</v>
      </c>
      <c r="I27" s="221">
        <v>2</v>
      </c>
      <c r="J27" s="221">
        <v>2.5556464811783961</v>
      </c>
      <c r="K27" s="221">
        <v>2</v>
      </c>
      <c r="L27" s="221">
        <v>2.4915439170758322</v>
      </c>
      <c r="M27" s="74" t="e">
        <f>#REF!</f>
        <v>#REF!</v>
      </c>
      <c r="N27" s="31" t="e">
        <f>#REF!</f>
        <v>#REF!</v>
      </c>
      <c r="O27" s="31" t="e">
        <f t="shared" si="0"/>
        <v>#REF!</v>
      </c>
      <c r="P27" s="32" t="e">
        <f>#REF!</f>
        <v>#REF!</v>
      </c>
      <c r="Q27" s="32" t="e">
        <f>#REF!</f>
        <v>#REF!</v>
      </c>
      <c r="R27" s="32" t="e">
        <f>#REF!</f>
        <v>#REF!</v>
      </c>
      <c r="S27" s="32" t="e">
        <f>#REF!</f>
        <v>#REF!</v>
      </c>
      <c r="T27" s="32" t="e">
        <f>#REF!</f>
        <v>#REF!</v>
      </c>
    </row>
    <row r="28" spans="1:20" hidden="1" x14ac:dyDescent="0.25">
      <c r="A28" s="30">
        <v>26</v>
      </c>
      <c r="B28" s="30" t="s">
        <v>95</v>
      </c>
      <c r="C28" s="30" t="s">
        <v>94</v>
      </c>
      <c r="D28" s="30" t="s">
        <v>566</v>
      </c>
      <c r="E28" s="232" t="s">
        <v>282</v>
      </c>
      <c r="F28" s="25" t="s">
        <v>130</v>
      </c>
      <c r="G28" s="25">
        <v>2</v>
      </c>
      <c r="H28" s="221">
        <v>2.4146208401527565</v>
      </c>
      <c r="I28" s="221">
        <v>2</v>
      </c>
      <c r="J28" s="221">
        <v>2.6666666666666679</v>
      </c>
      <c r="K28" s="221">
        <v>2</v>
      </c>
      <c r="L28" s="221">
        <v>2.435897435897437</v>
      </c>
      <c r="M28" s="74">
        <f>'Ha Nguyen'!H66</f>
        <v>3</v>
      </c>
      <c r="N28" s="31">
        <f>'Ha Nguyen'!H64</f>
        <v>2.9714285714285715</v>
      </c>
      <c r="O28" s="31">
        <f t="shared" si="0"/>
        <v>0.53553113553113452</v>
      </c>
      <c r="P28" s="32">
        <f>'Ha Nguyen'!C65</f>
        <v>1</v>
      </c>
      <c r="Q28" s="32">
        <f>'Ha Nguyen'!D65</f>
        <v>1</v>
      </c>
      <c r="R28" s="32">
        <f>'Ha Nguyen'!E65</f>
        <v>1</v>
      </c>
      <c r="S28" s="32">
        <f>'Ha Nguyen'!F65</f>
        <v>0</v>
      </c>
      <c r="T28" s="32">
        <f>'Ha Nguyen'!G65</f>
        <v>0</v>
      </c>
    </row>
    <row r="29" spans="1:20" hidden="1" x14ac:dyDescent="0.25">
      <c r="A29" s="30">
        <v>27</v>
      </c>
      <c r="B29" s="30" t="s">
        <v>95</v>
      </c>
      <c r="C29" s="30" t="s">
        <v>94</v>
      </c>
      <c r="D29" s="30" t="s">
        <v>567</v>
      </c>
      <c r="E29" s="232" t="s">
        <v>284</v>
      </c>
      <c r="F29" s="25" t="s">
        <v>112</v>
      </c>
      <c r="G29" s="25">
        <v>2</v>
      </c>
      <c r="H29" s="221">
        <v>2.5043644298963459</v>
      </c>
      <c r="I29" s="221">
        <v>2</v>
      </c>
      <c r="J29" s="221">
        <v>2.5256410256410269</v>
      </c>
      <c r="K29" s="221">
        <v>2</v>
      </c>
      <c r="L29" s="221">
        <v>2.5043644298963459</v>
      </c>
      <c r="M29" s="74">
        <f>'Ly Nguyen'!H66</f>
        <v>3</v>
      </c>
      <c r="N29" s="31">
        <f>'Ly Nguyen'!H64</f>
        <v>3.2623100303951373</v>
      </c>
      <c r="O29" s="31">
        <f t="shared" si="0"/>
        <v>0.75794560049879145</v>
      </c>
      <c r="P29" s="32">
        <f>'Ly Nguyen'!C65</f>
        <v>1</v>
      </c>
      <c r="Q29" s="32">
        <f>'Ly Nguyen'!D65</f>
        <v>1</v>
      </c>
      <c r="R29" s="32">
        <f>'Ly Nguyen'!E65</f>
        <v>1</v>
      </c>
      <c r="S29" s="32">
        <f>'Ly Nguyen'!F65</f>
        <v>0.51063829787234039</v>
      </c>
      <c r="T29" s="32">
        <f>'Ly Nguyen'!G65</f>
        <v>0</v>
      </c>
    </row>
    <row r="30" spans="1:20" hidden="1" x14ac:dyDescent="0.25">
      <c r="A30" s="30">
        <v>28</v>
      </c>
      <c r="B30" s="30" t="s">
        <v>95</v>
      </c>
      <c r="C30" s="30" t="s">
        <v>128</v>
      </c>
      <c r="D30" s="30" t="s">
        <v>568</v>
      </c>
      <c r="E30" s="232" t="s">
        <v>253</v>
      </c>
      <c r="F30" s="25" t="s">
        <v>108</v>
      </c>
      <c r="G30" s="25">
        <v>2</v>
      </c>
      <c r="H30" s="221">
        <v>2.337697763229678</v>
      </c>
      <c r="I30" s="221">
        <v>2</v>
      </c>
      <c r="J30" s="221">
        <v>2.358974358974359</v>
      </c>
      <c r="K30" s="221">
        <v>2</v>
      </c>
      <c r="L30" s="221">
        <v>2.337697763229678</v>
      </c>
      <c r="M30" s="74" t="e">
        <f>#REF!</f>
        <v>#REF!</v>
      </c>
      <c r="N30" s="31" t="e">
        <f>#REF!</f>
        <v>#REF!</v>
      </c>
      <c r="O30" s="31" t="e">
        <f t="shared" si="0"/>
        <v>#REF!</v>
      </c>
      <c r="P30" s="32" t="e">
        <f>#REF!</f>
        <v>#REF!</v>
      </c>
      <c r="Q30" s="32" t="e">
        <f>#REF!</f>
        <v>#REF!</v>
      </c>
      <c r="R30" s="32" t="e">
        <f>#REF!</f>
        <v>#REF!</v>
      </c>
      <c r="S30" s="32" t="e">
        <f>#REF!</f>
        <v>#REF!</v>
      </c>
      <c r="T30" s="32" t="e">
        <f>#REF!</f>
        <v>#REF!</v>
      </c>
    </row>
    <row r="31" spans="1:20" hidden="1" x14ac:dyDescent="0.25">
      <c r="A31" s="30">
        <v>29</v>
      </c>
      <c r="B31" s="30" t="s">
        <v>95</v>
      </c>
      <c r="C31" s="30" t="s">
        <v>128</v>
      </c>
      <c r="D31" s="30" t="s">
        <v>569</v>
      </c>
      <c r="E31" s="232" t="s">
        <v>254</v>
      </c>
      <c r="F31" s="25" t="s">
        <v>102</v>
      </c>
      <c r="G31" s="25">
        <v>2</v>
      </c>
      <c r="H31" s="221">
        <v>2.3717948717948718</v>
      </c>
      <c r="I31" s="221">
        <v>2</v>
      </c>
      <c r="J31" s="221">
        <v>2.9102564102564115</v>
      </c>
      <c r="K31" s="221">
        <v>2</v>
      </c>
      <c r="L31" s="221">
        <v>2.6025641025641026</v>
      </c>
      <c r="M31" s="74" t="e">
        <f>#REF!</f>
        <v>#REF!</v>
      </c>
      <c r="N31" s="31" t="e">
        <f>#REF!</f>
        <v>#REF!</v>
      </c>
      <c r="O31" s="31" t="e">
        <f t="shared" si="0"/>
        <v>#REF!</v>
      </c>
      <c r="P31" s="32" t="e">
        <f>#REF!</f>
        <v>#REF!</v>
      </c>
      <c r="Q31" s="32" t="e">
        <f>#REF!</f>
        <v>#REF!</v>
      </c>
      <c r="R31" s="32" t="e">
        <f>#REF!</f>
        <v>#REF!</v>
      </c>
      <c r="S31" s="32" t="e">
        <f>#REF!</f>
        <v>#REF!</v>
      </c>
      <c r="T31" s="32" t="e">
        <f>#REF!</f>
        <v>#REF!</v>
      </c>
    </row>
    <row r="32" spans="1:20" hidden="1" x14ac:dyDescent="0.25">
      <c r="A32" s="30">
        <v>30</v>
      </c>
      <c r="B32" s="30" t="s">
        <v>95</v>
      </c>
      <c r="C32" s="30" t="s">
        <v>128</v>
      </c>
      <c r="D32" s="30" t="s">
        <v>570</v>
      </c>
      <c r="E32" s="232" t="s">
        <v>255</v>
      </c>
      <c r="F32" s="25" t="s">
        <v>122</v>
      </c>
      <c r="G32" s="25">
        <v>2</v>
      </c>
      <c r="H32" s="221">
        <v>2.2351336606655758</v>
      </c>
      <c r="I32" s="221">
        <v>2</v>
      </c>
      <c r="J32" s="221">
        <v>2.6966721222040371</v>
      </c>
      <c r="K32" s="221">
        <v>2</v>
      </c>
      <c r="L32" s="221">
        <v>2.5941080196399349</v>
      </c>
      <c r="M32" s="74" t="e">
        <f>#REF!</f>
        <v>#REF!</v>
      </c>
      <c r="N32" s="31" t="e">
        <f>#REF!</f>
        <v>#REF!</v>
      </c>
      <c r="O32" s="31" t="e">
        <f t="shared" si="0"/>
        <v>#REF!</v>
      </c>
      <c r="P32" s="32" t="e">
        <f>#REF!</f>
        <v>#REF!</v>
      </c>
      <c r="Q32" s="32" t="e">
        <f>#REF!</f>
        <v>#REF!</v>
      </c>
      <c r="R32" s="32" t="e">
        <f>#REF!</f>
        <v>#REF!</v>
      </c>
      <c r="S32" s="32" t="e">
        <f>#REF!</f>
        <v>#REF!</v>
      </c>
      <c r="T32" s="32" t="e">
        <f>#REF!</f>
        <v>#REF!</v>
      </c>
    </row>
    <row r="33" spans="1:20" hidden="1" x14ac:dyDescent="0.25">
      <c r="A33" s="30">
        <v>31</v>
      </c>
      <c r="B33" s="30" t="s">
        <v>95</v>
      </c>
      <c r="C33" s="30" t="s">
        <v>94</v>
      </c>
      <c r="D33" s="30" t="s">
        <v>571</v>
      </c>
      <c r="E33" s="232" t="s">
        <v>281</v>
      </c>
      <c r="F33" s="25" t="s">
        <v>113</v>
      </c>
      <c r="G33" s="25">
        <v>2</v>
      </c>
      <c r="H33" s="221">
        <v>2.0384615384615383</v>
      </c>
      <c r="I33" s="221">
        <v>2</v>
      </c>
      <c r="J33" s="221">
        <v>2.5512820512820524</v>
      </c>
      <c r="K33" s="221">
        <v>2</v>
      </c>
      <c r="L33" s="221">
        <v>2.576923076923078</v>
      </c>
      <c r="M33" s="74" t="e">
        <f>#REF!</f>
        <v>#REF!</v>
      </c>
      <c r="N33" s="31" t="e">
        <f>#REF!</f>
        <v>#REF!</v>
      </c>
      <c r="O33" s="31" t="e">
        <f t="shared" si="0"/>
        <v>#REF!</v>
      </c>
      <c r="P33" s="32" t="e">
        <f>#REF!</f>
        <v>#REF!</v>
      </c>
      <c r="Q33" s="32" t="e">
        <f>#REF!</f>
        <v>#REF!</v>
      </c>
      <c r="R33" s="32" t="e">
        <f>#REF!</f>
        <v>#REF!</v>
      </c>
      <c r="S33" s="32" t="e">
        <f>#REF!</f>
        <v>#REF!</v>
      </c>
      <c r="T33" s="32" t="e">
        <f>#REF!</f>
        <v>#REF!</v>
      </c>
    </row>
    <row r="34" spans="1:20" hidden="1" x14ac:dyDescent="0.25">
      <c r="A34" s="30">
        <v>32</v>
      </c>
      <c r="B34" s="30" t="s">
        <v>95</v>
      </c>
      <c r="C34" s="30" t="s">
        <v>94</v>
      </c>
      <c r="D34" s="30" t="s">
        <v>572</v>
      </c>
      <c r="E34" s="232" t="s">
        <v>276</v>
      </c>
      <c r="F34" s="25" t="s">
        <v>129</v>
      </c>
      <c r="G34" s="25">
        <v>2</v>
      </c>
      <c r="H34" s="221">
        <v>2.2094926350245512</v>
      </c>
      <c r="I34" s="221">
        <v>2</v>
      </c>
      <c r="J34" s="221">
        <v>2.2094926350245512</v>
      </c>
      <c r="K34" s="221">
        <v>2</v>
      </c>
      <c r="L34" s="221">
        <v>2.2094926350245512</v>
      </c>
      <c r="M34" s="74">
        <f>'Ngoc Dao'!H66</f>
        <v>3</v>
      </c>
      <c r="N34" s="31">
        <f>'Ngoc Dao'!H64</f>
        <v>2.9333333333333331</v>
      </c>
      <c r="O34" s="31">
        <f t="shared" si="0"/>
        <v>0.72384069830878195</v>
      </c>
      <c r="P34" s="32">
        <f>'Ngoc Dao'!C65</f>
        <v>1</v>
      </c>
      <c r="Q34" s="32">
        <f>'Ngoc Dao'!D65</f>
        <v>1</v>
      </c>
      <c r="R34" s="32">
        <f>'Ngoc Dao'!E65</f>
        <v>1</v>
      </c>
      <c r="S34" s="32">
        <f>'Ngoc Dao'!F65</f>
        <v>0</v>
      </c>
      <c r="T34" s="32">
        <f>'Ngoc Dao'!G65</f>
        <v>0</v>
      </c>
    </row>
    <row r="35" spans="1:20" hidden="1" x14ac:dyDescent="0.25">
      <c r="A35" s="30">
        <v>33</v>
      </c>
      <c r="B35" s="30" t="s">
        <v>95</v>
      </c>
      <c r="C35" s="30" t="s">
        <v>128</v>
      </c>
      <c r="D35" s="30" t="s">
        <v>573</v>
      </c>
      <c r="E35" s="232" t="s">
        <v>252</v>
      </c>
      <c r="F35" s="26" t="s">
        <v>125</v>
      </c>
      <c r="G35" s="26">
        <v>2</v>
      </c>
      <c r="H35" s="222">
        <v>1.9874522640480086</v>
      </c>
      <c r="I35" s="222">
        <v>2</v>
      </c>
      <c r="J35" s="222">
        <v>2.7479541734860895</v>
      </c>
      <c r="K35" s="222">
        <v>2</v>
      </c>
      <c r="L35" s="222">
        <v>2.4530823786142939</v>
      </c>
      <c r="M35" s="74" t="e">
        <f>#REF!</f>
        <v>#REF!</v>
      </c>
      <c r="N35" s="31" t="e">
        <f>#REF!</f>
        <v>#REF!</v>
      </c>
      <c r="O35" s="31" t="e">
        <f t="shared" si="0"/>
        <v>#REF!</v>
      </c>
      <c r="P35" s="32" t="e">
        <f>#REF!</f>
        <v>#REF!</v>
      </c>
      <c r="Q35" s="32" t="e">
        <f>#REF!</f>
        <v>#REF!</v>
      </c>
      <c r="R35" s="32" t="e">
        <f>#REF!</f>
        <v>#REF!</v>
      </c>
      <c r="S35" s="32" t="e">
        <f>#REF!</f>
        <v>#REF!</v>
      </c>
      <c r="T35" s="32" t="e">
        <f>#REF!</f>
        <v>#REF!</v>
      </c>
    </row>
    <row r="36" spans="1:20" hidden="1" x14ac:dyDescent="0.25">
      <c r="A36" s="30">
        <v>34</v>
      </c>
      <c r="B36" s="30" t="s">
        <v>95</v>
      </c>
      <c r="C36" s="30" t="s">
        <v>94</v>
      </c>
      <c r="D36" s="30" t="s">
        <v>574</v>
      </c>
      <c r="E36" s="232" t="s">
        <v>275</v>
      </c>
      <c r="F36" s="26" t="s">
        <v>123</v>
      </c>
      <c r="G36" s="26">
        <v>2</v>
      </c>
      <c r="H36" s="222">
        <v>1.9787234042553192</v>
      </c>
      <c r="I36" s="222">
        <v>2</v>
      </c>
      <c r="J36" s="222">
        <v>2.358974358974359</v>
      </c>
      <c r="K36" s="222">
        <v>2</v>
      </c>
      <c r="L36" s="222">
        <v>2.2094926350245498</v>
      </c>
      <c r="M36" s="74">
        <f>'Linh Nguyen'!H66</f>
        <v>2</v>
      </c>
      <c r="N36" s="31">
        <f>'Linh Nguyen'!H64</f>
        <v>3.1340425531914899</v>
      </c>
      <c r="O36" s="31">
        <f t="shared" si="0"/>
        <v>0.9245499181669401</v>
      </c>
      <c r="P36" s="32">
        <f>'Linh Nguyen'!C65</f>
        <v>1</v>
      </c>
      <c r="Q36" s="32">
        <f>'Linh Nguyen'!D65</f>
        <v>1</v>
      </c>
      <c r="R36" s="32">
        <f>'Linh Nguyen'!E65</f>
        <v>0.93548387096774188</v>
      </c>
      <c r="S36" s="32">
        <f>'Linh Nguyen'!F65</f>
        <v>0.78723404255319152</v>
      </c>
      <c r="T36" s="32">
        <f>'Linh Nguyen'!G65</f>
        <v>0</v>
      </c>
    </row>
    <row r="37" spans="1:20" hidden="1" x14ac:dyDescent="0.25">
      <c r="A37" s="30">
        <v>35</v>
      </c>
      <c r="B37" s="30" t="s">
        <v>95</v>
      </c>
      <c r="C37" s="30" t="s">
        <v>94</v>
      </c>
      <c r="D37" s="30" t="s">
        <v>575</v>
      </c>
      <c r="E37" s="30" t="s">
        <v>266</v>
      </c>
      <c r="F37" s="25" t="s">
        <v>116</v>
      </c>
      <c r="G37" s="25">
        <v>2</v>
      </c>
      <c r="H37" s="221">
        <v>1.8452611218568664</v>
      </c>
      <c r="I37" s="221">
        <v>2</v>
      </c>
      <c r="J37" s="221">
        <v>2.26833804493379</v>
      </c>
      <c r="K37" s="221">
        <v>2</v>
      </c>
      <c r="L37" s="221">
        <v>2.0760303526260975</v>
      </c>
      <c r="M37" s="74">
        <f>'Huong Luong'!H66</f>
        <v>3</v>
      </c>
      <c r="N37" s="31">
        <f>'Huong Luong'!H64</f>
        <v>2.9333333333333331</v>
      </c>
      <c r="O37" s="31">
        <f t="shared" si="0"/>
        <v>0.85730298070723565</v>
      </c>
      <c r="P37" s="32">
        <f>'Huong Luong'!C65</f>
        <v>1</v>
      </c>
      <c r="Q37" s="32">
        <f>'Huong Luong'!D65</f>
        <v>1</v>
      </c>
      <c r="R37" s="32">
        <f>'Huong Luong'!E65</f>
        <v>1</v>
      </c>
      <c r="S37" s="32">
        <f>'Huong Luong'!F65</f>
        <v>0</v>
      </c>
      <c r="T37" s="32">
        <f>'Huong Luong'!G65</f>
        <v>0</v>
      </c>
    </row>
    <row r="38" spans="1:20" hidden="1" x14ac:dyDescent="0.25">
      <c r="A38" s="30">
        <v>1</v>
      </c>
      <c r="B38" s="30" t="s">
        <v>285</v>
      </c>
      <c r="C38" s="30" t="s">
        <v>94</v>
      </c>
      <c r="D38" s="30" t="s">
        <v>576</v>
      </c>
      <c r="E38" s="232" t="s">
        <v>326</v>
      </c>
      <c r="F38" s="227" t="s">
        <v>286</v>
      </c>
      <c r="G38" s="227">
        <v>2</v>
      </c>
      <c r="H38" s="228">
        <v>2.9426847662141791</v>
      </c>
      <c r="I38" s="228">
        <v>3</v>
      </c>
      <c r="J38" s="228">
        <v>3.38</v>
      </c>
      <c r="K38" s="228">
        <v>3</v>
      </c>
      <c r="L38" s="228">
        <v>3.4909502262443439</v>
      </c>
      <c r="M38" s="74">
        <f>'Quyen Nguyen'!H66</f>
        <v>3</v>
      </c>
      <c r="N38" s="31">
        <f>'Quyen Nguyen'!H64</f>
        <v>3.7516717325227971</v>
      </c>
      <c r="O38" s="31">
        <f t="shared" si="0"/>
        <v>0.26072150627845314</v>
      </c>
      <c r="P38" s="32">
        <f>'Quyen Nguyen'!C65</f>
        <v>1</v>
      </c>
      <c r="Q38" s="32">
        <f>'Quyen Nguyen'!D65</f>
        <v>1</v>
      </c>
      <c r="R38" s="32">
        <f>'Quyen Nguyen'!E65</f>
        <v>1</v>
      </c>
      <c r="S38" s="32">
        <f>'Quyen Nguyen'!F65</f>
        <v>0.57446808510638303</v>
      </c>
      <c r="T38" s="32">
        <f>'Quyen Nguyen'!G65</f>
        <v>0</v>
      </c>
    </row>
    <row r="39" spans="1:20" hidden="1" x14ac:dyDescent="0.25">
      <c r="A39" s="30">
        <v>2</v>
      </c>
      <c r="B39" s="30" t="s">
        <v>285</v>
      </c>
      <c r="C39" s="30" t="s">
        <v>94</v>
      </c>
      <c r="D39" s="30" t="s">
        <v>446</v>
      </c>
      <c r="E39" s="229" t="s">
        <v>354</v>
      </c>
      <c r="F39" s="72" t="s">
        <v>287</v>
      </c>
      <c r="G39" s="72">
        <v>3</v>
      </c>
      <c r="H39" s="223">
        <v>2.935897435897437</v>
      </c>
      <c r="I39" s="223">
        <v>3</v>
      </c>
      <c r="J39" s="223">
        <v>2.9487179487179498</v>
      </c>
      <c r="K39" s="223">
        <v>3</v>
      </c>
      <c r="L39" s="223">
        <v>2.935897435897437</v>
      </c>
      <c r="M39" s="74">
        <f>'Oanh Nguyen'!H66</f>
        <v>3</v>
      </c>
      <c r="N39" s="31">
        <f>'Oanh Nguyen'!H64</f>
        <v>3.3683890577507603</v>
      </c>
      <c r="O39" s="31">
        <f t="shared" si="0"/>
        <v>0.43249162185332324</v>
      </c>
      <c r="P39" s="32">
        <f>'Oanh Nguyen'!C65</f>
        <v>1</v>
      </c>
      <c r="Q39" s="32">
        <f>'Oanh Nguyen'!D65</f>
        <v>1</v>
      </c>
      <c r="R39" s="32">
        <f>'Oanh Nguyen'!E65</f>
        <v>1</v>
      </c>
      <c r="S39" s="32">
        <f>'Oanh Nguyen'!F65</f>
        <v>0.42553191489361702</v>
      </c>
      <c r="T39" s="32">
        <f>'Oanh Nguyen'!G65</f>
        <v>0</v>
      </c>
    </row>
    <row r="40" spans="1:20" hidden="1" x14ac:dyDescent="0.25">
      <c r="A40" s="30">
        <v>3</v>
      </c>
      <c r="B40" s="30" t="s">
        <v>285</v>
      </c>
      <c r="C40" s="30" t="s">
        <v>94</v>
      </c>
      <c r="D40" s="30" t="s">
        <v>577</v>
      </c>
      <c r="E40" s="30" t="s">
        <v>341</v>
      </c>
      <c r="F40" s="227" t="s">
        <v>288</v>
      </c>
      <c r="G40" s="227">
        <v>3</v>
      </c>
      <c r="H40" s="228">
        <v>2.914620840152756</v>
      </c>
      <c r="I40" s="228">
        <v>3</v>
      </c>
      <c r="J40" s="228">
        <v>2.9402618657937816</v>
      </c>
      <c r="K40" s="228">
        <v>3</v>
      </c>
      <c r="L40" s="228">
        <v>2.9274413529732688</v>
      </c>
      <c r="M40" s="74">
        <f>'Thuy Le'!H66</f>
        <v>3</v>
      </c>
      <c r="N40" s="31">
        <f>'Thuy Le'!H64</f>
        <v>3.5716312056737607</v>
      </c>
      <c r="O40" s="31">
        <f t="shared" si="0"/>
        <v>0.64418985270049189</v>
      </c>
      <c r="P40" s="32">
        <f>'Thuy Le'!C65</f>
        <v>1</v>
      </c>
      <c r="Q40" s="32">
        <f>'Thuy Le'!D65</f>
        <v>1</v>
      </c>
      <c r="R40" s="32">
        <f>'Thuy Le'!E65</f>
        <v>1</v>
      </c>
      <c r="S40" s="32">
        <f>'Thuy Le'!F65</f>
        <v>0.63829787234042556</v>
      </c>
      <c r="T40" s="32">
        <f>'Thuy Le'!G65</f>
        <v>0</v>
      </c>
    </row>
    <row r="41" spans="1:20" hidden="1" x14ac:dyDescent="0.25">
      <c r="A41" s="30">
        <v>4</v>
      </c>
      <c r="B41" s="30" t="s">
        <v>285</v>
      </c>
      <c r="C41" s="30" t="s">
        <v>94</v>
      </c>
      <c r="D41" s="30" t="s">
        <v>578</v>
      </c>
      <c r="E41" s="30" t="s">
        <v>519</v>
      </c>
      <c r="F41" s="227" t="s">
        <v>289</v>
      </c>
      <c r="G41" s="227">
        <v>2</v>
      </c>
      <c r="H41" s="228">
        <v>2.9358974358974366</v>
      </c>
      <c r="I41" s="228">
        <v>3</v>
      </c>
      <c r="J41" s="228">
        <v>2.9615384615384621</v>
      </c>
      <c r="K41" s="228">
        <v>3</v>
      </c>
      <c r="L41" s="228">
        <v>2.9487179487179493</v>
      </c>
      <c r="M41" s="74">
        <f>'Phuc Truong'!H66</f>
        <v>3</v>
      </c>
      <c r="N41" s="31">
        <f>'Phuc Truong'!H64</f>
        <v>3.1203647416413376</v>
      </c>
      <c r="O41" s="31">
        <f t="shared" si="0"/>
        <v>0.17164679292338825</v>
      </c>
      <c r="P41" s="32">
        <f>'Phuc Truong'!C65</f>
        <v>1</v>
      </c>
      <c r="Q41" s="32">
        <f>'Phuc Truong'!D65</f>
        <v>1</v>
      </c>
      <c r="R41" s="32">
        <f>'Phuc Truong'!E65</f>
        <v>1</v>
      </c>
      <c r="S41" s="32">
        <f>'Phuc Truong'!F65</f>
        <v>0.14893617021276595</v>
      </c>
      <c r="T41" s="32">
        <f>'Phuc Truong'!G65</f>
        <v>0</v>
      </c>
    </row>
    <row r="42" spans="1:20" x14ac:dyDescent="0.25">
      <c r="A42" s="30">
        <v>5</v>
      </c>
      <c r="B42" s="30" t="s">
        <v>285</v>
      </c>
      <c r="C42" s="30" t="s">
        <v>128</v>
      </c>
      <c r="D42" s="30" t="s">
        <v>453</v>
      </c>
      <c r="E42" s="229" t="s">
        <v>348</v>
      </c>
      <c r="F42" s="73" t="s">
        <v>290</v>
      </c>
      <c r="G42" s="73">
        <v>3</v>
      </c>
      <c r="H42" s="224">
        <v>2.8761593016912177</v>
      </c>
      <c r="I42" s="224">
        <v>3</v>
      </c>
      <c r="J42" s="224">
        <v>2.8761593016912177</v>
      </c>
      <c r="K42" s="224">
        <v>3</v>
      </c>
      <c r="L42" s="224">
        <v>2.8761593016912177</v>
      </c>
      <c r="M42" s="74">
        <f>Trang2.Le!H66</f>
        <v>2</v>
      </c>
      <c r="N42" s="31">
        <f>Trang2.Le!H64</f>
        <v>3.3226950354609945</v>
      </c>
      <c r="O42" s="31">
        <f t="shared" si="0"/>
        <v>0.44653573376977684</v>
      </c>
      <c r="P42" s="32">
        <f>Trang2.Le!C65</f>
        <v>1</v>
      </c>
      <c r="Q42" s="32">
        <f>Trang2.Le!D65</f>
        <v>1</v>
      </c>
      <c r="R42" s="32">
        <f>Trang2.Le!E65</f>
        <v>0.93548387096774188</v>
      </c>
      <c r="S42" s="32">
        <f>Trang2.Le!F65</f>
        <v>0.48936170212765956</v>
      </c>
      <c r="T42" s="32">
        <f>Trang2.Le!G65</f>
        <v>0</v>
      </c>
    </row>
    <row r="43" spans="1:20" x14ac:dyDescent="0.25">
      <c r="A43" s="30">
        <v>6</v>
      </c>
      <c r="B43" s="30" t="s">
        <v>285</v>
      </c>
      <c r="C43" s="30" t="s">
        <v>128</v>
      </c>
      <c r="D43" s="30" t="s">
        <v>579</v>
      </c>
      <c r="E43" s="229" t="s">
        <v>349</v>
      </c>
      <c r="F43" s="71" t="s">
        <v>291</v>
      </c>
      <c r="G43" s="71">
        <v>3</v>
      </c>
      <c r="H43" s="225">
        <v>2.9402618657937816</v>
      </c>
      <c r="I43" s="225">
        <v>3</v>
      </c>
      <c r="J43" s="225">
        <v>3.325631398222137</v>
      </c>
      <c r="K43" s="225">
        <v>3</v>
      </c>
      <c r="L43" s="225">
        <v>2.9530823786142943</v>
      </c>
      <c r="M43" s="74">
        <f>'Thuy Pham'!H66</f>
        <v>3</v>
      </c>
      <c r="N43" s="31">
        <f>'Thuy Pham'!H64</f>
        <v>3.5008105369807514</v>
      </c>
      <c r="O43" s="31">
        <f t="shared" si="0"/>
        <v>0.54772815836645705</v>
      </c>
      <c r="P43" s="32">
        <f>'Thuy Pham'!C65</f>
        <v>1</v>
      </c>
      <c r="Q43" s="32">
        <f>'Thuy Pham'!D65</f>
        <v>1</v>
      </c>
      <c r="R43" s="32">
        <f>'Thuy Pham'!E65</f>
        <v>1</v>
      </c>
      <c r="S43" s="32">
        <f>'Thuy Pham'!F65</f>
        <v>0.57446808510638303</v>
      </c>
      <c r="T43" s="32">
        <f>'Thuy Pham'!G65</f>
        <v>0</v>
      </c>
    </row>
    <row r="44" spans="1:20" x14ac:dyDescent="0.25">
      <c r="A44" s="30">
        <v>7</v>
      </c>
      <c r="B44" s="30" t="s">
        <v>285</v>
      </c>
      <c r="C44" s="30" t="s">
        <v>128</v>
      </c>
      <c r="D44" s="30" t="s">
        <v>445</v>
      </c>
      <c r="E44" s="229" t="s">
        <v>430</v>
      </c>
      <c r="F44" s="71" t="s">
        <v>292</v>
      </c>
      <c r="G44" s="71">
        <v>2</v>
      </c>
      <c r="H44" s="225">
        <v>2.8076923076923084</v>
      </c>
      <c r="I44" s="225">
        <v>3</v>
      </c>
      <c r="J44" s="225">
        <v>3.2556561085972855</v>
      </c>
      <c r="K44" s="225">
        <v>3</v>
      </c>
      <c r="L44" s="225">
        <v>2.9841628959276019</v>
      </c>
      <c r="M44" s="74">
        <f>'Phong Nguyen'!H66</f>
        <v>2</v>
      </c>
      <c r="N44" s="31">
        <f>'Phong Nguyen'!H64</f>
        <v>3.3191489361702136</v>
      </c>
      <c r="O44" s="31">
        <f t="shared" si="0"/>
        <v>0.33498604024261169</v>
      </c>
      <c r="P44" s="32">
        <f>'Phong Nguyen'!C65</f>
        <v>1</v>
      </c>
      <c r="Q44" s="32">
        <f>'Phong Nguyen'!D65</f>
        <v>1</v>
      </c>
      <c r="R44" s="32">
        <f>'Phong Nguyen'!E65</f>
        <v>0.90322580645161288</v>
      </c>
      <c r="S44" s="32">
        <f>'Phong Nguyen'!F65</f>
        <v>0.51063829787234039</v>
      </c>
      <c r="T44" s="32">
        <f>'Phong Nguyen'!G65</f>
        <v>0</v>
      </c>
    </row>
    <row r="45" spans="1:20" hidden="1" x14ac:dyDescent="0.25">
      <c r="A45" s="30">
        <v>8</v>
      </c>
      <c r="B45" s="30" t="s">
        <v>285</v>
      </c>
      <c r="C45" s="30" t="s">
        <v>94</v>
      </c>
      <c r="D45" s="30" t="s">
        <v>580</v>
      </c>
      <c r="E45" s="30" t="s">
        <v>350</v>
      </c>
      <c r="F45" s="227" t="s">
        <v>293</v>
      </c>
      <c r="G45" s="227">
        <v>2</v>
      </c>
      <c r="H45" s="228">
        <v>2.5716659227297534</v>
      </c>
      <c r="I45" s="228">
        <v>3</v>
      </c>
      <c r="J45" s="228">
        <v>2.7767941278579586</v>
      </c>
      <c r="K45" s="228">
        <v>3</v>
      </c>
      <c r="L45" s="228">
        <v>2.7126915637553943</v>
      </c>
      <c r="M45" s="74" t="e">
        <f>#REF!</f>
        <v>#REF!</v>
      </c>
      <c r="N45" s="31" t="e">
        <f>#REF!</f>
        <v>#REF!</v>
      </c>
      <c r="O45" s="31" t="e">
        <f t="shared" si="0"/>
        <v>#REF!</v>
      </c>
      <c r="P45" s="32" t="e">
        <f>#REF!</f>
        <v>#REF!</v>
      </c>
      <c r="Q45" s="32" t="e">
        <f>#REF!</f>
        <v>#REF!</v>
      </c>
      <c r="R45" s="32" t="e">
        <f>#REF!</f>
        <v>#REF!</v>
      </c>
      <c r="S45" s="32" t="e">
        <f>#REF!</f>
        <v>#REF!</v>
      </c>
      <c r="T45" s="32" t="e">
        <f>#REF!</f>
        <v>#REF!</v>
      </c>
    </row>
    <row r="46" spans="1:20" ht="14.4" x14ac:dyDescent="0.25">
      <c r="A46" s="30">
        <v>9</v>
      </c>
      <c r="B46" s="30" t="s">
        <v>285</v>
      </c>
      <c r="C46" s="30" t="s">
        <v>128</v>
      </c>
      <c r="D46" s="30" t="s">
        <v>581</v>
      </c>
      <c r="E46" s="380" t="s">
        <v>353</v>
      </c>
      <c r="F46" s="227" t="s">
        <v>294</v>
      </c>
      <c r="G46" s="227">
        <v>3</v>
      </c>
      <c r="H46" s="228">
        <v>2.9018003273322432</v>
      </c>
      <c r="I46" s="228">
        <v>3</v>
      </c>
      <c r="J46" s="228">
        <v>2.9018003273322432</v>
      </c>
      <c r="K46" s="228">
        <v>3</v>
      </c>
      <c r="L46" s="228">
        <v>2.9018003273322432</v>
      </c>
      <c r="M46" s="74">
        <f>'Nhung Hoang'!H66</f>
        <v>3</v>
      </c>
      <c r="N46" s="31">
        <f>'Nhung Hoang'!H64</f>
        <v>3.3515704154002028</v>
      </c>
      <c r="O46" s="31">
        <f t="shared" si="0"/>
        <v>0.44977008806795959</v>
      </c>
      <c r="P46" s="32">
        <f>'Nhung Hoang'!C65</f>
        <v>1</v>
      </c>
      <c r="Q46" s="32">
        <f>'Nhung Hoang'!D65</f>
        <v>1</v>
      </c>
      <c r="R46" s="32">
        <f>'Nhung Hoang'!E65</f>
        <v>1</v>
      </c>
      <c r="S46" s="32">
        <f>'Nhung Hoang'!F65</f>
        <v>0.44680851063829785</v>
      </c>
      <c r="T46" s="32">
        <f>'Nhung Hoang'!G65</f>
        <v>0</v>
      </c>
    </row>
    <row r="47" spans="1:20" hidden="1" x14ac:dyDescent="0.25">
      <c r="A47" s="30">
        <v>10</v>
      </c>
      <c r="B47" s="30" t="s">
        <v>285</v>
      </c>
      <c r="C47" s="30" t="s">
        <v>94</v>
      </c>
      <c r="D47" s="30" t="s">
        <v>582</v>
      </c>
      <c r="E47" s="30" t="s">
        <v>329</v>
      </c>
      <c r="F47" s="227" t="s">
        <v>295</v>
      </c>
      <c r="G47" s="227">
        <v>2</v>
      </c>
      <c r="H47" s="228">
        <v>2.7307692307692317</v>
      </c>
      <c r="I47" s="228">
        <v>3</v>
      </c>
      <c r="J47" s="228">
        <v>2.9487179487179493</v>
      </c>
      <c r="K47" s="228">
        <v>3</v>
      </c>
      <c r="L47" s="228">
        <v>2.8333333333333344</v>
      </c>
      <c r="M47" s="74" t="e">
        <f>#REF!</f>
        <v>#REF!</v>
      </c>
      <c r="N47" s="31" t="e">
        <f>#REF!</f>
        <v>#REF!</v>
      </c>
      <c r="O47" s="31" t="e">
        <f t="shared" si="0"/>
        <v>#REF!</v>
      </c>
      <c r="P47" s="32" t="e">
        <f>#REF!</f>
        <v>#REF!</v>
      </c>
      <c r="Q47" s="32" t="e">
        <f>#REF!</f>
        <v>#REF!</v>
      </c>
      <c r="R47" s="32" t="e">
        <f>#REF!</f>
        <v>#REF!</v>
      </c>
      <c r="S47" s="32" t="e">
        <f>#REF!</f>
        <v>#REF!</v>
      </c>
      <c r="T47" s="32" t="e">
        <f>#REF!</f>
        <v>#REF!</v>
      </c>
    </row>
    <row r="48" spans="1:20" x14ac:dyDescent="0.25">
      <c r="A48" s="30">
        <v>11</v>
      </c>
      <c r="B48" s="30" t="s">
        <v>285</v>
      </c>
      <c r="C48" s="30" t="s">
        <v>128</v>
      </c>
      <c r="D48" s="30" t="s">
        <v>444</v>
      </c>
      <c r="E48" s="229" t="s">
        <v>337</v>
      </c>
      <c r="F48" s="71" t="s">
        <v>296</v>
      </c>
      <c r="G48" s="71">
        <v>2</v>
      </c>
      <c r="H48" s="225">
        <v>2.6838516093835252</v>
      </c>
      <c r="I48" s="225">
        <v>3</v>
      </c>
      <c r="J48" s="225">
        <v>2.9274413529732688</v>
      </c>
      <c r="K48" s="225">
        <v>3</v>
      </c>
      <c r="L48" s="225">
        <v>2.7351336606655767</v>
      </c>
      <c r="M48" s="74">
        <f>'Trang 1 Tran'!H66</f>
        <v>3</v>
      </c>
      <c r="N48" s="31">
        <f>'Trang 1 Tran'!H64</f>
        <v>2.9333333333333331</v>
      </c>
      <c r="O48" s="31">
        <f t="shared" si="0"/>
        <v>0.1981996726677564</v>
      </c>
      <c r="P48" s="32">
        <f>'Trang 1 Tran'!C65</f>
        <v>1</v>
      </c>
      <c r="Q48" s="32">
        <f>'Trang 1 Tran'!D65</f>
        <v>1</v>
      </c>
      <c r="R48" s="32">
        <f>'Trang 1 Tran'!E65</f>
        <v>1</v>
      </c>
      <c r="S48" s="32">
        <f>'Trang 1 Tran'!F65</f>
        <v>0</v>
      </c>
      <c r="T48" s="32">
        <f>'Trang 1 Tran'!G65</f>
        <v>0</v>
      </c>
    </row>
    <row r="49" spans="1:20" x14ac:dyDescent="0.25">
      <c r="A49" s="30">
        <v>12</v>
      </c>
      <c r="B49" s="30" t="s">
        <v>285</v>
      </c>
      <c r="C49" s="30" t="s">
        <v>128</v>
      </c>
      <c r="D49" s="30" t="s">
        <v>441</v>
      </c>
      <c r="E49" s="229" t="s">
        <v>423</v>
      </c>
      <c r="F49" s="71" t="s">
        <v>297</v>
      </c>
      <c r="G49" s="71">
        <v>2</v>
      </c>
      <c r="H49" s="225">
        <v>2.5888508654466111</v>
      </c>
      <c r="I49" s="225">
        <v>3</v>
      </c>
      <c r="J49" s="225">
        <v>2.7555175321132777</v>
      </c>
      <c r="K49" s="225">
        <v>3</v>
      </c>
      <c r="L49" s="225">
        <v>2.652953429549175</v>
      </c>
      <c r="M49" s="74">
        <f>'Hue Do'!H66</f>
        <v>3</v>
      </c>
      <c r="N49" s="31">
        <f>'Hue Do'!H64</f>
        <v>2.9047619047619047</v>
      </c>
      <c r="O49" s="31">
        <f t="shared" si="0"/>
        <v>0.25180847521272964</v>
      </c>
      <c r="P49" s="32">
        <f>'Hue Do'!C65</f>
        <v>1</v>
      </c>
      <c r="Q49" s="32">
        <f>'Hue Do'!D65</f>
        <v>1</v>
      </c>
      <c r="R49" s="32">
        <f>'Hue Do'!E65</f>
        <v>1</v>
      </c>
      <c r="S49" s="32">
        <f>'Hue Do'!F65</f>
        <v>0</v>
      </c>
      <c r="T49" s="32">
        <f>'Hue Do'!G65</f>
        <v>0</v>
      </c>
    </row>
    <row r="50" spans="1:20" hidden="1" x14ac:dyDescent="0.25">
      <c r="A50" s="30">
        <v>13</v>
      </c>
      <c r="B50" s="30" t="s">
        <v>285</v>
      </c>
      <c r="C50" s="30" t="s">
        <v>94</v>
      </c>
      <c r="D50" s="30" t="s">
        <v>437</v>
      </c>
      <c r="E50" s="229" t="s">
        <v>431</v>
      </c>
      <c r="F50" s="73" t="s">
        <v>298</v>
      </c>
      <c r="G50" s="73">
        <v>2</v>
      </c>
      <c r="H50" s="224">
        <v>2.7223131478450635</v>
      </c>
      <c r="I50" s="224">
        <v>2</v>
      </c>
      <c r="J50" s="224">
        <v>2.8248772504091662</v>
      </c>
      <c r="K50" s="224">
        <v>2</v>
      </c>
      <c r="L50" s="224">
        <v>2.8120567375886529</v>
      </c>
      <c r="M50" s="74">
        <f>'Ha To'!H66</f>
        <v>2</v>
      </c>
      <c r="N50" s="31">
        <f>'Ha To'!H64</f>
        <v>3.3084093211752803</v>
      </c>
      <c r="O50" s="31">
        <f t="shared" si="0"/>
        <v>0.49635258358662737</v>
      </c>
      <c r="P50" s="32">
        <f>'Ha To'!C65</f>
        <v>1</v>
      </c>
      <c r="Q50" s="32">
        <f>'Ha To'!D65</f>
        <v>1</v>
      </c>
      <c r="R50" s="32">
        <f>'Ha To'!E65</f>
        <v>0.90322580645161288</v>
      </c>
      <c r="S50" s="32">
        <f>'Ha To'!F65</f>
        <v>0.48936170212765956</v>
      </c>
      <c r="T50" s="32">
        <f>'Ha To'!G65</f>
        <v>0</v>
      </c>
    </row>
    <row r="51" spans="1:20" hidden="1" x14ac:dyDescent="0.25">
      <c r="A51" s="30">
        <v>14</v>
      </c>
      <c r="B51" s="30" t="s">
        <v>285</v>
      </c>
      <c r="C51" s="30" t="s">
        <v>94</v>
      </c>
      <c r="D51" s="30" t="s">
        <v>583</v>
      </c>
      <c r="E51" s="30" t="s">
        <v>328</v>
      </c>
      <c r="F51" s="227" t="s">
        <v>120</v>
      </c>
      <c r="G51" s="227">
        <v>2</v>
      </c>
      <c r="H51" s="228">
        <v>2.7735951991271151</v>
      </c>
      <c r="I51" s="228">
        <v>3</v>
      </c>
      <c r="J51" s="228">
        <v>2.9615384615384626</v>
      </c>
      <c r="K51" s="228">
        <v>2</v>
      </c>
      <c r="L51" s="228">
        <v>2.4915439170758322</v>
      </c>
      <c r="M51" s="74">
        <f>'Lan Nguyen 89'!H66</f>
        <v>3</v>
      </c>
      <c r="N51" s="31">
        <f>'Lan Nguyen 89'!H64</f>
        <v>2.9428571428571431</v>
      </c>
      <c r="O51" s="31">
        <f t="shared" si="0"/>
        <v>0.45131322578131083</v>
      </c>
      <c r="P51" s="32">
        <f>'Lan Nguyen 89'!C65</f>
        <v>1</v>
      </c>
      <c r="Q51" s="32">
        <f>'Lan Nguyen 89'!D65</f>
        <v>1</v>
      </c>
      <c r="R51" s="32">
        <f>'Lan Nguyen 89'!E65</f>
        <v>1</v>
      </c>
      <c r="S51" s="32">
        <f>'Lan Nguyen 89'!F65</f>
        <v>0</v>
      </c>
      <c r="T51" s="32">
        <f>'Lan Nguyen 89'!G65</f>
        <v>0</v>
      </c>
    </row>
    <row r="52" spans="1:20" hidden="1" x14ac:dyDescent="0.25">
      <c r="A52" s="30">
        <v>15</v>
      </c>
      <c r="B52" s="30" t="s">
        <v>285</v>
      </c>
      <c r="C52" s="30" t="s">
        <v>696</v>
      </c>
      <c r="D52" s="30" t="s">
        <v>584</v>
      </c>
      <c r="E52" s="229" t="s">
        <v>385</v>
      </c>
      <c r="F52" s="71" t="s">
        <v>299</v>
      </c>
      <c r="G52" s="71">
        <v>2</v>
      </c>
      <c r="H52" s="225">
        <v>2.4693745970341721</v>
      </c>
      <c r="I52" s="225">
        <v>2</v>
      </c>
      <c r="J52" s="225">
        <v>2.4950156226751976</v>
      </c>
      <c r="K52" s="225">
        <v>2</v>
      </c>
      <c r="L52" s="225">
        <v>2.5078361354957104</v>
      </c>
      <c r="M52" s="74" t="e">
        <f>#REF!</f>
        <v>#REF!</v>
      </c>
      <c r="N52" s="31" t="e">
        <f>#REF!</f>
        <v>#REF!</v>
      </c>
      <c r="O52" s="31" t="e">
        <f t="shared" si="0"/>
        <v>#REF!</v>
      </c>
      <c r="P52" s="32" t="e">
        <f>#REF!</f>
        <v>#REF!</v>
      </c>
      <c r="Q52" s="32" t="e">
        <f>#REF!</f>
        <v>#REF!</v>
      </c>
      <c r="R52" s="32" t="e">
        <f>#REF!</f>
        <v>#REF!</v>
      </c>
      <c r="S52" s="32" t="e">
        <f>#REF!</f>
        <v>#REF!</v>
      </c>
      <c r="T52" s="32" t="e">
        <f>#REF!</f>
        <v>#REF!</v>
      </c>
    </row>
    <row r="53" spans="1:20" x14ac:dyDescent="0.25">
      <c r="A53" s="30">
        <v>16</v>
      </c>
      <c r="B53" s="30" t="s">
        <v>285</v>
      </c>
      <c r="C53" s="30" t="s">
        <v>128</v>
      </c>
      <c r="D53" s="30" t="s">
        <v>451</v>
      </c>
      <c r="E53" s="229" t="s">
        <v>428</v>
      </c>
      <c r="F53" s="73" t="s">
        <v>300</v>
      </c>
      <c r="G53" s="73">
        <v>2</v>
      </c>
      <c r="H53" s="224">
        <v>2.4309130585726337</v>
      </c>
      <c r="I53" s="224">
        <v>2</v>
      </c>
      <c r="J53" s="224">
        <v>2.6060358081634685</v>
      </c>
      <c r="K53" s="224">
        <v>2</v>
      </c>
      <c r="L53" s="224">
        <v>2.5932152953429557</v>
      </c>
      <c r="M53" s="74">
        <f>'Bich Do'!H66</f>
        <v>2</v>
      </c>
      <c r="N53" s="31">
        <f>'Bich Do'!H64</f>
        <v>3.4389057750759893</v>
      </c>
      <c r="O53" s="31">
        <f t="shared" si="0"/>
        <v>0.84569047973303357</v>
      </c>
      <c r="P53" s="32">
        <f>'Bich Do'!C65</f>
        <v>1</v>
      </c>
      <c r="Q53" s="32">
        <f>'Bich Do'!D65</f>
        <v>1</v>
      </c>
      <c r="R53" s="32">
        <f>'Bich Do'!E65</f>
        <v>0.93548387096774188</v>
      </c>
      <c r="S53" s="32">
        <f>'Bich Do'!F65</f>
        <v>0.5957446808510638</v>
      </c>
      <c r="T53" s="32">
        <f>'Bich Do'!G65</f>
        <v>0</v>
      </c>
    </row>
    <row r="54" spans="1:20" x14ac:dyDescent="0.25">
      <c r="A54" s="30">
        <v>17</v>
      </c>
      <c r="B54" s="30" t="s">
        <v>285</v>
      </c>
      <c r="C54" s="30" t="s">
        <v>128</v>
      </c>
      <c r="D54" s="30" t="s">
        <v>447</v>
      </c>
      <c r="E54" s="229" t="s">
        <v>351</v>
      </c>
      <c r="F54" s="71" t="s">
        <v>301</v>
      </c>
      <c r="G54" s="71">
        <v>2</v>
      </c>
      <c r="H54" s="225">
        <v>2.3933442444080746</v>
      </c>
      <c r="I54" s="225">
        <v>2</v>
      </c>
      <c r="J54" s="225">
        <v>2.5984724495362799</v>
      </c>
      <c r="K54" s="225">
        <v>2</v>
      </c>
      <c r="L54" s="225">
        <v>2.6112929623567926</v>
      </c>
      <c r="M54" s="74">
        <f>'Lan Hoang'!H66</f>
        <v>2</v>
      </c>
      <c r="N54" s="31">
        <f>'Lan Hoang'!H64</f>
        <v>2.7380952380952381</v>
      </c>
      <c r="O54" s="31">
        <f t="shared" si="0"/>
        <v>0.12680227573844549</v>
      </c>
      <c r="P54" s="32">
        <f>'Lan Hoang'!C65</f>
        <v>1</v>
      </c>
      <c r="Q54" s="32">
        <f>'Lan Hoang'!D65</f>
        <v>1</v>
      </c>
      <c r="R54" s="32">
        <f>'Lan Hoang'!E65</f>
        <v>0.83870967741935487</v>
      </c>
      <c r="S54" s="32">
        <f>'Lan Hoang'!F65</f>
        <v>0</v>
      </c>
      <c r="T54" s="32">
        <f>'Lan Hoang'!G65</f>
        <v>0</v>
      </c>
    </row>
    <row r="55" spans="1:20" hidden="1" x14ac:dyDescent="0.25">
      <c r="A55" s="30">
        <v>18</v>
      </c>
      <c r="B55" s="30" t="s">
        <v>285</v>
      </c>
      <c r="C55" s="30" t="s">
        <v>94</v>
      </c>
      <c r="D55" s="30" t="s">
        <v>440</v>
      </c>
      <c r="E55" s="229" t="s">
        <v>338</v>
      </c>
      <c r="F55" s="71" t="s">
        <v>302</v>
      </c>
      <c r="G55" s="71">
        <v>1</v>
      </c>
      <c r="H55" s="225">
        <v>2.521822149481725</v>
      </c>
      <c r="I55" s="225">
        <v>2</v>
      </c>
      <c r="J55" s="225">
        <v>2.8205128205128216</v>
      </c>
      <c r="K55" s="225">
        <v>2</v>
      </c>
      <c r="L55" s="225">
        <v>2.5474631751227506</v>
      </c>
      <c r="M55" s="74">
        <f>'Nhung2 Nguyen'!H66</f>
        <v>2</v>
      </c>
      <c r="N55" s="31">
        <f>'Nhung2 Nguyen'!H64</f>
        <v>2.8</v>
      </c>
      <c r="O55" s="31">
        <f t="shared" si="0"/>
        <v>0.25253682487724927</v>
      </c>
      <c r="P55" s="32">
        <f>'Nhung2 Nguyen'!C65</f>
        <v>1</v>
      </c>
      <c r="Q55" s="32">
        <f>'Nhung2 Nguyen'!D65</f>
        <v>1</v>
      </c>
      <c r="R55" s="32">
        <f>'Nhung2 Nguyen'!E65</f>
        <v>0.83870967741935487</v>
      </c>
      <c r="S55" s="32">
        <f>'Nhung2 Nguyen'!F65</f>
        <v>0</v>
      </c>
      <c r="T55" s="32">
        <f>'Nhung2 Nguyen'!G65</f>
        <v>0</v>
      </c>
    </row>
    <row r="56" spans="1:20" hidden="1" x14ac:dyDescent="0.25">
      <c r="A56" s="30">
        <v>19</v>
      </c>
      <c r="B56" s="30" t="s">
        <v>285</v>
      </c>
      <c r="C56" s="30" t="s">
        <v>94</v>
      </c>
      <c r="D56" s="30" t="s">
        <v>585</v>
      </c>
      <c r="E56" s="30" t="s">
        <v>332</v>
      </c>
      <c r="F56" s="227" t="s">
        <v>303</v>
      </c>
      <c r="G56" s="227">
        <v>2</v>
      </c>
      <c r="H56" s="228">
        <v>2.5641025641025652</v>
      </c>
      <c r="I56" s="228">
        <v>3</v>
      </c>
      <c r="J56" s="228">
        <v>2.9487179487179498</v>
      </c>
      <c r="K56" s="228">
        <v>3</v>
      </c>
      <c r="L56" s="228">
        <v>2.6794871794871802</v>
      </c>
      <c r="M56" s="74">
        <f>Nguyet2.Nguyen!H66</f>
        <v>2</v>
      </c>
      <c r="N56" s="31">
        <f>Nguyet2.Nguyen!H64</f>
        <v>2.8571428571428568</v>
      </c>
      <c r="O56" s="31">
        <f t="shared" si="0"/>
        <v>0.17765567765567658</v>
      </c>
      <c r="P56" s="32">
        <f>Nguyet2.Nguyen!C65</f>
        <v>1</v>
      </c>
      <c r="Q56" s="32">
        <f>Nguyet2.Nguyen!D65</f>
        <v>1</v>
      </c>
      <c r="R56" s="32">
        <f>Nguyet2.Nguyen!E65</f>
        <v>0.90322580645161288</v>
      </c>
      <c r="S56" s="32">
        <f>Nguyet2.Nguyen!F65</f>
        <v>0</v>
      </c>
      <c r="T56" s="32">
        <f>Nguyet2.Nguyen!G65</f>
        <v>0</v>
      </c>
    </row>
    <row r="57" spans="1:20" hidden="1" x14ac:dyDescent="0.25">
      <c r="A57" s="30">
        <v>20</v>
      </c>
      <c r="B57" s="30" t="s">
        <v>285</v>
      </c>
      <c r="C57" s="30" t="s">
        <v>94</v>
      </c>
      <c r="D57" s="30" t="s">
        <v>586</v>
      </c>
      <c r="E57" s="30" t="s">
        <v>333</v>
      </c>
      <c r="F57" s="227" t="s">
        <v>304</v>
      </c>
      <c r="G57" s="227">
        <v>2</v>
      </c>
      <c r="H57" s="228">
        <v>2.2351336606655754</v>
      </c>
      <c r="I57" s="228">
        <v>2</v>
      </c>
      <c r="J57" s="228">
        <v>2.8589743589743604</v>
      </c>
      <c r="K57" s="228">
        <v>2</v>
      </c>
      <c r="L57" s="228">
        <v>2.5769230769230775</v>
      </c>
      <c r="M57" s="74">
        <f>'Hien Dinh'!H66</f>
        <v>2</v>
      </c>
      <c r="N57" s="31">
        <f>'Hien Dinh'!H64</f>
        <v>2.8857142857142852</v>
      </c>
      <c r="O57" s="31">
        <f t="shared" si="0"/>
        <v>0.30879120879120769</v>
      </c>
      <c r="P57" s="32">
        <f>'Hien Dinh'!C65</f>
        <v>1</v>
      </c>
      <c r="Q57" s="32">
        <f>'Hien Dinh'!D65</f>
        <v>1</v>
      </c>
      <c r="R57" s="32">
        <f>'Hien Dinh'!E65</f>
        <v>0.93548387096774188</v>
      </c>
      <c r="S57" s="32">
        <f>'Hien Dinh'!F65</f>
        <v>0</v>
      </c>
      <c r="T57" s="32">
        <f>'Hien Dinh'!G65</f>
        <v>0</v>
      </c>
    </row>
    <row r="58" spans="1:20" hidden="1" x14ac:dyDescent="0.25">
      <c r="A58" s="30">
        <v>21</v>
      </c>
      <c r="B58" s="30" t="s">
        <v>285</v>
      </c>
      <c r="C58" s="30" t="s">
        <v>94</v>
      </c>
      <c r="D58" s="30" t="s">
        <v>587</v>
      </c>
      <c r="E58" s="232" t="s">
        <v>389</v>
      </c>
      <c r="F58" s="71" t="s">
        <v>305</v>
      </c>
      <c r="G58" s="71">
        <v>1</v>
      </c>
      <c r="H58" s="225">
        <v>1.1000000000000001</v>
      </c>
      <c r="I58" s="225">
        <v>2</v>
      </c>
      <c r="J58" s="225">
        <v>2.910256410256411</v>
      </c>
      <c r="K58" s="225">
        <v>2</v>
      </c>
      <c r="L58" s="225">
        <v>2.6710310965630124</v>
      </c>
      <c r="M58" s="74">
        <f>Trang2.Nguyen!H66</f>
        <v>2</v>
      </c>
      <c r="N58" s="31">
        <f>Trang2.Nguyen!H64</f>
        <v>2.7476190476190476</v>
      </c>
      <c r="O58" s="31">
        <f t="shared" si="0"/>
        <v>7.6587951056035219E-2</v>
      </c>
      <c r="P58" s="32">
        <f>Trang2.Nguyen!C65</f>
        <v>1</v>
      </c>
      <c r="Q58" s="32">
        <f>Trang2.Nguyen!D65</f>
        <v>1</v>
      </c>
      <c r="R58" s="32">
        <f>Trang2.Nguyen!E65</f>
        <v>0.80645161290322576</v>
      </c>
      <c r="S58" s="32">
        <f>Trang2.Nguyen!F65</f>
        <v>0</v>
      </c>
      <c r="T58" s="32">
        <f>Trang2.Nguyen!G65</f>
        <v>0</v>
      </c>
    </row>
    <row r="59" spans="1:20" x14ac:dyDescent="0.25">
      <c r="A59" s="30">
        <v>22</v>
      </c>
      <c r="B59" s="30" t="s">
        <v>285</v>
      </c>
      <c r="C59" s="30" t="s">
        <v>128</v>
      </c>
      <c r="D59" s="30" t="s">
        <v>439</v>
      </c>
      <c r="E59" s="229" t="s">
        <v>336</v>
      </c>
      <c r="F59" s="71" t="s">
        <v>306</v>
      </c>
      <c r="G59" s="71">
        <v>2</v>
      </c>
      <c r="H59" s="225">
        <v>2.4530823786142948</v>
      </c>
      <c r="I59" s="225">
        <v>2</v>
      </c>
      <c r="J59" s="225">
        <v>2.7820512820512828</v>
      </c>
      <c r="K59" s="225">
        <v>2</v>
      </c>
      <c r="L59" s="225">
        <v>2.4915439170758331</v>
      </c>
      <c r="M59" s="74">
        <f>'Hang Vu'!H66</f>
        <v>2</v>
      </c>
      <c r="N59" s="31">
        <f>'Hang Vu'!H64</f>
        <v>2.7190476190476187</v>
      </c>
      <c r="O59" s="31">
        <f t="shared" si="0"/>
        <v>0.2275037019717856</v>
      </c>
      <c r="P59" s="32">
        <f>'Hang Vu'!C65</f>
        <v>1</v>
      </c>
      <c r="Q59" s="32">
        <f>'Hang Vu'!D65</f>
        <v>1</v>
      </c>
      <c r="R59" s="32">
        <f>'Hang Vu'!E65</f>
        <v>0.74193548387096775</v>
      </c>
      <c r="S59" s="32">
        <f>'Hang Vu'!F65</f>
        <v>0</v>
      </c>
      <c r="T59" s="32">
        <f>'Hang Vu'!G65</f>
        <v>0</v>
      </c>
    </row>
    <row r="60" spans="1:20" hidden="1" x14ac:dyDescent="0.25">
      <c r="A60" s="30">
        <v>23</v>
      </c>
      <c r="B60" s="30" t="s">
        <v>285</v>
      </c>
      <c r="C60" s="30" t="s">
        <v>94</v>
      </c>
      <c r="D60" s="30" t="s">
        <v>588</v>
      </c>
      <c r="E60" s="30" t="s">
        <v>340</v>
      </c>
      <c r="F60" s="227" t="s">
        <v>307</v>
      </c>
      <c r="G60" s="227">
        <v>1</v>
      </c>
      <c r="H60" s="228">
        <v>2.4448990725586484</v>
      </c>
      <c r="I60" s="228">
        <v>2</v>
      </c>
      <c r="J60" s="228">
        <v>2.8333333333333344</v>
      </c>
      <c r="K60" s="228">
        <v>2</v>
      </c>
      <c r="L60" s="228">
        <v>2.6453900709219869</v>
      </c>
      <c r="M60" s="74" t="e">
        <f>#REF!</f>
        <v>#REF!</v>
      </c>
      <c r="N60" s="31" t="e">
        <f>#REF!</f>
        <v>#REF!</v>
      </c>
      <c r="O60" s="31" t="e">
        <f t="shared" si="0"/>
        <v>#REF!</v>
      </c>
      <c r="P60" s="32" t="e">
        <f>#REF!</f>
        <v>#REF!</v>
      </c>
      <c r="Q60" s="32" t="e">
        <f>#REF!</f>
        <v>#REF!</v>
      </c>
      <c r="R60" s="32" t="e">
        <f>#REF!</f>
        <v>#REF!</v>
      </c>
      <c r="S60" s="32" t="e">
        <f>#REF!</f>
        <v>#REF!</v>
      </c>
      <c r="T60" s="32" t="e">
        <f>#REF!</f>
        <v>#REF!</v>
      </c>
    </row>
    <row r="61" spans="1:20" hidden="1" x14ac:dyDescent="0.25">
      <c r="A61" s="30">
        <v>24</v>
      </c>
      <c r="B61" s="30" t="s">
        <v>285</v>
      </c>
      <c r="C61" s="30" t="s">
        <v>94</v>
      </c>
      <c r="D61" s="30" t="s">
        <v>438</v>
      </c>
      <c r="E61" s="229" t="s">
        <v>356</v>
      </c>
      <c r="F61" s="71" t="s">
        <v>308</v>
      </c>
      <c r="G61" s="71">
        <v>2</v>
      </c>
      <c r="H61" s="225">
        <v>2.2727024748301341</v>
      </c>
      <c r="I61" s="225">
        <v>2</v>
      </c>
      <c r="J61" s="225">
        <v>2.5803947825224425</v>
      </c>
      <c r="K61" s="225">
        <v>2</v>
      </c>
      <c r="L61" s="225">
        <v>2.2727024748301341</v>
      </c>
      <c r="M61" s="74">
        <f>'Tung Tran'!H66</f>
        <v>2</v>
      </c>
      <c r="N61" s="31">
        <f>'Tung Tran'!H64</f>
        <v>2.7095238095238101</v>
      </c>
      <c r="O61" s="31">
        <f t="shared" si="0"/>
        <v>0.43682133469367601</v>
      </c>
      <c r="P61" s="32">
        <f>'Tung Tran'!C65</f>
        <v>1</v>
      </c>
      <c r="Q61" s="32">
        <f>'Tung Tran'!D65</f>
        <v>1</v>
      </c>
      <c r="R61" s="32">
        <f>'Tung Tran'!E65</f>
        <v>0.80645161290322576</v>
      </c>
      <c r="S61" s="32">
        <f>'Tung Tran'!F65</f>
        <v>0</v>
      </c>
      <c r="T61" s="32">
        <f>'Tung Tran'!G65</f>
        <v>0</v>
      </c>
    </row>
    <row r="62" spans="1:20" hidden="1" x14ac:dyDescent="0.25">
      <c r="A62" s="30">
        <v>25</v>
      </c>
      <c r="B62" s="30" t="s">
        <v>285</v>
      </c>
      <c r="C62" s="30" t="s">
        <v>94</v>
      </c>
      <c r="D62" s="30" t="s">
        <v>589</v>
      </c>
      <c r="E62" s="30" t="s">
        <v>327</v>
      </c>
      <c r="F62" s="227" t="s">
        <v>309</v>
      </c>
      <c r="G62" s="227">
        <v>2</v>
      </c>
      <c r="H62" s="228">
        <v>2.3889798145117305</v>
      </c>
      <c r="I62" s="228">
        <v>2</v>
      </c>
      <c r="J62" s="228">
        <v>2.7564102564102568</v>
      </c>
      <c r="K62" s="228">
        <v>2</v>
      </c>
      <c r="L62" s="228">
        <v>2.3889798145117305</v>
      </c>
      <c r="M62" s="74">
        <f>'Cuong Tran'!H66</f>
        <v>2</v>
      </c>
      <c r="N62" s="31">
        <f>'Cuong Tran'!H64</f>
        <v>2.9953394123606891</v>
      </c>
      <c r="O62" s="31">
        <f t="shared" si="0"/>
        <v>0.60635959784895865</v>
      </c>
      <c r="P62" s="32">
        <f>'Cuong Tran'!C65</f>
        <v>1</v>
      </c>
      <c r="Q62" s="32">
        <f>'Cuong Tran'!D65</f>
        <v>1</v>
      </c>
      <c r="R62" s="32">
        <f>'Cuong Tran'!E65</f>
        <v>0.74193548387096775</v>
      </c>
      <c r="S62" s="32">
        <f>'Cuong Tran'!F65</f>
        <v>0.31914893617021278</v>
      </c>
      <c r="T62" s="32">
        <f>'Cuong Tran'!G65</f>
        <v>0</v>
      </c>
    </row>
    <row r="63" spans="1:20" hidden="1" x14ac:dyDescent="0.25">
      <c r="A63" s="30">
        <v>26</v>
      </c>
      <c r="B63" s="30" t="s">
        <v>285</v>
      </c>
      <c r="C63" s="30" t="s">
        <v>94</v>
      </c>
      <c r="D63" s="30" t="s">
        <v>443</v>
      </c>
      <c r="E63" s="229" t="s">
        <v>355</v>
      </c>
      <c r="F63" s="73" t="s">
        <v>310</v>
      </c>
      <c r="G63" s="73">
        <v>2</v>
      </c>
      <c r="H63" s="224">
        <v>2.23949809056192</v>
      </c>
      <c r="I63" s="224">
        <v>2</v>
      </c>
      <c r="J63" s="224">
        <v>2.23949809056192</v>
      </c>
      <c r="K63" s="224">
        <v>2</v>
      </c>
      <c r="L63" s="224">
        <v>2.23949809056192</v>
      </c>
      <c r="M63" s="74">
        <f>'Thuy Le MIB'!H66</f>
        <v>2</v>
      </c>
      <c r="N63" s="31">
        <f>'Thuy Le MIB'!H64</f>
        <v>2.695238095238095</v>
      </c>
      <c r="O63" s="31">
        <f t="shared" si="0"/>
        <v>0.45574000467617504</v>
      </c>
      <c r="P63" s="32">
        <f>'Thuy Le MIB'!C65</f>
        <v>1</v>
      </c>
      <c r="Q63" s="32">
        <f>'Thuy Le MIB'!D65</f>
        <v>1</v>
      </c>
      <c r="R63" s="32">
        <f>'Thuy Le MIB'!E65</f>
        <v>0.77419354838709675</v>
      </c>
      <c r="S63" s="32">
        <f>'Thuy Le MIB'!F65</f>
        <v>0</v>
      </c>
      <c r="T63" s="32">
        <f>'Thuy Le MIB'!G65</f>
        <v>0</v>
      </c>
    </row>
    <row r="64" spans="1:20" hidden="1" x14ac:dyDescent="0.25">
      <c r="A64" s="30">
        <v>27</v>
      </c>
      <c r="B64" s="30" t="s">
        <v>285</v>
      </c>
      <c r="C64" s="30" t="s">
        <v>94</v>
      </c>
      <c r="D64" s="30" t="s">
        <v>590</v>
      </c>
      <c r="E64" s="30" t="s">
        <v>352</v>
      </c>
      <c r="F64" s="227" t="s">
        <v>311</v>
      </c>
      <c r="G64" s="227">
        <v>2</v>
      </c>
      <c r="H64" s="228">
        <v>2.2992362247681402</v>
      </c>
      <c r="I64" s="228">
        <v>2</v>
      </c>
      <c r="J64" s="228">
        <v>2.2992362247681402</v>
      </c>
      <c r="K64" s="228">
        <v>2</v>
      </c>
      <c r="L64" s="228">
        <v>2.29</v>
      </c>
      <c r="M64" s="74">
        <f>'Vinh Nguyen'!H66</f>
        <v>2</v>
      </c>
      <c r="N64" s="31">
        <f>'Vinh Nguyen'!H64</f>
        <v>2.6761904761904756</v>
      </c>
      <c r="O64" s="31">
        <f t="shared" si="0"/>
        <v>0.38619047619047553</v>
      </c>
      <c r="P64" s="32">
        <f>'Vinh Nguyen'!C65</f>
        <v>1</v>
      </c>
      <c r="Q64" s="32">
        <f>'Vinh Nguyen'!D65</f>
        <v>1</v>
      </c>
      <c r="R64" s="32">
        <f>'Vinh Nguyen'!E65</f>
        <v>0.74193548387096775</v>
      </c>
      <c r="S64" s="32">
        <f>'Vinh Nguyen'!F65</f>
        <v>0</v>
      </c>
      <c r="T64" s="32">
        <f>'Vinh Nguyen'!G65</f>
        <v>0</v>
      </c>
    </row>
    <row r="65" spans="1:20" x14ac:dyDescent="0.25">
      <c r="A65" s="30">
        <v>28</v>
      </c>
      <c r="B65" s="30" t="s">
        <v>285</v>
      </c>
      <c r="C65" s="30" t="s">
        <v>128</v>
      </c>
      <c r="D65" s="30" t="s">
        <v>442</v>
      </c>
      <c r="E65" s="229" t="s">
        <v>433</v>
      </c>
      <c r="F65" s="71" t="s">
        <v>312</v>
      </c>
      <c r="G65" s="71">
        <v>2</v>
      </c>
      <c r="H65" s="225">
        <v>1.9778306799583398</v>
      </c>
      <c r="I65" s="225">
        <v>2</v>
      </c>
      <c r="J65" s="225">
        <v>1.9991072757030206</v>
      </c>
      <c r="K65" s="225">
        <v>2</v>
      </c>
      <c r="L65" s="225">
        <v>1.9778306799583398</v>
      </c>
      <c r="M65" s="74">
        <f>'Men Than'!H66</f>
        <v>2</v>
      </c>
      <c r="N65" s="31">
        <f>'Men Than'!H64</f>
        <v>2.6190476190476191</v>
      </c>
      <c r="O65" s="31">
        <f t="shared" si="0"/>
        <v>0.64121693908927924</v>
      </c>
      <c r="P65" s="32">
        <f>'Men Than'!C65</f>
        <v>1</v>
      </c>
      <c r="Q65" s="32">
        <f>'Men Than'!D65</f>
        <v>1</v>
      </c>
      <c r="R65" s="32">
        <f>'Men Than'!E65</f>
        <v>0.70967741935483875</v>
      </c>
      <c r="S65" s="32">
        <f>'Men Than'!F65</f>
        <v>0</v>
      </c>
      <c r="T65" s="32">
        <f>'Men Than'!G65</f>
        <v>0</v>
      </c>
    </row>
    <row r="66" spans="1:20" hidden="1" x14ac:dyDescent="0.25">
      <c r="A66" s="30">
        <v>29</v>
      </c>
      <c r="B66" s="30" t="s">
        <v>285</v>
      </c>
      <c r="C66" s="30" t="s">
        <v>94</v>
      </c>
      <c r="D66" s="30" t="s">
        <v>591</v>
      </c>
      <c r="E66" s="30" t="s">
        <v>335</v>
      </c>
      <c r="F66" s="227" t="s">
        <v>313</v>
      </c>
      <c r="G66" s="227">
        <v>1</v>
      </c>
      <c r="H66" s="228">
        <v>1.7659574468085106</v>
      </c>
      <c r="I66" s="228">
        <v>2</v>
      </c>
      <c r="J66" s="228">
        <v>2.6625750136388442</v>
      </c>
      <c r="K66" s="228">
        <v>2</v>
      </c>
      <c r="L66" s="228">
        <v>2.0905619203491548</v>
      </c>
      <c r="M66" s="74">
        <f>'Y Vu'!H66</f>
        <v>1</v>
      </c>
      <c r="N66" s="31">
        <f>'Y Vu'!H64</f>
        <v>2.5047619047619052</v>
      </c>
      <c r="O66" s="31">
        <f t="shared" si="0"/>
        <v>0.41419998441275041</v>
      </c>
      <c r="P66" s="32">
        <f>'Y Vu'!C65</f>
        <v>1</v>
      </c>
      <c r="Q66" s="32">
        <f>'Y Vu'!D65</f>
        <v>0.89473684210526316</v>
      </c>
      <c r="R66" s="32">
        <f>'Y Vu'!E65</f>
        <v>0.74193548387096775</v>
      </c>
      <c r="S66" s="32">
        <f>'Y Vu'!F65</f>
        <v>0</v>
      </c>
      <c r="T66" s="32">
        <f>'Y Vu'!G65</f>
        <v>0</v>
      </c>
    </row>
    <row r="67" spans="1:20" hidden="1" x14ac:dyDescent="0.25">
      <c r="A67" s="30">
        <v>30</v>
      </c>
      <c r="B67" s="30" t="s">
        <v>285</v>
      </c>
      <c r="C67" s="30" t="s">
        <v>696</v>
      </c>
      <c r="D67" s="30" t="s">
        <v>592</v>
      </c>
      <c r="E67" s="30" t="s">
        <v>334</v>
      </c>
      <c r="F67" s="227" t="s">
        <v>314</v>
      </c>
      <c r="G67" s="227">
        <v>1</v>
      </c>
      <c r="H67" s="228">
        <v>1.504835589941973</v>
      </c>
      <c r="I67" s="228">
        <v>2</v>
      </c>
      <c r="J67" s="228">
        <v>2.7607746863066023</v>
      </c>
      <c r="K67" s="228">
        <v>2</v>
      </c>
      <c r="L67" s="228">
        <v>2.132495164410058</v>
      </c>
      <c r="M67" s="74">
        <f>'Huyen Nguyen'!H66</f>
        <v>2</v>
      </c>
      <c r="N67" s="31">
        <f>'Huyen Nguyen'!H64</f>
        <v>2.8285714285714287</v>
      </c>
      <c r="O67" s="31">
        <f t="shared" si="0"/>
        <v>0.69607626416137069</v>
      </c>
      <c r="P67" s="32">
        <f>'Huyen Nguyen'!C65</f>
        <v>1</v>
      </c>
      <c r="Q67" s="32">
        <f>'Huyen Nguyen'!D65</f>
        <v>1</v>
      </c>
      <c r="R67" s="32">
        <f>'Huyen Nguyen'!E65</f>
        <v>0.83870967741935487</v>
      </c>
      <c r="S67" s="32">
        <f>'Huyen Nguyen'!F65</f>
        <v>0</v>
      </c>
      <c r="T67" s="32">
        <f>'Huyen Nguyen'!G65</f>
        <v>0</v>
      </c>
    </row>
    <row r="68" spans="1:20" ht="14.4" x14ac:dyDescent="0.3">
      <c r="A68" s="30">
        <v>31</v>
      </c>
      <c r="B68" s="30" t="s">
        <v>285</v>
      </c>
      <c r="C68" s="30" t="s">
        <v>128</v>
      </c>
      <c r="D68" s="30" t="s">
        <v>593</v>
      </c>
      <c r="E68" s="378" t="s">
        <v>339</v>
      </c>
      <c r="F68" s="227" t="s">
        <v>315</v>
      </c>
      <c r="G68" s="227">
        <v>1</v>
      </c>
      <c r="H68" s="228">
        <v>1.6382978723404258</v>
      </c>
      <c r="I68" s="228">
        <v>2</v>
      </c>
      <c r="J68" s="228">
        <v>2.5471903982542292</v>
      </c>
      <c r="K68" s="228">
        <v>2</v>
      </c>
      <c r="L68" s="228">
        <v>1.6382978723404258</v>
      </c>
      <c r="M68" s="74">
        <f>'Phuong 2 Le'!H66</f>
        <v>1</v>
      </c>
      <c r="N68" s="31">
        <f>'Phuong 2 Le'!H64</f>
        <v>2.6</v>
      </c>
      <c r="O68" s="31">
        <f>N68-L68</f>
        <v>0.9617021276595743</v>
      </c>
      <c r="P68" s="32">
        <f>'Phuong 2 Le'!C65</f>
        <v>1</v>
      </c>
      <c r="Q68" s="32">
        <f>'Phuong 2 Le'!D65</f>
        <v>0.94736842105263153</v>
      </c>
      <c r="R68" s="32">
        <f>'Phuong 2 Le'!E65</f>
        <v>0.70967741935483875</v>
      </c>
      <c r="S68" s="32">
        <f>'Phuong 2 Le'!F65</f>
        <v>0</v>
      </c>
      <c r="T68" s="32">
        <f>'Phuong 2 Le'!G65</f>
        <v>0</v>
      </c>
    </row>
    <row r="69" spans="1:20" hidden="1" x14ac:dyDescent="0.25">
      <c r="A69" s="30">
        <v>32</v>
      </c>
      <c r="B69" s="30" t="s">
        <v>285</v>
      </c>
      <c r="C69" s="30" t="s">
        <v>94</v>
      </c>
      <c r="D69" s="30" t="s">
        <v>594</v>
      </c>
      <c r="E69" s="30" t="s">
        <v>357</v>
      </c>
      <c r="F69" s="227" t="s">
        <v>316</v>
      </c>
      <c r="G69" s="227">
        <v>0</v>
      </c>
      <c r="H69" s="228">
        <v>0.36363636363636365</v>
      </c>
      <c r="I69" s="228">
        <v>1</v>
      </c>
      <c r="J69" s="228">
        <v>1.7388781431334621</v>
      </c>
      <c r="K69" s="228">
        <v>1</v>
      </c>
      <c r="L69" s="228">
        <v>0.75241779497098638</v>
      </c>
      <c r="M69" s="74">
        <f>'Thang Vu'!$H$66</f>
        <v>1</v>
      </c>
      <c r="N69" s="31">
        <f>'Thang Vu'!$H$64</f>
        <v>2.5476190476190479</v>
      </c>
      <c r="O69" s="31">
        <f>N69-L69</f>
        <v>1.7952012526480616</v>
      </c>
      <c r="P69" s="32">
        <f>'Thang Vu'!$C$65</f>
        <v>1</v>
      </c>
      <c r="Q69" s="32">
        <f>'Thang Vu'!$D$65</f>
        <v>0.94736842105263153</v>
      </c>
      <c r="R69" s="32">
        <f>'Thang Vu'!$E$65</f>
        <v>0.67741935483870963</v>
      </c>
      <c r="S69" s="32">
        <f>'Thang Vu'!$F$65</f>
        <v>0</v>
      </c>
      <c r="T69" s="32">
        <f>'Thang Vu'!$G$65</f>
        <v>0</v>
      </c>
    </row>
    <row r="70" spans="1:20" hidden="1" x14ac:dyDescent="0.25">
      <c r="A70" s="30">
        <v>34</v>
      </c>
      <c r="B70" s="30" t="s">
        <v>285</v>
      </c>
      <c r="C70" s="30" t="s">
        <v>94</v>
      </c>
      <c r="D70" s="30" t="s">
        <v>595</v>
      </c>
      <c r="E70" s="232" t="s">
        <v>518</v>
      </c>
      <c r="F70" s="71" t="s">
        <v>386</v>
      </c>
      <c r="G70" s="71">
        <v>0</v>
      </c>
      <c r="H70" s="225">
        <v>0</v>
      </c>
      <c r="I70" s="225">
        <v>1</v>
      </c>
      <c r="J70" s="225">
        <v>1.5048355899419728</v>
      </c>
      <c r="K70" s="225">
        <v>1</v>
      </c>
      <c r="L70" s="225">
        <v>0.94003868471953589</v>
      </c>
      <c r="M70" s="74" t="e">
        <f>#REF!</f>
        <v>#REF!</v>
      </c>
      <c r="N70" s="31" t="e">
        <f>#REF!</f>
        <v>#REF!</v>
      </c>
      <c r="O70" s="31" t="e">
        <f>N70-L70</f>
        <v>#REF!</v>
      </c>
      <c r="P70" s="32" t="e">
        <f>#REF!</f>
        <v>#REF!</v>
      </c>
      <c r="Q70" s="32" t="e">
        <f>#REF!</f>
        <v>#REF!</v>
      </c>
      <c r="R70" s="32" t="e">
        <f>#REF!</f>
        <v>#REF!</v>
      </c>
      <c r="S70" s="32" t="e">
        <f>#REF!</f>
        <v>#REF!</v>
      </c>
      <c r="T70" s="32" t="e">
        <f>#REF!</f>
        <v>#REF!</v>
      </c>
    </row>
    <row r="71" spans="1:20" ht="14.4" x14ac:dyDescent="0.25">
      <c r="A71" s="30">
        <v>36</v>
      </c>
      <c r="B71" s="30" t="s">
        <v>285</v>
      </c>
      <c r="C71" s="30" t="s">
        <v>128</v>
      </c>
      <c r="D71" s="30" t="s">
        <v>699</v>
      </c>
      <c r="E71" s="379" t="s">
        <v>698</v>
      </c>
      <c r="F71" s="71" t="s">
        <v>697</v>
      </c>
      <c r="G71" s="71"/>
      <c r="H71" s="225"/>
      <c r="I71" s="225"/>
      <c r="J71" s="225"/>
      <c r="K71" s="225"/>
      <c r="L71" s="225"/>
      <c r="M71" s="74"/>
      <c r="N71" s="31"/>
      <c r="O71" s="31"/>
      <c r="P71" s="32"/>
      <c r="Q71" s="32"/>
      <c r="R71" s="32"/>
      <c r="S71" s="32"/>
      <c r="T71" s="32"/>
    </row>
    <row r="72" spans="1:20" ht="14.4" x14ac:dyDescent="0.25">
      <c r="A72" s="30">
        <v>38</v>
      </c>
      <c r="B72" s="30" t="s">
        <v>285</v>
      </c>
      <c r="C72" s="30" t="s">
        <v>128</v>
      </c>
      <c r="D72" s="30" t="s">
        <v>700</v>
      </c>
      <c r="E72" s="379" t="s">
        <v>701</v>
      </c>
      <c r="F72" s="71" t="s">
        <v>702</v>
      </c>
      <c r="G72" s="71"/>
      <c r="H72" s="225"/>
      <c r="I72" s="225"/>
      <c r="J72" s="225"/>
      <c r="K72" s="225"/>
      <c r="L72" s="225"/>
      <c r="M72" s="74"/>
      <c r="N72" s="31"/>
      <c r="O72" s="31"/>
      <c r="P72" s="32"/>
      <c r="Q72" s="32"/>
      <c r="R72" s="32"/>
      <c r="S72" s="32"/>
      <c r="T72" s="32"/>
    </row>
    <row r="73" spans="1:20" hidden="1" x14ac:dyDescent="0.25">
      <c r="A73" s="30">
        <v>40</v>
      </c>
      <c r="B73" s="30" t="s">
        <v>285</v>
      </c>
      <c r="C73" s="206" t="s">
        <v>94</v>
      </c>
      <c r="D73" s="30" t="s">
        <v>449</v>
      </c>
      <c r="E73" s="230" t="s">
        <v>429</v>
      </c>
      <c r="F73" s="207" t="s">
        <v>314</v>
      </c>
      <c r="G73" s="207">
        <v>0</v>
      </c>
      <c r="H73" s="226">
        <v>0</v>
      </c>
      <c r="I73" s="226"/>
      <c r="J73" s="226"/>
      <c r="K73" s="226"/>
      <c r="L73" s="226"/>
      <c r="M73" s="208" t="e">
        <f>#REF!</f>
        <v>#REF!</v>
      </c>
      <c r="N73" s="209" t="e">
        <f>#REF!</f>
        <v>#REF!</v>
      </c>
      <c r="O73" s="209"/>
      <c r="P73" s="210" t="e">
        <f>#REF!</f>
        <v>#REF!</v>
      </c>
      <c r="Q73" s="210" t="e">
        <f>#REF!</f>
        <v>#REF!</v>
      </c>
      <c r="R73" s="210" t="e">
        <f>#REF!</f>
        <v>#REF!</v>
      </c>
      <c r="S73" s="210" t="e">
        <f>#REF!</f>
        <v>#REF!</v>
      </c>
      <c r="T73" s="210" t="e">
        <f>#REF!</f>
        <v>#REF!</v>
      </c>
    </row>
    <row r="74" spans="1:20" hidden="1" x14ac:dyDescent="0.25">
      <c r="H74" s="118">
        <f>AVERAGE(H3:H70)</f>
        <v>2.4441914143673698</v>
      </c>
      <c r="L74" s="118">
        <f>AVERAGE(L3:L70)</f>
        <v>2.5961481653760607</v>
      </c>
      <c r="N74" s="118" t="e">
        <f>AVERAGE(N3:N70)</f>
        <v>#REF!</v>
      </c>
      <c r="O74" s="118"/>
    </row>
  </sheetData>
  <autoFilter ref="A1:AX74">
    <filterColumn colId="1">
      <filters>
        <filter val="VT2"/>
      </filters>
    </filterColumn>
    <filterColumn colId="2">
      <filters>
        <filter val="Part 1"/>
      </filters>
    </filterColumn>
  </autoFilter>
  <sortState ref="A1:W39">
    <sortCondition descending="1" ref="N1:N39"/>
  </sortState>
  <customSheetViews>
    <customSheetView guid="{3F51B73C-8999-4BDD-B7BB-CFA8C5D5F118}" scale="80" showGridLines="0" filter="1" showAutoFilter="1">
      <selection activeCell="E53" sqref="E53"/>
      <pageMargins left="0.7" right="0.7" top="0.75" bottom="0.75" header="0.3" footer="0.3"/>
      <pageSetup paperSize="9" orientation="portrait" r:id="rId1"/>
      <autoFilter ref="A2:AX74">
        <filterColumn colId="1">
          <filters>
            <filter val="VT2"/>
          </filters>
        </filterColumn>
        <filterColumn colId="2">
          <filters>
            <filter val="Part 1"/>
          </filters>
        </filterColumn>
      </autoFilter>
    </customSheetView>
    <customSheetView guid="{61959E49-C4BC-41CB-B0BE-7EDA73DE356A}" scale="115" showGridLines="0" showAutoFilter="1" topLeftCell="A40">
      <selection activeCell="F72" sqref="F72"/>
      <pageMargins left="0.7" right="0.7" top="0.75" bottom="0.75" header="0.3" footer="0.3"/>
      <pageSetup paperSize="9" orientation="portrait" r:id="rId2"/>
      <autoFilter ref="A2:AP71"/>
    </customSheetView>
    <customSheetView guid="{9F775BAE-2403-40FE-95E3-B0411D9A7170}" scale="115" showGridLines="0" showAutoFilter="1">
      <selection activeCell="W1" sqref="W1:X1048576"/>
      <pageMargins left="0.7" right="0.7" top="0.75" bottom="0.75" header="0.3" footer="0.3"/>
      <pageSetup paperSize="9" orientation="portrait" r:id="rId3"/>
      <autoFilter ref="A2:AP71"/>
    </customSheetView>
    <customSheetView guid="{B9E7682A-072E-4CF9-AE10-B3ED27CB27F8}" scale="115" showGridLines="0" showAutoFilter="1">
      <selection activeCell="W1" sqref="W1:X1048576"/>
      <pageMargins left="0.7" right="0.7" top="0.75" bottom="0.75" header="0.3" footer="0.3"/>
      <pageSetup paperSize="9" orientation="portrait" r:id="rId4"/>
      <autoFilter ref="A2:AP71"/>
    </customSheetView>
    <customSheetView guid="{040B64FF-F135-4C7F-9498-A8399C10673D}" scale="80" showGridLines="0" showAutoFilter="1" topLeftCell="A58">
      <selection activeCell="M82" sqref="M82"/>
      <pageMargins left="0.7" right="0.7" top="0.75" bottom="0.75" header="0.3" footer="0.3"/>
      <pageSetup paperSize="9" orientation="portrait" r:id="rId5"/>
      <autoFilter ref="A2:AX72"/>
    </customSheetView>
    <customSheetView guid="{6D9FC8F7-6352-4BF1-890A-27BF36FADC03}" scale="80" showGridLines="0" filter="1" showAutoFilter="1">
      <selection activeCell="E53" sqref="E53"/>
      <pageMargins left="0.7" right="0.7" top="0.75" bottom="0.75" header="0.3" footer="0.3"/>
      <pageSetup paperSize="9" orientation="portrait" r:id="rId6"/>
      <autoFilter ref="A2:AX74">
        <filterColumn colId="1">
          <filters>
            <filter val="VT2"/>
          </filters>
        </filterColumn>
        <filterColumn colId="2">
          <filters>
            <filter val="Part 1"/>
          </filters>
        </filterColumn>
      </autoFilter>
    </customSheetView>
  </customSheetViews>
  <mergeCells count="8">
    <mergeCell ref="N1:N2"/>
    <mergeCell ref="I1:I2"/>
    <mergeCell ref="J1:J2"/>
    <mergeCell ref="G1:G2"/>
    <mergeCell ref="H1:H2"/>
    <mergeCell ref="K1:K2"/>
    <mergeCell ref="L1:L2"/>
    <mergeCell ref="M1:M2"/>
  </mergeCells>
  <conditionalFormatting sqref="A2:XFD2">
    <cfRule type="duplicateValues" dxfId="2284" priority="2"/>
  </conditionalFormatting>
  <conditionalFormatting sqref="F1:F1048576">
    <cfRule type="duplicateValues" dxfId="2283" priority="1"/>
  </conditionalFormatting>
  <dataValidations count="2">
    <dataValidation type="list" allowBlank="1" showInputMessage="1" showErrorMessage="1" sqref="B2:B3 B5:B1048576">
      <formula1>"VT1, VT2"</formula1>
    </dataValidation>
    <dataValidation type="list" allowBlank="1" showInputMessage="1" showErrorMessage="1" sqref="C2:C3 D2:E2 D74:E1048576 C5:C1048576">
      <formula1>"Part 1, Part 2, Part 3"</formula1>
    </dataValidation>
  </dataValidations>
  <hyperlinks>
    <hyperlink ref="E39" location="'Oanh Nguyen'!A1" display="kimoanh.nguyen"/>
    <hyperlink ref="E42" location="Trang2.Le!A1" display="trang2.le"/>
    <hyperlink ref="E43" location="'Thuy Pham'!A1" display="thuy2.pham"/>
    <hyperlink ref="E44" location="'Phong Nguyen'!A1" display="hoangphong.nguyen"/>
    <hyperlink ref="E48" location="'Trang 1 Tran'!A1" display="trang1.tran"/>
    <hyperlink ref="E49" location="'Hue Do'!A1" display="hue.do"/>
    <hyperlink ref="E50" location="'Ha To'!A1" display="ha.to"/>
    <hyperlink ref="E53" location="'Bich Do'!A1" display="bich2.do"/>
    <hyperlink ref="E54" location="'Lan Hoang'!A1" display="lan.hoang"/>
    <hyperlink ref="E59" location="'Hang Vu'!A1" display="hang1.vu"/>
    <hyperlink ref="E61" location="'Tung Tran'!A1" display="tung.tran"/>
    <hyperlink ref="E63" location="'Thuy Le MIB'!A1" display="thuy1.le"/>
    <hyperlink ref="E65" location="'Men Than'!A1" display="men2.than"/>
    <hyperlink ref="E52" location="'Phuong Nguyen'!A1" display="phuong1.nguyen"/>
    <hyperlink ref="E55" location="'Nhung2 Nguyen'!A1" display="nhung2.nguyen"/>
    <hyperlink ref="E73" location="Huyen2.Nguyen!A1" display="huyen2.nguyen"/>
    <hyperlink ref="F38" location="'Quyen Nguyen'!A1" display="QUYEN NGUYEN"/>
    <hyperlink ref="F40" location="'Thuy Le'!A1" display="THUY LE"/>
    <hyperlink ref="F41" location="'Phuc Truong'!A1" display="PHUC TRUONG"/>
    <hyperlink ref="F45" location="'Anh To'!A1" display="ANH TO"/>
    <hyperlink ref="F46" location="'Nhung Hoang'!A1" display="NHUNG HOANG"/>
    <hyperlink ref="F47" location="Chinh.Tran!A1" display="CHINH TRAN"/>
    <hyperlink ref="F51" location="'Lan Nguyen 89'!A1" display="LAN NGUYEN"/>
    <hyperlink ref="F56" location="Nguyet2.Nguyen!A1" display="NGUYET NGUYEN"/>
    <hyperlink ref="F57" location="'Hien Dinh'!A1" display="HIEN DINH"/>
    <hyperlink ref="F60" location="'Thuy Dang'!A1" display="THUY DANG"/>
    <hyperlink ref="F62" location="'Cuong Tran'!A1" display="CUONG TRAN"/>
    <hyperlink ref="F64" location="'Vinh Nguyen'!A1" display="VINH NGUYEN"/>
    <hyperlink ref="F66" location="'Y Vu'!A1" display="Y VU"/>
    <hyperlink ref="F67" location="'Huyen Nguyen'!A1" display="HUYEN NGUYEN"/>
    <hyperlink ref="F68" location="'Phuong 2 Le'!A1" display="PHUONG LE"/>
    <hyperlink ref="F69" location="'Thang Vu'!A1" display="THANG VU"/>
    <hyperlink ref="E68" location="'Phuong 2 Le'!A1" display="phuong2.le"/>
    <hyperlink ref="E71" location="Duy.Doan!A1" display="duy.doan"/>
    <hyperlink ref="E72" location="Thoa.Dien!A1" display="thoa.dien"/>
    <hyperlink ref="E46" location="'Nhung Hoang'!A1" display="nhung2.hoang"/>
  </hyperlinks>
  <pageMargins left="0.7" right="0.7" top="0.75" bottom="0.75" header="0.3" footer="0.3"/>
  <pageSetup paperSize="9" orientation="portrait" r:id="rId7"/>
  <drawing r:id="rId8"/>
  <legacyDrawing r:id="rId9"/>
  <controls>
    <mc:AlternateContent xmlns:mc="http://schemas.openxmlformats.org/markup-compatibility/2006">
      <mc:Choice Requires="x14">
        <control shapeId="28710" r:id="rId10" name="CommandButton8">
          <controlPr defaultSize="0" autoLine="0" autoPict="0" r:id="rId11">
            <anchor moveWithCells="1">
              <from>
                <xdr:col>9</xdr:col>
                <xdr:colOff>883920</xdr:colOff>
                <xdr:row>88</xdr:row>
                <xdr:rowOff>167640</xdr:rowOff>
              </from>
              <to>
                <xdr:col>11</xdr:col>
                <xdr:colOff>297180</xdr:colOff>
                <xdr:row>91</xdr:row>
                <xdr:rowOff>38100</xdr:rowOff>
              </to>
            </anchor>
          </controlPr>
        </control>
      </mc:Choice>
      <mc:Fallback>
        <control shapeId="28710" r:id="rId10" name="CommandButton8"/>
      </mc:Fallback>
    </mc:AlternateContent>
    <mc:AlternateContent xmlns:mc="http://schemas.openxmlformats.org/markup-compatibility/2006">
      <mc:Choice Requires="x14">
        <control shapeId="28709" r:id="rId12" name="CommandButton7">
          <controlPr defaultSize="0" autoLine="0" r:id="rId13">
            <anchor moveWithCells="1">
              <from>
                <xdr:col>8</xdr:col>
                <xdr:colOff>190500</xdr:colOff>
                <xdr:row>88</xdr:row>
                <xdr:rowOff>160020</xdr:rowOff>
              </from>
              <to>
                <xdr:col>9</xdr:col>
                <xdr:colOff>739140</xdr:colOff>
                <xdr:row>91</xdr:row>
                <xdr:rowOff>30480</xdr:rowOff>
              </to>
            </anchor>
          </controlPr>
        </control>
      </mc:Choice>
      <mc:Fallback>
        <control shapeId="28709" r:id="rId12" name="CommandButton7"/>
      </mc:Fallback>
    </mc:AlternateContent>
    <mc:AlternateContent xmlns:mc="http://schemas.openxmlformats.org/markup-compatibility/2006">
      <mc:Choice Requires="x14">
        <control shapeId="28708" r:id="rId14" name="CBL_member_folder">
          <controlPr defaultSize="0" autoLine="0" r:id="rId15">
            <anchor moveWithCells="1">
              <from>
                <xdr:col>3</xdr:col>
                <xdr:colOff>815340</xdr:colOff>
                <xdr:row>88</xdr:row>
                <xdr:rowOff>144780</xdr:rowOff>
              </from>
              <to>
                <xdr:col>8</xdr:col>
                <xdr:colOff>68580</xdr:colOff>
                <xdr:row>91</xdr:row>
                <xdr:rowOff>38100</xdr:rowOff>
              </to>
            </anchor>
          </controlPr>
        </control>
      </mc:Choice>
      <mc:Fallback>
        <control shapeId="28708" r:id="rId14" name="CBL_member_folder"/>
      </mc:Fallback>
    </mc:AlternateContent>
    <mc:AlternateContent xmlns:mc="http://schemas.openxmlformats.org/markup-compatibility/2006">
      <mc:Choice Requires="x14">
        <control shapeId="28690" r:id="rId16" name="CommandButton3">
          <controlPr defaultSize="0" autoLine="0" r:id="rId17">
            <anchor moveWithCells="1">
              <from>
                <xdr:col>6</xdr:col>
                <xdr:colOff>121920</xdr:colOff>
                <xdr:row>80</xdr:row>
                <xdr:rowOff>99060</xdr:rowOff>
              </from>
              <to>
                <xdr:col>7</xdr:col>
                <xdr:colOff>1203960</xdr:colOff>
                <xdr:row>82</xdr:row>
                <xdr:rowOff>144780</xdr:rowOff>
              </to>
            </anchor>
          </controlPr>
        </control>
      </mc:Choice>
      <mc:Fallback>
        <control shapeId="28690" r:id="rId16" name="CommandButton3"/>
      </mc:Fallback>
    </mc:AlternateContent>
    <mc:AlternateContent xmlns:mc="http://schemas.openxmlformats.org/markup-compatibility/2006">
      <mc:Choice Requires="x14">
        <control shapeId="28687" r:id="rId18" name="CommandButton1">
          <controlPr defaultSize="0" autoLine="0" r:id="rId19">
            <anchor moveWithCells="1">
              <from>
                <xdr:col>8</xdr:col>
                <xdr:colOff>198120</xdr:colOff>
                <xdr:row>77</xdr:row>
                <xdr:rowOff>152400</xdr:rowOff>
              </from>
              <to>
                <xdr:col>9</xdr:col>
                <xdr:colOff>792480</xdr:colOff>
                <xdr:row>80</xdr:row>
                <xdr:rowOff>38100</xdr:rowOff>
              </to>
            </anchor>
          </controlPr>
        </control>
      </mc:Choice>
      <mc:Fallback>
        <control shapeId="28687" r:id="rId18" name="CommandButton1"/>
      </mc:Fallback>
    </mc:AlternateContent>
    <mc:AlternateContent xmlns:mc="http://schemas.openxmlformats.org/markup-compatibility/2006">
      <mc:Choice Requires="x14">
        <control shapeId="28688" r:id="rId20" name="Member_CBL_folder">
          <controlPr defaultSize="0" autoLine="0" r:id="rId21">
            <anchor moveWithCells="1">
              <from>
                <xdr:col>3</xdr:col>
                <xdr:colOff>845820</xdr:colOff>
                <xdr:row>77</xdr:row>
                <xdr:rowOff>152400</xdr:rowOff>
              </from>
              <to>
                <xdr:col>8</xdr:col>
                <xdr:colOff>76200</xdr:colOff>
                <xdr:row>80</xdr:row>
                <xdr:rowOff>38100</xdr:rowOff>
              </to>
            </anchor>
          </controlPr>
        </control>
      </mc:Choice>
      <mc:Fallback>
        <control shapeId="28688" r:id="rId20" name="Member_CBL_folder"/>
      </mc:Fallback>
    </mc:AlternateContent>
    <mc:AlternateContent xmlns:mc="http://schemas.openxmlformats.org/markup-compatibility/2006">
      <mc:Choice Requires="x14">
        <control shapeId="28689" r:id="rId22" name="CommandButton2">
          <controlPr defaultSize="0" autoLine="0" r:id="rId23">
            <anchor moveWithCells="1">
              <from>
                <xdr:col>4</xdr:col>
                <xdr:colOff>563880</xdr:colOff>
                <xdr:row>80</xdr:row>
                <xdr:rowOff>129540</xdr:rowOff>
              </from>
              <to>
                <xdr:col>5</xdr:col>
                <xdr:colOff>1135380</xdr:colOff>
                <xdr:row>83</xdr:row>
                <xdr:rowOff>0</xdr:rowOff>
              </to>
            </anchor>
          </controlPr>
        </control>
      </mc:Choice>
      <mc:Fallback>
        <control shapeId="28689" r:id="rId22" name="CommandButton2"/>
      </mc:Fallback>
    </mc:AlternateContent>
    <mc:AlternateContent xmlns:mc="http://schemas.openxmlformats.org/markup-compatibility/2006">
      <mc:Choice Requires="x14">
        <control shapeId="28691" r:id="rId24" name="Mail_List_n_Attachments">
          <controlPr defaultSize="0" autoLine="0" r:id="rId25">
            <anchor moveWithCells="1">
              <from>
                <xdr:col>3</xdr:col>
                <xdr:colOff>853440</xdr:colOff>
                <xdr:row>74</xdr:row>
                <xdr:rowOff>152400</xdr:rowOff>
              </from>
              <to>
                <xdr:col>8</xdr:col>
                <xdr:colOff>91440</xdr:colOff>
                <xdr:row>77</xdr:row>
                <xdr:rowOff>38100</xdr:rowOff>
              </to>
            </anchor>
          </controlPr>
        </control>
      </mc:Choice>
      <mc:Fallback>
        <control shapeId="28691" r:id="rId24" name="Mail_List_n_Attachments"/>
      </mc:Fallback>
    </mc:AlternateContent>
    <mc:AlternateContent xmlns:mc="http://schemas.openxmlformats.org/markup-compatibility/2006">
      <mc:Choice Requires="x14">
        <control shapeId="28692" r:id="rId26" name="CommandButton4">
          <controlPr defaultSize="0" autoLine="0" r:id="rId27">
            <anchor moveWithCells="1">
              <from>
                <xdr:col>8</xdr:col>
                <xdr:colOff>228600</xdr:colOff>
                <xdr:row>74</xdr:row>
                <xdr:rowOff>144780</xdr:rowOff>
              </from>
              <to>
                <xdr:col>9</xdr:col>
                <xdr:colOff>800100</xdr:colOff>
                <xdr:row>77</xdr:row>
                <xdr:rowOff>15240</xdr:rowOff>
              </to>
            </anchor>
          </controlPr>
        </control>
      </mc:Choice>
      <mc:Fallback>
        <control shapeId="28692" r:id="rId26" name="CommandButton4"/>
      </mc:Fallback>
    </mc:AlternateContent>
    <mc:AlternateContent xmlns:mc="http://schemas.openxmlformats.org/markup-compatibility/2006">
      <mc:Choice Requires="x14">
        <control shapeId="28693" r:id="rId28" name="CommandButton5">
          <controlPr defaultSize="0" autoLine="0" r:id="rId29">
            <anchor moveWithCells="1">
              <from>
                <xdr:col>9</xdr:col>
                <xdr:colOff>883920</xdr:colOff>
                <xdr:row>84</xdr:row>
                <xdr:rowOff>99060</xdr:rowOff>
              </from>
              <to>
                <xdr:col>11</xdr:col>
                <xdr:colOff>182880</xdr:colOff>
                <xdr:row>86</xdr:row>
                <xdr:rowOff>144780</xdr:rowOff>
              </to>
            </anchor>
          </controlPr>
        </control>
      </mc:Choice>
      <mc:Fallback>
        <control shapeId="28693" r:id="rId28" name="CommandButton5"/>
      </mc:Fallback>
    </mc:AlternateContent>
    <mc:AlternateContent xmlns:mc="http://schemas.openxmlformats.org/markup-compatibility/2006">
      <mc:Choice Requires="x14">
        <control shapeId="28694" r:id="rId30" name="CommandButton6">
          <controlPr defaultSize="0" autoLine="0" r:id="rId31">
            <anchor moveWithCells="1">
              <from>
                <xdr:col>8</xdr:col>
                <xdr:colOff>182880</xdr:colOff>
                <xdr:row>84</xdr:row>
                <xdr:rowOff>106680</xdr:rowOff>
              </from>
              <to>
                <xdr:col>9</xdr:col>
                <xdr:colOff>731520</xdr:colOff>
                <xdr:row>86</xdr:row>
                <xdr:rowOff>152400</xdr:rowOff>
              </to>
            </anchor>
          </controlPr>
        </control>
      </mc:Choice>
      <mc:Fallback>
        <control shapeId="28694" r:id="rId30" name="CommandButton6"/>
      </mc:Fallback>
    </mc:AlternateContent>
    <mc:AlternateContent xmlns:mc="http://schemas.openxmlformats.org/markup-compatibility/2006">
      <mc:Choice Requires="x14">
        <control shapeId="28695" r:id="rId32" name="Result_Folder">
          <controlPr defaultSize="0" autoLine="0" r:id="rId33">
            <anchor moveWithCells="1">
              <from>
                <xdr:col>3</xdr:col>
                <xdr:colOff>830580</xdr:colOff>
                <xdr:row>84</xdr:row>
                <xdr:rowOff>106680</xdr:rowOff>
              </from>
              <to>
                <xdr:col>8</xdr:col>
                <xdr:colOff>83820</xdr:colOff>
                <xdr:row>87</xdr:row>
                <xdr:rowOff>0</xdr:rowOff>
              </to>
            </anchor>
          </controlPr>
        </control>
      </mc:Choice>
      <mc:Fallback>
        <control shapeId="28695" r:id="rId32" name="Result_Folder"/>
      </mc:Fallback>
    </mc:AlternateContent>
    <mc:AlternateContent xmlns:mc="http://schemas.openxmlformats.org/markup-compatibility/2006">
      <mc:Choice Requires="x14">
        <control shapeId="28704" r:id="rId34" name="Label 32">
          <controlPr defaultSize="0" autoFill="0" autoLine="0" autoPict="0">
            <anchor moveWithCells="1" sizeWithCells="1">
              <from>
                <xdr:col>1</xdr:col>
                <xdr:colOff>274320</xdr:colOff>
                <xdr:row>75</xdr:row>
                <xdr:rowOff>15240</xdr:rowOff>
              </from>
              <to>
                <xdr:col>4</xdr:col>
                <xdr:colOff>7620</xdr:colOff>
                <xdr:row>77</xdr:row>
                <xdr:rowOff>30480</xdr:rowOff>
              </to>
            </anchor>
          </controlPr>
        </control>
      </mc:Choice>
    </mc:AlternateContent>
    <mc:AlternateContent xmlns:mc="http://schemas.openxmlformats.org/markup-compatibility/2006">
      <mc:Choice Requires="x14">
        <control shapeId="28705" r:id="rId35" name="Label 33">
          <controlPr defaultSize="0" autoFill="0" autoLine="0" autoPict="0">
            <anchor moveWithCells="1" sizeWithCells="1">
              <from>
                <xdr:col>0</xdr:col>
                <xdr:colOff>83820</xdr:colOff>
                <xdr:row>77</xdr:row>
                <xdr:rowOff>167640</xdr:rowOff>
              </from>
              <to>
                <xdr:col>3</xdr:col>
                <xdr:colOff>807720</xdr:colOff>
                <xdr:row>80</xdr:row>
                <xdr:rowOff>22860</xdr:rowOff>
              </to>
            </anchor>
          </controlPr>
        </control>
      </mc:Choice>
    </mc:AlternateContent>
    <mc:AlternateContent xmlns:mc="http://schemas.openxmlformats.org/markup-compatibility/2006">
      <mc:Choice Requires="x14">
        <control shapeId="28707" r:id="rId36" name="Label 35">
          <controlPr defaultSize="0" autoFill="0" autoLine="0" autoPict="0">
            <anchor moveWithCells="1" sizeWithCells="1">
              <from>
                <xdr:col>0</xdr:col>
                <xdr:colOff>129540</xdr:colOff>
                <xdr:row>84</xdr:row>
                <xdr:rowOff>45720</xdr:rowOff>
              </from>
              <to>
                <xdr:col>3</xdr:col>
                <xdr:colOff>822960</xdr:colOff>
                <xdr:row>87</xdr:row>
                <xdr:rowOff>68580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79"/>
  <sheetViews>
    <sheetView zoomScale="60" zoomScaleNormal="60" workbookViewId="0">
      <pane xSplit="5" ySplit="1" topLeftCell="F2" activePane="bottomRight" state="frozen"/>
      <selection pane="topRight" activeCell="F1" sqref="F1"/>
      <selection pane="bottomLeft" activeCell="A3" sqref="A3"/>
      <selection pane="bottomRight" activeCell="P31" sqref="P31"/>
    </sheetView>
  </sheetViews>
  <sheetFormatPr defaultColWidth="8.88671875" defaultRowHeight="14.4" x14ac:dyDescent="0.3"/>
  <cols>
    <col min="1" max="1" width="8.5546875" style="188" bestFit="1" customWidth="1"/>
    <col min="2" max="2" width="6.44140625" style="188" bestFit="1" customWidth="1"/>
    <col min="3" max="3" width="7.88671875" style="188" bestFit="1" customWidth="1"/>
    <col min="4" max="4" width="18.44140625" style="188" bestFit="1" customWidth="1"/>
    <col min="5" max="5" width="46.5546875" style="188" customWidth="1"/>
    <col min="6" max="6" width="27.5546875" style="188" customWidth="1"/>
    <col min="7" max="7" width="24.88671875" style="188" customWidth="1"/>
    <col min="8" max="8" width="26.109375" style="188" customWidth="1"/>
    <col min="9" max="9" width="32.109375" style="188" customWidth="1"/>
    <col min="10" max="10" width="15.5546875" style="188" bestFit="1" customWidth="1"/>
    <col min="11" max="11" width="36.5546875" style="884" bestFit="1" customWidth="1"/>
    <col min="12" max="12" width="16.5546875" style="188" customWidth="1"/>
    <col min="13" max="16384" width="8.88671875" style="188"/>
  </cols>
  <sheetData>
    <row r="1" spans="1:12" ht="23.4" x14ac:dyDescent="0.45">
      <c r="A1" s="211" t="s">
        <v>132</v>
      </c>
      <c r="B1" s="1089"/>
      <c r="C1" s="1089"/>
      <c r="D1" s="1089"/>
      <c r="E1" s="1089"/>
      <c r="F1" s="1089"/>
      <c r="G1" s="1089"/>
      <c r="H1" s="1089"/>
      <c r="I1" s="1089"/>
      <c r="J1" s="1089"/>
      <c r="K1" s="212"/>
    </row>
    <row r="2" spans="1:12" ht="14.4" customHeight="1" x14ac:dyDescent="0.3">
      <c r="A2" s="1090" t="s">
        <v>133</v>
      </c>
      <c r="B2" s="1090" t="s">
        <v>91</v>
      </c>
      <c r="C2" s="1144" t="s">
        <v>75</v>
      </c>
      <c r="D2" s="1148" t="s">
        <v>134</v>
      </c>
      <c r="E2" s="1090" t="s">
        <v>135</v>
      </c>
      <c r="F2" s="1090" t="s">
        <v>136</v>
      </c>
      <c r="G2" s="1090" t="s">
        <v>137</v>
      </c>
      <c r="H2" s="1090" t="s">
        <v>138</v>
      </c>
      <c r="I2" s="1142" t="s">
        <v>139</v>
      </c>
      <c r="J2" s="1142" t="s">
        <v>250</v>
      </c>
      <c r="K2" s="1090" t="s">
        <v>140</v>
      </c>
      <c r="L2" s="1149" t="s">
        <v>455</v>
      </c>
    </row>
    <row r="3" spans="1:12" x14ac:dyDescent="0.3">
      <c r="A3" s="1091"/>
      <c r="B3" s="1091"/>
      <c r="C3" s="1145"/>
      <c r="D3" s="1147"/>
      <c r="E3" s="1091"/>
      <c r="F3" s="1092" t="s">
        <v>141</v>
      </c>
      <c r="G3" s="1091"/>
      <c r="H3" s="1091"/>
      <c r="I3" s="1143"/>
      <c r="J3" s="1143"/>
      <c r="K3" s="1091"/>
      <c r="L3" s="1149"/>
    </row>
    <row r="4" spans="1:12" x14ac:dyDescent="0.3">
      <c r="A4" s="1093" t="s">
        <v>142</v>
      </c>
      <c r="B4" s="1093" t="s">
        <v>143</v>
      </c>
      <c r="C4" s="189" t="s">
        <v>5</v>
      </c>
      <c r="D4" s="1094" t="s">
        <v>144</v>
      </c>
      <c r="E4" s="190" t="s">
        <v>372</v>
      </c>
      <c r="F4" s="1095" t="s">
        <v>145</v>
      </c>
      <c r="G4" s="1095" t="s">
        <v>146</v>
      </c>
      <c r="H4" s="1096" t="s">
        <v>147</v>
      </c>
      <c r="I4" s="191" t="s">
        <v>743</v>
      </c>
      <c r="J4" s="191">
        <v>24</v>
      </c>
      <c r="K4" s="1097"/>
      <c r="L4" s="590" t="s">
        <v>456</v>
      </c>
    </row>
    <row r="5" spans="1:12" x14ac:dyDescent="0.3">
      <c r="A5" s="1014"/>
      <c r="B5" s="1014"/>
      <c r="C5" s="189" t="s">
        <v>5</v>
      </c>
      <c r="D5" s="1094" t="s">
        <v>144</v>
      </c>
      <c r="E5" s="190" t="s">
        <v>373</v>
      </c>
      <c r="F5" s="1098"/>
      <c r="G5" s="1099" t="s">
        <v>150</v>
      </c>
      <c r="H5" s="1100" t="s">
        <v>151</v>
      </c>
      <c r="I5" s="191" t="s">
        <v>744</v>
      </c>
      <c r="J5" s="191">
        <v>5</v>
      </c>
      <c r="K5" s="1101"/>
      <c r="L5" s="590" t="s">
        <v>457</v>
      </c>
    </row>
    <row r="6" spans="1:12" ht="27" customHeight="1" x14ac:dyDescent="0.3">
      <c r="A6" s="1014"/>
      <c r="B6" s="1014"/>
      <c r="C6" s="189" t="s">
        <v>5</v>
      </c>
      <c r="D6" s="1102" t="s">
        <v>149</v>
      </c>
      <c r="E6" s="1103" t="s">
        <v>149</v>
      </c>
      <c r="F6" s="1098"/>
      <c r="G6" s="192" t="s">
        <v>150</v>
      </c>
      <c r="H6" s="1104" t="s">
        <v>151</v>
      </c>
      <c r="I6" s="191" t="s">
        <v>745</v>
      </c>
      <c r="J6" s="191">
        <v>8</v>
      </c>
      <c r="K6" s="1105"/>
      <c r="L6" s="590" t="s">
        <v>458</v>
      </c>
    </row>
    <row r="7" spans="1:12" x14ac:dyDescent="0.3">
      <c r="A7" s="1014"/>
      <c r="B7" s="1014"/>
      <c r="C7" s="189" t="s">
        <v>5</v>
      </c>
      <c r="D7" s="1106" t="s">
        <v>144</v>
      </c>
      <c r="E7" s="1106" t="s">
        <v>452</v>
      </c>
      <c r="F7" s="1098"/>
      <c r="G7" s="1095" t="s">
        <v>153</v>
      </c>
      <c r="H7" s="1096" t="s">
        <v>732</v>
      </c>
      <c r="I7" s="191" t="s">
        <v>746</v>
      </c>
      <c r="J7" s="191">
        <v>20</v>
      </c>
      <c r="K7" s="1097"/>
      <c r="L7" s="590" t="s">
        <v>459</v>
      </c>
    </row>
    <row r="8" spans="1:12" x14ac:dyDescent="0.3">
      <c r="A8" s="1014"/>
      <c r="B8" s="1014"/>
      <c r="C8" s="189" t="s">
        <v>5</v>
      </c>
      <c r="D8" s="1106" t="s">
        <v>144</v>
      </c>
      <c r="E8" s="1107" t="s">
        <v>517</v>
      </c>
      <c r="F8" s="1098"/>
      <c r="G8" s="192" t="s">
        <v>153</v>
      </c>
      <c r="H8" s="1104" t="s">
        <v>156</v>
      </c>
      <c r="I8" s="191" t="s">
        <v>747</v>
      </c>
      <c r="J8" s="191">
        <v>33</v>
      </c>
      <c r="K8" s="1108"/>
      <c r="L8" s="590" t="s">
        <v>460</v>
      </c>
    </row>
    <row r="9" spans="1:12" x14ac:dyDescent="0.3">
      <c r="A9" s="1014"/>
      <c r="B9" s="1014"/>
      <c r="C9" s="189" t="s">
        <v>5</v>
      </c>
      <c r="D9" s="1106" t="s">
        <v>144</v>
      </c>
      <c r="E9" s="1107" t="s">
        <v>661</v>
      </c>
      <c r="F9" s="1098"/>
      <c r="G9" s="192" t="s">
        <v>155</v>
      </c>
      <c r="H9" s="1104" t="s">
        <v>158</v>
      </c>
      <c r="I9" s="191" t="s">
        <v>748</v>
      </c>
      <c r="J9" s="191">
        <v>9</v>
      </c>
      <c r="K9" s="1105"/>
      <c r="L9" s="590" t="s">
        <v>461</v>
      </c>
    </row>
    <row r="10" spans="1:12" x14ac:dyDescent="0.3">
      <c r="A10" s="1014"/>
      <c r="B10" s="1014"/>
      <c r="C10" s="189" t="s">
        <v>5</v>
      </c>
      <c r="D10" s="1106" t="s">
        <v>144</v>
      </c>
      <c r="E10" s="1107" t="s">
        <v>662</v>
      </c>
      <c r="F10" s="1098"/>
      <c r="G10" s="1109" t="s">
        <v>659</v>
      </c>
      <c r="H10" s="1109" t="s">
        <v>278</v>
      </c>
      <c r="I10" s="191" t="s">
        <v>749</v>
      </c>
      <c r="J10" s="191">
        <v>9</v>
      </c>
      <c r="K10" s="1110"/>
      <c r="L10" s="590" t="s">
        <v>462</v>
      </c>
    </row>
    <row r="11" spans="1:12" x14ac:dyDescent="0.3">
      <c r="A11" s="1014"/>
      <c r="B11" s="1014"/>
      <c r="C11" s="189" t="s">
        <v>5</v>
      </c>
      <c r="D11" s="190" t="s">
        <v>31</v>
      </c>
      <c r="E11" s="1111" t="s">
        <v>175</v>
      </c>
      <c r="F11" s="1098"/>
      <c r="G11" s="194" t="s">
        <v>383</v>
      </c>
      <c r="H11" s="1104" t="s">
        <v>176</v>
      </c>
      <c r="I11" s="191" t="s">
        <v>750</v>
      </c>
      <c r="J11" s="191">
        <v>33</v>
      </c>
      <c r="K11" s="1110"/>
      <c r="L11" s="590" t="s">
        <v>463</v>
      </c>
    </row>
    <row r="12" spans="1:12" x14ac:dyDescent="0.3">
      <c r="A12" s="1014"/>
      <c r="B12" s="1014"/>
      <c r="C12" s="189" t="s">
        <v>5</v>
      </c>
      <c r="D12" s="1106" t="s">
        <v>31</v>
      </c>
      <c r="E12" s="1107" t="s">
        <v>660</v>
      </c>
      <c r="F12" s="1098"/>
      <c r="G12" s="192" t="s">
        <v>167</v>
      </c>
      <c r="H12" s="1104" t="s">
        <v>168</v>
      </c>
      <c r="I12" s="191" t="s">
        <v>751</v>
      </c>
      <c r="J12" s="191">
        <v>27</v>
      </c>
      <c r="K12" s="1110"/>
      <c r="L12" s="590" t="s">
        <v>464</v>
      </c>
    </row>
    <row r="13" spans="1:12" x14ac:dyDescent="0.3">
      <c r="A13" s="1014"/>
      <c r="B13" s="1014"/>
      <c r="C13" s="189" t="s">
        <v>5</v>
      </c>
      <c r="D13" s="1106" t="s">
        <v>54</v>
      </c>
      <c r="E13" s="1107" t="s">
        <v>425</v>
      </c>
      <c r="F13" s="1098"/>
      <c r="G13" s="192" t="s">
        <v>217</v>
      </c>
      <c r="H13" s="192" t="s">
        <v>218</v>
      </c>
      <c r="I13" s="191" t="s">
        <v>752</v>
      </c>
      <c r="J13" s="191">
        <v>20</v>
      </c>
      <c r="K13" s="1105"/>
      <c r="L13" s="590" t="s">
        <v>465</v>
      </c>
    </row>
    <row r="14" spans="1:12" x14ac:dyDescent="0.3">
      <c r="A14" s="1112"/>
      <c r="B14" s="1112"/>
      <c r="C14" s="189" t="s">
        <v>5</v>
      </c>
      <c r="D14" s="190" t="s">
        <v>41</v>
      </c>
      <c r="E14" s="195" t="s">
        <v>450</v>
      </c>
      <c r="F14" s="1098"/>
      <c r="G14" s="192" t="s">
        <v>381</v>
      </c>
      <c r="H14" s="1104" t="s">
        <v>382</v>
      </c>
      <c r="I14" s="191" t="s">
        <v>753</v>
      </c>
      <c r="J14" s="191">
        <v>9</v>
      </c>
      <c r="K14" s="1105"/>
      <c r="L14" s="590" t="s">
        <v>466</v>
      </c>
    </row>
    <row r="15" spans="1:12" x14ac:dyDescent="0.3">
      <c r="A15" s="901"/>
      <c r="B15" s="901"/>
      <c r="C15" s="884"/>
      <c r="D15" s="930"/>
      <c r="E15" s="901"/>
      <c r="F15" s="901"/>
      <c r="G15" s="901"/>
      <c r="H15" s="901"/>
      <c r="I15" s="191"/>
      <c r="J15" s="191"/>
      <c r="K15" s="1105"/>
      <c r="L15" s="590" t="s">
        <v>467</v>
      </c>
    </row>
    <row r="16" spans="1:12" x14ac:dyDescent="0.3">
      <c r="A16" s="901"/>
      <c r="B16" s="901"/>
      <c r="C16" s="884"/>
      <c r="D16" s="930"/>
      <c r="E16" s="901"/>
      <c r="F16" s="901"/>
      <c r="G16" s="901"/>
      <c r="H16" s="901"/>
      <c r="I16" s="921"/>
      <c r="J16" s="921"/>
      <c r="K16" s="901"/>
    </row>
    <row r="17" spans="1:12" ht="23.4" customHeight="1" x14ac:dyDescent="0.3">
      <c r="A17" s="1113" t="s">
        <v>133</v>
      </c>
      <c r="B17" s="1113" t="s">
        <v>91</v>
      </c>
      <c r="C17" s="1144" t="s">
        <v>75</v>
      </c>
      <c r="D17" s="1146" t="s">
        <v>134</v>
      </c>
      <c r="E17" s="1113" t="s">
        <v>135</v>
      </c>
      <c r="F17" s="1113" t="s">
        <v>136</v>
      </c>
      <c r="G17" s="1113" t="s">
        <v>137</v>
      </c>
      <c r="H17" s="1113" t="s">
        <v>138</v>
      </c>
      <c r="I17" s="1142" t="s">
        <v>139</v>
      </c>
      <c r="J17" s="1142" t="s">
        <v>250</v>
      </c>
      <c r="K17" s="1113" t="s">
        <v>140</v>
      </c>
      <c r="L17" s="1114" t="s">
        <v>455</v>
      </c>
    </row>
    <row r="18" spans="1:12" x14ac:dyDescent="0.3">
      <c r="A18" s="1091"/>
      <c r="B18" s="1091"/>
      <c r="C18" s="1145"/>
      <c r="D18" s="1148"/>
      <c r="E18" s="1091"/>
      <c r="F18" s="1092" t="s">
        <v>141</v>
      </c>
      <c r="G18" s="1091"/>
      <c r="H18" s="1091"/>
      <c r="I18" s="1143"/>
      <c r="J18" s="1143"/>
      <c r="K18" s="1091"/>
      <c r="L18" s="1114"/>
    </row>
    <row r="19" spans="1:12" x14ac:dyDescent="0.3">
      <c r="A19" s="1093" t="s">
        <v>142</v>
      </c>
      <c r="B19" s="1093" t="s">
        <v>143</v>
      </c>
      <c r="C19" s="189" t="s">
        <v>6</v>
      </c>
      <c r="D19" s="190" t="s">
        <v>46</v>
      </c>
      <c r="E19" s="1111" t="s">
        <v>171</v>
      </c>
      <c r="F19" s="1093"/>
      <c r="G19" s="194" t="s">
        <v>172</v>
      </c>
      <c r="H19" s="1104" t="s">
        <v>173</v>
      </c>
      <c r="I19" s="188" t="s">
        <v>754</v>
      </c>
      <c r="J19" s="188">
        <v>35</v>
      </c>
    </row>
    <row r="20" spans="1:12" x14ac:dyDescent="0.3">
      <c r="A20" s="1014"/>
      <c r="B20" s="1014"/>
      <c r="C20" s="189" t="s">
        <v>6</v>
      </c>
      <c r="D20" s="190" t="s">
        <v>41</v>
      </c>
      <c r="E20" s="1111" t="s">
        <v>178</v>
      </c>
      <c r="F20" s="1093"/>
      <c r="G20" s="194" t="s">
        <v>179</v>
      </c>
      <c r="H20" s="1104" t="s">
        <v>180</v>
      </c>
      <c r="I20" s="191" t="s">
        <v>755</v>
      </c>
      <c r="J20" s="191">
        <v>28</v>
      </c>
      <c r="K20" s="1108"/>
      <c r="L20" s="590" t="s">
        <v>468</v>
      </c>
    </row>
    <row r="21" spans="1:12" x14ac:dyDescent="0.3">
      <c r="A21" s="1014"/>
      <c r="B21" s="1014"/>
      <c r="C21" s="189" t="s">
        <v>6</v>
      </c>
      <c r="D21" s="190" t="s">
        <v>56</v>
      </c>
      <c r="E21" s="195" t="s">
        <v>182</v>
      </c>
      <c r="F21" s="1093"/>
      <c r="G21" s="192" t="s">
        <v>172</v>
      </c>
      <c r="H21" s="193" t="s">
        <v>183</v>
      </c>
      <c r="I21" s="191" t="s">
        <v>756</v>
      </c>
      <c r="J21" s="191">
        <v>32</v>
      </c>
      <c r="K21" s="1108"/>
      <c r="L21" s="590" t="s">
        <v>469</v>
      </c>
    </row>
    <row r="22" spans="1:12" x14ac:dyDescent="0.3">
      <c r="A22" s="1014"/>
      <c r="B22" s="1014"/>
      <c r="C22" s="189" t="s">
        <v>7</v>
      </c>
      <c r="D22" s="190" t="s">
        <v>55</v>
      </c>
      <c r="E22" s="195" t="s">
        <v>185</v>
      </c>
      <c r="F22" s="1098"/>
      <c r="G22" s="1109" t="s">
        <v>220</v>
      </c>
      <c r="H22" s="1109" t="s">
        <v>270</v>
      </c>
      <c r="I22" s="191" t="s">
        <v>774</v>
      </c>
      <c r="J22" s="191">
        <v>13</v>
      </c>
      <c r="K22" s="1115"/>
      <c r="L22" s="590" t="s">
        <v>490</v>
      </c>
    </row>
    <row r="23" spans="1:12" x14ac:dyDescent="0.3">
      <c r="A23" s="1014"/>
      <c r="B23" s="1014"/>
      <c r="C23" s="189" t="s">
        <v>6</v>
      </c>
      <c r="D23" s="190" t="s">
        <v>144</v>
      </c>
      <c r="E23" s="195" t="s">
        <v>187</v>
      </c>
      <c r="F23" s="1093"/>
      <c r="G23" s="194" t="s">
        <v>153</v>
      </c>
      <c r="H23" s="1104" t="s">
        <v>156</v>
      </c>
      <c r="I23" s="191" t="s">
        <v>757</v>
      </c>
      <c r="J23" s="191">
        <v>31</v>
      </c>
      <c r="K23" s="1108"/>
      <c r="L23" s="590" t="s">
        <v>470</v>
      </c>
    </row>
    <row r="24" spans="1:12" x14ac:dyDescent="0.3">
      <c r="A24" s="1014"/>
      <c r="B24" s="1014"/>
      <c r="C24" s="189" t="s">
        <v>6</v>
      </c>
      <c r="D24" s="190" t="s">
        <v>144</v>
      </c>
      <c r="E24" s="195" t="s">
        <v>188</v>
      </c>
      <c r="F24" s="1093"/>
      <c r="G24" s="192" t="s">
        <v>155</v>
      </c>
      <c r="H24" s="1104" t="s">
        <v>158</v>
      </c>
      <c r="I24" s="191" t="s">
        <v>758</v>
      </c>
      <c r="J24" s="191">
        <v>31</v>
      </c>
      <c r="K24" s="1110"/>
      <c r="L24" s="590" t="s">
        <v>471</v>
      </c>
    </row>
    <row r="25" spans="1:12" x14ac:dyDescent="0.3">
      <c r="A25" s="1014"/>
      <c r="B25" s="1014"/>
      <c r="C25" s="189" t="s">
        <v>6</v>
      </c>
      <c r="D25" s="190" t="s">
        <v>144</v>
      </c>
      <c r="E25" s="195" t="s">
        <v>189</v>
      </c>
      <c r="F25" s="1093"/>
      <c r="G25" s="1109" t="s">
        <v>659</v>
      </c>
      <c r="H25" s="1109" t="s">
        <v>278</v>
      </c>
      <c r="I25" s="191" t="s">
        <v>759</v>
      </c>
      <c r="J25" s="191">
        <v>11</v>
      </c>
      <c r="K25" s="1115"/>
      <c r="L25" s="590" t="s">
        <v>472</v>
      </c>
    </row>
    <row r="26" spans="1:12" x14ac:dyDescent="0.3">
      <c r="A26" s="1014"/>
      <c r="B26" s="1014"/>
      <c r="C26" s="189" t="s">
        <v>6</v>
      </c>
      <c r="D26" s="190" t="s">
        <v>144</v>
      </c>
      <c r="E26" s="195" t="s">
        <v>190</v>
      </c>
      <c r="F26" s="1093"/>
      <c r="G26" s="194" t="s">
        <v>161</v>
      </c>
      <c r="H26" s="1104" t="s">
        <v>162</v>
      </c>
      <c r="I26" s="191" t="s">
        <v>760</v>
      </c>
      <c r="J26" s="191">
        <v>9</v>
      </c>
      <c r="K26" s="1108"/>
      <c r="L26" s="590" t="s">
        <v>473</v>
      </c>
    </row>
    <row r="27" spans="1:12" x14ac:dyDescent="0.3">
      <c r="A27" s="1014"/>
      <c r="B27" s="1014"/>
      <c r="C27" s="189" t="s">
        <v>6</v>
      </c>
      <c r="D27" s="190" t="s">
        <v>144</v>
      </c>
      <c r="E27" s="195" t="s">
        <v>191</v>
      </c>
      <c r="F27" s="1093"/>
      <c r="G27" s="194" t="s">
        <v>164</v>
      </c>
      <c r="H27" s="1104" t="s">
        <v>165</v>
      </c>
      <c r="I27" s="191" t="s">
        <v>761</v>
      </c>
      <c r="J27" s="191">
        <v>25</v>
      </c>
      <c r="K27" s="1105"/>
      <c r="L27" s="590" t="s">
        <v>474</v>
      </c>
    </row>
    <row r="28" spans="1:12" x14ac:dyDescent="0.3">
      <c r="A28" s="1014"/>
      <c r="B28" s="1014"/>
      <c r="C28" s="189" t="s">
        <v>6</v>
      </c>
      <c r="D28" s="190" t="s">
        <v>55</v>
      </c>
      <c r="E28" s="195" t="s">
        <v>192</v>
      </c>
      <c r="F28" s="1093"/>
      <c r="G28" s="192" t="s">
        <v>383</v>
      </c>
      <c r="H28" s="193" t="s">
        <v>341</v>
      </c>
      <c r="I28" s="191" t="s">
        <v>762</v>
      </c>
      <c r="J28" s="191">
        <v>32</v>
      </c>
      <c r="K28" s="1110"/>
      <c r="L28" s="590" t="s">
        <v>475</v>
      </c>
    </row>
    <row r="29" spans="1:12" x14ac:dyDescent="0.3">
      <c r="A29" s="1014"/>
      <c r="B29" s="1014"/>
      <c r="C29" s="189" t="s">
        <v>6</v>
      </c>
      <c r="D29" s="190" t="s">
        <v>55</v>
      </c>
      <c r="E29" s="195" t="s">
        <v>194</v>
      </c>
      <c r="F29" s="1093"/>
      <c r="G29" s="1109" t="s">
        <v>649</v>
      </c>
      <c r="H29" s="1109" t="s">
        <v>650</v>
      </c>
      <c r="I29" s="191" t="s">
        <v>763</v>
      </c>
      <c r="J29" s="191">
        <v>8</v>
      </c>
      <c r="K29" s="1110"/>
      <c r="L29" s="590" t="s">
        <v>476</v>
      </c>
    </row>
    <row r="30" spans="1:12" x14ac:dyDescent="0.3">
      <c r="A30" s="1014"/>
      <c r="B30" s="1014"/>
      <c r="C30" s="189" t="s">
        <v>6</v>
      </c>
      <c r="D30" s="190" t="s">
        <v>55</v>
      </c>
      <c r="E30" s="195" t="s">
        <v>196</v>
      </c>
      <c r="F30" s="1093"/>
      <c r="G30" s="1109" t="s">
        <v>651</v>
      </c>
      <c r="H30" s="1109" t="s">
        <v>652</v>
      </c>
      <c r="I30" s="191" t="s">
        <v>764</v>
      </c>
      <c r="J30" s="191">
        <v>20</v>
      </c>
      <c r="K30" s="1110"/>
      <c r="L30" s="590" t="s">
        <v>477</v>
      </c>
    </row>
    <row r="31" spans="1:12" x14ac:dyDescent="0.3">
      <c r="A31" s="1014"/>
      <c r="B31" s="1014"/>
      <c r="C31" s="189" t="s">
        <v>6</v>
      </c>
      <c r="D31" s="190" t="s">
        <v>55</v>
      </c>
      <c r="E31" s="195" t="s">
        <v>198</v>
      </c>
      <c r="F31" s="1093"/>
      <c r="G31" s="192" t="s">
        <v>199</v>
      </c>
      <c r="H31" s="193" t="s">
        <v>200</v>
      </c>
      <c r="I31" s="191" t="s">
        <v>765</v>
      </c>
      <c r="J31" s="191">
        <v>20</v>
      </c>
      <c r="K31" s="1110"/>
      <c r="L31" s="590" t="s">
        <v>478</v>
      </c>
    </row>
    <row r="32" spans="1:12" x14ac:dyDescent="0.3">
      <c r="A32" s="1014"/>
      <c r="B32" s="1014"/>
      <c r="C32" s="189" t="s">
        <v>6</v>
      </c>
      <c r="D32" s="190" t="s">
        <v>55</v>
      </c>
      <c r="E32" s="195" t="s">
        <v>202</v>
      </c>
      <c r="F32" s="1093"/>
      <c r="G32" s="192" t="s">
        <v>384</v>
      </c>
      <c r="H32" s="193" t="s">
        <v>385</v>
      </c>
      <c r="I32" s="191" t="s">
        <v>766</v>
      </c>
      <c r="J32" s="191">
        <v>9</v>
      </c>
      <c r="K32" s="1110"/>
      <c r="L32" s="590" t="s">
        <v>479</v>
      </c>
    </row>
    <row r="33" spans="1:12" x14ac:dyDescent="0.3">
      <c r="A33" s="1014"/>
      <c r="B33" s="1014"/>
      <c r="C33" s="189" t="s">
        <v>6</v>
      </c>
      <c r="D33" s="190" t="s">
        <v>56</v>
      </c>
      <c r="E33" s="195" t="s">
        <v>427</v>
      </c>
      <c r="F33" s="1093"/>
      <c r="G33" s="192" t="s">
        <v>167</v>
      </c>
      <c r="H33" s="193" t="s">
        <v>204</v>
      </c>
      <c r="I33" s="191" t="s">
        <v>767</v>
      </c>
      <c r="J33" s="191">
        <v>36</v>
      </c>
      <c r="K33" s="1110"/>
      <c r="L33" s="590" t="s">
        <v>480</v>
      </c>
    </row>
    <row r="34" spans="1:12" x14ac:dyDescent="0.3">
      <c r="A34" s="1014"/>
      <c r="B34" s="1014"/>
      <c r="C34" s="189" t="s">
        <v>6</v>
      </c>
      <c r="D34" s="190" t="s">
        <v>0</v>
      </c>
      <c r="E34" s="195" t="s">
        <v>426</v>
      </c>
      <c r="F34" s="1093"/>
      <c r="G34" s="192" t="s">
        <v>206</v>
      </c>
      <c r="H34" s="1104" t="s">
        <v>206</v>
      </c>
      <c r="I34" s="191" t="s">
        <v>331</v>
      </c>
      <c r="J34" s="191">
        <v>1</v>
      </c>
      <c r="K34" s="1115"/>
      <c r="L34" s="590" t="s">
        <v>481</v>
      </c>
    </row>
    <row r="35" spans="1:12" x14ac:dyDescent="0.3">
      <c r="A35" s="1014"/>
      <c r="B35" s="1014"/>
      <c r="C35" s="189" t="s">
        <v>6</v>
      </c>
      <c r="D35" s="190" t="s">
        <v>53</v>
      </c>
      <c r="E35" s="195" t="s">
        <v>371</v>
      </c>
      <c r="F35" s="1093"/>
      <c r="G35" s="192" t="s">
        <v>164</v>
      </c>
      <c r="H35" s="193" t="s">
        <v>207</v>
      </c>
      <c r="I35" s="191" t="s">
        <v>768</v>
      </c>
      <c r="J35" s="191">
        <v>7</v>
      </c>
      <c r="K35" s="1115"/>
      <c r="L35" s="590" t="s">
        <v>482</v>
      </c>
    </row>
    <row r="36" spans="1:12" x14ac:dyDescent="0.3">
      <c r="A36" s="1112"/>
      <c r="B36" s="1112"/>
      <c r="C36" s="189" t="s">
        <v>6</v>
      </c>
      <c r="D36" s="190" t="s">
        <v>54</v>
      </c>
      <c r="E36" s="195" t="s">
        <v>345</v>
      </c>
      <c r="F36" s="1093"/>
      <c r="G36" s="192" t="s">
        <v>209</v>
      </c>
      <c r="H36" s="193" t="s">
        <v>210</v>
      </c>
      <c r="I36" s="191" t="s">
        <v>769</v>
      </c>
      <c r="J36" s="191">
        <v>27</v>
      </c>
      <c r="K36" s="1110"/>
      <c r="L36" s="590" t="s">
        <v>483</v>
      </c>
    </row>
    <row r="37" spans="1:12" x14ac:dyDescent="0.3">
      <c r="A37" s="884"/>
      <c r="B37" s="884"/>
      <c r="C37" s="884"/>
      <c r="D37" s="928"/>
      <c r="E37" s="884"/>
      <c r="F37" s="1093"/>
      <c r="G37" s="884"/>
      <c r="H37" s="884"/>
      <c r="I37" s="191"/>
      <c r="J37" s="191"/>
      <c r="K37" s="1105"/>
      <c r="L37" s="590" t="s">
        <v>484</v>
      </c>
    </row>
    <row r="38" spans="1:12" x14ac:dyDescent="0.3">
      <c r="A38" s="1014"/>
      <c r="B38" s="1015"/>
      <c r="C38" s="189"/>
      <c r="D38" s="190"/>
      <c r="E38" s="195"/>
      <c r="F38" s="192"/>
      <c r="G38" s="192"/>
      <c r="H38" s="193"/>
      <c r="I38" s="191"/>
      <c r="J38" s="191"/>
      <c r="K38" s="1115"/>
      <c r="L38" s="590" t="s">
        <v>485</v>
      </c>
    </row>
    <row r="39" spans="1:12" ht="14.4" customHeight="1" x14ac:dyDescent="0.3">
      <c r="A39" s="1113" t="s">
        <v>133</v>
      </c>
      <c r="B39" s="1113" t="s">
        <v>91</v>
      </c>
      <c r="C39" s="1144" t="s">
        <v>75</v>
      </c>
      <c r="D39" s="1146" t="s">
        <v>134</v>
      </c>
      <c r="E39" s="1116" t="s">
        <v>135</v>
      </c>
      <c r="F39" s="1113" t="s">
        <v>136</v>
      </c>
      <c r="G39" s="1113" t="s">
        <v>137</v>
      </c>
      <c r="H39" s="1113" t="s">
        <v>138</v>
      </c>
      <c r="I39" s="1142" t="s">
        <v>139</v>
      </c>
      <c r="J39" s="1142" t="s">
        <v>250</v>
      </c>
      <c r="K39" s="1113" t="s">
        <v>140</v>
      </c>
      <c r="L39" s="1117" t="s">
        <v>455</v>
      </c>
    </row>
    <row r="40" spans="1:12" x14ac:dyDescent="0.3">
      <c r="A40" s="1091"/>
      <c r="B40" s="1091"/>
      <c r="C40" s="1145"/>
      <c r="D40" s="1148"/>
      <c r="E40" s="1118"/>
      <c r="F40" s="1119" t="s">
        <v>141</v>
      </c>
      <c r="G40" s="1091"/>
      <c r="H40" s="1091"/>
      <c r="I40" s="1143"/>
      <c r="J40" s="1143"/>
      <c r="K40" s="1091"/>
      <c r="L40" s="1117"/>
    </row>
    <row r="41" spans="1:12" x14ac:dyDescent="0.3">
      <c r="A41" s="1093" t="s">
        <v>142</v>
      </c>
      <c r="B41" s="1093" t="s">
        <v>143</v>
      </c>
      <c r="C41" s="189" t="s">
        <v>7</v>
      </c>
      <c r="D41" s="190" t="s">
        <v>56</v>
      </c>
      <c r="E41" s="195" t="s">
        <v>663</v>
      </c>
      <c r="F41" s="1098"/>
      <c r="G41" s="1110" t="s">
        <v>212</v>
      </c>
      <c r="H41" s="193" t="s">
        <v>213</v>
      </c>
      <c r="I41" s="191" t="s">
        <v>770</v>
      </c>
      <c r="J41" s="191">
        <v>16</v>
      </c>
      <c r="K41" s="1110"/>
      <c r="L41" s="590" t="s">
        <v>486</v>
      </c>
    </row>
    <row r="42" spans="1:12" x14ac:dyDescent="0.3">
      <c r="A42" s="1014"/>
      <c r="B42" s="1014"/>
      <c r="C42" s="189" t="s">
        <v>7</v>
      </c>
      <c r="D42" s="190" t="s">
        <v>56</v>
      </c>
      <c r="E42" s="195" t="s">
        <v>215</v>
      </c>
      <c r="F42" s="1098"/>
      <c r="G42" s="192" t="s">
        <v>164</v>
      </c>
      <c r="H42" s="193" t="s">
        <v>207</v>
      </c>
      <c r="I42" s="191" t="s">
        <v>771</v>
      </c>
      <c r="J42" s="191">
        <v>31</v>
      </c>
      <c r="K42" s="1115"/>
      <c r="L42" s="590" t="s">
        <v>487</v>
      </c>
    </row>
    <row r="43" spans="1:12" x14ac:dyDescent="0.3">
      <c r="A43" s="1014"/>
      <c r="B43" s="1014"/>
      <c r="C43" s="189" t="s">
        <v>7</v>
      </c>
      <c r="D43" s="190" t="s">
        <v>55</v>
      </c>
      <c r="E43" s="1120" t="s">
        <v>664</v>
      </c>
      <c r="F43" s="1098"/>
      <c r="G43" s="1109" t="s">
        <v>653</v>
      </c>
      <c r="H43" s="1109" t="s">
        <v>654</v>
      </c>
      <c r="I43" s="191" t="s">
        <v>772</v>
      </c>
      <c r="J43" s="191">
        <v>32</v>
      </c>
      <c r="K43" s="1121"/>
      <c r="L43" s="590" t="s">
        <v>488</v>
      </c>
    </row>
    <row r="44" spans="1:12" x14ac:dyDescent="0.3">
      <c r="A44" s="1014"/>
      <c r="B44" s="1014"/>
      <c r="C44" s="189" t="s">
        <v>7</v>
      </c>
      <c r="D44" s="190" t="s">
        <v>55</v>
      </c>
      <c r="E44" s="195" t="s">
        <v>448</v>
      </c>
      <c r="F44" s="1098"/>
      <c r="G44" s="1109" t="s">
        <v>655</v>
      </c>
      <c r="H44" s="1109" t="s">
        <v>656</v>
      </c>
      <c r="I44" s="191" t="s">
        <v>773</v>
      </c>
      <c r="J44" s="191">
        <v>31</v>
      </c>
      <c r="K44" s="1115"/>
      <c r="L44" s="590" t="s">
        <v>489</v>
      </c>
    </row>
    <row r="45" spans="1:12" x14ac:dyDescent="0.3">
      <c r="A45" s="1014"/>
      <c r="B45" s="1014"/>
      <c r="C45" s="189" t="s">
        <v>7</v>
      </c>
      <c r="D45" s="190" t="s">
        <v>55</v>
      </c>
      <c r="E45" s="195" t="s">
        <v>694</v>
      </c>
      <c r="F45" s="1098"/>
      <c r="G45" s="1109" t="s">
        <v>658</v>
      </c>
      <c r="H45" s="1109" t="s">
        <v>657</v>
      </c>
      <c r="I45" s="191" t="s">
        <v>775</v>
      </c>
      <c r="J45" s="191">
        <v>8</v>
      </c>
      <c r="K45" s="1115"/>
      <c r="L45" s="590" t="s">
        <v>491</v>
      </c>
    </row>
    <row r="46" spans="1:12" x14ac:dyDescent="0.3">
      <c r="A46" s="1014"/>
      <c r="B46" s="1014"/>
      <c r="C46" s="189" t="s">
        <v>7</v>
      </c>
      <c r="D46" s="190" t="s">
        <v>55</v>
      </c>
      <c r="E46" s="195" t="s">
        <v>665</v>
      </c>
      <c r="F46" s="1122"/>
      <c r="G46" s="192" t="s">
        <v>221</v>
      </c>
      <c r="H46" s="193" t="s">
        <v>200</v>
      </c>
      <c r="I46" s="191" t="s">
        <v>776</v>
      </c>
      <c r="J46" s="191">
        <v>23</v>
      </c>
      <c r="K46" s="1115"/>
      <c r="L46" s="590" t="s">
        <v>492</v>
      </c>
    </row>
    <row r="47" spans="1:12" x14ac:dyDescent="0.3">
      <c r="A47" s="1014"/>
      <c r="B47" s="1014"/>
      <c r="C47" s="189" t="s">
        <v>7</v>
      </c>
      <c r="D47" s="190" t="s">
        <v>53</v>
      </c>
      <c r="E47" s="195" t="s">
        <v>223</v>
      </c>
      <c r="F47" s="1123"/>
      <c r="G47" s="1102" t="s">
        <v>224</v>
      </c>
      <c r="H47" s="1124" t="s">
        <v>225</v>
      </c>
      <c r="I47" s="191" t="s">
        <v>777</v>
      </c>
      <c r="J47" s="191">
        <v>4</v>
      </c>
      <c r="K47" s="1110"/>
      <c r="L47" s="590" t="s">
        <v>493</v>
      </c>
    </row>
    <row r="48" spans="1:12" x14ac:dyDescent="0.3">
      <c r="A48" s="1014"/>
      <c r="B48" s="1014"/>
      <c r="C48" s="189" t="s">
        <v>7</v>
      </c>
      <c r="D48" s="190" t="s">
        <v>53</v>
      </c>
      <c r="E48" s="195" t="s">
        <v>226</v>
      </c>
      <c r="F48" s="1123"/>
      <c r="G48" s="1102" t="s">
        <v>227</v>
      </c>
      <c r="H48" s="1124" t="s">
        <v>228</v>
      </c>
      <c r="I48" s="191" t="s">
        <v>734</v>
      </c>
      <c r="J48" s="191">
        <v>2</v>
      </c>
      <c r="K48" s="1125"/>
      <c r="L48" s="590" t="s">
        <v>494</v>
      </c>
    </row>
    <row r="49" spans="1:12" x14ac:dyDescent="0.3">
      <c r="A49" s="1014"/>
      <c r="B49" s="1014"/>
      <c r="C49" s="189" t="s">
        <v>7</v>
      </c>
      <c r="D49" s="190" t="s">
        <v>59</v>
      </c>
      <c r="E49" s="1111" t="s">
        <v>684</v>
      </c>
      <c r="F49" s="1123"/>
      <c r="G49" s="1102" t="s">
        <v>153</v>
      </c>
      <c r="H49" s="1124" t="s">
        <v>156</v>
      </c>
      <c r="I49" s="191" t="s">
        <v>778</v>
      </c>
      <c r="J49" s="191">
        <v>16</v>
      </c>
      <c r="K49" s="1125"/>
      <c r="L49" s="590" t="s">
        <v>495</v>
      </c>
    </row>
    <row r="50" spans="1:12" x14ac:dyDescent="0.3">
      <c r="A50" s="1014"/>
      <c r="B50" s="1014"/>
      <c r="C50" s="189" t="s">
        <v>7</v>
      </c>
      <c r="D50" s="190" t="s">
        <v>59</v>
      </c>
      <c r="E50" s="1111" t="s">
        <v>683</v>
      </c>
      <c r="F50" s="1123"/>
      <c r="G50" s="1102" t="s">
        <v>153</v>
      </c>
      <c r="H50" s="1124" t="s">
        <v>156</v>
      </c>
      <c r="I50" s="191" t="s">
        <v>779</v>
      </c>
      <c r="J50" s="191">
        <v>15</v>
      </c>
      <c r="K50" s="1125"/>
      <c r="L50" s="590" t="s">
        <v>496</v>
      </c>
    </row>
    <row r="51" spans="1:12" ht="15" thickBot="1" x14ac:dyDescent="0.35">
      <c r="A51" s="1014"/>
      <c r="B51" s="1014"/>
      <c r="C51" s="189" t="s">
        <v>7</v>
      </c>
      <c r="D51" s="190" t="s">
        <v>56</v>
      </c>
      <c r="E51" s="1111" t="s">
        <v>67</v>
      </c>
      <c r="F51" s="1123"/>
      <c r="G51" s="1126" t="s">
        <v>639</v>
      </c>
      <c r="H51" s="1127" t="s">
        <v>640</v>
      </c>
      <c r="I51" s="191" t="s">
        <v>780</v>
      </c>
      <c r="J51" s="191">
        <v>17</v>
      </c>
      <c r="K51" s="1125"/>
      <c r="L51" s="590" t="s">
        <v>497</v>
      </c>
    </row>
    <row r="52" spans="1:12" ht="15" thickBot="1" x14ac:dyDescent="0.35">
      <c r="A52" s="1014"/>
      <c r="B52" s="1014"/>
      <c r="C52" s="189" t="s">
        <v>7</v>
      </c>
      <c r="D52" s="190" t="s">
        <v>55</v>
      </c>
      <c r="E52" s="1111" t="s">
        <v>1</v>
      </c>
      <c r="F52" s="1123"/>
      <c r="G52" s="1126" t="s">
        <v>641</v>
      </c>
      <c r="H52" s="1127" t="s">
        <v>318</v>
      </c>
      <c r="I52" s="191" t="s">
        <v>781</v>
      </c>
      <c r="J52" s="191">
        <v>12</v>
      </c>
      <c r="K52" s="1125"/>
      <c r="L52" s="590" t="s">
        <v>498</v>
      </c>
    </row>
    <row r="53" spans="1:12" x14ac:dyDescent="0.3">
      <c r="A53" s="1014"/>
      <c r="B53" s="1014"/>
      <c r="C53" s="189" t="s">
        <v>7</v>
      </c>
      <c r="D53" s="190" t="s">
        <v>56</v>
      </c>
      <c r="E53" s="1111" t="s">
        <v>419</v>
      </c>
      <c r="F53" s="1123"/>
      <c r="G53" s="1102" t="s">
        <v>420</v>
      </c>
      <c r="H53" s="1124" t="s">
        <v>268</v>
      </c>
      <c r="I53" s="191" t="s">
        <v>782</v>
      </c>
      <c r="J53" s="191">
        <v>19</v>
      </c>
      <c r="K53" s="1128"/>
      <c r="L53" s="590" t="s">
        <v>499</v>
      </c>
    </row>
    <row r="54" spans="1:12" x14ac:dyDescent="0.3">
      <c r="A54" s="1014"/>
      <c r="B54" s="1014"/>
      <c r="C54" s="189" t="s">
        <v>7</v>
      </c>
      <c r="D54" s="190" t="s">
        <v>56</v>
      </c>
      <c r="E54" s="1111" t="s">
        <v>421</v>
      </c>
      <c r="F54" s="194"/>
      <c r="G54" s="1102" t="s">
        <v>424</v>
      </c>
      <c r="H54" s="1102" t="s">
        <v>423</v>
      </c>
      <c r="I54" s="191" t="s">
        <v>783</v>
      </c>
      <c r="J54" s="191">
        <v>5</v>
      </c>
      <c r="K54" s="1128"/>
      <c r="L54" s="590" t="s">
        <v>500</v>
      </c>
    </row>
    <row r="55" spans="1:12" x14ac:dyDescent="0.3">
      <c r="A55" s="1112"/>
      <c r="B55" s="1112"/>
      <c r="C55" s="189" t="s">
        <v>7</v>
      </c>
      <c r="D55" s="190" t="s">
        <v>54</v>
      </c>
      <c r="E55" s="1111" t="s">
        <v>231</v>
      </c>
      <c r="F55" s="1122"/>
      <c r="G55" s="192" t="s">
        <v>731</v>
      </c>
      <c r="H55" s="193" t="s">
        <v>616</v>
      </c>
      <c r="I55" s="191" t="s">
        <v>784</v>
      </c>
      <c r="J55" s="191">
        <v>12</v>
      </c>
      <c r="K55" s="1110"/>
      <c r="L55" s="590" t="s">
        <v>501</v>
      </c>
    </row>
    <row r="56" spans="1:12" x14ac:dyDescent="0.3">
      <c r="A56" s="884"/>
      <c r="B56" s="884"/>
      <c r="C56" s="884"/>
      <c r="D56" s="928"/>
      <c r="E56" s="884"/>
      <c r="F56" s="884"/>
      <c r="G56" s="884"/>
      <c r="H56" s="884"/>
      <c r="I56" s="191"/>
      <c r="J56" s="191"/>
      <c r="K56" s="1115"/>
      <c r="L56" s="590" t="s">
        <v>502</v>
      </c>
    </row>
    <row r="57" spans="1:12" ht="23.4" x14ac:dyDescent="0.45">
      <c r="A57" s="1014"/>
      <c r="B57" s="1015"/>
      <c r="C57" s="189"/>
      <c r="D57" s="190"/>
      <c r="E57" s="1111"/>
      <c r="F57" s="194"/>
      <c r="G57" s="1102"/>
      <c r="H57" s="1102"/>
      <c r="I57" s="1089"/>
      <c r="J57" s="1089"/>
      <c r="K57" s="212"/>
      <c r="L57" s="884"/>
    </row>
    <row r="58" spans="1:12" ht="14.4" customHeight="1" x14ac:dyDescent="0.3">
      <c r="A58" s="1113" t="s">
        <v>133</v>
      </c>
      <c r="B58" s="1113" t="s">
        <v>91</v>
      </c>
      <c r="C58" s="1144" t="s">
        <v>75</v>
      </c>
      <c r="D58" s="1146" t="s">
        <v>134</v>
      </c>
      <c r="E58" s="1116" t="s">
        <v>135</v>
      </c>
      <c r="F58" s="1113" t="s">
        <v>136</v>
      </c>
      <c r="G58" s="1113" t="s">
        <v>137</v>
      </c>
      <c r="H58" s="1113" t="s">
        <v>138</v>
      </c>
      <c r="I58" s="1142" t="s">
        <v>139</v>
      </c>
      <c r="J58" s="1142" t="s">
        <v>250</v>
      </c>
      <c r="K58" s="1113" t="s">
        <v>140</v>
      </c>
      <c r="L58" s="1117" t="s">
        <v>455</v>
      </c>
    </row>
    <row r="59" spans="1:12" x14ac:dyDescent="0.3">
      <c r="A59" s="1091"/>
      <c r="B59" s="1091"/>
      <c r="C59" s="1145"/>
      <c r="D59" s="1147"/>
      <c r="E59" s="1118"/>
      <c r="F59" s="1092" t="s">
        <v>141</v>
      </c>
      <c r="G59" s="1091"/>
      <c r="H59" s="1091"/>
      <c r="I59" s="1143"/>
      <c r="J59" s="1143"/>
      <c r="K59" s="1091"/>
      <c r="L59" s="1117"/>
    </row>
    <row r="60" spans="1:12" x14ac:dyDescent="0.3">
      <c r="A60" s="1093" t="s">
        <v>142</v>
      </c>
      <c r="B60" s="1093" t="s">
        <v>143</v>
      </c>
      <c r="C60" s="189" t="s">
        <v>8</v>
      </c>
      <c r="D60" s="1102" t="s">
        <v>2</v>
      </c>
      <c r="E60" s="1102" t="s">
        <v>234</v>
      </c>
      <c r="F60" s="196"/>
      <c r="G60" s="197"/>
      <c r="H60" s="198"/>
      <c r="I60" s="191" t="s">
        <v>785</v>
      </c>
      <c r="J60" s="191">
        <v>11</v>
      </c>
      <c r="K60" s="1125"/>
      <c r="L60" s="590" t="s">
        <v>503</v>
      </c>
    </row>
    <row r="61" spans="1:12" x14ac:dyDescent="0.3">
      <c r="A61" s="1014"/>
      <c r="B61" s="1014"/>
      <c r="C61" s="189" t="s">
        <v>8</v>
      </c>
      <c r="D61" s="1102" t="s">
        <v>63</v>
      </c>
      <c r="E61" s="1102" t="s">
        <v>236</v>
      </c>
      <c r="F61" s="196"/>
      <c r="G61" s="197"/>
      <c r="H61" s="198"/>
      <c r="I61" s="191" t="s">
        <v>786</v>
      </c>
      <c r="J61" s="191">
        <v>13</v>
      </c>
      <c r="K61" s="1125"/>
      <c r="L61" s="590" t="s">
        <v>504</v>
      </c>
    </row>
    <row r="62" spans="1:12" x14ac:dyDescent="0.3">
      <c r="A62" s="1014"/>
      <c r="B62" s="1014"/>
      <c r="C62" s="189" t="s">
        <v>8</v>
      </c>
      <c r="D62" s="190" t="s">
        <v>56</v>
      </c>
      <c r="E62" s="1102" t="s">
        <v>237</v>
      </c>
      <c r="F62" s="196"/>
      <c r="G62" s="197"/>
      <c r="H62" s="198"/>
      <c r="I62" s="191" t="s">
        <v>787</v>
      </c>
      <c r="J62" s="191">
        <v>13</v>
      </c>
      <c r="K62" s="1125"/>
      <c r="L62" s="590" t="s">
        <v>505</v>
      </c>
    </row>
    <row r="63" spans="1:12" x14ac:dyDescent="0.3">
      <c r="A63" s="1014"/>
      <c r="B63" s="1014"/>
      <c r="C63" s="189" t="s">
        <v>8</v>
      </c>
      <c r="D63" s="190" t="s">
        <v>55</v>
      </c>
      <c r="E63" s="1102" t="s">
        <v>238</v>
      </c>
      <c r="F63" s="196"/>
      <c r="G63" s="197"/>
      <c r="H63" s="198"/>
      <c r="I63" s="191" t="s">
        <v>739</v>
      </c>
      <c r="J63" s="191">
        <v>7</v>
      </c>
      <c r="K63" s="1125"/>
      <c r="L63" s="590" t="s">
        <v>506</v>
      </c>
    </row>
    <row r="64" spans="1:12" x14ac:dyDescent="0.3">
      <c r="A64" s="1014"/>
      <c r="B64" s="1014"/>
      <c r="C64" s="189" t="s">
        <v>8</v>
      </c>
      <c r="D64" s="1102" t="s">
        <v>53</v>
      </c>
      <c r="E64" s="1102" t="s">
        <v>239</v>
      </c>
      <c r="F64" s="196"/>
      <c r="G64" s="197"/>
      <c r="H64" s="198"/>
      <c r="I64" s="191" t="s">
        <v>738</v>
      </c>
      <c r="J64" s="191">
        <v>3</v>
      </c>
      <c r="K64" s="1125"/>
      <c r="L64" s="590" t="s">
        <v>507</v>
      </c>
    </row>
    <row r="65" spans="1:12" x14ac:dyDescent="0.3">
      <c r="A65" s="1014"/>
      <c r="B65" s="1014"/>
      <c r="C65" s="189" t="s">
        <v>8</v>
      </c>
      <c r="D65" s="1102" t="s">
        <v>59</v>
      </c>
      <c r="E65" s="1102" t="s">
        <v>240</v>
      </c>
      <c r="F65" s="196"/>
      <c r="G65" s="197"/>
      <c r="H65" s="198"/>
      <c r="I65" s="191" t="s">
        <v>735</v>
      </c>
      <c r="J65" s="191">
        <v>3</v>
      </c>
      <c r="K65" s="1125"/>
      <c r="L65" s="590" t="s">
        <v>508</v>
      </c>
    </row>
    <row r="66" spans="1:12" x14ac:dyDescent="0.3">
      <c r="A66" s="1014"/>
      <c r="B66" s="1014"/>
      <c r="C66" s="189" t="s">
        <v>8</v>
      </c>
      <c r="D66" s="1102" t="s">
        <v>55</v>
      </c>
      <c r="E66" s="1102" t="s">
        <v>515</v>
      </c>
      <c r="F66" s="196"/>
      <c r="G66" s="197"/>
      <c r="H66" s="198"/>
      <c r="I66" s="191" t="s">
        <v>736</v>
      </c>
      <c r="J66" s="191">
        <v>3</v>
      </c>
      <c r="K66" s="1125"/>
      <c r="L66" s="590" t="s">
        <v>509</v>
      </c>
    </row>
    <row r="67" spans="1:12" x14ac:dyDescent="0.3">
      <c r="A67" s="1112"/>
      <c r="B67" s="1112"/>
      <c r="C67" s="189" t="s">
        <v>8</v>
      </c>
      <c r="D67" s="1102" t="s">
        <v>149</v>
      </c>
      <c r="E67" s="1102" t="s">
        <v>370</v>
      </c>
      <c r="F67" s="1107"/>
      <c r="G67" s="192" t="s">
        <v>217</v>
      </c>
      <c r="H67" s="193" t="s">
        <v>241</v>
      </c>
      <c r="I67" s="191" t="s">
        <v>788</v>
      </c>
      <c r="J67" s="191">
        <v>6</v>
      </c>
      <c r="K67" s="1110"/>
      <c r="L67" s="590" t="s">
        <v>510</v>
      </c>
    </row>
    <row r="68" spans="1:12" x14ac:dyDescent="0.3">
      <c r="A68" s="884"/>
      <c r="B68" s="884"/>
      <c r="C68" s="884"/>
      <c r="D68" s="928"/>
      <c r="E68" s="884"/>
      <c r="F68" s="884"/>
      <c r="G68" s="884"/>
      <c r="H68" s="884"/>
      <c r="I68" s="996" t="s">
        <v>260</v>
      </c>
      <c r="J68" s="996">
        <v>1</v>
      </c>
      <c r="L68" s="884"/>
    </row>
    <row r="69" spans="1:12" ht="23.4" x14ac:dyDescent="0.45">
      <c r="A69" s="1014"/>
      <c r="B69" s="1014"/>
      <c r="C69" s="189" t="s">
        <v>8</v>
      </c>
      <c r="D69" s="1102" t="s">
        <v>59</v>
      </c>
      <c r="E69" s="1102" t="s">
        <v>240</v>
      </c>
      <c r="F69" s="196"/>
      <c r="G69" s="197"/>
      <c r="H69" s="198"/>
      <c r="I69" s="1089"/>
      <c r="J69" s="1089"/>
      <c r="K69" s="212"/>
      <c r="L69" s="884"/>
    </row>
    <row r="70" spans="1:12" ht="14.4" customHeight="1" x14ac:dyDescent="0.3">
      <c r="A70" s="1113" t="s">
        <v>133</v>
      </c>
      <c r="B70" s="1113" t="s">
        <v>91</v>
      </c>
      <c r="C70" s="1144" t="s">
        <v>75</v>
      </c>
      <c r="D70" s="1146" t="s">
        <v>134</v>
      </c>
      <c r="E70" s="1116" t="s">
        <v>135</v>
      </c>
      <c r="F70" s="1113" t="s">
        <v>136</v>
      </c>
      <c r="G70" s="1113" t="s">
        <v>137</v>
      </c>
      <c r="H70" s="1113" t="s">
        <v>138</v>
      </c>
      <c r="I70" s="1142" t="s">
        <v>139</v>
      </c>
      <c r="J70" s="1142" t="s">
        <v>250</v>
      </c>
      <c r="K70" s="1113" t="s">
        <v>140</v>
      </c>
      <c r="L70" s="1117" t="s">
        <v>455</v>
      </c>
    </row>
    <row r="71" spans="1:12" x14ac:dyDescent="0.3">
      <c r="A71" s="1091"/>
      <c r="B71" s="1091"/>
      <c r="C71" s="1145"/>
      <c r="D71" s="1147"/>
      <c r="E71" s="1118"/>
      <c r="F71" s="1092" t="s">
        <v>141</v>
      </c>
      <c r="G71" s="1091"/>
      <c r="H71" s="1091"/>
      <c r="I71" s="1143"/>
      <c r="J71" s="1143"/>
      <c r="K71" s="1091"/>
      <c r="L71" s="1117"/>
    </row>
    <row r="72" spans="1:12" x14ac:dyDescent="0.3">
      <c r="A72" s="1093" t="s">
        <v>142</v>
      </c>
      <c r="B72" s="1093" t="s">
        <v>143</v>
      </c>
      <c r="C72" s="189" t="s">
        <v>9</v>
      </c>
      <c r="D72" s="1102" t="s">
        <v>235</v>
      </c>
      <c r="E72" s="1102" t="s">
        <v>244</v>
      </c>
      <c r="F72" s="1129"/>
      <c r="G72" s="1130"/>
      <c r="H72" s="1131"/>
      <c r="I72" s="191"/>
      <c r="J72" s="191"/>
      <c r="K72" s="1132"/>
      <c r="L72" s="590" t="s">
        <v>511</v>
      </c>
    </row>
    <row r="73" spans="1:12" x14ac:dyDescent="0.3">
      <c r="A73" s="1014"/>
      <c r="B73" s="1014"/>
      <c r="C73" s="189" t="s">
        <v>9</v>
      </c>
      <c r="D73" s="1102" t="s">
        <v>229</v>
      </c>
      <c r="E73" s="1102" t="s">
        <v>245</v>
      </c>
      <c r="F73" s="1129"/>
      <c r="G73" s="1130"/>
      <c r="H73" s="1131"/>
      <c r="I73" s="191"/>
      <c r="J73" s="191"/>
      <c r="K73" s="1132"/>
      <c r="L73" s="590" t="s">
        <v>512</v>
      </c>
    </row>
    <row r="74" spans="1:12" x14ac:dyDescent="0.3">
      <c r="A74" s="1014"/>
      <c r="B74" s="1014"/>
      <c r="C74" s="189" t="s">
        <v>9</v>
      </c>
      <c r="D74" s="1102" t="s">
        <v>3</v>
      </c>
      <c r="E74" s="1102" t="s">
        <v>516</v>
      </c>
      <c r="F74" s="1129"/>
      <c r="G74" s="1130"/>
      <c r="H74" s="1131"/>
      <c r="I74" s="191"/>
      <c r="J74" s="191"/>
      <c r="K74" s="1132"/>
      <c r="L74" s="590" t="s">
        <v>513</v>
      </c>
    </row>
    <row r="75" spans="1:12" x14ac:dyDescent="0.3">
      <c r="A75" s="1112"/>
      <c r="B75" s="1112"/>
      <c r="C75" s="189" t="s">
        <v>9</v>
      </c>
      <c r="D75" s="1102" t="s">
        <v>3</v>
      </c>
      <c r="E75" s="1102" t="s">
        <v>246</v>
      </c>
      <c r="F75" s="1129"/>
      <c r="G75" s="1130"/>
      <c r="H75" s="1131"/>
      <c r="I75" s="191"/>
      <c r="J75" s="191"/>
      <c r="K75" s="1132"/>
      <c r="L75" s="590" t="s">
        <v>514</v>
      </c>
    </row>
    <row r="76" spans="1:12" x14ac:dyDescent="0.3">
      <c r="A76" s="884"/>
      <c r="B76" s="884"/>
      <c r="C76" s="884"/>
      <c r="D76" s="928"/>
      <c r="E76" s="884"/>
      <c r="F76" s="884"/>
      <c r="G76" s="884"/>
      <c r="H76" s="884"/>
    </row>
    <row r="77" spans="1:12" x14ac:dyDescent="0.3">
      <c r="A77" s="884"/>
      <c r="B77" s="884"/>
      <c r="C77" s="884"/>
      <c r="D77" s="928"/>
      <c r="E77" s="884"/>
      <c r="F77" s="884"/>
      <c r="G77" s="884"/>
      <c r="H77" s="884"/>
    </row>
    <row r="78" spans="1:12" x14ac:dyDescent="0.3">
      <c r="A78" s="884"/>
      <c r="B78" s="884"/>
      <c r="C78" s="884"/>
      <c r="D78" s="928"/>
      <c r="E78" s="884"/>
      <c r="F78" s="884"/>
      <c r="G78" s="884"/>
      <c r="H78" s="884"/>
    </row>
    <row r="79" spans="1:12" x14ac:dyDescent="0.3">
      <c r="A79" s="884"/>
      <c r="B79" s="884"/>
      <c r="C79" s="884"/>
      <c r="D79" s="928"/>
      <c r="E79" s="884"/>
      <c r="F79" s="884"/>
      <c r="G79" s="884"/>
      <c r="H79" s="884"/>
    </row>
  </sheetData>
  <customSheetViews>
    <customSheetView guid="{3F51B73C-8999-4BDD-B7BB-CFA8C5D5F118}" scale="85">
      <pane xSplit="5" ySplit="2" topLeftCell="H6" activePane="bottomRight" state="frozen"/>
      <selection pane="bottomRight" activeCell="E11" sqref="E11"/>
      <pageMargins left="0.7" right="0.7" top="0.75" bottom="0.75" header="0.3" footer="0.3"/>
      <pageSetup orientation="portrait" r:id="rId1"/>
    </customSheetView>
    <customSheetView guid="{61959E49-C4BC-41CB-B0BE-7EDA73DE356A}" topLeftCell="C37">
      <selection activeCell="W1" sqref="W1:X1048576"/>
      <pageMargins left="0.7" right="0.7" top="0.75" bottom="0.75" header="0.3" footer="0.3"/>
    </customSheetView>
    <customSheetView guid="{9F775BAE-2403-40FE-95E3-B0411D9A7170}" topLeftCell="C61">
      <selection activeCell="I66" sqref="I66"/>
      <pageMargins left="0.7" right="0.7" top="0.75" bottom="0.75" header="0.3" footer="0.3"/>
    </customSheetView>
    <customSheetView guid="{B9E7682A-072E-4CF9-AE10-B3ED27CB27F8}" topLeftCell="C37">
      <selection activeCell="W1" sqref="W1:X1048576"/>
      <pageMargins left="0.7" right="0.7" top="0.75" bottom="0.75" header="0.3" footer="0.3"/>
    </customSheetView>
    <customSheetView guid="{040B64FF-F135-4C7F-9498-A8399C10673D}" scale="85">
      <pane xSplit="5" ySplit="2" topLeftCell="H6" activePane="bottomRight" state="frozen"/>
      <selection pane="bottomRight" activeCell="E11" sqref="E11"/>
      <pageMargins left="0.7" right="0.7" top="0.75" bottom="0.75" header="0.3" footer="0.3"/>
      <pageSetup orientation="portrait" r:id="rId2"/>
    </customSheetView>
    <customSheetView guid="{6D9FC8F7-6352-4BF1-890A-27BF36FADC03}" scale="85">
      <pane xSplit="5" ySplit="2" topLeftCell="H6" activePane="bottomRight" state="frozen"/>
      <selection pane="bottomRight" activeCell="E11" sqref="E11"/>
      <pageMargins left="0.7" right="0.7" top="0.75" bottom="0.75" header="0.3" footer="0.3"/>
      <pageSetup orientation="portrait" r:id="rId3"/>
    </customSheetView>
  </customSheetViews>
  <mergeCells count="21">
    <mergeCell ref="L2:L3"/>
    <mergeCell ref="I2:I3"/>
    <mergeCell ref="J2:J3"/>
    <mergeCell ref="J17:J18"/>
    <mergeCell ref="C2:C3"/>
    <mergeCell ref="D2:D3"/>
    <mergeCell ref="C17:C18"/>
    <mergeCell ref="I17:I18"/>
    <mergeCell ref="C70:C71"/>
    <mergeCell ref="D70:D71"/>
    <mergeCell ref="D17:D18"/>
    <mergeCell ref="C39:C40"/>
    <mergeCell ref="D39:D40"/>
    <mergeCell ref="C58:C59"/>
    <mergeCell ref="D58:D59"/>
    <mergeCell ref="J39:J40"/>
    <mergeCell ref="I58:I59"/>
    <mergeCell ref="J58:J59"/>
    <mergeCell ref="I70:I71"/>
    <mergeCell ref="J70:J71"/>
    <mergeCell ref="I39:I40"/>
  </mergeCells>
  <dataValidations count="1">
    <dataValidation type="list" allowBlank="1" showInputMessage="1" showErrorMessage="1" sqref="J80:J1048576 J1:J18 J20:J44 J45:J75">
      <formula1>"M, O, N/A"</formula1>
    </dataValidation>
  </dataValidations>
  <pageMargins left="0.7" right="0.7" top="0.75" bottom="0.75" header="0.3" footer="0.3"/>
  <pageSetup orientation="portrait" r:id="rId4"/>
  <drawing r:id="rId5"/>
  <legacyDrawing r:id="rId6"/>
  <controls>
    <mc:AlternateContent xmlns:mc="http://schemas.openxmlformats.org/markup-compatibility/2006">
      <mc:Choice Requires="x14">
        <control shapeId="2" r:id="rId7" name="CommandButton1">
          <controlPr defaultSize="0" autoLine="0" r:id="rId8">
            <anchor moveWithCells="1">
              <from>
                <xdr:col>12</xdr:col>
                <xdr:colOff>259080</xdr:colOff>
                <xdr:row>0</xdr:row>
                <xdr:rowOff>91440</xdr:rowOff>
              </from>
              <to>
                <xdr:col>14</xdr:col>
                <xdr:colOff>266700</xdr:colOff>
                <xdr:row>3</xdr:row>
                <xdr:rowOff>15240</xdr:rowOff>
              </to>
            </anchor>
          </controlPr>
        </control>
      </mc:Choice>
      <mc:Fallback>
        <control shapeId="82955" r:id="rId7" name="CommandButton1"/>
      </mc:Fallback>
    </mc:AlternateContent>
    <mc:AlternateContent xmlns:mc="http://schemas.openxmlformats.org/markup-compatibility/2006">
      <mc:Choice Requires="x14">
        <control shapeId="82956" r:id="rId9" name="CommandButton2">
          <controlPr defaultSize="0" autoLine="0" autoPict="0" r:id="rId10">
            <anchor moveWithCells="1">
              <from>
                <xdr:col>12</xdr:col>
                <xdr:colOff>312420</xdr:colOff>
                <xdr:row>3</xdr:row>
                <xdr:rowOff>419100</xdr:rowOff>
              </from>
              <to>
                <xdr:col>14</xdr:col>
                <xdr:colOff>335280</xdr:colOff>
                <xdr:row>6</xdr:row>
                <xdr:rowOff>15240</xdr:rowOff>
              </to>
            </anchor>
          </controlPr>
        </control>
      </mc:Choice>
      <mc:Fallback>
        <control shapeId="82956" r:id="rId9" name="CommandButton2"/>
      </mc:Fallback>
    </mc:AlternateContent>
    <mc:AlternateContent xmlns:mc="http://schemas.openxmlformats.org/markup-compatibility/2006">
      <mc:Choice Requires="x14">
        <control shapeId="82958" r:id="rId11" name="CommandButton4">
          <controlPr defaultSize="0" autoLine="0" r:id="rId12">
            <anchor moveWithCells="1">
              <from>
                <xdr:col>12</xdr:col>
                <xdr:colOff>312420</xdr:colOff>
                <xdr:row>7</xdr:row>
                <xdr:rowOff>68580</xdr:rowOff>
              </from>
              <to>
                <xdr:col>15</xdr:col>
                <xdr:colOff>213360</xdr:colOff>
                <xdr:row>9</xdr:row>
                <xdr:rowOff>137160</xdr:rowOff>
              </to>
            </anchor>
          </controlPr>
        </control>
      </mc:Choice>
      <mc:Fallback>
        <control shapeId="82958" r:id="rId11" name="CommandButton4"/>
      </mc:Fallback>
    </mc:AlternateContent>
    <mc:AlternateContent xmlns:mc="http://schemas.openxmlformats.org/markup-compatibility/2006">
      <mc:Choice Requires="x14">
        <control shapeId="82959" r:id="rId13" name="CommandButton5">
          <controlPr defaultSize="0" autoLine="0" r:id="rId14">
            <anchor moveWithCells="1">
              <from>
                <xdr:col>12</xdr:col>
                <xdr:colOff>274320</xdr:colOff>
                <xdr:row>11</xdr:row>
                <xdr:rowOff>68580</xdr:rowOff>
              </from>
              <to>
                <xdr:col>15</xdr:col>
                <xdr:colOff>152400</xdr:colOff>
                <xdr:row>13</xdr:row>
                <xdr:rowOff>144780</xdr:rowOff>
              </to>
            </anchor>
          </controlPr>
        </control>
      </mc:Choice>
      <mc:Fallback>
        <control shapeId="82959" r:id="rId13" name="CommandButton5"/>
      </mc:Fallback>
    </mc:AlternateContent>
    <mc:AlternateContent xmlns:mc="http://schemas.openxmlformats.org/markup-compatibility/2006">
      <mc:Choice Requires="x14">
        <control shapeId="82960" r:id="rId15" name="CommandButton6">
          <controlPr defaultSize="0" autoLine="0" r:id="rId16">
            <anchor moveWithCells="1">
              <from>
                <xdr:col>12</xdr:col>
                <xdr:colOff>320040</xdr:colOff>
                <xdr:row>14</xdr:row>
                <xdr:rowOff>30480</xdr:rowOff>
              </from>
              <to>
                <xdr:col>16</xdr:col>
                <xdr:colOff>533400</xdr:colOff>
                <xdr:row>16</xdr:row>
                <xdr:rowOff>121920</xdr:rowOff>
              </to>
            </anchor>
          </controlPr>
        </control>
      </mc:Choice>
      <mc:Fallback>
        <control shapeId="82960" r:id="rId15" name="CommandButton6"/>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G22"/>
  <sheetViews>
    <sheetView showGridLines="0" zoomScale="85" zoomScaleNormal="85" workbookViewId="0">
      <selection activeCell="E6" sqref="E6"/>
    </sheetView>
  </sheetViews>
  <sheetFormatPr defaultColWidth="9.109375" defaultRowHeight="13.2" x14ac:dyDescent="0.3"/>
  <cols>
    <col min="1" max="1" width="2.88671875" style="3" customWidth="1"/>
    <col min="2" max="2" width="48.5546875" style="3" bestFit="1" customWidth="1"/>
    <col min="3" max="3" width="30.44140625" style="4" bestFit="1" customWidth="1"/>
    <col min="4" max="4" width="30.109375" style="4" bestFit="1" customWidth="1"/>
    <col min="5" max="5" width="40.44140625" style="4" customWidth="1"/>
    <col min="6" max="6" width="64.44140625" style="4" bestFit="1" customWidth="1"/>
    <col min="7" max="7" width="54.5546875" style="4" bestFit="1" customWidth="1"/>
    <col min="8" max="16384" width="9.109375" style="3"/>
  </cols>
  <sheetData>
    <row r="1" spans="2:7" ht="13.8" thickBot="1" x14ac:dyDescent="0.35"/>
    <row r="2" spans="2:7" x14ac:dyDescent="0.3">
      <c r="B2" s="1150" t="s">
        <v>71</v>
      </c>
      <c r="C2" s="1151"/>
      <c r="D2" s="1151"/>
      <c r="E2" s="1151"/>
      <c r="F2" s="1151"/>
      <c r="G2" s="1152"/>
    </row>
    <row r="3" spans="2:7" ht="13.8" thickBot="1" x14ac:dyDescent="0.35">
      <c r="B3" s="1153"/>
      <c r="C3" s="1154"/>
      <c r="D3" s="1154"/>
      <c r="E3" s="1154"/>
      <c r="F3" s="1154"/>
      <c r="G3" s="1155"/>
    </row>
    <row r="4" spans="2:7" ht="13.8" thickBot="1" x14ac:dyDescent="0.35"/>
    <row r="5" spans="2:7" ht="16.2" thickBot="1" x14ac:dyDescent="0.35">
      <c r="B5" s="1156" t="s">
        <v>4</v>
      </c>
      <c r="C5" s="20" t="s">
        <v>5</v>
      </c>
      <c r="D5" s="20" t="s">
        <v>6</v>
      </c>
      <c r="E5" s="20" t="s">
        <v>7</v>
      </c>
      <c r="F5" s="20" t="s">
        <v>8</v>
      </c>
      <c r="G5" s="21" t="s">
        <v>9</v>
      </c>
    </row>
    <row r="6" spans="2:7" ht="31.8" thickBot="1" x14ac:dyDescent="0.35">
      <c r="B6" s="1157"/>
      <c r="C6" s="20" t="s">
        <v>84</v>
      </c>
      <c r="D6" s="20" t="s">
        <v>85</v>
      </c>
      <c r="E6" s="20" t="s">
        <v>358</v>
      </c>
      <c r="F6" s="20" t="s">
        <v>86</v>
      </c>
      <c r="G6" s="21" t="s">
        <v>87</v>
      </c>
    </row>
    <row r="7" spans="2:7" ht="26.4" x14ac:dyDescent="0.3">
      <c r="B7" s="17" t="s">
        <v>144</v>
      </c>
      <c r="C7" s="18" t="s">
        <v>11</v>
      </c>
      <c r="D7" s="18"/>
      <c r="E7" s="18"/>
      <c r="F7" s="18"/>
      <c r="G7" s="19"/>
    </row>
    <row r="8" spans="2:7" ht="33" customHeight="1" x14ac:dyDescent="0.3">
      <c r="B8" s="11" t="s">
        <v>149</v>
      </c>
      <c r="C8" s="1" t="s">
        <v>12</v>
      </c>
      <c r="D8" s="1"/>
      <c r="E8" s="1"/>
      <c r="F8" s="1" t="s">
        <v>13</v>
      </c>
      <c r="G8" s="12" t="s">
        <v>29</v>
      </c>
    </row>
    <row r="9" spans="2:7" ht="26.4" x14ac:dyDescent="0.3">
      <c r="B9" s="11" t="s">
        <v>2</v>
      </c>
      <c r="C9" s="2"/>
      <c r="D9" s="2"/>
      <c r="E9" s="2"/>
      <c r="F9" s="1" t="s">
        <v>23</v>
      </c>
      <c r="G9" s="12" t="s">
        <v>22</v>
      </c>
    </row>
    <row r="10" spans="2:7" ht="39.6" x14ac:dyDescent="0.3">
      <c r="B10" s="11" t="s">
        <v>41</v>
      </c>
      <c r="C10" s="1" t="s">
        <v>42</v>
      </c>
      <c r="D10" s="1" t="s">
        <v>43</v>
      </c>
      <c r="E10" s="1" t="s">
        <v>44</v>
      </c>
      <c r="F10" s="1" t="s">
        <v>45</v>
      </c>
      <c r="G10" s="12"/>
    </row>
    <row r="11" spans="2:7" ht="49.5" customHeight="1" x14ac:dyDescent="0.3">
      <c r="B11" s="11" t="s">
        <v>46</v>
      </c>
      <c r="C11" s="1" t="s">
        <v>47</v>
      </c>
      <c r="D11" s="1" t="s">
        <v>18</v>
      </c>
      <c r="E11" s="1" t="s">
        <v>49</v>
      </c>
      <c r="F11" s="1" t="s">
        <v>48</v>
      </c>
      <c r="G11" s="12"/>
    </row>
    <row r="12" spans="2:7" ht="79.2" x14ac:dyDescent="0.3">
      <c r="B12" s="11" t="s">
        <v>56</v>
      </c>
      <c r="C12" s="2"/>
      <c r="D12" s="1" t="s">
        <v>14</v>
      </c>
      <c r="E12" s="1" t="s">
        <v>38</v>
      </c>
      <c r="F12" s="1" t="s">
        <v>39</v>
      </c>
      <c r="G12" s="12" t="s">
        <v>40</v>
      </c>
    </row>
    <row r="13" spans="2:7" ht="26.4" x14ac:dyDescent="0.3">
      <c r="B13" s="11" t="s">
        <v>67</v>
      </c>
      <c r="C13" s="2"/>
      <c r="D13" s="2"/>
      <c r="E13" s="1" t="s">
        <v>68</v>
      </c>
      <c r="F13" s="1" t="s">
        <v>69</v>
      </c>
      <c r="G13" s="12"/>
    </row>
    <row r="14" spans="2:7" ht="39.6" x14ac:dyDescent="0.3">
      <c r="B14" s="11" t="s">
        <v>0</v>
      </c>
      <c r="C14" s="1" t="s">
        <v>50</v>
      </c>
      <c r="D14" s="1" t="s">
        <v>51</v>
      </c>
      <c r="E14" s="1" t="s">
        <v>34</v>
      </c>
      <c r="F14" s="1" t="s">
        <v>26</v>
      </c>
      <c r="G14" s="12" t="s">
        <v>52</v>
      </c>
    </row>
    <row r="15" spans="2:7" ht="66" x14ac:dyDescent="0.3">
      <c r="B15" s="11" t="s">
        <v>55</v>
      </c>
      <c r="C15" s="1" t="s">
        <v>28</v>
      </c>
      <c r="D15" s="1" t="s">
        <v>30</v>
      </c>
      <c r="E15" s="1" t="s">
        <v>695</v>
      </c>
      <c r="F15" s="1" t="s">
        <v>74</v>
      </c>
      <c r="G15" s="12"/>
    </row>
    <row r="16" spans="2:7" ht="39.6" x14ac:dyDescent="0.3">
      <c r="B16" s="11" t="s">
        <v>1</v>
      </c>
      <c r="C16" s="2"/>
      <c r="D16" s="2"/>
      <c r="E16" s="1" t="s">
        <v>21</v>
      </c>
      <c r="F16" s="1" t="s">
        <v>70</v>
      </c>
      <c r="G16" s="12"/>
    </row>
    <row r="17" spans="2:7" ht="39.6" x14ac:dyDescent="0.3">
      <c r="B17" s="11" t="s">
        <v>31</v>
      </c>
      <c r="C17" s="1" t="s">
        <v>10</v>
      </c>
      <c r="D17" s="1" t="s">
        <v>32</v>
      </c>
      <c r="E17" s="1" t="s">
        <v>33</v>
      </c>
      <c r="F17" s="1" t="s">
        <v>36</v>
      </c>
      <c r="G17" s="12" t="s">
        <v>35</v>
      </c>
    </row>
    <row r="18" spans="2:7" ht="26.4" x14ac:dyDescent="0.3">
      <c r="B18" s="11" t="s">
        <v>54</v>
      </c>
      <c r="C18" s="1" t="s">
        <v>15</v>
      </c>
      <c r="D18" s="1" t="s">
        <v>16</v>
      </c>
      <c r="E18" s="1" t="s">
        <v>17</v>
      </c>
      <c r="F18" s="1" t="s">
        <v>37</v>
      </c>
      <c r="G18" s="12"/>
    </row>
    <row r="19" spans="2:7" ht="26.4" x14ac:dyDescent="0.3">
      <c r="B19" s="11" t="s">
        <v>53</v>
      </c>
      <c r="C19" s="2"/>
      <c r="D19" s="2"/>
      <c r="E19" s="1" t="s">
        <v>19</v>
      </c>
      <c r="F19" s="1" t="s">
        <v>57</v>
      </c>
      <c r="G19" s="12" t="s">
        <v>58</v>
      </c>
    </row>
    <row r="20" spans="2:7" ht="39.6" x14ac:dyDescent="0.3">
      <c r="B20" s="11" t="s">
        <v>59</v>
      </c>
      <c r="C20" s="1" t="s">
        <v>27</v>
      </c>
      <c r="D20" s="1" t="s">
        <v>20</v>
      </c>
      <c r="E20" s="1" t="s">
        <v>60</v>
      </c>
      <c r="F20" s="1" t="s">
        <v>61</v>
      </c>
      <c r="G20" s="12" t="s">
        <v>62</v>
      </c>
    </row>
    <row r="21" spans="2:7" ht="39.6" x14ac:dyDescent="0.3">
      <c r="B21" s="11" t="s">
        <v>63</v>
      </c>
      <c r="C21" s="2"/>
      <c r="D21" s="2"/>
      <c r="E21" s="1" t="s">
        <v>64</v>
      </c>
      <c r="F21" s="1" t="s">
        <v>65</v>
      </c>
      <c r="G21" s="12" t="s">
        <v>66</v>
      </c>
    </row>
    <row r="22" spans="2:7" ht="13.8" thickBot="1" x14ac:dyDescent="0.35">
      <c r="B22" s="13" t="s">
        <v>3</v>
      </c>
      <c r="C22" s="14"/>
      <c r="D22" s="14"/>
      <c r="E22" s="14"/>
      <c r="F22" s="15" t="s">
        <v>24</v>
      </c>
      <c r="G22" s="16" t="s">
        <v>25</v>
      </c>
    </row>
  </sheetData>
  <customSheetViews>
    <customSheetView guid="{3F51B73C-8999-4BDD-B7BB-CFA8C5D5F118}" scale="85" showGridLines="0" topLeftCell="B7">
      <selection activeCell="F14" sqref="F14"/>
      <pageMargins left="0.7" right="0.7" top="0.75" bottom="0.75" header="0.3" footer="0.3"/>
      <pageSetup orientation="portrait" r:id="rId1"/>
    </customSheetView>
    <customSheetView guid="{61959E49-C4BC-41CB-B0BE-7EDA73DE356A}" scale="85" showGridLines="0">
      <selection activeCell="W1" sqref="W1:X1048576"/>
      <pageMargins left="0.7" right="0.7" top="0.75" bottom="0.75" header="0.3" footer="0.3"/>
      <pageSetup orientation="portrait" r:id="rId2"/>
    </customSheetView>
    <customSheetView guid="{9F775BAE-2403-40FE-95E3-B0411D9A7170}" scale="85" showGridLines="0">
      <selection activeCell="W1" sqref="W1:X1048576"/>
      <pageMargins left="0.7" right="0.7" top="0.75" bottom="0.75" header="0.3" footer="0.3"/>
      <pageSetup orientation="portrait" r:id="rId3"/>
    </customSheetView>
    <customSheetView guid="{B9E7682A-072E-4CF9-AE10-B3ED27CB27F8}" scale="85" showGridLines="0">
      <selection activeCell="W1" sqref="W1:X1048576"/>
      <pageMargins left="0.7" right="0.7" top="0.75" bottom="0.75" header="0.3" footer="0.3"/>
      <pageSetup orientation="portrait" r:id="rId4"/>
    </customSheetView>
    <customSheetView guid="{040B64FF-F135-4C7F-9498-A8399C10673D}" scale="85" showGridLines="0" topLeftCell="B7">
      <selection activeCell="F14" sqref="F14"/>
      <pageMargins left="0.7" right="0.7" top="0.75" bottom="0.75" header="0.3" footer="0.3"/>
      <pageSetup orientation="portrait" r:id="rId5"/>
    </customSheetView>
    <customSheetView guid="{6D9FC8F7-6352-4BF1-890A-27BF36FADC03}" scale="85" showGridLines="0" topLeftCell="B7">
      <selection activeCell="F14" sqref="F14"/>
      <pageMargins left="0.7" right="0.7" top="0.75" bottom="0.75" header="0.3" footer="0.3"/>
      <pageSetup orientation="portrait" r:id="rId6"/>
    </customSheetView>
  </customSheetViews>
  <mergeCells count="2">
    <mergeCell ref="B2:G3"/>
    <mergeCell ref="B5:B6"/>
  </mergeCells>
  <conditionalFormatting sqref="C7:G22">
    <cfRule type="containsText" dxfId="2282" priority="1" operator="containsText" text="N/A">
      <formula>NOT(ISERROR(SEARCH("N/A",C7)))</formula>
    </cfRule>
  </conditionalFormatting>
  <pageMargins left="0.7" right="0.7" top="0.75" bottom="0.75" header="0.3" footer="0.3"/>
  <pageSetup orientation="portrait"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S120"/>
  <sheetViews>
    <sheetView showGridLines="0" zoomScale="85" zoomScaleNormal="85" workbookViewId="0">
      <selection activeCell="C41" sqref="C41"/>
    </sheetView>
  </sheetViews>
  <sheetFormatPr defaultColWidth="9.109375" defaultRowHeight="13.2" x14ac:dyDescent="0.25"/>
  <cols>
    <col min="1" max="1" width="2.5546875" style="29" customWidth="1"/>
    <col min="2" max="2" width="46.109375" style="92" customWidth="1"/>
    <col min="3" max="3" width="46.5546875" style="92" customWidth="1"/>
    <col min="4" max="8" width="7.5546875" style="78" customWidth="1"/>
    <col min="9" max="9" width="3.44140625" style="3" bestFit="1" customWidth="1"/>
    <col min="10" max="10" width="9.5546875" style="3" bestFit="1" customWidth="1"/>
    <col min="11" max="11" width="9.109375" style="78"/>
    <col min="12" max="16" width="9.109375" style="3"/>
    <col min="17" max="17" width="9.109375" style="29"/>
    <col min="18" max="18" width="12.6640625" style="29" bestFit="1" customWidth="1"/>
    <col min="19" max="19" width="14.77734375" style="29" bestFit="1" customWidth="1"/>
    <col min="20" max="16384" width="9.109375" style="29"/>
  </cols>
  <sheetData>
    <row r="1" spans="1:16" s="10" customFormat="1" x14ac:dyDescent="0.3">
      <c r="B1" s="1158" t="s">
        <v>78</v>
      </c>
      <c r="C1" s="1158"/>
      <c r="D1" s="1158"/>
      <c r="E1" s="1158"/>
      <c r="F1" s="1158"/>
      <c r="G1" s="1158"/>
      <c r="H1" s="1158"/>
      <c r="I1" s="10">
        <v>9</v>
      </c>
      <c r="J1" s="10">
        <v>10</v>
      </c>
      <c r="K1" s="10">
        <v>11</v>
      </c>
      <c r="L1" s="10">
        <v>12</v>
      </c>
      <c r="M1" s="10">
        <v>13</v>
      </c>
      <c r="N1" s="10">
        <v>14</v>
      </c>
      <c r="O1" s="10">
        <v>15</v>
      </c>
      <c r="P1" s="10">
        <v>16</v>
      </c>
    </row>
    <row r="2" spans="1:16" ht="12.75" customHeight="1" x14ac:dyDescent="0.25">
      <c r="A2" s="122">
        <v>1</v>
      </c>
      <c r="B2" s="123">
        <v>2</v>
      </c>
      <c r="C2" s="122">
        <v>3</v>
      </c>
      <c r="D2" s="123">
        <v>4</v>
      </c>
      <c r="E2" s="122">
        <v>5</v>
      </c>
      <c r="F2" s="123">
        <v>6</v>
      </c>
      <c r="G2" s="122">
        <v>7</v>
      </c>
      <c r="H2" s="123">
        <v>8</v>
      </c>
      <c r="I2" s="122">
        <v>9</v>
      </c>
      <c r="J2" s="123">
        <v>10</v>
      </c>
      <c r="K2" s="122">
        <v>11</v>
      </c>
      <c r="L2" s="123">
        <v>12</v>
      </c>
      <c r="M2" s="122">
        <v>13</v>
      </c>
      <c r="N2" s="123">
        <v>14</v>
      </c>
      <c r="O2" s="122">
        <v>15</v>
      </c>
      <c r="P2" s="123">
        <v>16</v>
      </c>
    </row>
    <row r="3" spans="1:16" ht="12.75" customHeight="1" x14ac:dyDescent="0.25">
      <c r="B3" s="97" t="s">
        <v>4</v>
      </c>
      <c r="C3" s="116" t="s">
        <v>135</v>
      </c>
      <c r="D3" s="5" t="s">
        <v>5</v>
      </c>
      <c r="E3" s="5" t="s">
        <v>6</v>
      </c>
      <c r="F3" s="5" t="s">
        <v>7</v>
      </c>
      <c r="G3" s="5" t="s">
        <v>8</v>
      </c>
      <c r="H3" s="5" t="s">
        <v>9</v>
      </c>
      <c r="J3" s="1159" t="s">
        <v>75</v>
      </c>
      <c r="K3" s="1159" t="s">
        <v>72</v>
      </c>
      <c r="L3" s="1159" t="s">
        <v>73</v>
      </c>
      <c r="M3" s="1159" t="s">
        <v>680</v>
      </c>
      <c r="N3" s="267" t="s">
        <v>93</v>
      </c>
      <c r="O3" s="268"/>
      <c r="P3" s="269"/>
    </row>
    <row r="4" spans="1:16" x14ac:dyDescent="0.25">
      <c r="B4" s="107" t="s">
        <v>56</v>
      </c>
      <c r="C4" s="108" t="s">
        <v>182</v>
      </c>
      <c r="D4" s="100"/>
      <c r="E4" s="100" t="s">
        <v>72</v>
      </c>
      <c r="F4" s="100" t="s">
        <v>72</v>
      </c>
      <c r="G4" s="100" t="s">
        <v>72</v>
      </c>
      <c r="H4" s="100" t="s">
        <v>72</v>
      </c>
      <c r="J4" s="1160"/>
      <c r="K4" s="1160"/>
      <c r="L4" s="1160"/>
      <c r="M4" s="1160"/>
      <c r="N4" s="97" t="s">
        <v>72</v>
      </c>
      <c r="O4" s="97" t="s">
        <v>73</v>
      </c>
      <c r="P4" s="97" t="s">
        <v>680</v>
      </c>
    </row>
    <row r="5" spans="1:16" x14ac:dyDescent="0.25">
      <c r="B5" s="110" t="s">
        <v>56</v>
      </c>
      <c r="C5" s="99" t="s">
        <v>427</v>
      </c>
      <c r="D5" s="100"/>
      <c r="E5" s="100" t="s">
        <v>72</v>
      </c>
      <c r="F5" s="100" t="s">
        <v>72</v>
      </c>
      <c r="G5" s="100" t="s">
        <v>72</v>
      </c>
      <c r="H5" s="100" t="s">
        <v>72</v>
      </c>
      <c r="J5" s="8">
        <v>1</v>
      </c>
      <c r="K5" s="22">
        <f>COUNTIF($D$4:$D$60,K3)</f>
        <v>11</v>
      </c>
      <c r="L5" s="22">
        <f>COUNTIF($D$4:$D$60,L3)</f>
        <v>0</v>
      </c>
      <c r="M5" s="22">
        <f>COUNTIF($D$4:$D$60,M3&amp;"*")</f>
        <v>0</v>
      </c>
      <c r="N5" s="6">
        <f>IF(O5&lt;&gt;0,O5*2,1/(K5+M5))</f>
        <v>9.0909090909090912E-2</v>
      </c>
      <c r="O5" s="6">
        <f>IF(L5&lt;&gt;0,1/(2*(K5+M5)+L5),0)</f>
        <v>0</v>
      </c>
      <c r="P5" s="6">
        <f>IF(O5&lt;&gt;0,O5*2,1/(K5+M5))</f>
        <v>9.0909090909090912E-2</v>
      </c>
    </row>
    <row r="6" spans="1:16" x14ac:dyDescent="0.25">
      <c r="B6" s="110" t="s">
        <v>56</v>
      </c>
      <c r="C6" s="99" t="s">
        <v>663</v>
      </c>
      <c r="D6" s="100"/>
      <c r="E6" s="100"/>
      <c r="F6" s="100" t="s">
        <v>72</v>
      </c>
      <c r="G6" s="100" t="s">
        <v>72</v>
      </c>
      <c r="H6" s="100" t="s">
        <v>72</v>
      </c>
      <c r="J6" s="8">
        <v>2</v>
      </c>
      <c r="K6" s="22">
        <f>COUNTIF($E$4:$E$60,K3)</f>
        <v>19</v>
      </c>
      <c r="L6" s="22">
        <f>COUNTIF($E$4:$E$60,L3)</f>
        <v>4</v>
      </c>
      <c r="M6" s="22">
        <f>COUNTIF($E$4:$E$60,M3&amp;"*")</f>
        <v>0</v>
      </c>
      <c r="N6" s="6">
        <f t="shared" ref="N6:N9" si="0">IF(O6&lt;&gt;0,O6*2,1/(K6+M6))</f>
        <v>4.7619047619047616E-2</v>
      </c>
      <c r="O6" s="6">
        <f t="shared" ref="O6:O9" si="1">IF(L6&lt;&gt;0,1/(2*(K6+M6)+L6),0)</f>
        <v>2.3809523809523808E-2</v>
      </c>
      <c r="P6" s="6">
        <f t="shared" ref="P6:P9" si="2">IF(O6&lt;&gt;0,O6*2,1/(K6+M6))</f>
        <v>4.7619047619047616E-2</v>
      </c>
    </row>
    <row r="7" spans="1:16" x14ac:dyDescent="0.25">
      <c r="B7" s="110" t="s">
        <v>56</v>
      </c>
      <c r="C7" s="99" t="s">
        <v>215</v>
      </c>
      <c r="D7" s="100"/>
      <c r="E7" s="100"/>
      <c r="F7" s="100" t="s">
        <v>72</v>
      </c>
      <c r="G7" s="100" t="s">
        <v>72</v>
      </c>
      <c r="H7" s="100" t="s">
        <v>72</v>
      </c>
      <c r="J7" s="8">
        <v>3</v>
      </c>
      <c r="K7" s="22">
        <f>COUNTIF($F$4:$F$60,K3)</f>
        <v>29</v>
      </c>
      <c r="L7" s="22">
        <f>COUNTIF($F$4:$F$60,L3)</f>
        <v>8</v>
      </c>
      <c r="M7" s="22">
        <f>COUNTIF($F$4:$F$60,M3&amp;"*")</f>
        <v>2</v>
      </c>
      <c r="N7" s="6">
        <f t="shared" si="0"/>
        <v>2.8571428571428571E-2</v>
      </c>
      <c r="O7" s="6">
        <f t="shared" si="1"/>
        <v>1.4285714285714285E-2</v>
      </c>
      <c r="P7" s="6">
        <f t="shared" si="2"/>
        <v>2.8571428571428571E-2</v>
      </c>
    </row>
    <row r="8" spans="1:16" x14ac:dyDescent="0.25">
      <c r="B8" s="110" t="s">
        <v>63</v>
      </c>
      <c r="C8" s="99" t="s">
        <v>236</v>
      </c>
      <c r="D8" s="100"/>
      <c r="E8" s="100"/>
      <c r="F8" s="100"/>
      <c r="G8" s="100" t="s">
        <v>72</v>
      </c>
      <c r="H8" s="100" t="s">
        <v>72</v>
      </c>
      <c r="J8" s="8">
        <v>4</v>
      </c>
      <c r="K8" s="22">
        <f>COUNTIF($G$4:$G$59,K3)</f>
        <v>47</v>
      </c>
      <c r="L8" s="22">
        <f>COUNTIF($G$4:$G$59,L3)</f>
        <v>0</v>
      </c>
      <c r="M8" s="22">
        <f>COUNTIF($G$4:$G$59,M3&amp;"*")</f>
        <v>0</v>
      </c>
      <c r="N8" s="6">
        <f t="shared" si="0"/>
        <v>2.1276595744680851E-2</v>
      </c>
      <c r="O8" s="6">
        <f t="shared" si="1"/>
        <v>0</v>
      </c>
      <c r="P8" s="6">
        <f t="shared" si="2"/>
        <v>2.1276595744680851E-2</v>
      </c>
    </row>
    <row r="9" spans="1:16" x14ac:dyDescent="0.25">
      <c r="B9" s="110" t="s">
        <v>63</v>
      </c>
      <c r="C9" s="99" t="s">
        <v>244</v>
      </c>
      <c r="D9" s="100"/>
      <c r="E9" s="100"/>
      <c r="F9" s="100"/>
      <c r="G9" s="100"/>
      <c r="H9" s="100" t="s">
        <v>72</v>
      </c>
      <c r="J9" s="8">
        <v>5</v>
      </c>
      <c r="K9" s="22">
        <f>COUNTIF($H$4:$H$60,K3)</f>
        <v>51</v>
      </c>
      <c r="L9" s="22">
        <f>COUNTIF($H$4:$H$60,L3)</f>
        <v>0</v>
      </c>
      <c r="M9" s="22">
        <f>COUNTIF($H$4:$H$60,M3&amp;"*")</f>
        <v>0</v>
      </c>
      <c r="N9" s="6">
        <f t="shared" si="0"/>
        <v>1.9607843137254902E-2</v>
      </c>
      <c r="O9" s="6">
        <f t="shared" si="1"/>
        <v>0</v>
      </c>
      <c r="P9" s="6">
        <f t="shared" si="2"/>
        <v>1.9607843137254902E-2</v>
      </c>
    </row>
    <row r="10" spans="1:16" x14ac:dyDescent="0.25">
      <c r="B10" s="110" t="s">
        <v>55</v>
      </c>
      <c r="C10" s="99" t="s">
        <v>694</v>
      </c>
      <c r="D10" s="100"/>
      <c r="E10" s="100"/>
      <c r="F10" s="100" t="s">
        <v>73</v>
      </c>
      <c r="G10" s="100" t="s">
        <v>72</v>
      </c>
      <c r="H10" s="100" t="s">
        <v>72</v>
      </c>
    </row>
    <row r="11" spans="1:16" x14ac:dyDescent="0.25">
      <c r="B11" s="110" t="s">
        <v>55</v>
      </c>
      <c r="C11" s="99" t="s">
        <v>185</v>
      </c>
      <c r="D11" s="100"/>
      <c r="E11" s="100"/>
      <c r="F11" s="100" t="s">
        <v>681</v>
      </c>
      <c r="G11" s="100" t="s">
        <v>72</v>
      </c>
      <c r="H11" s="100" t="s">
        <v>72</v>
      </c>
    </row>
    <row r="12" spans="1:16" ht="13.2" customHeight="1" x14ac:dyDescent="0.25">
      <c r="B12" s="110" t="s">
        <v>55</v>
      </c>
      <c r="C12" s="99" t="s">
        <v>192</v>
      </c>
      <c r="D12" s="100"/>
      <c r="E12" s="100"/>
      <c r="F12" s="100"/>
      <c r="G12" s="100"/>
      <c r="H12" s="100"/>
      <c r="J12" s="1169" t="s">
        <v>682</v>
      </c>
      <c r="K12" s="1169"/>
      <c r="L12" s="1169"/>
      <c r="M12" s="1169"/>
      <c r="N12" s="1169"/>
      <c r="O12" s="1169"/>
      <c r="P12" s="1169"/>
    </row>
    <row r="13" spans="1:16" x14ac:dyDescent="0.25">
      <c r="B13" s="110" t="s">
        <v>55</v>
      </c>
      <c r="C13" s="99" t="s">
        <v>194</v>
      </c>
      <c r="D13" s="100"/>
      <c r="E13" s="100"/>
      <c r="F13" s="100"/>
      <c r="G13" s="100"/>
      <c r="H13" s="100"/>
      <c r="J13" s="1169"/>
      <c r="K13" s="1169"/>
      <c r="L13" s="1169"/>
      <c r="M13" s="1169"/>
      <c r="N13" s="1169"/>
      <c r="O13" s="1169"/>
      <c r="P13" s="1169"/>
    </row>
    <row r="14" spans="1:16" x14ac:dyDescent="0.25">
      <c r="B14" s="110" t="s">
        <v>55</v>
      </c>
      <c r="C14" s="99" t="s">
        <v>196</v>
      </c>
      <c r="D14" s="100"/>
      <c r="E14" s="100"/>
      <c r="F14" s="100"/>
      <c r="G14" s="100"/>
      <c r="H14" s="100"/>
      <c r="J14" s="1169"/>
      <c r="K14" s="1169"/>
      <c r="L14" s="1169"/>
      <c r="M14" s="1169"/>
      <c r="N14" s="1169"/>
      <c r="O14" s="1169"/>
      <c r="P14" s="1169"/>
    </row>
    <row r="15" spans="1:16" x14ac:dyDescent="0.25">
      <c r="B15" s="110" t="s">
        <v>55</v>
      </c>
      <c r="C15" s="99" t="s">
        <v>198</v>
      </c>
      <c r="D15" s="100"/>
      <c r="E15" s="100"/>
      <c r="F15" s="100"/>
      <c r="G15" s="100"/>
      <c r="H15" s="100"/>
    </row>
    <row r="16" spans="1:16" x14ac:dyDescent="0.25">
      <c r="B16" s="110" t="s">
        <v>55</v>
      </c>
      <c r="C16" s="99" t="s">
        <v>202</v>
      </c>
      <c r="D16" s="100"/>
      <c r="E16" s="100"/>
      <c r="F16" s="100"/>
      <c r="G16" s="100"/>
      <c r="H16" s="100"/>
    </row>
    <row r="17" spans="2:19" x14ac:dyDescent="0.25">
      <c r="B17" s="110" t="s">
        <v>55</v>
      </c>
      <c r="C17" s="99" t="s">
        <v>664</v>
      </c>
      <c r="D17" s="100"/>
      <c r="E17" s="100"/>
      <c r="F17" s="100" t="s">
        <v>72</v>
      </c>
      <c r="G17" s="100" t="s">
        <v>72</v>
      </c>
      <c r="H17" s="100" t="s">
        <v>72</v>
      </c>
    </row>
    <row r="18" spans="2:19" x14ac:dyDescent="0.25">
      <c r="B18" s="110" t="s">
        <v>55</v>
      </c>
      <c r="C18" s="99" t="s">
        <v>448</v>
      </c>
      <c r="D18" s="100"/>
      <c r="E18" s="100"/>
      <c r="F18" s="100" t="s">
        <v>681</v>
      </c>
      <c r="G18" s="100" t="s">
        <v>72</v>
      </c>
      <c r="H18" s="100" t="s">
        <v>72</v>
      </c>
    </row>
    <row r="19" spans="2:19" ht="26.4" customHeight="1" x14ac:dyDescent="0.25">
      <c r="B19" s="110" t="s">
        <v>55</v>
      </c>
      <c r="C19" s="99" t="s">
        <v>665</v>
      </c>
      <c r="D19" s="100"/>
      <c r="E19" s="100"/>
      <c r="F19" s="100" t="s">
        <v>72</v>
      </c>
      <c r="G19" s="100" t="s">
        <v>72</v>
      </c>
      <c r="H19" s="100" t="s">
        <v>72</v>
      </c>
      <c r="I19" s="29"/>
      <c r="J19" s="1161" t="s">
        <v>391</v>
      </c>
      <c r="K19" s="1162"/>
      <c r="L19" s="233" t="s">
        <v>360</v>
      </c>
      <c r="M19" s="234"/>
      <c r="N19" s="234"/>
      <c r="O19" s="234"/>
      <c r="P19" s="29"/>
      <c r="R19" s="1165" t="s">
        <v>674</v>
      </c>
      <c r="S19" s="1166"/>
    </row>
    <row r="20" spans="2:19" ht="14.4" x14ac:dyDescent="0.3">
      <c r="B20" s="110" t="s">
        <v>55</v>
      </c>
      <c r="C20" s="99" t="s">
        <v>238</v>
      </c>
      <c r="D20" s="100"/>
      <c r="E20" s="100"/>
      <c r="F20" s="100"/>
      <c r="G20" s="100" t="s">
        <v>72</v>
      </c>
      <c r="H20" s="100" t="s">
        <v>72</v>
      </c>
      <c r="I20" s="29"/>
      <c r="J20" s="1163"/>
      <c r="K20" s="1164"/>
      <c r="L20" s="97" t="s">
        <v>365</v>
      </c>
      <c r="M20" s="97" t="s">
        <v>361</v>
      </c>
      <c r="N20" s="97" t="s">
        <v>362</v>
      </c>
      <c r="O20" s="97" t="s">
        <v>366</v>
      </c>
      <c r="P20" s="29"/>
      <c r="Q20"/>
      <c r="R20" s="1167"/>
      <c r="S20" s="1168"/>
    </row>
    <row r="21" spans="2:19" ht="15" customHeight="1" x14ac:dyDescent="0.3">
      <c r="B21" s="110" t="s">
        <v>55</v>
      </c>
      <c r="C21" s="99" t="s">
        <v>515</v>
      </c>
      <c r="D21" s="100"/>
      <c r="E21" s="100"/>
      <c r="F21" s="100"/>
      <c r="G21" s="100" t="s">
        <v>72</v>
      </c>
      <c r="H21" s="100" t="s">
        <v>72</v>
      </c>
      <c r="I21" s="29"/>
      <c r="J21" s="1171" t="s">
        <v>392</v>
      </c>
      <c r="K21" s="8" t="s">
        <v>359</v>
      </c>
      <c r="L21" s="22" t="s">
        <v>5</v>
      </c>
      <c r="M21" s="98"/>
      <c r="N21" s="98"/>
      <c r="O21" s="98"/>
      <c r="P21" s="29"/>
      <c r="Q21"/>
      <c r="R21" s="8" t="s">
        <v>675</v>
      </c>
      <c r="S21" s="8" t="s">
        <v>5</v>
      </c>
    </row>
    <row r="22" spans="2:19" ht="26.4" x14ac:dyDescent="0.3">
      <c r="B22" s="110" t="s">
        <v>3</v>
      </c>
      <c r="C22" s="99" t="s">
        <v>516</v>
      </c>
      <c r="D22" s="100"/>
      <c r="E22" s="100"/>
      <c r="F22" s="100"/>
      <c r="G22" s="100"/>
      <c r="H22" s="100" t="s">
        <v>72</v>
      </c>
      <c r="I22" s="29"/>
      <c r="J22" s="1171"/>
      <c r="K22" s="8" t="s">
        <v>361</v>
      </c>
      <c r="L22" s="22" t="s">
        <v>6</v>
      </c>
      <c r="M22" s="22" t="s">
        <v>6</v>
      </c>
      <c r="N22" s="98"/>
      <c r="O22" s="98"/>
      <c r="P22" s="29"/>
      <c r="Q22"/>
      <c r="R22" s="8" t="s">
        <v>693</v>
      </c>
      <c r="S22" s="8" t="s">
        <v>677</v>
      </c>
    </row>
    <row r="23" spans="2:19" ht="26.4" x14ac:dyDescent="0.3">
      <c r="B23" s="110" t="s">
        <v>3</v>
      </c>
      <c r="C23" s="99" t="s">
        <v>246</v>
      </c>
      <c r="D23" s="100"/>
      <c r="E23" s="100"/>
      <c r="F23" s="100"/>
      <c r="G23" s="100"/>
      <c r="H23" s="100" t="s">
        <v>72</v>
      </c>
      <c r="I23" s="29"/>
      <c r="J23" s="1171"/>
      <c r="K23" s="8" t="s">
        <v>362</v>
      </c>
      <c r="L23" s="22" t="s">
        <v>6</v>
      </c>
      <c r="M23" s="22" t="s">
        <v>7</v>
      </c>
      <c r="N23" s="22" t="s">
        <v>7</v>
      </c>
      <c r="O23" s="98"/>
      <c r="P23" s="29"/>
      <c r="Q23"/>
      <c r="R23" s="8" t="s">
        <v>676</v>
      </c>
      <c r="S23" s="8" t="s">
        <v>678</v>
      </c>
    </row>
    <row r="24" spans="2:19" ht="14.4" x14ac:dyDescent="0.3">
      <c r="B24" s="110" t="s">
        <v>59</v>
      </c>
      <c r="C24" s="99" t="s">
        <v>684</v>
      </c>
      <c r="D24" s="100"/>
      <c r="E24" s="100"/>
      <c r="F24" s="100" t="s">
        <v>72</v>
      </c>
      <c r="G24" s="100" t="s">
        <v>72</v>
      </c>
      <c r="H24" s="100" t="s">
        <v>72</v>
      </c>
      <c r="I24" s="29"/>
      <c r="J24" s="1171"/>
      <c r="K24" s="8" t="s">
        <v>363</v>
      </c>
      <c r="L24" s="22" t="s">
        <v>6</v>
      </c>
      <c r="M24" s="22" t="s">
        <v>7</v>
      </c>
      <c r="N24" s="22" t="s">
        <v>8</v>
      </c>
      <c r="O24" s="22" t="s">
        <v>8</v>
      </c>
      <c r="P24" s="29"/>
      <c r="Q24"/>
    </row>
    <row r="25" spans="2:19" ht="14.4" x14ac:dyDescent="0.3">
      <c r="B25" s="110" t="s">
        <v>59</v>
      </c>
      <c r="C25" s="99" t="s">
        <v>683</v>
      </c>
      <c r="D25" s="100"/>
      <c r="E25" s="100"/>
      <c r="F25" s="100" t="s">
        <v>72</v>
      </c>
      <c r="G25" s="100" t="s">
        <v>72</v>
      </c>
      <c r="H25" s="100" t="s">
        <v>72</v>
      </c>
      <c r="I25" s="29"/>
      <c r="J25" s="1171"/>
      <c r="K25" s="8" t="s">
        <v>364</v>
      </c>
      <c r="L25" s="22" t="s">
        <v>6</v>
      </c>
      <c r="M25" s="22" t="s">
        <v>7</v>
      </c>
      <c r="N25" s="22" t="s">
        <v>8</v>
      </c>
      <c r="O25" s="22" t="s">
        <v>9</v>
      </c>
      <c r="P25" s="29"/>
      <c r="Q25"/>
    </row>
    <row r="26" spans="2:19" x14ac:dyDescent="0.25">
      <c r="B26" s="110" t="s">
        <v>149</v>
      </c>
      <c r="C26" s="99" t="s">
        <v>149</v>
      </c>
      <c r="D26" s="100" t="s">
        <v>72</v>
      </c>
      <c r="E26" s="100" t="s">
        <v>72</v>
      </c>
      <c r="F26" s="100" t="s">
        <v>72</v>
      </c>
      <c r="G26" s="100" t="s">
        <v>72</v>
      </c>
      <c r="H26" s="100" t="s">
        <v>72</v>
      </c>
    </row>
    <row r="27" spans="2:19" x14ac:dyDescent="0.25">
      <c r="B27" s="110" t="s">
        <v>149</v>
      </c>
      <c r="C27" s="99" t="s">
        <v>370</v>
      </c>
      <c r="D27" s="100"/>
      <c r="E27" s="100"/>
      <c r="F27" s="199"/>
      <c r="G27" s="100" t="s">
        <v>72</v>
      </c>
      <c r="H27" s="100" t="s">
        <v>72</v>
      </c>
    </row>
    <row r="28" spans="2:19" x14ac:dyDescent="0.25">
      <c r="B28" s="110" t="s">
        <v>31</v>
      </c>
      <c r="C28" s="99" t="s">
        <v>660</v>
      </c>
      <c r="D28" s="100" t="s">
        <v>72</v>
      </c>
      <c r="E28" s="100" t="s">
        <v>72</v>
      </c>
      <c r="F28" s="100" t="s">
        <v>72</v>
      </c>
      <c r="G28" s="100" t="s">
        <v>72</v>
      </c>
      <c r="H28" s="100" t="s">
        <v>72</v>
      </c>
    </row>
    <row r="29" spans="2:19" x14ac:dyDescent="0.25">
      <c r="B29" s="110" t="s">
        <v>31</v>
      </c>
      <c r="C29" s="99" t="s">
        <v>175</v>
      </c>
      <c r="D29" s="100" t="s">
        <v>72</v>
      </c>
      <c r="E29" s="100" t="s">
        <v>72</v>
      </c>
      <c r="F29" s="100" t="s">
        <v>72</v>
      </c>
      <c r="G29" s="100" t="s">
        <v>72</v>
      </c>
      <c r="H29" s="100" t="s">
        <v>72</v>
      </c>
    </row>
    <row r="30" spans="2:19" x14ac:dyDescent="0.25">
      <c r="B30" s="110" t="s">
        <v>46</v>
      </c>
      <c r="C30" s="99" t="s">
        <v>171</v>
      </c>
      <c r="D30" s="100"/>
      <c r="E30" s="100" t="s">
        <v>72</v>
      </c>
      <c r="F30" s="100" t="s">
        <v>72</v>
      </c>
      <c r="G30" s="100" t="s">
        <v>72</v>
      </c>
      <c r="H30" s="100" t="s">
        <v>72</v>
      </c>
    </row>
    <row r="31" spans="2:19" x14ac:dyDescent="0.25">
      <c r="B31" s="110" t="s">
        <v>2</v>
      </c>
      <c r="C31" s="99" t="s">
        <v>234</v>
      </c>
      <c r="D31" s="100"/>
      <c r="E31" s="100"/>
      <c r="F31" s="100"/>
      <c r="G31" s="100" t="s">
        <v>72</v>
      </c>
      <c r="H31" s="100" t="s">
        <v>72</v>
      </c>
    </row>
    <row r="32" spans="2:19" x14ac:dyDescent="0.25">
      <c r="B32" s="110" t="s">
        <v>54</v>
      </c>
      <c r="C32" s="99" t="s">
        <v>425</v>
      </c>
      <c r="D32" s="100" t="s">
        <v>72</v>
      </c>
      <c r="E32" s="100" t="s">
        <v>72</v>
      </c>
      <c r="F32" s="100" t="s">
        <v>72</v>
      </c>
      <c r="G32" s="100" t="s">
        <v>72</v>
      </c>
      <c r="H32" s="100" t="s">
        <v>72</v>
      </c>
    </row>
    <row r="33" spans="2:8" x14ac:dyDescent="0.25">
      <c r="B33" s="110" t="s">
        <v>54</v>
      </c>
      <c r="C33" s="99" t="s">
        <v>345</v>
      </c>
      <c r="D33" s="100"/>
      <c r="E33" s="100" t="s">
        <v>72</v>
      </c>
      <c r="F33" s="100" t="s">
        <v>72</v>
      </c>
      <c r="G33" s="100" t="s">
        <v>72</v>
      </c>
      <c r="H33" s="100" t="s">
        <v>72</v>
      </c>
    </row>
    <row r="34" spans="2:8" x14ac:dyDescent="0.25">
      <c r="B34" s="110" t="s">
        <v>54</v>
      </c>
      <c r="C34" s="99" t="s">
        <v>231</v>
      </c>
      <c r="D34" s="100"/>
      <c r="E34" s="100"/>
      <c r="F34" s="24" t="s">
        <v>73</v>
      </c>
      <c r="G34" s="100" t="s">
        <v>72</v>
      </c>
      <c r="H34" s="100" t="s">
        <v>72</v>
      </c>
    </row>
    <row r="35" spans="2:8" x14ac:dyDescent="0.25">
      <c r="B35" s="110" t="s">
        <v>53</v>
      </c>
      <c r="C35" s="99" t="s">
        <v>371</v>
      </c>
      <c r="D35" s="100"/>
      <c r="E35" s="100" t="s">
        <v>73</v>
      </c>
      <c r="F35" s="100" t="s">
        <v>73</v>
      </c>
      <c r="G35" s="100" t="s">
        <v>72</v>
      </c>
      <c r="H35" s="100" t="s">
        <v>72</v>
      </c>
    </row>
    <row r="36" spans="2:8" x14ac:dyDescent="0.25">
      <c r="B36" s="110" t="s">
        <v>53</v>
      </c>
      <c r="C36" s="99" t="s">
        <v>223</v>
      </c>
      <c r="D36" s="100"/>
      <c r="E36" s="100"/>
      <c r="F36" s="100" t="s">
        <v>73</v>
      </c>
      <c r="G36" s="100" t="s">
        <v>72</v>
      </c>
      <c r="H36" s="100" t="s">
        <v>72</v>
      </c>
    </row>
    <row r="37" spans="2:8" x14ac:dyDescent="0.25">
      <c r="B37" s="110" t="s">
        <v>53</v>
      </c>
      <c r="C37" s="99" t="s">
        <v>226</v>
      </c>
      <c r="D37" s="100"/>
      <c r="E37" s="100"/>
      <c r="F37" s="100" t="s">
        <v>73</v>
      </c>
      <c r="G37" s="100" t="s">
        <v>72</v>
      </c>
      <c r="H37" s="100" t="s">
        <v>72</v>
      </c>
    </row>
    <row r="38" spans="2:8" x14ac:dyDescent="0.25">
      <c r="B38" s="110" t="s">
        <v>53</v>
      </c>
      <c r="C38" s="99" t="s">
        <v>239</v>
      </c>
      <c r="D38" s="100"/>
      <c r="E38" s="100"/>
      <c r="F38" s="100"/>
      <c r="G38" s="100" t="s">
        <v>72</v>
      </c>
      <c r="H38" s="100" t="s">
        <v>72</v>
      </c>
    </row>
    <row r="39" spans="2:8" x14ac:dyDescent="0.25">
      <c r="B39" s="110" t="s">
        <v>0</v>
      </c>
      <c r="C39" s="99" t="s">
        <v>426</v>
      </c>
      <c r="D39" s="100"/>
      <c r="E39" s="100" t="s">
        <v>72</v>
      </c>
      <c r="F39" s="100" t="s">
        <v>72</v>
      </c>
      <c r="G39" s="100" t="s">
        <v>72</v>
      </c>
      <c r="H39" s="100" t="s">
        <v>72</v>
      </c>
    </row>
    <row r="40" spans="2:8" x14ac:dyDescent="0.25">
      <c r="B40" s="110" t="s">
        <v>41</v>
      </c>
      <c r="C40" s="99" t="s">
        <v>450</v>
      </c>
      <c r="D40" s="100" t="s">
        <v>72</v>
      </c>
      <c r="E40" s="100" t="s">
        <v>72</v>
      </c>
      <c r="F40" s="100" t="s">
        <v>72</v>
      </c>
      <c r="G40" s="100" t="s">
        <v>72</v>
      </c>
      <c r="H40" s="100" t="s">
        <v>72</v>
      </c>
    </row>
    <row r="41" spans="2:8" x14ac:dyDescent="0.25">
      <c r="B41" s="110" t="s">
        <v>41</v>
      </c>
      <c r="C41" s="99" t="s">
        <v>178</v>
      </c>
      <c r="D41" s="100"/>
      <c r="E41" s="100" t="s">
        <v>72</v>
      </c>
      <c r="F41" s="100" t="s">
        <v>72</v>
      </c>
      <c r="G41" s="100" t="s">
        <v>72</v>
      </c>
      <c r="H41" s="100" t="s">
        <v>72</v>
      </c>
    </row>
    <row r="42" spans="2:8" x14ac:dyDescent="0.25">
      <c r="B42" s="110" t="s">
        <v>229</v>
      </c>
      <c r="C42" s="99" t="s">
        <v>245</v>
      </c>
      <c r="D42" s="100"/>
      <c r="E42" s="100"/>
      <c r="F42" s="100"/>
      <c r="G42" s="100"/>
      <c r="H42" s="100" t="s">
        <v>72</v>
      </c>
    </row>
    <row r="43" spans="2:8" x14ac:dyDescent="0.25">
      <c r="B43" s="110" t="s">
        <v>144</v>
      </c>
      <c r="C43" s="99" t="s">
        <v>372</v>
      </c>
      <c r="D43" s="100" t="s">
        <v>72</v>
      </c>
      <c r="E43" s="100" t="s">
        <v>72</v>
      </c>
      <c r="F43" s="100" t="s">
        <v>72</v>
      </c>
      <c r="G43" s="100" t="s">
        <v>72</v>
      </c>
      <c r="H43" s="100" t="s">
        <v>72</v>
      </c>
    </row>
    <row r="44" spans="2:8" ht="26.4" x14ac:dyDescent="0.25">
      <c r="B44" s="110" t="s">
        <v>144</v>
      </c>
      <c r="C44" s="99" t="s">
        <v>373</v>
      </c>
      <c r="D44" s="100" t="s">
        <v>72</v>
      </c>
      <c r="E44" s="100" t="s">
        <v>72</v>
      </c>
      <c r="F44" s="100" t="s">
        <v>72</v>
      </c>
      <c r="G44" s="100" t="s">
        <v>72</v>
      </c>
      <c r="H44" s="100" t="s">
        <v>72</v>
      </c>
    </row>
    <row r="45" spans="2:8" x14ac:dyDescent="0.25">
      <c r="B45" s="110" t="s">
        <v>144</v>
      </c>
      <c r="C45" s="99" t="s">
        <v>452</v>
      </c>
      <c r="D45" s="100" t="s">
        <v>72</v>
      </c>
      <c r="E45" s="100" t="s">
        <v>72</v>
      </c>
      <c r="F45" s="100" t="s">
        <v>72</v>
      </c>
      <c r="G45" s="100" t="s">
        <v>72</v>
      </c>
      <c r="H45" s="100" t="s">
        <v>72</v>
      </c>
    </row>
    <row r="46" spans="2:8" x14ac:dyDescent="0.25">
      <c r="B46" s="110" t="s">
        <v>144</v>
      </c>
      <c r="C46" s="99" t="s">
        <v>517</v>
      </c>
      <c r="D46" s="100" t="s">
        <v>72</v>
      </c>
      <c r="E46" s="100" t="s">
        <v>72</v>
      </c>
      <c r="F46" s="100" t="s">
        <v>72</v>
      </c>
      <c r="G46" s="100" t="s">
        <v>72</v>
      </c>
      <c r="H46" s="100" t="s">
        <v>72</v>
      </c>
    </row>
    <row r="47" spans="2:8" x14ac:dyDescent="0.25">
      <c r="B47" s="110" t="s">
        <v>144</v>
      </c>
      <c r="C47" s="99" t="s">
        <v>661</v>
      </c>
      <c r="D47" s="100" t="s">
        <v>72</v>
      </c>
      <c r="E47" s="100" t="s">
        <v>72</v>
      </c>
      <c r="F47" s="100" t="s">
        <v>72</v>
      </c>
      <c r="G47" s="100" t="s">
        <v>72</v>
      </c>
      <c r="H47" s="100" t="s">
        <v>72</v>
      </c>
    </row>
    <row r="48" spans="2:8" x14ac:dyDescent="0.25">
      <c r="B48" s="110" t="s">
        <v>144</v>
      </c>
      <c r="C48" s="99" t="s">
        <v>662</v>
      </c>
      <c r="D48" s="100" t="s">
        <v>72</v>
      </c>
      <c r="E48" s="100" t="s">
        <v>72</v>
      </c>
      <c r="F48" s="100" t="s">
        <v>72</v>
      </c>
      <c r="G48" s="100" t="s">
        <v>72</v>
      </c>
      <c r="H48" s="100" t="s">
        <v>72</v>
      </c>
    </row>
    <row r="49" spans="2:19" x14ac:dyDescent="0.25">
      <c r="B49" s="110" t="s">
        <v>144</v>
      </c>
      <c r="C49" s="99" t="s">
        <v>187</v>
      </c>
      <c r="D49" s="100"/>
      <c r="E49" s="100" t="s">
        <v>72</v>
      </c>
      <c r="F49" s="100" t="s">
        <v>72</v>
      </c>
      <c r="G49" s="100" t="s">
        <v>72</v>
      </c>
      <c r="H49" s="100" t="s">
        <v>72</v>
      </c>
    </row>
    <row r="50" spans="2:19" x14ac:dyDescent="0.25">
      <c r="B50" s="110" t="s">
        <v>144</v>
      </c>
      <c r="C50" s="99" t="s">
        <v>188</v>
      </c>
      <c r="D50" s="100"/>
      <c r="E50" s="100" t="s">
        <v>72</v>
      </c>
      <c r="F50" s="100" t="s">
        <v>72</v>
      </c>
      <c r="G50" s="100" t="s">
        <v>72</v>
      </c>
      <c r="H50" s="100" t="s">
        <v>72</v>
      </c>
    </row>
    <row r="51" spans="2:19" x14ac:dyDescent="0.25">
      <c r="B51" s="110" t="s">
        <v>144</v>
      </c>
      <c r="C51" s="99" t="s">
        <v>189</v>
      </c>
      <c r="D51" s="100"/>
      <c r="E51" s="100" t="s">
        <v>73</v>
      </c>
      <c r="F51" s="100" t="s">
        <v>73</v>
      </c>
      <c r="G51" s="100" t="s">
        <v>72</v>
      </c>
      <c r="H51" s="100" t="s">
        <v>72</v>
      </c>
    </row>
    <row r="52" spans="2:19" x14ac:dyDescent="0.25">
      <c r="B52" s="110" t="s">
        <v>144</v>
      </c>
      <c r="C52" s="99" t="s">
        <v>190</v>
      </c>
      <c r="D52" s="100"/>
      <c r="E52" s="100" t="s">
        <v>73</v>
      </c>
      <c r="F52" s="100" t="s">
        <v>73</v>
      </c>
      <c r="G52" s="100" t="s">
        <v>72</v>
      </c>
      <c r="H52" s="100" t="s">
        <v>72</v>
      </c>
    </row>
    <row r="53" spans="2:19" x14ac:dyDescent="0.25">
      <c r="B53" s="110" t="s">
        <v>144</v>
      </c>
      <c r="C53" s="99" t="s">
        <v>191</v>
      </c>
      <c r="D53" s="100"/>
      <c r="E53" s="100" t="s">
        <v>73</v>
      </c>
      <c r="F53" s="100" t="s">
        <v>72</v>
      </c>
      <c r="G53" s="100" t="s">
        <v>72</v>
      </c>
      <c r="H53" s="100" t="s">
        <v>72</v>
      </c>
    </row>
    <row r="54" spans="2:19" x14ac:dyDescent="0.25">
      <c r="B54" s="270" t="s">
        <v>56</v>
      </c>
      <c r="C54" s="99" t="s">
        <v>419</v>
      </c>
      <c r="D54" s="100"/>
      <c r="E54" s="100"/>
      <c r="F54" s="24" t="s">
        <v>72</v>
      </c>
      <c r="G54" s="100" t="s">
        <v>72</v>
      </c>
      <c r="H54" s="100" t="s">
        <v>72</v>
      </c>
    </row>
    <row r="55" spans="2:19" x14ac:dyDescent="0.25">
      <c r="B55" s="110" t="s">
        <v>56</v>
      </c>
      <c r="C55" s="99" t="s">
        <v>421</v>
      </c>
      <c r="D55" s="100"/>
      <c r="E55" s="100"/>
      <c r="F55" s="100" t="s">
        <v>73</v>
      </c>
      <c r="G55" s="100" t="s">
        <v>72</v>
      </c>
      <c r="H55" s="100" t="s">
        <v>72</v>
      </c>
    </row>
    <row r="56" spans="2:19" x14ac:dyDescent="0.25">
      <c r="B56" s="110" t="s">
        <v>56</v>
      </c>
      <c r="C56" s="99" t="s">
        <v>237</v>
      </c>
      <c r="D56" s="100"/>
      <c r="E56" s="100"/>
      <c r="F56" s="100"/>
      <c r="G56" s="100" t="s">
        <v>72</v>
      </c>
      <c r="H56" s="100" t="s">
        <v>72</v>
      </c>
    </row>
    <row r="57" spans="2:19" x14ac:dyDescent="0.25">
      <c r="B57" s="110" t="s">
        <v>59</v>
      </c>
      <c r="C57" s="99" t="s">
        <v>240</v>
      </c>
      <c r="D57" s="100"/>
      <c r="E57" s="100"/>
      <c r="F57" s="100"/>
      <c r="G57" s="100" t="s">
        <v>72</v>
      </c>
      <c r="H57" s="100" t="s">
        <v>72</v>
      </c>
    </row>
    <row r="58" spans="2:19" x14ac:dyDescent="0.25">
      <c r="B58" s="110" t="s">
        <v>56</v>
      </c>
      <c r="C58" s="99" t="s">
        <v>67</v>
      </c>
      <c r="D58" s="100"/>
      <c r="E58" s="100"/>
      <c r="F58" s="100" t="s">
        <v>72</v>
      </c>
      <c r="G58" s="100" t="s">
        <v>72</v>
      </c>
      <c r="H58" s="100" t="s">
        <v>72</v>
      </c>
      <c r="I58" s="101"/>
    </row>
    <row r="59" spans="2:19" ht="13.8" thickBot="1" x14ac:dyDescent="0.3">
      <c r="B59" s="111" t="s">
        <v>55</v>
      </c>
      <c r="C59" s="99" t="s">
        <v>1</v>
      </c>
      <c r="D59" s="100"/>
      <c r="E59" s="100"/>
      <c r="F59" s="100" t="s">
        <v>72</v>
      </c>
      <c r="G59" s="100" t="s">
        <v>72</v>
      </c>
      <c r="H59" s="100" t="s">
        <v>72</v>
      </c>
      <c r="I59" s="101"/>
    </row>
    <row r="60" spans="2:19" x14ac:dyDescent="0.25">
      <c r="D60" s="102"/>
      <c r="E60" s="102"/>
      <c r="F60" s="102"/>
      <c r="G60" s="102"/>
      <c r="H60" s="102"/>
      <c r="I60" s="101"/>
    </row>
    <row r="61" spans="2:19" ht="15.6" x14ac:dyDescent="0.25">
      <c r="B61" s="1170" t="s">
        <v>80</v>
      </c>
      <c r="C61" s="1170"/>
      <c r="D61" s="1170"/>
      <c r="E61" s="1170"/>
      <c r="F61" s="1170"/>
      <c r="G61" s="1170"/>
      <c r="H61" s="1170"/>
      <c r="I61" s="101"/>
    </row>
    <row r="62" spans="2:19" x14ac:dyDescent="0.25">
      <c r="I62" s="101"/>
    </row>
    <row r="63" spans="2:19" x14ac:dyDescent="0.25">
      <c r="B63" s="97" t="s">
        <v>4</v>
      </c>
      <c r="C63" s="116"/>
      <c r="D63" s="5" t="s">
        <v>5</v>
      </c>
      <c r="E63" s="5" t="s">
        <v>6</v>
      </c>
      <c r="F63" s="5" t="s">
        <v>7</v>
      </c>
      <c r="G63" s="5" t="s">
        <v>8</v>
      </c>
      <c r="H63" s="5" t="s">
        <v>9</v>
      </c>
      <c r="I63" s="101"/>
      <c r="R63" s="3"/>
      <c r="S63" s="3"/>
    </row>
    <row r="64" spans="2:19" x14ac:dyDescent="0.25">
      <c r="B64" s="107" t="s">
        <v>56</v>
      </c>
      <c r="C64" s="108" t="s">
        <v>182</v>
      </c>
      <c r="D64" s="7">
        <f t="shared" ref="D64:D83" si="3">IF(D4="M",$N$5,IF(D4="O",$O$5,IF(LEFT(D4)="D",$P$5,0)))</f>
        <v>0</v>
      </c>
      <c r="E64" s="7">
        <f t="shared" ref="E64:E83" si="4">IF(E4="M",$N$6,IF(E4="O",$O$6,IF(LEFT(E4)="D",$P$6,0)))</f>
        <v>4.7619047619047616E-2</v>
      </c>
      <c r="F64" s="7">
        <f t="shared" ref="F64:F83" si="5">IF(F4="M",$N$7,IF(F4="O",$O$7,IF(LEFT(F4)="D",P$7,0)))</f>
        <v>2.8571428571428571E-2</v>
      </c>
      <c r="G64" s="7">
        <f t="shared" ref="G64:G83" si="6">IF(G4="M",$N$8,IF(G4="O",$O$8,IF(LEFT(G4)="D",$P$8,0)))</f>
        <v>2.1276595744680851E-2</v>
      </c>
      <c r="H64" s="7">
        <f t="shared" ref="H64:H83" si="7">IF(H4="M",$N$9,IF(H4="O",$O$9,IF(LEFT(H4)="D",$P$9,0)))</f>
        <v>1.9607843137254902E-2</v>
      </c>
      <c r="I64" s="101"/>
    </row>
    <row r="65" spans="2:19" s="3" customFormat="1" x14ac:dyDescent="0.25">
      <c r="B65" s="110" t="s">
        <v>56</v>
      </c>
      <c r="C65" s="99" t="s">
        <v>427</v>
      </c>
      <c r="D65" s="7">
        <f t="shared" si="3"/>
        <v>0</v>
      </c>
      <c r="E65" s="7">
        <f t="shared" si="4"/>
        <v>4.7619047619047616E-2</v>
      </c>
      <c r="F65" s="7">
        <f t="shared" si="5"/>
        <v>2.8571428571428571E-2</v>
      </c>
      <c r="G65" s="7">
        <f t="shared" si="6"/>
        <v>2.1276595744680851E-2</v>
      </c>
      <c r="H65" s="7">
        <f t="shared" si="7"/>
        <v>1.9607843137254902E-2</v>
      </c>
      <c r="R65" s="29"/>
      <c r="S65" s="29"/>
    </row>
    <row r="66" spans="2:19" x14ac:dyDescent="0.25">
      <c r="B66" s="110" t="s">
        <v>56</v>
      </c>
      <c r="C66" s="99" t="s">
        <v>663</v>
      </c>
      <c r="D66" s="7">
        <f t="shared" si="3"/>
        <v>0</v>
      </c>
      <c r="E66" s="7">
        <f t="shared" si="4"/>
        <v>0</v>
      </c>
      <c r="F66" s="7">
        <f t="shared" si="5"/>
        <v>2.8571428571428571E-2</v>
      </c>
      <c r="G66" s="7">
        <f t="shared" si="6"/>
        <v>2.1276595744680851E-2</v>
      </c>
      <c r="H66" s="7">
        <f t="shared" si="7"/>
        <v>1.9607843137254902E-2</v>
      </c>
    </row>
    <row r="67" spans="2:19" x14ac:dyDescent="0.25">
      <c r="B67" s="110" t="s">
        <v>56</v>
      </c>
      <c r="C67" s="99" t="s">
        <v>215</v>
      </c>
      <c r="D67" s="7">
        <f t="shared" si="3"/>
        <v>0</v>
      </c>
      <c r="E67" s="7">
        <f t="shared" si="4"/>
        <v>0</v>
      </c>
      <c r="F67" s="7">
        <f t="shared" si="5"/>
        <v>2.8571428571428571E-2</v>
      </c>
      <c r="G67" s="7">
        <f t="shared" si="6"/>
        <v>2.1276595744680851E-2</v>
      </c>
      <c r="H67" s="7">
        <f t="shared" si="7"/>
        <v>1.9607843137254902E-2</v>
      </c>
    </row>
    <row r="68" spans="2:19" x14ac:dyDescent="0.25">
      <c r="B68" s="110" t="s">
        <v>63</v>
      </c>
      <c r="C68" s="99" t="s">
        <v>236</v>
      </c>
      <c r="D68" s="7">
        <f t="shared" si="3"/>
        <v>0</v>
      </c>
      <c r="E68" s="7">
        <f t="shared" si="4"/>
        <v>0</v>
      </c>
      <c r="F68" s="7">
        <f t="shared" si="5"/>
        <v>0</v>
      </c>
      <c r="G68" s="7">
        <f t="shared" si="6"/>
        <v>2.1276595744680851E-2</v>
      </c>
      <c r="H68" s="7">
        <f t="shared" si="7"/>
        <v>1.9607843137254902E-2</v>
      </c>
    </row>
    <row r="69" spans="2:19" x14ac:dyDescent="0.25">
      <c r="B69" s="110" t="s">
        <v>63</v>
      </c>
      <c r="C69" s="99" t="s">
        <v>244</v>
      </c>
      <c r="D69" s="7">
        <f t="shared" si="3"/>
        <v>0</v>
      </c>
      <c r="E69" s="7">
        <f t="shared" si="4"/>
        <v>0</v>
      </c>
      <c r="F69" s="7">
        <f t="shared" si="5"/>
        <v>0</v>
      </c>
      <c r="G69" s="7">
        <f t="shared" si="6"/>
        <v>0</v>
      </c>
      <c r="H69" s="7">
        <f t="shared" si="7"/>
        <v>1.9607843137254902E-2</v>
      </c>
    </row>
    <row r="70" spans="2:19" x14ac:dyDescent="0.25">
      <c r="B70" s="110" t="s">
        <v>55</v>
      </c>
      <c r="C70" s="99" t="s">
        <v>694</v>
      </c>
      <c r="D70" s="7">
        <f t="shared" si="3"/>
        <v>0</v>
      </c>
      <c r="E70" s="7">
        <f t="shared" si="4"/>
        <v>0</v>
      </c>
      <c r="F70" s="7">
        <f t="shared" si="5"/>
        <v>1.4285714285714285E-2</v>
      </c>
      <c r="G70" s="7">
        <f t="shared" si="6"/>
        <v>2.1276595744680851E-2</v>
      </c>
      <c r="H70" s="7">
        <f t="shared" si="7"/>
        <v>1.9607843137254902E-2</v>
      </c>
    </row>
    <row r="71" spans="2:19" x14ac:dyDescent="0.25">
      <c r="B71" s="110" t="s">
        <v>55</v>
      </c>
      <c r="C71" s="99" t="s">
        <v>185</v>
      </c>
      <c r="D71" s="7">
        <f t="shared" si="3"/>
        <v>0</v>
      </c>
      <c r="E71" s="7">
        <f t="shared" si="4"/>
        <v>0</v>
      </c>
      <c r="F71" s="271">
        <f t="shared" si="5"/>
        <v>2.8571428571428571E-2</v>
      </c>
      <c r="G71" s="7">
        <f t="shared" si="6"/>
        <v>2.1276595744680851E-2</v>
      </c>
      <c r="H71" s="7">
        <f t="shared" si="7"/>
        <v>1.9607843137254902E-2</v>
      </c>
    </row>
    <row r="72" spans="2:19" x14ac:dyDescent="0.25">
      <c r="B72" s="110" t="s">
        <v>55</v>
      </c>
      <c r="C72" s="99" t="s">
        <v>192</v>
      </c>
      <c r="D72" s="7">
        <f t="shared" si="3"/>
        <v>0</v>
      </c>
      <c r="E72" s="7">
        <f t="shared" si="4"/>
        <v>0</v>
      </c>
      <c r="F72" s="7">
        <f t="shared" si="5"/>
        <v>0</v>
      </c>
      <c r="G72" s="7">
        <f t="shared" si="6"/>
        <v>0</v>
      </c>
      <c r="H72" s="7">
        <f t="shared" si="7"/>
        <v>0</v>
      </c>
    </row>
    <row r="73" spans="2:19" x14ac:dyDescent="0.25">
      <c r="B73" s="110" t="s">
        <v>55</v>
      </c>
      <c r="C73" s="99" t="s">
        <v>194</v>
      </c>
      <c r="D73" s="7">
        <f t="shared" si="3"/>
        <v>0</v>
      </c>
      <c r="E73" s="7">
        <f t="shared" si="4"/>
        <v>0</v>
      </c>
      <c r="F73" s="7">
        <f t="shared" si="5"/>
        <v>0</v>
      </c>
      <c r="G73" s="7">
        <f t="shared" si="6"/>
        <v>0</v>
      </c>
      <c r="H73" s="7">
        <f t="shared" si="7"/>
        <v>0</v>
      </c>
    </row>
    <row r="74" spans="2:19" x14ac:dyDescent="0.25">
      <c r="B74" s="110" t="s">
        <v>55</v>
      </c>
      <c r="C74" s="99" t="s">
        <v>196</v>
      </c>
      <c r="D74" s="7">
        <f t="shared" si="3"/>
        <v>0</v>
      </c>
      <c r="E74" s="7">
        <f t="shared" si="4"/>
        <v>0</v>
      </c>
      <c r="F74" s="7">
        <f t="shared" si="5"/>
        <v>0</v>
      </c>
      <c r="G74" s="7">
        <f t="shared" si="6"/>
        <v>0</v>
      </c>
      <c r="H74" s="7">
        <f t="shared" si="7"/>
        <v>0</v>
      </c>
    </row>
    <row r="75" spans="2:19" x14ac:dyDescent="0.25">
      <c r="B75" s="110" t="s">
        <v>55</v>
      </c>
      <c r="C75" s="99" t="s">
        <v>198</v>
      </c>
      <c r="D75" s="7">
        <f t="shared" si="3"/>
        <v>0</v>
      </c>
      <c r="E75" s="7">
        <f t="shared" si="4"/>
        <v>0</v>
      </c>
      <c r="F75" s="7">
        <f t="shared" si="5"/>
        <v>0</v>
      </c>
      <c r="G75" s="7">
        <f t="shared" si="6"/>
        <v>0</v>
      </c>
      <c r="H75" s="7">
        <f t="shared" si="7"/>
        <v>0</v>
      </c>
    </row>
    <row r="76" spans="2:19" x14ac:dyDescent="0.25">
      <c r="B76" s="110" t="s">
        <v>55</v>
      </c>
      <c r="C76" s="99" t="s">
        <v>202</v>
      </c>
      <c r="D76" s="7">
        <f t="shared" si="3"/>
        <v>0</v>
      </c>
      <c r="E76" s="7">
        <f t="shared" si="4"/>
        <v>0</v>
      </c>
      <c r="F76" s="7">
        <f t="shared" si="5"/>
        <v>0</v>
      </c>
      <c r="G76" s="7">
        <f t="shared" si="6"/>
        <v>0</v>
      </c>
      <c r="H76" s="7">
        <f t="shared" si="7"/>
        <v>0</v>
      </c>
    </row>
    <row r="77" spans="2:19" x14ac:dyDescent="0.25">
      <c r="B77" s="110" t="s">
        <v>55</v>
      </c>
      <c r="C77" s="99" t="s">
        <v>664</v>
      </c>
      <c r="D77" s="7">
        <f t="shared" si="3"/>
        <v>0</v>
      </c>
      <c r="E77" s="7">
        <f t="shared" si="4"/>
        <v>0</v>
      </c>
      <c r="F77" s="7">
        <f t="shared" si="5"/>
        <v>2.8571428571428571E-2</v>
      </c>
      <c r="G77" s="7">
        <f t="shared" si="6"/>
        <v>2.1276595744680851E-2</v>
      </c>
      <c r="H77" s="7">
        <f t="shared" si="7"/>
        <v>1.9607843137254902E-2</v>
      </c>
    </row>
    <row r="78" spans="2:19" x14ac:dyDescent="0.25">
      <c r="B78" s="110" t="s">
        <v>55</v>
      </c>
      <c r="C78" s="99" t="s">
        <v>448</v>
      </c>
      <c r="D78" s="7">
        <f t="shared" si="3"/>
        <v>0</v>
      </c>
      <c r="E78" s="7">
        <f t="shared" si="4"/>
        <v>0</v>
      </c>
      <c r="F78" s="271">
        <f t="shared" si="5"/>
        <v>2.8571428571428571E-2</v>
      </c>
      <c r="G78" s="7">
        <f t="shared" si="6"/>
        <v>2.1276595744680851E-2</v>
      </c>
      <c r="H78" s="7">
        <f t="shared" si="7"/>
        <v>1.9607843137254902E-2</v>
      </c>
    </row>
    <row r="79" spans="2:19" x14ac:dyDescent="0.25">
      <c r="B79" s="110" t="s">
        <v>55</v>
      </c>
      <c r="C79" s="99" t="s">
        <v>665</v>
      </c>
      <c r="D79" s="7">
        <f t="shared" si="3"/>
        <v>0</v>
      </c>
      <c r="E79" s="7">
        <f t="shared" si="4"/>
        <v>0</v>
      </c>
      <c r="F79" s="7">
        <f t="shared" si="5"/>
        <v>2.8571428571428571E-2</v>
      </c>
      <c r="G79" s="7">
        <f t="shared" si="6"/>
        <v>2.1276595744680851E-2</v>
      </c>
      <c r="H79" s="7">
        <f t="shared" si="7"/>
        <v>1.9607843137254902E-2</v>
      </c>
    </row>
    <row r="80" spans="2:19" x14ac:dyDescent="0.25">
      <c r="B80" s="110" t="s">
        <v>55</v>
      </c>
      <c r="C80" s="99" t="s">
        <v>238</v>
      </c>
      <c r="D80" s="7">
        <f t="shared" si="3"/>
        <v>0</v>
      </c>
      <c r="E80" s="7">
        <f t="shared" si="4"/>
        <v>0</v>
      </c>
      <c r="F80" s="7">
        <f t="shared" si="5"/>
        <v>0</v>
      </c>
      <c r="G80" s="7">
        <f t="shared" si="6"/>
        <v>2.1276595744680851E-2</v>
      </c>
      <c r="H80" s="7">
        <f t="shared" si="7"/>
        <v>1.9607843137254902E-2</v>
      </c>
    </row>
    <row r="81" spans="2:8" x14ac:dyDescent="0.25">
      <c r="B81" s="110" t="s">
        <v>55</v>
      </c>
      <c r="C81" s="99" t="s">
        <v>515</v>
      </c>
      <c r="D81" s="7">
        <f t="shared" si="3"/>
        <v>0</v>
      </c>
      <c r="E81" s="7">
        <f t="shared" si="4"/>
        <v>0</v>
      </c>
      <c r="F81" s="7">
        <f t="shared" si="5"/>
        <v>0</v>
      </c>
      <c r="G81" s="7">
        <f t="shared" si="6"/>
        <v>2.1276595744680851E-2</v>
      </c>
      <c r="H81" s="7">
        <f t="shared" si="7"/>
        <v>1.9607843137254902E-2</v>
      </c>
    </row>
    <row r="82" spans="2:8" ht="26.4" x14ac:dyDescent="0.25">
      <c r="B82" s="110" t="s">
        <v>3</v>
      </c>
      <c r="C82" s="99" t="s">
        <v>516</v>
      </c>
      <c r="D82" s="7">
        <f t="shared" si="3"/>
        <v>0</v>
      </c>
      <c r="E82" s="7">
        <f t="shared" si="4"/>
        <v>0</v>
      </c>
      <c r="F82" s="7">
        <f t="shared" si="5"/>
        <v>0</v>
      </c>
      <c r="G82" s="7">
        <f t="shared" si="6"/>
        <v>0</v>
      </c>
      <c r="H82" s="7">
        <f t="shared" si="7"/>
        <v>1.9607843137254902E-2</v>
      </c>
    </row>
    <row r="83" spans="2:8" ht="26.4" x14ac:dyDescent="0.25">
      <c r="B83" s="110" t="s">
        <v>3</v>
      </c>
      <c r="C83" s="99" t="s">
        <v>246</v>
      </c>
      <c r="D83" s="7">
        <f t="shared" si="3"/>
        <v>0</v>
      </c>
      <c r="E83" s="7">
        <f t="shared" si="4"/>
        <v>0</v>
      </c>
      <c r="F83" s="7">
        <f t="shared" si="5"/>
        <v>0</v>
      </c>
      <c r="G83" s="7">
        <f t="shared" si="6"/>
        <v>0</v>
      </c>
      <c r="H83" s="7">
        <f t="shared" si="7"/>
        <v>1.9607843137254902E-2</v>
      </c>
    </row>
    <row r="84" spans="2:8" x14ac:dyDescent="0.25">
      <c r="B84" s="110" t="s">
        <v>59</v>
      </c>
      <c r="C84" s="99" t="s">
        <v>684</v>
      </c>
      <c r="D84" s="7">
        <f t="shared" ref="D84:D119" si="8">IF(D24="M",$N$5,IF(D24="O",$O$5,IF(LEFT(D24)="D",$P$5,0)))</f>
        <v>0</v>
      </c>
      <c r="E84" s="7">
        <f t="shared" ref="E84:E119" si="9">IF(E24="M",$N$6,IF(E24="O",$O$6,IF(LEFT(E24)="D",$P$6,0)))</f>
        <v>0</v>
      </c>
      <c r="F84" s="7">
        <f t="shared" ref="F84" si="10">IF(F24="M",$N$7,IF(F24="O",$O$7,IF(LEFT(F24)="D",P$7,0)))</f>
        <v>2.8571428571428571E-2</v>
      </c>
      <c r="G84" s="7">
        <f t="shared" ref="G84:G119" si="11">IF(G24="M",$N$8,IF(G24="O",$O$8,IF(LEFT(G24)="D",$P$8,0)))</f>
        <v>2.1276595744680851E-2</v>
      </c>
      <c r="H84" s="7">
        <f t="shared" ref="H84:H119" si="12">IF(H24="M",$N$9,IF(H24="O",$O$9,IF(LEFT(H24)="D",$P$9,0)))</f>
        <v>1.9607843137254902E-2</v>
      </c>
    </row>
    <row r="85" spans="2:8" x14ac:dyDescent="0.25">
      <c r="B85" s="110" t="s">
        <v>59</v>
      </c>
      <c r="C85" s="99" t="s">
        <v>683</v>
      </c>
      <c r="D85" s="7">
        <f t="shared" si="8"/>
        <v>0</v>
      </c>
      <c r="E85" s="7">
        <f t="shared" si="9"/>
        <v>0</v>
      </c>
      <c r="F85" s="7">
        <f t="shared" ref="F85:F119" si="13">IF(F25="M",$N$7,IF(F25="O",$O$7,IF(LEFT(F25)="D",P$7,0)))</f>
        <v>2.8571428571428571E-2</v>
      </c>
      <c r="G85" s="7">
        <f t="shared" si="11"/>
        <v>2.1276595744680851E-2</v>
      </c>
      <c r="H85" s="7">
        <f t="shared" si="12"/>
        <v>1.9607843137254902E-2</v>
      </c>
    </row>
    <row r="86" spans="2:8" x14ac:dyDescent="0.25">
      <c r="B86" s="110" t="s">
        <v>149</v>
      </c>
      <c r="C86" s="99" t="s">
        <v>149</v>
      </c>
      <c r="D86" s="7">
        <f t="shared" si="8"/>
        <v>9.0909090909090912E-2</v>
      </c>
      <c r="E86" s="7">
        <f t="shared" si="9"/>
        <v>4.7619047619047616E-2</v>
      </c>
      <c r="F86" s="7">
        <f>IF(F26="M",$N$7,IF(F26="O",$O$7,IF(LEFT(F26)="D",P$7,0)))</f>
        <v>2.8571428571428571E-2</v>
      </c>
      <c r="G86" s="7">
        <f t="shared" si="11"/>
        <v>2.1276595744680851E-2</v>
      </c>
      <c r="H86" s="7">
        <f t="shared" si="12"/>
        <v>1.9607843137254902E-2</v>
      </c>
    </row>
    <row r="87" spans="2:8" x14ac:dyDescent="0.25">
      <c r="B87" s="110" t="s">
        <v>149</v>
      </c>
      <c r="C87" s="99" t="s">
        <v>370</v>
      </c>
      <c r="D87" s="7">
        <f t="shared" si="8"/>
        <v>0</v>
      </c>
      <c r="E87" s="7">
        <f t="shared" si="9"/>
        <v>0</v>
      </c>
      <c r="F87" s="7">
        <f t="shared" si="13"/>
        <v>0</v>
      </c>
      <c r="G87" s="7">
        <f t="shared" si="11"/>
        <v>2.1276595744680851E-2</v>
      </c>
      <c r="H87" s="7">
        <f t="shared" si="12"/>
        <v>1.9607843137254902E-2</v>
      </c>
    </row>
    <row r="88" spans="2:8" x14ac:dyDescent="0.25">
      <c r="B88" s="110" t="s">
        <v>31</v>
      </c>
      <c r="C88" s="99" t="s">
        <v>660</v>
      </c>
      <c r="D88" s="7">
        <f t="shared" si="8"/>
        <v>9.0909090909090912E-2</v>
      </c>
      <c r="E88" s="7">
        <f t="shared" si="9"/>
        <v>4.7619047619047616E-2</v>
      </c>
      <c r="F88" s="7">
        <f t="shared" si="13"/>
        <v>2.8571428571428571E-2</v>
      </c>
      <c r="G88" s="7">
        <f t="shared" si="11"/>
        <v>2.1276595744680851E-2</v>
      </c>
      <c r="H88" s="7">
        <f t="shared" si="12"/>
        <v>1.9607843137254902E-2</v>
      </c>
    </row>
    <row r="89" spans="2:8" x14ac:dyDescent="0.25">
      <c r="B89" s="110" t="s">
        <v>31</v>
      </c>
      <c r="C89" s="99" t="s">
        <v>175</v>
      </c>
      <c r="D89" s="7">
        <f t="shared" si="8"/>
        <v>9.0909090909090912E-2</v>
      </c>
      <c r="E89" s="7">
        <f t="shared" si="9"/>
        <v>4.7619047619047616E-2</v>
      </c>
      <c r="F89" s="7">
        <f t="shared" si="13"/>
        <v>2.8571428571428571E-2</v>
      </c>
      <c r="G89" s="7">
        <f t="shared" si="11"/>
        <v>2.1276595744680851E-2</v>
      </c>
      <c r="H89" s="7">
        <f t="shared" si="12"/>
        <v>1.9607843137254902E-2</v>
      </c>
    </row>
    <row r="90" spans="2:8" x14ac:dyDescent="0.25">
      <c r="B90" s="110" t="s">
        <v>46</v>
      </c>
      <c r="C90" s="99" t="s">
        <v>171</v>
      </c>
      <c r="D90" s="7">
        <f t="shared" si="8"/>
        <v>0</v>
      </c>
      <c r="E90" s="7">
        <f t="shared" si="9"/>
        <v>4.7619047619047616E-2</v>
      </c>
      <c r="F90" s="7">
        <f t="shared" si="13"/>
        <v>2.8571428571428571E-2</v>
      </c>
      <c r="G90" s="7">
        <f t="shared" si="11"/>
        <v>2.1276595744680851E-2</v>
      </c>
      <c r="H90" s="7">
        <f t="shared" si="12"/>
        <v>1.9607843137254902E-2</v>
      </c>
    </row>
    <row r="91" spans="2:8" x14ac:dyDescent="0.25">
      <c r="B91" s="110" t="s">
        <v>2</v>
      </c>
      <c r="C91" s="99" t="s">
        <v>234</v>
      </c>
      <c r="D91" s="7">
        <f t="shared" si="8"/>
        <v>0</v>
      </c>
      <c r="E91" s="7">
        <f t="shared" si="9"/>
        <v>0</v>
      </c>
      <c r="F91" s="7">
        <f t="shared" si="13"/>
        <v>0</v>
      </c>
      <c r="G91" s="7">
        <f t="shared" si="11"/>
        <v>2.1276595744680851E-2</v>
      </c>
      <c r="H91" s="7">
        <f t="shared" si="12"/>
        <v>1.9607843137254902E-2</v>
      </c>
    </row>
    <row r="92" spans="2:8" x14ac:dyDescent="0.25">
      <c r="B92" s="110" t="s">
        <v>54</v>
      </c>
      <c r="C92" s="99" t="s">
        <v>425</v>
      </c>
      <c r="D92" s="7">
        <f t="shared" si="8"/>
        <v>9.0909090909090912E-2</v>
      </c>
      <c r="E92" s="7">
        <f t="shared" si="9"/>
        <v>4.7619047619047616E-2</v>
      </c>
      <c r="F92" s="7">
        <f t="shared" si="13"/>
        <v>2.8571428571428571E-2</v>
      </c>
      <c r="G92" s="7">
        <f t="shared" si="11"/>
        <v>2.1276595744680851E-2</v>
      </c>
      <c r="H92" s="7">
        <f t="shared" si="12"/>
        <v>1.9607843137254902E-2</v>
      </c>
    </row>
    <row r="93" spans="2:8" x14ac:dyDescent="0.25">
      <c r="B93" s="110" t="s">
        <v>54</v>
      </c>
      <c r="C93" s="99" t="s">
        <v>345</v>
      </c>
      <c r="D93" s="7">
        <f t="shared" si="8"/>
        <v>0</v>
      </c>
      <c r="E93" s="7">
        <f t="shared" si="9"/>
        <v>4.7619047619047616E-2</v>
      </c>
      <c r="F93" s="7">
        <f t="shared" si="13"/>
        <v>2.8571428571428571E-2</v>
      </c>
      <c r="G93" s="7">
        <f t="shared" si="11"/>
        <v>2.1276595744680851E-2</v>
      </c>
      <c r="H93" s="7">
        <f t="shared" si="12"/>
        <v>1.9607843137254902E-2</v>
      </c>
    </row>
    <row r="94" spans="2:8" x14ac:dyDescent="0.25">
      <c r="B94" s="110" t="s">
        <v>54</v>
      </c>
      <c r="C94" s="99" t="s">
        <v>231</v>
      </c>
      <c r="D94" s="7">
        <f t="shared" si="8"/>
        <v>0</v>
      </c>
      <c r="E94" s="7">
        <f t="shared" si="9"/>
        <v>0</v>
      </c>
      <c r="F94" s="7">
        <f t="shared" si="13"/>
        <v>1.4285714285714285E-2</v>
      </c>
      <c r="G94" s="7">
        <f t="shared" si="11"/>
        <v>2.1276595744680851E-2</v>
      </c>
      <c r="H94" s="7">
        <f t="shared" si="12"/>
        <v>1.9607843137254902E-2</v>
      </c>
    </row>
    <row r="95" spans="2:8" x14ac:dyDescent="0.25">
      <c r="B95" s="110" t="s">
        <v>53</v>
      </c>
      <c r="C95" s="99" t="s">
        <v>371</v>
      </c>
      <c r="D95" s="7">
        <f t="shared" si="8"/>
        <v>0</v>
      </c>
      <c r="E95" s="7">
        <f t="shared" si="9"/>
        <v>2.3809523809523808E-2</v>
      </c>
      <c r="F95" s="7">
        <f t="shared" si="13"/>
        <v>1.4285714285714285E-2</v>
      </c>
      <c r="G95" s="7">
        <f t="shared" si="11"/>
        <v>2.1276595744680851E-2</v>
      </c>
      <c r="H95" s="7">
        <f t="shared" si="12"/>
        <v>1.9607843137254902E-2</v>
      </c>
    </row>
    <row r="96" spans="2:8" x14ac:dyDescent="0.25">
      <c r="B96" s="110" t="s">
        <v>53</v>
      </c>
      <c r="C96" s="99" t="s">
        <v>223</v>
      </c>
      <c r="D96" s="7">
        <f t="shared" si="8"/>
        <v>0</v>
      </c>
      <c r="E96" s="7">
        <f t="shared" si="9"/>
        <v>0</v>
      </c>
      <c r="F96" s="7">
        <f t="shared" si="13"/>
        <v>1.4285714285714285E-2</v>
      </c>
      <c r="G96" s="7">
        <f t="shared" si="11"/>
        <v>2.1276595744680851E-2</v>
      </c>
      <c r="H96" s="7">
        <f t="shared" si="12"/>
        <v>1.9607843137254902E-2</v>
      </c>
    </row>
    <row r="97" spans="2:8" x14ac:dyDescent="0.25">
      <c r="B97" s="110" t="s">
        <v>53</v>
      </c>
      <c r="C97" s="99" t="s">
        <v>226</v>
      </c>
      <c r="D97" s="7">
        <f t="shared" si="8"/>
        <v>0</v>
      </c>
      <c r="E97" s="7">
        <f t="shared" si="9"/>
        <v>0</v>
      </c>
      <c r="F97" s="7">
        <f t="shared" si="13"/>
        <v>1.4285714285714285E-2</v>
      </c>
      <c r="G97" s="7">
        <f t="shared" si="11"/>
        <v>2.1276595744680851E-2</v>
      </c>
      <c r="H97" s="7">
        <f t="shared" si="12"/>
        <v>1.9607843137254902E-2</v>
      </c>
    </row>
    <row r="98" spans="2:8" x14ac:dyDescent="0.25">
      <c r="B98" s="110" t="s">
        <v>53</v>
      </c>
      <c r="C98" s="99" t="s">
        <v>239</v>
      </c>
      <c r="D98" s="7">
        <f t="shared" si="8"/>
        <v>0</v>
      </c>
      <c r="E98" s="7">
        <f t="shared" si="9"/>
        <v>0</v>
      </c>
      <c r="F98" s="7">
        <f t="shared" si="13"/>
        <v>0</v>
      </c>
      <c r="G98" s="7">
        <f t="shared" si="11"/>
        <v>2.1276595744680851E-2</v>
      </c>
      <c r="H98" s="7">
        <f t="shared" si="12"/>
        <v>1.9607843137254902E-2</v>
      </c>
    </row>
    <row r="99" spans="2:8" x14ac:dyDescent="0.25">
      <c r="B99" s="110" t="s">
        <v>0</v>
      </c>
      <c r="C99" s="99" t="s">
        <v>426</v>
      </c>
      <c r="D99" s="7">
        <f t="shared" si="8"/>
        <v>0</v>
      </c>
      <c r="E99" s="7">
        <f t="shared" si="9"/>
        <v>4.7619047619047616E-2</v>
      </c>
      <c r="F99" s="7">
        <f t="shared" si="13"/>
        <v>2.8571428571428571E-2</v>
      </c>
      <c r="G99" s="7">
        <f t="shared" si="11"/>
        <v>2.1276595744680851E-2</v>
      </c>
      <c r="H99" s="7">
        <f t="shared" si="12"/>
        <v>1.9607843137254902E-2</v>
      </c>
    </row>
    <row r="100" spans="2:8" x14ac:dyDescent="0.25">
      <c r="B100" s="110" t="s">
        <v>41</v>
      </c>
      <c r="C100" s="99" t="s">
        <v>450</v>
      </c>
      <c r="D100" s="7">
        <f t="shared" si="8"/>
        <v>9.0909090909090912E-2</v>
      </c>
      <c r="E100" s="7">
        <f t="shared" si="9"/>
        <v>4.7619047619047616E-2</v>
      </c>
      <c r="F100" s="7">
        <f t="shared" si="13"/>
        <v>2.8571428571428571E-2</v>
      </c>
      <c r="G100" s="7">
        <f t="shared" si="11"/>
        <v>2.1276595744680851E-2</v>
      </c>
      <c r="H100" s="7">
        <f t="shared" si="12"/>
        <v>1.9607843137254902E-2</v>
      </c>
    </row>
    <row r="101" spans="2:8" x14ac:dyDescent="0.25">
      <c r="B101" s="110" t="s">
        <v>41</v>
      </c>
      <c r="C101" s="99" t="s">
        <v>178</v>
      </c>
      <c r="D101" s="7">
        <f t="shared" si="8"/>
        <v>0</v>
      </c>
      <c r="E101" s="7">
        <f t="shared" si="9"/>
        <v>4.7619047619047616E-2</v>
      </c>
      <c r="F101" s="7">
        <f t="shared" si="13"/>
        <v>2.8571428571428571E-2</v>
      </c>
      <c r="G101" s="7">
        <f t="shared" si="11"/>
        <v>2.1276595744680851E-2</v>
      </c>
      <c r="H101" s="7">
        <f t="shared" si="12"/>
        <v>1.9607843137254902E-2</v>
      </c>
    </row>
    <row r="102" spans="2:8" x14ac:dyDescent="0.25">
      <c r="B102" s="110" t="s">
        <v>229</v>
      </c>
      <c r="C102" s="99" t="s">
        <v>245</v>
      </c>
      <c r="D102" s="7">
        <f t="shared" si="8"/>
        <v>0</v>
      </c>
      <c r="E102" s="7">
        <f t="shared" si="9"/>
        <v>0</v>
      </c>
      <c r="F102" s="7">
        <f t="shared" si="13"/>
        <v>0</v>
      </c>
      <c r="G102" s="7">
        <f t="shared" si="11"/>
        <v>0</v>
      </c>
      <c r="H102" s="7">
        <f t="shared" si="12"/>
        <v>1.9607843137254902E-2</v>
      </c>
    </row>
    <row r="103" spans="2:8" x14ac:dyDescent="0.25">
      <c r="B103" s="110" t="s">
        <v>144</v>
      </c>
      <c r="C103" s="99" t="s">
        <v>372</v>
      </c>
      <c r="D103" s="7">
        <f t="shared" si="8"/>
        <v>9.0909090909090912E-2</v>
      </c>
      <c r="E103" s="7">
        <f t="shared" si="9"/>
        <v>4.7619047619047616E-2</v>
      </c>
      <c r="F103" s="7">
        <f t="shared" si="13"/>
        <v>2.8571428571428571E-2</v>
      </c>
      <c r="G103" s="7">
        <f t="shared" si="11"/>
        <v>2.1276595744680851E-2</v>
      </c>
      <c r="H103" s="7">
        <f t="shared" si="12"/>
        <v>1.9607843137254902E-2</v>
      </c>
    </row>
    <row r="104" spans="2:8" ht="26.4" x14ac:dyDescent="0.25">
      <c r="B104" s="110" t="s">
        <v>144</v>
      </c>
      <c r="C104" s="99" t="s">
        <v>373</v>
      </c>
      <c r="D104" s="7">
        <f t="shared" si="8"/>
        <v>9.0909090909090912E-2</v>
      </c>
      <c r="E104" s="7">
        <f t="shared" si="9"/>
        <v>4.7619047619047616E-2</v>
      </c>
      <c r="F104" s="7">
        <f t="shared" si="13"/>
        <v>2.8571428571428571E-2</v>
      </c>
      <c r="G104" s="7">
        <f t="shared" si="11"/>
        <v>2.1276595744680851E-2</v>
      </c>
      <c r="H104" s="7">
        <f t="shared" si="12"/>
        <v>1.9607843137254902E-2</v>
      </c>
    </row>
    <row r="105" spans="2:8" x14ac:dyDescent="0.25">
      <c r="B105" s="110" t="s">
        <v>144</v>
      </c>
      <c r="C105" s="99" t="s">
        <v>452</v>
      </c>
      <c r="D105" s="7">
        <f t="shared" si="8"/>
        <v>9.0909090909090912E-2</v>
      </c>
      <c r="E105" s="7">
        <f t="shared" si="9"/>
        <v>4.7619047619047616E-2</v>
      </c>
      <c r="F105" s="7">
        <f t="shared" si="13"/>
        <v>2.8571428571428571E-2</v>
      </c>
      <c r="G105" s="7">
        <f t="shared" si="11"/>
        <v>2.1276595744680851E-2</v>
      </c>
      <c r="H105" s="7">
        <f t="shared" si="12"/>
        <v>1.9607843137254902E-2</v>
      </c>
    </row>
    <row r="106" spans="2:8" x14ac:dyDescent="0.25">
      <c r="B106" s="110" t="s">
        <v>144</v>
      </c>
      <c r="C106" s="99" t="s">
        <v>517</v>
      </c>
      <c r="D106" s="7">
        <f t="shared" si="8"/>
        <v>9.0909090909090912E-2</v>
      </c>
      <c r="E106" s="7">
        <f t="shared" si="9"/>
        <v>4.7619047619047616E-2</v>
      </c>
      <c r="F106" s="7">
        <f t="shared" si="13"/>
        <v>2.8571428571428571E-2</v>
      </c>
      <c r="G106" s="7">
        <f t="shared" si="11"/>
        <v>2.1276595744680851E-2</v>
      </c>
      <c r="H106" s="7">
        <f t="shared" si="12"/>
        <v>1.9607843137254902E-2</v>
      </c>
    </row>
    <row r="107" spans="2:8" x14ac:dyDescent="0.25">
      <c r="B107" s="110" t="s">
        <v>144</v>
      </c>
      <c r="C107" s="99" t="s">
        <v>661</v>
      </c>
      <c r="D107" s="7">
        <f t="shared" si="8"/>
        <v>9.0909090909090912E-2</v>
      </c>
      <c r="E107" s="7">
        <f t="shared" si="9"/>
        <v>4.7619047619047616E-2</v>
      </c>
      <c r="F107" s="7">
        <f t="shared" si="13"/>
        <v>2.8571428571428571E-2</v>
      </c>
      <c r="G107" s="7">
        <f t="shared" si="11"/>
        <v>2.1276595744680851E-2</v>
      </c>
      <c r="H107" s="7">
        <f t="shared" si="12"/>
        <v>1.9607843137254902E-2</v>
      </c>
    </row>
    <row r="108" spans="2:8" x14ac:dyDescent="0.25">
      <c r="B108" s="110" t="s">
        <v>144</v>
      </c>
      <c r="C108" s="99" t="s">
        <v>662</v>
      </c>
      <c r="D108" s="7">
        <f t="shared" si="8"/>
        <v>9.0909090909090912E-2</v>
      </c>
      <c r="E108" s="7">
        <f t="shared" si="9"/>
        <v>4.7619047619047616E-2</v>
      </c>
      <c r="F108" s="7">
        <f t="shared" si="13"/>
        <v>2.8571428571428571E-2</v>
      </c>
      <c r="G108" s="7">
        <f t="shared" si="11"/>
        <v>2.1276595744680851E-2</v>
      </c>
      <c r="H108" s="7">
        <f t="shared" si="12"/>
        <v>1.9607843137254902E-2</v>
      </c>
    </row>
    <row r="109" spans="2:8" x14ac:dyDescent="0.25">
      <c r="B109" s="110" t="s">
        <v>144</v>
      </c>
      <c r="C109" s="99" t="s">
        <v>187</v>
      </c>
      <c r="D109" s="7">
        <f t="shared" si="8"/>
        <v>0</v>
      </c>
      <c r="E109" s="7">
        <f t="shared" si="9"/>
        <v>4.7619047619047616E-2</v>
      </c>
      <c r="F109" s="7">
        <f t="shared" si="13"/>
        <v>2.8571428571428571E-2</v>
      </c>
      <c r="G109" s="7">
        <f t="shared" si="11"/>
        <v>2.1276595744680851E-2</v>
      </c>
      <c r="H109" s="7">
        <f t="shared" si="12"/>
        <v>1.9607843137254902E-2</v>
      </c>
    </row>
    <row r="110" spans="2:8" x14ac:dyDescent="0.25">
      <c r="B110" s="110" t="s">
        <v>144</v>
      </c>
      <c r="C110" s="99" t="s">
        <v>188</v>
      </c>
      <c r="D110" s="7">
        <f t="shared" si="8"/>
        <v>0</v>
      </c>
      <c r="E110" s="7">
        <f t="shared" si="9"/>
        <v>4.7619047619047616E-2</v>
      </c>
      <c r="F110" s="7">
        <f t="shared" si="13"/>
        <v>2.8571428571428571E-2</v>
      </c>
      <c r="G110" s="7">
        <f t="shared" si="11"/>
        <v>2.1276595744680851E-2</v>
      </c>
      <c r="H110" s="7">
        <f t="shared" si="12"/>
        <v>1.9607843137254902E-2</v>
      </c>
    </row>
    <row r="111" spans="2:8" x14ac:dyDescent="0.25">
      <c r="B111" s="110" t="s">
        <v>144</v>
      </c>
      <c r="C111" s="99" t="s">
        <v>189</v>
      </c>
      <c r="D111" s="7">
        <f t="shared" si="8"/>
        <v>0</v>
      </c>
      <c r="E111" s="7">
        <f t="shared" si="9"/>
        <v>2.3809523809523808E-2</v>
      </c>
      <c r="F111" s="7">
        <f t="shared" si="13"/>
        <v>1.4285714285714285E-2</v>
      </c>
      <c r="G111" s="7">
        <f t="shared" si="11"/>
        <v>2.1276595744680851E-2</v>
      </c>
      <c r="H111" s="7">
        <f t="shared" si="12"/>
        <v>1.9607843137254902E-2</v>
      </c>
    </row>
    <row r="112" spans="2:8" x14ac:dyDescent="0.25">
      <c r="B112" s="110" t="s">
        <v>144</v>
      </c>
      <c r="C112" s="99" t="s">
        <v>190</v>
      </c>
      <c r="D112" s="7">
        <f t="shared" si="8"/>
        <v>0</v>
      </c>
      <c r="E112" s="7">
        <f t="shared" si="9"/>
        <v>2.3809523809523808E-2</v>
      </c>
      <c r="F112" s="7">
        <f t="shared" si="13"/>
        <v>1.4285714285714285E-2</v>
      </c>
      <c r="G112" s="7">
        <f t="shared" si="11"/>
        <v>2.1276595744680851E-2</v>
      </c>
      <c r="H112" s="7">
        <f t="shared" si="12"/>
        <v>1.9607843137254902E-2</v>
      </c>
    </row>
    <row r="113" spans="2:8" x14ac:dyDescent="0.25">
      <c r="B113" s="110" t="s">
        <v>144</v>
      </c>
      <c r="C113" s="99" t="s">
        <v>191</v>
      </c>
      <c r="D113" s="7">
        <f t="shared" si="8"/>
        <v>0</v>
      </c>
      <c r="E113" s="7">
        <f t="shared" si="9"/>
        <v>2.3809523809523808E-2</v>
      </c>
      <c r="F113" s="7">
        <f t="shared" si="13"/>
        <v>2.8571428571428571E-2</v>
      </c>
      <c r="G113" s="7">
        <f t="shared" si="11"/>
        <v>2.1276595744680851E-2</v>
      </c>
      <c r="H113" s="7">
        <f t="shared" si="12"/>
        <v>1.9607843137254902E-2</v>
      </c>
    </row>
    <row r="114" spans="2:8" x14ac:dyDescent="0.25">
      <c r="B114" s="110" t="s">
        <v>55</v>
      </c>
      <c r="C114" s="99" t="s">
        <v>419</v>
      </c>
      <c r="D114" s="7">
        <f t="shared" si="8"/>
        <v>0</v>
      </c>
      <c r="E114" s="7">
        <f t="shared" si="9"/>
        <v>0</v>
      </c>
      <c r="F114" s="7">
        <f t="shared" si="13"/>
        <v>2.8571428571428571E-2</v>
      </c>
      <c r="G114" s="7">
        <f t="shared" si="11"/>
        <v>2.1276595744680851E-2</v>
      </c>
      <c r="H114" s="7">
        <f t="shared" si="12"/>
        <v>1.9607843137254902E-2</v>
      </c>
    </row>
    <row r="115" spans="2:8" x14ac:dyDescent="0.25">
      <c r="B115" s="110" t="s">
        <v>56</v>
      </c>
      <c r="C115" s="99" t="s">
        <v>421</v>
      </c>
      <c r="D115" s="7">
        <f t="shared" si="8"/>
        <v>0</v>
      </c>
      <c r="E115" s="7">
        <f t="shared" si="9"/>
        <v>0</v>
      </c>
      <c r="F115" s="7">
        <f t="shared" si="13"/>
        <v>1.4285714285714285E-2</v>
      </c>
      <c r="G115" s="7">
        <f t="shared" si="11"/>
        <v>2.1276595744680851E-2</v>
      </c>
      <c r="H115" s="7">
        <f t="shared" si="12"/>
        <v>1.9607843137254902E-2</v>
      </c>
    </row>
    <row r="116" spans="2:8" x14ac:dyDescent="0.25">
      <c r="B116" s="110" t="s">
        <v>56</v>
      </c>
      <c r="C116" s="99" t="s">
        <v>237</v>
      </c>
      <c r="D116" s="7">
        <f t="shared" si="8"/>
        <v>0</v>
      </c>
      <c r="E116" s="7">
        <f t="shared" si="9"/>
        <v>0</v>
      </c>
      <c r="F116" s="7">
        <f t="shared" si="13"/>
        <v>0</v>
      </c>
      <c r="G116" s="7">
        <f t="shared" si="11"/>
        <v>2.1276595744680851E-2</v>
      </c>
      <c r="H116" s="7">
        <f t="shared" si="12"/>
        <v>1.9607843137254902E-2</v>
      </c>
    </row>
    <row r="117" spans="2:8" x14ac:dyDescent="0.25">
      <c r="B117" s="110" t="s">
        <v>59</v>
      </c>
      <c r="C117" s="99" t="s">
        <v>240</v>
      </c>
      <c r="D117" s="7">
        <f t="shared" si="8"/>
        <v>0</v>
      </c>
      <c r="E117" s="7">
        <f t="shared" si="9"/>
        <v>0</v>
      </c>
      <c r="F117" s="7">
        <f t="shared" si="13"/>
        <v>0</v>
      </c>
      <c r="G117" s="7">
        <f t="shared" si="11"/>
        <v>2.1276595744680851E-2</v>
      </c>
      <c r="H117" s="7">
        <f t="shared" si="12"/>
        <v>1.9607843137254902E-2</v>
      </c>
    </row>
    <row r="118" spans="2:8" x14ac:dyDescent="0.25">
      <c r="B118" s="110" t="s">
        <v>56</v>
      </c>
      <c r="C118" s="99" t="s">
        <v>67</v>
      </c>
      <c r="D118" s="7">
        <f t="shared" si="8"/>
        <v>0</v>
      </c>
      <c r="E118" s="7">
        <f t="shared" si="9"/>
        <v>0</v>
      </c>
      <c r="F118" s="7">
        <f t="shared" si="13"/>
        <v>2.8571428571428571E-2</v>
      </c>
      <c r="G118" s="7">
        <f t="shared" si="11"/>
        <v>2.1276595744680851E-2</v>
      </c>
      <c r="H118" s="7">
        <f t="shared" si="12"/>
        <v>1.9607843137254902E-2</v>
      </c>
    </row>
    <row r="119" spans="2:8" ht="13.8" thickBot="1" x14ac:dyDescent="0.3">
      <c r="B119" s="111" t="s">
        <v>55</v>
      </c>
      <c r="C119" s="99" t="s">
        <v>1</v>
      </c>
      <c r="D119" s="7">
        <f t="shared" si="8"/>
        <v>0</v>
      </c>
      <c r="E119" s="7">
        <f t="shared" si="9"/>
        <v>0</v>
      </c>
      <c r="F119" s="7">
        <f t="shared" si="13"/>
        <v>2.8571428571428571E-2</v>
      </c>
      <c r="G119" s="7">
        <f t="shared" si="11"/>
        <v>2.1276595744680851E-2</v>
      </c>
      <c r="H119" s="7">
        <f t="shared" si="12"/>
        <v>1.9607843137254902E-2</v>
      </c>
    </row>
    <row r="120" spans="2:8" x14ac:dyDescent="0.25">
      <c r="D120" s="103">
        <f>SUM(D64:D119)</f>
        <v>1.0000000000000002</v>
      </c>
      <c r="E120" s="103">
        <f>SUM(E64:E119)</f>
        <v>1.0000000000000004</v>
      </c>
      <c r="F120" s="103">
        <f>SUM(F64:F119)</f>
        <v>1</v>
      </c>
      <c r="G120" s="103">
        <f>SUM(G64:G119)</f>
        <v>1.0000000000000004</v>
      </c>
      <c r="H120" s="103">
        <f>SUM(H64:H119)</f>
        <v>1.0000000000000007</v>
      </c>
    </row>
  </sheetData>
  <autoFilter ref="A2:P59"/>
  <customSheetViews>
    <customSheetView guid="{3F51B73C-8999-4BDD-B7BB-CFA8C5D5F118}" showGridLines="0" showAutoFilter="1">
      <selection activeCell="C4" sqref="C4"/>
      <pageMargins left="0.7" right="0.7" top="0.75" bottom="0.75" header="0.3" footer="0.3"/>
      <pageSetup orientation="portrait" r:id="rId1"/>
      <autoFilter ref="A2:P58"/>
    </customSheetView>
    <customSheetView guid="{61959E49-C4BC-41CB-B0BE-7EDA73DE356A}" showGridLines="0" topLeftCell="A37">
      <selection activeCell="F59" sqref="F59"/>
      <pageMargins left="0.7" right="0.7" top="0.75" bottom="0.75" header="0.3" footer="0.3"/>
      <pageSetup orientation="portrait" r:id="rId2"/>
    </customSheetView>
    <customSheetView guid="{9F775BAE-2403-40FE-95E3-B0411D9A7170}" showGridLines="0">
      <selection activeCell="W1" sqref="W1:X1048576"/>
      <pageMargins left="0.7" right="0.7" top="0.75" bottom="0.75" header="0.3" footer="0.3"/>
      <pageSetup orientation="portrait" r:id="rId3"/>
    </customSheetView>
    <customSheetView guid="{B9E7682A-072E-4CF9-AE10-B3ED27CB27F8}" showGridLines="0">
      <selection activeCell="W1" sqref="W1:X1048576"/>
      <pageMargins left="0.7" right="0.7" top="0.75" bottom="0.75" header="0.3" footer="0.3"/>
      <pageSetup orientation="portrait" r:id="rId4"/>
    </customSheetView>
    <customSheetView guid="{040B64FF-F135-4C7F-9498-A8399C10673D}" showGridLines="0" showAutoFilter="1">
      <selection activeCell="C4" sqref="C4"/>
      <pageMargins left="0.7" right="0.7" top="0.75" bottom="0.75" header="0.3" footer="0.3"/>
      <pageSetup orientation="portrait" r:id="rId5"/>
      <autoFilter ref="A2:P58"/>
    </customSheetView>
    <customSheetView guid="{6D9FC8F7-6352-4BF1-890A-27BF36FADC03}" showGridLines="0" showAutoFilter="1">
      <selection activeCell="C4" sqref="C4"/>
      <pageMargins left="0.7" right="0.7" top="0.75" bottom="0.75" header="0.3" footer="0.3"/>
      <pageSetup orientation="portrait" r:id="rId6"/>
      <autoFilter ref="A2:P59"/>
    </customSheetView>
  </customSheetViews>
  <mergeCells count="10">
    <mergeCell ref="B61:H61"/>
    <mergeCell ref="J21:J25"/>
    <mergeCell ref="B1:H1"/>
    <mergeCell ref="J3:J4"/>
    <mergeCell ref="K3:K4"/>
    <mergeCell ref="J19:K20"/>
    <mergeCell ref="R19:S20"/>
    <mergeCell ref="L3:L4"/>
    <mergeCell ref="M3:M4"/>
    <mergeCell ref="J12:P14"/>
  </mergeCells>
  <conditionalFormatting sqref="C4:C23 C26:C59">
    <cfRule type="duplicateValues" dxfId="2281" priority="68"/>
  </conditionalFormatting>
  <conditionalFormatting sqref="C24">
    <cfRule type="duplicateValues" dxfId="2280" priority="5"/>
  </conditionalFormatting>
  <conditionalFormatting sqref="C25">
    <cfRule type="duplicateValues" dxfId="2279" priority="4"/>
  </conditionalFormatting>
  <conditionalFormatting sqref="C64:C83 C86:C119">
    <cfRule type="duplicateValues" dxfId="2278" priority="69"/>
  </conditionalFormatting>
  <conditionalFormatting sqref="C84">
    <cfRule type="duplicateValues" dxfId="2277" priority="2"/>
  </conditionalFormatting>
  <conditionalFormatting sqref="C85">
    <cfRule type="duplicateValues" dxfId="2276" priority="1"/>
  </conditionalFormatting>
  <pageMargins left="0.7" right="0.7" top="0.75" bottom="0.75" header="0.3" footer="0.3"/>
  <pageSetup orientation="portrait" r:id="rId7"/>
  <legacyDrawing r:id="rId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8">
    <tabColor theme="7" tint="0.79998168889431442"/>
    <pageSetUpPr fitToPage="1"/>
  </sheetPr>
  <dimension ref="A1:AN196"/>
  <sheetViews>
    <sheetView showGridLines="0" topLeftCell="T61" zoomScaleNormal="100" workbookViewId="0">
      <selection activeCell="O61" sqref="O6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style="883" customWidth="1"/>
    <col min="17" max="17" width="24.88671875" style="883" customWidth="1"/>
    <col min="18" max="18" width="26.109375" style="883" customWidth="1"/>
    <col min="19" max="19" width="12.6640625" bestFit="1" customWidth="1"/>
    <col min="20" max="20" width="12.5546875" customWidth="1"/>
    <col min="21" max="21" width="11" bestFit="1" customWidth="1"/>
    <col min="22" max="22" width="10.44140625" bestFit="1" customWidth="1"/>
    <col min="23" max="23" width="23.44140625" bestFit="1" customWidth="1"/>
    <col min="24" max="24" width="22.88671875" bestFit="1" customWidth="1"/>
    <col min="25" max="25" width="42.33203125" bestFit="1" customWidth="1"/>
    <col min="26" max="26" width="16.5546875" bestFit="1" customWidth="1"/>
    <col min="27" max="36" width="11" bestFit="1" customWidth="1"/>
    <col min="41" max="16384" width="9.109375" style="3"/>
  </cols>
  <sheetData>
    <row r="1" spans="1:36" ht="12.75" customHeight="1" x14ac:dyDescent="0.45">
      <c r="A1" s="1188" t="s">
        <v>82</v>
      </c>
      <c r="B1" s="1189"/>
      <c r="C1" s="1189"/>
      <c r="D1" s="1189"/>
      <c r="E1" s="1189"/>
      <c r="F1" s="1189"/>
      <c r="G1" s="1189"/>
      <c r="H1" s="1189"/>
      <c r="K1" s="1173" t="s">
        <v>627</v>
      </c>
      <c r="L1" s="1174"/>
      <c r="M1" s="1174"/>
      <c r="N1" s="1174"/>
      <c r="O1" s="1174"/>
      <c r="P1" s="1174"/>
      <c r="Q1" s="1174"/>
      <c r="R1" s="1174"/>
      <c r="S1" s="1174"/>
      <c r="T1" s="1174"/>
      <c r="U1" s="1174"/>
      <c r="V1" s="1174"/>
      <c r="W1" s="1174"/>
      <c r="X1" s="1174"/>
      <c r="Y1" s="349"/>
      <c r="Z1" s="263"/>
      <c r="AA1" s="349"/>
      <c r="AB1" s="349"/>
      <c r="AC1" s="349"/>
      <c r="AD1" s="349"/>
      <c r="AE1" s="349"/>
      <c r="AF1" s="349"/>
      <c r="AG1" s="349"/>
      <c r="AH1" s="349"/>
      <c r="AI1" s="349"/>
      <c r="AJ1" s="349"/>
    </row>
    <row r="2" spans="1:36" ht="27.6" x14ac:dyDescent="0.3">
      <c r="A2" s="98" t="s">
        <v>367</v>
      </c>
      <c r="B2" s="83" t="s">
        <v>624</v>
      </c>
      <c r="C2" s="3"/>
      <c r="D2" s="3"/>
      <c r="E2" s="3"/>
      <c r="F2" s="3"/>
      <c r="G2" s="3"/>
      <c r="H2" s="3"/>
      <c r="K2" s="353" t="s">
        <v>133</v>
      </c>
      <c r="L2" s="353" t="s">
        <v>91</v>
      </c>
      <c r="M2" s="1182" t="s">
        <v>75</v>
      </c>
      <c r="N2" s="1190" t="s">
        <v>134</v>
      </c>
      <c r="O2" s="353" t="s">
        <v>135</v>
      </c>
      <c r="P2" s="1010" t="s">
        <v>136</v>
      </c>
      <c r="Q2" s="1010" t="s">
        <v>137</v>
      </c>
      <c r="R2" s="1010" t="s">
        <v>138</v>
      </c>
      <c r="S2" s="352" t="s">
        <v>139</v>
      </c>
      <c r="T2" s="352" t="s">
        <v>344</v>
      </c>
      <c r="U2" s="352" t="s">
        <v>342</v>
      </c>
      <c r="V2" s="352" t="s">
        <v>343</v>
      </c>
      <c r="W2" s="352" t="s">
        <v>375</v>
      </c>
      <c r="X2" s="352" t="s">
        <v>376</v>
      </c>
      <c r="Y2" s="261"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43794</v>
      </c>
      <c r="C3" s="125"/>
      <c r="D3" s="3"/>
      <c r="E3" s="3"/>
      <c r="F3" s="3"/>
      <c r="G3" s="3"/>
      <c r="H3" s="3"/>
      <c r="K3" s="354"/>
      <c r="L3" s="354"/>
      <c r="M3" s="1183"/>
      <c r="N3" s="1185"/>
      <c r="O3" s="354"/>
      <c r="P3" s="888" t="s">
        <v>141</v>
      </c>
      <c r="Q3" s="1008"/>
      <c r="R3" s="1008"/>
      <c r="S3" s="352"/>
      <c r="T3" s="352"/>
      <c r="U3" s="352"/>
      <c r="V3" s="352"/>
      <c r="W3" s="352"/>
      <c r="X3" s="352"/>
      <c r="Y3" s="262"/>
      <c r="Z3" s="1187"/>
      <c r="AA3" s="348" t="s">
        <v>672</v>
      </c>
      <c r="AB3" s="348" t="s">
        <v>673</v>
      </c>
      <c r="AC3" s="348" t="s">
        <v>672</v>
      </c>
      <c r="AD3" s="348" t="s">
        <v>673</v>
      </c>
      <c r="AE3" s="348" t="s">
        <v>672</v>
      </c>
      <c r="AF3" s="348" t="s">
        <v>673</v>
      </c>
      <c r="AG3" s="348" t="s">
        <v>672</v>
      </c>
      <c r="AH3" s="348" t="s">
        <v>673</v>
      </c>
      <c r="AI3" s="348" t="s">
        <v>672</v>
      </c>
      <c r="AJ3" s="348" t="s">
        <v>673</v>
      </c>
    </row>
    <row r="4" spans="1:36" x14ac:dyDescent="0.3">
      <c r="A4" s="98" t="s">
        <v>368</v>
      </c>
      <c r="B4" s="124">
        <f ca="1">DATEDIF(B3,TODAY(),"D")/365</f>
        <v>0.95890410958904104</v>
      </c>
      <c r="C4" s="3"/>
      <c r="D4" s="3"/>
      <c r="E4" s="3"/>
      <c r="F4" s="3"/>
      <c r="G4" s="3"/>
      <c r="H4" s="3"/>
      <c r="K4" s="356" t="s">
        <v>142</v>
      </c>
      <c r="L4" s="356" t="s">
        <v>143</v>
      </c>
      <c r="M4" s="104" t="s">
        <v>5</v>
      </c>
      <c r="N4" s="93" t="s">
        <v>144</v>
      </c>
      <c r="O4" s="88" t="s">
        <v>372</v>
      </c>
      <c r="P4" s="964" t="s">
        <v>145</v>
      </c>
      <c r="Q4" s="964" t="s">
        <v>146</v>
      </c>
      <c r="R4" s="962" t="s">
        <v>147</v>
      </c>
      <c r="S4" s="36" t="s">
        <v>624</v>
      </c>
      <c r="T4" s="83" t="s">
        <v>72</v>
      </c>
      <c r="U4" s="1134">
        <v>44041.194444444445</v>
      </c>
      <c r="V4" s="83" t="s">
        <v>374</v>
      </c>
      <c r="W4" s="83"/>
      <c r="X4" s="83"/>
      <c r="Y4" s="257" t="s">
        <v>148</v>
      </c>
      <c r="Z4" s="259">
        <f>DATEDIF(AA4,AB4,"m")/12+DATEDIF(AC4,AD4,"m")/12+DATEDIF(AE4,AF4,"m")/12+DATEDIF(AG4,AH4,"m")/12+DATEDIF(AI4,AJ4,"m")/12</f>
        <v>0</v>
      </c>
      <c r="AA4" s="260"/>
      <c r="AB4" s="260"/>
      <c r="AC4" s="260"/>
      <c r="AD4" s="260"/>
      <c r="AE4" s="258"/>
      <c r="AF4" s="258"/>
      <c r="AG4" s="258"/>
      <c r="AH4" s="258"/>
      <c r="AI4" s="258"/>
      <c r="AJ4" s="258"/>
    </row>
    <row r="5" spans="1:36" ht="12.75" customHeight="1" x14ac:dyDescent="0.3">
      <c r="A5" s="98" t="s">
        <v>387</v>
      </c>
      <c r="B5" s="124">
        <v>2.5</v>
      </c>
      <c r="C5" s="126"/>
      <c r="D5" s="3"/>
      <c r="E5" s="3"/>
      <c r="F5" s="3"/>
      <c r="G5" s="3"/>
      <c r="H5" s="3"/>
      <c r="K5" s="357"/>
      <c r="L5" s="357"/>
      <c r="M5" s="104" t="s">
        <v>5</v>
      </c>
      <c r="N5" s="93" t="s">
        <v>144</v>
      </c>
      <c r="O5" s="88" t="s">
        <v>373</v>
      </c>
      <c r="P5" s="173"/>
      <c r="Q5" s="1011" t="s">
        <v>150</v>
      </c>
      <c r="R5" s="963" t="s">
        <v>151</v>
      </c>
      <c r="S5" s="36" t="s">
        <v>624</v>
      </c>
      <c r="T5" s="83" t="s">
        <v>72</v>
      </c>
      <c r="U5" s="83"/>
      <c r="V5" s="83" t="s">
        <v>374</v>
      </c>
      <c r="W5" s="83"/>
      <c r="X5" s="83"/>
      <c r="Y5" s="362"/>
      <c r="Z5" s="259">
        <f t="shared" ref="Z5:Z14" ca="1" si="0">DATEDIF(AA5,AB5,"m")/12+DATEDIF(AC5,AD5,"m")/12+DATEDIF(AE5,AF5,"m")/12+DATEDIF(AG5,AH5,"m")/12+DATEDIF(AI5,AJ5,"m")/12</f>
        <v>0.91666666666666663</v>
      </c>
      <c r="AA5" s="260">
        <v>43796</v>
      </c>
      <c r="AB5" s="260">
        <f ca="1">TODAY()</f>
        <v>44144</v>
      </c>
      <c r="AC5" s="260"/>
      <c r="AD5" s="260"/>
      <c r="AE5" s="258"/>
      <c r="AF5" s="258"/>
      <c r="AG5" s="258"/>
      <c r="AH5" s="258"/>
      <c r="AI5" s="258"/>
      <c r="AJ5" s="258"/>
    </row>
    <row r="6" spans="1:36" ht="15" thickBot="1" x14ac:dyDescent="0.35">
      <c r="A6" s="98" t="s">
        <v>388</v>
      </c>
      <c r="B6" s="124">
        <f ca="1">B4+B5</f>
        <v>3.4589041095890409</v>
      </c>
      <c r="C6" s="126"/>
      <c r="K6" s="357"/>
      <c r="L6" s="357"/>
      <c r="M6" s="104" t="s">
        <v>5</v>
      </c>
      <c r="N6" s="38" t="s">
        <v>149</v>
      </c>
      <c r="O6" s="65" t="s">
        <v>149</v>
      </c>
      <c r="P6" s="173"/>
      <c r="Q6" s="892" t="s">
        <v>150</v>
      </c>
      <c r="R6" s="893" t="s">
        <v>151</v>
      </c>
      <c r="S6" s="36" t="s">
        <v>624</v>
      </c>
      <c r="T6" s="83" t="s">
        <v>72</v>
      </c>
      <c r="U6" s="83"/>
      <c r="V6" s="83" t="s">
        <v>374</v>
      </c>
      <c r="W6" s="83"/>
      <c r="X6" s="83"/>
      <c r="Y6" s="41" t="s">
        <v>152</v>
      </c>
      <c r="Z6" s="259">
        <f t="shared" ca="1" si="0"/>
        <v>0.91666666666666663</v>
      </c>
      <c r="AA6" s="260">
        <v>43796</v>
      </c>
      <c r="AB6" s="260">
        <f ca="1">TODAY()</f>
        <v>44144</v>
      </c>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357"/>
      <c r="L7" s="357"/>
      <c r="M7" s="104" t="s">
        <v>5</v>
      </c>
      <c r="N7" s="127" t="s">
        <v>144</v>
      </c>
      <c r="O7" s="64" t="s">
        <v>452</v>
      </c>
      <c r="P7" s="173"/>
      <c r="Q7" s="964" t="s">
        <v>153</v>
      </c>
      <c r="R7" s="962" t="s">
        <v>732</v>
      </c>
      <c r="S7" s="36" t="s">
        <v>624</v>
      </c>
      <c r="T7" s="83" t="s">
        <v>72</v>
      </c>
      <c r="U7" s="83"/>
      <c r="V7" s="83"/>
      <c r="W7" s="83"/>
      <c r="X7" s="83"/>
      <c r="Y7" s="361" t="s">
        <v>248</v>
      </c>
      <c r="Z7" s="259">
        <f t="shared" si="0"/>
        <v>0</v>
      </c>
      <c r="AA7" s="260"/>
      <c r="AB7" s="260"/>
      <c r="AC7" s="260"/>
      <c r="AD7" s="260"/>
      <c r="AE7" s="258"/>
      <c r="AF7" s="258"/>
      <c r="AG7" s="258"/>
      <c r="AH7" s="258"/>
      <c r="AI7" s="258"/>
      <c r="AJ7" s="258"/>
    </row>
    <row r="8" spans="1:36" x14ac:dyDescent="0.3">
      <c r="A8" s="107" t="s">
        <v>56</v>
      </c>
      <c r="B8" s="108" t="s">
        <v>182</v>
      </c>
      <c r="C8" s="100" t="s">
        <v>77</v>
      </c>
      <c r="D8" s="24"/>
      <c r="E8" s="24"/>
      <c r="F8" s="24"/>
      <c r="G8" s="24"/>
      <c r="H8" s="109">
        <f>IF(C8&lt;&gt;"",'CBL Score Standard'!$D64,IF(D8&lt;&gt;"",SUM('CBL Score Standard'!$D64:$E64),IF(E8&lt;&gt;"",SUM('CBL Score Standard'!$D64:$F64),IF(F8&lt;&gt;"",SUM('CBL Score Standard'!$D64:$G64),IF(G8&lt;&gt;"",SUM('CBL Score Standard'!$D64:$H64,0))))))</f>
        <v>0</v>
      </c>
      <c r="K8" s="357"/>
      <c r="L8" s="357"/>
      <c r="M8" s="104" t="s">
        <v>5</v>
      </c>
      <c r="N8" s="127" t="s">
        <v>144</v>
      </c>
      <c r="O8" s="43" t="s">
        <v>517</v>
      </c>
      <c r="P8" s="173"/>
      <c r="Q8" s="892" t="s">
        <v>153</v>
      </c>
      <c r="R8" s="893" t="s">
        <v>156</v>
      </c>
      <c r="S8" s="36" t="s">
        <v>624</v>
      </c>
      <c r="T8" s="83" t="s">
        <v>72</v>
      </c>
      <c r="U8" s="83"/>
      <c r="V8" s="83"/>
      <c r="W8" s="83"/>
      <c r="X8" s="83"/>
      <c r="Y8" s="44" t="s">
        <v>157</v>
      </c>
      <c r="Z8" s="259">
        <f t="shared" si="0"/>
        <v>0</v>
      </c>
      <c r="AA8" s="260"/>
      <c r="AB8" s="260"/>
      <c r="AC8" s="260"/>
      <c r="AD8" s="260"/>
      <c r="AE8" s="258"/>
      <c r="AF8" s="258"/>
      <c r="AG8" s="258"/>
      <c r="AH8" s="258"/>
      <c r="AI8" s="258"/>
      <c r="AJ8" s="258"/>
    </row>
    <row r="9" spans="1:36" x14ac:dyDescent="0.3">
      <c r="A9" s="110" t="s">
        <v>56</v>
      </c>
      <c r="B9" s="99" t="s">
        <v>427</v>
      </c>
      <c r="C9" s="100" t="s">
        <v>77</v>
      </c>
      <c r="D9" s="24"/>
      <c r="E9" s="24"/>
      <c r="F9" s="24"/>
      <c r="G9" s="24"/>
      <c r="H9" s="109">
        <f>IF(C9&lt;&gt;"",'CBL Score Standard'!$D65,IF(D9&lt;&gt;"",SUM('CBL Score Standard'!$D65:$E65),IF(E9&lt;&gt;"",SUM('CBL Score Standard'!$D65:$F65),IF(F9&lt;&gt;"",SUM('CBL Score Standard'!$D65:$G65),IF(G9&lt;&gt;"",SUM('CBL Score Standard'!$D65:$H65,0))))))</f>
        <v>0</v>
      </c>
      <c r="K9" s="357"/>
      <c r="L9" s="357"/>
      <c r="M9" s="104" t="s">
        <v>5</v>
      </c>
      <c r="N9" s="127" t="s">
        <v>144</v>
      </c>
      <c r="O9" s="43" t="s">
        <v>661</v>
      </c>
      <c r="P9" s="173"/>
      <c r="Q9" s="892" t="s">
        <v>155</v>
      </c>
      <c r="R9" s="893" t="s">
        <v>158</v>
      </c>
      <c r="S9" s="36" t="s">
        <v>624</v>
      </c>
      <c r="T9" s="83" t="s">
        <v>72</v>
      </c>
      <c r="U9" s="83"/>
      <c r="V9" s="83" t="s">
        <v>374</v>
      </c>
      <c r="W9" s="83"/>
      <c r="X9" s="83"/>
      <c r="Y9" s="41" t="s">
        <v>159</v>
      </c>
      <c r="Z9" s="259">
        <f t="shared" ca="1" si="0"/>
        <v>0.91666666666666663</v>
      </c>
      <c r="AA9" s="260">
        <v>43796</v>
      </c>
      <c r="AB9" s="260">
        <f ca="1">TODAY()</f>
        <v>44144</v>
      </c>
      <c r="AC9" s="260"/>
      <c r="AD9" s="260"/>
      <c r="AE9" s="258"/>
      <c r="AF9" s="258"/>
      <c r="AG9" s="258"/>
      <c r="AH9" s="258"/>
      <c r="AI9" s="258"/>
      <c r="AJ9" s="258"/>
    </row>
    <row r="10" spans="1:36" x14ac:dyDescent="0.3">
      <c r="A10" s="110" t="s">
        <v>56</v>
      </c>
      <c r="B10" s="99" t="s">
        <v>663</v>
      </c>
      <c r="C10" s="100"/>
      <c r="D10" s="100" t="s">
        <v>77</v>
      </c>
      <c r="E10" s="129"/>
      <c r="F10" s="24"/>
      <c r="G10" s="24"/>
      <c r="H10" s="109">
        <f>IF(C10&lt;&gt;"",'CBL Score Standard'!$D66,IF(D10&lt;&gt;"",SUM('CBL Score Standard'!$D66:$E66),IF(E10&lt;&gt;"",SUM('CBL Score Standard'!$D66:$F66),IF(F10&lt;&gt;"",SUM('CBL Score Standard'!$D66:$G66),IF(G10&lt;&gt;"",SUM('CBL Score Standard'!$D66:$H66,0))))))</f>
        <v>0</v>
      </c>
      <c r="K10" s="357"/>
      <c r="L10" s="357"/>
      <c r="M10" s="104" t="s">
        <v>5</v>
      </c>
      <c r="N10" s="127" t="s">
        <v>144</v>
      </c>
      <c r="O10" s="43" t="s">
        <v>662</v>
      </c>
      <c r="P10" s="173"/>
      <c r="Q10" s="976" t="s">
        <v>659</v>
      </c>
      <c r="R10" s="976" t="s">
        <v>278</v>
      </c>
      <c r="S10" s="36"/>
      <c r="T10" s="83" t="s">
        <v>73</v>
      </c>
      <c r="U10" s="83"/>
      <c r="V10" s="83"/>
      <c r="W10" s="83"/>
      <c r="X10" s="83"/>
      <c r="Y10" s="46" t="s">
        <v>160</v>
      </c>
      <c r="Z10" s="259">
        <f t="shared" si="0"/>
        <v>0</v>
      </c>
      <c r="AA10" s="260"/>
      <c r="AB10" s="260"/>
      <c r="AC10" s="260"/>
      <c r="AD10" s="260"/>
      <c r="AE10" s="258"/>
      <c r="AF10" s="258"/>
      <c r="AG10" s="258"/>
      <c r="AH10" s="258"/>
      <c r="AI10" s="258"/>
      <c r="AJ10" s="258"/>
    </row>
    <row r="11" spans="1:36" x14ac:dyDescent="0.3">
      <c r="A11" s="110" t="s">
        <v>56</v>
      </c>
      <c r="B11" s="99" t="s">
        <v>215</v>
      </c>
      <c r="C11" s="100" t="s">
        <v>77</v>
      </c>
      <c r="D11" s="100"/>
      <c r="E11" s="129"/>
      <c r="F11" s="24"/>
      <c r="G11" s="24"/>
      <c r="H11" s="109">
        <f>IF(C11&lt;&gt;"",'CBL Score Standard'!$D67,IF(D11&lt;&gt;"",SUM('CBL Score Standard'!$D67:$E67),IF(E11&lt;&gt;"",SUM('CBL Score Standard'!$D67:$F67),IF(F11&lt;&gt;"",SUM('CBL Score Standard'!$D67:$G67),IF(G11&lt;&gt;"",SUM('CBL Score Standard'!$D67:$H67,0))))))</f>
        <v>0</v>
      </c>
      <c r="K11" s="357"/>
      <c r="L11" s="357"/>
      <c r="M11" s="104" t="s">
        <v>5</v>
      </c>
      <c r="N11" s="36" t="s">
        <v>31</v>
      </c>
      <c r="O11" s="89" t="s">
        <v>175</v>
      </c>
      <c r="P11" s="173"/>
      <c r="Q11" s="890" t="s">
        <v>383</v>
      </c>
      <c r="R11" s="893" t="s">
        <v>176</v>
      </c>
      <c r="S11" s="36" t="s">
        <v>624</v>
      </c>
      <c r="T11" s="83" t="s">
        <v>72</v>
      </c>
      <c r="U11" s="999">
        <v>44029</v>
      </c>
      <c r="V11" s="83" t="s">
        <v>374</v>
      </c>
      <c r="W11" s="83"/>
      <c r="X11" s="83"/>
      <c r="Y11" s="44" t="s">
        <v>177</v>
      </c>
      <c r="Z11" s="259">
        <f t="shared" si="0"/>
        <v>0</v>
      </c>
      <c r="AA11" s="260"/>
      <c r="AB11" s="260"/>
      <c r="AC11" s="260"/>
      <c r="AD11" s="260"/>
      <c r="AE11" s="258"/>
      <c r="AF11" s="258"/>
      <c r="AG11" s="258"/>
      <c r="AH11" s="258"/>
      <c r="AI11" s="258"/>
      <c r="AJ11" s="258"/>
    </row>
    <row r="12" spans="1:36" x14ac:dyDescent="0.3">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357"/>
      <c r="L12" s="357"/>
      <c r="M12" s="104" t="s">
        <v>5</v>
      </c>
      <c r="N12" s="127" t="s">
        <v>31</v>
      </c>
      <c r="O12" s="43" t="s">
        <v>660</v>
      </c>
      <c r="P12" s="173"/>
      <c r="Q12" s="892" t="s">
        <v>167</v>
      </c>
      <c r="R12" s="893" t="s">
        <v>168</v>
      </c>
      <c r="S12" s="36" t="s">
        <v>624</v>
      </c>
      <c r="T12" s="83" t="s">
        <v>72</v>
      </c>
      <c r="U12" s="83"/>
      <c r="V12" s="83"/>
      <c r="W12" s="83"/>
      <c r="X12" s="83"/>
      <c r="Y12" s="41"/>
      <c r="Z12" s="259">
        <f t="shared" si="0"/>
        <v>0</v>
      </c>
      <c r="AA12" s="260"/>
      <c r="AB12" s="260"/>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57"/>
      <c r="L13" s="357"/>
      <c r="M13" s="104" t="s">
        <v>5</v>
      </c>
      <c r="N13" s="127" t="s">
        <v>54</v>
      </c>
      <c r="O13" s="43" t="s">
        <v>425</v>
      </c>
      <c r="P13" s="173"/>
      <c r="Q13" s="892" t="s">
        <v>217</v>
      </c>
      <c r="R13" s="892" t="s">
        <v>218</v>
      </c>
      <c r="S13" s="36" t="s">
        <v>624</v>
      </c>
      <c r="T13" s="83" t="s">
        <v>72</v>
      </c>
      <c r="U13" s="181"/>
      <c r="V13" s="83"/>
      <c r="W13" s="83"/>
      <c r="X13" s="83"/>
      <c r="Y13" s="41" t="s">
        <v>169</v>
      </c>
      <c r="Z13" s="259">
        <f t="shared" si="0"/>
        <v>0</v>
      </c>
      <c r="AA13" s="260"/>
      <c r="AB13" s="260"/>
      <c r="AC13" s="260"/>
      <c r="AD13" s="260"/>
      <c r="AE13" s="258"/>
      <c r="AF13" s="258"/>
      <c r="AG13" s="258"/>
      <c r="AH13" s="258"/>
      <c r="AI13" s="258"/>
      <c r="AJ13" s="258"/>
    </row>
    <row r="14" spans="1:36" ht="27.6" x14ac:dyDescent="0.3">
      <c r="A14" s="110" t="s">
        <v>55</v>
      </c>
      <c r="B14" s="99" t="s">
        <v>694</v>
      </c>
      <c r="C14" s="100"/>
      <c r="D14" s="100"/>
      <c r="E14" s="24"/>
      <c r="F14" s="24"/>
      <c r="G14" s="24"/>
      <c r="H14" s="109" t="b">
        <f>IF(C14&lt;&gt;"",'CBL Score Standard'!$D70,IF(D14&lt;&gt;"",SUM('CBL Score Standard'!$D70:$E70),IF(E14&lt;&gt;"",SUM('CBL Score Standard'!$D70:$F70),IF(F14&lt;&gt;"",SUM('CBL Score Standard'!$D70:$G70),IF(G14&lt;&gt;"",SUM('CBL Score Standard'!$D70:$H70,0))))))</f>
        <v>0</v>
      </c>
      <c r="K14" s="358"/>
      <c r="L14" s="358"/>
      <c r="M14" s="104" t="s">
        <v>5</v>
      </c>
      <c r="N14" s="36" t="s">
        <v>41</v>
      </c>
      <c r="O14" s="87" t="s">
        <v>450</v>
      </c>
      <c r="P14" s="173"/>
      <c r="Q14" s="892" t="s">
        <v>381</v>
      </c>
      <c r="R14" s="893" t="s">
        <v>382</v>
      </c>
      <c r="S14" s="36" t="s">
        <v>624</v>
      </c>
      <c r="T14" s="83" t="s">
        <v>73</v>
      </c>
      <c r="U14" s="47"/>
      <c r="V14" s="83"/>
      <c r="W14" s="83"/>
      <c r="X14" s="83"/>
      <c r="Y14" s="41" t="s">
        <v>163</v>
      </c>
      <c r="Z14" s="259">
        <f t="shared" si="0"/>
        <v>0</v>
      </c>
      <c r="AA14" s="260"/>
      <c r="AB14" s="260"/>
      <c r="AC14" s="260"/>
      <c r="AD14" s="260"/>
      <c r="AE14" s="258"/>
      <c r="AF14" s="258"/>
      <c r="AG14" s="258"/>
      <c r="AH14" s="258"/>
      <c r="AI14" s="258"/>
      <c r="AJ14" s="258"/>
    </row>
    <row r="15" spans="1:36" x14ac:dyDescent="0.3">
      <c r="A15" s="110" t="s">
        <v>55</v>
      </c>
      <c r="B15" s="99" t="s">
        <v>185</v>
      </c>
      <c r="C15" s="100"/>
      <c r="D15" s="24"/>
      <c r="E15" s="24"/>
      <c r="F15" s="24"/>
      <c r="G15" s="24"/>
      <c r="H15" s="109" t="b">
        <f>IF(C15&lt;&gt;"",'CBL Score Standard'!$D71,IF(D15&lt;&gt;"",SUM('CBL Score Standard'!$D71:$E71),IF(E15&lt;&gt;"",SUM('CBL Score Standard'!$D71:$F71),IF(F15&lt;&gt;"",SUM('CBL Score Standard'!$D71:$G71),IF(G15&lt;&gt;"",SUM('CBL Score Standard'!$D71:$H71,0))))))</f>
        <v>0</v>
      </c>
      <c r="K15" s="48"/>
      <c r="L15" s="48"/>
      <c r="M15" s="3"/>
      <c r="N15" s="94"/>
      <c r="O15" s="48"/>
      <c r="P15" s="901"/>
      <c r="Q15" s="901"/>
      <c r="R15" s="901"/>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t="s">
        <v>77</v>
      </c>
      <c r="E16" s="130"/>
      <c r="F16" s="100"/>
      <c r="G16" s="100"/>
      <c r="H16" s="109">
        <f>IF(C16&lt;&gt;"",'CBL Score Standard'!$D72,IF(D16&lt;&gt;"",SUM('CBL Score Standard'!$D72:$E72),IF(E16&lt;&gt;"",SUM('CBL Score Standard'!$D72:$F72),IF(F16&lt;&gt;"",SUM('CBL Score Standard'!$D72:$G72),IF(G16&lt;&gt;"",SUM('CBL Score Standard'!$D72:$H72,0))))))</f>
        <v>0</v>
      </c>
      <c r="K16" s="1173" t="s">
        <v>170</v>
      </c>
      <c r="L16" s="1174"/>
      <c r="M16" s="1174"/>
      <c r="N16" s="1174"/>
      <c r="O16" s="1174"/>
      <c r="P16" s="1174"/>
      <c r="Q16" s="1174"/>
      <c r="R16" s="1174"/>
      <c r="S16" s="1174"/>
      <c r="T16" s="1174"/>
      <c r="U16" s="1174"/>
      <c r="V16" s="1174"/>
      <c r="W16" s="1174"/>
      <c r="X16" s="1174"/>
      <c r="Y16" s="349"/>
      <c r="Z16" s="263"/>
      <c r="AA16" s="349"/>
      <c r="AB16" s="349"/>
      <c r="AC16" s="349"/>
      <c r="AD16" s="349"/>
      <c r="AE16" s="349"/>
      <c r="AF16" s="349"/>
      <c r="AG16" s="349"/>
      <c r="AH16" s="349"/>
      <c r="AI16" s="349"/>
      <c r="AJ16" s="349"/>
    </row>
    <row r="17" spans="1:36" ht="27.6" x14ac:dyDescent="0.3">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355" t="s">
        <v>133</v>
      </c>
      <c r="L17" s="355" t="s">
        <v>91</v>
      </c>
      <c r="M17" s="1182" t="s">
        <v>75</v>
      </c>
      <c r="N17" s="1184" t="s">
        <v>134</v>
      </c>
      <c r="O17" s="355" t="s">
        <v>135</v>
      </c>
      <c r="P17" s="1009" t="s">
        <v>136</v>
      </c>
      <c r="Q17" s="1009" t="s">
        <v>137</v>
      </c>
      <c r="R17" s="1009" t="s">
        <v>138</v>
      </c>
      <c r="S17" s="360" t="s">
        <v>139</v>
      </c>
      <c r="T17" s="352" t="s">
        <v>344</v>
      </c>
      <c r="U17" s="352" t="s">
        <v>342</v>
      </c>
      <c r="V17" s="352" t="s">
        <v>343</v>
      </c>
      <c r="W17" s="352" t="s">
        <v>375</v>
      </c>
      <c r="X17" s="352" t="s">
        <v>376</v>
      </c>
      <c r="Y17" s="355" t="s">
        <v>140</v>
      </c>
      <c r="Z17" s="1186" t="s">
        <v>667</v>
      </c>
      <c r="AA17" s="1172" t="s">
        <v>666</v>
      </c>
      <c r="AB17" s="1172"/>
      <c r="AC17" s="1172" t="s">
        <v>668</v>
      </c>
      <c r="AD17" s="1172"/>
      <c r="AE17" s="1172" t="s">
        <v>669</v>
      </c>
      <c r="AF17" s="1172"/>
      <c r="AG17" s="1172" t="s">
        <v>670</v>
      </c>
      <c r="AH17" s="1172"/>
      <c r="AI17" s="1172" t="s">
        <v>671</v>
      </c>
      <c r="AJ17" s="1172"/>
    </row>
    <row r="18" spans="1:36" ht="27.6" x14ac:dyDescent="0.3">
      <c r="A18" s="110" t="s">
        <v>55</v>
      </c>
      <c r="B18" s="99" t="s">
        <v>196</v>
      </c>
      <c r="C18" s="100"/>
      <c r="D18" s="100"/>
      <c r="E18" s="100"/>
      <c r="F18" s="100"/>
      <c r="G18" s="100"/>
      <c r="H18" s="109" t="b">
        <f>IF(C18&lt;&gt;"",'CBL Score Standard'!$D74,IF(D18&lt;&gt;"",SUM('CBL Score Standard'!$D74:$E74),IF(E18&lt;&gt;"",SUM('CBL Score Standard'!$D74:$F74),IF(F18&lt;&gt;"",SUM('CBL Score Standard'!$D74:$G74),IF(G18&lt;&gt;"",SUM('CBL Score Standard'!$D74:$H74,0))))))</f>
        <v>0</v>
      </c>
      <c r="K18" s="354"/>
      <c r="L18" s="354"/>
      <c r="M18" s="1183"/>
      <c r="N18" s="1190"/>
      <c r="O18" s="354"/>
      <c r="P18" s="888" t="s">
        <v>141</v>
      </c>
      <c r="Q18" s="1008"/>
      <c r="R18" s="1008"/>
      <c r="S18" s="359"/>
      <c r="T18" s="352"/>
      <c r="U18" s="352"/>
      <c r="V18" s="352"/>
      <c r="W18" s="352"/>
      <c r="X18" s="352"/>
      <c r="Y18" s="354"/>
      <c r="Z18" s="1187"/>
      <c r="AA18" s="348" t="s">
        <v>672</v>
      </c>
      <c r="AB18" s="348" t="s">
        <v>673</v>
      </c>
      <c r="AC18" s="348" t="s">
        <v>672</v>
      </c>
      <c r="AD18" s="348" t="s">
        <v>673</v>
      </c>
      <c r="AE18" s="348" t="s">
        <v>672</v>
      </c>
      <c r="AF18" s="348" t="s">
        <v>673</v>
      </c>
      <c r="AG18" s="348" t="s">
        <v>672</v>
      </c>
      <c r="AH18" s="348" t="s">
        <v>673</v>
      </c>
      <c r="AI18" s="348" t="s">
        <v>672</v>
      </c>
      <c r="AJ18" s="348" t="s">
        <v>673</v>
      </c>
    </row>
    <row r="19" spans="1:36"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56" t="s">
        <v>142</v>
      </c>
      <c r="L19" s="356" t="s">
        <v>143</v>
      </c>
      <c r="M19" s="104" t="s">
        <v>6</v>
      </c>
      <c r="N19" s="36" t="s">
        <v>46</v>
      </c>
      <c r="O19" s="89" t="s">
        <v>171</v>
      </c>
      <c r="P19" s="1007"/>
      <c r="Q19" s="890" t="s">
        <v>172</v>
      </c>
      <c r="R19" s="893" t="s">
        <v>173</v>
      </c>
      <c r="S19" s="36" t="s">
        <v>624</v>
      </c>
      <c r="T19" s="83" t="s">
        <v>72</v>
      </c>
      <c r="U19" s="999">
        <v>44075</v>
      </c>
      <c r="V19" s="83" t="s">
        <v>374</v>
      </c>
      <c r="W19" s="83"/>
      <c r="X19" s="83"/>
      <c r="Y19" s="44" t="s">
        <v>174</v>
      </c>
      <c r="Z19" s="259">
        <f t="shared" ref="Z19:Z35" si="1">DATEDIF(AA19,AB19,"m")/12+DATEDIF(AC19,AD19,"m")/12+DATEDIF(AE19,AF19,"m")/12+DATEDIF(AG19,AH19,"m")/12+DATEDIF(AI19,AJ19,"m")/12</f>
        <v>0</v>
      </c>
      <c r="AA19" s="260"/>
      <c r="AB19" s="260"/>
      <c r="AC19" s="260"/>
      <c r="AD19" s="260"/>
      <c r="AE19" s="258"/>
      <c r="AF19" s="258"/>
      <c r="AG19" s="258"/>
      <c r="AH19" s="258"/>
      <c r="AI19" s="258"/>
      <c r="AJ19" s="258"/>
    </row>
    <row r="20" spans="1:36" ht="27.6" x14ac:dyDescent="0.3">
      <c r="A20" s="110" t="s">
        <v>55</v>
      </c>
      <c r="B20" s="99" t="s">
        <v>202</v>
      </c>
      <c r="C20" s="100"/>
      <c r="D20" s="100"/>
      <c r="E20" s="100"/>
      <c r="F20" s="100"/>
      <c r="G20" s="100"/>
      <c r="H20" s="109" t="b">
        <f>IF(C20&lt;&gt;"",'CBL Score Standard'!$D76,IF(D20&lt;&gt;"",SUM('CBL Score Standard'!$D76:$E76),IF(E20&lt;&gt;"",SUM('CBL Score Standard'!$D76:$F76),IF(F20&lt;&gt;"",SUM('CBL Score Standard'!$D76:$G76),IF(G20&lt;&gt;"",SUM('CBL Score Standard'!$D76:$H76,0))))))</f>
        <v>0</v>
      </c>
      <c r="K20" s="357"/>
      <c r="L20" s="357"/>
      <c r="M20" s="104" t="s">
        <v>6</v>
      </c>
      <c r="N20" s="36" t="s">
        <v>41</v>
      </c>
      <c r="O20" s="89" t="s">
        <v>178</v>
      </c>
      <c r="P20" s="1007"/>
      <c r="Q20" s="890" t="s">
        <v>179</v>
      </c>
      <c r="R20" s="893" t="s">
        <v>180</v>
      </c>
      <c r="S20" s="36" t="s">
        <v>624</v>
      </c>
      <c r="T20" s="83" t="s">
        <v>72</v>
      </c>
      <c r="U20" s="999">
        <v>44083</v>
      </c>
      <c r="V20" s="83" t="s">
        <v>374</v>
      </c>
      <c r="W20" s="83"/>
      <c r="X20" s="83"/>
      <c r="Y20" s="44" t="s">
        <v>181</v>
      </c>
      <c r="Z20" s="259">
        <f t="shared" si="1"/>
        <v>0</v>
      </c>
      <c r="AA20" s="260"/>
      <c r="AB20" s="260"/>
      <c r="AC20" s="260"/>
      <c r="AD20" s="260"/>
      <c r="AE20" s="258"/>
      <c r="AF20" s="258"/>
      <c r="AG20" s="258"/>
      <c r="AH20" s="258"/>
      <c r="AI20" s="258"/>
      <c r="AJ20" s="258"/>
    </row>
    <row r="21" spans="1:36" x14ac:dyDescent="0.3">
      <c r="A21" s="110" t="s">
        <v>55</v>
      </c>
      <c r="B21" s="99" t="s">
        <v>664</v>
      </c>
      <c r="C21" s="100"/>
      <c r="D21" s="100" t="s">
        <v>77</v>
      </c>
      <c r="E21" s="129"/>
      <c r="F21" s="24"/>
      <c r="G21" s="24"/>
      <c r="H21" s="109">
        <f>IF(C21&lt;&gt;"",'CBL Score Standard'!$D77,IF(D21&lt;&gt;"",SUM('CBL Score Standard'!$D77:$E77),IF(E21&lt;&gt;"",SUM('CBL Score Standard'!$D77:$F77),IF(F21&lt;&gt;"",SUM('CBL Score Standard'!$D77:$G77),IF(G21&lt;&gt;"",SUM('CBL Score Standard'!$D77:$H77,0))))))</f>
        <v>0</v>
      </c>
      <c r="K21" s="357"/>
      <c r="L21" s="357"/>
      <c r="M21" s="104" t="s">
        <v>6</v>
      </c>
      <c r="N21" s="36" t="s">
        <v>56</v>
      </c>
      <c r="O21" s="87" t="s">
        <v>182</v>
      </c>
      <c r="P21" s="1007"/>
      <c r="Q21" s="892" t="s">
        <v>172</v>
      </c>
      <c r="R21" s="898" t="s">
        <v>183</v>
      </c>
      <c r="S21" s="36" t="s">
        <v>624</v>
      </c>
      <c r="T21" s="83" t="s">
        <v>72</v>
      </c>
      <c r="U21" s="181"/>
      <c r="V21" s="83"/>
      <c r="W21" s="83"/>
      <c r="X21" s="83"/>
      <c r="Y21" s="46" t="s">
        <v>184</v>
      </c>
      <c r="Z21" s="259">
        <f t="shared" si="1"/>
        <v>0</v>
      </c>
      <c r="AA21" s="260"/>
      <c r="AB21" s="260"/>
      <c r="AC21" s="260"/>
      <c r="AD21" s="260"/>
      <c r="AE21" s="258"/>
      <c r="AF21" s="258"/>
      <c r="AG21" s="258"/>
      <c r="AH21" s="258"/>
      <c r="AI21" s="258"/>
      <c r="AJ21" s="258"/>
    </row>
    <row r="22" spans="1:36" x14ac:dyDescent="0.3">
      <c r="A22" s="110" t="s">
        <v>55</v>
      </c>
      <c r="B22" s="99" t="s">
        <v>448</v>
      </c>
      <c r="C22" s="100"/>
      <c r="D22" s="100" t="s">
        <v>77</v>
      </c>
      <c r="E22" s="129"/>
      <c r="F22" s="24"/>
      <c r="G22" s="24"/>
      <c r="H22" s="109">
        <f>IF(C22&lt;&gt;"",'CBL Score Standard'!$D78,IF(D22&lt;&gt;"",SUM('CBL Score Standard'!$D78:$E78),IF(E22&lt;&gt;"",SUM('CBL Score Standard'!$D78:$F78),IF(F22&lt;&gt;"",SUM('CBL Score Standard'!$D78:$G78),IF(G22&lt;&gt;"",SUM('CBL Score Standard'!$D78:$H78,0))))))</f>
        <v>0</v>
      </c>
      <c r="K22" s="357"/>
      <c r="L22" s="357"/>
      <c r="M22" s="104" t="s">
        <v>6</v>
      </c>
      <c r="N22" s="36" t="s">
        <v>144</v>
      </c>
      <c r="O22" s="87" t="s">
        <v>187</v>
      </c>
      <c r="P22" s="1007"/>
      <c r="Q22" s="890" t="s">
        <v>153</v>
      </c>
      <c r="R22" s="893" t="s">
        <v>156</v>
      </c>
      <c r="S22" s="36" t="s">
        <v>624</v>
      </c>
      <c r="T22" s="83" t="s">
        <v>72</v>
      </c>
      <c r="U22" s="999">
        <v>44063</v>
      </c>
      <c r="V22" s="83" t="s">
        <v>374</v>
      </c>
      <c r="W22" s="83"/>
      <c r="X22" s="83"/>
      <c r="Y22" s="44" t="s">
        <v>157</v>
      </c>
      <c r="Z22" s="259">
        <f t="shared" si="1"/>
        <v>0</v>
      </c>
      <c r="AA22" s="260"/>
      <c r="AB22" s="260"/>
      <c r="AC22" s="260"/>
      <c r="AD22" s="260"/>
      <c r="AE22" s="258"/>
      <c r="AF22" s="258"/>
      <c r="AG22" s="258"/>
      <c r="AH22" s="258"/>
      <c r="AI22" s="258"/>
      <c r="AJ22" s="258"/>
    </row>
    <row r="23" spans="1:36" ht="12.75" customHeight="1" x14ac:dyDescent="0.3">
      <c r="A23" s="110" t="s">
        <v>55</v>
      </c>
      <c r="B23" s="99" t="s">
        <v>665</v>
      </c>
      <c r="C23" s="100"/>
      <c r="D23" s="100" t="s">
        <v>77</v>
      </c>
      <c r="E23" s="129"/>
      <c r="F23" s="24"/>
      <c r="G23" s="24"/>
      <c r="H23" s="109">
        <f>IF(C23&lt;&gt;"",'CBL Score Standard'!$D79,IF(D23&lt;&gt;"",SUM('CBL Score Standard'!$D79:$E79),IF(E23&lt;&gt;"",SUM('CBL Score Standard'!$D79:$F79),IF(F23&lt;&gt;"",SUM('CBL Score Standard'!$D79:$G79),IF(G23&lt;&gt;"",SUM('CBL Score Standard'!$D79:$H79,0))))))</f>
        <v>0</v>
      </c>
      <c r="K23" s="357"/>
      <c r="L23" s="357"/>
      <c r="M23" s="104" t="s">
        <v>6</v>
      </c>
      <c r="N23" s="36" t="s">
        <v>144</v>
      </c>
      <c r="O23" s="87" t="s">
        <v>188</v>
      </c>
      <c r="P23" s="1007"/>
      <c r="Q23" s="892" t="s">
        <v>155</v>
      </c>
      <c r="R23" s="893" t="s">
        <v>158</v>
      </c>
      <c r="S23" s="36" t="s">
        <v>624</v>
      </c>
      <c r="T23" s="83" t="s">
        <v>72</v>
      </c>
      <c r="U23" s="83"/>
      <c r="V23" s="83"/>
      <c r="W23" s="83"/>
      <c r="X23" s="83"/>
      <c r="Y23" s="41" t="s">
        <v>159</v>
      </c>
      <c r="Z23" s="259">
        <f t="shared" si="1"/>
        <v>0</v>
      </c>
      <c r="AA23" s="260"/>
      <c r="AB23" s="260"/>
      <c r="AC23" s="260"/>
      <c r="AD23" s="260"/>
      <c r="AE23" s="258"/>
      <c r="AF23" s="258"/>
      <c r="AG23" s="258"/>
      <c r="AH23" s="258"/>
      <c r="AI23" s="258"/>
      <c r="AJ23" s="258"/>
    </row>
    <row r="24" spans="1:36" ht="12.75" customHeight="1" x14ac:dyDescent="0.3">
      <c r="A24" s="110" t="s">
        <v>55</v>
      </c>
      <c r="B24" s="99" t="s">
        <v>238</v>
      </c>
      <c r="C24" s="100" t="s">
        <v>77</v>
      </c>
      <c r="D24" s="100"/>
      <c r="E24" s="100"/>
      <c r="F24" s="24"/>
      <c r="G24" s="24"/>
      <c r="H24" s="109">
        <f>IF(C24&lt;&gt;"",'CBL Score Standard'!$D80,IF(D24&lt;&gt;"",SUM('CBL Score Standard'!$D80:$E80),IF(E24&lt;&gt;"",SUM('CBL Score Standard'!$D80:$F80),IF(F24&lt;&gt;"",SUM('CBL Score Standard'!$D80:$G80),IF(G24&lt;&gt;"",SUM('CBL Score Standard'!$D80:$H80,0))))))</f>
        <v>0</v>
      </c>
      <c r="K24" s="357"/>
      <c r="L24" s="357"/>
      <c r="M24" s="104" t="s">
        <v>6</v>
      </c>
      <c r="N24" s="36" t="s">
        <v>144</v>
      </c>
      <c r="O24" s="87" t="s">
        <v>189</v>
      </c>
      <c r="P24" s="1007"/>
      <c r="Q24" s="976" t="s">
        <v>659</v>
      </c>
      <c r="R24" s="976" t="s">
        <v>278</v>
      </c>
      <c r="S24" s="36"/>
      <c r="T24" s="83"/>
      <c r="U24" s="83"/>
      <c r="V24" s="83"/>
      <c r="W24" s="83"/>
      <c r="X24" s="83"/>
      <c r="Y24" s="46" t="s">
        <v>160</v>
      </c>
      <c r="Z24" s="259">
        <f t="shared" si="1"/>
        <v>0</v>
      </c>
      <c r="AA24" s="260"/>
      <c r="AB24" s="260"/>
      <c r="AC24" s="260"/>
      <c r="AD24" s="260"/>
      <c r="AE24" s="258"/>
      <c r="AF24" s="258"/>
      <c r="AG24" s="258"/>
      <c r="AH24" s="258"/>
      <c r="AI24" s="258"/>
      <c r="AJ24" s="258"/>
    </row>
    <row r="25" spans="1:36" x14ac:dyDescent="0.3">
      <c r="A25" s="110" t="s">
        <v>55</v>
      </c>
      <c r="B25" s="99" t="s">
        <v>515</v>
      </c>
      <c r="C25" s="100"/>
      <c r="D25" s="100"/>
      <c r="E25" s="100"/>
      <c r="F25" s="24"/>
      <c r="G25" s="24"/>
      <c r="H25" s="109" t="b">
        <f>IF(C25&lt;&gt;"",'CBL Score Standard'!$D81,IF(D25&lt;&gt;"",SUM('CBL Score Standard'!$D81:$E81),IF(E25&lt;&gt;"",SUM('CBL Score Standard'!$D81:$F81),IF(F25&lt;&gt;"",SUM('CBL Score Standard'!$D81:$G81),IF(G25&lt;&gt;"",SUM('CBL Score Standard'!$D81:$H81,0))))))</f>
        <v>0</v>
      </c>
      <c r="K25" s="357"/>
      <c r="L25" s="357"/>
      <c r="M25" s="104" t="s">
        <v>6</v>
      </c>
      <c r="N25" s="36" t="s">
        <v>144</v>
      </c>
      <c r="O25" s="87" t="s">
        <v>190</v>
      </c>
      <c r="P25" s="1007"/>
      <c r="Q25" s="890" t="s">
        <v>161</v>
      </c>
      <c r="R25" s="893" t="s">
        <v>162</v>
      </c>
      <c r="S25" s="36"/>
      <c r="T25" s="83"/>
      <c r="U25" s="83"/>
      <c r="V25" s="83"/>
      <c r="W25" s="83"/>
      <c r="X25" s="83"/>
      <c r="Y25" s="46" t="s">
        <v>163</v>
      </c>
      <c r="Z25" s="259">
        <f t="shared" si="1"/>
        <v>0</v>
      </c>
      <c r="AA25" s="260"/>
      <c r="AB25" s="260"/>
      <c r="AC25" s="260"/>
      <c r="AD25" s="260"/>
      <c r="AE25" s="258"/>
      <c r="AF25" s="258"/>
      <c r="AG25" s="258"/>
      <c r="AH25" s="258"/>
      <c r="AI25" s="258"/>
      <c r="AJ25" s="258"/>
    </row>
    <row r="26" spans="1:36" ht="26.4"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57"/>
      <c r="L26" s="357"/>
      <c r="M26" s="104" t="s">
        <v>6</v>
      </c>
      <c r="N26" s="36" t="s">
        <v>144</v>
      </c>
      <c r="O26" s="87" t="s">
        <v>191</v>
      </c>
      <c r="P26" s="1007"/>
      <c r="Q26" s="890" t="s">
        <v>164</v>
      </c>
      <c r="R26" s="893" t="s">
        <v>165</v>
      </c>
      <c r="S26" s="36" t="s">
        <v>624</v>
      </c>
      <c r="T26" s="83" t="s">
        <v>72</v>
      </c>
      <c r="U26" s="999">
        <v>44088</v>
      </c>
      <c r="V26" s="83" t="s">
        <v>374</v>
      </c>
      <c r="W26" s="83"/>
      <c r="X26" s="83"/>
      <c r="Y26" s="46" t="s">
        <v>166</v>
      </c>
      <c r="Z26" s="259">
        <f t="shared" si="1"/>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57"/>
      <c r="L27" s="357"/>
      <c r="M27" s="104" t="s">
        <v>6</v>
      </c>
      <c r="N27" s="36" t="s">
        <v>55</v>
      </c>
      <c r="O27" s="87" t="s">
        <v>192</v>
      </c>
      <c r="P27" s="1007"/>
      <c r="Q27" s="892" t="s">
        <v>383</v>
      </c>
      <c r="R27" s="898" t="s">
        <v>341</v>
      </c>
      <c r="S27" s="36" t="s">
        <v>624</v>
      </c>
      <c r="T27" s="83" t="s">
        <v>72</v>
      </c>
      <c r="U27" s="181"/>
      <c r="V27" s="83"/>
      <c r="W27" s="83"/>
      <c r="X27" s="83"/>
      <c r="Y27" s="46" t="s">
        <v>193</v>
      </c>
      <c r="Z27" s="259">
        <f t="shared" si="1"/>
        <v>0</v>
      </c>
      <c r="AA27" s="260"/>
      <c r="AB27" s="260"/>
      <c r="AC27" s="260"/>
      <c r="AD27" s="260"/>
      <c r="AE27" s="258"/>
      <c r="AF27" s="258"/>
      <c r="AG27" s="258"/>
      <c r="AH27" s="258"/>
      <c r="AI27" s="258"/>
      <c r="AJ27" s="258"/>
    </row>
    <row r="28" spans="1:36" ht="27.6" x14ac:dyDescent="0.3">
      <c r="A28" s="110" t="s">
        <v>59</v>
      </c>
      <c r="B28" s="99" t="s">
        <v>684</v>
      </c>
      <c r="C28" s="100" t="s">
        <v>77</v>
      </c>
      <c r="D28" s="100"/>
      <c r="E28" s="24"/>
      <c r="F28" s="24"/>
      <c r="G28" s="24"/>
      <c r="H28" s="109">
        <f>IF(C28&lt;&gt;"",'CBL Score Standard'!$D84,IF(D28&lt;&gt;"",SUM('CBL Score Standard'!$D84:$E84),IF(E28&lt;&gt;"",SUM('CBL Score Standard'!$D84:$F84),IF(F28&lt;&gt;"",SUM('CBL Score Standard'!$D84:$G84),IF(G28&lt;&gt;"",SUM('CBL Score Standard'!$D84:$H84,0))))))</f>
        <v>0</v>
      </c>
      <c r="K28" s="357"/>
      <c r="L28" s="357"/>
      <c r="M28" s="104" t="s">
        <v>6</v>
      </c>
      <c r="N28" s="36" t="s">
        <v>55</v>
      </c>
      <c r="O28" s="87" t="s">
        <v>194</v>
      </c>
      <c r="P28" s="1007"/>
      <c r="Q28" s="976" t="s">
        <v>649</v>
      </c>
      <c r="R28" s="976" t="s">
        <v>650</v>
      </c>
      <c r="S28" s="50"/>
      <c r="T28" s="83"/>
      <c r="U28" s="83"/>
      <c r="V28" s="83"/>
      <c r="W28" s="83"/>
      <c r="X28" s="83"/>
      <c r="Y28" s="46" t="s">
        <v>195</v>
      </c>
      <c r="Z28" s="259">
        <f t="shared" si="1"/>
        <v>0</v>
      </c>
      <c r="AA28" s="260"/>
      <c r="AB28" s="260"/>
      <c r="AC28" s="260"/>
      <c r="AD28" s="260"/>
      <c r="AE28" s="258"/>
      <c r="AF28" s="258"/>
      <c r="AG28" s="258"/>
      <c r="AH28" s="258"/>
      <c r="AI28" s="258"/>
      <c r="AJ28" s="258"/>
    </row>
    <row r="29" spans="1:36" ht="27.6" x14ac:dyDescent="0.3">
      <c r="A29" s="110" t="s">
        <v>59</v>
      </c>
      <c r="B29" s="99" t="s">
        <v>683</v>
      </c>
      <c r="C29" s="100"/>
      <c r="D29" s="100"/>
      <c r="E29" s="24"/>
      <c r="F29" s="24"/>
      <c r="G29" s="24"/>
      <c r="H29" s="109" t="b">
        <f>IF(C29&lt;&gt;"",'CBL Score Standard'!$D85,IF(D29&lt;&gt;"",SUM('CBL Score Standard'!$D85:$E85),IF(E29&lt;&gt;"",SUM('CBL Score Standard'!$D85:$F85),IF(F29&lt;&gt;"",SUM('CBL Score Standard'!$D85:$G85),IF(G29&lt;&gt;"",SUM('CBL Score Standard'!$D85:$H85,0))))))</f>
        <v>0</v>
      </c>
      <c r="K29" s="357"/>
      <c r="L29" s="357"/>
      <c r="M29" s="104" t="s">
        <v>6</v>
      </c>
      <c r="N29" s="36" t="s">
        <v>55</v>
      </c>
      <c r="O29" s="87" t="s">
        <v>196</v>
      </c>
      <c r="P29" s="1007"/>
      <c r="Q29" s="976" t="s">
        <v>651</v>
      </c>
      <c r="R29" s="976" t="s">
        <v>652</v>
      </c>
      <c r="S29" s="36" t="s">
        <v>624</v>
      </c>
      <c r="T29" s="83" t="s">
        <v>73</v>
      </c>
      <c r="U29" s="83"/>
      <c r="V29" s="83"/>
      <c r="W29" s="83"/>
      <c r="X29" s="83"/>
      <c r="Y29" s="46" t="s">
        <v>197</v>
      </c>
      <c r="Z29" s="259">
        <f t="shared" si="1"/>
        <v>0</v>
      </c>
      <c r="AA29" s="260"/>
      <c r="AB29" s="260"/>
      <c r="AC29" s="260"/>
      <c r="AD29" s="260"/>
      <c r="AE29" s="258"/>
      <c r="AF29" s="258"/>
      <c r="AG29" s="258"/>
      <c r="AH29" s="258"/>
      <c r="AI29" s="258"/>
      <c r="AJ29" s="258"/>
    </row>
    <row r="30" spans="1:36" x14ac:dyDescent="0.3">
      <c r="A30" s="110" t="s">
        <v>149</v>
      </c>
      <c r="B30" s="99" t="s">
        <v>149</v>
      </c>
      <c r="C30" s="24"/>
      <c r="D30" s="24" t="s">
        <v>77</v>
      </c>
      <c r="E30" s="24"/>
      <c r="F30" s="24"/>
      <c r="G30" s="24"/>
      <c r="H30" s="109">
        <f>IF(C30&lt;&gt;"",'CBL Score Standard'!$D86,IF(D30&lt;&gt;"",SUM('CBL Score Standard'!$D86:$E86),IF(E30&lt;&gt;"",SUM('CBL Score Standard'!$D86:$F86),IF(F30&lt;&gt;"",SUM('CBL Score Standard'!$D86:$G86),IF(G30&lt;&gt;"",SUM('CBL Score Standard'!$D86:$H86,0))))))</f>
        <v>0.13852813852813853</v>
      </c>
      <c r="K30" s="357"/>
      <c r="L30" s="357"/>
      <c r="M30" s="104" t="s">
        <v>6</v>
      </c>
      <c r="N30" s="36" t="s">
        <v>55</v>
      </c>
      <c r="O30" s="87" t="s">
        <v>198</v>
      </c>
      <c r="P30" s="1007"/>
      <c r="Q30" s="892" t="s">
        <v>199</v>
      </c>
      <c r="R30" s="898" t="s">
        <v>200</v>
      </c>
      <c r="S30" s="36" t="s">
        <v>624</v>
      </c>
      <c r="T30" s="83" t="s">
        <v>73</v>
      </c>
      <c r="U30" s="83"/>
      <c r="V30" s="83"/>
      <c r="W30" s="83"/>
      <c r="X30" s="83"/>
      <c r="Y30" s="49" t="s">
        <v>201</v>
      </c>
      <c r="Z30" s="259">
        <f t="shared" si="1"/>
        <v>0</v>
      </c>
      <c r="AA30" s="260"/>
      <c r="AB30" s="260"/>
      <c r="AC30" s="260"/>
      <c r="AD30" s="260"/>
      <c r="AE30" s="258"/>
      <c r="AF30" s="258"/>
      <c r="AG30" s="258"/>
      <c r="AH30" s="258"/>
      <c r="AI30" s="258"/>
      <c r="AJ30" s="258"/>
    </row>
    <row r="31" spans="1:36"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57"/>
      <c r="L31" s="357"/>
      <c r="M31" s="104" t="s">
        <v>6</v>
      </c>
      <c r="N31" s="36" t="s">
        <v>55</v>
      </c>
      <c r="O31" s="87" t="s">
        <v>202</v>
      </c>
      <c r="P31" s="1007"/>
      <c r="Q31" s="892" t="s">
        <v>384</v>
      </c>
      <c r="R31" s="898" t="s">
        <v>385</v>
      </c>
      <c r="S31" s="50"/>
      <c r="T31" s="83"/>
      <c r="U31" s="83"/>
      <c r="V31" s="83"/>
      <c r="W31" s="83"/>
      <c r="X31" s="83"/>
      <c r="Y31" s="49" t="s">
        <v>203</v>
      </c>
      <c r="Z31" s="259">
        <f t="shared" si="1"/>
        <v>0</v>
      </c>
      <c r="AA31" s="260"/>
      <c r="AB31" s="260"/>
      <c r="AC31" s="260"/>
      <c r="AD31" s="260"/>
      <c r="AE31" s="258"/>
      <c r="AF31" s="258"/>
      <c r="AG31" s="258"/>
      <c r="AH31" s="258"/>
      <c r="AI31" s="258"/>
      <c r="AJ31" s="258"/>
    </row>
    <row r="32" spans="1:36" ht="26.4" x14ac:dyDescent="0.3">
      <c r="A32" s="110" t="s">
        <v>31</v>
      </c>
      <c r="B32" s="99" t="s">
        <v>660</v>
      </c>
      <c r="C32" s="24" t="s">
        <v>77</v>
      </c>
      <c r="D32" s="24"/>
      <c r="E32" s="24"/>
      <c r="F32" s="24"/>
      <c r="G32" s="24"/>
      <c r="H32" s="109">
        <f>IF(C32&lt;&gt;"",'CBL Score Standard'!$D88,IF(D32&lt;&gt;"",SUM('CBL Score Standard'!$D88:$E88),IF(E32&lt;&gt;"",SUM('CBL Score Standard'!$D88:$F88),IF(F32&lt;&gt;"",SUM('CBL Score Standard'!$D88:$G88),IF(G32&lt;&gt;"",SUM('CBL Score Standard'!$D88:$H88,0))))))</f>
        <v>9.0909090909090912E-2</v>
      </c>
      <c r="K32" s="357"/>
      <c r="L32" s="357"/>
      <c r="M32" s="104" t="s">
        <v>6</v>
      </c>
      <c r="N32" s="36" t="s">
        <v>56</v>
      </c>
      <c r="O32" s="87" t="s">
        <v>427</v>
      </c>
      <c r="P32" s="1007"/>
      <c r="Q32" s="892" t="s">
        <v>167</v>
      </c>
      <c r="R32" s="898" t="s">
        <v>204</v>
      </c>
      <c r="S32" s="36" t="s">
        <v>624</v>
      </c>
      <c r="T32" s="83" t="s">
        <v>72</v>
      </c>
      <c r="U32" s="185">
        <v>44048</v>
      </c>
      <c r="V32" s="214" t="s">
        <v>374</v>
      </c>
      <c r="W32" s="83"/>
      <c r="X32" s="83"/>
      <c r="Y32" s="46" t="s">
        <v>205</v>
      </c>
      <c r="Z32" s="259">
        <f t="shared" si="1"/>
        <v>0</v>
      </c>
      <c r="AA32" s="260"/>
      <c r="AB32" s="260"/>
      <c r="AC32" s="260"/>
      <c r="AD32" s="260"/>
      <c r="AE32" s="258"/>
      <c r="AF32" s="258"/>
      <c r="AG32" s="258"/>
      <c r="AH32" s="258"/>
      <c r="AI32" s="258"/>
      <c r="AJ32" s="258"/>
    </row>
    <row r="33" spans="1:36" x14ac:dyDescent="0.3">
      <c r="A33" s="110" t="s">
        <v>31</v>
      </c>
      <c r="B33" s="99" t="s">
        <v>175</v>
      </c>
      <c r="C33" s="100" t="s">
        <v>77</v>
      </c>
      <c r="D33" s="24"/>
      <c r="E33" s="129"/>
      <c r="F33" s="24"/>
      <c r="G33" s="24"/>
      <c r="H33" s="109">
        <f>IF(C33&lt;&gt;"",'CBL Score Standard'!$D89,IF(D33&lt;&gt;"",SUM('CBL Score Standard'!$D89:$E89),IF(E33&lt;&gt;"",SUM('CBL Score Standard'!$D89:$F89),IF(F33&lt;&gt;"",SUM('CBL Score Standard'!$D89:$G89),IF(G33&lt;&gt;"",SUM('CBL Score Standard'!$D89:$H89,0))))))</f>
        <v>9.0909090909090912E-2</v>
      </c>
      <c r="K33" s="357"/>
      <c r="L33" s="357"/>
      <c r="M33" s="104" t="s">
        <v>6</v>
      </c>
      <c r="N33" s="36" t="s">
        <v>0</v>
      </c>
      <c r="O33" s="87" t="s">
        <v>426</v>
      </c>
      <c r="P33" s="1007"/>
      <c r="Q33" s="892" t="s">
        <v>206</v>
      </c>
      <c r="R33" s="893" t="s">
        <v>206</v>
      </c>
      <c r="S33" s="50"/>
      <c r="T33" s="83"/>
      <c r="U33" s="83"/>
      <c r="V33" s="83"/>
      <c r="W33" s="83"/>
      <c r="X33" s="83"/>
      <c r="Y33" s="41"/>
      <c r="Z33" s="259">
        <f t="shared" si="1"/>
        <v>0</v>
      </c>
      <c r="AA33" s="260"/>
      <c r="AB33" s="260"/>
      <c r="AC33" s="260"/>
      <c r="AD33" s="260"/>
      <c r="AE33" s="258"/>
      <c r="AF33" s="258"/>
      <c r="AG33" s="258"/>
      <c r="AH33" s="258"/>
      <c r="AI33" s="258"/>
      <c r="AJ33" s="258"/>
    </row>
    <row r="34" spans="1:36" x14ac:dyDescent="0.3">
      <c r="A34" s="110" t="s">
        <v>46</v>
      </c>
      <c r="B34" s="99" t="s">
        <v>171</v>
      </c>
      <c r="C34" s="100" t="s">
        <v>77</v>
      </c>
      <c r="D34" s="24"/>
      <c r="E34" s="129"/>
      <c r="F34" s="24"/>
      <c r="G34" s="24"/>
      <c r="H34" s="109">
        <f>IF(C34&lt;&gt;"",'CBL Score Standard'!$D90,IF(D34&lt;&gt;"",SUM('CBL Score Standard'!$D90:$E90),IF(E34&lt;&gt;"",SUM('CBL Score Standard'!$D90:$F90),IF(F34&lt;&gt;"",SUM('CBL Score Standard'!$D90:$G90),IF(G34&lt;&gt;"",SUM('CBL Score Standard'!$D90:$H90,0))))))</f>
        <v>0</v>
      </c>
      <c r="K34" s="357"/>
      <c r="L34" s="357"/>
      <c r="M34" s="104" t="s">
        <v>6</v>
      </c>
      <c r="N34" s="36" t="s">
        <v>53</v>
      </c>
      <c r="O34" s="90" t="s">
        <v>371</v>
      </c>
      <c r="P34" s="1007"/>
      <c r="Q34" s="892" t="s">
        <v>164</v>
      </c>
      <c r="R34" s="898" t="s">
        <v>207</v>
      </c>
      <c r="S34" s="36"/>
      <c r="T34" s="83"/>
      <c r="U34" s="83"/>
      <c r="V34" s="83"/>
      <c r="W34" s="83"/>
      <c r="X34" s="83"/>
      <c r="Y34" s="49" t="s">
        <v>208</v>
      </c>
      <c r="Z34" s="259">
        <f t="shared" si="1"/>
        <v>0</v>
      </c>
      <c r="AA34" s="260"/>
      <c r="AB34" s="260"/>
      <c r="AC34" s="260"/>
      <c r="AD34" s="260"/>
      <c r="AE34" s="258"/>
      <c r="AF34" s="258"/>
      <c r="AG34" s="258"/>
      <c r="AH34" s="258"/>
      <c r="AI34" s="258"/>
      <c r="AJ34" s="258"/>
    </row>
    <row r="35" spans="1:36" ht="28.8"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58"/>
      <c r="L35" s="358"/>
      <c r="M35" s="104" t="s">
        <v>6</v>
      </c>
      <c r="N35" s="36" t="s">
        <v>54</v>
      </c>
      <c r="O35" s="87" t="s">
        <v>345</v>
      </c>
      <c r="P35" s="1007"/>
      <c r="Q35" s="892" t="s">
        <v>209</v>
      </c>
      <c r="R35" s="898" t="s">
        <v>210</v>
      </c>
      <c r="S35" s="36" t="s">
        <v>624</v>
      </c>
      <c r="T35" s="83" t="s">
        <v>72</v>
      </c>
      <c r="U35" s="999">
        <v>43999</v>
      </c>
      <c r="V35" s="83" t="s">
        <v>374</v>
      </c>
      <c r="W35" s="83"/>
      <c r="X35" s="83"/>
      <c r="Y35" s="250" t="s">
        <v>629</v>
      </c>
      <c r="Z35" s="259">
        <f t="shared" si="1"/>
        <v>0</v>
      </c>
      <c r="AA35" s="260"/>
      <c r="AB35" s="260"/>
      <c r="AC35" s="260"/>
      <c r="AD35" s="260"/>
      <c r="AE35" s="258"/>
      <c r="AF35" s="258"/>
      <c r="AG35" s="258"/>
      <c r="AH35" s="258"/>
      <c r="AI35" s="258"/>
      <c r="AJ35" s="258"/>
    </row>
    <row r="36" spans="1:36" x14ac:dyDescent="0.3">
      <c r="A36" s="110" t="s">
        <v>54</v>
      </c>
      <c r="B36" s="99" t="s">
        <v>425</v>
      </c>
      <c r="C36" s="24" t="s">
        <v>77</v>
      </c>
      <c r="D36" s="24"/>
      <c r="E36" s="24"/>
      <c r="F36" s="24"/>
      <c r="G36" s="24"/>
      <c r="H36" s="109">
        <f>IF(C36&lt;&gt;"",'CBL Score Standard'!$D92,IF(D36&lt;&gt;"",SUM('CBL Score Standard'!$D92:$E92),IF(E36&lt;&gt;"",SUM('CBL Score Standard'!$D92:$F92),IF(F36&lt;&gt;"",SUM('CBL Score Standard'!$D92:$G92),IF(G36&lt;&gt;"",SUM('CBL Score Standard'!$D92:$H92,0))))))</f>
        <v>9.0909090909090912E-2</v>
      </c>
      <c r="K36" s="3"/>
      <c r="L36" s="3"/>
      <c r="M36" s="3"/>
      <c r="N36" s="92"/>
      <c r="O36" s="3"/>
      <c r="P36" s="1007"/>
      <c r="Q36" s="884"/>
      <c r="R36" s="884"/>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t="s">
        <v>77</v>
      </c>
      <c r="E37" s="24"/>
      <c r="F37" s="24"/>
      <c r="G37" s="24"/>
      <c r="H37" s="109">
        <f>IF(C37&lt;&gt;"",'CBL Score Standard'!$D93,IF(D37&lt;&gt;"",SUM('CBL Score Standard'!$D93:$E93),IF(E37&lt;&gt;"",SUM('CBL Score Standard'!$D93:$F93),IF(F37&lt;&gt;"",SUM('CBL Score Standard'!$D93:$G93),IF(G37&lt;&gt;"",SUM('CBL Score Standard'!$D93:$H93,0))))))</f>
        <v>4.7619047619047616E-2</v>
      </c>
      <c r="K37" s="1173" t="s">
        <v>211</v>
      </c>
      <c r="L37" s="1174"/>
      <c r="M37" s="1174"/>
      <c r="N37" s="1174"/>
      <c r="O37" s="1174"/>
      <c r="P37" s="1174"/>
      <c r="Q37" s="1174"/>
      <c r="R37" s="1174"/>
      <c r="S37" s="1174"/>
      <c r="T37" s="1174"/>
      <c r="U37" s="1174"/>
      <c r="V37" s="1174"/>
      <c r="W37" s="1174"/>
      <c r="X37" s="1174"/>
      <c r="Y37" s="349"/>
      <c r="Z37" s="263"/>
      <c r="AA37" s="349"/>
      <c r="AB37" s="349"/>
      <c r="AC37" s="349"/>
      <c r="AD37" s="349"/>
      <c r="AE37" s="349"/>
      <c r="AF37" s="349"/>
      <c r="AG37" s="349"/>
      <c r="AH37" s="349"/>
      <c r="AI37" s="349"/>
      <c r="AJ37" s="349"/>
    </row>
    <row r="38" spans="1:36" ht="27.6" x14ac:dyDescent="0.3">
      <c r="A38" s="110" t="s">
        <v>54</v>
      </c>
      <c r="B38" s="99" t="s">
        <v>231</v>
      </c>
      <c r="C38" s="100"/>
      <c r="D38" s="100"/>
      <c r="E38" s="24"/>
      <c r="F38" s="24"/>
      <c r="G38" s="24"/>
      <c r="H38" s="109" t="b">
        <f>IF(C38&lt;&gt;"",'CBL Score Standard'!$D94,IF(D38&lt;&gt;"",SUM('CBL Score Standard'!$D94:$E94),IF(E38&lt;&gt;"",SUM('CBL Score Standard'!$D94:$F94),IF(F38&lt;&gt;"",SUM('CBL Score Standard'!$D94:$G94),IF(G38&lt;&gt;"",SUM('CBL Score Standard'!$D94:$H94,0))))))</f>
        <v>0</v>
      </c>
      <c r="K38" s="355" t="s">
        <v>133</v>
      </c>
      <c r="L38" s="355" t="s">
        <v>91</v>
      </c>
      <c r="M38" s="1182" t="s">
        <v>75</v>
      </c>
      <c r="N38" s="1184" t="s">
        <v>134</v>
      </c>
      <c r="O38" s="351" t="s">
        <v>135</v>
      </c>
      <c r="P38" s="1009" t="s">
        <v>136</v>
      </c>
      <c r="Q38" s="1009" t="s">
        <v>137</v>
      </c>
      <c r="R38" s="1009" t="s">
        <v>138</v>
      </c>
      <c r="S38" s="360" t="s">
        <v>139</v>
      </c>
      <c r="T38" s="352" t="s">
        <v>344</v>
      </c>
      <c r="U38" s="352" t="s">
        <v>342</v>
      </c>
      <c r="V38" s="352" t="s">
        <v>343</v>
      </c>
      <c r="W38" s="352" t="s">
        <v>375</v>
      </c>
      <c r="X38" s="352" t="s">
        <v>376</v>
      </c>
      <c r="Y38" s="355" t="s">
        <v>140</v>
      </c>
      <c r="Z38" s="1186" t="s">
        <v>667</v>
      </c>
      <c r="AA38" s="1172" t="s">
        <v>666</v>
      </c>
      <c r="AB38" s="1172"/>
      <c r="AC38" s="1172" t="s">
        <v>668</v>
      </c>
      <c r="AD38" s="1172"/>
      <c r="AE38" s="1172" t="s">
        <v>669</v>
      </c>
      <c r="AF38" s="1172"/>
      <c r="AG38" s="1172" t="s">
        <v>670</v>
      </c>
      <c r="AH38" s="1172"/>
      <c r="AI38" s="1172" t="s">
        <v>671</v>
      </c>
      <c r="AJ38" s="1172"/>
    </row>
    <row r="39" spans="1:36" ht="27.6" x14ac:dyDescent="0.3">
      <c r="A39" s="110" t="s">
        <v>53</v>
      </c>
      <c r="B39" s="99" t="s">
        <v>371</v>
      </c>
      <c r="C39" s="100"/>
      <c r="D39" s="117"/>
      <c r="E39" s="117"/>
      <c r="F39" s="24"/>
      <c r="G39" s="24"/>
      <c r="H39" s="109" t="b">
        <f>IF(C39&lt;&gt;"",'CBL Score Standard'!$D95,IF(D39&lt;&gt;"",SUM('CBL Score Standard'!$D95:$E95),IF(E39&lt;&gt;"",SUM('CBL Score Standard'!$D95:$F95),IF(F39&lt;&gt;"",SUM('CBL Score Standard'!$D95:$G95),IF(G39&lt;&gt;"",SUM('CBL Score Standard'!$D95:$H95,0))))))</f>
        <v>0</v>
      </c>
      <c r="K39" s="354"/>
      <c r="L39" s="354"/>
      <c r="M39" s="1183"/>
      <c r="N39" s="1190"/>
      <c r="O39" s="350"/>
      <c r="P39" s="1013" t="s">
        <v>141</v>
      </c>
      <c r="Q39" s="1008"/>
      <c r="R39" s="1008"/>
      <c r="S39" s="359"/>
      <c r="T39" s="352"/>
      <c r="U39" s="352"/>
      <c r="V39" s="352"/>
      <c r="W39" s="352"/>
      <c r="X39" s="352"/>
      <c r="Y39" s="354"/>
      <c r="Z39" s="1187"/>
      <c r="AA39" s="348" t="s">
        <v>672</v>
      </c>
      <c r="AB39" s="348" t="s">
        <v>673</v>
      </c>
      <c r="AC39" s="348" t="s">
        <v>672</v>
      </c>
      <c r="AD39" s="348" t="s">
        <v>673</v>
      </c>
      <c r="AE39" s="348" t="s">
        <v>672</v>
      </c>
      <c r="AF39" s="348" t="s">
        <v>673</v>
      </c>
      <c r="AG39" s="348" t="s">
        <v>672</v>
      </c>
      <c r="AH39" s="348" t="s">
        <v>673</v>
      </c>
      <c r="AI39" s="348" t="s">
        <v>672</v>
      </c>
      <c r="AJ39" s="348" t="s">
        <v>673</v>
      </c>
    </row>
    <row r="40" spans="1:36" x14ac:dyDescent="0.3">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356" t="s">
        <v>142</v>
      </c>
      <c r="L40" s="356" t="s">
        <v>143</v>
      </c>
      <c r="M40" s="104" t="s">
        <v>7</v>
      </c>
      <c r="N40" s="36" t="s">
        <v>56</v>
      </c>
      <c r="O40" s="87" t="s">
        <v>663</v>
      </c>
      <c r="P40" s="173"/>
      <c r="Q40" s="899" t="s">
        <v>212</v>
      </c>
      <c r="R40" s="898" t="s">
        <v>213</v>
      </c>
      <c r="S40" s="66"/>
      <c r="T40" s="128"/>
      <c r="U40" s="180"/>
      <c r="V40" s="214"/>
      <c r="W40" s="83"/>
      <c r="X40" s="83"/>
      <c r="Y40" s="46" t="s">
        <v>214</v>
      </c>
      <c r="Z40" s="259">
        <f t="shared" ref="Z40:Z55" si="2">DATEDIF(AA40,AB40,"m")/12+DATEDIF(AC40,AD40,"m")/12+DATEDIF(AE40,AF40,"m")/12+DATEDIF(AG40,AH40,"m")/12+DATEDIF(AI40,AJ40,"m")/12</f>
        <v>0</v>
      </c>
      <c r="AA40" s="260"/>
      <c r="AB40" s="260"/>
      <c r="AC40" s="260"/>
      <c r="AD40" s="260"/>
      <c r="AE40" s="258"/>
      <c r="AF40" s="258"/>
      <c r="AG40" s="258"/>
      <c r="AH40" s="258"/>
      <c r="AI40" s="258"/>
      <c r="AJ40" s="258"/>
    </row>
    <row r="41" spans="1:36"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57"/>
      <c r="L41" s="357"/>
      <c r="M41" s="104" t="s">
        <v>7</v>
      </c>
      <c r="N41" s="36" t="s">
        <v>56</v>
      </c>
      <c r="O41" s="87" t="s">
        <v>215</v>
      </c>
      <c r="P41" s="173"/>
      <c r="Q41" s="892" t="s">
        <v>164</v>
      </c>
      <c r="R41" s="898" t="s">
        <v>207</v>
      </c>
      <c r="S41" s="36" t="s">
        <v>624</v>
      </c>
      <c r="T41" s="83" t="s">
        <v>72</v>
      </c>
      <c r="U41" s="180">
        <v>44106</v>
      </c>
      <c r="V41" s="214" t="s">
        <v>418</v>
      </c>
      <c r="W41" s="83"/>
      <c r="X41" s="83"/>
      <c r="Y41" s="49" t="s">
        <v>216</v>
      </c>
      <c r="Z41" s="259">
        <f t="shared" si="2"/>
        <v>0</v>
      </c>
      <c r="AA41" s="260"/>
      <c r="AB41" s="260"/>
      <c r="AC41" s="260"/>
      <c r="AD41" s="260"/>
      <c r="AE41" s="258"/>
      <c r="AF41" s="258"/>
      <c r="AG41" s="258"/>
      <c r="AH41" s="258"/>
      <c r="AI41" s="258"/>
      <c r="AJ41" s="258"/>
    </row>
    <row r="42" spans="1:36" ht="12.75" customHeight="1"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57"/>
      <c r="L42" s="357"/>
      <c r="M42" s="104" t="s">
        <v>7</v>
      </c>
      <c r="N42" s="36" t="s">
        <v>55</v>
      </c>
      <c r="O42" s="91" t="s">
        <v>664</v>
      </c>
      <c r="P42" s="173"/>
      <c r="Q42" s="976" t="s">
        <v>653</v>
      </c>
      <c r="R42" s="976" t="s">
        <v>654</v>
      </c>
      <c r="S42" s="36" t="s">
        <v>624</v>
      </c>
      <c r="T42" s="83" t="s">
        <v>72</v>
      </c>
      <c r="U42" s="180">
        <v>44049</v>
      </c>
      <c r="V42" s="214" t="s">
        <v>374</v>
      </c>
      <c r="W42" s="83"/>
      <c r="X42" s="83"/>
      <c r="Y42" s="52" t="s">
        <v>249</v>
      </c>
      <c r="Z42" s="259">
        <f t="shared" si="2"/>
        <v>0</v>
      </c>
      <c r="AA42" s="260"/>
      <c r="AB42" s="260"/>
      <c r="AC42" s="260"/>
      <c r="AD42" s="260"/>
      <c r="AE42" s="258"/>
      <c r="AF42" s="258"/>
      <c r="AG42" s="258"/>
      <c r="AH42" s="258"/>
      <c r="AI42" s="258"/>
      <c r="AJ42" s="258"/>
    </row>
    <row r="43" spans="1:36" ht="27.6" x14ac:dyDescent="0.3">
      <c r="A43" s="110" t="s">
        <v>0</v>
      </c>
      <c r="B43" s="99" t="s">
        <v>426</v>
      </c>
      <c r="C43" s="100"/>
      <c r="D43" s="24" t="s">
        <v>77</v>
      </c>
      <c r="E43" s="24"/>
      <c r="F43" s="24"/>
      <c r="G43" s="24"/>
      <c r="H43" s="109">
        <f>IF(C43&lt;&gt;"",'CBL Score Standard'!$D99,IF(D43&lt;&gt;"",SUM('CBL Score Standard'!$D99:$E99),IF(E43&lt;&gt;"",SUM('CBL Score Standard'!$D99:$F99),IF(F43&lt;&gt;"",SUM('CBL Score Standard'!$D99:$G99),IF(G43&lt;&gt;"",SUM('CBL Score Standard'!$D99:$H99,0))))))</f>
        <v>4.7619047619047616E-2</v>
      </c>
      <c r="K43" s="357"/>
      <c r="L43" s="357"/>
      <c r="M43" s="104" t="s">
        <v>7</v>
      </c>
      <c r="N43" s="36" t="s">
        <v>55</v>
      </c>
      <c r="O43" s="87" t="s">
        <v>448</v>
      </c>
      <c r="P43" s="173"/>
      <c r="Q43" s="976" t="s">
        <v>655</v>
      </c>
      <c r="R43" s="976" t="s">
        <v>656</v>
      </c>
      <c r="S43" s="36" t="s">
        <v>624</v>
      </c>
      <c r="T43" s="83" t="s">
        <v>72</v>
      </c>
      <c r="U43" s="180">
        <v>44111</v>
      </c>
      <c r="V43" s="214" t="s">
        <v>374</v>
      </c>
      <c r="W43" s="83"/>
      <c r="X43" s="83"/>
      <c r="Y43" s="49" t="s">
        <v>219</v>
      </c>
      <c r="Z43" s="259">
        <f t="shared" si="2"/>
        <v>0</v>
      </c>
      <c r="AA43" s="260"/>
      <c r="AB43" s="260"/>
      <c r="AC43" s="260"/>
      <c r="AD43" s="260"/>
      <c r="AE43" s="258"/>
      <c r="AF43" s="258"/>
      <c r="AG43" s="258"/>
      <c r="AH43" s="258"/>
      <c r="AI43" s="258"/>
      <c r="AJ43" s="258"/>
    </row>
    <row r="44" spans="1:36" ht="26.4" x14ac:dyDescent="0.3">
      <c r="A44" s="110" t="s">
        <v>41</v>
      </c>
      <c r="B44" s="99" t="s">
        <v>450</v>
      </c>
      <c r="C44" s="24"/>
      <c r="D44" s="24" t="s">
        <v>77</v>
      </c>
      <c r="E44" s="24"/>
      <c r="F44" s="24"/>
      <c r="G44" s="24"/>
      <c r="H44" s="109">
        <f>IF(C44&lt;&gt;"",'CBL Score Standard'!$D100,IF(D44&lt;&gt;"",SUM('CBL Score Standard'!$D100:$E100),IF(E44&lt;&gt;"",SUM('CBL Score Standard'!$D100:$F100),IF(F44&lt;&gt;"",SUM('CBL Score Standard'!$D100:$G100),IF(G44&lt;&gt;"",SUM('CBL Score Standard'!$D100:$H100,0))))))</f>
        <v>0.13852813852813853</v>
      </c>
      <c r="K44" s="357"/>
      <c r="L44" s="357"/>
      <c r="M44" s="104" t="s">
        <v>7</v>
      </c>
      <c r="N44" s="36" t="s">
        <v>55</v>
      </c>
      <c r="O44" s="87" t="s">
        <v>185</v>
      </c>
      <c r="P44" s="173"/>
      <c r="Q44" s="976" t="s">
        <v>220</v>
      </c>
      <c r="R44" s="976" t="s">
        <v>270</v>
      </c>
      <c r="S44" s="36"/>
      <c r="T44" s="83"/>
      <c r="U44" s="83"/>
      <c r="V44" s="83"/>
      <c r="W44" s="83"/>
      <c r="X44" s="83"/>
      <c r="Y44" s="49" t="s">
        <v>186</v>
      </c>
      <c r="Z44" s="259">
        <f t="shared" si="2"/>
        <v>0</v>
      </c>
      <c r="AA44" s="260"/>
      <c r="AB44" s="260"/>
      <c r="AC44" s="260"/>
      <c r="AD44" s="260"/>
      <c r="AE44" s="258"/>
      <c r="AF44" s="258"/>
      <c r="AG44" s="258"/>
      <c r="AH44" s="258"/>
      <c r="AI44" s="258"/>
      <c r="AJ44" s="258"/>
    </row>
    <row r="45" spans="1:36" ht="27.6" x14ac:dyDescent="0.3">
      <c r="A45" s="110" t="s">
        <v>41</v>
      </c>
      <c r="B45" s="99" t="s">
        <v>178</v>
      </c>
      <c r="C45" s="100" t="s">
        <v>77</v>
      </c>
      <c r="D45" s="24"/>
      <c r="E45" s="129"/>
      <c r="F45" s="24"/>
      <c r="G45" s="24"/>
      <c r="H45" s="109">
        <f>IF(C45&lt;&gt;"",'CBL Score Standard'!$D101,IF(D45&lt;&gt;"",SUM('CBL Score Standard'!$D101:$E101),IF(E45&lt;&gt;"",SUM('CBL Score Standard'!$D101:$F101),IF(F45&lt;&gt;"",SUM('CBL Score Standard'!$D101:$G101),IF(G45&lt;&gt;"",SUM('CBL Score Standard'!$D101:$H101,0))))))</f>
        <v>0</v>
      </c>
      <c r="K45" s="357"/>
      <c r="L45" s="357"/>
      <c r="M45" s="104" t="s">
        <v>7</v>
      </c>
      <c r="N45" s="36" t="s">
        <v>55</v>
      </c>
      <c r="O45" s="87" t="s">
        <v>694</v>
      </c>
      <c r="P45" s="173"/>
      <c r="Q45" s="976" t="s">
        <v>658</v>
      </c>
      <c r="R45" s="976" t="s">
        <v>657</v>
      </c>
      <c r="S45" s="36"/>
      <c r="T45" s="83"/>
      <c r="U45" s="83"/>
      <c r="V45" s="83"/>
      <c r="W45" s="83"/>
      <c r="X45" s="83"/>
      <c r="Y45" s="49" t="s">
        <v>186</v>
      </c>
      <c r="Z45" s="259">
        <f t="shared" si="2"/>
        <v>0</v>
      </c>
      <c r="AA45" s="260"/>
      <c r="AB45" s="260"/>
      <c r="AC45" s="260"/>
      <c r="AD45" s="260"/>
      <c r="AE45" s="258"/>
      <c r="AF45" s="258"/>
      <c r="AG45" s="258"/>
      <c r="AH45" s="258"/>
      <c r="AI45" s="258"/>
      <c r="AJ45" s="258"/>
    </row>
    <row r="46" spans="1:3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57"/>
      <c r="L46" s="357"/>
      <c r="M46" s="104" t="s">
        <v>7</v>
      </c>
      <c r="N46" s="36" t="s">
        <v>55</v>
      </c>
      <c r="O46" s="87" t="s">
        <v>665</v>
      </c>
      <c r="P46" s="995"/>
      <c r="Q46" s="892" t="s">
        <v>221</v>
      </c>
      <c r="R46" s="898" t="s">
        <v>200</v>
      </c>
      <c r="S46" s="36" t="s">
        <v>624</v>
      </c>
      <c r="T46" s="83" t="s">
        <v>72</v>
      </c>
      <c r="U46" s="47">
        <v>44035</v>
      </c>
      <c r="V46" s="83" t="s">
        <v>374</v>
      </c>
      <c r="W46" s="83"/>
      <c r="X46" s="83"/>
      <c r="Y46" s="46" t="s">
        <v>222</v>
      </c>
      <c r="Z46" s="259">
        <f t="shared" si="2"/>
        <v>0</v>
      </c>
      <c r="AA46" s="260"/>
      <c r="AB46" s="260"/>
      <c r="AC46" s="260"/>
      <c r="AD46" s="260"/>
      <c r="AE46" s="258"/>
      <c r="AF46" s="258"/>
      <c r="AG46" s="258"/>
      <c r="AH46" s="258"/>
      <c r="AI46" s="258"/>
      <c r="AJ46" s="258"/>
    </row>
    <row r="47" spans="1:36" x14ac:dyDescent="0.3">
      <c r="A47" s="110" t="s">
        <v>144</v>
      </c>
      <c r="B47" s="99" t="s">
        <v>372</v>
      </c>
      <c r="C47" s="24"/>
      <c r="D47" s="24"/>
      <c r="E47" s="24"/>
      <c r="F47" s="24"/>
      <c r="G47" s="24"/>
      <c r="H47" s="109" t="b">
        <f>IF(C47&lt;&gt;"",'CBL Score Standard'!$D103,IF(D47&lt;&gt;"",SUM('CBL Score Standard'!$D103:$E103),IF(E47&lt;&gt;"",SUM('CBL Score Standard'!$D103:$F103),IF(F47&lt;&gt;"",SUM('CBL Score Standard'!$D103:$G103),IF(G47&lt;&gt;"",SUM('CBL Score Standard'!$D103:$H103,0))))))</f>
        <v>0</v>
      </c>
      <c r="K47" s="357"/>
      <c r="L47" s="357"/>
      <c r="M47" s="104" t="s">
        <v>7</v>
      </c>
      <c r="N47" s="36" t="s">
        <v>53</v>
      </c>
      <c r="O47" s="87" t="s">
        <v>223</v>
      </c>
      <c r="P47" s="906"/>
      <c r="Q47" s="891" t="s">
        <v>224</v>
      </c>
      <c r="R47" s="907" t="s">
        <v>225</v>
      </c>
      <c r="S47" s="36"/>
      <c r="T47" s="83"/>
      <c r="U47" s="83"/>
      <c r="V47" s="83"/>
      <c r="W47" s="83"/>
      <c r="X47" s="83"/>
      <c r="Y47" s="55" t="s">
        <v>632</v>
      </c>
      <c r="Z47" s="259">
        <f t="shared" si="2"/>
        <v>0</v>
      </c>
      <c r="AA47" s="260"/>
      <c r="AB47" s="260"/>
      <c r="AC47" s="260"/>
      <c r="AD47" s="260"/>
      <c r="AE47" s="258"/>
      <c r="AF47" s="258"/>
      <c r="AG47" s="258"/>
      <c r="AH47" s="258"/>
      <c r="AI47" s="258"/>
      <c r="AJ47" s="258"/>
    </row>
    <row r="48" spans="1:36" ht="39.6" x14ac:dyDescent="0.3">
      <c r="A48" s="110" t="s">
        <v>144</v>
      </c>
      <c r="B48" s="99" t="s">
        <v>373</v>
      </c>
      <c r="C48" s="24"/>
      <c r="D48" s="24" t="s">
        <v>77</v>
      </c>
      <c r="E48" s="24"/>
      <c r="F48" s="24"/>
      <c r="G48" s="24"/>
      <c r="H48" s="109">
        <f>IF(C48&lt;&gt;"",'CBL Score Standard'!$D104,IF(D48&lt;&gt;"",SUM('CBL Score Standard'!$D104:$E104),IF(E48&lt;&gt;"",SUM('CBL Score Standard'!$D104:$F104),IF(F48&lt;&gt;"",SUM('CBL Score Standard'!$D104:$G104),IF(G48&lt;&gt;"",SUM('CBL Score Standard'!$D104:$H104,0))))))</f>
        <v>0.13852813852813853</v>
      </c>
      <c r="K48" s="357"/>
      <c r="L48" s="357"/>
      <c r="M48" s="104" t="s">
        <v>7</v>
      </c>
      <c r="N48" s="36" t="s">
        <v>53</v>
      </c>
      <c r="O48" s="87" t="s">
        <v>226</v>
      </c>
      <c r="P48" s="906"/>
      <c r="Q48" s="891" t="s">
        <v>227</v>
      </c>
      <c r="R48" s="907" t="s">
        <v>228</v>
      </c>
      <c r="S48" s="36"/>
      <c r="T48" s="83"/>
      <c r="U48" s="83"/>
      <c r="V48" s="83"/>
      <c r="W48" s="83"/>
      <c r="X48" s="83"/>
      <c r="Y48" s="55" t="s">
        <v>633</v>
      </c>
      <c r="Z48" s="259">
        <f t="shared" si="2"/>
        <v>0</v>
      </c>
      <c r="AA48" s="260"/>
      <c r="AB48" s="260"/>
      <c r="AC48" s="260"/>
      <c r="AD48" s="260"/>
      <c r="AE48" s="258"/>
      <c r="AF48" s="258"/>
      <c r="AG48" s="258"/>
      <c r="AH48" s="258"/>
      <c r="AI48" s="258"/>
      <c r="AJ48" s="258"/>
    </row>
    <row r="49" spans="1:36" ht="27.6" x14ac:dyDescent="0.3">
      <c r="A49" s="110" t="s">
        <v>144</v>
      </c>
      <c r="B49" s="99" t="s">
        <v>452</v>
      </c>
      <c r="C49" s="24"/>
      <c r="D49" s="24" t="s">
        <v>77</v>
      </c>
      <c r="E49" s="24"/>
      <c r="F49" s="24"/>
      <c r="G49" s="24"/>
      <c r="H49" s="109">
        <f>IF(C49&lt;&gt;"",'CBL Score Standard'!$D105,IF(D49&lt;&gt;"",SUM('CBL Score Standard'!$D105:$E105),IF(E49&lt;&gt;"",SUM('CBL Score Standard'!$D105:$F105),IF(F49&lt;&gt;"",SUM('CBL Score Standard'!$D105:$G105),IF(G49&lt;&gt;"",SUM('CBL Score Standard'!$D105:$H105,0))))))</f>
        <v>0.13852813852813853</v>
      </c>
      <c r="K49" s="357"/>
      <c r="L49" s="357"/>
      <c r="M49" s="104" t="s">
        <v>7</v>
      </c>
      <c r="N49" s="36" t="s">
        <v>59</v>
      </c>
      <c r="O49" s="89" t="s">
        <v>684</v>
      </c>
      <c r="P49" s="906"/>
      <c r="Q49" s="891" t="s">
        <v>153</v>
      </c>
      <c r="R49" s="907" t="s">
        <v>156</v>
      </c>
      <c r="S49" s="36"/>
      <c r="T49" s="83"/>
      <c r="U49" s="181"/>
      <c r="V49" s="214"/>
      <c r="W49" s="83"/>
      <c r="X49" s="83"/>
      <c r="Y49" s="55" t="s">
        <v>631</v>
      </c>
      <c r="Z49" s="259">
        <f t="shared" si="2"/>
        <v>0</v>
      </c>
      <c r="AA49" s="260"/>
      <c r="AB49" s="260"/>
      <c r="AC49" s="260"/>
      <c r="AD49" s="260"/>
      <c r="AE49" s="258"/>
      <c r="AF49" s="258"/>
      <c r="AG49" s="258"/>
      <c r="AH49" s="258"/>
      <c r="AI49" s="258"/>
      <c r="AJ49" s="258"/>
    </row>
    <row r="50" spans="1:36" ht="27.6" x14ac:dyDescent="0.3">
      <c r="A50" s="110" t="s">
        <v>144</v>
      </c>
      <c r="B50" s="99" t="s">
        <v>517</v>
      </c>
      <c r="C50" s="24"/>
      <c r="D50" s="24"/>
      <c r="E50" s="24"/>
      <c r="F50" s="24"/>
      <c r="G50" s="24"/>
      <c r="H50" s="109" t="b">
        <f>IF(C50&lt;&gt;"",'CBL Score Standard'!$D106,IF(D50&lt;&gt;"",SUM('CBL Score Standard'!$D106:$E106),IF(E50&lt;&gt;"",SUM('CBL Score Standard'!$D106:$F106),IF(F50&lt;&gt;"",SUM('CBL Score Standard'!$D106:$G106),IF(G50&lt;&gt;"",SUM('CBL Score Standard'!$D106:$H106,0))))))</f>
        <v>0</v>
      </c>
      <c r="K50" s="357"/>
      <c r="L50" s="357"/>
      <c r="M50" s="104" t="s">
        <v>7</v>
      </c>
      <c r="N50" s="36" t="s">
        <v>59</v>
      </c>
      <c r="O50" s="89" t="s">
        <v>683</v>
      </c>
      <c r="P50" s="906"/>
      <c r="Q50" s="891" t="s">
        <v>153</v>
      </c>
      <c r="R50" s="907" t="s">
        <v>156</v>
      </c>
      <c r="S50" s="36"/>
      <c r="T50" s="83"/>
      <c r="U50" s="181"/>
      <c r="V50" s="214"/>
      <c r="W50" s="83"/>
      <c r="X50" s="83"/>
      <c r="Y50" s="55" t="s">
        <v>631</v>
      </c>
      <c r="Z50" s="259">
        <f t="shared" si="2"/>
        <v>0</v>
      </c>
      <c r="AA50" s="260"/>
      <c r="AB50" s="260"/>
      <c r="AC50" s="260"/>
      <c r="AD50" s="260"/>
      <c r="AE50" s="258"/>
      <c r="AF50" s="258"/>
      <c r="AG50" s="258"/>
      <c r="AH50" s="258"/>
      <c r="AI50" s="258"/>
      <c r="AJ50" s="258"/>
    </row>
    <row r="51" spans="1:36" ht="28.2" thickBot="1" x14ac:dyDescent="0.35">
      <c r="A51" s="110" t="s">
        <v>144</v>
      </c>
      <c r="B51" s="99" t="s">
        <v>661</v>
      </c>
      <c r="C51" s="24"/>
      <c r="D51" s="24" t="s">
        <v>77</v>
      </c>
      <c r="E51" s="24"/>
      <c r="F51" s="24"/>
      <c r="G51" s="24"/>
      <c r="H51" s="109">
        <f>IF(C51&lt;&gt;"",'CBL Score Standard'!$D107,IF(D51&lt;&gt;"",SUM('CBL Score Standard'!$D107:$E107),IF(E51&lt;&gt;"",SUM('CBL Score Standard'!$D107:$F107),IF(F51&lt;&gt;"",SUM('CBL Score Standard'!$D107:$G107),IF(G51&lt;&gt;"",SUM('CBL Score Standard'!$D107:$H107,0))))))</f>
        <v>0.13852813852813853</v>
      </c>
      <c r="K51" s="357"/>
      <c r="L51" s="357"/>
      <c r="M51" s="104" t="s">
        <v>7</v>
      </c>
      <c r="N51" s="36" t="s">
        <v>56</v>
      </c>
      <c r="O51" s="89" t="s">
        <v>67</v>
      </c>
      <c r="P51" s="906"/>
      <c r="Q51" s="974" t="s">
        <v>639</v>
      </c>
      <c r="R51" s="975" t="s">
        <v>640</v>
      </c>
      <c r="S51" s="83"/>
      <c r="T51" s="83"/>
      <c r="U51" s="83"/>
      <c r="V51" s="83"/>
      <c r="W51" s="83"/>
      <c r="X51" s="83"/>
      <c r="Y51" s="55" t="s">
        <v>634</v>
      </c>
      <c r="Z51" s="259">
        <f t="shared" si="2"/>
        <v>0</v>
      </c>
      <c r="AA51" s="260"/>
      <c r="AB51" s="260"/>
      <c r="AC51" s="260"/>
      <c r="AD51" s="260"/>
      <c r="AE51" s="258"/>
      <c r="AF51" s="258"/>
      <c r="AG51" s="258"/>
      <c r="AH51" s="258"/>
      <c r="AI51" s="258"/>
      <c r="AJ51" s="258"/>
    </row>
    <row r="52" spans="1:36" ht="28.2" thickBot="1" x14ac:dyDescent="0.35">
      <c r="A52" s="110" t="s">
        <v>144</v>
      </c>
      <c r="B52" s="99" t="s">
        <v>662</v>
      </c>
      <c r="C52" s="117"/>
      <c r="D52" s="117"/>
      <c r="E52" s="117"/>
      <c r="F52" s="24"/>
      <c r="G52" s="24"/>
      <c r="H52" s="109" t="b">
        <f>IF(C52&lt;&gt;"",'CBL Score Standard'!$D108,IF(D52&lt;&gt;"",SUM('CBL Score Standard'!$D108:$E108),IF(E52&lt;&gt;"",SUM('CBL Score Standard'!$D108:$F108),IF(F52&lt;&gt;"",SUM('CBL Score Standard'!$D108:$G108),IF(G52&lt;&gt;"",SUM('CBL Score Standard'!$D108:$H108,0))))))</f>
        <v>0</v>
      </c>
      <c r="K52" s="357"/>
      <c r="L52" s="357"/>
      <c r="M52" s="104" t="s">
        <v>7</v>
      </c>
      <c r="N52" s="36" t="s">
        <v>55</v>
      </c>
      <c r="O52" s="89" t="s">
        <v>1</v>
      </c>
      <c r="P52" s="906"/>
      <c r="Q52" s="974" t="s">
        <v>641</v>
      </c>
      <c r="R52" s="975" t="s">
        <v>318</v>
      </c>
      <c r="S52" s="83"/>
      <c r="T52" s="83"/>
      <c r="U52" s="83"/>
      <c r="V52" s="83"/>
      <c r="W52" s="83"/>
      <c r="X52" s="83"/>
      <c r="Y52" s="55" t="s">
        <v>635</v>
      </c>
      <c r="Z52" s="259">
        <f t="shared" si="2"/>
        <v>0</v>
      </c>
      <c r="AA52" s="260"/>
      <c r="AB52" s="260"/>
      <c r="AC52" s="260"/>
      <c r="AD52" s="260"/>
      <c r="AE52" s="258"/>
      <c r="AF52" s="258"/>
      <c r="AG52" s="258"/>
      <c r="AH52" s="258"/>
      <c r="AI52" s="258"/>
      <c r="AJ52" s="258"/>
    </row>
    <row r="53" spans="1:36" ht="28.8" x14ac:dyDescent="0.3">
      <c r="A53" s="110" t="s">
        <v>144</v>
      </c>
      <c r="B53" s="99" t="s">
        <v>187</v>
      </c>
      <c r="C53" s="100"/>
      <c r="D53" s="24"/>
      <c r="E53" s="24"/>
      <c r="F53" s="24"/>
      <c r="G53" s="24"/>
      <c r="H53" s="109" t="b">
        <f>IF(C53&lt;&gt;"",'CBL Score Standard'!$D109,IF(D53&lt;&gt;"",SUM('CBL Score Standard'!$D109:$E109),IF(E53&lt;&gt;"",SUM('CBL Score Standard'!$D109:$F109),IF(F53&lt;&gt;"",SUM('CBL Score Standard'!$D109:$G109),IF(G53&lt;&gt;"",SUM('CBL Score Standard'!$D109:$H109,0))))))</f>
        <v>0</v>
      </c>
      <c r="K53" s="357"/>
      <c r="L53" s="357"/>
      <c r="M53" s="104" t="s">
        <v>7</v>
      </c>
      <c r="N53" s="36" t="s">
        <v>56</v>
      </c>
      <c r="O53" s="89" t="s">
        <v>419</v>
      </c>
      <c r="P53" s="906"/>
      <c r="Q53" s="891" t="s">
        <v>420</v>
      </c>
      <c r="R53" s="907" t="s">
        <v>268</v>
      </c>
      <c r="S53" s="36" t="s">
        <v>624</v>
      </c>
      <c r="T53" s="83" t="s">
        <v>72</v>
      </c>
      <c r="U53" s="181"/>
      <c r="V53" s="83"/>
      <c r="W53" s="83"/>
      <c r="X53" s="83"/>
      <c r="Y53" s="250" t="s">
        <v>630</v>
      </c>
      <c r="Z53" s="259">
        <f t="shared" si="2"/>
        <v>0</v>
      </c>
      <c r="AA53" s="260"/>
      <c r="AB53" s="260"/>
      <c r="AC53" s="260"/>
      <c r="AD53" s="260"/>
      <c r="AE53" s="258"/>
      <c r="AF53" s="258"/>
      <c r="AG53" s="258"/>
      <c r="AH53" s="258"/>
      <c r="AI53" s="258"/>
      <c r="AJ53" s="258"/>
    </row>
    <row r="54" spans="1:36" ht="26.4" x14ac:dyDescent="0.3">
      <c r="A54" s="110" t="s">
        <v>144</v>
      </c>
      <c r="B54" s="99" t="s">
        <v>188</v>
      </c>
      <c r="C54" s="100"/>
      <c r="D54" s="24"/>
      <c r="E54" s="24"/>
      <c r="F54" s="24"/>
      <c r="G54" s="24"/>
      <c r="H54" s="109" t="b">
        <f>IF(C54&lt;&gt;"",'CBL Score Standard'!$D110,IF(D54&lt;&gt;"",SUM('CBL Score Standard'!$D110:$E110),IF(E54&lt;&gt;"",SUM('CBL Score Standard'!$D110:$F110),IF(F54&lt;&gt;"",SUM('CBL Score Standard'!$D110:$G110),IF(G54&lt;&gt;"",SUM('CBL Score Standard'!$D110:$H110,0))))))</f>
        <v>0</v>
      </c>
      <c r="K54" s="357"/>
      <c r="L54" s="357"/>
      <c r="M54" s="104" t="s">
        <v>7</v>
      </c>
      <c r="N54" s="36" t="s">
        <v>56</v>
      </c>
      <c r="O54" s="89" t="s">
        <v>421</v>
      </c>
      <c r="P54" s="890"/>
      <c r="Q54" s="891" t="s">
        <v>424</v>
      </c>
      <c r="R54" s="891" t="s">
        <v>423</v>
      </c>
      <c r="S54" s="36"/>
      <c r="T54" s="83"/>
      <c r="U54" s="83"/>
      <c r="V54" s="83"/>
      <c r="W54" s="83"/>
      <c r="X54" s="83"/>
      <c r="Y54" s="250" t="s">
        <v>628</v>
      </c>
      <c r="Z54" s="259">
        <f t="shared" si="2"/>
        <v>0</v>
      </c>
      <c r="AA54" s="260"/>
      <c r="AB54" s="260"/>
      <c r="AC54" s="260"/>
      <c r="AD54" s="260"/>
      <c r="AE54" s="258"/>
      <c r="AF54" s="258"/>
      <c r="AG54" s="258"/>
      <c r="AH54" s="258"/>
      <c r="AI54" s="258"/>
      <c r="AJ54" s="258"/>
    </row>
    <row r="55" spans="1:36" customFormat="1" x14ac:dyDescent="0.3">
      <c r="A55" s="110" t="s">
        <v>144</v>
      </c>
      <c r="B55" s="99" t="s">
        <v>189</v>
      </c>
      <c r="C55" s="100"/>
      <c r="D55" s="117"/>
      <c r="E55" s="117"/>
      <c r="F55" s="24"/>
      <c r="G55" s="24"/>
      <c r="H55" s="109" t="b">
        <f>IF(C55&lt;&gt;"",'CBL Score Standard'!$D111,IF(D55&lt;&gt;"",SUM('CBL Score Standard'!$D111:$E111),IF(E55&lt;&gt;"",SUM('CBL Score Standard'!$D111:$F111),IF(F55&lt;&gt;"",SUM('CBL Score Standard'!$D111:$G111),IF(G55&lt;&gt;"",SUM('CBL Score Standard'!$D111:$H111,0))))))</f>
        <v>0</v>
      </c>
      <c r="K55" s="358"/>
      <c r="L55" s="358"/>
      <c r="M55" s="104" t="s">
        <v>7</v>
      </c>
      <c r="N55" s="36" t="s">
        <v>54</v>
      </c>
      <c r="O55" s="89" t="s">
        <v>231</v>
      </c>
      <c r="P55" s="995"/>
      <c r="Q55" s="892" t="s">
        <v>731</v>
      </c>
      <c r="R55" s="898" t="s">
        <v>616</v>
      </c>
      <c r="S55" s="36"/>
      <c r="T55" s="83"/>
      <c r="U55" s="83"/>
      <c r="V55" s="83"/>
      <c r="W55" s="83"/>
      <c r="X55" s="83"/>
      <c r="Y55" s="49" t="s">
        <v>232</v>
      </c>
      <c r="Z55" s="259">
        <f t="shared" si="2"/>
        <v>0</v>
      </c>
      <c r="AA55" s="260"/>
      <c r="AB55" s="260"/>
      <c r="AC55" s="260"/>
      <c r="AD55" s="260"/>
      <c r="AE55" s="258"/>
      <c r="AF55" s="258"/>
      <c r="AG55" s="258"/>
      <c r="AH55" s="258"/>
      <c r="AI55" s="258"/>
      <c r="AJ55" s="258"/>
    </row>
    <row r="56" spans="1:36" customFormat="1" x14ac:dyDescent="0.3">
      <c r="A56" s="110" t="s">
        <v>144</v>
      </c>
      <c r="B56" s="99" t="s">
        <v>190</v>
      </c>
      <c r="C56" s="100"/>
      <c r="D56" s="117"/>
      <c r="E56" s="117"/>
      <c r="F56" s="24"/>
      <c r="G56" s="24"/>
      <c r="H56" s="109" t="b">
        <f>IF(C56&lt;&gt;"",'CBL Score Standard'!$D112,IF(D56&lt;&gt;"",SUM('CBL Score Standard'!$D112:$E112),IF(E56&lt;&gt;"",SUM('CBL Score Standard'!$D112:$F112),IF(F56&lt;&gt;"",SUM('CBL Score Standard'!$D112:$G112),IF(G56&lt;&gt;"",SUM('CBL Score Standard'!$D112:$H112,0))))))</f>
        <v>0</v>
      </c>
      <c r="K56" s="3"/>
      <c r="L56" s="3"/>
      <c r="M56" s="3"/>
      <c r="N56" s="92"/>
      <c r="O56" s="3"/>
      <c r="P56" s="884"/>
      <c r="Q56" s="884"/>
      <c r="R56" s="884"/>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24"/>
      <c r="F57" s="24"/>
      <c r="G57" s="24"/>
      <c r="H57" s="109" t="b">
        <f>IF(C57&lt;&gt;"",'CBL Score Standard'!$D113,IF(D57&lt;&gt;"",SUM('CBL Score Standard'!$D113:$E113),IF(E57&lt;&gt;"",SUM('CBL Score Standard'!$D113:$F113),IF(F57&lt;&gt;"",SUM('CBL Score Standard'!$D113:$G113),IF(G57&lt;&gt;"",SUM('CBL Score Standard'!$D113:$H113,0))))))</f>
        <v>0</v>
      </c>
      <c r="K57" s="1173" t="s">
        <v>233</v>
      </c>
      <c r="L57" s="1174"/>
      <c r="M57" s="1174"/>
      <c r="N57" s="1174"/>
      <c r="O57" s="1174"/>
      <c r="P57" s="1174"/>
      <c r="Q57" s="1174"/>
      <c r="R57" s="1174"/>
      <c r="S57" s="1174"/>
      <c r="T57" s="1174"/>
      <c r="U57" s="1174"/>
      <c r="V57" s="1174"/>
      <c r="W57" s="1174"/>
      <c r="X57" s="1174"/>
      <c r="Y57" s="349"/>
      <c r="Z57" s="263"/>
      <c r="AA57" s="349"/>
      <c r="AB57" s="349"/>
      <c r="AC57" s="349"/>
      <c r="AD57" s="349"/>
      <c r="AE57" s="349"/>
      <c r="AF57" s="349"/>
      <c r="AG57" s="349"/>
      <c r="AH57" s="349"/>
      <c r="AI57" s="349"/>
      <c r="AJ57" s="349"/>
    </row>
    <row r="58" spans="1:36" ht="27.6" x14ac:dyDescent="0.3">
      <c r="A58" s="110" t="s">
        <v>55</v>
      </c>
      <c r="B58" s="99" t="s">
        <v>419</v>
      </c>
      <c r="C58" s="100" t="s">
        <v>77</v>
      </c>
      <c r="D58" s="100"/>
      <c r="E58" s="117"/>
      <c r="F58" s="24"/>
      <c r="G58" s="24"/>
      <c r="H58" s="109">
        <f>IF(C58&lt;&gt;"",'CBL Score Standard'!$D114,IF(D58&lt;&gt;"",SUM('CBL Score Standard'!$D114:$E114),IF(E58&lt;&gt;"",SUM('CBL Score Standard'!$D114:$F114),IF(F58&lt;&gt;"",SUM('CBL Score Standard'!$D114:$G114),IF(G58&lt;&gt;"",SUM('CBL Score Standard'!$D114:$H114,0))))))</f>
        <v>0</v>
      </c>
      <c r="K58" s="355" t="s">
        <v>133</v>
      </c>
      <c r="L58" s="355" t="s">
        <v>91</v>
      </c>
      <c r="M58" s="1182" t="s">
        <v>75</v>
      </c>
      <c r="N58" s="1184" t="s">
        <v>134</v>
      </c>
      <c r="O58" s="351" t="s">
        <v>135</v>
      </c>
      <c r="P58" s="1009" t="s">
        <v>136</v>
      </c>
      <c r="Q58" s="1009" t="s">
        <v>137</v>
      </c>
      <c r="R58" s="1009" t="s">
        <v>138</v>
      </c>
      <c r="S58" s="360" t="s">
        <v>139</v>
      </c>
      <c r="T58" s="352" t="s">
        <v>344</v>
      </c>
      <c r="U58" s="352" t="s">
        <v>342</v>
      </c>
      <c r="V58" s="352" t="s">
        <v>343</v>
      </c>
      <c r="W58" s="352" t="s">
        <v>375</v>
      </c>
      <c r="X58" s="352" t="s">
        <v>376</v>
      </c>
      <c r="Y58" s="355" t="s">
        <v>140</v>
      </c>
      <c r="Z58" s="1186" t="s">
        <v>667</v>
      </c>
      <c r="AA58" s="1172" t="s">
        <v>666</v>
      </c>
      <c r="AB58" s="1172"/>
      <c r="AC58" s="1172" t="s">
        <v>668</v>
      </c>
      <c r="AD58" s="1172"/>
      <c r="AE58" s="1172" t="s">
        <v>669</v>
      </c>
      <c r="AF58" s="1172"/>
      <c r="AG58" s="1172" t="s">
        <v>670</v>
      </c>
      <c r="AH58" s="1172"/>
      <c r="AI58" s="1172" t="s">
        <v>671</v>
      </c>
      <c r="AJ58" s="1172"/>
    </row>
    <row r="59" spans="1:36" ht="27.6" x14ac:dyDescent="0.3">
      <c r="A59" s="110" t="s">
        <v>56</v>
      </c>
      <c r="B59" s="99" t="s">
        <v>421</v>
      </c>
      <c r="C59" s="100"/>
      <c r="D59" s="100"/>
      <c r="E59" s="117"/>
      <c r="F59" s="24"/>
      <c r="G59" s="24"/>
      <c r="H59" s="109" t="b">
        <f>IF(C59&lt;&gt;"",'CBL Score Standard'!$D115,IF(D59&lt;&gt;"",SUM('CBL Score Standard'!$D115:$E115),IF(E59&lt;&gt;"",SUM('CBL Score Standard'!$D115:$F115),IF(F59&lt;&gt;"",SUM('CBL Score Standard'!$D115:$G115),IF(G59&lt;&gt;"",SUM('CBL Score Standard'!$D115:$H115,0))))))</f>
        <v>0</v>
      </c>
      <c r="K59" s="354"/>
      <c r="L59" s="354"/>
      <c r="M59" s="1183"/>
      <c r="N59" s="1185"/>
      <c r="O59" s="350"/>
      <c r="P59" s="888" t="s">
        <v>141</v>
      </c>
      <c r="Q59" s="1008"/>
      <c r="R59" s="1008"/>
      <c r="S59" s="359"/>
      <c r="T59" s="352"/>
      <c r="U59" s="352"/>
      <c r="V59" s="352"/>
      <c r="W59" s="352"/>
      <c r="X59" s="352"/>
      <c r="Y59" s="354"/>
      <c r="Z59" s="1187"/>
      <c r="AA59" s="348" t="s">
        <v>672</v>
      </c>
      <c r="AB59" s="348" t="s">
        <v>673</v>
      </c>
      <c r="AC59" s="348" t="s">
        <v>672</v>
      </c>
      <c r="AD59" s="348" t="s">
        <v>673</v>
      </c>
      <c r="AE59" s="348" t="s">
        <v>672</v>
      </c>
      <c r="AF59" s="348" t="s">
        <v>673</v>
      </c>
      <c r="AG59" s="348" t="s">
        <v>672</v>
      </c>
      <c r="AH59" s="348" t="s">
        <v>673</v>
      </c>
      <c r="AI59" s="348" t="s">
        <v>672</v>
      </c>
      <c r="AJ59" s="348" t="s">
        <v>673</v>
      </c>
    </row>
    <row r="60" spans="1:36" ht="26.4" x14ac:dyDescent="0.3">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356" t="s">
        <v>142</v>
      </c>
      <c r="L60" s="356" t="s">
        <v>143</v>
      </c>
      <c r="M60" s="104" t="s">
        <v>8</v>
      </c>
      <c r="N60" s="57" t="s">
        <v>2</v>
      </c>
      <c r="O60" s="38" t="s">
        <v>234</v>
      </c>
      <c r="P60" s="911"/>
      <c r="Q60" s="909"/>
      <c r="R60" s="912"/>
      <c r="S60" s="36"/>
      <c r="T60" s="83"/>
      <c r="U60" s="83"/>
      <c r="V60" s="83" t="str">
        <f t="shared" ref="V60:V67" si="3">IF(AND(W60="Y",X60="Y"),"Passed",IF(T60="M","Passed", ""))</f>
        <v/>
      </c>
      <c r="W60" s="83"/>
      <c r="X60" s="83"/>
      <c r="Y60" s="55"/>
      <c r="Z60" s="259">
        <f t="shared" ref="Z60:Z67" si="4">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357"/>
      <c r="L61" s="357"/>
      <c r="M61" s="104" t="s">
        <v>8</v>
      </c>
      <c r="N61" s="57" t="s">
        <v>63</v>
      </c>
      <c r="O61" s="38" t="s">
        <v>236</v>
      </c>
      <c r="P61" s="911"/>
      <c r="Q61" s="909"/>
      <c r="R61" s="912"/>
      <c r="S61" s="36"/>
      <c r="T61" s="83"/>
      <c r="U61" s="83"/>
      <c r="V61" s="83" t="str">
        <f t="shared" si="3"/>
        <v/>
      </c>
      <c r="W61" s="83"/>
      <c r="X61" s="83"/>
      <c r="Y61" s="55"/>
      <c r="Z61" s="259">
        <f t="shared" si="4"/>
        <v>0</v>
      </c>
      <c r="AA61" s="260"/>
      <c r="AB61" s="260"/>
      <c r="AC61" s="260"/>
      <c r="AD61" s="260"/>
      <c r="AE61" s="258"/>
      <c r="AF61" s="258"/>
      <c r="AG61" s="258"/>
      <c r="AH61" s="258"/>
      <c r="AI61" s="258"/>
      <c r="AJ61" s="258"/>
    </row>
    <row r="62" spans="1:36" x14ac:dyDescent="0.3">
      <c r="A62" s="110" t="s">
        <v>56</v>
      </c>
      <c r="B62" s="99" t="s">
        <v>67</v>
      </c>
      <c r="C62" s="100"/>
      <c r="D62" s="100"/>
      <c r="E62" s="24"/>
      <c r="F62" s="24"/>
      <c r="G62" s="24"/>
      <c r="H62" s="109" t="b">
        <f>IF(C62&lt;&gt;"",'CBL Score Standard'!$D118,IF(D62&lt;&gt;"",SUM('CBL Score Standard'!$D118:$E118),IF(E62&lt;&gt;"",SUM('CBL Score Standard'!$D118:$F118),IF(F62&lt;&gt;"",SUM('CBL Score Standard'!$D118:$G118),IF(G62&lt;&gt;"",SUM('CBL Score Standard'!$D118:$H118,0))))))</f>
        <v>0</v>
      </c>
      <c r="K62" s="357"/>
      <c r="L62" s="357"/>
      <c r="M62" s="104" t="s">
        <v>8</v>
      </c>
      <c r="N62" s="36" t="s">
        <v>56</v>
      </c>
      <c r="O62" s="38" t="s">
        <v>237</v>
      </c>
      <c r="P62" s="911"/>
      <c r="Q62" s="909"/>
      <c r="R62" s="912"/>
      <c r="S62" s="36"/>
      <c r="T62" s="83"/>
      <c r="U62" s="83"/>
      <c r="V62" s="83" t="str">
        <f t="shared" si="3"/>
        <v/>
      </c>
      <c r="W62" s="83"/>
      <c r="X62" s="83"/>
      <c r="Y62" s="55"/>
      <c r="Z62" s="259">
        <f t="shared" si="4"/>
        <v>0</v>
      </c>
      <c r="AA62" s="260"/>
      <c r="AB62" s="260"/>
      <c r="AC62" s="260"/>
      <c r="AD62" s="260"/>
      <c r="AE62" s="258"/>
      <c r="AF62" s="258"/>
      <c r="AG62" s="258"/>
      <c r="AH62" s="258"/>
      <c r="AI62" s="258"/>
      <c r="AJ62" s="258"/>
    </row>
    <row r="63" spans="1:36" ht="12.75" customHeight="1" thickBot="1" x14ac:dyDescent="0.35">
      <c r="A63" s="111" t="s">
        <v>55</v>
      </c>
      <c r="B63" s="99" t="s">
        <v>1</v>
      </c>
      <c r="C63" s="100"/>
      <c r="D63" s="100"/>
      <c r="E63" s="24"/>
      <c r="F63" s="24"/>
      <c r="G63" s="24"/>
      <c r="H63" s="109" t="b">
        <f>IF(C63&lt;&gt;"",'CBL Score Standard'!$D119,IF(D63&lt;&gt;"",SUM('CBL Score Standard'!$D119:$E119),IF(E63&lt;&gt;"",SUM('CBL Score Standard'!$D119:$F119),IF(F63&lt;&gt;"",SUM('CBL Score Standard'!$D119:$G119),IF(G63&lt;&gt;"",SUM('CBL Score Standard'!$D119:$H119,0))))))</f>
        <v>0</v>
      </c>
      <c r="K63" s="357"/>
      <c r="L63" s="357"/>
      <c r="M63" s="104" t="s">
        <v>8</v>
      </c>
      <c r="N63" s="36" t="s">
        <v>55</v>
      </c>
      <c r="O63" s="38" t="s">
        <v>238</v>
      </c>
      <c r="P63" s="911"/>
      <c r="Q63" s="909"/>
      <c r="R63" s="912"/>
      <c r="S63" s="36"/>
      <c r="T63" s="83"/>
      <c r="U63" s="83"/>
      <c r="V63" s="83" t="str">
        <f t="shared" si="3"/>
        <v/>
      </c>
      <c r="W63" s="83"/>
      <c r="X63" s="83"/>
      <c r="Y63" s="55"/>
      <c r="Z63" s="259">
        <f t="shared" si="4"/>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1.0606060606060606</v>
      </c>
      <c r="K64" s="357"/>
      <c r="L64" s="357"/>
      <c r="M64" s="104" t="s">
        <v>8</v>
      </c>
      <c r="N64" s="57" t="s">
        <v>53</v>
      </c>
      <c r="O64" s="38" t="s">
        <v>239</v>
      </c>
      <c r="P64" s="911"/>
      <c r="Q64" s="909"/>
      <c r="R64" s="912"/>
      <c r="S64" s="36"/>
      <c r="T64" s="83"/>
      <c r="U64" s="83"/>
      <c r="V64" s="83" t="str">
        <f t="shared" si="3"/>
        <v/>
      </c>
      <c r="W64" s="83"/>
      <c r="X64" s="83"/>
      <c r="Y64" s="55"/>
      <c r="Z64" s="259">
        <f t="shared" si="4"/>
        <v>0</v>
      </c>
      <c r="AA64" s="260"/>
      <c r="AB64" s="260"/>
      <c r="AC64" s="260"/>
      <c r="AD64" s="260"/>
      <c r="AE64" s="258"/>
      <c r="AF64" s="258"/>
      <c r="AG64" s="258"/>
      <c r="AH64" s="258"/>
      <c r="AI64" s="258"/>
      <c r="AJ64" s="258"/>
    </row>
    <row r="65" spans="1:36" ht="28.2" thickBot="1" x14ac:dyDescent="0.35">
      <c r="A65" s="112" t="s">
        <v>83</v>
      </c>
      <c r="B65" s="113"/>
      <c r="C65" s="134">
        <v>0.72727272727272729</v>
      </c>
      <c r="D65" s="134">
        <v>0.35</v>
      </c>
      <c r="E65" s="134">
        <v>0</v>
      </c>
      <c r="F65" s="134">
        <v>0</v>
      </c>
      <c r="G65" s="134">
        <v>0</v>
      </c>
      <c r="H65" s="114">
        <v>0</v>
      </c>
      <c r="K65" s="357"/>
      <c r="L65" s="357"/>
      <c r="M65" s="104" t="s">
        <v>8</v>
      </c>
      <c r="N65" s="57" t="s">
        <v>59</v>
      </c>
      <c r="O65" s="38" t="s">
        <v>240</v>
      </c>
      <c r="P65" s="911"/>
      <c r="Q65" s="909"/>
      <c r="R65" s="912"/>
      <c r="S65" s="36"/>
      <c r="T65" s="83"/>
      <c r="U65" s="83"/>
      <c r="V65" s="83" t="str">
        <f t="shared" si="3"/>
        <v/>
      </c>
      <c r="W65" s="83"/>
      <c r="X65" s="83"/>
      <c r="Y65" s="55"/>
      <c r="Z65" s="259">
        <f t="shared" si="4"/>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0</v>
      </c>
      <c r="K66" s="357"/>
      <c r="L66" s="357"/>
      <c r="M66" s="104" t="s">
        <v>8</v>
      </c>
      <c r="N66" s="57" t="s">
        <v>55</v>
      </c>
      <c r="O66" s="38" t="s">
        <v>515</v>
      </c>
      <c r="P66" s="911"/>
      <c r="Q66" s="909"/>
      <c r="R66" s="912"/>
      <c r="S66" s="36"/>
      <c r="T66" s="83"/>
      <c r="U66" s="83"/>
      <c r="V66" s="83" t="str">
        <f t="shared" si="3"/>
        <v/>
      </c>
      <c r="W66" s="83"/>
      <c r="X66" s="83"/>
      <c r="Y66" s="55"/>
      <c r="Z66" s="259">
        <f t="shared" si="4"/>
        <v>0</v>
      </c>
      <c r="AA66" s="260"/>
      <c r="AB66" s="260"/>
      <c r="AC66" s="260"/>
      <c r="AD66" s="260"/>
      <c r="AE66" s="258"/>
      <c r="AF66" s="258"/>
      <c r="AG66" s="258"/>
      <c r="AH66" s="258"/>
      <c r="AI66" s="258"/>
      <c r="AJ66" s="258"/>
    </row>
    <row r="67" spans="1:36" x14ac:dyDescent="0.3">
      <c r="C67" s="135"/>
      <c r="D67" s="135"/>
      <c r="E67" s="135"/>
      <c r="F67" s="135"/>
      <c r="G67" s="135"/>
      <c r="K67" s="358"/>
      <c r="L67" s="358"/>
      <c r="M67" s="104" t="s">
        <v>8</v>
      </c>
      <c r="N67" s="57" t="s">
        <v>149</v>
      </c>
      <c r="O67" s="38" t="s">
        <v>370</v>
      </c>
      <c r="P67" s="904"/>
      <c r="Q67" s="892" t="s">
        <v>217</v>
      </c>
      <c r="R67" s="898" t="s">
        <v>241</v>
      </c>
      <c r="S67" s="36"/>
      <c r="T67" s="83"/>
      <c r="U67" s="83"/>
      <c r="V67" s="83" t="str">
        <f t="shared" si="3"/>
        <v/>
      </c>
      <c r="W67" s="83"/>
      <c r="X67" s="83"/>
      <c r="Y67" s="46" t="s">
        <v>242</v>
      </c>
      <c r="Z67" s="259">
        <f t="shared" si="4"/>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884"/>
      <c r="Q68" s="884"/>
      <c r="R68" s="884"/>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73" t="s">
        <v>243</v>
      </c>
      <c r="L69" s="1174"/>
      <c r="M69" s="1174"/>
      <c r="N69" s="1174"/>
      <c r="O69" s="1174"/>
      <c r="P69" s="1174"/>
      <c r="Q69" s="1174"/>
      <c r="R69" s="1174"/>
      <c r="S69" s="1174"/>
      <c r="T69" s="1174"/>
      <c r="U69" s="1174"/>
      <c r="V69" s="1174"/>
      <c r="W69" s="1174"/>
      <c r="X69" s="1174"/>
      <c r="Y69" s="349"/>
      <c r="Z69" s="263"/>
      <c r="AA69" s="349"/>
      <c r="AB69" s="349"/>
      <c r="AC69" s="349"/>
      <c r="AD69" s="349"/>
      <c r="AE69" s="349"/>
      <c r="AF69" s="349"/>
      <c r="AG69" s="349"/>
      <c r="AH69" s="349"/>
      <c r="AI69" s="349"/>
      <c r="AJ69" s="349"/>
    </row>
    <row r="70" spans="1:36" ht="27.6" x14ac:dyDescent="0.3">
      <c r="B70" s="135"/>
      <c r="C70" s="135"/>
      <c r="D70" s="135"/>
      <c r="E70" s="135"/>
      <c r="F70" s="135"/>
      <c r="G70" s="135"/>
      <c r="K70" s="355" t="s">
        <v>133</v>
      </c>
      <c r="L70" s="355" t="s">
        <v>91</v>
      </c>
      <c r="M70" s="1182" t="s">
        <v>75</v>
      </c>
      <c r="N70" s="1184" t="s">
        <v>134</v>
      </c>
      <c r="O70" s="351" t="s">
        <v>135</v>
      </c>
      <c r="P70" s="1009" t="s">
        <v>136</v>
      </c>
      <c r="Q70" s="1009" t="s">
        <v>137</v>
      </c>
      <c r="R70" s="1009" t="s">
        <v>138</v>
      </c>
      <c r="S70" s="360" t="s">
        <v>139</v>
      </c>
      <c r="T70" s="352" t="s">
        <v>344</v>
      </c>
      <c r="U70" s="352" t="s">
        <v>342</v>
      </c>
      <c r="V70" s="352" t="s">
        <v>343</v>
      </c>
      <c r="W70" s="352" t="s">
        <v>375</v>
      </c>
      <c r="X70" s="352" t="s">
        <v>379</v>
      </c>
      <c r="Y70" s="355" t="s">
        <v>140</v>
      </c>
      <c r="Z70" s="1186" t="s">
        <v>667</v>
      </c>
      <c r="AA70" s="1172" t="s">
        <v>666</v>
      </c>
      <c r="AB70" s="1172"/>
      <c r="AC70" s="1172" t="s">
        <v>668</v>
      </c>
      <c r="AD70" s="1172"/>
      <c r="AE70" s="1172" t="s">
        <v>669</v>
      </c>
      <c r="AF70" s="1172"/>
      <c r="AG70" s="1172" t="s">
        <v>670</v>
      </c>
      <c r="AH70" s="1172"/>
      <c r="AI70" s="1172" t="s">
        <v>671</v>
      </c>
      <c r="AJ70" s="1172"/>
    </row>
    <row r="71" spans="1:36" ht="27.6" x14ac:dyDescent="0.3">
      <c r="B71" s="135"/>
      <c r="C71" s="135"/>
      <c r="D71" s="135"/>
      <c r="E71" s="135"/>
      <c r="F71" s="135"/>
      <c r="G71" s="135"/>
      <c r="K71" s="354"/>
      <c r="L71" s="354"/>
      <c r="M71" s="1183"/>
      <c r="N71" s="1185"/>
      <c r="O71" s="350"/>
      <c r="P71" s="888" t="s">
        <v>141</v>
      </c>
      <c r="Q71" s="1008"/>
      <c r="R71" s="1008"/>
      <c r="S71" s="359"/>
      <c r="T71" s="352"/>
      <c r="U71" s="352"/>
      <c r="V71" s="352"/>
      <c r="W71" s="352"/>
      <c r="X71" s="352"/>
      <c r="Y71" s="354"/>
      <c r="Z71" s="1187"/>
      <c r="AA71" s="348" t="s">
        <v>672</v>
      </c>
      <c r="AB71" s="348" t="s">
        <v>673</v>
      </c>
      <c r="AC71" s="348" t="s">
        <v>672</v>
      </c>
      <c r="AD71" s="348" t="s">
        <v>673</v>
      </c>
      <c r="AE71" s="348" t="s">
        <v>672</v>
      </c>
      <c r="AF71" s="348" t="s">
        <v>673</v>
      </c>
      <c r="AG71" s="348" t="s">
        <v>672</v>
      </c>
      <c r="AH71" s="348" t="s">
        <v>673</v>
      </c>
      <c r="AI71" s="348" t="s">
        <v>672</v>
      </c>
      <c r="AJ71" s="348" t="s">
        <v>673</v>
      </c>
    </row>
    <row r="72" spans="1:36" x14ac:dyDescent="0.3">
      <c r="B72" s="135"/>
      <c r="C72" s="135"/>
      <c r="D72" s="135"/>
      <c r="E72" s="135"/>
      <c r="F72" s="135"/>
      <c r="G72" s="135"/>
      <c r="K72" s="356" t="s">
        <v>142</v>
      </c>
      <c r="L72" s="356" t="s">
        <v>143</v>
      </c>
      <c r="M72" s="104" t="s">
        <v>9</v>
      </c>
      <c r="N72" s="57" t="s">
        <v>235</v>
      </c>
      <c r="O72" s="38" t="s">
        <v>244</v>
      </c>
      <c r="P72" s="913"/>
      <c r="Q72" s="914"/>
      <c r="R72" s="915"/>
      <c r="S72" s="36"/>
      <c r="T72" s="83"/>
      <c r="U72" s="83"/>
      <c r="V72" s="83" t="str">
        <f>IF(AND(W72="Y",X72="Y"),"Passed",IF(T72="M","Passed", ""))</f>
        <v/>
      </c>
      <c r="W72" s="83"/>
      <c r="X72" s="83"/>
      <c r="Y72" s="63"/>
      <c r="Z72" s="259">
        <f t="shared" ref="Z72:Z75" si="5">DATEDIF(AA72,AB72,"m")/12+DATEDIF(AC72,AD72,"m")/12+DATEDIF(AE72,AF72,"m")/12+DATEDIF(AG72,AH72,"m")/12+DATEDIF(AI72,AJ72,"m")/12</f>
        <v>0</v>
      </c>
      <c r="AA72" s="260"/>
      <c r="AB72" s="260"/>
      <c r="AC72" s="260"/>
      <c r="AD72" s="260"/>
      <c r="AE72" s="258"/>
      <c r="AF72" s="258"/>
      <c r="AG72" s="258"/>
      <c r="AH72" s="258"/>
      <c r="AI72" s="258"/>
      <c r="AJ72" s="258"/>
    </row>
    <row r="73" spans="1:36" x14ac:dyDescent="0.3">
      <c r="B73" s="135"/>
      <c r="C73" s="135"/>
      <c r="D73" s="135"/>
      <c r="E73" s="135"/>
      <c r="F73" s="135"/>
      <c r="G73" s="135"/>
      <c r="K73" s="357"/>
      <c r="L73" s="357"/>
      <c r="M73" s="104" t="s">
        <v>9</v>
      </c>
      <c r="N73" s="57" t="s">
        <v>229</v>
      </c>
      <c r="O73" s="38" t="s">
        <v>245</v>
      </c>
      <c r="P73" s="913"/>
      <c r="Q73" s="914"/>
      <c r="R73" s="915"/>
      <c r="S73" s="36"/>
      <c r="T73" s="83"/>
      <c r="U73" s="83"/>
      <c r="V73" s="83" t="str">
        <f>IF(AND(W73="Y",X73="Y"),"Passed",IF(T73="M","Passed", ""))</f>
        <v/>
      </c>
      <c r="W73" s="83"/>
      <c r="X73" s="83"/>
      <c r="Y73" s="63"/>
      <c r="Z73" s="259">
        <f t="shared" si="5"/>
        <v>0</v>
      </c>
      <c r="AA73" s="260"/>
      <c r="AB73" s="260"/>
      <c r="AC73" s="260"/>
      <c r="AD73" s="260"/>
      <c r="AE73" s="258"/>
      <c r="AF73" s="258"/>
      <c r="AG73" s="258"/>
      <c r="AH73" s="258"/>
      <c r="AI73" s="258"/>
      <c r="AJ73" s="258"/>
    </row>
    <row r="74" spans="1:36" ht="41.4" x14ac:dyDescent="0.3">
      <c r="B74" s="135"/>
      <c r="C74" s="135"/>
      <c r="D74" s="135"/>
      <c r="E74" s="135"/>
      <c r="F74" s="135"/>
      <c r="G74" s="135"/>
      <c r="K74" s="357"/>
      <c r="L74" s="357"/>
      <c r="M74" s="104" t="s">
        <v>9</v>
      </c>
      <c r="N74" s="57" t="s">
        <v>3</v>
      </c>
      <c r="O74" s="38" t="s">
        <v>516</v>
      </c>
      <c r="P74" s="913"/>
      <c r="Q74" s="914"/>
      <c r="R74" s="915"/>
      <c r="S74" s="36"/>
      <c r="T74" s="83"/>
      <c r="U74" s="83"/>
      <c r="V74" s="83" t="str">
        <f>IF(AND(W74="Y",X74="Y"),"Passed",IF(T74="M","Passed", ""))</f>
        <v/>
      </c>
      <c r="W74" s="83"/>
      <c r="X74" s="83"/>
      <c r="Y74" s="63"/>
      <c r="Z74" s="259">
        <f t="shared" si="5"/>
        <v>0</v>
      </c>
      <c r="AA74" s="260"/>
      <c r="AB74" s="260"/>
      <c r="AC74" s="260"/>
      <c r="AD74" s="260"/>
      <c r="AE74" s="258"/>
      <c r="AF74" s="258"/>
      <c r="AG74" s="258"/>
      <c r="AH74" s="258"/>
      <c r="AI74" s="258"/>
      <c r="AJ74" s="258"/>
    </row>
    <row r="75" spans="1:36" ht="12.75" customHeight="1" x14ac:dyDescent="0.3">
      <c r="B75" s="135"/>
      <c r="C75" s="135"/>
      <c r="D75" s="135"/>
      <c r="E75" s="135"/>
      <c r="F75" s="135"/>
      <c r="G75" s="135"/>
      <c r="K75" s="358"/>
      <c r="L75" s="358"/>
      <c r="M75" s="104" t="s">
        <v>9</v>
      </c>
      <c r="N75" s="57" t="s">
        <v>3</v>
      </c>
      <c r="O75" s="38" t="s">
        <v>246</v>
      </c>
      <c r="P75" s="913"/>
      <c r="Q75" s="914"/>
      <c r="R75" s="915"/>
      <c r="S75" s="36"/>
      <c r="T75" s="83"/>
      <c r="U75" s="83"/>
      <c r="V75" s="83" t="str">
        <f>IF(AND(W75="Y",X75="Y"),"Passed",IF(T75="M","Passed", ""))</f>
        <v/>
      </c>
      <c r="W75" s="83"/>
      <c r="X75" s="83"/>
      <c r="Y75" s="63"/>
      <c r="Z75" s="259">
        <f t="shared" si="5"/>
        <v>0</v>
      </c>
      <c r="AA75" s="260"/>
      <c r="AB75" s="260"/>
      <c r="AC75" s="260"/>
      <c r="AD75" s="260"/>
      <c r="AE75" s="258"/>
      <c r="AF75" s="258"/>
      <c r="AG75" s="258"/>
      <c r="AH75" s="258"/>
      <c r="AI75" s="258"/>
      <c r="AJ75" s="258"/>
    </row>
    <row r="76" spans="1:36" x14ac:dyDescent="0.3">
      <c r="B76" s="135"/>
      <c r="C76" s="135"/>
      <c r="D76" s="135"/>
      <c r="E76" s="135"/>
      <c r="F76" s="135"/>
      <c r="G76" s="135"/>
      <c r="K76" s="3"/>
      <c r="L76" s="3"/>
      <c r="M76" s="3"/>
      <c r="N76" s="92"/>
      <c r="O76" s="3"/>
      <c r="P76" s="884"/>
      <c r="Q76" s="884"/>
      <c r="R76" s="884"/>
      <c r="S76" s="3"/>
      <c r="T76" s="78"/>
      <c r="U76" s="78"/>
      <c r="V76" s="78"/>
      <c r="W76" s="78"/>
      <c r="X76" s="78"/>
      <c r="Y76" s="3"/>
      <c r="Z76" s="3"/>
      <c r="AA76" s="3"/>
      <c r="AB76" s="3"/>
      <c r="AC76" s="3"/>
      <c r="AD76" s="3"/>
      <c r="AE76" s="3"/>
      <c r="AF76" s="3"/>
      <c r="AG76" s="3"/>
      <c r="AH76" s="3"/>
      <c r="AI76" s="3"/>
      <c r="AJ76" s="3"/>
    </row>
    <row r="77" spans="1:36" x14ac:dyDescent="0.3">
      <c r="B77" s="135"/>
      <c r="C77" s="135"/>
      <c r="D77" s="135"/>
      <c r="E77" s="135"/>
      <c r="F77" s="135"/>
      <c r="G77" s="135"/>
      <c r="K77" s="3"/>
      <c r="L77" s="3"/>
      <c r="M77" s="3"/>
      <c r="N77" s="92"/>
      <c r="O77" s="3"/>
      <c r="P77" s="884"/>
      <c r="Q77" s="884"/>
      <c r="R77" s="884"/>
      <c r="S77" s="3"/>
      <c r="T77" s="78"/>
      <c r="U77" s="78"/>
      <c r="V77" s="78"/>
      <c r="W77" s="78"/>
      <c r="X77" s="78"/>
      <c r="Y77" s="3"/>
      <c r="Z77" s="3"/>
      <c r="AA77" s="3"/>
      <c r="AB77" s="3"/>
      <c r="AC77" s="3"/>
      <c r="AD77" s="3"/>
      <c r="AE77" s="3"/>
      <c r="AF77" s="3"/>
      <c r="AG77" s="3"/>
      <c r="AH77" s="3"/>
      <c r="AI77" s="3"/>
      <c r="AJ77" s="3"/>
    </row>
    <row r="78" spans="1:36" x14ac:dyDescent="0.3">
      <c r="B78" s="135"/>
      <c r="C78" s="135"/>
      <c r="D78" s="135"/>
      <c r="E78" s="135"/>
      <c r="F78" s="135"/>
      <c r="G78" s="135"/>
      <c r="K78" s="3"/>
      <c r="L78" s="3"/>
      <c r="M78" s="3"/>
      <c r="N78" s="92"/>
      <c r="O78" s="3"/>
      <c r="P78" s="884"/>
      <c r="Q78" s="884"/>
      <c r="R78" s="884"/>
      <c r="S78" s="3"/>
      <c r="T78" s="78"/>
      <c r="U78" s="78"/>
      <c r="V78" s="78"/>
      <c r="W78" s="78"/>
      <c r="X78" s="78"/>
      <c r="Y78" s="3"/>
      <c r="Z78" s="3"/>
      <c r="AA78" s="3"/>
      <c r="AB78" s="3"/>
      <c r="AC78" s="3"/>
      <c r="AD78" s="3"/>
      <c r="AE78" s="3"/>
      <c r="AF78" s="3"/>
      <c r="AG78" s="3"/>
      <c r="AH78" s="3"/>
      <c r="AI78" s="3"/>
      <c r="AJ78" s="3"/>
    </row>
    <row r="79" spans="1:36" x14ac:dyDescent="0.3">
      <c r="B79" s="135"/>
      <c r="C79" s="135"/>
      <c r="D79" s="135"/>
      <c r="E79" s="135"/>
      <c r="F79" s="135"/>
      <c r="G79" s="135"/>
      <c r="K79" s="3"/>
      <c r="L79" s="3"/>
      <c r="M79" s="3"/>
      <c r="N79" s="92"/>
      <c r="O79" s="3"/>
      <c r="P79" s="884"/>
      <c r="Q79" s="884"/>
      <c r="R79" s="884"/>
      <c r="S79" s="3"/>
      <c r="T79" s="78"/>
      <c r="U79" s="78"/>
      <c r="V79" s="78"/>
      <c r="W79" s="78"/>
      <c r="X79" s="78"/>
      <c r="Y79" s="3"/>
      <c r="Z79" s="3"/>
      <c r="AA79" s="3"/>
      <c r="AB79" s="3"/>
      <c r="AC79" s="3"/>
      <c r="AD79" s="3"/>
      <c r="AE79" s="3"/>
      <c r="AF79" s="3"/>
      <c r="AG79" s="3"/>
      <c r="AH79" s="3"/>
      <c r="AI79" s="3"/>
      <c r="AJ79" s="3"/>
    </row>
    <row r="80" spans="1:36" x14ac:dyDescent="0.3">
      <c r="B80" s="135"/>
      <c r="C80" s="135"/>
      <c r="D80" s="135"/>
      <c r="E80" s="135"/>
      <c r="F80" s="135"/>
      <c r="G80" s="135"/>
    </row>
    <row r="81" spans="2:7" x14ac:dyDescent="0.3">
      <c r="B81" s="135"/>
      <c r="C81" s="135"/>
      <c r="D81" s="135"/>
      <c r="E81" s="135"/>
      <c r="F81" s="135"/>
      <c r="G81" s="135"/>
    </row>
    <row r="82" spans="2:7" x14ac:dyDescent="0.3">
      <c r="B82" s="135"/>
      <c r="C82" s="135"/>
      <c r="D82" s="135"/>
      <c r="E82" s="135"/>
      <c r="F82" s="135"/>
      <c r="G82" s="135"/>
    </row>
    <row r="83" spans="2:7" x14ac:dyDescent="0.3">
      <c r="B83" s="135"/>
      <c r="C83" s="135"/>
      <c r="D83" s="135"/>
      <c r="E83" s="135"/>
      <c r="F83" s="135"/>
      <c r="G83" s="135"/>
    </row>
    <row r="84" spans="2:7" x14ac:dyDescent="0.3">
      <c r="B84" s="135"/>
      <c r="C84" s="135"/>
      <c r="D84" s="135"/>
      <c r="E84" s="135"/>
      <c r="F84" s="135"/>
      <c r="G84" s="135"/>
    </row>
    <row r="85" spans="2:7" x14ac:dyDescent="0.3">
      <c r="B85" s="135"/>
      <c r="C85" s="135"/>
      <c r="D85" s="135"/>
      <c r="E85" s="135"/>
      <c r="F85" s="135"/>
      <c r="G85" s="135"/>
    </row>
    <row r="86" spans="2:7" x14ac:dyDescent="0.3">
      <c r="B86" s="135"/>
      <c r="C86" s="135"/>
      <c r="D86" s="135"/>
      <c r="E86" s="135"/>
      <c r="F86" s="135"/>
      <c r="G86" s="135"/>
    </row>
    <row r="87" spans="2:7" x14ac:dyDescent="0.3">
      <c r="B87" s="135"/>
      <c r="C87" s="135"/>
      <c r="D87" s="135"/>
      <c r="E87" s="135"/>
      <c r="F87" s="135"/>
      <c r="G87" s="135"/>
    </row>
    <row r="88" spans="2:7" x14ac:dyDescent="0.3">
      <c r="B88" s="135"/>
      <c r="C88" s="135"/>
      <c r="D88" s="135"/>
      <c r="E88" s="135"/>
      <c r="F88" s="135"/>
      <c r="G88" s="135"/>
    </row>
    <row r="89" spans="2:7" x14ac:dyDescent="0.3">
      <c r="B89" s="135"/>
      <c r="C89" s="135"/>
      <c r="D89" s="135"/>
      <c r="E89" s="135"/>
      <c r="F89" s="135"/>
      <c r="G89" s="135"/>
    </row>
    <row r="90" spans="2:7" x14ac:dyDescent="0.3">
      <c r="B90" s="135"/>
      <c r="C90" s="135"/>
      <c r="D90" s="135"/>
      <c r="E90" s="135"/>
      <c r="F90" s="135"/>
      <c r="G90" s="135"/>
    </row>
    <row r="91" spans="2:7" x14ac:dyDescent="0.3">
      <c r="B91" s="135"/>
      <c r="C91" s="135"/>
      <c r="D91" s="135"/>
      <c r="E91" s="135"/>
      <c r="F91" s="135"/>
      <c r="G91" s="135"/>
    </row>
    <row r="92" spans="2:7" x14ac:dyDescent="0.3">
      <c r="B92" s="135"/>
      <c r="C92" s="135"/>
      <c r="D92" s="135"/>
      <c r="E92" s="135"/>
      <c r="F92" s="135"/>
      <c r="G92" s="135"/>
    </row>
    <row r="93" spans="2:7" x14ac:dyDescent="0.3">
      <c r="B93" s="135"/>
      <c r="C93" s="135"/>
      <c r="D93" s="135"/>
      <c r="E93" s="135"/>
      <c r="F93" s="135"/>
      <c r="G93" s="135"/>
    </row>
    <row r="94" spans="2:7" x14ac:dyDescent="0.3">
      <c r="B94" s="135"/>
      <c r="C94" s="135"/>
      <c r="D94" s="135"/>
      <c r="E94" s="135"/>
      <c r="F94" s="135"/>
      <c r="G94" s="135"/>
    </row>
    <row r="95" spans="2:7" x14ac:dyDescent="0.3">
      <c r="B95" s="135"/>
      <c r="C95" s="135"/>
      <c r="D95" s="135"/>
      <c r="E95" s="135"/>
      <c r="F95" s="135"/>
      <c r="G95" s="135"/>
    </row>
    <row r="96" spans="2:7" x14ac:dyDescent="0.3">
      <c r="B96" s="135"/>
      <c r="C96" s="135"/>
      <c r="D96" s="135"/>
      <c r="E96" s="135"/>
      <c r="F96" s="135"/>
      <c r="G96" s="135"/>
    </row>
    <row r="97" spans="2:7" x14ac:dyDescent="0.3">
      <c r="B97" s="135"/>
      <c r="C97" s="135"/>
      <c r="D97" s="135"/>
      <c r="E97" s="135"/>
      <c r="F97" s="135"/>
      <c r="G97" s="135"/>
    </row>
    <row r="98" spans="2:7" x14ac:dyDescent="0.3">
      <c r="B98" s="135"/>
      <c r="C98" s="135"/>
      <c r="D98" s="135"/>
      <c r="E98" s="135"/>
      <c r="F98" s="135"/>
      <c r="G98" s="135"/>
    </row>
    <row r="99" spans="2:7" x14ac:dyDescent="0.3">
      <c r="B99" s="135"/>
      <c r="C99" s="135"/>
      <c r="D99" s="135"/>
      <c r="E99" s="135"/>
      <c r="F99" s="135"/>
      <c r="G99" s="135"/>
    </row>
    <row r="100" spans="2:7" x14ac:dyDescent="0.3">
      <c r="B100" s="135"/>
      <c r="C100" s="135"/>
      <c r="D100" s="135"/>
      <c r="E100" s="135"/>
      <c r="F100" s="135"/>
      <c r="G100" s="135"/>
    </row>
    <row r="101" spans="2:7" x14ac:dyDescent="0.3">
      <c r="B101" s="135"/>
      <c r="C101" s="135"/>
      <c r="D101" s="135"/>
      <c r="E101" s="135"/>
      <c r="F101" s="135"/>
      <c r="G101" s="135"/>
    </row>
    <row r="102" spans="2:7" x14ac:dyDescent="0.3">
      <c r="B102" s="135"/>
      <c r="C102" s="135"/>
      <c r="D102" s="135"/>
      <c r="E102" s="135"/>
      <c r="F102" s="135"/>
      <c r="G102" s="135"/>
    </row>
    <row r="103" spans="2:7" x14ac:dyDescent="0.3">
      <c r="B103" s="135"/>
      <c r="C103" s="135"/>
      <c r="D103" s="135"/>
      <c r="E103" s="135"/>
      <c r="F103" s="135"/>
      <c r="G103" s="135"/>
    </row>
    <row r="104" spans="2:7" x14ac:dyDescent="0.3">
      <c r="B104" s="135"/>
      <c r="C104" s="135"/>
      <c r="D104" s="135"/>
      <c r="E104" s="135"/>
      <c r="F104" s="135"/>
      <c r="G104" s="135"/>
    </row>
    <row r="105" spans="2:7" x14ac:dyDescent="0.3">
      <c r="B105" s="135"/>
      <c r="C105" s="135"/>
      <c r="D105" s="135"/>
      <c r="E105" s="135"/>
      <c r="F105" s="135"/>
      <c r="G105" s="135"/>
    </row>
    <row r="106" spans="2:7" x14ac:dyDescent="0.3">
      <c r="B106" s="135"/>
      <c r="C106" s="135"/>
      <c r="D106" s="135"/>
      <c r="E106" s="135"/>
      <c r="F106" s="135"/>
      <c r="G106" s="135"/>
    </row>
    <row r="107" spans="2:7" x14ac:dyDescent="0.3">
      <c r="B107" s="135"/>
      <c r="C107" s="135"/>
      <c r="D107" s="135"/>
      <c r="E107" s="135"/>
      <c r="F107" s="135"/>
      <c r="G107" s="135"/>
    </row>
    <row r="108" spans="2:7" x14ac:dyDescent="0.3">
      <c r="B108" s="135"/>
      <c r="C108" s="135"/>
      <c r="D108" s="135"/>
      <c r="E108" s="135"/>
      <c r="F108" s="135"/>
      <c r="G108" s="135"/>
    </row>
    <row r="109" spans="2:7" x14ac:dyDescent="0.3">
      <c r="B109" s="135"/>
      <c r="C109" s="135"/>
      <c r="D109" s="135"/>
      <c r="E109" s="135"/>
      <c r="F109" s="135"/>
      <c r="G109" s="135"/>
    </row>
    <row r="110" spans="2:7" x14ac:dyDescent="0.3">
      <c r="B110" s="135"/>
      <c r="C110" s="135"/>
      <c r="D110" s="135"/>
      <c r="E110" s="135"/>
      <c r="F110" s="135"/>
      <c r="G110" s="135"/>
    </row>
    <row r="111" spans="2:7" x14ac:dyDescent="0.3">
      <c r="B111" s="135"/>
      <c r="C111" s="135"/>
      <c r="D111" s="135"/>
      <c r="E111" s="135"/>
      <c r="F111" s="135"/>
      <c r="G111" s="135"/>
    </row>
    <row r="112" spans="2:7" x14ac:dyDescent="0.3">
      <c r="B112" s="135"/>
      <c r="C112" s="135"/>
      <c r="D112" s="135"/>
      <c r="E112" s="135"/>
      <c r="F112" s="135"/>
      <c r="G112" s="135"/>
    </row>
    <row r="113" spans="2:7" x14ac:dyDescent="0.3">
      <c r="B113" s="135"/>
      <c r="C113" s="135"/>
      <c r="D113" s="135"/>
      <c r="E113" s="135"/>
      <c r="F113" s="135"/>
      <c r="G113" s="135"/>
    </row>
    <row r="114" spans="2:7" x14ac:dyDescent="0.3">
      <c r="B114" s="135"/>
      <c r="C114" s="135"/>
      <c r="D114" s="135"/>
      <c r="E114" s="135"/>
      <c r="F114" s="135"/>
      <c r="G114" s="135"/>
    </row>
    <row r="115" spans="2:7" x14ac:dyDescent="0.3">
      <c r="B115" s="135"/>
      <c r="C115" s="135"/>
      <c r="D115" s="135"/>
      <c r="E115" s="135"/>
      <c r="F115" s="135"/>
      <c r="G115" s="135"/>
    </row>
    <row r="116" spans="2:7" x14ac:dyDescent="0.3">
      <c r="B116" s="135"/>
      <c r="C116" s="135"/>
      <c r="D116" s="135"/>
      <c r="E116" s="135"/>
      <c r="F116" s="135"/>
      <c r="G116" s="135"/>
    </row>
    <row r="117" spans="2:7" x14ac:dyDescent="0.3">
      <c r="B117" s="135"/>
      <c r="C117" s="135"/>
      <c r="D117" s="135"/>
      <c r="E117" s="135"/>
      <c r="F117" s="135"/>
      <c r="G117" s="135"/>
    </row>
    <row r="118" spans="2:7" x14ac:dyDescent="0.3">
      <c r="B118" s="135"/>
      <c r="C118" s="135"/>
      <c r="D118" s="135"/>
      <c r="E118" s="135"/>
      <c r="F118" s="135"/>
      <c r="G118" s="135"/>
    </row>
    <row r="119" spans="2:7" x14ac:dyDescent="0.3">
      <c r="B119" s="135"/>
      <c r="C119" s="135"/>
      <c r="D119" s="135"/>
      <c r="E119" s="135"/>
      <c r="F119" s="135"/>
      <c r="G119" s="135"/>
    </row>
    <row r="120" spans="2:7" x14ac:dyDescent="0.3">
      <c r="B120" s="135"/>
      <c r="C120" s="135"/>
      <c r="D120" s="135"/>
      <c r="E120" s="135"/>
      <c r="F120" s="135"/>
      <c r="G120" s="135"/>
    </row>
    <row r="121" spans="2:7" x14ac:dyDescent="0.3">
      <c r="B121" s="135"/>
      <c r="C121" s="135"/>
      <c r="D121" s="135"/>
      <c r="E121" s="135"/>
      <c r="F121" s="135"/>
      <c r="G121" s="135"/>
    </row>
    <row r="122" spans="2:7" x14ac:dyDescent="0.3">
      <c r="B122" s="135"/>
      <c r="C122" s="135"/>
      <c r="D122" s="135"/>
      <c r="E122" s="135"/>
      <c r="F122" s="135"/>
      <c r="G122" s="135"/>
    </row>
    <row r="123" spans="2:7" x14ac:dyDescent="0.3">
      <c r="B123" s="135"/>
      <c r="C123" s="135"/>
      <c r="D123" s="135"/>
      <c r="E123" s="135"/>
      <c r="F123" s="135"/>
      <c r="G123" s="135"/>
    </row>
    <row r="124" spans="2:7" x14ac:dyDescent="0.3">
      <c r="B124" s="135"/>
      <c r="C124" s="135"/>
      <c r="D124" s="135"/>
      <c r="E124" s="135"/>
      <c r="F124" s="135"/>
      <c r="G124" s="135"/>
    </row>
    <row r="125" spans="2:7" x14ac:dyDescent="0.3">
      <c r="C125" s="135"/>
      <c r="D125" s="135"/>
      <c r="E125" s="135"/>
      <c r="F125" s="135"/>
      <c r="G125" s="135"/>
    </row>
    <row r="126" spans="2:7" x14ac:dyDescent="0.3">
      <c r="C126" s="135"/>
      <c r="D126" s="135"/>
      <c r="E126" s="135"/>
      <c r="F126" s="135"/>
      <c r="G126" s="135"/>
    </row>
    <row r="127" spans="2:7" x14ac:dyDescent="0.3">
      <c r="C127" s="135"/>
      <c r="D127" s="135"/>
      <c r="E127" s="135"/>
      <c r="F127" s="135"/>
      <c r="G127" s="135"/>
    </row>
    <row r="128" spans="2: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customSheetViews>
    <customSheetView guid="{3F51B73C-8999-4BDD-B7BB-CFA8C5D5F118}" showGridLines="0" fitToPage="1" topLeftCell="K1">
      <selection activeCell="P51" sqref="P51"/>
      <pageMargins left="0.25" right="0" top="0.25" bottom="0.25" header="0.3" footer="0"/>
      <pageSetup scale="30" fitToHeight="0" orientation="landscape" r:id="rId1"/>
    </customSheetView>
    <customSheetView guid="{040B64FF-F135-4C7F-9498-A8399C10673D}" showGridLines="0" fitToPage="1" topLeftCell="K43">
      <selection activeCell="O41" sqref="O41"/>
      <pageMargins left="0.25" right="0" top="0.25" bottom="0.25" header="0.3" footer="0"/>
      <pageSetup scale="30" fitToHeight="0" orientation="landscape" r:id="rId2"/>
    </customSheetView>
    <customSheetView guid="{6D9FC8F7-6352-4BF1-890A-27BF36FADC03}" showGridLines="0" fitToPage="1" topLeftCell="K1">
      <selection activeCell="P51" sqref="P51"/>
      <pageMargins left="0.25" right="0" top="0.25" bottom="0.25" header="0.3" footer="0"/>
      <pageSetup scale="30" fitToHeight="0" orientation="landscape" r:id="rId3"/>
    </customSheetView>
  </customSheetViews>
  <mergeCells count="48">
    <mergeCell ref="Z70:Z71"/>
    <mergeCell ref="AA70:AB70"/>
    <mergeCell ref="AC70:AD70"/>
    <mergeCell ref="AE70:AF70"/>
    <mergeCell ref="AE38:AF38"/>
    <mergeCell ref="AG38:AH38"/>
    <mergeCell ref="AI38:AJ38"/>
    <mergeCell ref="N17:N18"/>
    <mergeCell ref="Z17:Z18"/>
    <mergeCell ref="AA17:AB17"/>
    <mergeCell ref="AC17:AD17"/>
    <mergeCell ref="AE17:AF17"/>
    <mergeCell ref="K37:X37"/>
    <mergeCell ref="M38:M39"/>
    <mergeCell ref="N38:N39"/>
    <mergeCell ref="Z38:Z39"/>
    <mergeCell ref="AA38:AB38"/>
    <mergeCell ref="AC38:AD38"/>
    <mergeCell ref="AI2:AJ2"/>
    <mergeCell ref="M17:M18"/>
    <mergeCell ref="A1:H1"/>
    <mergeCell ref="AI17:AJ17"/>
    <mergeCell ref="K1:X1"/>
    <mergeCell ref="K16:X16"/>
    <mergeCell ref="M2:M3"/>
    <mergeCell ref="N2:N3"/>
    <mergeCell ref="Z2:Z3"/>
    <mergeCell ref="AA2:AB2"/>
    <mergeCell ref="AC2:AD2"/>
    <mergeCell ref="AE2:AF2"/>
    <mergeCell ref="AG2:AH2"/>
    <mergeCell ref="AG17:AH17"/>
    <mergeCell ref="AI70:AJ70"/>
    <mergeCell ref="K57:X57"/>
    <mergeCell ref="AI58:AJ58"/>
    <mergeCell ref="A64:G64"/>
    <mergeCell ref="A66:G66"/>
    <mergeCell ref="K69:X69"/>
    <mergeCell ref="AG58:AH58"/>
    <mergeCell ref="AA58:AB58"/>
    <mergeCell ref="AC58:AD58"/>
    <mergeCell ref="AE58:AF58"/>
    <mergeCell ref="M58:M59"/>
    <mergeCell ref="N58:N59"/>
    <mergeCell ref="M70:M71"/>
    <mergeCell ref="N70:N71"/>
    <mergeCell ref="Z58:Z59"/>
    <mergeCell ref="AG70:AH70"/>
  </mergeCells>
  <conditionalFormatting sqref="G46">
    <cfRule type="containsText" dxfId="2275" priority="23" operator="containsText" text="O">
      <formula>NOT(ISERROR(SEARCH("O",G46)))</formula>
    </cfRule>
  </conditionalFormatting>
  <conditionalFormatting sqref="G46">
    <cfRule type="containsText" dxfId="2274" priority="20" operator="containsText" text="N/A">
      <formula>NOT(ISERROR(SEARCH("N/A",G46)))</formula>
    </cfRule>
    <cfRule type="containsText" dxfId="2273" priority="21" operator="containsText" text="Blank">
      <formula>NOT(ISERROR(SEARCH("Blank",G46)))</formula>
    </cfRule>
    <cfRule type="containsText" dxfId="2272" priority="22" operator="containsText" text="M">
      <formula>NOT(ISERROR(SEARCH("M",G46)))</formula>
    </cfRule>
  </conditionalFormatting>
  <conditionalFormatting sqref="C7:D7 F7:H7">
    <cfRule type="containsText" dxfId="2271" priority="17" operator="containsText" text="N/A">
      <formula>NOT(ISERROR(SEARCH("N/A",C7)))</formula>
    </cfRule>
    <cfRule type="containsText" dxfId="2270" priority="18" operator="containsText" text="Blank">
      <formula>NOT(ISERROR(SEARCH("Blank",C7)))</formula>
    </cfRule>
    <cfRule type="containsText" dxfId="2269" priority="19" operator="containsText" text="M">
      <formula>NOT(ISERROR(SEARCH("M",C7)))</formula>
    </cfRule>
  </conditionalFormatting>
  <conditionalFormatting sqref="F46">
    <cfRule type="containsText" dxfId="2268" priority="16" operator="containsText" text="O">
      <formula>NOT(ISERROR(SEARCH("O",F46)))</formula>
    </cfRule>
  </conditionalFormatting>
  <conditionalFormatting sqref="F46">
    <cfRule type="containsText" dxfId="2267" priority="13" operator="containsText" text="N/A">
      <formula>NOT(ISERROR(SEARCH("N/A",F46)))</formula>
    </cfRule>
    <cfRule type="containsText" dxfId="2266" priority="14" operator="containsText" text="Blank">
      <formula>NOT(ISERROR(SEARCH("Blank",F46)))</formula>
    </cfRule>
    <cfRule type="containsText" dxfId="2265" priority="15" operator="containsText" text="M">
      <formula>NOT(ISERROR(SEARCH("M",F46)))</formula>
    </cfRule>
  </conditionalFormatting>
  <conditionalFormatting sqref="C46:D46">
    <cfRule type="containsText" dxfId="2264" priority="12" operator="containsText" text="O">
      <formula>NOT(ISERROR(SEARCH("O",C46)))</formula>
    </cfRule>
  </conditionalFormatting>
  <conditionalFormatting sqref="C46:D46">
    <cfRule type="containsText" dxfId="2263" priority="9" operator="containsText" text="N/A">
      <formula>NOT(ISERROR(SEARCH("N/A",C46)))</formula>
    </cfRule>
    <cfRule type="containsText" dxfId="2262" priority="10" operator="containsText" text="Blank">
      <formula>NOT(ISERROR(SEARCH("Blank",C46)))</formula>
    </cfRule>
    <cfRule type="containsText" dxfId="2261" priority="11" operator="containsText" text="M">
      <formula>NOT(ISERROR(SEARCH("M",C46)))</formula>
    </cfRule>
  </conditionalFormatting>
  <conditionalFormatting sqref="B125:B1048576 B1:B28 B30:B69">
    <cfRule type="duplicateValues" dxfId="2260" priority="8"/>
  </conditionalFormatting>
  <conditionalFormatting sqref="B29">
    <cfRule type="duplicateValues" dxfId="2259" priority="7"/>
  </conditionalFormatting>
  <conditionalFormatting sqref="Z4 Z51:Z55 Z40:Z43 Z45:Z49 Z19:Z35">
    <cfRule type="cellIs" dxfId="2258" priority="6" operator="greaterThan">
      <formula>0</formula>
    </cfRule>
  </conditionalFormatting>
  <conditionalFormatting sqref="Z5:Z14">
    <cfRule type="cellIs" dxfId="2257" priority="5" operator="greaterThan">
      <formula>0</formula>
    </cfRule>
  </conditionalFormatting>
  <conditionalFormatting sqref="Z60:Z67">
    <cfRule type="cellIs" dxfId="2256" priority="4" operator="greaterThan">
      <formula>0</formula>
    </cfRule>
  </conditionalFormatting>
  <conditionalFormatting sqref="Z72:Z75">
    <cfRule type="cellIs" dxfId="2255" priority="3" operator="greaterThan">
      <formula>0</formula>
    </cfRule>
  </conditionalFormatting>
  <conditionalFormatting sqref="Z50">
    <cfRule type="cellIs" dxfId="2254" priority="2" operator="greaterThan">
      <formula>0</formula>
    </cfRule>
  </conditionalFormatting>
  <conditionalFormatting sqref="Z44">
    <cfRule type="cellIs" dxfId="2253" priority="1" operator="greaterThan">
      <formula>0</formula>
    </cfRule>
  </conditionalFormatting>
  <dataValidations count="3">
    <dataValidation type="list" allowBlank="1" showInputMessage="1" showErrorMessage="1" sqref="X33 X19 X21 X4:X10 W70:W79 W2:W15 W58:W68 X12 W17:W36 W38:W56">
      <formula1>"Y, N"</formula1>
    </dataValidation>
    <dataValidation type="list" allowBlank="1" showInputMessage="1" showErrorMessage="1" sqref="T70:T79 T58:T68 T2:T15 T17:T36 T38:T56">
      <formula1>"M, O, N/A"</formula1>
    </dataValidation>
    <dataValidation type="list" allowBlank="1" showInputMessage="1" showErrorMessage="1" sqref="V58:V68 V70:V79 V38:V56 V17:V36 V2:V15">
      <formula1>"Passed, Failed, N/A"</formula1>
    </dataValidation>
  </dataValidations>
  <hyperlinks>
    <hyperlink ref="Y4" r:id="rId4" display="http://collab.lge.com/main/x/gOGHLw"/>
    <hyperlink ref="Y7" r:id="rId5" display="http://collab.lge.com/main/x/AocBNg"/>
    <hyperlink ref="Y8" r:id="rId6"/>
    <hyperlink ref="Y19" r:id="rId7"/>
    <hyperlink ref="Y20" r:id="rId8"/>
    <hyperlink ref="Y22" r:id="rId9"/>
    <hyperlink ref="Y30" r:id="rId10"/>
    <hyperlink ref="Y31" r:id="rId11"/>
    <hyperlink ref="Y34" r:id="rId12"/>
    <hyperlink ref="Y41" r:id="rId13"/>
    <hyperlink ref="Y42" r:id="rId14" display="http://collab.lge.com/main/x/j9smN"/>
    <hyperlink ref="Y43" r:id="rId15"/>
    <hyperlink ref="Y45" r:id="rId16"/>
    <hyperlink ref="Y55" r:id="rId17"/>
    <hyperlink ref="Y35" r:id="rId18"/>
    <hyperlink ref="Y53" r:id="rId19"/>
    <hyperlink ref="Y11" r:id="rId20"/>
    <hyperlink ref="Y44" r:id="rId21"/>
  </hyperlinks>
  <pageMargins left="0.25" right="0" top="0.25" bottom="0.25" header="0.3" footer="0"/>
  <pageSetup scale="30" fitToHeight="0" orientation="landscape" r:id="rId22"/>
  <drawing r:id="rId23"/>
  <legacyDrawing r:id="rId24"/>
  <controls>
    <mc:AlternateContent xmlns:mc="http://schemas.openxmlformats.org/markup-compatibility/2006">
      <mc:Choice Requires="x14">
        <control shapeId="490498" r:id="rId25" name="CommandButton2">
          <controlPr defaultSize="0" autoLine="0" r:id="rId26">
            <anchor moveWithCells="1">
              <from>
                <xdr:col>8</xdr:col>
                <xdr:colOff>121920</xdr:colOff>
                <xdr:row>9</xdr:row>
                <xdr:rowOff>68580</xdr:rowOff>
              </from>
              <to>
                <xdr:col>9</xdr:col>
                <xdr:colOff>441960</xdr:colOff>
                <xdr:row>11</xdr:row>
                <xdr:rowOff>152400</xdr:rowOff>
              </to>
            </anchor>
          </controlPr>
        </control>
      </mc:Choice>
      <mc:Fallback>
        <control shapeId="490498" r:id="rId25" name="CommandButton2"/>
      </mc:Fallback>
    </mc:AlternateContent>
    <mc:AlternateContent xmlns:mc="http://schemas.openxmlformats.org/markup-compatibility/2006">
      <mc:Choice Requires="x14">
        <control shapeId="490497" r:id="rId27" name="CommandButton1">
          <controlPr defaultSize="0" autoLine="0" r:id="rId28">
            <anchor moveWithCells="1">
              <from>
                <xdr:col>8</xdr:col>
                <xdr:colOff>114300</xdr:colOff>
                <xdr:row>6</xdr:row>
                <xdr:rowOff>106680</xdr:rowOff>
              </from>
              <to>
                <xdr:col>9</xdr:col>
                <xdr:colOff>403860</xdr:colOff>
                <xdr:row>7</xdr:row>
                <xdr:rowOff>99060</xdr:rowOff>
              </to>
            </anchor>
          </controlPr>
        </control>
      </mc:Choice>
      <mc:Fallback>
        <control shapeId="490497" r:id="rId27" name="CommandButton1"/>
      </mc:Fallback>
    </mc:AlternateContent>
    <mc:AlternateContent xmlns:mc="http://schemas.openxmlformats.org/markup-compatibility/2006">
      <mc:Choice Requires="x14">
        <control shapeId="490515" r:id="rId29" name="CommandButton3">
          <controlPr defaultSize="0" autoLine="0" r:id="rId30">
            <anchor moveWithCells="1">
              <from>
                <xdr:col>8</xdr:col>
                <xdr:colOff>114300</xdr:colOff>
                <xdr:row>6</xdr:row>
                <xdr:rowOff>106680</xdr:rowOff>
              </from>
              <to>
                <xdr:col>9</xdr:col>
                <xdr:colOff>403860</xdr:colOff>
                <xdr:row>7</xdr:row>
                <xdr:rowOff>99060</xdr:rowOff>
              </to>
            </anchor>
          </controlPr>
        </control>
      </mc:Choice>
      <mc:Fallback>
        <control shapeId="490515" r:id="rId29" name="CommandButton3"/>
      </mc:Fallback>
    </mc:AlternateContent>
    <mc:AlternateContent xmlns:mc="http://schemas.openxmlformats.org/markup-compatibility/2006">
      <mc:Choice Requires="x14">
        <control shapeId="490516" r:id="rId31" name="CommandButton4">
          <controlPr defaultSize="0" autoLine="0" r:id="rId32">
            <anchor moveWithCells="1">
              <from>
                <xdr:col>8</xdr:col>
                <xdr:colOff>121920</xdr:colOff>
                <xdr:row>9</xdr:row>
                <xdr:rowOff>68580</xdr:rowOff>
              </from>
              <to>
                <xdr:col>9</xdr:col>
                <xdr:colOff>441960</xdr:colOff>
                <xdr:row>11</xdr:row>
                <xdr:rowOff>152400</xdr:rowOff>
              </to>
            </anchor>
          </controlPr>
        </control>
      </mc:Choice>
      <mc:Fallback>
        <control shapeId="490516" r:id="rId31" name="CommandButton4"/>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7" tint="0.79998168889431442"/>
    <pageSetUpPr fitToPage="1"/>
  </sheetPr>
  <dimension ref="A1:AN196"/>
  <sheetViews>
    <sheetView showGridLines="0" topLeftCell="K61" zoomScale="70" zoomScaleNormal="70" workbookViewId="0">
      <selection activeCell="O31" sqref="O31"/>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26.109375" style="883" customWidth="1"/>
    <col min="19" max="19" width="12.6640625" style="883" bestFit="1" customWidth="1"/>
    <col min="20" max="20" width="12.5546875" style="883" customWidth="1"/>
    <col min="21" max="21" width="11" style="883" bestFit="1" customWidth="1"/>
    <col min="22" max="22" width="10.44140625" style="883" bestFit="1" customWidth="1"/>
    <col min="23" max="23" width="23.44140625" style="883" bestFit="1" customWidth="1"/>
    <col min="24" max="24" width="22.88671875" style="883" bestFit="1" customWidth="1"/>
    <col min="25" max="25" width="36.5546875" style="883" bestFit="1" customWidth="1"/>
    <col min="26" max="40" width="9.109375" style="883"/>
    <col min="41" max="16384" width="9.109375" style="884"/>
  </cols>
  <sheetData>
    <row r="1" spans="1:36" ht="12.75" customHeight="1" x14ac:dyDescent="0.45">
      <c r="A1" s="1188" t="s">
        <v>82</v>
      </c>
      <c r="B1" s="1189"/>
      <c r="C1" s="1189"/>
      <c r="D1" s="1189"/>
      <c r="E1" s="1189"/>
      <c r="F1" s="1189"/>
      <c r="G1" s="1189"/>
      <c r="H1" s="1189"/>
      <c r="K1" s="1173" t="s">
        <v>395</v>
      </c>
      <c r="L1" s="1174"/>
      <c r="M1" s="1174"/>
      <c r="N1" s="1174"/>
      <c r="O1" s="1174"/>
      <c r="P1" s="1174"/>
      <c r="Q1" s="1174"/>
      <c r="R1" s="1174"/>
      <c r="S1" s="1174"/>
      <c r="T1" s="1174"/>
      <c r="U1" s="1174"/>
      <c r="V1" s="1174"/>
      <c r="W1" s="1174"/>
      <c r="X1" s="1174"/>
      <c r="Y1" s="1174"/>
      <c r="Z1" s="985"/>
      <c r="AA1" s="1076"/>
      <c r="AB1" s="1076"/>
      <c r="AC1" s="1076"/>
      <c r="AD1" s="1076"/>
      <c r="AE1" s="1076"/>
      <c r="AF1" s="1076"/>
      <c r="AG1" s="1076"/>
      <c r="AH1" s="1076"/>
      <c r="AI1" s="1076"/>
      <c r="AJ1" s="1076"/>
    </row>
    <row r="2" spans="1:36" ht="27.6" x14ac:dyDescent="0.3">
      <c r="A2" s="932" t="s">
        <v>367</v>
      </c>
      <c r="B2" s="997" t="s">
        <v>742</v>
      </c>
      <c r="C2" s="884"/>
      <c r="D2" s="884"/>
      <c r="E2" s="884"/>
      <c r="F2" s="884"/>
      <c r="G2" s="884"/>
      <c r="H2" s="884"/>
      <c r="K2" s="1085" t="s">
        <v>133</v>
      </c>
      <c r="L2" s="1085" t="s">
        <v>91</v>
      </c>
      <c r="M2" s="1182" t="s">
        <v>75</v>
      </c>
      <c r="N2" s="1190" t="s">
        <v>134</v>
      </c>
      <c r="O2" s="1085" t="s">
        <v>135</v>
      </c>
      <c r="P2" s="1085" t="s">
        <v>136</v>
      </c>
      <c r="Q2" s="1085" t="s">
        <v>137</v>
      </c>
      <c r="R2" s="1085" t="s">
        <v>138</v>
      </c>
      <c r="S2" s="1077" t="s">
        <v>139</v>
      </c>
      <c r="T2" s="1077" t="s">
        <v>344</v>
      </c>
      <c r="U2" s="1077" t="s">
        <v>342</v>
      </c>
      <c r="V2" s="1077" t="s">
        <v>343</v>
      </c>
      <c r="W2" s="1077" t="s">
        <v>375</v>
      </c>
      <c r="X2" s="1077" t="s">
        <v>376</v>
      </c>
      <c r="Y2" s="1085"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43878</v>
      </c>
      <c r="C3" s="950"/>
      <c r="D3" s="884"/>
      <c r="E3" s="884"/>
      <c r="F3" s="884"/>
      <c r="G3" s="884"/>
      <c r="H3" s="884"/>
      <c r="K3" s="1081"/>
      <c r="L3" s="1081"/>
      <c r="M3" s="1183"/>
      <c r="N3" s="1185"/>
      <c r="O3" s="1081"/>
      <c r="P3" s="888" t="s">
        <v>141</v>
      </c>
      <c r="Q3" s="1081"/>
      <c r="R3" s="1081"/>
      <c r="S3" s="1077"/>
      <c r="T3" s="1077"/>
      <c r="U3" s="1077"/>
      <c r="V3" s="1077"/>
      <c r="W3" s="1077"/>
      <c r="X3" s="1077"/>
      <c r="Y3" s="1081"/>
      <c r="Z3" s="1187"/>
      <c r="AA3" s="1073" t="s">
        <v>672</v>
      </c>
      <c r="AB3" s="1073" t="s">
        <v>673</v>
      </c>
      <c r="AC3" s="1073" t="s">
        <v>672</v>
      </c>
      <c r="AD3" s="1073" t="s">
        <v>673</v>
      </c>
      <c r="AE3" s="1073" t="s">
        <v>672</v>
      </c>
      <c r="AF3" s="1073" t="s">
        <v>673</v>
      </c>
      <c r="AG3" s="1073" t="s">
        <v>672</v>
      </c>
      <c r="AH3" s="1073" t="s">
        <v>673</v>
      </c>
      <c r="AI3" s="1073" t="s">
        <v>672</v>
      </c>
      <c r="AJ3" s="1073" t="s">
        <v>673</v>
      </c>
    </row>
    <row r="4" spans="1:36" ht="12.75" customHeight="1" x14ac:dyDescent="0.3">
      <c r="A4" s="932" t="s">
        <v>368</v>
      </c>
      <c r="B4" s="949">
        <f ca="1">DATEDIF(B3,TODAY(),"D")/365</f>
        <v>0.72876712328767124</v>
      </c>
      <c r="C4" s="884"/>
      <c r="D4" s="884"/>
      <c r="E4" s="884"/>
      <c r="F4" s="884"/>
      <c r="G4" s="884"/>
      <c r="H4" s="884"/>
      <c r="K4" s="1078" t="s">
        <v>142</v>
      </c>
      <c r="L4" s="1078" t="s">
        <v>143</v>
      </c>
      <c r="M4" s="934" t="s">
        <v>5</v>
      </c>
      <c r="N4" s="929" t="s">
        <v>144</v>
      </c>
      <c r="O4" s="924" t="s">
        <v>372</v>
      </c>
      <c r="P4" s="964" t="s">
        <v>145</v>
      </c>
      <c r="Q4" s="964" t="s">
        <v>146</v>
      </c>
      <c r="R4" s="962" t="s">
        <v>147</v>
      </c>
      <c r="S4" s="69" t="s">
        <v>742</v>
      </c>
      <c r="T4" s="997" t="s">
        <v>72</v>
      </c>
      <c r="U4" s="1134">
        <v>44041.194444444445</v>
      </c>
      <c r="V4" s="997" t="s">
        <v>374</v>
      </c>
      <c r="W4" s="997"/>
      <c r="X4" s="997"/>
      <c r="Y4" s="1086" t="s">
        <v>148</v>
      </c>
      <c r="Z4" s="981">
        <f>DATEDIF(AA4,AB4,"m")/12+DATEDIF(AC4,AD4,"m")/12+DATEDIF(AE4,AF4,"m")/12+DATEDIF(AG4,AH4,"m")/12+DATEDIF(AI4,AJ4,"m")/12</f>
        <v>0</v>
      </c>
      <c r="AA4" s="982"/>
      <c r="AB4" s="982"/>
      <c r="AC4" s="982"/>
      <c r="AD4" s="982"/>
      <c r="AE4" s="980"/>
      <c r="AF4" s="980"/>
      <c r="AG4" s="980"/>
      <c r="AH4" s="980"/>
      <c r="AI4" s="980"/>
      <c r="AJ4" s="980"/>
    </row>
    <row r="5" spans="1:36" ht="12.75" customHeight="1" x14ac:dyDescent="0.3">
      <c r="A5" s="932" t="s">
        <v>387</v>
      </c>
      <c r="B5" s="949">
        <v>3.5</v>
      </c>
      <c r="C5" s="951"/>
      <c r="D5" s="884"/>
      <c r="E5" s="884"/>
      <c r="F5" s="884"/>
      <c r="G5" s="884"/>
      <c r="H5" s="884"/>
      <c r="K5" s="1079"/>
      <c r="L5" s="1079"/>
      <c r="M5" s="934" t="s">
        <v>5</v>
      </c>
      <c r="N5" s="929" t="s">
        <v>144</v>
      </c>
      <c r="O5" s="924" t="s">
        <v>373</v>
      </c>
      <c r="P5" s="966"/>
      <c r="Q5" s="965" t="s">
        <v>150</v>
      </c>
      <c r="R5" s="963" t="s">
        <v>151</v>
      </c>
      <c r="S5" s="69" t="s">
        <v>742</v>
      </c>
      <c r="T5" s="997" t="s">
        <v>72</v>
      </c>
      <c r="U5" s="530">
        <v>43878</v>
      </c>
      <c r="V5" s="997" t="s">
        <v>374</v>
      </c>
      <c r="W5" s="997"/>
      <c r="X5" s="997"/>
      <c r="Y5" s="1087"/>
      <c r="Z5" s="981">
        <f t="shared" ref="Z5:Z14" ca="1" si="0">DATEDIF(AA5,AB5,"m")/12+DATEDIF(AC5,AD5,"m")/12+DATEDIF(AE5,AF5,"m")/12+DATEDIF(AG5,AH5,"m")/12+DATEDIF(AI5,AJ5,"m")/12</f>
        <v>0.66666666666666663</v>
      </c>
      <c r="AA5" s="982">
        <v>43878</v>
      </c>
      <c r="AB5" s="982">
        <f ca="1" xml:space="preserve"> TODAY()</f>
        <v>44144</v>
      </c>
      <c r="AC5" s="982"/>
      <c r="AD5" s="982"/>
      <c r="AE5" s="980"/>
      <c r="AF5" s="980"/>
      <c r="AG5" s="980"/>
      <c r="AH5" s="980"/>
      <c r="AI5" s="980"/>
      <c r="AJ5" s="980"/>
    </row>
    <row r="6" spans="1:36" ht="15" thickBot="1" x14ac:dyDescent="0.35">
      <c r="A6" s="932" t="s">
        <v>388</v>
      </c>
      <c r="B6" s="949">
        <f ca="1">B4+B5</f>
        <v>4.2287671232876711</v>
      </c>
      <c r="C6" s="951"/>
      <c r="K6" s="1079"/>
      <c r="L6" s="1079"/>
      <c r="M6" s="934" t="s">
        <v>5</v>
      </c>
      <c r="N6" s="891" t="s">
        <v>149</v>
      </c>
      <c r="O6" s="918" t="s">
        <v>149</v>
      </c>
      <c r="P6" s="966"/>
      <c r="Q6" s="892" t="s">
        <v>150</v>
      </c>
      <c r="R6" s="893" t="s">
        <v>151</v>
      </c>
      <c r="S6" s="69" t="s">
        <v>742</v>
      </c>
      <c r="T6" s="997" t="s">
        <v>72</v>
      </c>
      <c r="U6" s="530">
        <v>43878</v>
      </c>
      <c r="V6" s="997" t="s">
        <v>374</v>
      </c>
      <c r="W6" s="997"/>
      <c r="X6" s="997"/>
      <c r="Y6" s="894" t="s">
        <v>152</v>
      </c>
      <c r="Z6" s="981">
        <f t="shared" ca="1" si="0"/>
        <v>0.66666666666666663</v>
      </c>
      <c r="AA6" s="982">
        <v>43878</v>
      </c>
      <c r="AB6" s="982">
        <f ca="1" xml:space="preserve"> TODAY()</f>
        <v>44144</v>
      </c>
      <c r="AC6" s="982"/>
      <c r="AD6" s="982"/>
      <c r="AE6" s="980"/>
      <c r="AF6" s="980"/>
      <c r="AG6" s="980"/>
      <c r="AH6" s="980"/>
      <c r="AI6" s="980"/>
      <c r="AJ6" s="980"/>
    </row>
    <row r="7" spans="1:36" ht="28.2" thickBot="1" x14ac:dyDescent="0.35">
      <c r="A7" s="947" t="s">
        <v>4</v>
      </c>
      <c r="B7" s="948" t="s">
        <v>135</v>
      </c>
      <c r="C7" s="935" t="s">
        <v>5</v>
      </c>
      <c r="D7" s="935" t="s">
        <v>6</v>
      </c>
      <c r="E7" s="935" t="s">
        <v>7</v>
      </c>
      <c r="F7" s="935" t="s">
        <v>8</v>
      </c>
      <c r="G7" s="935" t="s">
        <v>9</v>
      </c>
      <c r="H7" s="936" t="s">
        <v>76</v>
      </c>
      <c r="K7" s="1079"/>
      <c r="L7" s="1079"/>
      <c r="M7" s="934" t="s">
        <v>5</v>
      </c>
      <c r="N7" s="931" t="s">
        <v>144</v>
      </c>
      <c r="O7" s="917" t="s">
        <v>452</v>
      </c>
      <c r="P7" s="966"/>
      <c r="Q7" s="964" t="s">
        <v>247</v>
      </c>
      <c r="R7" s="962" t="s">
        <v>154</v>
      </c>
      <c r="S7" s="69" t="s">
        <v>742</v>
      </c>
      <c r="T7" s="997" t="s">
        <v>72</v>
      </c>
      <c r="U7" s="997"/>
      <c r="V7" s="997"/>
      <c r="W7" s="997"/>
      <c r="X7" s="997"/>
      <c r="Y7" s="1086" t="s">
        <v>248</v>
      </c>
      <c r="Z7" s="981">
        <f t="shared" si="0"/>
        <v>0</v>
      </c>
      <c r="AA7" s="982"/>
      <c r="AB7" s="982"/>
      <c r="AC7" s="982"/>
      <c r="AD7" s="982"/>
      <c r="AE7" s="980"/>
      <c r="AF7" s="980"/>
      <c r="AG7" s="980"/>
      <c r="AH7" s="980"/>
      <c r="AI7" s="980"/>
      <c r="AJ7" s="980"/>
    </row>
    <row r="8" spans="1:36" x14ac:dyDescent="0.3">
      <c r="A8" s="937" t="s">
        <v>56</v>
      </c>
      <c r="B8" s="938" t="s">
        <v>182</v>
      </c>
      <c r="C8" s="1003"/>
      <c r="D8" s="1002" t="s">
        <v>77</v>
      </c>
      <c r="E8" s="1002"/>
      <c r="F8" s="1002"/>
      <c r="G8" s="1002"/>
      <c r="H8" s="939">
        <f>IF(C8&lt;&gt;"",'CBL Score Standard'!$D64,IF(D8&lt;&gt;"",SUM('CBL Score Standard'!$D64:$E64),IF(E8&lt;&gt;"",SUM('CBL Score Standard'!$D64:$F64),IF(F8&lt;&gt;"",SUM('CBL Score Standard'!$D64:$G64),IF(G8&lt;&gt;"",SUM('CBL Score Standard'!$D64:$H64,0))))))</f>
        <v>4.7619047619047616E-2</v>
      </c>
      <c r="K8" s="1079"/>
      <c r="L8" s="1079"/>
      <c r="M8" s="934" t="s">
        <v>5</v>
      </c>
      <c r="N8" s="931" t="s">
        <v>144</v>
      </c>
      <c r="O8" s="896" t="s">
        <v>517</v>
      </c>
      <c r="P8" s="966"/>
      <c r="Q8" s="892" t="s">
        <v>153</v>
      </c>
      <c r="R8" s="893" t="s">
        <v>156</v>
      </c>
      <c r="S8" s="69" t="s">
        <v>742</v>
      </c>
      <c r="T8" s="997" t="s">
        <v>72</v>
      </c>
      <c r="U8" s="997"/>
      <c r="V8" s="997"/>
      <c r="W8" s="997"/>
      <c r="X8" s="997"/>
      <c r="Y8" s="897" t="s">
        <v>157</v>
      </c>
      <c r="Z8" s="981">
        <f t="shared" si="0"/>
        <v>0</v>
      </c>
      <c r="AA8" s="982"/>
      <c r="AB8" s="982"/>
      <c r="AC8" s="982"/>
      <c r="AD8" s="982"/>
      <c r="AE8" s="980"/>
      <c r="AF8" s="980"/>
      <c r="AG8" s="980"/>
      <c r="AH8" s="980"/>
      <c r="AI8" s="980"/>
      <c r="AJ8" s="980"/>
    </row>
    <row r="9" spans="1:36" x14ac:dyDescent="0.3">
      <c r="A9" s="940" t="s">
        <v>56</v>
      </c>
      <c r="B9" s="933" t="s">
        <v>427</v>
      </c>
      <c r="C9" s="1003" t="s">
        <v>77</v>
      </c>
      <c r="D9" s="1002"/>
      <c r="E9" s="1002"/>
      <c r="F9" s="1002"/>
      <c r="G9" s="1002"/>
      <c r="H9" s="939">
        <f>IF(C9&lt;&gt;"",'CBL Score Standard'!$D65,IF(D9&lt;&gt;"",SUM('CBL Score Standard'!$D65:$E65),IF(E9&lt;&gt;"",SUM('CBL Score Standard'!$D65:$F65),IF(F9&lt;&gt;"",SUM('CBL Score Standard'!$D65:$G65),IF(G9&lt;&gt;"",SUM('CBL Score Standard'!$D65:$H65,0))))))</f>
        <v>0</v>
      </c>
      <c r="K9" s="1079"/>
      <c r="L9" s="1079"/>
      <c r="M9" s="934" t="s">
        <v>5</v>
      </c>
      <c r="N9" s="931" t="s">
        <v>144</v>
      </c>
      <c r="O9" s="896" t="s">
        <v>661</v>
      </c>
      <c r="P9" s="966"/>
      <c r="Q9" s="892" t="s">
        <v>155</v>
      </c>
      <c r="R9" s="893" t="s">
        <v>158</v>
      </c>
      <c r="S9" s="889"/>
      <c r="T9" s="997"/>
      <c r="U9" s="997"/>
      <c r="V9" s="997"/>
      <c r="W9" s="997"/>
      <c r="X9" s="997"/>
      <c r="Y9" s="894" t="s">
        <v>159</v>
      </c>
      <c r="Z9" s="981">
        <f t="shared" si="0"/>
        <v>0</v>
      </c>
      <c r="AA9" s="982"/>
      <c r="AB9" s="982"/>
      <c r="AC9" s="982"/>
      <c r="AD9" s="982"/>
      <c r="AE9" s="980"/>
      <c r="AF9" s="980"/>
      <c r="AG9" s="980"/>
      <c r="AH9" s="980"/>
      <c r="AI9" s="980"/>
      <c r="AJ9" s="980"/>
    </row>
    <row r="10" spans="1:36" x14ac:dyDescent="0.3">
      <c r="A10" s="940" t="s">
        <v>56</v>
      </c>
      <c r="B10" s="933" t="s">
        <v>663</v>
      </c>
      <c r="C10" s="1003" t="s">
        <v>77</v>
      </c>
      <c r="D10" s="1003"/>
      <c r="E10" s="1005"/>
      <c r="F10" s="1002"/>
      <c r="G10" s="1002"/>
      <c r="H10" s="939">
        <f>IF(C10&lt;&gt;"",'CBL Score Standard'!$D66,IF(D10&lt;&gt;"",SUM('CBL Score Standard'!$D66:$E66),IF(E10&lt;&gt;"",SUM('CBL Score Standard'!$D66:$F66),IF(F10&lt;&gt;"",SUM('CBL Score Standard'!$D66:$G66),IF(G10&lt;&gt;"",SUM('CBL Score Standard'!$D66:$H66,0))))))</f>
        <v>0</v>
      </c>
      <c r="K10" s="1079"/>
      <c r="L10" s="1079"/>
      <c r="M10" s="934" t="s">
        <v>5</v>
      </c>
      <c r="N10" s="931" t="s">
        <v>144</v>
      </c>
      <c r="O10" s="896" t="s">
        <v>662</v>
      </c>
      <c r="P10" s="966"/>
      <c r="Q10" s="976" t="s">
        <v>659</v>
      </c>
      <c r="R10" s="976" t="s">
        <v>278</v>
      </c>
      <c r="S10" s="889"/>
      <c r="T10" s="997"/>
      <c r="U10" s="997"/>
      <c r="V10" s="997"/>
      <c r="W10" s="997"/>
      <c r="X10" s="997"/>
      <c r="Y10" s="899" t="s">
        <v>160</v>
      </c>
      <c r="Z10" s="981">
        <f t="shared" si="0"/>
        <v>0</v>
      </c>
      <c r="AA10" s="982"/>
      <c r="AB10" s="982"/>
      <c r="AC10" s="982"/>
      <c r="AD10" s="982"/>
      <c r="AE10" s="980"/>
      <c r="AF10" s="980"/>
      <c r="AG10" s="980"/>
      <c r="AH10" s="980"/>
      <c r="AI10" s="980"/>
      <c r="AJ10" s="980"/>
    </row>
    <row r="11" spans="1:36" x14ac:dyDescent="0.3">
      <c r="A11" s="940" t="s">
        <v>56</v>
      </c>
      <c r="B11" s="933" t="s">
        <v>215</v>
      </c>
      <c r="C11" s="1003" t="s">
        <v>77</v>
      </c>
      <c r="D11" s="1003"/>
      <c r="E11" s="1005"/>
      <c r="F11" s="1002"/>
      <c r="G11" s="1002"/>
      <c r="H11" s="939">
        <f>IF(C11&lt;&gt;"",'CBL Score Standard'!$D67,IF(D11&lt;&gt;"",SUM('CBL Score Standard'!$D67:$E67),IF(E11&lt;&gt;"",SUM('CBL Score Standard'!$D67:$F67),IF(F11&lt;&gt;"",SUM('CBL Score Standard'!$D67:$G67),IF(G11&lt;&gt;"",SUM('CBL Score Standard'!$D67:$H67,0))))))</f>
        <v>0</v>
      </c>
      <c r="K11" s="1079"/>
      <c r="L11" s="1079"/>
      <c r="M11" s="934" t="s">
        <v>5</v>
      </c>
      <c r="N11" s="889" t="s">
        <v>31</v>
      </c>
      <c r="O11" s="925" t="s">
        <v>175</v>
      </c>
      <c r="P11" s="1079"/>
      <c r="Q11" s="890" t="s">
        <v>383</v>
      </c>
      <c r="R11" s="893" t="s">
        <v>176</v>
      </c>
      <c r="S11" s="69" t="s">
        <v>742</v>
      </c>
      <c r="T11" s="620" t="s">
        <v>72</v>
      </c>
      <c r="U11" s="999">
        <v>44029</v>
      </c>
      <c r="V11" s="997" t="s">
        <v>374</v>
      </c>
      <c r="W11" s="997"/>
      <c r="X11" s="997"/>
      <c r="Y11" s="897" t="s">
        <v>177</v>
      </c>
      <c r="Z11" s="981">
        <f t="shared" si="0"/>
        <v>0</v>
      </c>
      <c r="AA11" s="982"/>
      <c r="AB11" s="982"/>
      <c r="AC11" s="982"/>
      <c r="AD11" s="982"/>
      <c r="AE11" s="980"/>
      <c r="AF11" s="980"/>
      <c r="AG11" s="980"/>
      <c r="AH11" s="980"/>
      <c r="AI11" s="980"/>
      <c r="AJ11" s="980"/>
    </row>
    <row r="12" spans="1:36" x14ac:dyDescent="0.3">
      <c r="A12" s="940" t="s">
        <v>63</v>
      </c>
      <c r="B12" s="933" t="s">
        <v>236</v>
      </c>
      <c r="C12" s="1003"/>
      <c r="D12" s="1003"/>
      <c r="E12" s="1003"/>
      <c r="F12" s="1002"/>
      <c r="G12" s="1002"/>
      <c r="H12" s="939" t="b">
        <f>IF(C12&lt;&gt;"",'CBL Score Standard'!$D68,IF(D12&lt;&gt;"",SUM('CBL Score Standard'!$D68:$E68),IF(E12&lt;&gt;"",SUM('CBL Score Standard'!$D68:$F68),IF(F12&lt;&gt;"",SUM('CBL Score Standard'!$D68:$G68),IF(G12&lt;&gt;"",SUM('CBL Score Standard'!$D68:$H68,0))))))</f>
        <v>0</v>
      </c>
      <c r="K12" s="1079"/>
      <c r="L12" s="1079"/>
      <c r="M12" s="934" t="s">
        <v>5</v>
      </c>
      <c r="N12" s="931" t="s">
        <v>31</v>
      </c>
      <c r="O12" s="896" t="s">
        <v>660</v>
      </c>
      <c r="P12" s="995">
        <v>43613</v>
      </c>
      <c r="Q12" s="892" t="s">
        <v>167</v>
      </c>
      <c r="R12" s="893" t="s">
        <v>168</v>
      </c>
      <c r="S12" s="69" t="s">
        <v>742</v>
      </c>
      <c r="T12" s="997" t="s">
        <v>72</v>
      </c>
      <c r="U12" s="997"/>
      <c r="V12" s="997" t="s">
        <v>374</v>
      </c>
      <c r="W12" s="997"/>
      <c r="X12" s="997"/>
      <c r="Y12" s="894"/>
      <c r="Z12" s="981">
        <f t="shared" si="0"/>
        <v>0</v>
      </c>
      <c r="AA12" s="982"/>
      <c r="AB12" s="982"/>
      <c r="AC12" s="982"/>
      <c r="AD12" s="982"/>
      <c r="AE12" s="980"/>
      <c r="AF12" s="980"/>
      <c r="AG12" s="980"/>
      <c r="AH12" s="980"/>
      <c r="AI12" s="980"/>
      <c r="AJ12" s="980"/>
    </row>
    <row r="13" spans="1:36" x14ac:dyDescent="0.3">
      <c r="A13" s="940" t="s">
        <v>63</v>
      </c>
      <c r="B13" s="933" t="s">
        <v>244</v>
      </c>
      <c r="C13" s="1003"/>
      <c r="D13" s="1003"/>
      <c r="E13" s="1003"/>
      <c r="F13" s="1003"/>
      <c r="G13" s="1002"/>
      <c r="H13" s="939" t="b">
        <f>IF(C13&lt;&gt;"",'CBL Score Standard'!$D69,IF(D13&lt;&gt;"",SUM('CBL Score Standard'!$D69:$E69),IF(E13&lt;&gt;"",SUM('CBL Score Standard'!$D69:$F69),IF(F13&lt;&gt;"",SUM('CBL Score Standard'!$D69:$G69),IF(G13&lt;&gt;"",SUM('CBL Score Standard'!$D69:$H69,0))))))</f>
        <v>0</v>
      </c>
      <c r="K13" s="1079"/>
      <c r="L13" s="1079"/>
      <c r="M13" s="934" t="s">
        <v>5</v>
      </c>
      <c r="N13" s="931" t="s">
        <v>54</v>
      </c>
      <c r="O13" s="896" t="s">
        <v>425</v>
      </c>
      <c r="P13" s="892" t="s">
        <v>230</v>
      </c>
      <c r="Q13" s="892" t="s">
        <v>217</v>
      </c>
      <c r="R13" s="892" t="s">
        <v>217</v>
      </c>
      <c r="S13" s="69" t="s">
        <v>742</v>
      </c>
      <c r="T13" s="421"/>
      <c r="U13" s="1000"/>
      <c r="V13" s="997"/>
      <c r="W13" s="997"/>
      <c r="X13" s="997"/>
      <c r="Y13" s="894" t="s">
        <v>169</v>
      </c>
      <c r="Z13" s="981">
        <f t="shared" si="0"/>
        <v>0</v>
      </c>
      <c r="AA13" s="982"/>
      <c r="AB13" s="982"/>
      <c r="AC13" s="982"/>
      <c r="AD13" s="982"/>
      <c r="AE13" s="980"/>
      <c r="AF13" s="980"/>
      <c r="AG13" s="980"/>
      <c r="AH13" s="980"/>
      <c r="AI13" s="980"/>
      <c r="AJ13" s="980"/>
    </row>
    <row r="14" spans="1:36" ht="27.6" x14ac:dyDescent="0.3">
      <c r="A14" s="940" t="s">
        <v>55</v>
      </c>
      <c r="B14" s="933" t="s">
        <v>694</v>
      </c>
      <c r="C14" s="1003"/>
      <c r="D14" s="1003"/>
      <c r="E14" s="1002"/>
      <c r="F14" s="1002"/>
      <c r="G14" s="1002"/>
      <c r="H14" s="939" t="b">
        <f>IF(C14&lt;&gt;"",'CBL Score Standard'!$D70,IF(D14&lt;&gt;"",SUM('CBL Score Standard'!$D70:$E70),IF(E14&lt;&gt;"",SUM('CBL Score Standard'!$D70:$F70),IF(F14&lt;&gt;"",SUM('CBL Score Standard'!$D70:$G70),IF(G14&lt;&gt;"",SUM('CBL Score Standard'!$D70:$H70,0))))))</f>
        <v>0</v>
      </c>
      <c r="K14" s="1080"/>
      <c r="L14" s="1080"/>
      <c r="M14" s="934" t="s">
        <v>5</v>
      </c>
      <c r="N14" s="889" t="s">
        <v>41</v>
      </c>
      <c r="O14" s="923" t="s">
        <v>450</v>
      </c>
      <c r="P14" s="995">
        <v>43627</v>
      </c>
      <c r="Q14" s="892" t="s">
        <v>381</v>
      </c>
      <c r="R14" s="893" t="s">
        <v>382</v>
      </c>
      <c r="S14" s="69" t="s">
        <v>742</v>
      </c>
      <c r="T14" s="997" t="s">
        <v>72</v>
      </c>
      <c r="U14" s="995">
        <v>44069</v>
      </c>
      <c r="V14" s="997" t="s">
        <v>374</v>
      </c>
      <c r="W14" s="997"/>
      <c r="X14" s="997"/>
      <c r="Y14" s="894" t="s">
        <v>163</v>
      </c>
      <c r="Z14" s="981">
        <f t="shared" si="0"/>
        <v>0</v>
      </c>
      <c r="AA14" s="982"/>
      <c r="AB14" s="982"/>
      <c r="AC14" s="982"/>
      <c r="AD14" s="982"/>
      <c r="AE14" s="980"/>
      <c r="AF14" s="980"/>
      <c r="AG14" s="980"/>
      <c r="AH14" s="980"/>
      <c r="AI14" s="980"/>
      <c r="AJ14" s="980"/>
    </row>
    <row r="15" spans="1:36" x14ac:dyDescent="0.3">
      <c r="A15" s="940" t="s">
        <v>55</v>
      </c>
      <c r="B15" s="933" t="s">
        <v>185</v>
      </c>
      <c r="C15" s="1003"/>
      <c r="D15" s="1002"/>
      <c r="E15" s="1002"/>
      <c r="F15" s="1002"/>
      <c r="G15" s="1002"/>
      <c r="H15" s="939" t="b">
        <f>IF(C15&lt;&gt;"",'CBL Score Standard'!$D71,IF(D15&lt;&gt;"",SUM('CBL Score Standard'!$D71:$E71),IF(E15&lt;&gt;"",SUM('CBL Score Standard'!$D71:$F71),IF(F15&lt;&gt;"",SUM('CBL Score Standard'!$D71:$G71),IF(G15&lt;&gt;"",SUM('CBL Score Standard'!$D71:$H71,0))))))</f>
        <v>0</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t="s">
        <v>77</v>
      </c>
      <c r="D16" s="1003"/>
      <c r="E16" s="1006"/>
      <c r="F16" s="1003"/>
      <c r="G16" s="1003"/>
      <c r="H16" s="939">
        <f>IF(C16&lt;&gt;"",'CBL Score Standard'!$D72,IF(D16&lt;&gt;"",SUM('CBL Score Standard'!$D72:$E72),IF(E16&lt;&gt;"",SUM('CBL Score Standard'!$D72:$F72),IF(F16&lt;&gt;"",SUM('CBL Score Standard'!$D72:$G72),IF(G16&lt;&gt;"",SUM('CBL Score Standard'!$D72:$H72,0))))))</f>
        <v>0</v>
      </c>
      <c r="K16" s="1173" t="s">
        <v>170</v>
      </c>
      <c r="L16" s="1174"/>
      <c r="M16" s="1174"/>
      <c r="N16" s="1174"/>
      <c r="O16" s="1174"/>
      <c r="P16" s="1174"/>
      <c r="Q16" s="1174"/>
      <c r="R16" s="1174"/>
      <c r="S16" s="1174"/>
      <c r="T16" s="1174"/>
      <c r="U16" s="1174"/>
      <c r="V16" s="1174"/>
      <c r="W16" s="1174"/>
      <c r="X16" s="1174"/>
      <c r="Y16" s="1174"/>
      <c r="Z16" s="985"/>
      <c r="AA16" s="1076"/>
      <c r="AB16" s="1076"/>
      <c r="AC16" s="1076"/>
      <c r="AD16" s="1076"/>
      <c r="AE16" s="1076"/>
      <c r="AF16" s="1076"/>
      <c r="AG16" s="1076"/>
      <c r="AH16" s="1076"/>
      <c r="AI16" s="1076"/>
      <c r="AJ16" s="1076"/>
    </row>
    <row r="17" spans="1:36" ht="27.6" x14ac:dyDescent="0.3">
      <c r="A17" s="940" t="s">
        <v>55</v>
      </c>
      <c r="B17" s="933" t="s">
        <v>194</v>
      </c>
      <c r="C17" s="1003"/>
      <c r="D17" s="1003"/>
      <c r="E17" s="1003"/>
      <c r="F17" s="1003"/>
      <c r="G17" s="1003"/>
      <c r="H17" s="939" t="b">
        <f>IF(C17&lt;&gt;"",'CBL Score Standard'!$D73,IF(D17&lt;&gt;"",SUM('CBL Score Standard'!$D73:$E73),IF(E17&lt;&gt;"",SUM('CBL Score Standard'!$D73:$F73),IF(F17&lt;&gt;"",SUM('CBL Score Standard'!$D73:$G73),IF(G17&lt;&gt;"",SUM('CBL Score Standard'!$D73:$H73,0))))))</f>
        <v>0</v>
      </c>
      <c r="K17" s="1084" t="s">
        <v>133</v>
      </c>
      <c r="L17" s="1084" t="s">
        <v>91</v>
      </c>
      <c r="M17" s="1182" t="s">
        <v>75</v>
      </c>
      <c r="N17" s="1184" t="s">
        <v>134</v>
      </c>
      <c r="O17" s="1084" t="s">
        <v>135</v>
      </c>
      <c r="P17" s="1084" t="s">
        <v>136</v>
      </c>
      <c r="Q17" s="1084" t="s">
        <v>137</v>
      </c>
      <c r="R17" s="1084" t="s">
        <v>138</v>
      </c>
      <c r="S17" s="1082" t="s">
        <v>139</v>
      </c>
      <c r="T17" s="1077" t="s">
        <v>344</v>
      </c>
      <c r="U17" s="1077" t="s">
        <v>342</v>
      </c>
      <c r="V17" s="1077" t="s">
        <v>343</v>
      </c>
      <c r="W17" s="1077" t="s">
        <v>375</v>
      </c>
      <c r="X17" s="1077" t="s">
        <v>376</v>
      </c>
      <c r="Y17" s="1084"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940" t="s">
        <v>55</v>
      </c>
      <c r="B18" s="933" t="s">
        <v>196</v>
      </c>
      <c r="C18" s="1003"/>
      <c r="D18" s="1003"/>
      <c r="E18" s="1003"/>
      <c r="F18" s="1003"/>
      <c r="G18" s="1003"/>
      <c r="H18" s="939" t="b">
        <f>IF(C18&lt;&gt;"",'CBL Score Standard'!$D74,IF(D18&lt;&gt;"",SUM('CBL Score Standard'!$D74:$E74),IF(E18&lt;&gt;"",SUM('CBL Score Standard'!$D74:$F74),IF(F18&lt;&gt;"",SUM('CBL Score Standard'!$D74:$G74),IF(G18&lt;&gt;"",SUM('CBL Score Standard'!$D74:$H74,0))))))</f>
        <v>0</v>
      </c>
      <c r="K18" s="1081"/>
      <c r="L18" s="1081"/>
      <c r="M18" s="1183"/>
      <c r="N18" s="1190"/>
      <c r="O18" s="1081"/>
      <c r="P18" s="888" t="s">
        <v>141</v>
      </c>
      <c r="Q18" s="1081"/>
      <c r="R18" s="1081"/>
      <c r="S18" s="1083"/>
      <c r="T18" s="1077"/>
      <c r="U18" s="1077"/>
      <c r="V18" s="1077"/>
      <c r="W18" s="1077"/>
      <c r="X18" s="1077"/>
      <c r="Y18" s="1081"/>
      <c r="Z18" s="1187"/>
      <c r="AA18" s="1073" t="s">
        <v>672</v>
      </c>
      <c r="AB18" s="1073" t="s">
        <v>673</v>
      </c>
      <c r="AC18" s="1073" t="s">
        <v>672</v>
      </c>
      <c r="AD18" s="1073" t="s">
        <v>673</v>
      </c>
      <c r="AE18" s="1073" t="s">
        <v>672</v>
      </c>
      <c r="AF18" s="1073" t="s">
        <v>673</v>
      </c>
      <c r="AG18" s="1073" t="s">
        <v>672</v>
      </c>
      <c r="AH18" s="1073" t="s">
        <v>673</v>
      </c>
      <c r="AI18" s="1073" t="s">
        <v>672</v>
      </c>
      <c r="AJ18" s="1073" t="s">
        <v>673</v>
      </c>
    </row>
    <row r="19" spans="1:36" ht="12.75" customHeight="1" x14ac:dyDescent="0.3">
      <c r="A19" s="940" t="s">
        <v>55</v>
      </c>
      <c r="B19" s="933" t="s">
        <v>198</v>
      </c>
      <c r="C19" s="1003"/>
      <c r="D19" s="1003"/>
      <c r="E19" s="1003"/>
      <c r="F19" s="1003"/>
      <c r="G19" s="1003"/>
      <c r="H19" s="939" t="b">
        <f>IF(C19&lt;&gt;"",'CBL Score Standard'!$D75,IF(D19&lt;&gt;"",SUM('CBL Score Standard'!$D75:$E75),IF(E19&lt;&gt;"",SUM('CBL Score Standard'!$D75:$F75),IF(F19&lt;&gt;"",SUM('CBL Score Standard'!$D75:$G75),IF(G19&lt;&gt;"",SUM('CBL Score Standard'!$D75:$H75,0))))))</f>
        <v>0</v>
      </c>
      <c r="K19" s="1078" t="s">
        <v>142</v>
      </c>
      <c r="L19" s="1078" t="s">
        <v>143</v>
      </c>
      <c r="M19" s="934" t="s">
        <v>6</v>
      </c>
      <c r="N19" s="889" t="s">
        <v>46</v>
      </c>
      <c r="O19" s="925" t="s">
        <v>171</v>
      </c>
      <c r="P19" s="1078" t="s">
        <v>145</v>
      </c>
      <c r="Q19" s="890" t="s">
        <v>172</v>
      </c>
      <c r="R19" s="893" t="s">
        <v>173</v>
      </c>
      <c r="S19" s="69" t="s">
        <v>742</v>
      </c>
      <c r="T19" s="997" t="s">
        <v>72</v>
      </c>
      <c r="U19" s="999">
        <v>44075</v>
      </c>
      <c r="V19" s="997" t="s">
        <v>374</v>
      </c>
      <c r="W19" s="997"/>
      <c r="X19" s="997"/>
      <c r="Y19" s="897" t="s">
        <v>174</v>
      </c>
      <c r="Z19" s="981">
        <f t="shared" ref="Z19:Z35" si="1">DATEDIF(AA19,AB19,"m")/12+DATEDIF(AC19,AD19,"m")/12+DATEDIF(AE19,AF19,"m")/12+DATEDIF(AG19,AH19,"m")/12+DATEDIF(AI19,AJ19,"m")/12</f>
        <v>0</v>
      </c>
      <c r="AA19" s="982"/>
      <c r="AB19" s="982"/>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IF(C20&lt;&gt;"",'CBL Score Standard'!$D76,IF(D20&lt;&gt;"",SUM('CBL Score Standard'!$D76:$E76),IF(E20&lt;&gt;"",SUM('CBL Score Standard'!$D76:$F76),IF(F20&lt;&gt;"",SUM('CBL Score Standard'!$D76:$G76),IF(G20&lt;&gt;"",SUM('CBL Score Standard'!$D76:$H76,0))))))</f>
        <v>0</v>
      </c>
      <c r="K20" s="1079"/>
      <c r="L20" s="1079"/>
      <c r="M20" s="934" t="s">
        <v>6</v>
      </c>
      <c r="N20" s="889" t="s">
        <v>41</v>
      </c>
      <c r="O20" s="925" t="s">
        <v>178</v>
      </c>
      <c r="P20" s="1080"/>
      <c r="Q20" s="890" t="s">
        <v>179</v>
      </c>
      <c r="R20" s="893" t="s">
        <v>180</v>
      </c>
      <c r="S20" s="919" t="s">
        <v>742</v>
      </c>
      <c r="T20" s="620"/>
      <c r="U20" s="999">
        <v>44083</v>
      </c>
      <c r="V20" s="997" t="s">
        <v>374</v>
      </c>
      <c r="W20" s="997"/>
      <c r="X20" s="997"/>
      <c r="Y20" s="897" t="s">
        <v>181</v>
      </c>
      <c r="Z20" s="981">
        <f t="shared" si="1"/>
        <v>0</v>
      </c>
      <c r="AA20" s="982"/>
      <c r="AB20" s="982"/>
      <c r="AC20" s="982"/>
      <c r="AD20" s="982"/>
      <c r="AE20" s="980"/>
      <c r="AF20" s="980"/>
      <c r="AG20" s="980"/>
      <c r="AH20" s="980"/>
      <c r="AI20" s="980"/>
      <c r="AJ20" s="980"/>
    </row>
    <row r="21" spans="1:36" x14ac:dyDescent="0.3">
      <c r="A21" s="940" t="s">
        <v>55</v>
      </c>
      <c r="B21" s="933" t="s">
        <v>664</v>
      </c>
      <c r="C21" s="1003"/>
      <c r="D21" s="1003" t="s">
        <v>77</v>
      </c>
      <c r="E21" s="1005"/>
      <c r="F21" s="1002"/>
      <c r="G21" s="1002"/>
      <c r="H21" s="939">
        <f>IF(C21&lt;&gt;"",'CBL Score Standard'!$D77,IF(D21&lt;&gt;"",SUM('CBL Score Standard'!$D77:$E77),IF(E21&lt;&gt;"",SUM('CBL Score Standard'!$D77:$F77),IF(F21&lt;&gt;"",SUM('CBL Score Standard'!$D77:$G77),IF(G21&lt;&gt;"",SUM('CBL Score Standard'!$D77:$H77,0))))))</f>
        <v>0</v>
      </c>
      <c r="K21" s="1079"/>
      <c r="L21" s="1079"/>
      <c r="M21" s="934" t="s">
        <v>6</v>
      </c>
      <c r="N21" s="889" t="s">
        <v>56</v>
      </c>
      <c r="O21" s="923" t="s">
        <v>182</v>
      </c>
      <c r="P21" s="995">
        <v>43609</v>
      </c>
      <c r="Q21" s="892" t="s">
        <v>172</v>
      </c>
      <c r="R21" s="898" t="s">
        <v>183</v>
      </c>
      <c r="S21" s="919"/>
      <c r="T21" s="997"/>
      <c r="U21" s="1000"/>
      <c r="V21" s="997"/>
      <c r="W21" s="997"/>
      <c r="X21" s="997"/>
      <c r="Y21" s="899" t="s">
        <v>184</v>
      </c>
      <c r="Z21" s="981">
        <f t="shared" si="1"/>
        <v>0</v>
      </c>
      <c r="AA21" s="982"/>
      <c r="AB21" s="982"/>
      <c r="AC21" s="982"/>
      <c r="AD21" s="982"/>
      <c r="AE21" s="980"/>
      <c r="AF21" s="980"/>
      <c r="AG21" s="980"/>
      <c r="AH21" s="980"/>
      <c r="AI21" s="980"/>
      <c r="AJ21" s="980"/>
    </row>
    <row r="22" spans="1:36" x14ac:dyDescent="0.3">
      <c r="A22" s="940" t="s">
        <v>55</v>
      </c>
      <c r="B22" s="933" t="s">
        <v>448</v>
      </c>
      <c r="C22" s="1003" t="s">
        <v>77</v>
      </c>
      <c r="D22" s="1003"/>
      <c r="E22" s="1005"/>
      <c r="F22" s="1002"/>
      <c r="G22" s="1002"/>
      <c r="H22" s="939">
        <f>IF(C22&lt;&gt;"",'CBL Score Standard'!$D78,IF(D22&lt;&gt;"",SUM('CBL Score Standard'!$D78:$E78),IF(E22&lt;&gt;"",SUM('CBL Score Standard'!$D78:$F78),IF(F22&lt;&gt;"",SUM('CBL Score Standard'!$D78:$G78),IF(G22&lt;&gt;"",SUM('CBL Score Standard'!$D78:$H78,0))))))</f>
        <v>0</v>
      </c>
      <c r="K22" s="1079"/>
      <c r="L22" s="1079"/>
      <c r="M22" s="934" t="s">
        <v>6</v>
      </c>
      <c r="N22" s="889" t="s">
        <v>144</v>
      </c>
      <c r="O22" s="923" t="s">
        <v>187</v>
      </c>
      <c r="P22" s="1079"/>
      <c r="Q22" s="890" t="s">
        <v>153</v>
      </c>
      <c r="R22" s="893" t="s">
        <v>156</v>
      </c>
      <c r="S22" s="889" t="s">
        <v>742</v>
      </c>
      <c r="T22" s="997"/>
      <c r="U22" s="999">
        <v>44063</v>
      </c>
      <c r="V22" s="997" t="s">
        <v>374</v>
      </c>
      <c r="W22" s="997"/>
      <c r="X22" s="997"/>
      <c r="Y22" s="897" t="s">
        <v>157</v>
      </c>
      <c r="Z22" s="981">
        <f t="shared" si="1"/>
        <v>0</v>
      </c>
      <c r="AA22" s="982"/>
      <c r="AB22" s="982"/>
      <c r="AC22" s="982"/>
      <c r="AD22" s="982"/>
      <c r="AE22" s="980"/>
      <c r="AF22" s="980"/>
      <c r="AG22" s="980"/>
      <c r="AH22" s="980"/>
      <c r="AI22" s="980"/>
      <c r="AJ22" s="980"/>
    </row>
    <row r="23" spans="1:36" ht="12.75" customHeight="1" x14ac:dyDescent="0.3">
      <c r="A23" s="940" t="s">
        <v>55</v>
      </c>
      <c r="B23" s="933" t="s">
        <v>665</v>
      </c>
      <c r="C23" s="1003"/>
      <c r="D23" s="1003"/>
      <c r="E23" s="1005"/>
      <c r="F23" s="1002"/>
      <c r="G23" s="1002"/>
      <c r="H23" s="939" t="b">
        <f>IF(C23&lt;&gt;"",'CBL Score Standard'!$D79,IF(D23&lt;&gt;"",SUM('CBL Score Standard'!$D79:$E79),IF(E23&lt;&gt;"",SUM('CBL Score Standard'!$D79:$F79),IF(F23&lt;&gt;"",SUM('CBL Score Standard'!$D79:$G79),IF(G23&lt;&gt;"",SUM('CBL Score Standard'!$D79:$H79,0))))))</f>
        <v>0</v>
      </c>
      <c r="K23" s="1079"/>
      <c r="L23" s="1079"/>
      <c r="M23" s="934" t="s">
        <v>6</v>
      </c>
      <c r="N23" s="889" t="s">
        <v>144</v>
      </c>
      <c r="O23" s="923" t="s">
        <v>188</v>
      </c>
      <c r="P23" s="1079"/>
      <c r="Q23" s="892" t="s">
        <v>155</v>
      </c>
      <c r="R23" s="893" t="s">
        <v>158</v>
      </c>
      <c r="S23" s="889" t="s">
        <v>742</v>
      </c>
      <c r="T23" s="997"/>
      <c r="U23" s="999">
        <v>44097</v>
      </c>
      <c r="V23" s="997" t="s">
        <v>374</v>
      </c>
      <c r="W23" s="997"/>
      <c r="X23" s="997"/>
      <c r="Y23" s="894" t="s">
        <v>159</v>
      </c>
      <c r="Z23" s="981">
        <f t="shared" si="1"/>
        <v>0</v>
      </c>
      <c r="AA23" s="982"/>
      <c r="AB23" s="982"/>
      <c r="AC23" s="982"/>
      <c r="AD23" s="982"/>
      <c r="AE23" s="980"/>
      <c r="AF23" s="980"/>
      <c r="AG23" s="980"/>
      <c r="AH23" s="980"/>
      <c r="AI23" s="980"/>
      <c r="AJ23" s="980"/>
    </row>
    <row r="24" spans="1:36" ht="12.75" customHeight="1" x14ac:dyDescent="0.3">
      <c r="A24" s="940" t="s">
        <v>55</v>
      </c>
      <c r="B24" s="933" t="s">
        <v>238</v>
      </c>
      <c r="C24" s="1003"/>
      <c r="D24" s="1003"/>
      <c r="E24" s="1003"/>
      <c r="F24" s="1002"/>
      <c r="G24" s="1002"/>
      <c r="H24" s="939" t="b">
        <f>IF(C24&lt;&gt;"",'CBL Score Standard'!$D80,IF(D24&lt;&gt;"",SUM('CBL Score Standard'!$D80:$E80),IF(E24&lt;&gt;"",SUM('CBL Score Standard'!$D80:$F80),IF(F24&lt;&gt;"",SUM('CBL Score Standard'!$D80:$G80),IF(G24&lt;&gt;"",SUM('CBL Score Standard'!$D80:$H80,0))))))</f>
        <v>0</v>
      </c>
      <c r="K24" s="1079"/>
      <c r="L24" s="1079"/>
      <c r="M24" s="934" t="s">
        <v>6</v>
      </c>
      <c r="N24" s="889" t="s">
        <v>144</v>
      </c>
      <c r="O24" s="923" t="s">
        <v>189</v>
      </c>
      <c r="P24" s="1079"/>
      <c r="Q24" s="976" t="s">
        <v>659</v>
      </c>
      <c r="R24" s="976" t="s">
        <v>278</v>
      </c>
      <c r="S24" s="889" t="s">
        <v>742</v>
      </c>
      <c r="T24" s="997"/>
      <c r="U24" s="999">
        <v>44092</v>
      </c>
      <c r="V24" s="997" t="s">
        <v>374</v>
      </c>
      <c r="W24" s="997"/>
      <c r="X24" s="997"/>
      <c r="Y24" s="899" t="s">
        <v>160</v>
      </c>
      <c r="Z24" s="981">
        <f t="shared" si="1"/>
        <v>0</v>
      </c>
      <c r="AA24" s="982"/>
      <c r="AB24" s="982"/>
      <c r="AC24" s="982"/>
      <c r="AD24" s="982"/>
      <c r="AE24" s="980"/>
      <c r="AF24" s="980"/>
      <c r="AG24" s="980"/>
      <c r="AH24" s="980"/>
      <c r="AI24" s="980"/>
      <c r="AJ24" s="980"/>
    </row>
    <row r="25" spans="1:36" x14ac:dyDescent="0.3">
      <c r="A25" s="940" t="s">
        <v>55</v>
      </c>
      <c r="B25" s="933" t="s">
        <v>515</v>
      </c>
      <c r="C25" s="1003"/>
      <c r="D25" s="1003"/>
      <c r="E25" s="1003"/>
      <c r="F25" s="1002"/>
      <c r="G25" s="1002"/>
      <c r="H25" s="939" t="b">
        <f>IF(C25&lt;&gt;"",'CBL Score Standard'!$D81,IF(D25&lt;&gt;"",SUM('CBL Score Standard'!$D81:$E81),IF(E25&lt;&gt;"",SUM('CBL Score Standard'!$D81:$F81),IF(F25&lt;&gt;"",SUM('CBL Score Standard'!$D81:$G81),IF(G25&lt;&gt;"",SUM('CBL Score Standard'!$D81:$H81,0))))))</f>
        <v>0</v>
      </c>
      <c r="K25" s="1079"/>
      <c r="L25" s="1079"/>
      <c r="M25" s="934" t="s">
        <v>6</v>
      </c>
      <c r="N25" s="889" t="s">
        <v>144</v>
      </c>
      <c r="O25" s="923" t="s">
        <v>190</v>
      </c>
      <c r="P25" s="1079"/>
      <c r="Q25" s="890" t="s">
        <v>161</v>
      </c>
      <c r="R25" s="893" t="s">
        <v>162</v>
      </c>
      <c r="S25" s="889"/>
      <c r="T25" s="997"/>
      <c r="U25" s="997"/>
      <c r="V25" s="997"/>
      <c r="W25" s="997"/>
      <c r="X25" s="997"/>
      <c r="Y25" s="899" t="s">
        <v>163</v>
      </c>
      <c r="Z25" s="981">
        <f t="shared" si="1"/>
        <v>0</v>
      </c>
      <c r="AA25" s="982"/>
      <c r="AB25" s="982"/>
      <c r="AC25" s="982"/>
      <c r="AD25" s="982"/>
      <c r="AE25" s="980"/>
      <c r="AF25" s="980"/>
      <c r="AG25" s="980"/>
      <c r="AH25" s="980"/>
      <c r="AI25" s="980"/>
      <c r="AJ25" s="980"/>
    </row>
    <row r="26" spans="1:36" ht="26.4" x14ac:dyDescent="0.3">
      <c r="A26" s="940" t="s">
        <v>3</v>
      </c>
      <c r="B26" s="933" t="s">
        <v>516</v>
      </c>
      <c r="C26" s="1003"/>
      <c r="D26" s="1003"/>
      <c r="E26" s="1003"/>
      <c r="F26" s="1003"/>
      <c r="G26" s="1002"/>
      <c r="H26" s="939" t="b">
        <f>IF(C26&lt;&gt;"",'CBL Score Standard'!$D82,IF(D26&lt;&gt;"",SUM('CBL Score Standard'!$D82:$E82),IF(E26&lt;&gt;"",SUM('CBL Score Standard'!$D82:$F82),IF(F26&lt;&gt;"",SUM('CBL Score Standard'!$D82:$G82),IF(G26&lt;&gt;"",SUM('CBL Score Standard'!$D82:$H82,0))))))</f>
        <v>0</v>
      </c>
      <c r="K26" s="1079"/>
      <c r="L26" s="1079"/>
      <c r="M26" s="934" t="s">
        <v>6</v>
      </c>
      <c r="N26" s="889" t="s">
        <v>144</v>
      </c>
      <c r="O26" s="923" t="s">
        <v>191</v>
      </c>
      <c r="P26" s="1080"/>
      <c r="Q26" s="890" t="s">
        <v>164</v>
      </c>
      <c r="R26" s="893" t="s">
        <v>165</v>
      </c>
      <c r="S26" s="69" t="s">
        <v>742</v>
      </c>
      <c r="T26" s="997" t="s">
        <v>72</v>
      </c>
      <c r="U26" s="999">
        <v>44088</v>
      </c>
      <c r="V26" s="997" t="s">
        <v>374</v>
      </c>
      <c r="W26" s="997"/>
      <c r="X26" s="997"/>
      <c r="Y26" s="899" t="s">
        <v>166</v>
      </c>
      <c r="Z26" s="981">
        <f t="shared" si="1"/>
        <v>0</v>
      </c>
      <c r="AA26" s="982"/>
      <c r="AB26" s="982"/>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IF(C27&lt;&gt;"",'CBL Score Standard'!$D83,IF(D27&lt;&gt;"",SUM('CBL Score Standard'!$D83:$E83),IF(E27&lt;&gt;"",SUM('CBL Score Standard'!$D83:$F83),IF(F27&lt;&gt;"",SUM('CBL Score Standard'!$D83:$G83),IF(G27&lt;&gt;"",SUM('CBL Score Standard'!$D83:$H83,0))))))</f>
        <v>0</v>
      </c>
      <c r="K27" s="1079"/>
      <c r="L27" s="1079"/>
      <c r="M27" s="934" t="s">
        <v>6</v>
      </c>
      <c r="N27" s="889" t="s">
        <v>55</v>
      </c>
      <c r="O27" s="923" t="s">
        <v>192</v>
      </c>
      <c r="P27" s="995">
        <v>43608</v>
      </c>
      <c r="Q27" s="892" t="s">
        <v>383</v>
      </c>
      <c r="R27" s="898" t="s">
        <v>341</v>
      </c>
      <c r="S27" s="69" t="s">
        <v>742</v>
      </c>
      <c r="T27" s="997" t="s">
        <v>72</v>
      </c>
      <c r="U27" s="1000">
        <v>44064</v>
      </c>
      <c r="V27" s="997" t="s">
        <v>374</v>
      </c>
      <c r="W27" s="997"/>
      <c r="X27" s="997"/>
      <c r="Y27" s="899" t="s">
        <v>193</v>
      </c>
      <c r="Z27" s="981">
        <f t="shared" si="1"/>
        <v>0</v>
      </c>
      <c r="AA27" s="982"/>
      <c r="AB27" s="982"/>
      <c r="AC27" s="982"/>
      <c r="AD27" s="982"/>
      <c r="AE27" s="980"/>
      <c r="AF27" s="980"/>
      <c r="AG27" s="980"/>
      <c r="AH27" s="980"/>
      <c r="AI27" s="980"/>
      <c r="AJ27" s="980"/>
    </row>
    <row r="28" spans="1:36" ht="27.6" x14ac:dyDescent="0.3">
      <c r="A28" s="940" t="s">
        <v>59</v>
      </c>
      <c r="B28" s="933" t="s">
        <v>684</v>
      </c>
      <c r="C28" s="1003" t="s">
        <v>77</v>
      </c>
      <c r="D28" s="1003"/>
      <c r="E28" s="1002"/>
      <c r="F28" s="1002"/>
      <c r="G28" s="1002"/>
      <c r="H28" s="939">
        <f>IF(C28&lt;&gt;"",'CBL Score Standard'!$D84,IF(D28&lt;&gt;"",SUM('CBL Score Standard'!$D84:$E84),IF(E28&lt;&gt;"",SUM('CBL Score Standard'!$D84:$F84),IF(F28&lt;&gt;"",SUM('CBL Score Standard'!$D84:$G84),IF(G28&lt;&gt;"",SUM('CBL Score Standard'!$D84:$H84,0))))))</f>
        <v>0</v>
      </c>
      <c r="K28" s="1079"/>
      <c r="L28" s="1079"/>
      <c r="M28" s="934" t="s">
        <v>6</v>
      </c>
      <c r="N28" s="889" t="s">
        <v>55</v>
      </c>
      <c r="O28" s="923" t="s">
        <v>194</v>
      </c>
      <c r="P28" s="995">
        <v>43544</v>
      </c>
      <c r="Q28" s="976" t="s">
        <v>649</v>
      </c>
      <c r="R28" s="976" t="s">
        <v>650</v>
      </c>
      <c r="S28" s="903"/>
      <c r="T28" s="997"/>
      <c r="U28" s="997"/>
      <c r="V28" s="997"/>
      <c r="W28" s="997"/>
      <c r="X28" s="997"/>
      <c r="Y28" s="899" t="s">
        <v>195</v>
      </c>
      <c r="Z28" s="981">
        <f t="shared" si="1"/>
        <v>0</v>
      </c>
      <c r="AA28" s="982"/>
      <c r="AB28" s="982"/>
      <c r="AC28" s="982"/>
      <c r="AD28" s="982"/>
      <c r="AE28" s="980"/>
      <c r="AF28" s="980"/>
      <c r="AG28" s="980"/>
      <c r="AH28" s="980"/>
      <c r="AI28" s="980"/>
      <c r="AJ28" s="980"/>
    </row>
    <row r="29" spans="1:36" ht="27.6" x14ac:dyDescent="0.3">
      <c r="A29" s="940" t="s">
        <v>59</v>
      </c>
      <c r="B29" s="933" t="s">
        <v>683</v>
      </c>
      <c r="C29" s="1003"/>
      <c r="D29" s="1003" t="s">
        <v>77</v>
      </c>
      <c r="E29" s="1002"/>
      <c r="F29" s="1002"/>
      <c r="G29" s="1002"/>
      <c r="H29" s="939">
        <f>IF(C29&lt;&gt;"",'CBL Score Standard'!$D85,IF(D29&lt;&gt;"",SUM('CBL Score Standard'!$D85:$E85),IF(E29&lt;&gt;"",SUM('CBL Score Standard'!$D85:$F85),IF(F29&lt;&gt;"",SUM('CBL Score Standard'!$D85:$G85),IF(G29&lt;&gt;"",SUM('CBL Score Standard'!$D85:$H85,0))))))</f>
        <v>0</v>
      </c>
      <c r="K29" s="1079"/>
      <c r="L29" s="1079"/>
      <c r="M29" s="934" t="s">
        <v>6</v>
      </c>
      <c r="N29" s="889" t="s">
        <v>55</v>
      </c>
      <c r="O29" s="923" t="s">
        <v>196</v>
      </c>
      <c r="P29" s="964" t="s">
        <v>145</v>
      </c>
      <c r="Q29" s="976" t="s">
        <v>651</v>
      </c>
      <c r="R29" s="976" t="s">
        <v>652</v>
      </c>
      <c r="S29" s="69" t="s">
        <v>742</v>
      </c>
      <c r="T29" s="421"/>
      <c r="U29" s="997"/>
      <c r="V29" s="997"/>
      <c r="W29" s="997"/>
      <c r="X29" s="997"/>
      <c r="Y29" s="899" t="s">
        <v>197</v>
      </c>
      <c r="Z29" s="981">
        <f t="shared" si="1"/>
        <v>0</v>
      </c>
      <c r="AA29" s="982"/>
      <c r="AB29" s="982"/>
      <c r="AC29" s="982"/>
      <c r="AD29" s="982"/>
      <c r="AE29" s="980"/>
      <c r="AF29" s="980"/>
      <c r="AG29" s="980"/>
      <c r="AH29" s="980"/>
      <c r="AI29" s="980"/>
      <c r="AJ29" s="980"/>
    </row>
    <row r="30" spans="1:36" x14ac:dyDescent="0.3">
      <c r="A30" s="940" t="s">
        <v>149</v>
      </c>
      <c r="B30" s="933" t="s">
        <v>149</v>
      </c>
      <c r="C30" s="1002"/>
      <c r="D30" s="1002" t="s">
        <v>77</v>
      </c>
      <c r="E30" s="1002"/>
      <c r="F30" s="1002"/>
      <c r="G30" s="1002"/>
      <c r="H30" s="939">
        <f>IF(C30&lt;&gt;"",'CBL Score Standard'!$D86,IF(D30&lt;&gt;"",SUM('CBL Score Standard'!$D86:$E86),IF(E30&lt;&gt;"",SUM('CBL Score Standard'!$D86:$F86),IF(F30&lt;&gt;"",SUM('CBL Score Standard'!$D86:$G86),IF(G30&lt;&gt;"",SUM('CBL Score Standard'!$D86:$H86,0))))))</f>
        <v>0.13852813852813853</v>
      </c>
      <c r="K30" s="1079"/>
      <c r="L30" s="1079"/>
      <c r="M30" s="934" t="s">
        <v>6</v>
      </c>
      <c r="N30" s="889" t="s">
        <v>55</v>
      </c>
      <c r="O30" s="923" t="s">
        <v>198</v>
      </c>
      <c r="P30" s="965"/>
      <c r="Q30" s="892" t="s">
        <v>199</v>
      </c>
      <c r="R30" s="898" t="s">
        <v>200</v>
      </c>
      <c r="S30" s="69" t="s">
        <v>742</v>
      </c>
      <c r="T30" s="421"/>
      <c r="U30" s="997"/>
      <c r="V30" s="997"/>
      <c r="W30" s="997"/>
      <c r="X30" s="997"/>
      <c r="Y30" s="902" t="s">
        <v>201</v>
      </c>
      <c r="Z30" s="981">
        <f t="shared" si="1"/>
        <v>0</v>
      </c>
      <c r="AA30" s="982"/>
      <c r="AB30" s="982"/>
      <c r="AC30" s="982"/>
      <c r="AD30" s="982"/>
      <c r="AE30" s="980"/>
      <c r="AF30" s="980"/>
      <c r="AG30" s="980"/>
      <c r="AH30" s="980"/>
      <c r="AI30" s="980"/>
      <c r="AJ30" s="980"/>
    </row>
    <row r="31" spans="1:36" x14ac:dyDescent="0.3">
      <c r="A31" s="940" t="s">
        <v>149</v>
      </c>
      <c r="B31" s="933" t="s">
        <v>370</v>
      </c>
      <c r="C31" s="1003"/>
      <c r="D31" s="1003"/>
      <c r="E31" s="1004"/>
      <c r="F31" s="1002"/>
      <c r="G31" s="1002"/>
      <c r="H31" s="939" t="b">
        <f>IF(C31&lt;&gt;"",'CBL Score Standard'!$D87,IF(D31&lt;&gt;"",SUM('CBL Score Standard'!$D87:$E87),IF(E31&lt;&gt;"",SUM('CBL Score Standard'!$D87:$F87),IF(F31&lt;&gt;"",SUM('CBL Score Standard'!$D87:$G87),IF(G31&lt;&gt;"",SUM('CBL Score Standard'!$D87:$H87,0))))))</f>
        <v>0</v>
      </c>
      <c r="K31" s="1079"/>
      <c r="L31" s="1079"/>
      <c r="M31" s="934" t="s">
        <v>6</v>
      </c>
      <c r="N31" s="889" t="s">
        <v>55</v>
      </c>
      <c r="O31" s="923" t="s">
        <v>202</v>
      </c>
      <c r="P31" s="995">
        <v>43629</v>
      </c>
      <c r="Q31" s="892" t="s">
        <v>384</v>
      </c>
      <c r="R31" s="898" t="s">
        <v>385</v>
      </c>
      <c r="S31" s="903"/>
      <c r="T31" s="421"/>
      <c r="U31" s="997"/>
      <c r="V31" s="997"/>
      <c r="W31" s="997"/>
      <c r="X31" s="997"/>
      <c r="Y31" s="902" t="s">
        <v>203</v>
      </c>
      <c r="Z31" s="981">
        <f t="shared" si="1"/>
        <v>0</v>
      </c>
      <c r="AA31" s="982"/>
      <c r="AB31" s="982"/>
      <c r="AC31" s="982"/>
      <c r="AD31" s="982"/>
      <c r="AE31" s="980"/>
      <c r="AF31" s="980"/>
      <c r="AG31" s="980"/>
      <c r="AH31" s="980"/>
      <c r="AI31" s="980"/>
      <c r="AJ31" s="980"/>
    </row>
    <row r="32" spans="1:36" ht="26.4" x14ac:dyDescent="0.3">
      <c r="A32" s="940" t="s">
        <v>31</v>
      </c>
      <c r="B32" s="933" t="s">
        <v>660</v>
      </c>
      <c r="C32" s="1002"/>
      <c r="D32" s="1002"/>
      <c r="E32" s="1002"/>
      <c r="F32" s="1002"/>
      <c r="G32" s="1002"/>
      <c r="H32" s="939" t="b">
        <f>IF(C32&lt;&gt;"",'CBL Score Standard'!$D88,IF(D32&lt;&gt;"",SUM('CBL Score Standard'!$D88:$E88),IF(E32&lt;&gt;"",SUM('CBL Score Standard'!$D88:$F88),IF(F32&lt;&gt;"",SUM('CBL Score Standard'!$D88:$G88),IF(G32&lt;&gt;"",SUM('CBL Score Standard'!$D88:$H88,0))))))</f>
        <v>0</v>
      </c>
      <c r="K32" s="1079"/>
      <c r="L32" s="1079"/>
      <c r="M32" s="934" t="s">
        <v>6</v>
      </c>
      <c r="N32" s="889" t="s">
        <v>56</v>
      </c>
      <c r="O32" s="923" t="s">
        <v>427</v>
      </c>
      <c r="P32" s="995">
        <v>43613</v>
      </c>
      <c r="Q32" s="892" t="s">
        <v>167</v>
      </c>
      <c r="R32" s="898" t="s">
        <v>204</v>
      </c>
      <c r="S32" s="889"/>
      <c r="T32" s="620"/>
      <c r="U32" s="993"/>
      <c r="V32" s="1001"/>
      <c r="W32" s="997"/>
      <c r="X32" s="997"/>
      <c r="Y32" s="899" t="s">
        <v>205</v>
      </c>
      <c r="Z32" s="981">
        <f t="shared" si="1"/>
        <v>0</v>
      </c>
      <c r="AA32" s="982"/>
      <c r="AB32" s="982"/>
      <c r="AC32" s="982"/>
      <c r="AD32" s="982"/>
      <c r="AE32" s="980"/>
      <c r="AF32" s="980"/>
      <c r="AG32" s="980"/>
      <c r="AH32" s="980"/>
      <c r="AI32" s="980"/>
      <c r="AJ32" s="980"/>
    </row>
    <row r="33" spans="1:36" x14ac:dyDescent="0.3">
      <c r="A33" s="940" t="s">
        <v>31</v>
      </c>
      <c r="B33" s="933" t="s">
        <v>175</v>
      </c>
      <c r="C33" s="1003"/>
      <c r="D33" s="1002"/>
      <c r="E33" s="1005"/>
      <c r="F33" s="1002"/>
      <c r="G33" s="1002"/>
      <c r="H33" s="939" t="b">
        <f>IF(C33&lt;&gt;"",'CBL Score Standard'!$D89,IF(D33&lt;&gt;"",SUM('CBL Score Standard'!$D89:$E89),IF(E33&lt;&gt;"",SUM('CBL Score Standard'!$D89:$F89),IF(F33&lt;&gt;"",SUM('CBL Score Standard'!$D89:$G89),IF(G33&lt;&gt;"",SUM('CBL Score Standard'!$D89:$H89,0))))))</f>
        <v>0</v>
      </c>
      <c r="K33" s="1079"/>
      <c r="L33" s="1079"/>
      <c r="M33" s="934" t="s">
        <v>6</v>
      </c>
      <c r="N33" s="889" t="s">
        <v>0</v>
      </c>
      <c r="O33" s="923" t="s">
        <v>426</v>
      </c>
      <c r="P33" s="892" t="s">
        <v>145</v>
      </c>
      <c r="Q33" s="892" t="s">
        <v>206</v>
      </c>
      <c r="R33" s="893" t="s">
        <v>206</v>
      </c>
      <c r="S33" s="903"/>
      <c r="T33" s="997"/>
      <c r="U33" s="997"/>
      <c r="V33" s="997"/>
      <c r="W33" s="997"/>
      <c r="X33" s="997"/>
      <c r="Y33" s="894"/>
      <c r="Z33" s="981">
        <f t="shared" si="1"/>
        <v>0</v>
      </c>
      <c r="AA33" s="982"/>
      <c r="AB33" s="982"/>
      <c r="AC33" s="982"/>
      <c r="AD33" s="982"/>
      <c r="AE33" s="980"/>
      <c r="AF33" s="980"/>
      <c r="AG33" s="980"/>
      <c r="AH33" s="980"/>
      <c r="AI33" s="980"/>
      <c r="AJ33" s="980"/>
    </row>
    <row r="34" spans="1:36" x14ac:dyDescent="0.3">
      <c r="A34" s="940" t="s">
        <v>46</v>
      </c>
      <c r="B34" s="933" t="s">
        <v>171</v>
      </c>
      <c r="C34" s="1003" t="s">
        <v>77</v>
      </c>
      <c r="D34" s="1002"/>
      <c r="E34" s="1005"/>
      <c r="F34" s="1002"/>
      <c r="G34" s="1002"/>
      <c r="H34" s="939">
        <f>IF(C34&lt;&gt;"",'CBL Score Standard'!$D90,IF(D34&lt;&gt;"",SUM('CBL Score Standard'!$D90:$E90),IF(E34&lt;&gt;"",SUM('CBL Score Standard'!$D90:$F90),IF(F34&lt;&gt;"",SUM('CBL Score Standard'!$D90:$G90),IF(G34&lt;&gt;"",SUM('CBL Score Standard'!$D90:$H90,0))))))</f>
        <v>0</v>
      </c>
      <c r="K34" s="1079"/>
      <c r="L34" s="1079"/>
      <c r="M34" s="934" t="s">
        <v>6</v>
      </c>
      <c r="N34" s="889" t="s">
        <v>53</v>
      </c>
      <c r="O34" s="926" t="s">
        <v>371</v>
      </c>
      <c r="P34" s="892" t="s">
        <v>145</v>
      </c>
      <c r="Q34" s="892" t="s">
        <v>164</v>
      </c>
      <c r="R34" s="898" t="s">
        <v>207</v>
      </c>
      <c r="S34" s="889"/>
      <c r="T34" s="997"/>
      <c r="U34" s="997"/>
      <c r="V34" s="997"/>
      <c r="W34" s="997"/>
      <c r="X34" s="997"/>
      <c r="Y34" s="902" t="s">
        <v>208</v>
      </c>
      <c r="Z34" s="981">
        <f t="shared" si="1"/>
        <v>0</v>
      </c>
      <c r="AA34" s="982"/>
      <c r="AB34" s="982"/>
      <c r="AC34" s="982"/>
      <c r="AD34" s="982"/>
      <c r="AE34" s="980"/>
      <c r="AF34" s="980"/>
      <c r="AG34" s="980"/>
      <c r="AH34" s="980"/>
      <c r="AI34" s="980"/>
      <c r="AJ34" s="980"/>
    </row>
    <row r="35" spans="1:36" ht="28.8" x14ac:dyDescent="0.3">
      <c r="A35" s="940" t="s">
        <v>2</v>
      </c>
      <c r="B35" s="933" t="s">
        <v>234</v>
      </c>
      <c r="C35" s="1003"/>
      <c r="D35" s="1003"/>
      <c r="E35" s="1003"/>
      <c r="F35" s="1002"/>
      <c r="G35" s="1002"/>
      <c r="H35" s="939" t="b">
        <f>IF(C35&lt;&gt;"",'CBL Score Standard'!$D91,IF(D35&lt;&gt;"",SUM('CBL Score Standard'!$D91:$E91),IF(E35&lt;&gt;"",SUM('CBL Score Standard'!$D91:$F91),IF(F35&lt;&gt;"",SUM('CBL Score Standard'!$D91:$G91),IF(G35&lt;&gt;"",SUM('CBL Score Standard'!$D91:$H91,0))))))</f>
        <v>0</v>
      </c>
      <c r="K35" s="1080"/>
      <c r="L35" s="1080"/>
      <c r="M35" s="934" t="s">
        <v>6</v>
      </c>
      <c r="N35" s="889" t="s">
        <v>54</v>
      </c>
      <c r="O35" s="923" t="s">
        <v>345</v>
      </c>
      <c r="P35" s="995">
        <v>43644</v>
      </c>
      <c r="Q35" s="892" t="s">
        <v>209</v>
      </c>
      <c r="R35" s="898" t="s">
        <v>210</v>
      </c>
      <c r="S35" s="69" t="s">
        <v>742</v>
      </c>
      <c r="T35" s="997" t="s">
        <v>72</v>
      </c>
      <c r="U35" s="997"/>
      <c r="V35" s="997" t="s">
        <v>374</v>
      </c>
      <c r="W35" s="997"/>
      <c r="X35" s="997"/>
      <c r="Y35" s="973" t="s">
        <v>629</v>
      </c>
      <c r="Z35" s="981">
        <f t="shared" si="1"/>
        <v>0</v>
      </c>
      <c r="AA35" s="982"/>
      <c r="AB35" s="982"/>
      <c r="AC35" s="982"/>
      <c r="AD35" s="982"/>
      <c r="AE35" s="980"/>
      <c r="AF35" s="980"/>
      <c r="AG35" s="980"/>
      <c r="AH35" s="980"/>
      <c r="AI35" s="980"/>
      <c r="AJ35" s="980"/>
    </row>
    <row r="36" spans="1:36" x14ac:dyDescent="0.3">
      <c r="A36" s="940" t="s">
        <v>54</v>
      </c>
      <c r="B36" s="933" t="s">
        <v>425</v>
      </c>
      <c r="C36" s="1002" t="s">
        <v>77</v>
      </c>
      <c r="D36" s="1002"/>
      <c r="E36" s="1002"/>
      <c r="F36" s="1002"/>
      <c r="G36" s="1002"/>
      <c r="H36" s="939">
        <f>IF(C36&lt;&gt;"",'CBL Score Standard'!$D92,IF(D36&lt;&gt;"",SUM('CBL Score Standard'!$D92:$E92),IF(E36&lt;&gt;"",SUM('CBL Score Standard'!$D92:$F92),IF(F36&lt;&gt;"",SUM('CBL Score Standard'!$D92:$G92),IF(G36&lt;&gt;"",SUM('CBL Score Standard'!$D92:$H92,0))))))</f>
        <v>9.0909090909090912E-2</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2"/>
      <c r="E37" s="1002"/>
      <c r="F37" s="1002"/>
      <c r="G37" s="1002"/>
      <c r="H37" s="939" t="b">
        <f>IF(C37&lt;&gt;"",'CBL Score Standard'!$D93,IF(D37&lt;&gt;"",SUM('CBL Score Standard'!$D93:$E93),IF(E37&lt;&gt;"",SUM('CBL Score Standard'!$D93:$F93),IF(F37&lt;&gt;"",SUM('CBL Score Standard'!$D93:$G93),IF(G37&lt;&gt;"",SUM('CBL Score Standard'!$D93:$H93,0))))))</f>
        <v>0</v>
      </c>
      <c r="K37" s="1173" t="s">
        <v>211</v>
      </c>
      <c r="L37" s="1174"/>
      <c r="M37" s="1174"/>
      <c r="N37" s="1174"/>
      <c r="O37" s="1174"/>
      <c r="P37" s="1174"/>
      <c r="Q37" s="1174"/>
      <c r="R37" s="1174"/>
      <c r="S37" s="1174"/>
      <c r="T37" s="1174"/>
      <c r="U37" s="1174"/>
      <c r="V37" s="1174"/>
      <c r="W37" s="1174"/>
      <c r="X37" s="1174"/>
      <c r="Y37" s="1174"/>
      <c r="Z37" s="985"/>
      <c r="AA37" s="1076"/>
      <c r="AB37" s="1076"/>
      <c r="AC37" s="1076"/>
      <c r="AD37" s="1076"/>
      <c r="AE37" s="1076"/>
      <c r="AF37" s="1076"/>
      <c r="AG37" s="1076"/>
      <c r="AH37" s="1076"/>
      <c r="AI37" s="1076"/>
      <c r="AJ37" s="1076"/>
    </row>
    <row r="38" spans="1:36" ht="27.6" x14ac:dyDescent="0.3">
      <c r="A38" s="940" t="s">
        <v>54</v>
      </c>
      <c r="B38" s="933" t="s">
        <v>231</v>
      </c>
      <c r="C38" s="1003"/>
      <c r="D38" s="1003"/>
      <c r="E38" s="1002"/>
      <c r="F38" s="1002"/>
      <c r="G38" s="1002"/>
      <c r="H38" s="939" t="b">
        <f>IF(C38&lt;&gt;"",'CBL Score Standard'!$D94,IF(D38&lt;&gt;"",SUM('CBL Score Standard'!$D94:$E94),IF(E38&lt;&gt;"",SUM('CBL Score Standard'!$D94:$F94),IF(F38&lt;&gt;"",SUM('CBL Score Standard'!$D94:$G94),IF(G38&lt;&gt;"",SUM('CBL Score Standard'!$D94:$H94,0))))))</f>
        <v>0</v>
      </c>
      <c r="K38" s="1084" t="s">
        <v>133</v>
      </c>
      <c r="L38" s="1084" t="s">
        <v>91</v>
      </c>
      <c r="M38" s="1182" t="s">
        <v>75</v>
      </c>
      <c r="N38" s="1184" t="s">
        <v>134</v>
      </c>
      <c r="O38" s="1075" t="s">
        <v>135</v>
      </c>
      <c r="P38" s="1084" t="s">
        <v>136</v>
      </c>
      <c r="Q38" s="1084" t="s">
        <v>137</v>
      </c>
      <c r="R38" s="1084" t="s">
        <v>138</v>
      </c>
      <c r="S38" s="1082" t="s">
        <v>139</v>
      </c>
      <c r="T38" s="1077" t="s">
        <v>344</v>
      </c>
      <c r="U38" s="1077" t="s">
        <v>342</v>
      </c>
      <c r="V38" s="1077" t="s">
        <v>343</v>
      </c>
      <c r="W38" s="1077" t="s">
        <v>375</v>
      </c>
      <c r="X38" s="1077" t="s">
        <v>376</v>
      </c>
      <c r="Y38" s="1084"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940" t="s">
        <v>53</v>
      </c>
      <c r="B39" s="933" t="s">
        <v>371</v>
      </c>
      <c r="C39" s="1003"/>
      <c r="D39" s="1004"/>
      <c r="E39" s="1004"/>
      <c r="F39" s="1002"/>
      <c r="G39" s="1002"/>
      <c r="H39" s="939" t="b">
        <f>IF(C39&lt;&gt;"",'CBL Score Standard'!$D95,IF(D39&lt;&gt;"",SUM('CBL Score Standard'!$D95:$E95),IF(E39&lt;&gt;"",SUM('CBL Score Standard'!$D95:$F95),IF(F39&lt;&gt;"",SUM('CBL Score Standard'!$D95:$G95),IF(G39&lt;&gt;"",SUM('CBL Score Standard'!$D95:$H95,0))))))</f>
        <v>0</v>
      </c>
      <c r="K39" s="1081"/>
      <c r="L39" s="1081"/>
      <c r="M39" s="1183"/>
      <c r="N39" s="1190"/>
      <c r="O39" s="1074"/>
      <c r="P39" s="888" t="s">
        <v>141</v>
      </c>
      <c r="Q39" s="1081"/>
      <c r="R39" s="1081"/>
      <c r="S39" s="1083"/>
      <c r="T39" s="1077"/>
      <c r="U39" s="1077"/>
      <c r="V39" s="1077"/>
      <c r="W39" s="1077"/>
      <c r="X39" s="1077"/>
      <c r="Y39" s="1081"/>
      <c r="Z39" s="1187"/>
      <c r="AA39" s="1073" t="s">
        <v>672</v>
      </c>
      <c r="AB39" s="1073" t="s">
        <v>673</v>
      </c>
      <c r="AC39" s="1073" t="s">
        <v>672</v>
      </c>
      <c r="AD39" s="1073" t="s">
        <v>673</v>
      </c>
      <c r="AE39" s="1073" t="s">
        <v>672</v>
      </c>
      <c r="AF39" s="1073" t="s">
        <v>673</v>
      </c>
      <c r="AG39" s="1073" t="s">
        <v>672</v>
      </c>
      <c r="AH39" s="1073" t="s">
        <v>673</v>
      </c>
      <c r="AI39" s="1073" t="s">
        <v>672</v>
      </c>
      <c r="AJ39" s="1073" t="s">
        <v>673</v>
      </c>
    </row>
    <row r="40" spans="1:36" x14ac:dyDescent="0.3">
      <c r="A40" s="940" t="s">
        <v>53</v>
      </c>
      <c r="B40" s="933" t="s">
        <v>223</v>
      </c>
      <c r="C40" s="1003"/>
      <c r="D40" s="1003"/>
      <c r="E40" s="1004"/>
      <c r="F40" s="1002"/>
      <c r="G40" s="1002"/>
      <c r="H40" s="939" t="b">
        <f>IF(C40&lt;&gt;"",'CBL Score Standard'!$D96,IF(D40&lt;&gt;"",SUM('CBL Score Standard'!$D96:$E96),IF(E40&lt;&gt;"",SUM('CBL Score Standard'!$D96:$F96),IF(F40&lt;&gt;"",SUM('CBL Score Standard'!$D96:$G96),IF(G40&lt;&gt;"",SUM('CBL Score Standard'!$D96:$H96,0))))))</f>
        <v>0</v>
      </c>
      <c r="K40" s="1078" t="s">
        <v>142</v>
      </c>
      <c r="L40" s="1078" t="s">
        <v>143</v>
      </c>
      <c r="M40" s="934" t="s">
        <v>7</v>
      </c>
      <c r="N40" s="889" t="s">
        <v>56</v>
      </c>
      <c r="O40" s="923" t="s">
        <v>663</v>
      </c>
      <c r="P40" s="964" t="s">
        <v>145</v>
      </c>
      <c r="Q40" s="892" t="s">
        <v>212</v>
      </c>
      <c r="R40" s="898" t="s">
        <v>213</v>
      </c>
      <c r="S40" s="919" t="s">
        <v>742</v>
      </c>
      <c r="T40" s="997" t="s">
        <v>72</v>
      </c>
      <c r="U40" s="999"/>
      <c r="V40" s="1001"/>
      <c r="W40" s="997"/>
      <c r="X40" s="997"/>
      <c r="Y40" s="899" t="s">
        <v>214</v>
      </c>
      <c r="Z40" s="981">
        <f t="shared" ref="Z40:Z55" si="2">DATEDIF(AA40,AB40,"m")/12+DATEDIF(AC40,AD40,"m")/12+DATEDIF(AE40,AF40,"m")/12+DATEDIF(AG40,AH40,"m")/12+DATEDIF(AI40,AJ40,"m")/12</f>
        <v>0</v>
      </c>
      <c r="AA40" s="982"/>
      <c r="AB40" s="982"/>
      <c r="AC40" s="982"/>
      <c r="AD40" s="982"/>
      <c r="AE40" s="980"/>
      <c r="AF40" s="980"/>
      <c r="AG40" s="980"/>
      <c r="AH40" s="980"/>
      <c r="AI40" s="980"/>
      <c r="AJ40" s="980"/>
    </row>
    <row r="41" spans="1:36" x14ac:dyDescent="0.3">
      <c r="A41" s="940" t="s">
        <v>53</v>
      </c>
      <c r="B41" s="933" t="s">
        <v>226</v>
      </c>
      <c r="C41" s="1003"/>
      <c r="D41" s="1003"/>
      <c r="E41" s="1004"/>
      <c r="F41" s="1002"/>
      <c r="G41" s="1002"/>
      <c r="H41" s="939" t="b">
        <f>IF(C41&lt;&gt;"",'CBL Score Standard'!$D97,IF(D41&lt;&gt;"",SUM('CBL Score Standard'!$D97:$E97),IF(E41&lt;&gt;"",SUM('CBL Score Standard'!$D97:$F97),IF(F41&lt;&gt;"",SUM('CBL Score Standard'!$D97:$G97),IF(G41&lt;&gt;"",SUM('CBL Score Standard'!$D97:$H97,0))))))</f>
        <v>0</v>
      </c>
      <c r="K41" s="1079"/>
      <c r="L41" s="1079"/>
      <c r="M41" s="934" t="s">
        <v>7</v>
      </c>
      <c r="N41" s="889" t="s">
        <v>56</v>
      </c>
      <c r="O41" s="923" t="s">
        <v>215</v>
      </c>
      <c r="P41" s="966"/>
      <c r="Q41" s="892" t="s">
        <v>164</v>
      </c>
      <c r="R41" s="898" t="s">
        <v>207</v>
      </c>
      <c r="S41" s="919" t="s">
        <v>742</v>
      </c>
      <c r="T41" s="421"/>
      <c r="U41" s="999"/>
      <c r="V41" s="1001"/>
      <c r="W41" s="997"/>
      <c r="X41" s="997"/>
      <c r="Y41" s="902" t="s">
        <v>216</v>
      </c>
      <c r="Z41" s="981">
        <f t="shared" si="2"/>
        <v>0</v>
      </c>
      <c r="AA41" s="982"/>
      <c r="AB41" s="982"/>
      <c r="AC41" s="982"/>
      <c r="AD41" s="982"/>
      <c r="AE41" s="980"/>
      <c r="AF41" s="980"/>
      <c r="AG41" s="980"/>
      <c r="AH41" s="980"/>
      <c r="AI41" s="980"/>
      <c r="AJ41" s="980"/>
    </row>
    <row r="42" spans="1:36" ht="12.75" customHeight="1" x14ac:dyDescent="0.3">
      <c r="A42" s="940" t="s">
        <v>53</v>
      </c>
      <c r="B42" s="933" t="s">
        <v>239</v>
      </c>
      <c r="C42" s="1003"/>
      <c r="D42" s="1003"/>
      <c r="E42" s="1003"/>
      <c r="F42" s="1002"/>
      <c r="G42" s="1002"/>
      <c r="H42" s="939" t="b">
        <f>IF(C42&lt;&gt;"",'CBL Score Standard'!$D98,IF(D42&lt;&gt;"",SUM('CBL Score Standard'!$D98:$E98),IF(E42&lt;&gt;"",SUM('CBL Score Standard'!$D98:$F98),IF(F42&lt;&gt;"",SUM('CBL Score Standard'!$D98:$G98),IF(G42&lt;&gt;"",SUM('CBL Score Standard'!$D98:$H98,0))))))</f>
        <v>0</v>
      </c>
      <c r="K42" s="1079"/>
      <c r="L42" s="1079"/>
      <c r="M42" s="934" t="s">
        <v>7</v>
      </c>
      <c r="N42" s="889" t="s">
        <v>55</v>
      </c>
      <c r="O42" s="927" t="s">
        <v>664</v>
      </c>
      <c r="P42" s="966"/>
      <c r="Q42" s="976" t="s">
        <v>653</v>
      </c>
      <c r="R42" s="976" t="s">
        <v>654</v>
      </c>
      <c r="S42" s="919" t="s">
        <v>742</v>
      </c>
      <c r="T42" s="997" t="s">
        <v>72</v>
      </c>
      <c r="U42" s="999">
        <v>44049</v>
      </c>
      <c r="V42" s="1001" t="s">
        <v>374</v>
      </c>
      <c r="W42" s="997"/>
      <c r="X42" s="997"/>
      <c r="Y42" s="905" t="s">
        <v>249</v>
      </c>
      <c r="Z42" s="981">
        <f t="shared" si="2"/>
        <v>0</v>
      </c>
      <c r="AA42" s="982"/>
      <c r="AB42" s="982"/>
      <c r="AC42" s="982"/>
      <c r="AD42" s="982"/>
      <c r="AE42" s="980"/>
      <c r="AF42" s="980"/>
      <c r="AG42" s="980"/>
      <c r="AH42" s="980"/>
      <c r="AI42" s="980"/>
      <c r="AJ42" s="980"/>
    </row>
    <row r="43" spans="1:36" ht="27.6" x14ac:dyDescent="0.3">
      <c r="A43" s="940" t="s">
        <v>0</v>
      </c>
      <c r="B43" s="933" t="s">
        <v>426</v>
      </c>
      <c r="C43" s="1003"/>
      <c r="D43" s="1002" t="s">
        <v>77</v>
      </c>
      <c r="E43" s="1002"/>
      <c r="F43" s="1002"/>
      <c r="G43" s="1002"/>
      <c r="H43" s="939">
        <f>IF(C43&lt;&gt;"",'CBL Score Standard'!$D99,IF(D43&lt;&gt;"",SUM('CBL Score Standard'!$D99:$E99),IF(E43&lt;&gt;"",SUM('CBL Score Standard'!$D99:$F99),IF(F43&lt;&gt;"",SUM('CBL Score Standard'!$D99:$G99),IF(G43&lt;&gt;"",SUM('CBL Score Standard'!$D99:$H99,0))))))</f>
        <v>4.7619047619047616E-2</v>
      </c>
      <c r="K43" s="1079"/>
      <c r="L43" s="1079"/>
      <c r="M43" s="934" t="s">
        <v>7</v>
      </c>
      <c r="N43" s="889" t="s">
        <v>55</v>
      </c>
      <c r="O43" s="923" t="s">
        <v>448</v>
      </c>
      <c r="P43" s="965"/>
      <c r="Q43" s="976" t="s">
        <v>655</v>
      </c>
      <c r="R43" s="976" t="s">
        <v>656</v>
      </c>
      <c r="S43" s="919" t="s">
        <v>742</v>
      </c>
      <c r="T43" s="997" t="s">
        <v>72</v>
      </c>
      <c r="U43" s="999">
        <v>44111</v>
      </c>
      <c r="V43" s="1001" t="s">
        <v>374</v>
      </c>
      <c r="W43" s="997"/>
      <c r="X43" s="997"/>
      <c r="Y43" s="902" t="s">
        <v>219</v>
      </c>
      <c r="Z43" s="981">
        <f t="shared" si="2"/>
        <v>0</v>
      </c>
      <c r="AA43" s="982"/>
      <c r="AB43" s="982"/>
      <c r="AC43" s="982"/>
      <c r="AD43" s="982"/>
      <c r="AE43" s="980"/>
      <c r="AF43" s="980"/>
      <c r="AG43" s="980"/>
      <c r="AH43" s="980"/>
      <c r="AI43" s="980"/>
      <c r="AJ43" s="980"/>
    </row>
    <row r="44" spans="1:36" ht="26.4" x14ac:dyDescent="0.3">
      <c r="A44" s="940" t="s">
        <v>41</v>
      </c>
      <c r="B44" s="933" t="s">
        <v>450</v>
      </c>
      <c r="C44" s="1002" t="s">
        <v>77</v>
      </c>
      <c r="D44" s="1002"/>
      <c r="E44" s="1002"/>
      <c r="F44" s="1002"/>
      <c r="G44" s="1002"/>
      <c r="H44" s="939">
        <f>IF(C44&lt;&gt;"",'CBL Score Standard'!$D100,IF(D44&lt;&gt;"",SUM('CBL Score Standard'!$D100:$E100),IF(E44&lt;&gt;"",SUM('CBL Score Standard'!$D100:$F100),IF(F44&lt;&gt;"",SUM('CBL Score Standard'!$D100:$G100),IF(G44&lt;&gt;"",SUM('CBL Score Standard'!$D100:$H100,0))))))</f>
        <v>9.0909090909090912E-2</v>
      </c>
      <c r="K44" s="1079"/>
      <c r="L44" s="1079"/>
      <c r="M44" s="934" t="s">
        <v>7</v>
      </c>
      <c r="N44" s="889" t="s">
        <v>55</v>
      </c>
      <c r="O44" s="923" t="s">
        <v>185</v>
      </c>
      <c r="P44" s="1078" t="s">
        <v>145</v>
      </c>
      <c r="Q44" s="976" t="s">
        <v>220</v>
      </c>
      <c r="R44" s="976" t="s">
        <v>270</v>
      </c>
      <c r="S44" s="919" t="s">
        <v>742</v>
      </c>
      <c r="T44" s="997" t="s">
        <v>72</v>
      </c>
      <c r="U44" s="999">
        <v>44097</v>
      </c>
      <c r="V44" s="997" t="s">
        <v>418</v>
      </c>
      <c r="W44" s="997"/>
      <c r="X44" s="997"/>
      <c r="Y44" s="81" t="s">
        <v>186</v>
      </c>
      <c r="Z44" s="981">
        <f t="shared" si="2"/>
        <v>0</v>
      </c>
      <c r="AA44" s="982"/>
      <c r="AB44" s="982"/>
      <c r="AC44" s="982"/>
      <c r="AD44" s="982"/>
      <c r="AE44" s="980"/>
      <c r="AF44" s="980"/>
      <c r="AG44" s="980"/>
      <c r="AH44" s="980"/>
      <c r="AI44" s="980"/>
      <c r="AJ44" s="980"/>
    </row>
    <row r="45" spans="1:36" ht="27.6" x14ac:dyDescent="0.3">
      <c r="A45" s="940" t="s">
        <v>41</v>
      </c>
      <c r="B45" s="933" t="s">
        <v>178</v>
      </c>
      <c r="C45" s="1003"/>
      <c r="D45" s="1002"/>
      <c r="E45" s="1005"/>
      <c r="F45" s="1002"/>
      <c r="G45" s="1002"/>
      <c r="H45" s="939" t="b">
        <f>IF(C45&lt;&gt;"",'CBL Score Standard'!$D101,IF(D45&lt;&gt;"",SUM('CBL Score Standard'!$D101:$E101),IF(E45&lt;&gt;"",SUM('CBL Score Standard'!$D101:$F101),IF(F45&lt;&gt;"",SUM('CBL Score Standard'!$D101:$G101),IF(G45&lt;&gt;"",SUM('CBL Score Standard'!$D101:$H101,0))))))</f>
        <v>0</v>
      </c>
      <c r="K45" s="1079"/>
      <c r="L45" s="1079"/>
      <c r="M45" s="934" t="s">
        <v>7</v>
      </c>
      <c r="N45" s="889" t="s">
        <v>55</v>
      </c>
      <c r="O45" s="923" t="s">
        <v>694</v>
      </c>
      <c r="P45" s="995">
        <v>43539</v>
      </c>
      <c r="Q45" s="976" t="s">
        <v>658</v>
      </c>
      <c r="R45" s="976" t="s">
        <v>657</v>
      </c>
      <c r="S45" s="889"/>
      <c r="T45" s="997"/>
      <c r="U45" s="997"/>
      <c r="V45" s="997"/>
      <c r="W45" s="997"/>
      <c r="X45" s="997"/>
      <c r="Y45" s="902" t="s">
        <v>186</v>
      </c>
      <c r="Z45" s="981">
        <f t="shared" si="2"/>
        <v>0</v>
      </c>
      <c r="AA45" s="982"/>
      <c r="AB45" s="982"/>
      <c r="AC45" s="982"/>
      <c r="AD45" s="982"/>
      <c r="AE45" s="980"/>
      <c r="AF45" s="980"/>
      <c r="AG45" s="980"/>
      <c r="AH45" s="980"/>
      <c r="AI45" s="980"/>
      <c r="AJ45" s="980"/>
    </row>
    <row r="46" spans="1:36" ht="27.6" x14ac:dyDescent="0.3">
      <c r="A46" s="940" t="s">
        <v>229</v>
      </c>
      <c r="B46" s="933" t="s">
        <v>245</v>
      </c>
      <c r="C46" s="1003"/>
      <c r="D46" s="1003"/>
      <c r="E46" s="1003"/>
      <c r="F46" s="1003"/>
      <c r="G46" s="1002"/>
      <c r="H46" s="939" t="b">
        <f>IF(C46&lt;&gt;"",'CBL Score Standard'!$D102,IF(D46&lt;&gt;"",SUM('CBL Score Standard'!$D102:$E102),IF(E46&lt;&gt;"",SUM('CBL Score Standard'!$D102:$F102),IF(F46&lt;&gt;"",SUM('CBL Score Standard'!$D102:$G102),IF(G46&lt;&gt;"",SUM('CBL Score Standard'!$D102:$H102,0))))))</f>
        <v>0</v>
      </c>
      <c r="K46" s="1079"/>
      <c r="L46" s="1079"/>
      <c r="M46" s="934" t="s">
        <v>7</v>
      </c>
      <c r="N46" s="889" t="s">
        <v>55</v>
      </c>
      <c r="O46" s="923" t="s">
        <v>665</v>
      </c>
      <c r="P46" s="995">
        <v>43607</v>
      </c>
      <c r="Q46" s="892" t="s">
        <v>221</v>
      </c>
      <c r="R46" s="898" t="s">
        <v>200</v>
      </c>
      <c r="S46" s="919" t="s">
        <v>742</v>
      </c>
      <c r="T46" s="997" t="s">
        <v>72</v>
      </c>
      <c r="U46" s="995">
        <v>44035</v>
      </c>
      <c r="V46" s="997" t="s">
        <v>374</v>
      </c>
      <c r="W46" s="997"/>
      <c r="X46" s="997"/>
      <c r="Y46" s="899" t="s">
        <v>222</v>
      </c>
      <c r="Z46" s="981">
        <f t="shared" si="2"/>
        <v>0</v>
      </c>
      <c r="AA46" s="982"/>
      <c r="AB46" s="982"/>
      <c r="AC46" s="982"/>
      <c r="AD46" s="982"/>
      <c r="AE46" s="980"/>
      <c r="AF46" s="980"/>
      <c r="AG46" s="980"/>
      <c r="AH46" s="980"/>
      <c r="AI46" s="980"/>
      <c r="AJ46" s="980"/>
    </row>
    <row r="47" spans="1:36" x14ac:dyDescent="0.3">
      <c r="A47" s="940" t="s">
        <v>144</v>
      </c>
      <c r="B47" s="933" t="s">
        <v>372</v>
      </c>
      <c r="C47" s="1002" t="s">
        <v>77</v>
      </c>
      <c r="D47" s="1002"/>
      <c r="E47" s="1002"/>
      <c r="F47" s="1002"/>
      <c r="G47" s="1002"/>
      <c r="H47" s="939">
        <f>IF(C47&lt;&gt;"",'CBL Score Standard'!$D103,IF(D47&lt;&gt;"",SUM('CBL Score Standard'!$D103:$E103),IF(E47&lt;&gt;"",SUM('CBL Score Standard'!$D103:$F103),IF(F47&lt;&gt;"",SUM('CBL Score Standard'!$D103:$G103),IF(G47&lt;&gt;"",SUM('CBL Score Standard'!$D103:$H103,0))))))</f>
        <v>9.0909090909090912E-2</v>
      </c>
      <c r="K47" s="1079"/>
      <c r="L47" s="1079"/>
      <c r="M47" s="934" t="s">
        <v>7</v>
      </c>
      <c r="N47" s="889" t="s">
        <v>53</v>
      </c>
      <c r="O47" s="923" t="s">
        <v>223</v>
      </c>
      <c r="P47" s="906">
        <v>43621</v>
      </c>
      <c r="Q47" s="891" t="s">
        <v>224</v>
      </c>
      <c r="R47" s="907" t="s">
        <v>225</v>
      </c>
      <c r="S47" s="889"/>
      <c r="T47" s="997"/>
      <c r="U47" s="997"/>
      <c r="V47" s="997"/>
      <c r="W47" s="997"/>
      <c r="X47" s="997"/>
      <c r="Y47" s="908" t="s">
        <v>632</v>
      </c>
      <c r="Z47" s="981">
        <f t="shared" si="2"/>
        <v>0</v>
      </c>
      <c r="AA47" s="982"/>
      <c r="AB47" s="982"/>
      <c r="AC47" s="982"/>
      <c r="AD47" s="982"/>
      <c r="AE47" s="980"/>
      <c r="AF47" s="980"/>
      <c r="AG47" s="980"/>
      <c r="AH47" s="980"/>
      <c r="AI47" s="980"/>
      <c r="AJ47" s="980"/>
    </row>
    <row r="48" spans="1:36" ht="39.6" x14ac:dyDescent="0.3">
      <c r="A48" s="940" t="s">
        <v>144</v>
      </c>
      <c r="B48" s="933" t="s">
        <v>373</v>
      </c>
      <c r="C48" s="1002"/>
      <c r="D48" s="1002" t="s">
        <v>77</v>
      </c>
      <c r="E48" s="1002"/>
      <c r="F48" s="1002"/>
      <c r="G48" s="1002"/>
      <c r="H48" s="939">
        <f>IF(C48&lt;&gt;"",'CBL Score Standard'!$D104,IF(D48&lt;&gt;"",SUM('CBL Score Standard'!$D104:$E104),IF(E48&lt;&gt;"",SUM('CBL Score Standard'!$D104:$F104),IF(F48&lt;&gt;"",SUM('CBL Score Standard'!$D104:$G104),IF(G48&lt;&gt;"",SUM('CBL Score Standard'!$D104:$H104,0))))))</f>
        <v>0.13852813852813853</v>
      </c>
      <c r="K48" s="1079"/>
      <c r="L48" s="1079"/>
      <c r="M48" s="934" t="s">
        <v>7</v>
      </c>
      <c r="N48" s="889" t="s">
        <v>53</v>
      </c>
      <c r="O48" s="923" t="s">
        <v>226</v>
      </c>
      <c r="P48" s="906">
        <v>43602</v>
      </c>
      <c r="Q48" s="891" t="s">
        <v>227</v>
      </c>
      <c r="R48" s="907" t="s">
        <v>228</v>
      </c>
      <c r="S48" s="889"/>
      <c r="T48" s="997"/>
      <c r="U48" s="997"/>
      <c r="V48" s="997"/>
      <c r="W48" s="997"/>
      <c r="X48" s="997"/>
      <c r="Y48" s="908" t="s">
        <v>633</v>
      </c>
      <c r="Z48" s="981">
        <f t="shared" si="2"/>
        <v>0</v>
      </c>
      <c r="AA48" s="982"/>
      <c r="AB48" s="982"/>
      <c r="AC48" s="982"/>
      <c r="AD48" s="982"/>
      <c r="AE48" s="980"/>
      <c r="AF48" s="980"/>
      <c r="AG48" s="980"/>
      <c r="AH48" s="980"/>
      <c r="AI48" s="980"/>
      <c r="AJ48" s="980"/>
    </row>
    <row r="49" spans="1:36" ht="27.6" x14ac:dyDescent="0.3">
      <c r="A49" s="940" t="s">
        <v>144</v>
      </c>
      <c r="B49" s="933" t="s">
        <v>452</v>
      </c>
      <c r="C49" s="1002" t="s">
        <v>77</v>
      </c>
      <c r="D49" s="1002"/>
      <c r="E49" s="1002"/>
      <c r="F49" s="1002"/>
      <c r="G49" s="1002"/>
      <c r="H49" s="939">
        <f>IF(C49&lt;&gt;"",'CBL Score Standard'!$D105,IF(D49&lt;&gt;"",SUM('CBL Score Standard'!$D105:$E105),IF(E49&lt;&gt;"",SUM('CBL Score Standard'!$D105:$F105),IF(F49&lt;&gt;"",SUM('CBL Score Standard'!$D105:$G105),IF(G49&lt;&gt;"",SUM('CBL Score Standard'!$D105:$H105,0))))))</f>
        <v>9.0909090909090912E-2</v>
      </c>
      <c r="K49" s="1079"/>
      <c r="L49" s="1079"/>
      <c r="M49" s="934" t="s">
        <v>7</v>
      </c>
      <c r="N49" s="889" t="s">
        <v>59</v>
      </c>
      <c r="O49" s="925" t="s">
        <v>684</v>
      </c>
      <c r="P49" s="906">
        <v>43623</v>
      </c>
      <c r="Q49" s="891" t="s">
        <v>153</v>
      </c>
      <c r="R49" s="907" t="s">
        <v>156</v>
      </c>
      <c r="S49" s="919" t="s">
        <v>742</v>
      </c>
      <c r="T49" s="997" t="s">
        <v>72</v>
      </c>
      <c r="U49" s="1000">
        <v>44039</v>
      </c>
      <c r="V49" s="1001" t="s">
        <v>418</v>
      </c>
      <c r="W49" s="997"/>
      <c r="X49" s="997"/>
      <c r="Y49" s="908" t="s">
        <v>631</v>
      </c>
      <c r="Z49" s="981">
        <f t="shared" si="2"/>
        <v>0</v>
      </c>
      <c r="AA49" s="982"/>
      <c r="AB49" s="982"/>
      <c r="AC49" s="982"/>
      <c r="AD49" s="982"/>
      <c r="AE49" s="980"/>
      <c r="AF49" s="980"/>
      <c r="AG49" s="980"/>
      <c r="AH49" s="980"/>
      <c r="AI49" s="980"/>
      <c r="AJ49" s="980"/>
    </row>
    <row r="50" spans="1:36" ht="27.6" x14ac:dyDescent="0.3">
      <c r="A50" s="940" t="s">
        <v>144</v>
      </c>
      <c r="B50" s="933" t="s">
        <v>517</v>
      </c>
      <c r="C50" s="1002" t="s">
        <v>77</v>
      </c>
      <c r="D50" s="1002"/>
      <c r="E50" s="1002"/>
      <c r="F50" s="1002"/>
      <c r="G50" s="1002"/>
      <c r="H50" s="939">
        <f>IF(C50&lt;&gt;"",'CBL Score Standard'!$D106,IF(D50&lt;&gt;"",SUM('CBL Score Standard'!$D106:$E106),IF(E50&lt;&gt;"",SUM('CBL Score Standard'!$D106:$F106),IF(F50&lt;&gt;"",SUM('CBL Score Standard'!$D106:$G106),IF(G50&lt;&gt;"",SUM('CBL Score Standard'!$D106:$H106,0))))))</f>
        <v>9.0909090909090912E-2</v>
      </c>
      <c r="K50" s="1079"/>
      <c r="L50" s="1079"/>
      <c r="M50" s="934" t="s">
        <v>7</v>
      </c>
      <c r="N50" s="889" t="s">
        <v>59</v>
      </c>
      <c r="O50" s="925" t="s">
        <v>683</v>
      </c>
      <c r="P50" s="906">
        <v>43623</v>
      </c>
      <c r="Q50" s="891" t="s">
        <v>153</v>
      </c>
      <c r="R50" s="907" t="s">
        <v>156</v>
      </c>
      <c r="S50" s="889" t="s">
        <v>742</v>
      </c>
      <c r="T50" s="997" t="s">
        <v>72</v>
      </c>
      <c r="U50" s="1000">
        <v>44008</v>
      </c>
      <c r="V50" s="1001" t="s">
        <v>374</v>
      </c>
      <c r="W50" s="997"/>
      <c r="X50" s="997"/>
      <c r="Y50" s="908" t="s">
        <v>631</v>
      </c>
      <c r="Z50" s="981">
        <f t="shared" si="2"/>
        <v>0</v>
      </c>
      <c r="AA50" s="982"/>
      <c r="AB50" s="982"/>
      <c r="AC50" s="982"/>
      <c r="AD50" s="982"/>
      <c r="AE50" s="980"/>
      <c r="AF50" s="980"/>
      <c r="AG50" s="980"/>
      <c r="AH50" s="980"/>
      <c r="AI50" s="980"/>
      <c r="AJ50" s="980"/>
    </row>
    <row r="51" spans="1:36" ht="42" thickBot="1" x14ac:dyDescent="0.35">
      <c r="A51" s="940" t="s">
        <v>144</v>
      </c>
      <c r="B51" s="933" t="s">
        <v>661</v>
      </c>
      <c r="C51" s="1002"/>
      <c r="D51" s="1002" t="s">
        <v>77</v>
      </c>
      <c r="E51" s="1002"/>
      <c r="F51" s="1002"/>
      <c r="G51" s="1002"/>
      <c r="H51" s="939">
        <f>IF(C51&lt;&gt;"",'CBL Score Standard'!$D107,IF(D51&lt;&gt;"",SUM('CBL Score Standard'!$D107:$E107),IF(E51&lt;&gt;"",SUM('CBL Score Standard'!$D107:$F107),IF(F51&lt;&gt;"",SUM('CBL Score Standard'!$D107:$G107),IF(G51&lt;&gt;"",SUM('CBL Score Standard'!$D107:$H107,0))))))</f>
        <v>0.13852813852813853</v>
      </c>
      <c r="K51" s="1079"/>
      <c r="L51" s="1079"/>
      <c r="M51" s="934" t="s">
        <v>7</v>
      </c>
      <c r="N51" s="889" t="s">
        <v>56</v>
      </c>
      <c r="O51" s="925" t="s">
        <v>67</v>
      </c>
      <c r="P51" s="906"/>
      <c r="Q51" s="974" t="s">
        <v>639</v>
      </c>
      <c r="R51" s="975" t="s">
        <v>640</v>
      </c>
      <c r="S51" s="997"/>
      <c r="T51" s="997"/>
      <c r="U51" s="997"/>
      <c r="V51" s="997"/>
      <c r="W51" s="997"/>
      <c r="X51" s="997"/>
      <c r="Y51" s="908" t="s">
        <v>634</v>
      </c>
      <c r="Z51" s="981">
        <f t="shared" si="2"/>
        <v>0</v>
      </c>
      <c r="AA51" s="982"/>
      <c r="AB51" s="982"/>
      <c r="AC51" s="982"/>
      <c r="AD51" s="982"/>
      <c r="AE51" s="980"/>
      <c r="AF51" s="980"/>
      <c r="AG51" s="980"/>
      <c r="AH51" s="980"/>
      <c r="AI51" s="980"/>
      <c r="AJ51" s="980"/>
    </row>
    <row r="52" spans="1:36" ht="28.2" thickBot="1" x14ac:dyDescent="0.35">
      <c r="A52" s="940" t="s">
        <v>144</v>
      </c>
      <c r="B52" s="933" t="s">
        <v>662</v>
      </c>
      <c r="C52" s="1004"/>
      <c r="D52" s="1004"/>
      <c r="E52" s="1004"/>
      <c r="F52" s="1002"/>
      <c r="G52" s="1002"/>
      <c r="H52" s="939" t="b">
        <f>IF(C52&lt;&gt;"",'CBL Score Standard'!$D108,IF(D52&lt;&gt;"",SUM('CBL Score Standard'!$D108:$E108),IF(E52&lt;&gt;"",SUM('CBL Score Standard'!$D108:$F108),IF(F52&lt;&gt;"",SUM('CBL Score Standard'!$D108:$G108),IF(G52&lt;&gt;"",SUM('CBL Score Standard'!$D108:$H108,0))))))</f>
        <v>0</v>
      </c>
      <c r="K52" s="1079"/>
      <c r="L52" s="1079"/>
      <c r="M52" s="934" t="s">
        <v>7</v>
      </c>
      <c r="N52" s="889" t="s">
        <v>55</v>
      </c>
      <c r="O52" s="925" t="s">
        <v>1</v>
      </c>
      <c r="P52" s="906"/>
      <c r="Q52" s="974" t="s">
        <v>641</v>
      </c>
      <c r="R52" s="975" t="s">
        <v>318</v>
      </c>
      <c r="S52" s="997"/>
      <c r="T52" s="997"/>
      <c r="U52" s="997"/>
      <c r="V52" s="997"/>
      <c r="W52" s="997"/>
      <c r="X52" s="997"/>
      <c r="Y52" s="908" t="s">
        <v>635</v>
      </c>
      <c r="Z52" s="981">
        <f t="shared" si="2"/>
        <v>0</v>
      </c>
      <c r="AA52" s="982"/>
      <c r="AB52" s="982"/>
      <c r="AC52" s="982"/>
      <c r="AD52" s="982"/>
      <c r="AE52" s="980"/>
      <c r="AF52" s="980"/>
      <c r="AG52" s="980"/>
      <c r="AH52" s="980"/>
      <c r="AI52" s="980"/>
      <c r="AJ52" s="980"/>
    </row>
    <row r="53" spans="1:36" ht="28.8" x14ac:dyDescent="0.3">
      <c r="A53" s="940" t="s">
        <v>144</v>
      </c>
      <c r="B53" s="933" t="s">
        <v>187</v>
      </c>
      <c r="C53" s="1003" t="s">
        <v>77</v>
      </c>
      <c r="D53" s="1002"/>
      <c r="E53" s="1002"/>
      <c r="F53" s="1002"/>
      <c r="G53" s="1002"/>
      <c r="H53" s="939">
        <f>IF(C53&lt;&gt;"",'CBL Score Standard'!$D109,IF(D53&lt;&gt;"",SUM('CBL Score Standard'!$D109:$E109),IF(E53&lt;&gt;"",SUM('CBL Score Standard'!$D109:$F109),IF(F53&lt;&gt;"",SUM('CBL Score Standard'!$D109:$G109),IF(G53&lt;&gt;"",SUM('CBL Score Standard'!$D109:$H109,0))))))</f>
        <v>0</v>
      </c>
      <c r="K53" s="1079"/>
      <c r="L53" s="1079"/>
      <c r="M53" s="934" t="s">
        <v>7</v>
      </c>
      <c r="N53" s="889" t="s">
        <v>56</v>
      </c>
      <c r="O53" s="925" t="s">
        <v>419</v>
      </c>
      <c r="P53" s="906">
        <v>43684</v>
      </c>
      <c r="Q53" s="891" t="s">
        <v>420</v>
      </c>
      <c r="R53" s="907" t="s">
        <v>420</v>
      </c>
      <c r="S53" s="889"/>
      <c r="T53" s="421"/>
      <c r="U53" s="1000"/>
      <c r="V53" s="997"/>
      <c r="W53" s="997"/>
      <c r="X53" s="997"/>
      <c r="Y53" s="973" t="s">
        <v>630</v>
      </c>
      <c r="Z53" s="981">
        <f t="shared" si="2"/>
        <v>0</v>
      </c>
      <c r="AA53" s="982"/>
      <c r="AB53" s="982"/>
      <c r="AC53" s="982"/>
      <c r="AD53" s="982"/>
      <c r="AE53" s="980"/>
      <c r="AF53" s="980"/>
      <c r="AG53" s="980"/>
      <c r="AH53" s="980"/>
      <c r="AI53" s="980"/>
      <c r="AJ53" s="980"/>
    </row>
    <row r="54" spans="1:36" ht="26.4" x14ac:dyDescent="0.3">
      <c r="A54" s="940" t="s">
        <v>144</v>
      </c>
      <c r="B54" s="933" t="s">
        <v>188</v>
      </c>
      <c r="C54" s="1003"/>
      <c r="D54" s="1002" t="s">
        <v>77</v>
      </c>
      <c r="E54" s="1002"/>
      <c r="F54" s="1002"/>
      <c r="G54" s="1002"/>
      <c r="H54" s="939">
        <f>IF(C54&lt;&gt;"",'CBL Score Standard'!$D110,IF(D54&lt;&gt;"",SUM('CBL Score Standard'!$D110:$E110),IF(E54&lt;&gt;"",SUM('CBL Score Standard'!$D110:$F110),IF(F54&lt;&gt;"",SUM('CBL Score Standard'!$D110:$G110),IF(G54&lt;&gt;"",SUM('CBL Score Standard'!$D110:$H110,0))))))</f>
        <v>4.7619047619047616E-2</v>
      </c>
      <c r="K54" s="1079"/>
      <c r="L54" s="1079"/>
      <c r="M54" s="934" t="s">
        <v>7</v>
      </c>
      <c r="N54" s="889" t="s">
        <v>56</v>
      </c>
      <c r="O54" s="925" t="s">
        <v>421</v>
      </c>
      <c r="P54" s="890" t="s">
        <v>230</v>
      </c>
      <c r="Q54" s="891" t="s">
        <v>230</v>
      </c>
      <c r="R54" s="907" t="s">
        <v>230</v>
      </c>
      <c r="S54" s="889"/>
      <c r="T54" s="997"/>
      <c r="U54" s="997"/>
      <c r="V54" s="997"/>
      <c r="W54" s="997"/>
      <c r="X54" s="997"/>
      <c r="Y54" s="973" t="s">
        <v>628</v>
      </c>
      <c r="Z54" s="981">
        <f t="shared" si="2"/>
        <v>0</v>
      </c>
      <c r="AA54" s="982"/>
      <c r="AB54" s="982"/>
      <c r="AC54" s="982"/>
      <c r="AD54" s="982"/>
      <c r="AE54" s="980"/>
      <c r="AF54" s="980"/>
      <c r="AG54" s="980"/>
      <c r="AH54" s="980"/>
      <c r="AI54" s="980"/>
      <c r="AJ54" s="980"/>
    </row>
    <row r="55" spans="1:36" s="883" customFormat="1" x14ac:dyDescent="0.3">
      <c r="A55" s="940" t="s">
        <v>144</v>
      </c>
      <c r="B55" s="933" t="s">
        <v>189</v>
      </c>
      <c r="C55" s="1003"/>
      <c r="D55" s="1004"/>
      <c r="E55" s="1004"/>
      <c r="F55" s="1002"/>
      <c r="G55" s="1002"/>
      <c r="H55" s="939" t="b">
        <f>IF(C55&lt;&gt;"",'CBL Score Standard'!$D111,IF(D55&lt;&gt;"",SUM('CBL Score Standard'!$D111:$E111),IF(E55&lt;&gt;"",SUM('CBL Score Standard'!$D111:$F111),IF(F55&lt;&gt;"",SUM('CBL Score Standard'!$D111:$G111),IF(G55&lt;&gt;"",SUM('CBL Score Standard'!$D111:$H111,0))))))</f>
        <v>0</v>
      </c>
      <c r="K55" s="1080"/>
      <c r="L55" s="1080"/>
      <c r="M55" s="934" t="s">
        <v>7</v>
      </c>
      <c r="N55" s="889" t="s">
        <v>54</v>
      </c>
      <c r="O55" s="925" t="s">
        <v>231</v>
      </c>
      <c r="P55" s="995">
        <v>43610</v>
      </c>
      <c r="Q55" s="892" t="s">
        <v>164</v>
      </c>
      <c r="R55" s="898" t="s">
        <v>165</v>
      </c>
      <c r="S55" s="889"/>
      <c r="T55" s="997"/>
      <c r="U55" s="997"/>
      <c r="V55" s="997"/>
      <c r="W55" s="997"/>
      <c r="X55" s="997"/>
      <c r="Y55" s="902" t="s">
        <v>232</v>
      </c>
      <c r="Z55" s="981">
        <f t="shared" si="2"/>
        <v>0</v>
      </c>
      <c r="AA55" s="982"/>
      <c r="AB55" s="982"/>
      <c r="AC55" s="982"/>
      <c r="AD55" s="982"/>
      <c r="AE55" s="980"/>
      <c r="AF55" s="980"/>
      <c r="AG55" s="980"/>
      <c r="AH55" s="980"/>
      <c r="AI55" s="980"/>
      <c r="AJ55" s="980"/>
    </row>
    <row r="56" spans="1:36" s="883" customFormat="1" x14ac:dyDescent="0.3">
      <c r="A56" s="940" t="s">
        <v>144</v>
      </c>
      <c r="B56" s="933" t="s">
        <v>190</v>
      </c>
      <c r="C56" s="1003"/>
      <c r="D56" s="1004"/>
      <c r="E56" s="1004"/>
      <c r="F56" s="1002"/>
      <c r="G56" s="1002"/>
      <c r="H56" s="939" t="b">
        <f>IF(C56&lt;&gt;"",'CBL Score Standard'!$D112,IF(D56&lt;&gt;"",SUM('CBL Score Standard'!$D112:$E112),IF(E56&lt;&gt;"",SUM('CBL Score Standard'!$D112:$F112),IF(F56&lt;&gt;"",SUM('CBL Score Standard'!$D112:$G112),IF(G56&lt;&gt;"",SUM('CBL Score Standard'!$D112:$H112,0))))))</f>
        <v>0</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c r="E57" s="1002"/>
      <c r="F57" s="1002"/>
      <c r="G57" s="1002"/>
      <c r="H57" s="939" t="b">
        <f>IF(C57&lt;&gt;"",'CBL Score Standard'!$D113,IF(D57&lt;&gt;"",SUM('CBL Score Standard'!$D113:$E113),IF(E57&lt;&gt;"",SUM('CBL Score Standard'!$D113:$F113),IF(F57&lt;&gt;"",SUM('CBL Score Standard'!$D113:$G113),IF(G57&lt;&gt;"",SUM('CBL Score Standard'!$D113:$H113,0))))))</f>
        <v>0</v>
      </c>
      <c r="K57" s="1173" t="s">
        <v>233</v>
      </c>
      <c r="L57" s="1174"/>
      <c r="M57" s="1174"/>
      <c r="N57" s="1174"/>
      <c r="O57" s="1174"/>
      <c r="P57" s="1174"/>
      <c r="Q57" s="1174"/>
      <c r="R57" s="1174"/>
      <c r="S57" s="1174"/>
      <c r="T57" s="1174"/>
      <c r="U57" s="1174"/>
      <c r="V57" s="1174"/>
      <c r="W57" s="1174"/>
      <c r="X57" s="1174"/>
      <c r="Y57" s="1174"/>
      <c r="Z57" s="985"/>
      <c r="AA57" s="1076"/>
      <c r="AB57" s="1076"/>
      <c r="AC57" s="1076"/>
      <c r="AD57" s="1076"/>
      <c r="AE57" s="1076"/>
      <c r="AF57" s="1076"/>
      <c r="AG57" s="1076"/>
      <c r="AH57" s="1076"/>
      <c r="AI57" s="1076"/>
      <c r="AJ57" s="1076"/>
    </row>
    <row r="58" spans="1:36" ht="27.6" x14ac:dyDescent="0.3">
      <c r="A58" s="940" t="s">
        <v>55</v>
      </c>
      <c r="B58" s="933" t="s">
        <v>419</v>
      </c>
      <c r="C58" s="1003"/>
      <c r="D58" s="1003"/>
      <c r="E58" s="1004"/>
      <c r="F58" s="1002"/>
      <c r="G58" s="1002"/>
      <c r="H58" s="939" t="b">
        <f>IF(C58&lt;&gt;"",'CBL Score Standard'!$D114,IF(D58&lt;&gt;"",SUM('CBL Score Standard'!$D114:$E114),IF(E58&lt;&gt;"",SUM('CBL Score Standard'!$D114:$F114),IF(F58&lt;&gt;"",SUM('CBL Score Standard'!$D114:$G114),IF(G58&lt;&gt;"",SUM('CBL Score Standard'!$D114:$H114,0))))))</f>
        <v>0</v>
      </c>
      <c r="K58" s="1084" t="s">
        <v>133</v>
      </c>
      <c r="L58" s="1084" t="s">
        <v>91</v>
      </c>
      <c r="M58" s="1182" t="s">
        <v>75</v>
      </c>
      <c r="N58" s="1184" t="s">
        <v>134</v>
      </c>
      <c r="O58" s="1075" t="s">
        <v>135</v>
      </c>
      <c r="P58" s="1084" t="s">
        <v>136</v>
      </c>
      <c r="Q58" s="1084" t="s">
        <v>137</v>
      </c>
      <c r="R58" s="1084" t="s">
        <v>138</v>
      </c>
      <c r="S58" s="1082" t="s">
        <v>139</v>
      </c>
      <c r="T58" s="1077" t="s">
        <v>344</v>
      </c>
      <c r="U58" s="1077" t="s">
        <v>342</v>
      </c>
      <c r="V58" s="1077" t="s">
        <v>343</v>
      </c>
      <c r="W58" s="1077" t="s">
        <v>375</v>
      </c>
      <c r="X58" s="1077" t="s">
        <v>376</v>
      </c>
      <c r="Y58" s="1084"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940" t="s">
        <v>56</v>
      </c>
      <c r="B59" s="933" t="s">
        <v>421</v>
      </c>
      <c r="C59" s="1003"/>
      <c r="D59" s="1003"/>
      <c r="E59" s="1004"/>
      <c r="F59" s="1002"/>
      <c r="G59" s="1002"/>
      <c r="H59" s="939" t="b">
        <f>IF(C59&lt;&gt;"",'CBL Score Standard'!$D115,IF(D59&lt;&gt;"",SUM('CBL Score Standard'!$D115:$E115),IF(E59&lt;&gt;"",SUM('CBL Score Standard'!$D115:$F115),IF(F59&lt;&gt;"",SUM('CBL Score Standard'!$D115:$G115),IF(G59&lt;&gt;"",SUM('CBL Score Standard'!$D115:$H115,0))))))</f>
        <v>0</v>
      </c>
      <c r="K59" s="1081"/>
      <c r="L59" s="1081"/>
      <c r="M59" s="1183"/>
      <c r="N59" s="1185"/>
      <c r="O59" s="1074"/>
      <c r="P59" s="888" t="s">
        <v>141</v>
      </c>
      <c r="Q59" s="1081"/>
      <c r="R59" s="1081"/>
      <c r="S59" s="1083"/>
      <c r="T59" s="1077"/>
      <c r="U59" s="1077"/>
      <c r="V59" s="1077"/>
      <c r="W59" s="1077"/>
      <c r="X59" s="1077"/>
      <c r="Y59" s="1081"/>
      <c r="Z59" s="1187"/>
      <c r="AA59" s="1073" t="s">
        <v>672</v>
      </c>
      <c r="AB59" s="1073" t="s">
        <v>673</v>
      </c>
      <c r="AC59" s="1073" t="s">
        <v>672</v>
      </c>
      <c r="AD59" s="1073" t="s">
        <v>673</v>
      </c>
      <c r="AE59" s="1073" t="s">
        <v>672</v>
      </c>
      <c r="AF59" s="1073" t="s">
        <v>673</v>
      </c>
      <c r="AG59" s="1073" t="s">
        <v>672</v>
      </c>
      <c r="AH59" s="1073" t="s">
        <v>673</v>
      </c>
      <c r="AI59" s="1073" t="s">
        <v>672</v>
      </c>
      <c r="AJ59" s="1073" t="s">
        <v>673</v>
      </c>
    </row>
    <row r="60" spans="1:36" ht="26.4" x14ac:dyDescent="0.3">
      <c r="A60" s="940" t="s">
        <v>56</v>
      </c>
      <c r="B60" s="933" t="s">
        <v>237</v>
      </c>
      <c r="C60" s="1003"/>
      <c r="D60" s="1003"/>
      <c r="E60" s="1003"/>
      <c r="F60" s="1002"/>
      <c r="G60" s="1002"/>
      <c r="H60" s="939" t="b">
        <f>IF(C60&lt;&gt;"",'CBL Score Standard'!$D116,IF(D60&lt;&gt;"",SUM('CBL Score Standard'!$D116:$E116),IF(E60&lt;&gt;"",SUM('CBL Score Standard'!$D116:$F116),IF(F60&lt;&gt;"",SUM('CBL Score Standard'!$D116:$G116),IF(G60&lt;&gt;"",SUM('CBL Score Standard'!$D116:$H116,0))))))</f>
        <v>0</v>
      </c>
      <c r="K60" s="1078" t="s">
        <v>142</v>
      </c>
      <c r="L60" s="1078" t="s">
        <v>143</v>
      </c>
      <c r="M60" s="934" t="s">
        <v>8</v>
      </c>
      <c r="N60" s="910" t="s">
        <v>2</v>
      </c>
      <c r="O60" s="891" t="s">
        <v>234</v>
      </c>
      <c r="P60" s="911"/>
      <c r="Q60" s="909"/>
      <c r="R60" s="912"/>
      <c r="S60" s="889"/>
      <c r="T60" s="997"/>
      <c r="U60" s="997"/>
      <c r="V60" s="997" t="str">
        <f t="shared" ref="V60:V67" si="3">IF(AND(W60="Y",X60="Y"),"Passed",IF(T60="M","Passed", ""))</f>
        <v/>
      </c>
      <c r="W60" s="997"/>
      <c r="X60" s="997"/>
      <c r="Y60" s="908"/>
      <c r="Z60" s="981">
        <f t="shared" ref="Z60:Z67" si="4">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IF(C61&lt;&gt;"",'CBL Score Standard'!$D117,IF(D61&lt;&gt;"",SUM('CBL Score Standard'!$D117:$E117),IF(E61&lt;&gt;"",SUM('CBL Score Standard'!$D117:$F117),IF(F61&lt;&gt;"",SUM('CBL Score Standard'!$D117:$G117),IF(G61&lt;&gt;"",SUM('CBL Score Standard'!$D117:$H117,0))))))</f>
        <v>0</v>
      </c>
      <c r="K61" s="1079"/>
      <c r="L61" s="1079"/>
      <c r="M61" s="934" t="s">
        <v>8</v>
      </c>
      <c r="N61" s="910" t="s">
        <v>63</v>
      </c>
      <c r="O61" s="891" t="s">
        <v>236</v>
      </c>
      <c r="P61" s="911"/>
      <c r="Q61" s="909"/>
      <c r="R61" s="912"/>
      <c r="S61" s="889"/>
      <c r="T61" s="997"/>
      <c r="U61" s="997"/>
      <c r="V61" s="997" t="str">
        <f t="shared" si="3"/>
        <v/>
      </c>
      <c r="W61" s="997"/>
      <c r="X61" s="997"/>
      <c r="Y61" s="908"/>
      <c r="Z61" s="981">
        <f t="shared" si="4"/>
        <v>0</v>
      </c>
      <c r="AA61" s="982"/>
      <c r="AB61" s="982"/>
      <c r="AC61" s="982"/>
      <c r="AD61" s="982"/>
      <c r="AE61" s="980"/>
      <c r="AF61" s="980"/>
      <c r="AG61" s="980"/>
      <c r="AH61" s="980"/>
      <c r="AI61" s="980"/>
      <c r="AJ61" s="980"/>
    </row>
    <row r="62" spans="1:36" x14ac:dyDescent="0.3">
      <c r="A62" s="940" t="s">
        <v>56</v>
      </c>
      <c r="B62" s="933" t="s">
        <v>67</v>
      </c>
      <c r="C62" s="1003"/>
      <c r="D62" s="1003"/>
      <c r="E62" s="1002"/>
      <c r="F62" s="1002"/>
      <c r="G62" s="1002"/>
      <c r="H62" s="939" t="b">
        <f>IF(C62&lt;&gt;"",'CBL Score Standard'!$D118,IF(D62&lt;&gt;"",SUM('CBL Score Standard'!$D118:$E118),IF(E62&lt;&gt;"",SUM('CBL Score Standard'!$D118:$F118),IF(F62&lt;&gt;"",SUM('CBL Score Standard'!$D118:$G118),IF(G62&lt;&gt;"",SUM('CBL Score Standard'!$D118:$H118,0))))))</f>
        <v>0</v>
      </c>
      <c r="K62" s="1079"/>
      <c r="L62" s="1079"/>
      <c r="M62" s="934" t="s">
        <v>8</v>
      </c>
      <c r="N62" s="889" t="s">
        <v>56</v>
      </c>
      <c r="O62" s="891" t="s">
        <v>237</v>
      </c>
      <c r="P62" s="911"/>
      <c r="Q62" s="909"/>
      <c r="R62" s="912"/>
      <c r="S62" s="889"/>
      <c r="T62" s="997"/>
      <c r="U62" s="997"/>
      <c r="V62" s="997" t="str">
        <f t="shared" si="3"/>
        <v/>
      </c>
      <c r="W62" s="997"/>
      <c r="X62" s="997"/>
      <c r="Y62" s="908"/>
      <c r="Z62" s="981">
        <f t="shared" si="4"/>
        <v>0</v>
      </c>
      <c r="AA62" s="982"/>
      <c r="AB62" s="982"/>
      <c r="AC62" s="982"/>
      <c r="AD62" s="982"/>
      <c r="AE62" s="980"/>
      <c r="AF62" s="980"/>
      <c r="AG62" s="980"/>
      <c r="AH62" s="980"/>
      <c r="AI62" s="980"/>
      <c r="AJ62" s="980"/>
    </row>
    <row r="63" spans="1:36" ht="12.75" customHeight="1" thickBot="1" x14ac:dyDescent="0.35">
      <c r="A63" s="941" t="s">
        <v>55</v>
      </c>
      <c r="B63" s="933" t="s">
        <v>1</v>
      </c>
      <c r="C63" s="1003"/>
      <c r="D63" s="1003"/>
      <c r="E63" s="1002"/>
      <c r="F63" s="1002"/>
      <c r="G63" s="1002"/>
      <c r="H63" s="939" t="b">
        <f>IF(C63&lt;&gt;"",'CBL Score Standard'!$D119,IF(D63&lt;&gt;"",SUM('CBL Score Standard'!$D119:$E119),IF(E63&lt;&gt;"",SUM('CBL Score Standard'!$D119:$F119),IF(F63&lt;&gt;"",SUM('CBL Score Standard'!$D119:$G119),IF(G63&lt;&gt;"",SUM('CBL Score Standard'!$D119:$H119,0))))))</f>
        <v>0</v>
      </c>
      <c r="K63" s="1079"/>
      <c r="L63" s="1079"/>
      <c r="M63" s="934" t="s">
        <v>8</v>
      </c>
      <c r="N63" s="889" t="s">
        <v>55</v>
      </c>
      <c r="O63" s="891" t="s">
        <v>238</v>
      </c>
      <c r="P63" s="911"/>
      <c r="Q63" s="909"/>
      <c r="R63" s="912"/>
      <c r="S63" s="889"/>
      <c r="T63" s="997"/>
      <c r="U63" s="997"/>
      <c r="V63" s="997" t="str">
        <f t="shared" si="3"/>
        <v/>
      </c>
      <c r="W63" s="997"/>
      <c r="X63" s="997"/>
      <c r="Y63" s="908"/>
      <c r="Z63" s="981">
        <f t="shared" si="4"/>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1.0129870129870131</v>
      </c>
      <c r="K64" s="1079"/>
      <c r="L64" s="1079"/>
      <c r="M64" s="934" t="s">
        <v>8</v>
      </c>
      <c r="N64" s="910" t="s">
        <v>53</v>
      </c>
      <c r="O64" s="891" t="s">
        <v>239</v>
      </c>
      <c r="P64" s="911"/>
      <c r="Q64" s="909"/>
      <c r="R64" s="912"/>
      <c r="S64" s="889"/>
      <c r="T64" s="997"/>
      <c r="U64" s="997"/>
      <c r="V64" s="997" t="str">
        <f t="shared" si="3"/>
        <v/>
      </c>
      <c r="W64" s="997"/>
      <c r="X64" s="997"/>
      <c r="Y64" s="908"/>
      <c r="Z64" s="981">
        <f t="shared" si="4"/>
        <v>0</v>
      </c>
      <c r="AA64" s="982"/>
      <c r="AB64" s="982"/>
      <c r="AC64" s="982"/>
      <c r="AD64" s="982"/>
      <c r="AE64" s="980"/>
      <c r="AF64" s="980"/>
      <c r="AG64" s="980"/>
      <c r="AH64" s="980"/>
      <c r="AI64" s="980"/>
      <c r="AJ64" s="980"/>
    </row>
    <row r="65" spans="1:36" ht="28.2" thickBot="1" x14ac:dyDescent="0.35">
      <c r="A65" s="942" t="s">
        <v>83</v>
      </c>
      <c r="B65" s="943"/>
      <c r="C65" s="954">
        <v>0.72727272727272729</v>
      </c>
      <c r="D65" s="954">
        <v>0.3</v>
      </c>
      <c r="E65" s="954">
        <v>0</v>
      </c>
      <c r="F65" s="954">
        <v>0</v>
      </c>
      <c r="G65" s="954">
        <v>0</v>
      </c>
      <c r="H65" s="944">
        <v>0</v>
      </c>
      <c r="K65" s="1079"/>
      <c r="L65" s="1079"/>
      <c r="M65" s="934" t="s">
        <v>8</v>
      </c>
      <c r="N65" s="910" t="s">
        <v>59</v>
      </c>
      <c r="O65" s="891" t="s">
        <v>240</v>
      </c>
      <c r="P65" s="911"/>
      <c r="Q65" s="909"/>
      <c r="R65" s="912"/>
      <c r="S65" s="889"/>
      <c r="T65" s="997"/>
      <c r="U65" s="997"/>
      <c r="V65" s="997" t="str">
        <f t="shared" si="3"/>
        <v/>
      </c>
      <c r="W65" s="997"/>
      <c r="X65" s="997"/>
      <c r="Y65" s="908"/>
      <c r="Z65" s="981">
        <f t="shared" si="4"/>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0</v>
      </c>
      <c r="K66" s="1079"/>
      <c r="L66" s="1079"/>
      <c r="M66" s="934" t="s">
        <v>8</v>
      </c>
      <c r="N66" s="910" t="s">
        <v>55</v>
      </c>
      <c r="O66" s="891" t="s">
        <v>515</v>
      </c>
      <c r="P66" s="911"/>
      <c r="Q66" s="909"/>
      <c r="R66" s="912"/>
      <c r="S66" s="889" t="s">
        <v>742</v>
      </c>
      <c r="T66" s="997"/>
      <c r="U66" s="1134">
        <v>44042.458333333336</v>
      </c>
      <c r="V66" s="997" t="s">
        <v>374</v>
      </c>
      <c r="W66" s="997"/>
      <c r="X66" s="997"/>
      <c r="Y66" s="908"/>
      <c r="Z66" s="981">
        <f t="shared" si="4"/>
        <v>0</v>
      </c>
      <c r="AA66" s="982"/>
      <c r="AB66" s="982"/>
      <c r="AC66" s="982"/>
      <c r="AD66" s="982"/>
      <c r="AE66" s="980"/>
      <c r="AF66" s="980"/>
      <c r="AG66" s="980"/>
      <c r="AH66" s="980"/>
      <c r="AI66" s="980"/>
      <c r="AJ66" s="980"/>
    </row>
    <row r="67" spans="1:36" x14ac:dyDescent="0.3">
      <c r="C67" s="955"/>
      <c r="D67" s="955"/>
      <c r="E67" s="955"/>
      <c r="F67" s="955"/>
      <c r="G67" s="955"/>
      <c r="K67" s="1080"/>
      <c r="L67" s="1080"/>
      <c r="M67" s="934" t="s">
        <v>8</v>
      </c>
      <c r="N67" s="910" t="s">
        <v>149</v>
      </c>
      <c r="O67" s="891" t="s">
        <v>370</v>
      </c>
      <c r="P67" s="904" t="s">
        <v>145</v>
      </c>
      <c r="Q67" s="892" t="s">
        <v>217</v>
      </c>
      <c r="R67" s="898" t="s">
        <v>241</v>
      </c>
      <c r="S67" s="889"/>
      <c r="T67" s="997"/>
      <c r="U67" s="997"/>
      <c r="V67" s="997" t="str">
        <f t="shared" si="3"/>
        <v/>
      </c>
      <c r="W67" s="997"/>
      <c r="X67" s="997"/>
      <c r="Y67" s="899" t="s">
        <v>242</v>
      </c>
      <c r="Z67" s="981">
        <f t="shared" si="4"/>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73" t="s">
        <v>243</v>
      </c>
      <c r="L69" s="1174"/>
      <c r="M69" s="1174"/>
      <c r="N69" s="1174"/>
      <c r="O69" s="1174"/>
      <c r="P69" s="1174"/>
      <c r="Q69" s="1174"/>
      <c r="R69" s="1174"/>
      <c r="S69" s="1174"/>
      <c r="T69" s="1174"/>
      <c r="U69" s="1174"/>
      <c r="V69" s="1174"/>
      <c r="W69" s="1174"/>
      <c r="X69" s="1174"/>
      <c r="Y69" s="1174"/>
      <c r="Z69" s="985"/>
      <c r="AA69" s="1076"/>
      <c r="AB69" s="1076"/>
      <c r="AC69" s="1076"/>
      <c r="AD69" s="1076"/>
      <c r="AE69" s="1076"/>
      <c r="AF69" s="1076"/>
      <c r="AG69" s="1076"/>
      <c r="AH69" s="1076"/>
      <c r="AI69" s="1076"/>
      <c r="AJ69" s="1076"/>
    </row>
    <row r="70" spans="1:36" ht="27.6" x14ac:dyDescent="0.3">
      <c r="C70" s="955"/>
      <c r="D70" s="955"/>
      <c r="E70" s="955"/>
      <c r="F70" s="955"/>
      <c r="G70" s="955"/>
      <c r="K70" s="1084" t="s">
        <v>133</v>
      </c>
      <c r="L70" s="1084" t="s">
        <v>91</v>
      </c>
      <c r="M70" s="1182" t="s">
        <v>75</v>
      </c>
      <c r="N70" s="1184" t="s">
        <v>134</v>
      </c>
      <c r="O70" s="1075" t="s">
        <v>135</v>
      </c>
      <c r="P70" s="1084" t="s">
        <v>136</v>
      </c>
      <c r="Q70" s="1084" t="s">
        <v>137</v>
      </c>
      <c r="R70" s="1084" t="s">
        <v>138</v>
      </c>
      <c r="S70" s="1082" t="s">
        <v>139</v>
      </c>
      <c r="T70" s="1077" t="s">
        <v>344</v>
      </c>
      <c r="U70" s="1077" t="s">
        <v>342</v>
      </c>
      <c r="V70" s="1077" t="s">
        <v>343</v>
      </c>
      <c r="W70" s="1077" t="s">
        <v>375</v>
      </c>
      <c r="X70" s="1077" t="s">
        <v>379</v>
      </c>
      <c r="Y70" s="1084"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955"/>
      <c r="D71" s="955"/>
      <c r="E71" s="955"/>
      <c r="F71" s="955"/>
      <c r="G71" s="955"/>
      <c r="K71" s="1081"/>
      <c r="L71" s="1081"/>
      <c r="M71" s="1183"/>
      <c r="N71" s="1185"/>
      <c r="O71" s="1074"/>
      <c r="P71" s="888" t="s">
        <v>141</v>
      </c>
      <c r="Q71" s="1081"/>
      <c r="R71" s="1081"/>
      <c r="S71" s="1083"/>
      <c r="T71" s="1077"/>
      <c r="U71" s="1077"/>
      <c r="V71" s="1077"/>
      <c r="W71" s="1077"/>
      <c r="X71" s="1077"/>
      <c r="Y71" s="1081"/>
      <c r="Z71" s="1187"/>
      <c r="AA71" s="1073" t="s">
        <v>672</v>
      </c>
      <c r="AB71" s="1073" t="s">
        <v>673</v>
      </c>
      <c r="AC71" s="1073" t="s">
        <v>672</v>
      </c>
      <c r="AD71" s="1073" t="s">
        <v>673</v>
      </c>
      <c r="AE71" s="1073" t="s">
        <v>672</v>
      </c>
      <c r="AF71" s="1073" t="s">
        <v>673</v>
      </c>
      <c r="AG71" s="1073" t="s">
        <v>672</v>
      </c>
      <c r="AH71" s="1073" t="s">
        <v>673</v>
      </c>
      <c r="AI71" s="1073" t="s">
        <v>672</v>
      </c>
      <c r="AJ71" s="1073" t="s">
        <v>673</v>
      </c>
    </row>
    <row r="72" spans="1:36" x14ac:dyDescent="0.3">
      <c r="C72" s="955"/>
      <c r="D72" s="955"/>
      <c r="E72" s="955"/>
      <c r="F72" s="955"/>
      <c r="G72" s="955"/>
      <c r="K72" s="1078" t="s">
        <v>142</v>
      </c>
      <c r="L72" s="1078" t="s">
        <v>143</v>
      </c>
      <c r="M72" s="934" t="s">
        <v>9</v>
      </c>
      <c r="N72" s="910" t="s">
        <v>235</v>
      </c>
      <c r="O72" s="891" t="s">
        <v>244</v>
      </c>
      <c r="P72" s="913"/>
      <c r="Q72" s="914"/>
      <c r="R72" s="915"/>
      <c r="S72" s="889"/>
      <c r="T72" s="997"/>
      <c r="U72" s="997"/>
      <c r="V72" s="997" t="str">
        <f>IF(AND(W72="Y",X72="Y"),"Passed",IF(T72="M","Passed", ""))</f>
        <v/>
      </c>
      <c r="W72" s="997"/>
      <c r="X72" s="997"/>
      <c r="Y72" s="916"/>
      <c r="Z72" s="981">
        <f t="shared" ref="Z72:Z75" si="5">DATEDIF(AA72,AB72,"m")/12+DATEDIF(AC72,AD72,"m")/12+DATEDIF(AE72,AF72,"m")/12+DATEDIF(AG72,AH72,"m")/12+DATEDIF(AI72,AJ72,"m")/12</f>
        <v>0</v>
      </c>
      <c r="AA72" s="982"/>
      <c r="AB72" s="982"/>
      <c r="AC72" s="982"/>
      <c r="AD72" s="982"/>
      <c r="AE72" s="980"/>
      <c r="AF72" s="980"/>
      <c r="AG72" s="980"/>
      <c r="AH72" s="980"/>
      <c r="AI72" s="980"/>
      <c r="AJ72" s="980"/>
    </row>
    <row r="73" spans="1:36" x14ac:dyDescent="0.3">
      <c r="C73" s="955"/>
      <c r="D73" s="955"/>
      <c r="E73" s="955"/>
      <c r="F73" s="955"/>
      <c r="G73" s="955"/>
      <c r="K73" s="1079"/>
      <c r="L73" s="1079"/>
      <c r="M73" s="934" t="s">
        <v>9</v>
      </c>
      <c r="N73" s="910" t="s">
        <v>229</v>
      </c>
      <c r="O73" s="891" t="s">
        <v>245</v>
      </c>
      <c r="P73" s="913"/>
      <c r="Q73" s="914"/>
      <c r="R73" s="915"/>
      <c r="S73" s="889"/>
      <c r="T73" s="997"/>
      <c r="U73" s="997"/>
      <c r="V73" s="997" t="str">
        <f>IF(AND(W73="Y",X73="Y"),"Passed",IF(T73="M","Passed", ""))</f>
        <v/>
      </c>
      <c r="W73" s="997"/>
      <c r="X73" s="997"/>
      <c r="Y73" s="916"/>
      <c r="Z73" s="981">
        <f t="shared" si="5"/>
        <v>0</v>
      </c>
      <c r="AA73" s="982"/>
      <c r="AB73" s="982"/>
      <c r="AC73" s="982"/>
      <c r="AD73" s="982"/>
      <c r="AE73" s="980"/>
      <c r="AF73" s="980"/>
      <c r="AG73" s="980"/>
      <c r="AH73" s="980"/>
      <c r="AI73" s="980"/>
      <c r="AJ73" s="980"/>
    </row>
    <row r="74" spans="1:36" ht="41.4" x14ac:dyDescent="0.3">
      <c r="C74" s="955"/>
      <c r="D74" s="955"/>
      <c r="E74" s="955"/>
      <c r="F74" s="955"/>
      <c r="G74" s="955"/>
      <c r="K74" s="1079"/>
      <c r="L74" s="1079"/>
      <c r="M74" s="934" t="s">
        <v>9</v>
      </c>
      <c r="N74" s="910" t="s">
        <v>3</v>
      </c>
      <c r="O74" s="891" t="s">
        <v>516</v>
      </c>
      <c r="P74" s="913"/>
      <c r="Q74" s="914"/>
      <c r="R74" s="915"/>
      <c r="S74" s="889"/>
      <c r="T74" s="997"/>
      <c r="U74" s="997"/>
      <c r="V74" s="997" t="str">
        <f>IF(AND(W74="Y",X74="Y"),"Passed",IF(T74="M","Passed", ""))</f>
        <v/>
      </c>
      <c r="W74" s="997"/>
      <c r="X74" s="997"/>
      <c r="Y74" s="916"/>
      <c r="Z74" s="981">
        <f t="shared" si="5"/>
        <v>0</v>
      </c>
      <c r="AA74" s="982"/>
      <c r="AB74" s="982"/>
      <c r="AC74" s="982"/>
      <c r="AD74" s="982"/>
      <c r="AE74" s="980"/>
      <c r="AF74" s="980"/>
      <c r="AG74" s="980"/>
      <c r="AH74" s="980"/>
      <c r="AI74" s="980"/>
      <c r="AJ74" s="980"/>
    </row>
    <row r="75" spans="1:36" ht="12.75" customHeight="1" x14ac:dyDescent="0.3">
      <c r="C75" s="955"/>
      <c r="D75" s="955"/>
      <c r="E75" s="955"/>
      <c r="F75" s="955"/>
      <c r="G75" s="955"/>
      <c r="K75" s="1080"/>
      <c r="L75" s="1080"/>
      <c r="M75" s="934" t="s">
        <v>9</v>
      </c>
      <c r="N75" s="910" t="s">
        <v>3</v>
      </c>
      <c r="O75" s="891" t="s">
        <v>246</v>
      </c>
      <c r="P75" s="913"/>
      <c r="Q75" s="914"/>
      <c r="R75" s="915"/>
      <c r="S75" s="889"/>
      <c r="T75" s="997"/>
      <c r="U75" s="997"/>
      <c r="V75" s="997" t="str">
        <f>IF(AND(W75="Y",X75="Y"),"Passed",IF(T75="M","Passed", ""))</f>
        <v/>
      </c>
      <c r="W75" s="997"/>
      <c r="X75" s="997"/>
      <c r="Y75" s="916"/>
      <c r="Z75" s="981">
        <f t="shared" si="5"/>
        <v>0</v>
      </c>
      <c r="AA75" s="982"/>
      <c r="AB75" s="982"/>
      <c r="AC75" s="982"/>
      <c r="AD75" s="982"/>
      <c r="AE75" s="980"/>
      <c r="AF75" s="980"/>
      <c r="AG75" s="980"/>
      <c r="AH75" s="980"/>
      <c r="AI75" s="980"/>
      <c r="AJ75" s="980"/>
    </row>
    <row r="76" spans="1:36" x14ac:dyDescent="0.3">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C80" s="955"/>
      <c r="D80" s="955"/>
      <c r="E80" s="955"/>
      <c r="F80" s="955"/>
      <c r="G80" s="955"/>
    </row>
    <row r="81" spans="3:7" x14ac:dyDescent="0.3">
      <c r="C81" s="955"/>
      <c r="D81" s="955"/>
      <c r="E81" s="955"/>
      <c r="F81" s="955"/>
      <c r="G81" s="955"/>
    </row>
    <row r="82" spans="3:7" x14ac:dyDescent="0.3">
      <c r="C82" s="955"/>
      <c r="D82" s="955"/>
      <c r="E82" s="955"/>
      <c r="F82" s="955"/>
      <c r="G82" s="955"/>
    </row>
    <row r="83" spans="3:7" x14ac:dyDescent="0.3">
      <c r="C83" s="955"/>
      <c r="D83" s="955"/>
      <c r="E83" s="955"/>
      <c r="F83" s="955"/>
      <c r="G83" s="955"/>
    </row>
    <row r="84" spans="3:7" x14ac:dyDescent="0.3">
      <c r="C84" s="955"/>
      <c r="D84" s="955"/>
      <c r="E84" s="955"/>
      <c r="F84" s="955"/>
      <c r="G84" s="955"/>
    </row>
    <row r="85" spans="3:7" x14ac:dyDescent="0.3">
      <c r="C85" s="955"/>
      <c r="D85" s="955"/>
      <c r="E85" s="955"/>
      <c r="F85" s="955"/>
      <c r="G85" s="955"/>
    </row>
    <row r="86" spans="3:7" x14ac:dyDescent="0.3">
      <c r="C86" s="955"/>
      <c r="D86" s="955"/>
      <c r="E86" s="955"/>
      <c r="F86" s="955"/>
      <c r="G86" s="955"/>
    </row>
    <row r="87" spans="3:7" x14ac:dyDescent="0.3">
      <c r="C87" s="955"/>
      <c r="D87" s="955"/>
      <c r="E87" s="955"/>
      <c r="F87" s="955"/>
      <c r="G87" s="955"/>
    </row>
    <row r="88" spans="3:7" x14ac:dyDescent="0.3">
      <c r="C88" s="955"/>
      <c r="D88" s="955"/>
      <c r="E88" s="955"/>
      <c r="F88" s="955"/>
      <c r="G88" s="955"/>
    </row>
    <row r="89" spans="3:7" x14ac:dyDescent="0.3">
      <c r="C89" s="955"/>
      <c r="D89" s="955"/>
      <c r="E89" s="955"/>
      <c r="F89" s="955"/>
      <c r="G89" s="955"/>
    </row>
    <row r="90" spans="3:7" x14ac:dyDescent="0.3">
      <c r="C90" s="955"/>
      <c r="D90" s="955"/>
      <c r="E90" s="955"/>
      <c r="F90" s="955"/>
      <c r="G90" s="955"/>
    </row>
    <row r="91" spans="3:7" x14ac:dyDescent="0.3">
      <c r="C91" s="955"/>
      <c r="D91" s="955"/>
      <c r="E91" s="955"/>
      <c r="F91" s="955"/>
      <c r="G91" s="955"/>
    </row>
    <row r="92" spans="3:7" x14ac:dyDescent="0.3">
      <c r="C92" s="955"/>
      <c r="D92" s="955"/>
      <c r="E92" s="955"/>
      <c r="F92" s="955"/>
      <c r="G92" s="955"/>
    </row>
    <row r="93" spans="3:7" x14ac:dyDescent="0.3">
      <c r="C93" s="955"/>
      <c r="D93" s="955"/>
      <c r="E93" s="955"/>
      <c r="F93" s="955"/>
      <c r="G93" s="955"/>
    </row>
    <row r="94" spans="3:7" x14ac:dyDescent="0.3">
      <c r="C94" s="955"/>
      <c r="D94" s="955"/>
      <c r="E94" s="955"/>
      <c r="F94" s="955"/>
      <c r="G94" s="955"/>
    </row>
    <row r="95" spans="3:7" x14ac:dyDescent="0.3">
      <c r="C95" s="955"/>
      <c r="D95" s="955"/>
      <c r="E95" s="955"/>
      <c r="F95" s="955"/>
      <c r="G95" s="955"/>
    </row>
    <row r="96" spans="3:7" x14ac:dyDescent="0.3">
      <c r="C96" s="955"/>
      <c r="D96" s="955"/>
      <c r="E96" s="955"/>
      <c r="F96" s="955"/>
      <c r="G96" s="955"/>
    </row>
    <row r="97" spans="3:7" x14ac:dyDescent="0.3">
      <c r="C97" s="955"/>
      <c r="D97" s="955"/>
      <c r="E97" s="955"/>
      <c r="F97" s="955"/>
      <c r="G97" s="955"/>
    </row>
    <row r="98" spans="3:7" x14ac:dyDescent="0.3">
      <c r="C98" s="955"/>
      <c r="D98" s="955"/>
      <c r="E98" s="955"/>
      <c r="F98" s="955"/>
      <c r="G98" s="955"/>
    </row>
    <row r="99" spans="3:7" x14ac:dyDescent="0.3">
      <c r="C99" s="955"/>
      <c r="D99" s="955"/>
      <c r="E99" s="955"/>
      <c r="F99" s="955"/>
      <c r="G99" s="955"/>
    </row>
    <row r="100" spans="3:7" x14ac:dyDescent="0.3">
      <c r="C100" s="955"/>
      <c r="D100" s="955"/>
      <c r="E100" s="955"/>
      <c r="F100" s="955"/>
      <c r="G100" s="955"/>
    </row>
    <row r="101" spans="3:7" x14ac:dyDescent="0.3">
      <c r="C101" s="955"/>
      <c r="D101" s="955"/>
      <c r="E101" s="955"/>
      <c r="F101" s="955"/>
      <c r="G101" s="955"/>
    </row>
    <row r="102" spans="3:7" x14ac:dyDescent="0.3">
      <c r="C102" s="955"/>
      <c r="D102" s="955"/>
      <c r="E102" s="955"/>
      <c r="F102" s="955"/>
      <c r="G102" s="955"/>
    </row>
    <row r="103" spans="3:7" x14ac:dyDescent="0.3">
      <c r="C103" s="955"/>
      <c r="D103" s="955"/>
      <c r="E103" s="955"/>
      <c r="F103" s="955"/>
      <c r="G103" s="955"/>
    </row>
    <row r="104" spans="3:7" x14ac:dyDescent="0.3">
      <c r="C104" s="955"/>
      <c r="D104" s="955"/>
      <c r="E104" s="955"/>
      <c r="F104" s="955"/>
      <c r="G104" s="955"/>
    </row>
    <row r="105" spans="3:7" x14ac:dyDescent="0.3">
      <c r="C105" s="955"/>
      <c r="D105" s="955"/>
      <c r="E105" s="955"/>
      <c r="F105" s="955"/>
      <c r="G105" s="955"/>
    </row>
    <row r="106" spans="3:7" x14ac:dyDescent="0.3">
      <c r="C106" s="955"/>
      <c r="D106" s="955"/>
      <c r="E106" s="955"/>
      <c r="F106" s="955"/>
      <c r="G106" s="955"/>
    </row>
    <row r="107" spans="3:7" x14ac:dyDescent="0.3">
      <c r="C107" s="955"/>
      <c r="D107" s="955"/>
      <c r="E107" s="955"/>
      <c r="F107" s="955"/>
      <c r="G107" s="955"/>
    </row>
    <row r="108" spans="3:7" x14ac:dyDescent="0.3">
      <c r="C108" s="955"/>
      <c r="D108" s="955"/>
      <c r="E108" s="955"/>
      <c r="F108" s="955"/>
      <c r="G108" s="955"/>
    </row>
    <row r="109" spans="3:7" x14ac:dyDescent="0.3">
      <c r="C109" s="955"/>
      <c r="D109" s="955"/>
      <c r="E109" s="955"/>
      <c r="F109" s="955"/>
      <c r="G109" s="955"/>
    </row>
    <row r="110" spans="3:7" x14ac:dyDescent="0.3">
      <c r="C110" s="955"/>
      <c r="D110" s="955"/>
      <c r="E110" s="955"/>
      <c r="F110" s="955"/>
      <c r="G110" s="955"/>
    </row>
    <row r="111" spans="3:7" x14ac:dyDescent="0.3">
      <c r="C111" s="955"/>
      <c r="D111" s="955"/>
      <c r="E111" s="955"/>
      <c r="F111" s="955"/>
      <c r="G111" s="955"/>
    </row>
    <row r="112" spans="3:7" x14ac:dyDescent="0.3">
      <c r="C112" s="955"/>
      <c r="D112" s="955"/>
      <c r="E112" s="955"/>
      <c r="F112" s="955"/>
      <c r="G112" s="955"/>
    </row>
    <row r="113" spans="3:7" x14ac:dyDescent="0.3">
      <c r="C113" s="955"/>
      <c r="D113" s="955"/>
      <c r="E113" s="955"/>
      <c r="F113" s="955"/>
      <c r="G113" s="955"/>
    </row>
    <row r="114" spans="3:7" x14ac:dyDescent="0.3">
      <c r="C114" s="955"/>
      <c r="D114" s="955"/>
      <c r="E114" s="955"/>
      <c r="F114" s="955"/>
      <c r="G114" s="955"/>
    </row>
    <row r="115" spans="3:7" x14ac:dyDescent="0.3">
      <c r="C115" s="955"/>
      <c r="D115" s="955"/>
      <c r="E115" s="955"/>
      <c r="F115" s="955"/>
      <c r="G115" s="955"/>
    </row>
    <row r="116" spans="3:7" x14ac:dyDescent="0.3">
      <c r="C116" s="955"/>
      <c r="D116" s="955"/>
      <c r="E116" s="955"/>
      <c r="F116" s="955"/>
      <c r="G116" s="955"/>
    </row>
    <row r="117" spans="3:7" x14ac:dyDescent="0.3">
      <c r="C117" s="955"/>
      <c r="D117" s="955"/>
      <c r="E117" s="955"/>
      <c r="F117" s="955"/>
      <c r="G117" s="955"/>
    </row>
    <row r="118" spans="3:7" x14ac:dyDescent="0.3">
      <c r="C118" s="955"/>
      <c r="D118" s="955"/>
      <c r="E118" s="955"/>
      <c r="F118" s="955"/>
      <c r="G118" s="955"/>
    </row>
    <row r="119" spans="3:7" x14ac:dyDescent="0.3">
      <c r="C119" s="955"/>
      <c r="D119" s="955"/>
      <c r="E119" s="955"/>
      <c r="F119" s="955"/>
      <c r="G119" s="955"/>
    </row>
    <row r="120" spans="3:7" x14ac:dyDescent="0.3">
      <c r="C120" s="955"/>
      <c r="D120" s="955"/>
      <c r="E120" s="955"/>
      <c r="F120" s="955"/>
      <c r="G120" s="955"/>
    </row>
    <row r="121" spans="3:7" x14ac:dyDescent="0.3">
      <c r="C121" s="955"/>
      <c r="D121" s="955"/>
      <c r="E121" s="955"/>
      <c r="F121" s="955"/>
      <c r="G121" s="955"/>
    </row>
    <row r="122" spans="3:7" x14ac:dyDescent="0.3">
      <c r="C122" s="955"/>
      <c r="D122" s="955"/>
      <c r="E122" s="955"/>
      <c r="F122" s="955"/>
      <c r="G122" s="955"/>
    </row>
    <row r="123" spans="3:7" x14ac:dyDescent="0.3">
      <c r="C123" s="955"/>
      <c r="D123" s="955"/>
      <c r="E123" s="955"/>
      <c r="F123" s="955"/>
      <c r="G123" s="955"/>
    </row>
    <row r="124" spans="3:7" x14ac:dyDescent="0.3">
      <c r="C124" s="955"/>
      <c r="D124" s="955"/>
      <c r="E124" s="955"/>
      <c r="F124" s="955"/>
      <c r="G124" s="955"/>
    </row>
    <row r="125" spans="3:7" x14ac:dyDescent="0.3">
      <c r="C125" s="955"/>
      <c r="D125" s="955"/>
      <c r="E125" s="955"/>
      <c r="F125" s="955"/>
      <c r="G125" s="955"/>
    </row>
    <row r="126" spans="3:7" x14ac:dyDescent="0.3">
      <c r="C126" s="955"/>
      <c r="D126" s="955"/>
      <c r="E126" s="955"/>
      <c r="F126" s="955"/>
      <c r="G126" s="955"/>
    </row>
    <row r="127" spans="3:7" x14ac:dyDescent="0.3">
      <c r="C127" s="955"/>
      <c r="D127" s="955"/>
      <c r="E127" s="955"/>
      <c r="F127" s="955"/>
      <c r="G127" s="955"/>
    </row>
    <row r="128" spans="3: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3:AN66"/>
  <mergeCells count="48">
    <mergeCell ref="AG70:AH70"/>
    <mergeCell ref="AI70:AJ70"/>
    <mergeCell ref="K1:Y1"/>
    <mergeCell ref="K16:Y16"/>
    <mergeCell ref="K37:Y37"/>
    <mergeCell ref="K57:Y57"/>
    <mergeCell ref="K69:Y69"/>
    <mergeCell ref="AI58:AJ58"/>
    <mergeCell ref="AA70:AB70"/>
    <mergeCell ref="AC70:AD70"/>
    <mergeCell ref="AE70:AF70"/>
    <mergeCell ref="AG38:AH38"/>
    <mergeCell ref="AI38:AJ38"/>
    <mergeCell ref="M58:M59"/>
    <mergeCell ref="N58:N59"/>
    <mergeCell ref="Z58:Z59"/>
    <mergeCell ref="A64:G64"/>
    <mergeCell ref="A66:G66"/>
    <mergeCell ref="M70:M71"/>
    <mergeCell ref="N70:N71"/>
    <mergeCell ref="Z70:Z71"/>
    <mergeCell ref="AE38:AF38"/>
    <mergeCell ref="AA58:AB58"/>
    <mergeCell ref="AC58:AD58"/>
    <mergeCell ref="AE58:AF58"/>
    <mergeCell ref="AG58:AH58"/>
    <mergeCell ref="M38:M39"/>
    <mergeCell ref="N38:N39"/>
    <mergeCell ref="Z38:Z39"/>
    <mergeCell ref="AA38:AB38"/>
    <mergeCell ref="AC38:AD38"/>
    <mergeCell ref="AC2:AD2"/>
    <mergeCell ref="AE2:AF2"/>
    <mergeCell ref="AG2:AH2"/>
    <mergeCell ref="AI2:AJ2"/>
    <mergeCell ref="M17:M18"/>
    <mergeCell ref="N17:N18"/>
    <mergeCell ref="Z17:Z18"/>
    <mergeCell ref="AA17:AB17"/>
    <mergeCell ref="AC17:AD17"/>
    <mergeCell ref="AI17:AJ17"/>
    <mergeCell ref="AE17:AF17"/>
    <mergeCell ref="AG17:AH17"/>
    <mergeCell ref="A1:H1"/>
    <mergeCell ref="M2:M3"/>
    <mergeCell ref="N2:N3"/>
    <mergeCell ref="Z2:Z3"/>
    <mergeCell ref="AA2:AB2"/>
  </mergeCells>
  <conditionalFormatting sqref="C7:H7">
    <cfRule type="containsText" dxfId="2252" priority="17" operator="containsText" text="N/A">
      <formula>NOT(ISERROR(SEARCH("N/A",C7)))</formula>
    </cfRule>
    <cfRule type="containsText" dxfId="2251" priority="18" operator="containsText" text="Blank">
      <formula>NOT(ISERROR(SEARCH("Blank",C7)))</formula>
    </cfRule>
    <cfRule type="containsText" dxfId="2250" priority="19" operator="containsText" text="M">
      <formula>NOT(ISERROR(SEARCH("M",C7)))</formula>
    </cfRule>
  </conditionalFormatting>
  <conditionalFormatting sqref="E13">
    <cfRule type="containsText" dxfId="2249" priority="7" operator="containsText" text="N/A">
      <formula>NOT(ISERROR(SEARCH("N/A",E13)))</formula>
    </cfRule>
    <cfRule type="containsText" dxfId="2248" priority="8" operator="containsText" text="O">
      <formula>NOT(ISERROR(SEARCH("O",E13)))</formula>
    </cfRule>
    <cfRule type="containsText" dxfId="2247" priority="9" operator="containsText" text="M">
      <formula>NOT(ISERROR(SEARCH("M",E13)))</formula>
    </cfRule>
  </conditionalFormatting>
  <conditionalFormatting sqref="C46:G46">
    <cfRule type="containsText" dxfId="2246" priority="16" operator="containsText" text="O">
      <formula>NOT(ISERROR(SEARCH("O",C46)))</formula>
    </cfRule>
  </conditionalFormatting>
  <conditionalFormatting sqref="C46:G46">
    <cfRule type="containsText" dxfId="2245" priority="13" operator="containsText" text="N/A">
      <formula>NOT(ISERROR(SEARCH("N/A",C46)))</formula>
    </cfRule>
    <cfRule type="containsText" dxfId="2244" priority="14" operator="containsText" text="Blank">
      <formula>NOT(ISERROR(SEARCH("Blank",C46)))</formula>
    </cfRule>
    <cfRule type="containsText" dxfId="2243" priority="15" operator="containsText" text="M">
      <formula>NOT(ISERROR(SEARCH("M",C46)))</formula>
    </cfRule>
  </conditionalFormatting>
  <conditionalFormatting sqref="E12">
    <cfRule type="containsText" dxfId="2242" priority="10" operator="containsText" text="N/A">
      <formula>NOT(ISERROR(SEARCH("N/A",E12)))</formula>
    </cfRule>
    <cfRule type="containsText" dxfId="2241" priority="11" operator="containsText" text="O">
      <formula>NOT(ISERROR(SEARCH("O",E12)))</formula>
    </cfRule>
    <cfRule type="containsText" dxfId="2240" priority="12" operator="containsText" text="M">
      <formula>NOT(ISERROR(SEARCH("M",E12)))</formula>
    </cfRule>
  </conditionalFormatting>
  <conditionalFormatting sqref="Z4 Z51:Z55 Z40:Z43 Z45:Z49 Z19:Z35">
    <cfRule type="cellIs" dxfId="2239" priority="6" operator="greaterThan">
      <formula>0</formula>
    </cfRule>
  </conditionalFormatting>
  <conditionalFormatting sqref="Z5:Z14">
    <cfRule type="cellIs" dxfId="2238" priority="5" operator="greaterThan">
      <formula>0</formula>
    </cfRule>
  </conditionalFormatting>
  <conditionalFormatting sqref="Z60:Z67">
    <cfRule type="cellIs" dxfId="2237" priority="4" operator="greaterThan">
      <formula>0</formula>
    </cfRule>
  </conditionalFormatting>
  <conditionalFormatting sqref="Z72:Z75">
    <cfRule type="cellIs" dxfId="2236" priority="3" operator="greaterThan">
      <formula>0</formula>
    </cfRule>
  </conditionalFormatting>
  <conditionalFormatting sqref="Z50">
    <cfRule type="cellIs" dxfId="2235" priority="2" operator="greaterThan">
      <formula>0</formula>
    </cfRule>
  </conditionalFormatting>
  <conditionalFormatting sqref="Z44">
    <cfRule type="cellIs" dxfId="2234" priority="1" operator="greaterThan">
      <formula>0</formula>
    </cfRule>
  </conditionalFormatting>
  <dataValidations count="3">
    <dataValidation type="list" allowBlank="1" showInputMessage="1" showErrorMessage="1" sqref="V58:V68 V70:V79 V2:V15 V38:V56 V17:V36">
      <formula1>"Passed, Failed, N/A"</formula1>
    </dataValidation>
    <dataValidation type="list" allowBlank="1" showInputMessage="1" showErrorMessage="1" sqref="T70:T79 T58:T68 T2:T15 T38:T56 T17:T36">
      <formula1>"M, O, N/A"</formula1>
    </dataValidation>
    <dataValidation type="list" allowBlank="1" showInputMessage="1" showErrorMessage="1" sqref="X4:X10 X33 X19 X21 X12 W1:W79">
      <formula1>"Y, N"</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scale="30" fitToHeight="0" orientation="landscape" r:id="rId19"/>
  <drawing r:id="rId20"/>
  <legacyDrawing r:id="rId21"/>
  <controls>
    <mc:AlternateContent xmlns:mc="http://schemas.openxmlformats.org/markup-compatibility/2006">
      <mc:Choice Requires="x14">
        <control shapeId="1368068" r:id="rId22" name="CommandButton4">
          <controlPr defaultSize="0" autoLine="0" r:id="rId23">
            <anchor moveWithCells="1">
              <from>
                <xdr:col>8</xdr:col>
                <xdr:colOff>121920</xdr:colOff>
                <xdr:row>10</xdr:row>
                <xdr:rowOff>0</xdr:rowOff>
              </from>
              <to>
                <xdr:col>9</xdr:col>
                <xdr:colOff>441960</xdr:colOff>
                <xdr:row>12</xdr:row>
                <xdr:rowOff>83820</xdr:rowOff>
              </to>
            </anchor>
          </controlPr>
        </control>
      </mc:Choice>
      <mc:Fallback>
        <control shapeId="1368068" r:id="rId22" name="CommandButton4"/>
      </mc:Fallback>
    </mc:AlternateContent>
    <mc:AlternateContent xmlns:mc="http://schemas.openxmlformats.org/markup-compatibility/2006">
      <mc:Choice Requires="x14">
        <control shapeId="1368067" r:id="rId24" name="CommandButton3">
          <controlPr defaultSize="0" autoLine="0" r:id="rId25">
            <anchor moveWithCells="1">
              <from>
                <xdr:col>8</xdr:col>
                <xdr:colOff>114300</xdr:colOff>
                <xdr:row>6</xdr:row>
                <xdr:rowOff>106680</xdr:rowOff>
              </from>
              <to>
                <xdr:col>9</xdr:col>
                <xdr:colOff>403860</xdr:colOff>
                <xdr:row>7</xdr:row>
                <xdr:rowOff>99060</xdr:rowOff>
              </to>
            </anchor>
          </controlPr>
        </control>
      </mc:Choice>
      <mc:Fallback>
        <control shapeId="1368067" r:id="rId24" name="CommandButton3"/>
      </mc:Fallback>
    </mc:AlternateContent>
    <mc:AlternateContent xmlns:mc="http://schemas.openxmlformats.org/markup-compatibility/2006">
      <mc:Choice Requires="x14">
        <control shapeId="1368066" r:id="rId26" name="CommandButton2">
          <controlPr defaultSize="0" autoLine="0" r:id="rId27">
            <anchor moveWithCells="1">
              <from>
                <xdr:col>8</xdr:col>
                <xdr:colOff>121920</xdr:colOff>
                <xdr:row>10</xdr:row>
                <xdr:rowOff>0</xdr:rowOff>
              </from>
              <to>
                <xdr:col>9</xdr:col>
                <xdr:colOff>441960</xdr:colOff>
                <xdr:row>12</xdr:row>
                <xdr:rowOff>83820</xdr:rowOff>
              </to>
            </anchor>
          </controlPr>
        </control>
      </mc:Choice>
      <mc:Fallback>
        <control shapeId="1368066" r:id="rId26" name="CommandButton2"/>
      </mc:Fallback>
    </mc:AlternateContent>
    <mc:AlternateContent xmlns:mc="http://schemas.openxmlformats.org/markup-compatibility/2006">
      <mc:Choice Requires="x14">
        <control shapeId="1368065" r:id="rId28" name="CommandButton1">
          <controlPr defaultSize="0" autoLine="0" r:id="rId29">
            <anchor moveWithCells="1">
              <from>
                <xdr:col>8</xdr:col>
                <xdr:colOff>114300</xdr:colOff>
                <xdr:row>6</xdr:row>
                <xdr:rowOff>106680</xdr:rowOff>
              </from>
              <to>
                <xdr:col>9</xdr:col>
                <xdr:colOff>403860</xdr:colOff>
                <xdr:row>7</xdr:row>
                <xdr:rowOff>99060</xdr:rowOff>
              </to>
            </anchor>
          </controlPr>
        </control>
      </mc:Choice>
      <mc:Fallback>
        <control shapeId="1368065" r:id="rId28"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2">
    <tabColor rgb="FF00B050"/>
    <pageSetUpPr fitToPage="1"/>
  </sheetPr>
  <dimension ref="A1:AN196"/>
  <sheetViews>
    <sheetView showGridLines="0" topLeftCell="C1" zoomScaleNormal="100" workbookViewId="0">
      <selection activeCell="T35" sqref="T35"/>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12.6640625" bestFit="1" customWidth="1"/>
    <col min="20" max="20" width="12.5546875" customWidth="1"/>
    <col min="21" max="21" width="11" bestFit="1" customWidth="1"/>
    <col min="22" max="22" width="10.44140625" bestFit="1" customWidth="1"/>
    <col min="23" max="23" width="23.44140625" bestFit="1" customWidth="1"/>
    <col min="24" max="24" width="22.88671875" bestFit="1" customWidth="1"/>
    <col min="25" max="25" width="36.5546875" bestFit="1" customWidth="1"/>
    <col min="41" max="16384" width="9.109375" style="3"/>
  </cols>
  <sheetData>
    <row r="1" spans="1:36" ht="12.75" customHeight="1" x14ac:dyDescent="0.45">
      <c r="A1" s="1188" t="s">
        <v>82</v>
      </c>
      <c r="B1" s="1189"/>
      <c r="C1" s="1189"/>
      <c r="D1" s="1189"/>
      <c r="E1" s="1189"/>
      <c r="F1" s="1189"/>
      <c r="G1" s="1189"/>
      <c r="H1" s="1189"/>
      <c r="K1" s="1173" t="s">
        <v>714</v>
      </c>
      <c r="L1" s="1174"/>
      <c r="M1" s="1174"/>
      <c r="N1" s="1174"/>
      <c r="O1" s="1174"/>
      <c r="P1" s="1174"/>
      <c r="Q1" s="1174"/>
      <c r="R1" s="1174"/>
      <c r="S1" s="1174"/>
      <c r="T1" s="1174"/>
      <c r="U1" s="1174"/>
      <c r="V1" s="1174"/>
      <c r="W1" s="1174"/>
      <c r="X1" s="1174"/>
      <c r="Y1" s="1174"/>
      <c r="Z1" s="263"/>
      <c r="AA1" s="402"/>
      <c r="AB1" s="402"/>
      <c r="AC1" s="402"/>
      <c r="AD1" s="402"/>
      <c r="AE1" s="402"/>
      <c r="AF1" s="402"/>
      <c r="AG1" s="402"/>
      <c r="AH1" s="402"/>
      <c r="AI1" s="402"/>
      <c r="AJ1" s="402"/>
    </row>
    <row r="2" spans="1:36" ht="27.6" x14ac:dyDescent="0.3">
      <c r="A2" s="98" t="s">
        <v>367</v>
      </c>
      <c r="B2" s="83" t="s">
        <v>715</v>
      </c>
      <c r="C2" s="3"/>
      <c r="D2" s="3"/>
      <c r="E2" s="3"/>
      <c r="F2" s="3"/>
      <c r="G2" s="3"/>
      <c r="H2" s="3"/>
      <c r="K2" s="412" t="s">
        <v>133</v>
      </c>
      <c r="L2" s="412" t="s">
        <v>91</v>
      </c>
      <c r="M2" s="1182" t="s">
        <v>75</v>
      </c>
      <c r="N2" s="1190" t="s">
        <v>134</v>
      </c>
      <c r="O2" s="412" t="s">
        <v>135</v>
      </c>
      <c r="P2" s="412" t="s">
        <v>136</v>
      </c>
      <c r="Q2" s="412" t="s">
        <v>137</v>
      </c>
      <c r="R2" s="412" t="s">
        <v>138</v>
      </c>
      <c r="S2" s="404" t="s">
        <v>139</v>
      </c>
      <c r="T2" s="404" t="s">
        <v>344</v>
      </c>
      <c r="U2" s="404" t="s">
        <v>342</v>
      </c>
      <c r="V2" s="404" t="s">
        <v>343</v>
      </c>
      <c r="W2" s="404" t="s">
        <v>375</v>
      </c>
      <c r="X2" s="404" t="s">
        <v>376</v>
      </c>
      <c r="Y2" s="412"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43850</v>
      </c>
      <c r="C3" s="125"/>
      <c r="D3" s="3"/>
      <c r="E3" s="3"/>
      <c r="F3" s="3"/>
      <c r="G3" s="3"/>
      <c r="H3" s="3"/>
      <c r="K3" s="405"/>
      <c r="L3" s="405"/>
      <c r="M3" s="1183"/>
      <c r="N3" s="1185"/>
      <c r="O3" s="405"/>
      <c r="P3" s="35" t="s">
        <v>141</v>
      </c>
      <c r="Q3" s="405"/>
      <c r="R3" s="405"/>
      <c r="S3" s="404"/>
      <c r="T3" s="404"/>
      <c r="U3" s="404"/>
      <c r="V3" s="404"/>
      <c r="W3" s="404"/>
      <c r="X3" s="404"/>
      <c r="Y3" s="405"/>
      <c r="Z3" s="1187"/>
      <c r="AA3" s="400" t="s">
        <v>672</v>
      </c>
      <c r="AB3" s="400" t="s">
        <v>673</v>
      </c>
      <c r="AC3" s="400" t="s">
        <v>672</v>
      </c>
      <c r="AD3" s="400" t="s">
        <v>673</v>
      </c>
      <c r="AE3" s="400" t="s">
        <v>672</v>
      </c>
      <c r="AF3" s="400" t="s">
        <v>673</v>
      </c>
      <c r="AG3" s="400" t="s">
        <v>672</v>
      </c>
      <c r="AH3" s="400" t="s">
        <v>673</v>
      </c>
      <c r="AI3" s="400" t="s">
        <v>672</v>
      </c>
      <c r="AJ3" s="400" t="s">
        <v>673</v>
      </c>
    </row>
    <row r="4" spans="1:36" ht="12.75" customHeight="1" x14ac:dyDescent="0.3">
      <c r="A4" s="98" t="s">
        <v>368</v>
      </c>
      <c r="B4" s="124">
        <f ca="1">DATEDIF(B3,TODAY(),"D")/365</f>
        <v>0.80547945205479454</v>
      </c>
      <c r="C4" s="3"/>
      <c r="D4" s="3"/>
      <c r="E4" s="3"/>
      <c r="F4" s="3"/>
      <c r="G4" s="3"/>
      <c r="H4" s="3"/>
      <c r="K4" s="406" t="s">
        <v>142</v>
      </c>
      <c r="L4" s="406" t="s">
        <v>143</v>
      </c>
      <c r="M4" s="104" t="s">
        <v>5</v>
      </c>
      <c r="N4" s="93" t="s">
        <v>144</v>
      </c>
      <c r="O4" s="88" t="s">
        <v>372</v>
      </c>
      <c r="P4" s="140" t="s">
        <v>145</v>
      </c>
      <c r="Q4" s="140" t="s">
        <v>146</v>
      </c>
      <c r="R4" s="266" t="s">
        <v>147</v>
      </c>
      <c r="S4" s="36" t="s">
        <v>715</v>
      </c>
      <c r="T4" s="83" t="s">
        <v>72</v>
      </c>
      <c r="U4" s="83"/>
      <c r="V4" s="83" t="s">
        <v>374</v>
      </c>
      <c r="W4" s="83"/>
      <c r="X4" s="83"/>
      <c r="Y4" s="416" t="s">
        <v>148</v>
      </c>
      <c r="Z4" s="259">
        <f ca="1">DATEDIF(AA4,AB4,"m")/12+DATEDIF(AC4,AD4,"m")/12+DATEDIF(AE4,AF4,"m")/12+DATEDIF(AG4,AH4,"m")/12+DATEDIF(AI4,AJ4,"m")/12</f>
        <v>1.1666666666666667</v>
      </c>
      <c r="AA4" s="260">
        <v>43689</v>
      </c>
      <c r="AB4" s="260">
        <f ca="1">TODAY()</f>
        <v>44144</v>
      </c>
      <c r="AC4" s="260"/>
      <c r="AD4" s="260"/>
      <c r="AE4" s="258"/>
      <c r="AF4" s="258"/>
      <c r="AG4" s="258"/>
      <c r="AH4" s="258"/>
      <c r="AI4" s="258"/>
      <c r="AJ4" s="258"/>
    </row>
    <row r="5" spans="1:36" ht="12.75" customHeight="1" x14ac:dyDescent="0.3">
      <c r="A5" s="98" t="s">
        <v>387</v>
      </c>
      <c r="B5" s="124">
        <v>1</v>
      </c>
      <c r="C5" s="126"/>
      <c r="D5" s="3"/>
      <c r="E5" s="3"/>
      <c r="F5" s="3"/>
      <c r="G5" s="3"/>
      <c r="H5" s="3"/>
      <c r="K5" s="407"/>
      <c r="L5" s="407"/>
      <c r="M5" s="104" t="s">
        <v>5</v>
      </c>
      <c r="N5" s="93" t="s">
        <v>144</v>
      </c>
      <c r="O5" s="88" t="s">
        <v>373</v>
      </c>
      <c r="P5" s="173"/>
      <c r="Q5" s="1011" t="s">
        <v>150</v>
      </c>
      <c r="R5" s="265" t="s">
        <v>151</v>
      </c>
      <c r="S5" s="36" t="s">
        <v>715</v>
      </c>
      <c r="T5" s="419" t="s">
        <v>72</v>
      </c>
      <c r="U5" s="83"/>
      <c r="V5" s="83" t="s">
        <v>374</v>
      </c>
      <c r="W5" s="83" t="s">
        <v>377</v>
      </c>
      <c r="X5" s="83"/>
      <c r="Y5" s="417"/>
      <c r="Z5" s="259">
        <f t="shared" ref="Z5:Z14" ca="1" si="0">DATEDIF(AA5,AB5,"m")/12+DATEDIF(AC5,AD5,"m")/12+DATEDIF(AE5,AF5,"m")/12+DATEDIF(AG5,AH5,"m")/12+DATEDIF(AI5,AJ5,"m")/12</f>
        <v>1.1666666666666667</v>
      </c>
      <c r="AA5" s="260">
        <v>43689</v>
      </c>
      <c r="AB5" s="260">
        <f t="shared" ref="AB5:AB12" ca="1" si="1">TODAY()</f>
        <v>44144</v>
      </c>
      <c r="AC5" s="260"/>
      <c r="AD5" s="260"/>
      <c r="AE5" s="258"/>
      <c r="AF5" s="258"/>
      <c r="AG5" s="258"/>
      <c r="AH5" s="258"/>
      <c r="AI5" s="258"/>
      <c r="AJ5" s="258"/>
    </row>
    <row r="6" spans="1:36" ht="15" thickBot="1" x14ac:dyDescent="0.35">
      <c r="A6" s="98" t="s">
        <v>388</v>
      </c>
      <c r="B6" s="124">
        <f ca="1">B4+B5</f>
        <v>1.8054794520547945</v>
      </c>
      <c r="C6" s="126"/>
      <c r="K6" s="407"/>
      <c r="L6" s="407"/>
      <c r="M6" s="104" t="s">
        <v>5</v>
      </c>
      <c r="N6" s="38" t="s">
        <v>149</v>
      </c>
      <c r="O6" s="65" t="s">
        <v>149</v>
      </c>
      <c r="P6" s="173"/>
      <c r="Q6" s="39" t="s">
        <v>150</v>
      </c>
      <c r="R6" s="40" t="s">
        <v>151</v>
      </c>
      <c r="S6" s="36" t="s">
        <v>715</v>
      </c>
      <c r="T6" s="419" t="s">
        <v>72</v>
      </c>
      <c r="U6" s="83"/>
      <c r="V6" s="83" t="s">
        <v>374</v>
      </c>
      <c r="W6" s="83" t="s">
        <v>377</v>
      </c>
      <c r="X6" s="83"/>
      <c r="Y6" s="41" t="s">
        <v>152</v>
      </c>
      <c r="Z6" s="259">
        <f t="shared" ca="1" si="0"/>
        <v>1.1666666666666667</v>
      </c>
      <c r="AA6" s="260">
        <v>43689</v>
      </c>
      <c r="AB6" s="260">
        <f t="shared" ca="1" si="1"/>
        <v>44144</v>
      </c>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407"/>
      <c r="L7" s="407"/>
      <c r="M7" s="104" t="s">
        <v>5</v>
      </c>
      <c r="N7" s="127" t="s">
        <v>144</v>
      </c>
      <c r="O7" s="64" t="s">
        <v>452</v>
      </c>
      <c r="P7" s="173"/>
      <c r="Q7" s="140" t="s">
        <v>153</v>
      </c>
      <c r="R7" s="266" t="s">
        <v>732</v>
      </c>
      <c r="S7" s="36" t="s">
        <v>715</v>
      </c>
      <c r="T7" s="419" t="s">
        <v>72</v>
      </c>
      <c r="U7" s="83"/>
      <c r="V7" s="83" t="s">
        <v>374</v>
      </c>
      <c r="W7" s="83" t="s">
        <v>377</v>
      </c>
      <c r="X7" s="83"/>
      <c r="Y7" s="416" t="s">
        <v>248</v>
      </c>
      <c r="Z7" s="259">
        <f t="shared" ca="1" si="0"/>
        <v>1.1666666666666667</v>
      </c>
      <c r="AA7" s="260">
        <v>43689</v>
      </c>
      <c r="AB7" s="260">
        <f t="shared" ca="1" si="1"/>
        <v>44144</v>
      </c>
      <c r="AC7" s="260"/>
      <c r="AD7" s="260"/>
      <c r="AE7" s="258"/>
      <c r="AF7" s="258"/>
      <c r="AG7" s="258"/>
      <c r="AH7" s="258"/>
      <c r="AI7" s="258"/>
      <c r="AJ7" s="258"/>
    </row>
    <row r="8" spans="1:36" x14ac:dyDescent="0.3">
      <c r="A8" s="107" t="s">
        <v>56</v>
      </c>
      <c r="B8" s="108" t="s">
        <v>182</v>
      </c>
      <c r="C8" s="100"/>
      <c r="D8" s="24"/>
      <c r="E8" s="24"/>
      <c r="F8" s="24"/>
      <c r="G8" s="24"/>
      <c r="H8" s="109" t="b">
        <f>IF(C8&lt;&gt;"",'[1]CBL Score Standard'!$D64,IF(D8&lt;&gt;"",SUM('[1]CBL Score Standard'!$D64:$E64),IF(E8&lt;&gt;"",SUM('[1]CBL Score Standard'!$D64:$F64),IF(F8&lt;&gt;"",SUM('[1]CBL Score Standard'!$D64:$G64),IF(G8&lt;&gt;"",SUM('[1]CBL Score Standard'!$D64:$H64,0))))))</f>
        <v>0</v>
      </c>
      <c r="K8" s="407"/>
      <c r="L8" s="407"/>
      <c r="M8" s="104" t="s">
        <v>5</v>
      </c>
      <c r="N8" s="127" t="s">
        <v>144</v>
      </c>
      <c r="O8" s="43" t="s">
        <v>517</v>
      </c>
      <c r="P8" s="173"/>
      <c r="Q8" s="39" t="s">
        <v>153</v>
      </c>
      <c r="R8" s="40" t="s">
        <v>156</v>
      </c>
      <c r="S8" s="36" t="s">
        <v>715</v>
      </c>
      <c r="T8" s="83"/>
      <c r="U8" s="83"/>
      <c r="V8" s="83"/>
      <c r="W8" s="83"/>
      <c r="X8" s="83"/>
      <c r="Y8" s="44" t="s">
        <v>157</v>
      </c>
      <c r="Z8" s="259">
        <f t="shared" si="0"/>
        <v>0</v>
      </c>
      <c r="AA8" s="260"/>
      <c r="AB8" s="260"/>
      <c r="AC8" s="260"/>
      <c r="AD8" s="260"/>
      <c r="AE8" s="258"/>
      <c r="AF8" s="258"/>
      <c r="AG8" s="258"/>
      <c r="AH8" s="258"/>
      <c r="AI8" s="258"/>
      <c r="AJ8" s="258"/>
    </row>
    <row r="9" spans="1:36" x14ac:dyDescent="0.3">
      <c r="A9" s="110" t="s">
        <v>56</v>
      </c>
      <c r="B9" s="99" t="s">
        <v>427</v>
      </c>
      <c r="C9" s="100"/>
      <c r="D9" s="24" t="s">
        <v>77</v>
      </c>
      <c r="E9" s="24"/>
      <c r="F9" s="24"/>
      <c r="G9" s="24"/>
      <c r="H9" s="109">
        <f>IF(C9&lt;&gt;"",'[1]CBL Score Standard'!$D65,IF(D9&lt;&gt;"",SUM('[1]CBL Score Standard'!$D65:$E65),IF(E9&lt;&gt;"",SUM('[1]CBL Score Standard'!$D65:$F65),IF(F9&lt;&gt;"",SUM('[1]CBL Score Standard'!$D65:$G65),IF(G9&lt;&gt;"",SUM('[1]CBL Score Standard'!$D65:$H65,0))))))</f>
        <v>4.6511627906976744E-2</v>
      </c>
      <c r="K9" s="407"/>
      <c r="L9" s="407"/>
      <c r="M9" s="104" t="s">
        <v>5</v>
      </c>
      <c r="N9" s="127" t="s">
        <v>144</v>
      </c>
      <c r="O9" s="43" t="s">
        <v>661</v>
      </c>
      <c r="P9" s="173"/>
      <c r="Q9" s="39" t="s">
        <v>155</v>
      </c>
      <c r="R9" s="40" t="s">
        <v>158</v>
      </c>
      <c r="S9" s="36"/>
      <c r="T9" s="419" t="s">
        <v>72</v>
      </c>
      <c r="U9" s="83"/>
      <c r="V9" s="83" t="s">
        <v>374</v>
      </c>
      <c r="W9" s="83" t="s">
        <v>377</v>
      </c>
      <c r="X9" s="83"/>
      <c r="Y9" s="41" t="s">
        <v>159</v>
      </c>
      <c r="Z9" s="259">
        <f t="shared" ca="1" si="0"/>
        <v>1.1666666666666667</v>
      </c>
      <c r="AA9" s="260">
        <v>43689</v>
      </c>
      <c r="AB9" s="260">
        <f t="shared" ca="1" si="1"/>
        <v>44144</v>
      </c>
      <c r="AC9" s="260"/>
      <c r="AD9" s="260"/>
      <c r="AE9" s="258"/>
      <c r="AF9" s="258"/>
      <c r="AG9" s="258"/>
      <c r="AH9" s="258"/>
      <c r="AI9" s="258"/>
      <c r="AJ9" s="258"/>
    </row>
    <row r="10" spans="1:36" x14ac:dyDescent="0.3">
      <c r="A10" s="110" t="s">
        <v>56</v>
      </c>
      <c r="B10" s="99" t="s">
        <v>663</v>
      </c>
      <c r="C10" s="100"/>
      <c r="D10" s="100"/>
      <c r="E10" s="129"/>
      <c r="F10" s="24"/>
      <c r="G10" s="24"/>
      <c r="H10" s="109" t="b">
        <f>IF(C10&lt;&gt;"",'[1]CBL Score Standard'!$D66,IF(D10&lt;&gt;"",SUM('[1]CBL Score Standard'!$D66:$E66),IF(E10&lt;&gt;"",SUM('[1]CBL Score Standard'!$D66:$F66),IF(F10&lt;&gt;"",SUM('[1]CBL Score Standard'!$D66:$G66),IF(G10&lt;&gt;"",SUM('[1]CBL Score Standard'!$D66:$H66,0))))))</f>
        <v>0</v>
      </c>
      <c r="K10" s="407"/>
      <c r="L10" s="407"/>
      <c r="M10" s="104" t="s">
        <v>5</v>
      </c>
      <c r="N10" s="127" t="s">
        <v>144</v>
      </c>
      <c r="O10" s="43" t="s">
        <v>662</v>
      </c>
      <c r="P10" s="173"/>
      <c r="Q10" s="254" t="s">
        <v>659</v>
      </c>
      <c r="R10" s="254" t="s">
        <v>278</v>
      </c>
      <c r="S10" s="36"/>
      <c r="T10" s="83"/>
      <c r="U10" s="83"/>
      <c r="V10" s="83"/>
      <c r="W10" s="83"/>
      <c r="X10" s="83"/>
      <c r="Y10" s="46" t="s">
        <v>160</v>
      </c>
      <c r="Z10" s="259">
        <f t="shared" si="0"/>
        <v>0</v>
      </c>
      <c r="AA10" s="260"/>
      <c r="AB10" s="260"/>
      <c r="AC10" s="260"/>
      <c r="AD10" s="260"/>
      <c r="AE10" s="258"/>
      <c r="AF10" s="258"/>
      <c r="AG10" s="258"/>
      <c r="AH10" s="258"/>
      <c r="AI10" s="258"/>
      <c r="AJ10" s="258"/>
    </row>
    <row r="11" spans="1:36" x14ac:dyDescent="0.3">
      <c r="A11" s="110" t="s">
        <v>56</v>
      </c>
      <c r="B11" s="99" t="s">
        <v>215</v>
      </c>
      <c r="C11" s="100"/>
      <c r="D11" s="100"/>
      <c r="E11" s="129"/>
      <c r="F11" s="24"/>
      <c r="G11" s="24"/>
      <c r="H11" s="109" t="b">
        <f>IF(C11&lt;&gt;"",'[1]CBL Score Standard'!$D67,IF(D11&lt;&gt;"",SUM('[1]CBL Score Standard'!$D67:$E67),IF(E11&lt;&gt;"",SUM('[1]CBL Score Standard'!$D67:$F67),IF(F11&lt;&gt;"",SUM('[1]CBL Score Standard'!$D67:$G67),IF(G11&lt;&gt;"",SUM('[1]CBL Score Standard'!$D67:$H67,0))))))</f>
        <v>0</v>
      </c>
      <c r="K11" s="407"/>
      <c r="L11" s="407"/>
      <c r="M11" s="104" t="s">
        <v>5</v>
      </c>
      <c r="N11" s="36" t="s">
        <v>31</v>
      </c>
      <c r="O11" s="89" t="s">
        <v>175</v>
      </c>
      <c r="P11" s="173"/>
      <c r="Q11" s="37" t="s">
        <v>383</v>
      </c>
      <c r="R11" s="40" t="s">
        <v>176</v>
      </c>
      <c r="S11" s="66" t="s">
        <v>715</v>
      </c>
      <c r="T11" s="157"/>
      <c r="U11" s="83"/>
      <c r="V11" s="83"/>
      <c r="W11" s="83"/>
      <c r="X11" s="83"/>
      <c r="Y11" s="44" t="s">
        <v>177</v>
      </c>
      <c r="Z11" s="259">
        <f t="shared" ca="1" si="0"/>
        <v>1.1666666666666667</v>
      </c>
      <c r="AA11" s="260">
        <v>43689</v>
      </c>
      <c r="AB11" s="260">
        <f t="shared" ca="1" si="1"/>
        <v>44144</v>
      </c>
      <c r="AC11" s="260"/>
      <c r="AD11" s="260"/>
      <c r="AE11" s="258"/>
      <c r="AF11" s="258"/>
      <c r="AG11" s="258"/>
      <c r="AH11" s="258"/>
      <c r="AI11" s="258"/>
      <c r="AJ11" s="258"/>
    </row>
    <row r="12" spans="1:36" x14ac:dyDescent="0.3">
      <c r="A12" s="110" t="s">
        <v>63</v>
      </c>
      <c r="B12" s="99" t="s">
        <v>236</v>
      </c>
      <c r="C12" s="100"/>
      <c r="D12" s="100"/>
      <c r="E12" s="100"/>
      <c r="F12" s="24"/>
      <c r="G12" s="24"/>
      <c r="H12" s="109" t="b">
        <f>IF(C12&lt;&gt;"",'[1]CBL Score Standard'!$D68,IF(D12&lt;&gt;"",SUM('[1]CBL Score Standard'!$D68:$E68),IF(E12&lt;&gt;"",SUM('[1]CBL Score Standard'!$D68:$F68),IF(F12&lt;&gt;"",SUM('[1]CBL Score Standard'!$D68:$G68),IF(G12&lt;&gt;"",SUM('[1]CBL Score Standard'!$D68:$H68,0))))))</f>
        <v>0</v>
      </c>
      <c r="K12" s="407"/>
      <c r="L12" s="407"/>
      <c r="M12" s="104" t="s">
        <v>5</v>
      </c>
      <c r="N12" s="127" t="s">
        <v>31</v>
      </c>
      <c r="O12" s="43" t="s">
        <v>660</v>
      </c>
      <c r="P12" s="173"/>
      <c r="Q12" s="39" t="s">
        <v>167</v>
      </c>
      <c r="R12" s="40" t="s">
        <v>168</v>
      </c>
      <c r="S12" s="36" t="s">
        <v>715</v>
      </c>
      <c r="T12" s="83"/>
      <c r="U12" s="83"/>
      <c r="V12" s="83"/>
      <c r="W12" s="83"/>
      <c r="X12" s="83"/>
      <c r="Y12" s="41"/>
      <c r="Z12" s="259">
        <f t="shared" ca="1" si="0"/>
        <v>1.1666666666666667</v>
      </c>
      <c r="AA12" s="260">
        <v>43689</v>
      </c>
      <c r="AB12" s="260">
        <f t="shared" ca="1" si="1"/>
        <v>44144</v>
      </c>
      <c r="AC12" s="260"/>
      <c r="AD12" s="260"/>
      <c r="AE12" s="258"/>
      <c r="AF12" s="258"/>
      <c r="AG12" s="258"/>
      <c r="AH12" s="258"/>
      <c r="AI12" s="258"/>
      <c r="AJ12" s="258"/>
    </row>
    <row r="13" spans="1:36" x14ac:dyDescent="0.3">
      <c r="A13" s="110" t="s">
        <v>63</v>
      </c>
      <c r="B13" s="99" t="s">
        <v>244</v>
      </c>
      <c r="C13" s="100"/>
      <c r="D13" s="100"/>
      <c r="E13" s="100"/>
      <c r="F13" s="100"/>
      <c r="G13" s="24"/>
      <c r="H13" s="109" t="b">
        <f>IF(C13&lt;&gt;"",'[1]CBL Score Standard'!$D69,IF(D13&lt;&gt;"",SUM('[1]CBL Score Standard'!$D69:$E69),IF(E13&lt;&gt;"",SUM('[1]CBL Score Standard'!$D69:$F69),IF(F13&lt;&gt;"",SUM('[1]CBL Score Standard'!$D69:$G69),IF(G13&lt;&gt;"",SUM('[1]CBL Score Standard'!$D69:$H69,0))))))</f>
        <v>0</v>
      </c>
      <c r="K13" s="407"/>
      <c r="L13" s="407"/>
      <c r="M13" s="104" t="s">
        <v>5</v>
      </c>
      <c r="N13" s="127" t="s">
        <v>54</v>
      </c>
      <c r="O13" s="43" t="s">
        <v>425</v>
      </c>
      <c r="P13" s="173"/>
      <c r="Q13" s="39" t="s">
        <v>217</v>
      </c>
      <c r="R13" s="39" t="s">
        <v>218</v>
      </c>
      <c r="S13" s="36" t="s">
        <v>715</v>
      </c>
      <c r="T13" s="83"/>
      <c r="U13" s="181"/>
      <c r="V13" s="83"/>
      <c r="W13" s="83"/>
      <c r="X13" s="83"/>
      <c r="Y13" s="41" t="s">
        <v>169</v>
      </c>
      <c r="Z13" s="259">
        <f t="shared" si="0"/>
        <v>0</v>
      </c>
      <c r="AA13" s="260"/>
      <c r="AB13" s="260"/>
      <c r="AC13" s="260"/>
      <c r="AD13" s="260"/>
      <c r="AE13" s="258"/>
      <c r="AF13" s="258"/>
      <c r="AG13" s="258"/>
      <c r="AH13" s="258"/>
      <c r="AI13" s="258"/>
      <c r="AJ13" s="258"/>
    </row>
    <row r="14" spans="1:36" ht="27.6" x14ac:dyDescent="0.3">
      <c r="A14" s="110" t="s">
        <v>55</v>
      </c>
      <c r="B14" s="99" t="s">
        <v>694</v>
      </c>
      <c r="C14" s="100"/>
      <c r="D14" s="100"/>
      <c r="E14" s="24"/>
      <c r="F14" s="24"/>
      <c r="G14" s="24"/>
      <c r="H14" s="109" t="b">
        <f>IF(C14&lt;&gt;"",'[1]CBL Score Standard'!$D70,IF(D14&lt;&gt;"",SUM('[1]CBL Score Standard'!$D70:$E70),IF(E14&lt;&gt;"",SUM('[1]CBL Score Standard'!$D70:$F70),IF(F14&lt;&gt;"",SUM('[1]CBL Score Standard'!$D70:$G70),IF(G14&lt;&gt;"",SUM('[1]CBL Score Standard'!$D70:$H70,0))))))</f>
        <v>0</v>
      </c>
      <c r="K14" s="408"/>
      <c r="L14" s="408"/>
      <c r="M14" s="104" t="s">
        <v>5</v>
      </c>
      <c r="N14" s="36" t="s">
        <v>41</v>
      </c>
      <c r="O14" s="87" t="s">
        <v>450</v>
      </c>
      <c r="P14" s="173"/>
      <c r="Q14" s="39" t="s">
        <v>381</v>
      </c>
      <c r="R14" s="40" t="s">
        <v>382</v>
      </c>
      <c r="S14" s="36" t="s">
        <v>715</v>
      </c>
      <c r="T14" s="83"/>
      <c r="U14" s="47"/>
      <c r="V14" s="83"/>
      <c r="W14" s="83"/>
      <c r="X14" s="83"/>
      <c r="Y14" s="41" t="s">
        <v>163</v>
      </c>
      <c r="Z14" s="259">
        <f t="shared" si="0"/>
        <v>0</v>
      </c>
      <c r="AA14" s="260"/>
      <c r="AB14" s="260"/>
      <c r="AC14" s="260"/>
      <c r="AD14" s="260"/>
      <c r="AE14" s="258"/>
      <c r="AF14" s="258"/>
      <c r="AG14" s="258"/>
      <c r="AH14" s="258"/>
      <c r="AI14" s="258"/>
      <c r="AJ14" s="258"/>
    </row>
    <row r="15" spans="1:36" x14ac:dyDescent="0.3">
      <c r="A15" s="110" t="s">
        <v>55</v>
      </c>
      <c r="B15" s="99" t="s">
        <v>185</v>
      </c>
      <c r="C15" s="100"/>
      <c r="D15" s="24"/>
      <c r="E15" s="24"/>
      <c r="F15" s="24"/>
      <c r="G15" s="24"/>
      <c r="H15" s="109" t="b">
        <f>IF(C15&lt;&gt;"",'[1]CBL Score Standard'!$D71,IF(D15&lt;&gt;"",SUM('[1]CBL Score Standard'!$D71:$E71),IF(E15&lt;&gt;"",SUM('[1]CBL Score Standard'!$D71:$F71),IF(F15&lt;&gt;"",SUM('[1]CBL Score Standard'!$D71:$G71),IF(G15&lt;&gt;"",SUM('[1]CBL Score Standard'!$D71:$H71,0))))))</f>
        <v>0</v>
      </c>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30"/>
      <c r="F16" s="100"/>
      <c r="G16" s="100"/>
      <c r="H16" s="109" t="b">
        <f>IF(C16&lt;&gt;"",'[1]CBL Score Standard'!$D72,IF(D16&lt;&gt;"",SUM('[1]CBL Score Standard'!$D72:$E72),IF(E16&lt;&gt;"",SUM('[1]CBL Score Standard'!$D72:$F72),IF(F16&lt;&gt;"",SUM('[1]CBL Score Standard'!$D72:$G72),IF(G16&lt;&gt;"",SUM('[1]CBL Score Standard'!$D72:$H72,0))))))</f>
        <v>0</v>
      </c>
      <c r="K16" s="1173" t="s">
        <v>170</v>
      </c>
      <c r="L16" s="1174"/>
      <c r="M16" s="1174"/>
      <c r="N16" s="1174"/>
      <c r="O16" s="1174"/>
      <c r="P16" s="1174"/>
      <c r="Q16" s="1174"/>
      <c r="R16" s="1174"/>
      <c r="S16" s="1174"/>
      <c r="T16" s="1174"/>
      <c r="U16" s="1174"/>
      <c r="V16" s="1174"/>
      <c r="W16" s="1174"/>
      <c r="X16" s="1174"/>
      <c r="Y16" s="1174"/>
      <c r="Z16" s="263"/>
      <c r="AA16" s="402"/>
      <c r="AB16" s="402"/>
      <c r="AC16" s="402"/>
      <c r="AD16" s="402"/>
      <c r="AE16" s="402"/>
      <c r="AF16" s="402"/>
      <c r="AG16" s="402"/>
      <c r="AH16" s="402"/>
      <c r="AI16" s="402"/>
      <c r="AJ16" s="402"/>
    </row>
    <row r="17" spans="1:36" ht="27.6" x14ac:dyDescent="0.3">
      <c r="A17" s="110" t="s">
        <v>55</v>
      </c>
      <c r="B17" s="99" t="s">
        <v>194</v>
      </c>
      <c r="C17" s="100"/>
      <c r="D17" s="100"/>
      <c r="E17" s="100"/>
      <c r="F17" s="100"/>
      <c r="G17" s="100"/>
      <c r="H17" s="109" t="b">
        <f>IF(C17&lt;&gt;"",'[1]CBL Score Standard'!$D73,IF(D17&lt;&gt;"",SUM('[1]CBL Score Standard'!$D73:$E73),IF(E17&lt;&gt;"",SUM('[1]CBL Score Standard'!$D73:$F73),IF(F17&lt;&gt;"",SUM('[1]CBL Score Standard'!$D73:$G73),IF(G17&lt;&gt;"",SUM('[1]CBL Score Standard'!$D73:$H73,0))))))</f>
        <v>0</v>
      </c>
      <c r="K17" s="409" t="s">
        <v>133</v>
      </c>
      <c r="L17" s="409" t="s">
        <v>91</v>
      </c>
      <c r="M17" s="1182" t="s">
        <v>75</v>
      </c>
      <c r="N17" s="1184" t="s">
        <v>134</v>
      </c>
      <c r="O17" s="409" t="s">
        <v>135</v>
      </c>
      <c r="P17" s="409" t="s">
        <v>136</v>
      </c>
      <c r="Q17" s="409" t="s">
        <v>137</v>
      </c>
      <c r="R17" s="409" t="s">
        <v>138</v>
      </c>
      <c r="S17" s="410" t="s">
        <v>139</v>
      </c>
      <c r="T17" s="404" t="s">
        <v>344</v>
      </c>
      <c r="U17" s="404" t="s">
        <v>342</v>
      </c>
      <c r="V17" s="404" t="s">
        <v>343</v>
      </c>
      <c r="W17" s="404" t="s">
        <v>375</v>
      </c>
      <c r="X17" s="404" t="s">
        <v>376</v>
      </c>
      <c r="Y17" s="409"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c r="F18" s="100"/>
      <c r="G18" s="100"/>
      <c r="H18" s="109" t="b">
        <f>IF(C18&lt;&gt;"",'[1]CBL Score Standard'!$D74,IF(D18&lt;&gt;"",SUM('[1]CBL Score Standard'!$D74:$E74),IF(E18&lt;&gt;"",SUM('[1]CBL Score Standard'!$D74:$F74),IF(F18&lt;&gt;"",SUM('[1]CBL Score Standard'!$D74:$G74),IF(G18&lt;&gt;"",SUM('[1]CBL Score Standard'!$D74:$H74,0))))))</f>
        <v>0</v>
      </c>
      <c r="K18" s="405"/>
      <c r="L18" s="405"/>
      <c r="M18" s="1183"/>
      <c r="N18" s="1190"/>
      <c r="O18" s="405"/>
      <c r="P18" s="35" t="s">
        <v>141</v>
      </c>
      <c r="Q18" s="405"/>
      <c r="R18" s="405"/>
      <c r="S18" s="411"/>
      <c r="T18" s="404"/>
      <c r="U18" s="404"/>
      <c r="V18" s="404"/>
      <c r="W18" s="404"/>
      <c r="X18" s="404"/>
      <c r="Y18" s="405"/>
      <c r="Z18" s="1187"/>
      <c r="AA18" s="400" t="s">
        <v>672</v>
      </c>
      <c r="AB18" s="400" t="s">
        <v>673</v>
      </c>
      <c r="AC18" s="400" t="s">
        <v>672</v>
      </c>
      <c r="AD18" s="400" t="s">
        <v>673</v>
      </c>
      <c r="AE18" s="400" t="s">
        <v>672</v>
      </c>
      <c r="AF18" s="400" t="s">
        <v>673</v>
      </c>
      <c r="AG18" s="400" t="s">
        <v>672</v>
      </c>
      <c r="AH18" s="400" t="s">
        <v>673</v>
      </c>
      <c r="AI18" s="400" t="s">
        <v>672</v>
      </c>
      <c r="AJ18" s="400" t="s">
        <v>673</v>
      </c>
    </row>
    <row r="19" spans="1:36" ht="12.75" customHeight="1" x14ac:dyDescent="0.3">
      <c r="A19" s="110" t="s">
        <v>55</v>
      </c>
      <c r="B19" s="99" t="s">
        <v>198</v>
      </c>
      <c r="C19" s="100"/>
      <c r="D19" s="100" t="s">
        <v>77</v>
      </c>
      <c r="E19" s="100"/>
      <c r="F19" s="100"/>
      <c r="G19" s="100"/>
      <c r="H19" s="109">
        <f>IF(C19&lt;&gt;"",'[1]CBL Score Standard'!$D75,IF(D19&lt;&gt;"",SUM('[1]CBL Score Standard'!$D75:$E75),IF(E19&lt;&gt;"",SUM('[1]CBL Score Standard'!$D75:$F75),IF(F19&lt;&gt;"",SUM('[1]CBL Score Standard'!$D75:$G75),IF(G19&lt;&gt;"",SUM('[1]CBL Score Standard'!$D75:$H75,0))))))</f>
        <v>0</v>
      </c>
      <c r="K19" s="406" t="s">
        <v>142</v>
      </c>
      <c r="L19" s="406" t="s">
        <v>143</v>
      </c>
      <c r="M19" s="104" t="s">
        <v>6</v>
      </c>
      <c r="N19" s="36" t="s">
        <v>46</v>
      </c>
      <c r="O19" s="89" t="s">
        <v>171</v>
      </c>
      <c r="P19" s="406"/>
      <c r="Q19" s="37" t="s">
        <v>172</v>
      </c>
      <c r="R19" s="40" t="s">
        <v>173</v>
      </c>
      <c r="S19" s="66" t="s">
        <v>715</v>
      </c>
      <c r="T19" s="419" t="s">
        <v>72</v>
      </c>
      <c r="U19" s="999">
        <v>44075</v>
      </c>
      <c r="V19" s="83" t="s">
        <v>374</v>
      </c>
      <c r="W19" s="83"/>
      <c r="X19" s="83"/>
      <c r="Y19" s="44" t="s">
        <v>174</v>
      </c>
      <c r="Z19" s="259">
        <f t="shared" ref="Z19:Z35" si="2">DATEDIF(AA19,AB19,"m")/12+DATEDIF(AC19,AD19,"m")/12+DATEDIF(AE19,AF19,"m")/12+DATEDIF(AG19,AH19,"m")/12+DATEDIF(AI19,AJ19,"m")/12</f>
        <v>0</v>
      </c>
      <c r="AA19" s="260"/>
      <c r="AB19" s="260"/>
      <c r="AC19" s="260"/>
      <c r="AD19" s="260"/>
      <c r="AE19" s="258"/>
      <c r="AF19" s="258"/>
      <c r="AG19" s="258"/>
      <c r="AH19" s="258"/>
      <c r="AI19" s="258"/>
      <c r="AJ19" s="258"/>
    </row>
    <row r="20" spans="1:36" ht="27.6" x14ac:dyDescent="0.3">
      <c r="A20" s="110" t="s">
        <v>55</v>
      </c>
      <c r="B20" s="99" t="s">
        <v>202</v>
      </c>
      <c r="C20" s="100"/>
      <c r="D20" s="100"/>
      <c r="E20" s="100"/>
      <c r="F20" s="100"/>
      <c r="G20" s="100"/>
      <c r="H20" s="109" t="b">
        <f>IF(C20&lt;&gt;"",'[1]CBL Score Standard'!$D76,IF(D20&lt;&gt;"",SUM('[1]CBL Score Standard'!$D76:$E76),IF(E20&lt;&gt;"",SUM('[1]CBL Score Standard'!$D76:$F76),IF(F20&lt;&gt;"",SUM('[1]CBL Score Standard'!$D76:$G76),IF(G20&lt;&gt;"",SUM('[1]CBL Score Standard'!$D76:$H76,0))))))</f>
        <v>0</v>
      </c>
      <c r="K20" s="407"/>
      <c r="L20" s="407"/>
      <c r="M20" s="104" t="s">
        <v>6</v>
      </c>
      <c r="N20" s="36" t="s">
        <v>41</v>
      </c>
      <c r="O20" s="89" t="s">
        <v>178</v>
      </c>
      <c r="P20" s="1007"/>
      <c r="Q20" s="37" t="s">
        <v>179</v>
      </c>
      <c r="R20" s="40" t="s">
        <v>180</v>
      </c>
      <c r="S20" s="66" t="s">
        <v>715</v>
      </c>
      <c r="T20" s="419" t="s">
        <v>72</v>
      </c>
      <c r="U20" s="999">
        <v>44083</v>
      </c>
      <c r="V20" s="83" t="s">
        <v>374</v>
      </c>
      <c r="W20" s="83"/>
      <c r="X20" s="83"/>
      <c r="Y20" s="44" t="s">
        <v>181</v>
      </c>
      <c r="Z20" s="259">
        <f t="shared" si="2"/>
        <v>0</v>
      </c>
      <c r="AA20" s="260"/>
      <c r="AB20" s="260"/>
      <c r="AC20" s="260"/>
      <c r="AD20" s="260"/>
      <c r="AE20" s="258"/>
      <c r="AF20" s="258"/>
      <c r="AG20" s="258"/>
      <c r="AH20" s="258"/>
      <c r="AI20" s="258"/>
      <c r="AJ20" s="258"/>
    </row>
    <row r="21" spans="1:36" x14ac:dyDescent="0.3">
      <c r="A21" s="110" t="s">
        <v>55</v>
      </c>
      <c r="B21" s="99" t="s">
        <v>664</v>
      </c>
      <c r="C21" s="100"/>
      <c r="D21" s="100"/>
      <c r="E21" s="129"/>
      <c r="F21" s="24"/>
      <c r="G21" s="24"/>
      <c r="H21" s="109" t="b">
        <f>IF(C21&lt;&gt;"",'[1]CBL Score Standard'!$D77,IF(D21&lt;&gt;"",SUM('[1]CBL Score Standard'!$D77:$E77),IF(E21&lt;&gt;"",SUM('[1]CBL Score Standard'!$D77:$F77),IF(F21&lt;&gt;"",SUM('[1]CBL Score Standard'!$D77:$G77),IF(G21&lt;&gt;"",SUM('[1]CBL Score Standard'!$D77:$H77,0))))))</f>
        <v>0</v>
      </c>
      <c r="K21" s="407"/>
      <c r="L21" s="407"/>
      <c r="M21" s="104" t="s">
        <v>6</v>
      </c>
      <c r="N21" s="36" t="s">
        <v>56</v>
      </c>
      <c r="O21" s="87" t="s">
        <v>182</v>
      </c>
      <c r="P21" s="1007"/>
      <c r="Q21" s="39" t="s">
        <v>172</v>
      </c>
      <c r="R21" s="45" t="s">
        <v>183</v>
      </c>
      <c r="S21" s="66" t="s">
        <v>715</v>
      </c>
      <c r="T21" s="419" t="s">
        <v>72</v>
      </c>
      <c r="U21" s="181"/>
      <c r="V21" s="83"/>
      <c r="W21" s="83"/>
      <c r="X21" s="83"/>
      <c r="Y21" s="46" t="s">
        <v>184</v>
      </c>
      <c r="Z21" s="259">
        <f t="shared" si="2"/>
        <v>0</v>
      </c>
      <c r="AA21" s="260"/>
      <c r="AB21" s="260"/>
      <c r="AC21" s="260"/>
      <c r="AD21" s="260"/>
      <c r="AE21" s="258"/>
      <c r="AF21" s="258"/>
      <c r="AG21" s="258"/>
      <c r="AH21" s="258"/>
      <c r="AI21" s="258"/>
      <c r="AJ21" s="258"/>
    </row>
    <row r="22" spans="1:36" x14ac:dyDescent="0.3">
      <c r="A22" s="110" t="s">
        <v>55</v>
      </c>
      <c r="B22" s="99" t="s">
        <v>448</v>
      </c>
      <c r="C22" s="100"/>
      <c r="D22" s="100" t="s">
        <v>77</v>
      </c>
      <c r="E22" s="129"/>
      <c r="F22" s="24"/>
      <c r="G22" s="24"/>
      <c r="H22" s="109">
        <f>IF(C22&lt;&gt;"",'[1]CBL Score Standard'!$D78,IF(D22&lt;&gt;"",SUM('[1]CBL Score Standard'!$D78:$E78),IF(E22&lt;&gt;"",SUM('[1]CBL Score Standard'!$D78:$F78),IF(F22&lt;&gt;"",SUM('[1]CBL Score Standard'!$D78:$G78),IF(G22&lt;&gt;"",SUM('[1]CBL Score Standard'!$D78:$H78,0))))))</f>
        <v>0</v>
      </c>
      <c r="K22" s="407"/>
      <c r="L22" s="407"/>
      <c r="M22" s="104" t="s">
        <v>6</v>
      </c>
      <c r="N22" s="36" t="s">
        <v>144</v>
      </c>
      <c r="O22" s="87" t="s">
        <v>187</v>
      </c>
      <c r="P22" s="1007"/>
      <c r="Q22" s="37" t="s">
        <v>153</v>
      </c>
      <c r="R22" s="40" t="s">
        <v>156</v>
      </c>
      <c r="S22" s="36"/>
      <c r="T22" s="83"/>
      <c r="U22" s="83"/>
      <c r="V22" s="83"/>
      <c r="W22" s="83"/>
      <c r="X22" s="83"/>
      <c r="Y22" s="44" t="s">
        <v>157</v>
      </c>
      <c r="Z22" s="259">
        <f t="shared" si="2"/>
        <v>0</v>
      </c>
      <c r="AA22" s="260"/>
      <c r="AB22" s="260"/>
      <c r="AC22" s="260"/>
      <c r="AD22" s="260"/>
      <c r="AE22" s="258"/>
      <c r="AF22" s="258"/>
      <c r="AG22" s="258"/>
      <c r="AH22" s="258"/>
      <c r="AI22" s="258"/>
      <c r="AJ22" s="258"/>
    </row>
    <row r="23" spans="1:36" ht="12.75" customHeight="1" x14ac:dyDescent="0.3">
      <c r="A23" s="110" t="s">
        <v>55</v>
      </c>
      <c r="B23" s="99" t="s">
        <v>665</v>
      </c>
      <c r="C23" s="100"/>
      <c r="D23" s="100"/>
      <c r="E23" s="129"/>
      <c r="F23" s="24"/>
      <c r="G23" s="24"/>
      <c r="H23" s="109" t="b">
        <f>IF(C23&lt;&gt;"",'[1]CBL Score Standard'!$D79,IF(D23&lt;&gt;"",SUM('[1]CBL Score Standard'!$D79:$E79),IF(E23&lt;&gt;"",SUM('[1]CBL Score Standard'!$D79:$F79),IF(F23&lt;&gt;"",SUM('[1]CBL Score Standard'!$D79:$G79),IF(G23&lt;&gt;"",SUM('[1]CBL Score Standard'!$D79:$H79,0))))))</f>
        <v>0</v>
      </c>
      <c r="K23" s="407"/>
      <c r="L23" s="407"/>
      <c r="M23" s="104" t="s">
        <v>6</v>
      </c>
      <c r="N23" s="36" t="s">
        <v>144</v>
      </c>
      <c r="O23" s="87" t="s">
        <v>188</v>
      </c>
      <c r="P23" s="1007"/>
      <c r="Q23" s="39" t="s">
        <v>155</v>
      </c>
      <c r="R23" s="40" t="s">
        <v>158</v>
      </c>
      <c r="S23" s="36" t="s">
        <v>715</v>
      </c>
      <c r="T23" s="419" t="s">
        <v>72</v>
      </c>
      <c r="U23" s="999">
        <v>44097</v>
      </c>
      <c r="V23" s="83" t="s">
        <v>374</v>
      </c>
      <c r="W23" s="83"/>
      <c r="X23" s="83"/>
      <c r="Y23" s="41" t="s">
        <v>159</v>
      </c>
      <c r="Z23" s="259">
        <f t="shared" si="2"/>
        <v>0</v>
      </c>
      <c r="AA23" s="260"/>
      <c r="AB23" s="260"/>
      <c r="AC23" s="260"/>
      <c r="AD23" s="260"/>
      <c r="AE23" s="258"/>
      <c r="AF23" s="258"/>
      <c r="AG23" s="258"/>
      <c r="AH23" s="258"/>
      <c r="AI23" s="258"/>
      <c r="AJ23" s="258"/>
    </row>
    <row r="24" spans="1:36" ht="12.75" customHeight="1" x14ac:dyDescent="0.3">
      <c r="A24" s="110" t="s">
        <v>55</v>
      </c>
      <c r="B24" s="99" t="s">
        <v>238</v>
      </c>
      <c r="C24" s="100"/>
      <c r="D24" s="100"/>
      <c r="E24" s="100"/>
      <c r="F24" s="24"/>
      <c r="G24" s="24"/>
      <c r="H24" s="109" t="b">
        <f>IF(C24&lt;&gt;"",'[1]CBL Score Standard'!$D80,IF(D24&lt;&gt;"",SUM('[1]CBL Score Standard'!$D80:$E80),IF(E24&lt;&gt;"",SUM('[1]CBL Score Standard'!$D80:$F80),IF(F24&lt;&gt;"",SUM('[1]CBL Score Standard'!$D80:$G80),IF(G24&lt;&gt;"",SUM('[1]CBL Score Standard'!$D80:$H80,0))))))</f>
        <v>0</v>
      </c>
      <c r="K24" s="407"/>
      <c r="L24" s="407"/>
      <c r="M24" s="104" t="s">
        <v>6</v>
      </c>
      <c r="N24" s="36" t="s">
        <v>144</v>
      </c>
      <c r="O24" s="87" t="s">
        <v>189</v>
      </c>
      <c r="P24" s="1007"/>
      <c r="Q24" s="254" t="s">
        <v>659</v>
      </c>
      <c r="R24" s="254" t="s">
        <v>278</v>
      </c>
      <c r="S24" s="36" t="s">
        <v>715</v>
      </c>
      <c r="T24" s="83"/>
      <c r="U24" s="999">
        <v>44092</v>
      </c>
      <c r="V24" s="83" t="s">
        <v>374</v>
      </c>
      <c r="W24" s="83"/>
      <c r="X24" s="83"/>
      <c r="Y24" s="46" t="s">
        <v>160</v>
      </c>
      <c r="Z24" s="259">
        <f t="shared" si="2"/>
        <v>0</v>
      </c>
      <c r="AA24" s="260"/>
      <c r="AB24" s="260"/>
      <c r="AC24" s="260"/>
      <c r="AD24" s="260"/>
      <c r="AE24" s="258"/>
      <c r="AF24" s="258"/>
      <c r="AG24" s="258"/>
      <c r="AH24" s="258"/>
      <c r="AI24" s="258"/>
      <c r="AJ24" s="258"/>
    </row>
    <row r="25" spans="1:36" x14ac:dyDescent="0.3">
      <c r="A25" s="110" t="s">
        <v>55</v>
      </c>
      <c r="B25" s="99" t="s">
        <v>515</v>
      </c>
      <c r="C25" s="100"/>
      <c r="D25" s="100"/>
      <c r="E25" s="100"/>
      <c r="F25" s="24"/>
      <c r="G25" s="24"/>
      <c r="H25" s="109" t="b">
        <f>IF(C25&lt;&gt;"",'[1]CBL Score Standard'!$D81,IF(D25&lt;&gt;"",SUM('[1]CBL Score Standard'!$D81:$E81),IF(E25&lt;&gt;"",SUM('[1]CBL Score Standard'!$D81:$F81),IF(F25&lt;&gt;"",SUM('[1]CBL Score Standard'!$D81:$G81),IF(G25&lt;&gt;"",SUM('[1]CBL Score Standard'!$D81:$H81,0))))))</f>
        <v>0</v>
      </c>
      <c r="K25" s="407"/>
      <c r="L25" s="407"/>
      <c r="M25" s="104" t="s">
        <v>6</v>
      </c>
      <c r="N25" s="36" t="s">
        <v>144</v>
      </c>
      <c r="O25" s="87" t="s">
        <v>190</v>
      </c>
      <c r="P25" s="1007"/>
      <c r="Q25" s="37" t="s">
        <v>161</v>
      </c>
      <c r="R25" s="40" t="s">
        <v>162</v>
      </c>
      <c r="S25" s="36" t="s">
        <v>715</v>
      </c>
      <c r="T25" s="83"/>
      <c r="U25" s="83"/>
      <c r="V25" s="83"/>
      <c r="W25" s="83"/>
      <c r="X25" s="83"/>
      <c r="Y25" s="46" t="s">
        <v>163</v>
      </c>
      <c r="Z25" s="259">
        <f t="shared" si="2"/>
        <v>0</v>
      </c>
      <c r="AA25" s="260"/>
      <c r="AB25" s="260"/>
      <c r="AC25" s="260"/>
      <c r="AD25" s="260"/>
      <c r="AE25" s="258"/>
      <c r="AF25" s="258"/>
      <c r="AG25" s="258"/>
      <c r="AH25" s="258"/>
      <c r="AI25" s="258"/>
      <c r="AJ25" s="258"/>
    </row>
    <row r="26" spans="1:36" ht="26.4" x14ac:dyDescent="0.3">
      <c r="A26" s="110" t="s">
        <v>3</v>
      </c>
      <c r="B26" s="99" t="s">
        <v>516</v>
      </c>
      <c r="C26" s="100"/>
      <c r="D26" s="100"/>
      <c r="E26" s="100"/>
      <c r="F26" s="100"/>
      <c r="G26" s="24"/>
      <c r="H26" s="109" t="b">
        <f>IF(C26&lt;&gt;"",'[1]CBL Score Standard'!$D82,IF(D26&lt;&gt;"",SUM('[1]CBL Score Standard'!$D82:$E82),IF(E26&lt;&gt;"",SUM('[1]CBL Score Standard'!$D82:$F82),IF(F26&lt;&gt;"",SUM('[1]CBL Score Standard'!$D82:$G82),IF(G26&lt;&gt;"",SUM('[1]CBL Score Standard'!$D82:$H82,0))))))</f>
        <v>0</v>
      </c>
      <c r="K26" s="407"/>
      <c r="L26" s="407"/>
      <c r="M26" s="104" t="s">
        <v>6</v>
      </c>
      <c r="N26" s="36" t="s">
        <v>144</v>
      </c>
      <c r="O26" s="87" t="s">
        <v>191</v>
      </c>
      <c r="P26" s="1007"/>
      <c r="Q26" s="37" t="s">
        <v>164</v>
      </c>
      <c r="R26" s="40" t="s">
        <v>165</v>
      </c>
      <c r="S26" s="36" t="s">
        <v>715</v>
      </c>
      <c r="T26" s="83"/>
      <c r="U26" s="999">
        <v>44088</v>
      </c>
      <c r="V26" s="83" t="s">
        <v>374</v>
      </c>
      <c r="W26" s="83"/>
      <c r="X26" s="83"/>
      <c r="Y26" s="46" t="s">
        <v>166</v>
      </c>
      <c r="Z26" s="259">
        <f t="shared" si="2"/>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IF(C27&lt;&gt;"",'[1]CBL Score Standard'!$D83,IF(D27&lt;&gt;"",SUM('[1]CBL Score Standard'!$D83:$E83),IF(E27&lt;&gt;"",SUM('[1]CBL Score Standard'!$D83:$F83),IF(F27&lt;&gt;"",SUM('[1]CBL Score Standard'!$D83:$G83),IF(G27&lt;&gt;"",SUM('[1]CBL Score Standard'!$D83:$H83,0))))))</f>
        <v>0</v>
      </c>
      <c r="K27" s="407"/>
      <c r="L27" s="407"/>
      <c r="M27" s="104" t="s">
        <v>6</v>
      </c>
      <c r="N27" s="36" t="s">
        <v>55</v>
      </c>
      <c r="O27" s="87" t="s">
        <v>192</v>
      </c>
      <c r="P27" s="1007"/>
      <c r="Q27" s="39" t="s">
        <v>383</v>
      </c>
      <c r="R27" s="45" t="s">
        <v>341</v>
      </c>
      <c r="S27" s="66" t="s">
        <v>715</v>
      </c>
      <c r="T27" s="84" t="s">
        <v>73</v>
      </c>
      <c r="U27" s="181"/>
      <c r="V27" s="83"/>
      <c r="W27" s="83"/>
      <c r="X27" s="83"/>
      <c r="Y27" s="46" t="s">
        <v>193</v>
      </c>
      <c r="Z27" s="259">
        <f t="shared" si="2"/>
        <v>0</v>
      </c>
      <c r="AA27" s="260"/>
      <c r="AB27" s="260"/>
      <c r="AC27" s="260"/>
      <c r="AD27" s="260"/>
      <c r="AE27" s="258"/>
      <c r="AF27" s="258"/>
      <c r="AG27" s="258"/>
      <c r="AH27" s="258"/>
      <c r="AI27" s="258"/>
      <c r="AJ27" s="258"/>
    </row>
    <row r="28" spans="1:36" ht="27.6" x14ac:dyDescent="0.3">
      <c r="A28" s="110" t="s">
        <v>59</v>
      </c>
      <c r="B28" s="99" t="s">
        <v>684</v>
      </c>
      <c r="C28" s="100"/>
      <c r="D28" s="100"/>
      <c r="E28" s="24"/>
      <c r="F28" s="24"/>
      <c r="G28" s="24"/>
      <c r="H28" s="109" t="b">
        <f>IF(C28&lt;&gt;"",'[1]CBL Score Standard'!$D84,IF(D28&lt;&gt;"",SUM('[1]CBL Score Standard'!$D84:$E84),IF(E28&lt;&gt;"",SUM('[1]CBL Score Standard'!$D84:$F84),IF(F28&lt;&gt;"",SUM('[1]CBL Score Standard'!$D84:$G84),IF(G28&lt;&gt;"",SUM('[1]CBL Score Standard'!$D84:$H84,0))))))</f>
        <v>0</v>
      </c>
      <c r="K28" s="407"/>
      <c r="L28" s="407"/>
      <c r="M28" s="104" t="s">
        <v>6</v>
      </c>
      <c r="N28" s="36" t="s">
        <v>55</v>
      </c>
      <c r="O28" s="87" t="s">
        <v>194</v>
      </c>
      <c r="P28" s="1007"/>
      <c r="Q28" s="254" t="s">
        <v>649</v>
      </c>
      <c r="R28" s="254" t="s">
        <v>650</v>
      </c>
      <c r="S28" s="66" t="s">
        <v>715</v>
      </c>
      <c r="T28" s="83"/>
      <c r="U28" s="83"/>
      <c r="V28" s="83"/>
      <c r="W28" s="83"/>
      <c r="X28" s="83"/>
      <c r="Y28" s="46" t="s">
        <v>195</v>
      </c>
      <c r="Z28" s="259">
        <f t="shared" si="2"/>
        <v>0</v>
      </c>
      <c r="AA28" s="260"/>
      <c r="AB28" s="260"/>
      <c r="AC28" s="260"/>
      <c r="AD28" s="260"/>
      <c r="AE28" s="258"/>
      <c r="AF28" s="258"/>
      <c r="AG28" s="258"/>
      <c r="AH28" s="258"/>
      <c r="AI28" s="258"/>
      <c r="AJ28" s="258"/>
    </row>
    <row r="29" spans="1:36" ht="27.6" x14ac:dyDescent="0.3">
      <c r="A29" s="110" t="s">
        <v>59</v>
      </c>
      <c r="B29" s="99" t="s">
        <v>683</v>
      </c>
      <c r="C29" s="100"/>
      <c r="D29" s="100" t="s">
        <v>77</v>
      </c>
      <c r="E29" s="24"/>
      <c r="F29" s="24"/>
      <c r="G29" s="24"/>
      <c r="H29" s="109">
        <f>IF(C29&lt;&gt;"",'[1]CBL Score Standard'!$D85,IF(D29&lt;&gt;"",SUM('[1]CBL Score Standard'!$D85:$E85),IF(E29&lt;&gt;"",SUM('[1]CBL Score Standard'!$D85:$F85),IF(F29&lt;&gt;"",SUM('[1]CBL Score Standard'!$D85:$G85),IF(G29&lt;&gt;"",SUM('[1]CBL Score Standard'!$D85:$H85,0))))))</f>
        <v>0</v>
      </c>
      <c r="K29" s="407"/>
      <c r="L29" s="407"/>
      <c r="M29" s="104" t="s">
        <v>6</v>
      </c>
      <c r="N29" s="36" t="s">
        <v>55</v>
      </c>
      <c r="O29" s="87" t="s">
        <v>196</v>
      </c>
      <c r="P29" s="1007"/>
      <c r="Q29" s="254" t="s">
        <v>651</v>
      </c>
      <c r="R29" s="254" t="s">
        <v>652</v>
      </c>
      <c r="S29" s="50"/>
      <c r="T29" s="83"/>
      <c r="U29" s="83"/>
      <c r="V29" s="83"/>
      <c r="W29" s="83"/>
      <c r="X29" s="83"/>
      <c r="Y29" s="46" t="s">
        <v>197</v>
      </c>
      <c r="Z29" s="259">
        <f t="shared" si="2"/>
        <v>0</v>
      </c>
      <c r="AA29" s="260"/>
      <c r="AB29" s="260"/>
      <c r="AC29" s="260"/>
      <c r="AD29" s="260"/>
      <c r="AE29" s="258"/>
      <c r="AF29" s="258"/>
      <c r="AG29" s="258"/>
      <c r="AH29" s="258"/>
      <c r="AI29" s="258"/>
      <c r="AJ29" s="258"/>
    </row>
    <row r="30" spans="1:36" x14ac:dyDescent="0.3">
      <c r="A30" s="110" t="s">
        <v>149</v>
      </c>
      <c r="B30" s="99" t="s">
        <v>149</v>
      </c>
      <c r="C30" s="24"/>
      <c r="D30" s="24" t="s">
        <v>77</v>
      </c>
      <c r="E30" s="24"/>
      <c r="F30" s="24"/>
      <c r="G30" s="24"/>
      <c r="H30" s="109">
        <f>IF(C30&lt;&gt;"",'[1]CBL Score Standard'!$D86,IF(D30&lt;&gt;"",SUM('[1]CBL Score Standard'!$D86:$E86),IF(E30&lt;&gt;"",SUM('[1]CBL Score Standard'!$D86:$F86),IF(F30&lt;&gt;"",SUM('[1]CBL Score Standard'!$D86:$G86),IF(G30&lt;&gt;"",SUM('[1]CBL Score Standard'!$D86:$H86,0))))))</f>
        <v>0.13742071881606766</v>
      </c>
      <c r="K30" s="407"/>
      <c r="L30" s="407"/>
      <c r="M30" s="104" t="s">
        <v>6</v>
      </c>
      <c r="N30" s="36" t="s">
        <v>55</v>
      </c>
      <c r="O30" s="87" t="s">
        <v>198</v>
      </c>
      <c r="P30" s="1007"/>
      <c r="Q30" s="39" t="s">
        <v>199</v>
      </c>
      <c r="R30" s="45" t="s">
        <v>200</v>
      </c>
      <c r="S30" s="50" t="s">
        <v>715</v>
      </c>
      <c r="T30" s="419" t="s">
        <v>72</v>
      </c>
      <c r="U30" s="999">
        <v>44085</v>
      </c>
      <c r="V30" s="83" t="s">
        <v>374</v>
      </c>
      <c r="W30" s="83"/>
      <c r="X30" s="83"/>
      <c r="Y30" s="49" t="s">
        <v>201</v>
      </c>
      <c r="Z30" s="259">
        <f t="shared" si="2"/>
        <v>0</v>
      </c>
      <c r="AA30" s="260"/>
      <c r="AB30" s="260"/>
      <c r="AC30" s="260"/>
      <c r="AD30" s="260"/>
      <c r="AE30" s="258"/>
      <c r="AF30" s="258"/>
      <c r="AG30" s="258"/>
      <c r="AH30" s="258"/>
      <c r="AI30" s="258"/>
      <c r="AJ30" s="258"/>
    </row>
    <row r="31" spans="1:36" x14ac:dyDescent="0.3">
      <c r="A31" s="110" t="s">
        <v>149</v>
      </c>
      <c r="B31" s="99" t="s">
        <v>370</v>
      </c>
      <c r="C31" s="100"/>
      <c r="D31" s="100"/>
      <c r="E31" s="117"/>
      <c r="F31" s="24"/>
      <c r="G31" s="24"/>
      <c r="H31" s="109" t="b">
        <f>IF(C31&lt;&gt;"",'[1]CBL Score Standard'!$D87,IF(D31&lt;&gt;"",SUM('[1]CBL Score Standard'!$D87:$E87),IF(E31&lt;&gt;"",SUM('[1]CBL Score Standard'!$D87:$F87),IF(F31&lt;&gt;"",SUM('[1]CBL Score Standard'!$D87:$G87),IF(G31&lt;&gt;"",SUM('[1]CBL Score Standard'!$D87:$H87,0))))))</f>
        <v>0</v>
      </c>
      <c r="K31" s="407"/>
      <c r="L31" s="407"/>
      <c r="M31" s="104" t="s">
        <v>6</v>
      </c>
      <c r="N31" s="36" t="s">
        <v>55</v>
      </c>
      <c r="O31" s="87" t="s">
        <v>202</v>
      </c>
      <c r="P31" s="1007"/>
      <c r="Q31" s="39" t="s">
        <v>384</v>
      </c>
      <c r="R31" s="45" t="s">
        <v>385</v>
      </c>
      <c r="S31" s="50" t="s">
        <v>715</v>
      </c>
      <c r="T31" s="83"/>
      <c r="U31" s="83"/>
      <c r="V31" s="83"/>
      <c r="W31" s="83"/>
      <c r="X31" s="83"/>
      <c r="Y31" s="49" t="s">
        <v>203</v>
      </c>
      <c r="Z31" s="259">
        <f t="shared" si="2"/>
        <v>0</v>
      </c>
      <c r="AA31" s="260"/>
      <c r="AB31" s="260"/>
      <c r="AC31" s="260"/>
      <c r="AD31" s="260"/>
      <c r="AE31" s="258"/>
      <c r="AF31" s="258"/>
      <c r="AG31" s="258"/>
      <c r="AH31" s="258"/>
      <c r="AI31" s="258"/>
      <c r="AJ31" s="258"/>
    </row>
    <row r="32" spans="1:36" ht="26.4" x14ac:dyDescent="0.3">
      <c r="A32" s="110" t="s">
        <v>31</v>
      </c>
      <c r="B32" s="99" t="s">
        <v>660</v>
      </c>
      <c r="C32" s="24"/>
      <c r="D32" s="24"/>
      <c r="E32" s="24"/>
      <c r="F32" s="24"/>
      <c r="G32" s="24"/>
      <c r="H32" s="109" t="b">
        <f>IF(C32&lt;&gt;"",'[1]CBL Score Standard'!$D88,IF(D32&lt;&gt;"",SUM('[1]CBL Score Standard'!$D88:$E88),IF(E32&lt;&gt;"",SUM('[1]CBL Score Standard'!$D88:$F88),IF(F32&lt;&gt;"",SUM('[1]CBL Score Standard'!$D88:$G88),IF(G32&lt;&gt;"",SUM('[1]CBL Score Standard'!$D88:$H88,0))))))</f>
        <v>0</v>
      </c>
      <c r="K32" s="407"/>
      <c r="L32" s="407"/>
      <c r="M32" s="104" t="s">
        <v>6</v>
      </c>
      <c r="N32" s="36" t="s">
        <v>56</v>
      </c>
      <c r="O32" s="87" t="s">
        <v>427</v>
      </c>
      <c r="P32" s="1007"/>
      <c r="Q32" s="39" t="s">
        <v>167</v>
      </c>
      <c r="R32" s="45" t="s">
        <v>204</v>
      </c>
      <c r="S32" s="36" t="s">
        <v>715</v>
      </c>
      <c r="T32" s="419" t="s">
        <v>72</v>
      </c>
      <c r="U32" s="185">
        <v>44048</v>
      </c>
      <c r="V32" s="214" t="s">
        <v>374</v>
      </c>
      <c r="W32" s="83"/>
      <c r="X32" s="83"/>
      <c r="Y32" s="46" t="s">
        <v>205</v>
      </c>
      <c r="Z32" s="259">
        <f t="shared" si="2"/>
        <v>0</v>
      </c>
      <c r="AA32" s="260"/>
      <c r="AB32" s="260"/>
      <c r="AC32" s="260"/>
      <c r="AD32" s="260"/>
      <c r="AE32" s="258"/>
      <c r="AF32" s="258"/>
      <c r="AG32" s="258"/>
      <c r="AH32" s="258"/>
      <c r="AI32" s="258"/>
      <c r="AJ32" s="258"/>
    </row>
    <row r="33" spans="1:36" x14ac:dyDescent="0.3">
      <c r="A33" s="110" t="s">
        <v>31</v>
      </c>
      <c r="B33" s="99" t="s">
        <v>175</v>
      </c>
      <c r="C33" s="100"/>
      <c r="D33" s="24"/>
      <c r="E33" s="129"/>
      <c r="F33" s="24"/>
      <c r="G33" s="24"/>
      <c r="H33" s="109" t="b">
        <f>IF(C33&lt;&gt;"",'[1]CBL Score Standard'!$D89,IF(D33&lt;&gt;"",SUM('[1]CBL Score Standard'!$D89:$E89),IF(E33&lt;&gt;"",SUM('[1]CBL Score Standard'!$D89:$F89),IF(F33&lt;&gt;"",SUM('[1]CBL Score Standard'!$D89:$G89),IF(G33&lt;&gt;"",SUM('[1]CBL Score Standard'!$D89:$H89,0))))))</f>
        <v>0</v>
      </c>
      <c r="K33" s="407"/>
      <c r="L33" s="407"/>
      <c r="M33" s="104" t="s">
        <v>6</v>
      </c>
      <c r="N33" s="36" t="s">
        <v>0</v>
      </c>
      <c r="O33" s="87" t="s">
        <v>426</v>
      </c>
      <c r="P33" s="1007"/>
      <c r="Q33" s="39" t="s">
        <v>206</v>
      </c>
      <c r="R33" s="40" t="s">
        <v>206</v>
      </c>
      <c r="S33" s="50"/>
      <c r="T33" s="83"/>
      <c r="U33" s="83"/>
      <c r="V33" s="83"/>
      <c r="W33" s="83"/>
      <c r="X33" s="83"/>
      <c r="Y33" s="41"/>
      <c r="Z33" s="259">
        <f t="shared" si="2"/>
        <v>0</v>
      </c>
      <c r="AA33" s="260"/>
      <c r="AB33" s="260"/>
      <c r="AC33" s="260"/>
      <c r="AD33" s="260"/>
      <c r="AE33" s="258"/>
      <c r="AF33" s="258"/>
      <c r="AG33" s="258"/>
      <c r="AH33" s="258"/>
      <c r="AI33" s="258"/>
      <c r="AJ33" s="258"/>
    </row>
    <row r="34" spans="1:36" x14ac:dyDescent="0.3">
      <c r="A34" s="110" t="s">
        <v>46</v>
      </c>
      <c r="B34" s="99" t="s">
        <v>171</v>
      </c>
      <c r="C34" s="100"/>
      <c r="D34" s="24" t="s">
        <v>77</v>
      </c>
      <c r="E34" s="129"/>
      <c r="F34" s="24"/>
      <c r="G34" s="24"/>
      <c r="H34" s="109">
        <f>IF(C34&lt;&gt;"",'[1]CBL Score Standard'!$D90,IF(D34&lt;&gt;"",SUM('[1]CBL Score Standard'!$D90:$E90),IF(E34&lt;&gt;"",SUM('[1]CBL Score Standard'!$D90:$F90),IF(F34&lt;&gt;"",SUM('[1]CBL Score Standard'!$D90:$G90),IF(G34&lt;&gt;"",SUM('[1]CBL Score Standard'!$D90:$H90,0))))))</f>
        <v>4.6511627906976744E-2</v>
      </c>
      <c r="K34" s="407"/>
      <c r="L34" s="407"/>
      <c r="M34" s="104" t="s">
        <v>6</v>
      </c>
      <c r="N34" s="36" t="s">
        <v>53</v>
      </c>
      <c r="O34" s="90" t="s">
        <v>371</v>
      </c>
      <c r="P34" s="1007"/>
      <c r="Q34" s="39" t="s">
        <v>164</v>
      </c>
      <c r="R34" s="45" t="s">
        <v>207</v>
      </c>
      <c r="S34" s="36"/>
      <c r="T34" s="83" t="s">
        <v>73</v>
      </c>
      <c r="U34" s="83"/>
      <c r="V34" s="83"/>
      <c r="W34" s="83"/>
      <c r="X34" s="83"/>
      <c r="Y34" s="49" t="s">
        <v>208</v>
      </c>
      <c r="Z34" s="259">
        <f t="shared" si="2"/>
        <v>0</v>
      </c>
      <c r="AA34" s="260"/>
      <c r="AB34" s="260"/>
      <c r="AC34" s="260"/>
      <c r="AD34" s="260"/>
      <c r="AE34" s="258"/>
      <c r="AF34" s="258"/>
      <c r="AG34" s="258"/>
      <c r="AH34" s="258"/>
      <c r="AI34" s="258"/>
      <c r="AJ34" s="258"/>
    </row>
    <row r="35" spans="1:36" ht="28.8" x14ac:dyDescent="0.3">
      <c r="A35" s="110" t="s">
        <v>2</v>
      </c>
      <c r="B35" s="99" t="s">
        <v>234</v>
      </c>
      <c r="C35" s="100"/>
      <c r="D35" s="100" t="s">
        <v>77</v>
      </c>
      <c r="E35" s="100"/>
      <c r="F35" s="24"/>
      <c r="G35" s="24"/>
      <c r="H35" s="109">
        <f>IF(C35&lt;&gt;"",'[1]CBL Score Standard'!$D91,IF(D35&lt;&gt;"",SUM('[1]CBL Score Standard'!$D91:$E91),IF(E35&lt;&gt;"",SUM('[1]CBL Score Standard'!$D91:$F91),IF(F35&lt;&gt;"",SUM('[1]CBL Score Standard'!$D91:$G91),IF(G35&lt;&gt;"",SUM('[1]CBL Score Standard'!$D91:$H91,0))))))</f>
        <v>0</v>
      </c>
      <c r="K35" s="408"/>
      <c r="L35" s="408"/>
      <c r="M35" s="104" t="s">
        <v>6</v>
      </c>
      <c r="N35" s="36" t="s">
        <v>54</v>
      </c>
      <c r="O35" s="87" t="s">
        <v>345</v>
      </c>
      <c r="P35" s="1007"/>
      <c r="Q35" s="39" t="s">
        <v>209</v>
      </c>
      <c r="R35" s="45" t="s">
        <v>210</v>
      </c>
      <c r="S35" s="36" t="s">
        <v>715</v>
      </c>
      <c r="T35" s="83"/>
      <c r="U35" s="83"/>
      <c r="V35" s="83"/>
      <c r="W35" s="83"/>
      <c r="X35" s="83"/>
      <c r="Y35" s="250" t="s">
        <v>629</v>
      </c>
      <c r="Z35" s="259">
        <f t="shared" si="2"/>
        <v>0</v>
      </c>
      <c r="AA35" s="260"/>
      <c r="AB35" s="260"/>
      <c r="AC35" s="260"/>
      <c r="AD35" s="260"/>
      <c r="AE35" s="258"/>
      <c r="AF35" s="258"/>
      <c r="AG35" s="258"/>
      <c r="AH35" s="258"/>
      <c r="AI35" s="258"/>
      <c r="AJ35" s="258"/>
    </row>
    <row r="36" spans="1:36" x14ac:dyDescent="0.3">
      <c r="A36" s="110" t="s">
        <v>54</v>
      </c>
      <c r="B36" s="99" t="s">
        <v>425</v>
      </c>
      <c r="C36" s="24"/>
      <c r="D36" s="24"/>
      <c r="E36" s="24"/>
      <c r="F36" s="24"/>
      <c r="G36" s="24"/>
      <c r="H36" s="109" t="b">
        <f>IF(C36&lt;&gt;"",'[1]CBL Score Standard'!$D92,IF(D36&lt;&gt;"",SUM('[1]CBL Score Standard'!$D92:$E92),IF(E36&lt;&gt;"",SUM('[1]CBL Score Standard'!$D92:$F92),IF(F36&lt;&gt;"",SUM('[1]CBL Score Standard'!$D92:$G92),IF(G36&lt;&gt;"",SUM('[1]CBL Score Standard'!$D92:$H92,0))))))</f>
        <v>0</v>
      </c>
      <c r="K36" s="3"/>
      <c r="L36" s="3"/>
      <c r="M36" s="3"/>
      <c r="N36" s="92"/>
      <c r="O36" s="3"/>
      <c r="P36" s="1007"/>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c r="F37" s="24"/>
      <c r="G37" s="24"/>
      <c r="H37" s="109" t="b">
        <f>IF(C37&lt;&gt;"",'[1]CBL Score Standard'!$D93,IF(D37&lt;&gt;"",SUM('[1]CBL Score Standard'!$D93:$E93),IF(E37&lt;&gt;"",SUM('[1]CBL Score Standard'!$D93:$F93),IF(F37&lt;&gt;"",SUM('[1]CBL Score Standard'!$D93:$G93),IF(G37&lt;&gt;"",SUM('[1]CBL Score Standard'!$D93:$H93,0))))))</f>
        <v>0</v>
      </c>
      <c r="K37" s="1173" t="s">
        <v>211</v>
      </c>
      <c r="L37" s="1174"/>
      <c r="M37" s="1174"/>
      <c r="N37" s="1174"/>
      <c r="O37" s="1174"/>
      <c r="P37" s="1174"/>
      <c r="Q37" s="1174"/>
      <c r="R37" s="1174"/>
      <c r="S37" s="1174"/>
      <c r="T37" s="1174"/>
      <c r="U37" s="1174"/>
      <c r="V37" s="1174"/>
      <c r="W37" s="1174"/>
      <c r="X37" s="1174"/>
      <c r="Y37" s="1174"/>
      <c r="Z37" s="263"/>
      <c r="AA37" s="402"/>
      <c r="AB37" s="402"/>
      <c r="AC37" s="402"/>
      <c r="AD37" s="402"/>
      <c r="AE37" s="402"/>
      <c r="AF37" s="402"/>
      <c r="AG37" s="402"/>
      <c r="AH37" s="402"/>
      <c r="AI37" s="402"/>
      <c r="AJ37" s="402"/>
    </row>
    <row r="38" spans="1:36" ht="27.6" x14ac:dyDescent="0.3">
      <c r="A38" s="110" t="s">
        <v>54</v>
      </c>
      <c r="B38" s="99" t="s">
        <v>231</v>
      </c>
      <c r="C38" s="100"/>
      <c r="D38" s="100"/>
      <c r="E38" s="24"/>
      <c r="F38" s="24"/>
      <c r="G38" s="24"/>
      <c r="H38" s="109" t="b">
        <f>IF(C38&lt;&gt;"",'[1]CBL Score Standard'!$D94,IF(D38&lt;&gt;"",SUM('[1]CBL Score Standard'!$D94:$E94),IF(E38&lt;&gt;"",SUM('[1]CBL Score Standard'!$D94:$F94),IF(F38&lt;&gt;"",SUM('[1]CBL Score Standard'!$D94:$G94),IF(G38&lt;&gt;"",SUM('[1]CBL Score Standard'!$D94:$H94,0))))))</f>
        <v>0</v>
      </c>
      <c r="K38" s="409" t="s">
        <v>133</v>
      </c>
      <c r="L38" s="409" t="s">
        <v>91</v>
      </c>
      <c r="M38" s="1182" t="s">
        <v>75</v>
      </c>
      <c r="N38" s="1184" t="s">
        <v>134</v>
      </c>
      <c r="O38" s="401" t="s">
        <v>135</v>
      </c>
      <c r="P38" s="409" t="s">
        <v>136</v>
      </c>
      <c r="Q38" s="409" t="s">
        <v>137</v>
      </c>
      <c r="R38" s="409" t="s">
        <v>138</v>
      </c>
      <c r="S38" s="410" t="s">
        <v>139</v>
      </c>
      <c r="T38" s="404" t="s">
        <v>344</v>
      </c>
      <c r="U38" s="404" t="s">
        <v>342</v>
      </c>
      <c r="V38" s="404" t="s">
        <v>343</v>
      </c>
      <c r="W38" s="404" t="s">
        <v>375</v>
      </c>
      <c r="X38" s="404" t="s">
        <v>376</v>
      </c>
      <c r="Y38" s="409"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17"/>
      <c r="F39" s="24"/>
      <c r="G39" s="24"/>
      <c r="H39" s="109" t="b">
        <f>IF(C39&lt;&gt;"",'[1]CBL Score Standard'!$D95,IF(D39&lt;&gt;"",SUM('[1]CBL Score Standard'!$D95:$E95),IF(E39&lt;&gt;"",SUM('[1]CBL Score Standard'!$D95:$F95),IF(F39&lt;&gt;"",SUM('[1]CBL Score Standard'!$D95:$G95),IF(G39&lt;&gt;"",SUM('[1]CBL Score Standard'!$D95:$H95,0))))))</f>
        <v>0</v>
      </c>
      <c r="K39" s="405"/>
      <c r="L39" s="405"/>
      <c r="M39" s="1183"/>
      <c r="N39" s="1190"/>
      <c r="O39" s="403"/>
      <c r="P39" s="1013" t="s">
        <v>141</v>
      </c>
      <c r="Q39" s="405"/>
      <c r="R39" s="405"/>
      <c r="S39" s="411"/>
      <c r="T39" s="404"/>
      <c r="U39" s="404"/>
      <c r="V39" s="404"/>
      <c r="W39" s="404"/>
      <c r="X39" s="404"/>
      <c r="Y39" s="405"/>
      <c r="Z39" s="1187"/>
      <c r="AA39" s="400" t="s">
        <v>672</v>
      </c>
      <c r="AB39" s="400" t="s">
        <v>673</v>
      </c>
      <c r="AC39" s="400" t="s">
        <v>672</v>
      </c>
      <c r="AD39" s="400" t="s">
        <v>673</v>
      </c>
      <c r="AE39" s="400" t="s">
        <v>672</v>
      </c>
      <c r="AF39" s="400" t="s">
        <v>673</v>
      </c>
      <c r="AG39" s="400" t="s">
        <v>672</v>
      </c>
      <c r="AH39" s="400" t="s">
        <v>673</v>
      </c>
      <c r="AI39" s="400" t="s">
        <v>672</v>
      </c>
      <c r="AJ39" s="400" t="s">
        <v>673</v>
      </c>
    </row>
    <row r="40" spans="1:36" x14ac:dyDescent="0.3">
      <c r="A40" s="110" t="s">
        <v>53</v>
      </c>
      <c r="B40" s="99" t="s">
        <v>223</v>
      </c>
      <c r="C40" s="100"/>
      <c r="D40" s="100"/>
      <c r="E40" s="117"/>
      <c r="F40" s="24"/>
      <c r="G40" s="24"/>
      <c r="H40" s="109" t="b">
        <f>IF(C40&lt;&gt;"",'[1]CBL Score Standard'!$D96,IF(D40&lt;&gt;"",SUM('[1]CBL Score Standard'!$D96:$E96),IF(E40&lt;&gt;"",SUM('[1]CBL Score Standard'!$D96:$F96),IF(F40&lt;&gt;"",SUM('[1]CBL Score Standard'!$D96:$G96),IF(G40&lt;&gt;"",SUM('[1]CBL Score Standard'!$D96:$H96,0))))))</f>
        <v>0</v>
      </c>
      <c r="K40" s="406" t="s">
        <v>142</v>
      </c>
      <c r="L40" s="406" t="s">
        <v>143</v>
      </c>
      <c r="M40" s="104" t="s">
        <v>7</v>
      </c>
      <c r="N40" s="36" t="s">
        <v>56</v>
      </c>
      <c r="O40" s="1012" t="s">
        <v>663</v>
      </c>
      <c r="P40" s="173"/>
      <c r="Q40" s="892" t="s">
        <v>212</v>
      </c>
      <c r="R40" s="898" t="s">
        <v>213</v>
      </c>
      <c r="S40" s="66"/>
      <c r="T40" s="84"/>
      <c r="U40" s="180"/>
      <c r="V40" s="214"/>
      <c r="W40" s="83"/>
      <c r="X40" s="83"/>
      <c r="Y40" s="46" t="s">
        <v>214</v>
      </c>
      <c r="Z40" s="259">
        <f t="shared" ref="Z40:Z55" si="3">DATEDIF(AA40,AB40,"m")/12+DATEDIF(AC40,AD40,"m")/12+DATEDIF(AE40,AF40,"m")/12+DATEDIF(AG40,AH40,"m")/12+DATEDIF(AI40,AJ40,"m")/12</f>
        <v>0</v>
      </c>
      <c r="AA40" s="260"/>
      <c r="AB40" s="260"/>
      <c r="AC40" s="260"/>
      <c r="AD40" s="260"/>
      <c r="AE40" s="258"/>
      <c r="AF40" s="258"/>
      <c r="AG40" s="258"/>
      <c r="AH40" s="258"/>
      <c r="AI40" s="258"/>
      <c r="AJ40" s="258"/>
    </row>
    <row r="41" spans="1:36" x14ac:dyDescent="0.3">
      <c r="A41" s="110" t="s">
        <v>53</v>
      </c>
      <c r="B41" s="99" t="s">
        <v>226</v>
      </c>
      <c r="C41" s="100"/>
      <c r="D41" s="100"/>
      <c r="E41" s="117"/>
      <c r="F41" s="24"/>
      <c r="G41" s="24"/>
      <c r="H41" s="109" t="b">
        <f>IF(C41&lt;&gt;"",'[1]CBL Score Standard'!$D97,IF(D41&lt;&gt;"",SUM('[1]CBL Score Standard'!$D97:$E97),IF(E41&lt;&gt;"",SUM('[1]CBL Score Standard'!$D97:$F97),IF(F41&lt;&gt;"",SUM('[1]CBL Score Standard'!$D97:$G97),IF(G41&lt;&gt;"",SUM('[1]CBL Score Standard'!$D97:$H97,0))))))</f>
        <v>0</v>
      </c>
      <c r="K41" s="407"/>
      <c r="L41" s="407"/>
      <c r="M41" s="104" t="s">
        <v>7</v>
      </c>
      <c r="N41" s="36" t="s">
        <v>56</v>
      </c>
      <c r="O41" s="87" t="s">
        <v>215</v>
      </c>
      <c r="P41" s="173"/>
      <c r="Q41" s="892" t="s">
        <v>164</v>
      </c>
      <c r="R41" s="898" t="s">
        <v>207</v>
      </c>
      <c r="S41" s="66"/>
      <c r="T41" s="84" t="s">
        <v>72</v>
      </c>
      <c r="U41" s="180"/>
      <c r="V41" s="214"/>
      <c r="W41" s="83"/>
      <c r="X41" s="83"/>
      <c r="Y41" s="49" t="s">
        <v>216</v>
      </c>
      <c r="Z41" s="259">
        <f t="shared" si="3"/>
        <v>0</v>
      </c>
      <c r="AA41" s="260"/>
      <c r="AB41" s="260"/>
      <c r="AC41" s="260"/>
      <c r="AD41" s="260"/>
      <c r="AE41" s="258"/>
      <c r="AF41" s="258"/>
      <c r="AG41" s="258"/>
      <c r="AH41" s="258"/>
      <c r="AI41" s="258"/>
      <c r="AJ41" s="258"/>
    </row>
    <row r="42" spans="1:36" ht="12.75" customHeight="1" x14ac:dyDescent="0.3">
      <c r="A42" s="110" t="s">
        <v>53</v>
      </c>
      <c r="B42" s="99" t="s">
        <v>239</v>
      </c>
      <c r="C42" s="100"/>
      <c r="D42" s="100"/>
      <c r="E42" s="100"/>
      <c r="F42" s="24"/>
      <c r="G42" s="24"/>
      <c r="H42" s="109" t="b">
        <f>IF(C42&lt;&gt;"",'[1]CBL Score Standard'!$D98,IF(D42&lt;&gt;"",SUM('[1]CBL Score Standard'!$D98:$E98),IF(E42&lt;&gt;"",SUM('[1]CBL Score Standard'!$D98:$F98),IF(F42&lt;&gt;"",SUM('[1]CBL Score Standard'!$D98:$G98),IF(G42&lt;&gt;"",SUM('[1]CBL Score Standard'!$D98:$H98,0))))))</f>
        <v>0</v>
      </c>
      <c r="K42" s="407"/>
      <c r="L42" s="407"/>
      <c r="M42" s="104" t="s">
        <v>7</v>
      </c>
      <c r="N42" s="36" t="s">
        <v>55</v>
      </c>
      <c r="O42" s="91" t="s">
        <v>664</v>
      </c>
      <c r="P42" s="173"/>
      <c r="Q42" s="976" t="s">
        <v>653</v>
      </c>
      <c r="R42" s="976" t="s">
        <v>654</v>
      </c>
      <c r="S42" s="36"/>
      <c r="T42" s="84"/>
      <c r="U42" s="180"/>
      <c r="V42" s="214"/>
      <c r="W42" s="83"/>
      <c r="X42" s="83"/>
      <c r="Y42" s="52" t="s">
        <v>249</v>
      </c>
      <c r="Z42" s="259">
        <f t="shared" si="3"/>
        <v>0</v>
      </c>
      <c r="AA42" s="260"/>
      <c r="AB42" s="260"/>
      <c r="AC42" s="260"/>
      <c r="AD42" s="260"/>
      <c r="AE42" s="258"/>
      <c r="AF42" s="258"/>
      <c r="AG42" s="258"/>
      <c r="AH42" s="258"/>
      <c r="AI42" s="258"/>
      <c r="AJ42" s="258"/>
    </row>
    <row r="43" spans="1:36" ht="27.6" x14ac:dyDescent="0.3">
      <c r="A43" s="110" t="s">
        <v>0</v>
      </c>
      <c r="B43" s="99" t="s">
        <v>426</v>
      </c>
      <c r="C43" s="100"/>
      <c r="D43" s="24"/>
      <c r="E43" s="24"/>
      <c r="F43" s="24"/>
      <c r="G43" s="24"/>
      <c r="H43" s="109" t="b">
        <f>IF(C43&lt;&gt;"",'[1]CBL Score Standard'!$D99,IF(D43&lt;&gt;"",SUM('[1]CBL Score Standard'!$D99:$E99),IF(E43&lt;&gt;"",SUM('[1]CBL Score Standard'!$D99:$F99),IF(F43&lt;&gt;"",SUM('[1]CBL Score Standard'!$D99:$G99),IF(G43&lt;&gt;"",SUM('[1]CBL Score Standard'!$D99:$H99,0))))))</f>
        <v>0</v>
      </c>
      <c r="K43" s="407"/>
      <c r="L43" s="407"/>
      <c r="M43" s="104" t="s">
        <v>7</v>
      </c>
      <c r="N43" s="36" t="s">
        <v>55</v>
      </c>
      <c r="O43" s="87" t="s">
        <v>448</v>
      </c>
      <c r="P43" s="173"/>
      <c r="Q43" s="976" t="s">
        <v>655</v>
      </c>
      <c r="R43" s="976" t="s">
        <v>656</v>
      </c>
      <c r="S43" s="66" t="s">
        <v>715</v>
      </c>
      <c r="T43" s="84" t="s">
        <v>72</v>
      </c>
      <c r="U43" s="180">
        <v>44111</v>
      </c>
      <c r="V43" s="214" t="s">
        <v>374</v>
      </c>
      <c r="W43" s="83"/>
      <c r="X43" s="83"/>
      <c r="Y43" s="49" t="s">
        <v>219</v>
      </c>
      <c r="Z43" s="259">
        <f t="shared" si="3"/>
        <v>0</v>
      </c>
      <c r="AA43" s="260"/>
      <c r="AB43" s="260"/>
      <c r="AC43" s="260"/>
      <c r="AD43" s="260"/>
      <c r="AE43" s="258"/>
      <c r="AF43" s="258"/>
      <c r="AG43" s="258"/>
      <c r="AH43" s="258"/>
      <c r="AI43" s="258"/>
      <c r="AJ43" s="258"/>
    </row>
    <row r="44" spans="1:36" ht="26.4" x14ac:dyDescent="0.3">
      <c r="A44" s="110" t="s">
        <v>41</v>
      </c>
      <c r="B44" s="99" t="s">
        <v>450</v>
      </c>
      <c r="C44" s="24"/>
      <c r="D44" s="24"/>
      <c r="E44" s="24"/>
      <c r="F44" s="24"/>
      <c r="G44" s="24"/>
      <c r="H44" s="109" t="b">
        <f>IF(C44&lt;&gt;"",'[1]CBL Score Standard'!$D100,IF(D44&lt;&gt;"",SUM('[1]CBL Score Standard'!$D100:$E100),IF(E44&lt;&gt;"",SUM('[1]CBL Score Standard'!$D100:$F100),IF(F44&lt;&gt;"",SUM('[1]CBL Score Standard'!$D100:$G100),IF(G44&lt;&gt;"",SUM('[1]CBL Score Standard'!$D100:$H100,0))))))</f>
        <v>0</v>
      </c>
      <c r="K44" s="407"/>
      <c r="L44" s="407"/>
      <c r="M44" s="104" t="s">
        <v>7</v>
      </c>
      <c r="N44" s="36" t="s">
        <v>55</v>
      </c>
      <c r="O44" s="87" t="s">
        <v>185</v>
      </c>
      <c r="P44" s="173"/>
      <c r="Q44" s="976" t="s">
        <v>220</v>
      </c>
      <c r="R44" s="976" t="s">
        <v>270</v>
      </c>
      <c r="S44" s="36"/>
      <c r="T44" s="84"/>
      <c r="U44" s="83"/>
      <c r="V44" s="83"/>
      <c r="W44" s="83"/>
      <c r="X44" s="83"/>
      <c r="Y44" s="49" t="s">
        <v>186</v>
      </c>
      <c r="Z44" s="259">
        <f t="shared" si="3"/>
        <v>0</v>
      </c>
      <c r="AA44" s="260"/>
      <c r="AB44" s="260"/>
      <c r="AC44" s="260"/>
      <c r="AD44" s="260"/>
      <c r="AE44" s="258"/>
      <c r="AF44" s="258"/>
      <c r="AG44" s="258"/>
      <c r="AH44" s="258"/>
      <c r="AI44" s="258"/>
      <c r="AJ44" s="258"/>
    </row>
    <row r="45" spans="1:36" ht="27.6" x14ac:dyDescent="0.3">
      <c r="A45" s="110" t="s">
        <v>41</v>
      </c>
      <c r="B45" s="99" t="s">
        <v>178</v>
      </c>
      <c r="C45" s="100"/>
      <c r="D45" s="24" t="s">
        <v>77</v>
      </c>
      <c r="E45" s="129"/>
      <c r="F45" s="24"/>
      <c r="G45" s="24"/>
      <c r="H45" s="109">
        <f>IF(C45&lt;&gt;"",'[1]CBL Score Standard'!$D101,IF(D45&lt;&gt;"",SUM('[1]CBL Score Standard'!$D101:$E101),IF(E45&lt;&gt;"",SUM('[1]CBL Score Standard'!$D101:$F101),IF(F45&lt;&gt;"",SUM('[1]CBL Score Standard'!$D101:$G101),IF(G45&lt;&gt;"",SUM('[1]CBL Score Standard'!$D101:$H101,0))))))</f>
        <v>4.6511627906976744E-2</v>
      </c>
      <c r="K45" s="407"/>
      <c r="L45" s="407"/>
      <c r="M45" s="104" t="s">
        <v>7</v>
      </c>
      <c r="N45" s="36" t="s">
        <v>55</v>
      </c>
      <c r="O45" s="87" t="s">
        <v>694</v>
      </c>
      <c r="P45" s="173"/>
      <c r="Q45" s="976" t="s">
        <v>658</v>
      </c>
      <c r="R45" s="976" t="s">
        <v>657</v>
      </c>
      <c r="S45" s="36"/>
      <c r="T45" s="84"/>
      <c r="U45" s="83"/>
      <c r="V45" s="83"/>
      <c r="W45" s="83"/>
      <c r="X45" s="83"/>
      <c r="Y45" s="49" t="s">
        <v>186</v>
      </c>
      <c r="Z45" s="259">
        <f t="shared" si="3"/>
        <v>0</v>
      </c>
      <c r="AA45" s="260"/>
      <c r="AB45" s="260"/>
      <c r="AC45" s="260"/>
      <c r="AD45" s="260"/>
      <c r="AE45" s="258"/>
      <c r="AF45" s="258"/>
      <c r="AG45" s="258"/>
      <c r="AH45" s="258"/>
      <c r="AI45" s="258"/>
      <c r="AJ45" s="258"/>
    </row>
    <row r="46" spans="1:36" ht="27.6" x14ac:dyDescent="0.3">
      <c r="A46" s="110" t="s">
        <v>229</v>
      </c>
      <c r="B46" s="99" t="s">
        <v>245</v>
      </c>
      <c r="C46" s="100"/>
      <c r="D46" s="100"/>
      <c r="E46" s="100"/>
      <c r="F46" s="100"/>
      <c r="G46" s="24"/>
      <c r="H46" s="109" t="b">
        <f>IF(C46&lt;&gt;"",'[1]CBL Score Standard'!$D102,IF(D46&lt;&gt;"",SUM('[1]CBL Score Standard'!$D102:$E102),IF(E46&lt;&gt;"",SUM('[1]CBL Score Standard'!$D102:$F102),IF(F46&lt;&gt;"",SUM('[1]CBL Score Standard'!$D102:$G102),IF(G46&lt;&gt;"",SUM('[1]CBL Score Standard'!$D102:$H102,0))))))</f>
        <v>0</v>
      </c>
      <c r="K46" s="407"/>
      <c r="L46" s="407"/>
      <c r="M46" s="104" t="s">
        <v>7</v>
      </c>
      <c r="N46" s="36" t="s">
        <v>55</v>
      </c>
      <c r="O46" s="87" t="s">
        <v>665</v>
      </c>
      <c r="P46" s="47"/>
      <c r="Q46" s="892" t="s">
        <v>221</v>
      </c>
      <c r="R46" s="898" t="s">
        <v>200</v>
      </c>
      <c r="S46" s="66"/>
      <c r="T46" s="157"/>
      <c r="U46" s="47"/>
      <c r="V46" s="83"/>
      <c r="W46" s="83"/>
      <c r="X46" s="83"/>
      <c r="Y46" s="46" t="s">
        <v>222</v>
      </c>
      <c r="Z46" s="259">
        <f t="shared" si="3"/>
        <v>0</v>
      </c>
      <c r="AA46" s="260"/>
      <c r="AB46" s="260"/>
      <c r="AC46" s="260"/>
      <c r="AD46" s="260"/>
      <c r="AE46" s="258"/>
      <c r="AF46" s="258"/>
      <c r="AG46" s="258"/>
      <c r="AH46" s="258"/>
      <c r="AI46" s="258"/>
      <c r="AJ46" s="258"/>
    </row>
    <row r="47" spans="1:36" x14ac:dyDescent="0.3">
      <c r="A47" s="110" t="s">
        <v>144</v>
      </c>
      <c r="B47" s="99" t="s">
        <v>372</v>
      </c>
      <c r="C47" s="24"/>
      <c r="D47" s="24" t="s">
        <v>77</v>
      </c>
      <c r="E47" s="24"/>
      <c r="F47" s="24"/>
      <c r="G47" s="24"/>
      <c r="H47" s="109">
        <f>IF(C47&lt;&gt;"",'[1]CBL Score Standard'!$D103,IF(D47&lt;&gt;"",SUM('[1]CBL Score Standard'!$D103:$E103),IF(E47&lt;&gt;"",SUM('[1]CBL Score Standard'!$D103:$F103),IF(F47&lt;&gt;"",SUM('[1]CBL Score Standard'!$D103:$G103),IF(G47&lt;&gt;"",SUM('[1]CBL Score Standard'!$D103:$H103,0))))))</f>
        <v>0.13742071881606766</v>
      </c>
      <c r="K47" s="407"/>
      <c r="L47" s="407"/>
      <c r="M47" s="104" t="s">
        <v>7</v>
      </c>
      <c r="N47" s="36" t="s">
        <v>53</v>
      </c>
      <c r="O47" s="87" t="s">
        <v>223</v>
      </c>
      <c r="P47" s="53"/>
      <c r="Q47" s="891" t="s">
        <v>224</v>
      </c>
      <c r="R47" s="907" t="s">
        <v>225</v>
      </c>
      <c r="S47" s="36"/>
      <c r="T47" s="83"/>
      <c r="U47" s="83"/>
      <c r="V47" s="83"/>
      <c r="W47" s="83"/>
      <c r="X47" s="83"/>
      <c r="Y47" s="55" t="s">
        <v>632</v>
      </c>
      <c r="Z47" s="259">
        <f t="shared" si="3"/>
        <v>0</v>
      </c>
      <c r="AA47" s="260"/>
      <c r="AB47" s="260"/>
      <c r="AC47" s="260"/>
      <c r="AD47" s="260"/>
      <c r="AE47" s="258"/>
      <c r="AF47" s="258"/>
      <c r="AG47" s="258"/>
      <c r="AH47" s="258"/>
      <c r="AI47" s="258"/>
      <c r="AJ47" s="258"/>
    </row>
    <row r="48" spans="1:36" ht="39.6" x14ac:dyDescent="0.3">
      <c r="A48" s="110" t="s">
        <v>144</v>
      </c>
      <c r="B48" s="99" t="s">
        <v>373</v>
      </c>
      <c r="C48" s="24"/>
      <c r="D48" s="24" t="s">
        <v>77</v>
      </c>
      <c r="E48" s="24"/>
      <c r="F48" s="24"/>
      <c r="G48" s="24"/>
      <c r="H48" s="109">
        <f>IF(C48&lt;&gt;"",'[1]CBL Score Standard'!$D104,IF(D48&lt;&gt;"",SUM('[1]CBL Score Standard'!$D104:$E104),IF(E48&lt;&gt;"",SUM('[1]CBL Score Standard'!$D104:$F104),IF(F48&lt;&gt;"",SUM('[1]CBL Score Standard'!$D104:$G104),IF(G48&lt;&gt;"",SUM('[1]CBL Score Standard'!$D104:$H104,0))))))</f>
        <v>0.13742071881606766</v>
      </c>
      <c r="K48" s="407"/>
      <c r="L48" s="407"/>
      <c r="M48" s="104" t="s">
        <v>7</v>
      </c>
      <c r="N48" s="36" t="s">
        <v>53</v>
      </c>
      <c r="O48" s="87" t="s">
        <v>226</v>
      </c>
      <c r="P48" s="53"/>
      <c r="Q48" s="891" t="s">
        <v>227</v>
      </c>
      <c r="R48" s="907" t="s">
        <v>228</v>
      </c>
      <c r="S48" s="36"/>
      <c r="T48" s="83"/>
      <c r="U48" s="83"/>
      <c r="V48" s="83"/>
      <c r="W48" s="83"/>
      <c r="X48" s="83"/>
      <c r="Y48" s="55" t="s">
        <v>633</v>
      </c>
      <c r="Z48" s="259">
        <f t="shared" si="3"/>
        <v>0</v>
      </c>
      <c r="AA48" s="260"/>
      <c r="AB48" s="260"/>
      <c r="AC48" s="260"/>
      <c r="AD48" s="260"/>
      <c r="AE48" s="258"/>
      <c r="AF48" s="258"/>
      <c r="AG48" s="258"/>
      <c r="AH48" s="258"/>
      <c r="AI48" s="258"/>
      <c r="AJ48" s="258"/>
    </row>
    <row r="49" spans="1:36" ht="27.6" x14ac:dyDescent="0.3">
      <c r="A49" s="110" t="s">
        <v>144</v>
      </c>
      <c r="B49" s="99" t="s">
        <v>452</v>
      </c>
      <c r="C49" s="24"/>
      <c r="D49" s="24" t="s">
        <v>77</v>
      </c>
      <c r="E49" s="24"/>
      <c r="F49" s="24"/>
      <c r="G49" s="24"/>
      <c r="H49" s="109">
        <f>IF(C49&lt;&gt;"",'[1]CBL Score Standard'!$D105,IF(D49&lt;&gt;"",SUM('[1]CBL Score Standard'!$D105:$E105),IF(E49&lt;&gt;"",SUM('[1]CBL Score Standard'!$D105:$F105),IF(F49&lt;&gt;"",SUM('[1]CBL Score Standard'!$D105:$G105),IF(G49&lt;&gt;"",SUM('[1]CBL Score Standard'!$D105:$H105,0))))))</f>
        <v>0.13742071881606766</v>
      </c>
      <c r="K49" s="407"/>
      <c r="L49" s="407"/>
      <c r="M49" s="104" t="s">
        <v>7</v>
      </c>
      <c r="N49" s="36" t="s">
        <v>59</v>
      </c>
      <c r="O49" s="89" t="s">
        <v>684</v>
      </c>
      <c r="P49" s="53"/>
      <c r="Q49" s="891" t="s">
        <v>153</v>
      </c>
      <c r="R49" s="907" t="s">
        <v>156</v>
      </c>
      <c r="S49" s="36"/>
      <c r="T49" s="83" t="s">
        <v>73</v>
      </c>
      <c r="U49" s="181"/>
      <c r="V49" s="214"/>
      <c r="W49" s="83"/>
      <c r="X49" s="83"/>
      <c r="Y49" s="55" t="s">
        <v>631</v>
      </c>
      <c r="Z49" s="259">
        <f t="shared" si="3"/>
        <v>0</v>
      </c>
      <c r="AA49" s="260"/>
      <c r="AB49" s="260"/>
      <c r="AC49" s="260"/>
      <c r="AD49" s="260"/>
      <c r="AE49" s="258"/>
      <c r="AF49" s="258"/>
      <c r="AG49" s="258"/>
      <c r="AH49" s="258"/>
      <c r="AI49" s="258"/>
      <c r="AJ49" s="258"/>
    </row>
    <row r="50" spans="1:36" ht="27.6" x14ac:dyDescent="0.3">
      <c r="A50" s="110" t="s">
        <v>144</v>
      </c>
      <c r="B50" s="99" t="s">
        <v>517</v>
      </c>
      <c r="C50" s="24"/>
      <c r="D50" s="24"/>
      <c r="E50" s="24"/>
      <c r="F50" s="24"/>
      <c r="G50" s="24"/>
      <c r="H50" s="109" t="b">
        <f>IF(C50&lt;&gt;"",'[1]CBL Score Standard'!$D106,IF(D50&lt;&gt;"",SUM('[1]CBL Score Standard'!$D106:$E106),IF(E50&lt;&gt;"",SUM('[1]CBL Score Standard'!$D106:$F106),IF(F50&lt;&gt;"",SUM('[1]CBL Score Standard'!$D106:$G106),IF(G50&lt;&gt;"",SUM('[1]CBL Score Standard'!$D106:$H106,0))))))</f>
        <v>0</v>
      </c>
      <c r="K50" s="407"/>
      <c r="L50" s="407"/>
      <c r="M50" s="104" t="s">
        <v>7</v>
      </c>
      <c r="N50" s="36" t="s">
        <v>59</v>
      </c>
      <c r="O50" s="89" t="s">
        <v>683</v>
      </c>
      <c r="P50" s="53"/>
      <c r="Q50" s="891" t="s">
        <v>153</v>
      </c>
      <c r="R50" s="907" t="s">
        <v>156</v>
      </c>
      <c r="S50" s="36" t="s">
        <v>715</v>
      </c>
      <c r="T50" s="83" t="s">
        <v>73</v>
      </c>
      <c r="U50" s="181">
        <v>44008</v>
      </c>
      <c r="V50" s="214" t="s">
        <v>374</v>
      </c>
      <c r="W50" s="83"/>
      <c r="X50" s="83"/>
      <c r="Y50" s="55" t="s">
        <v>631</v>
      </c>
      <c r="Z50" s="259">
        <f t="shared" si="3"/>
        <v>0</v>
      </c>
      <c r="AA50" s="260"/>
      <c r="AB50" s="260"/>
      <c r="AC50" s="260"/>
      <c r="AD50" s="260"/>
      <c r="AE50" s="258"/>
      <c r="AF50" s="258"/>
      <c r="AG50" s="258"/>
      <c r="AH50" s="258"/>
      <c r="AI50" s="258"/>
      <c r="AJ50" s="258"/>
    </row>
    <row r="51" spans="1:36" ht="42" thickBot="1" x14ac:dyDescent="0.35">
      <c r="A51" s="110" t="s">
        <v>144</v>
      </c>
      <c r="B51" s="99" t="s">
        <v>661</v>
      </c>
      <c r="C51" s="24"/>
      <c r="D51" s="24" t="s">
        <v>77</v>
      </c>
      <c r="E51" s="24"/>
      <c r="F51" s="24"/>
      <c r="G51" s="24"/>
      <c r="H51" s="109">
        <f>IF(C51&lt;&gt;"",'[1]CBL Score Standard'!$D107,IF(D51&lt;&gt;"",SUM('[1]CBL Score Standard'!$D107:$E107),IF(E51&lt;&gt;"",SUM('[1]CBL Score Standard'!$D107:$F107),IF(F51&lt;&gt;"",SUM('[1]CBL Score Standard'!$D107:$G107),IF(G51&lt;&gt;"",SUM('[1]CBL Score Standard'!$D107:$H107,0))))))</f>
        <v>0.13742071881606766</v>
      </c>
      <c r="K51" s="407"/>
      <c r="L51" s="407"/>
      <c r="M51" s="104" t="s">
        <v>7</v>
      </c>
      <c r="N51" s="36" t="s">
        <v>56</v>
      </c>
      <c r="O51" s="89" t="s">
        <v>67</v>
      </c>
      <c r="P51" s="53"/>
      <c r="Q51" s="974" t="s">
        <v>639</v>
      </c>
      <c r="R51" s="975" t="s">
        <v>640</v>
      </c>
      <c r="S51" s="83" t="s">
        <v>715</v>
      </c>
      <c r="T51" s="83" t="s">
        <v>72</v>
      </c>
      <c r="U51" s="999">
        <v>44117</v>
      </c>
      <c r="V51" s="83" t="s">
        <v>374</v>
      </c>
      <c r="W51" s="83"/>
      <c r="X51" s="83"/>
      <c r="Y51" s="55" t="s">
        <v>634</v>
      </c>
      <c r="Z51" s="259">
        <f t="shared" si="3"/>
        <v>0</v>
      </c>
      <c r="AA51" s="260"/>
      <c r="AB51" s="260"/>
      <c r="AC51" s="260"/>
      <c r="AD51" s="260"/>
      <c r="AE51" s="258"/>
      <c r="AF51" s="258"/>
      <c r="AG51" s="258"/>
      <c r="AH51" s="258"/>
      <c r="AI51" s="258"/>
      <c r="AJ51" s="258"/>
    </row>
    <row r="52" spans="1:36" ht="28.2" thickBot="1" x14ac:dyDescent="0.35">
      <c r="A52" s="110" t="s">
        <v>144</v>
      </c>
      <c r="B52" s="99" t="s">
        <v>662</v>
      </c>
      <c r="C52" s="117"/>
      <c r="D52" s="117"/>
      <c r="E52" s="117"/>
      <c r="F52" s="24"/>
      <c r="G52" s="24"/>
      <c r="H52" s="109" t="b">
        <f>IF(C52&lt;&gt;"",'[1]CBL Score Standard'!$D108,IF(D52&lt;&gt;"",SUM('[1]CBL Score Standard'!$D108:$E108),IF(E52&lt;&gt;"",SUM('[1]CBL Score Standard'!$D108:$F108),IF(F52&lt;&gt;"",SUM('[1]CBL Score Standard'!$D108:$G108),IF(G52&lt;&gt;"",SUM('[1]CBL Score Standard'!$D108:$H108,0))))))</f>
        <v>0</v>
      </c>
      <c r="K52" s="407"/>
      <c r="L52" s="407"/>
      <c r="M52" s="104" t="s">
        <v>7</v>
      </c>
      <c r="N52" s="36" t="s">
        <v>55</v>
      </c>
      <c r="O52" s="89" t="s">
        <v>1</v>
      </c>
      <c r="P52" s="53"/>
      <c r="Q52" s="974" t="s">
        <v>641</v>
      </c>
      <c r="R52" s="975" t="s">
        <v>318</v>
      </c>
      <c r="S52" s="83"/>
      <c r="T52" s="83" t="s">
        <v>73</v>
      </c>
      <c r="U52" s="83"/>
      <c r="V52" s="83"/>
      <c r="W52" s="83"/>
      <c r="X52" s="83"/>
      <c r="Y52" s="55" t="s">
        <v>635</v>
      </c>
      <c r="Z52" s="259">
        <f t="shared" si="3"/>
        <v>0</v>
      </c>
      <c r="AA52" s="260"/>
      <c r="AB52" s="260"/>
      <c r="AC52" s="260"/>
      <c r="AD52" s="260"/>
      <c r="AE52" s="258"/>
      <c r="AF52" s="258"/>
      <c r="AG52" s="258"/>
      <c r="AH52" s="258"/>
      <c r="AI52" s="258"/>
      <c r="AJ52" s="258"/>
    </row>
    <row r="53" spans="1:36" ht="28.8" x14ac:dyDescent="0.3">
      <c r="A53" s="110" t="s">
        <v>144</v>
      </c>
      <c r="B53" s="99" t="s">
        <v>187</v>
      </c>
      <c r="C53" s="100"/>
      <c r="D53" s="24"/>
      <c r="E53" s="24"/>
      <c r="F53" s="24"/>
      <c r="G53" s="24"/>
      <c r="H53" s="109" t="b">
        <f>IF(C53&lt;&gt;"",'[1]CBL Score Standard'!$D109,IF(D53&lt;&gt;"",SUM('[1]CBL Score Standard'!$D109:$E109),IF(E53&lt;&gt;"",SUM('[1]CBL Score Standard'!$D109:$F109),IF(F53&lt;&gt;"",SUM('[1]CBL Score Standard'!$D109:$G109),IF(G53&lt;&gt;"",SUM('[1]CBL Score Standard'!$D109:$H109,0))))))</f>
        <v>0</v>
      </c>
      <c r="K53" s="407"/>
      <c r="L53" s="407"/>
      <c r="M53" s="104" t="s">
        <v>7</v>
      </c>
      <c r="N53" s="36" t="s">
        <v>56</v>
      </c>
      <c r="O53" s="89" t="s">
        <v>419</v>
      </c>
      <c r="P53" s="53"/>
      <c r="Q53" s="891" t="s">
        <v>420</v>
      </c>
      <c r="R53" s="907" t="s">
        <v>420</v>
      </c>
      <c r="S53" s="36"/>
      <c r="T53" s="83" t="s">
        <v>72</v>
      </c>
      <c r="U53" s="181"/>
      <c r="V53" s="83"/>
      <c r="W53" s="83"/>
      <c r="X53" s="83"/>
      <c r="Y53" s="250" t="s">
        <v>630</v>
      </c>
      <c r="Z53" s="259">
        <f t="shared" si="3"/>
        <v>0</v>
      </c>
      <c r="AA53" s="260"/>
      <c r="AB53" s="260"/>
      <c r="AC53" s="260"/>
      <c r="AD53" s="260"/>
      <c r="AE53" s="258"/>
      <c r="AF53" s="258"/>
      <c r="AG53" s="258"/>
      <c r="AH53" s="258"/>
      <c r="AI53" s="258"/>
      <c r="AJ53" s="258"/>
    </row>
    <row r="54" spans="1:36" ht="26.4" x14ac:dyDescent="0.3">
      <c r="A54" s="110" t="s">
        <v>144</v>
      </c>
      <c r="B54" s="99" t="s">
        <v>188</v>
      </c>
      <c r="C54" s="100"/>
      <c r="D54" s="24" t="s">
        <v>77</v>
      </c>
      <c r="E54" s="24"/>
      <c r="F54" s="24"/>
      <c r="G54" s="24"/>
      <c r="H54" s="109">
        <f>IF(C54&lt;&gt;"",'[1]CBL Score Standard'!$D110,IF(D54&lt;&gt;"",SUM('[1]CBL Score Standard'!$D110:$E110),IF(E54&lt;&gt;"",SUM('[1]CBL Score Standard'!$D110:$F110),IF(F54&lt;&gt;"",SUM('[1]CBL Score Standard'!$D110:$G110),IF(G54&lt;&gt;"",SUM('[1]CBL Score Standard'!$D110:$H110,0))))))</f>
        <v>4.6511627906976744E-2</v>
      </c>
      <c r="K54" s="407"/>
      <c r="L54" s="407"/>
      <c r="M54" s="104" t="s">
        <v>7</v>
      </c>
      <c r="N54" s="36" t="s">
        <v>56</v>
      </c>
      <c r="O54" s="89" t="s">
        <v>421</v>
      </c>
      <c r="P54" s="37"/>
      <c r="Q54" s="891" t="s">
        <v>230</v>
      </c>
      <c r="R54" s="907" t="s">
        <v>230</v>
      </c>
      <c r="S54" s="36" t="s">
        <v>715</v>
      </c>
      <c r="T54" s="83" t="s">
        <v>72</v>
      </c>
      <c r="U54" s="999">
        <v>44113</v>
      </c>
      <c r="V54" s="83" t="s">
        <v>374</v>
      </c>
      <c r="W54" s="83"/>
      <c r="X54" s="83"/>
      <c r="Y54" s="250" t="s">
        <v>628</v>
      </c>
      <c r="Z54" s="259">
        <f t="shared" si="3"/>
        <v>0</v>
      </c>
      <c r="AA54" s="260"/>
      <c r="AB54" s="260"/>
      <c r="AC54" s="260"/>
      <c r="AD54" s="260"/>
      <c r="AE54" s="258"/>
      <c r="AF54" s="258"/>
      <c r="AG54" s="258"/>
      <c r="AH54" s="258"/>
      <c r="AI54" s="258"/>
      <c r="AJ54" s="258"/>
    </row>
    <row r="55" spans="1:36" customFormat="1" x14ac:dyDescent="0.3">
      <c r="A55" s="110" t="s">
        <v>144</v>
      </c>
      <c r="B55" s="99" t="s">
        <v>189</v>
      </c>
      <c r="C55" s="100"/>
      <c r="D55" s="117" t="s">
        <v>77</v>
      </c>
      <c r="E55" s="117"/>
      <c r="F55" s="24"/>
      <c r="G55" s="24"/>
      <c r="H55" s="109">
        <f>IF(C55&lt;&gt;"",'[1]CBL Score Standard'!$D111,IF(D55&lt;&gt;"",SUM('[1]CBL Score Standard'!$D111:$E111),IF(E55&lt;&gt;"",SUM('[1]CBL Score Standard'!$D111:$F111),IF(F55&lt;&gt;"",SUM('[1]CBL Score Standard'!$D111:$G111),IF(G55&lt;&gt;"",SUM('[1]CBL Score Standard'!$D111:$H111,0))))))</f>
        <v>2.3255813953488372E-2</v>
      </c>
      <c r="K55" s="408"/>
      <c r="L55" s="408"/>
      <c r="M55" s="104" t="s">
        <v>7</v>
      </c>
      <c r="N55" s="36" t="s">
        <v>54</v>
      </c>
      <c r="O55" s="89" t="s">
        <v>231</v>
      </c>
      <c r="P55" s="47"/>
      <c r="Q55" s="892" t="s">
        <v>164</v>
      </c>
      <c r="R55" s="898" t="s">
        <v>165</v>
      </c>
      <c r="S55" s="36" t="s">
        <v>715</v>
      </c>
      <c r="T55" s="83" t="s">
        <v>72</v>
      </c>
      <c r="U55" s="83"/>
      <c r="V55" s="83"/>
      <c r="W55" s="83"/>
      <c r="X55" s="83"/>
      <c r="Y55" s="49" t="s">
        <v>232</v>
      </c>
      <c r="Z55" s="259">
        <f t="shared" si="3"/>
        <v>0</v>
      </c>
      <c r="AA55" s="260"/>
      <c r="AB55" s="260"/>
      <c r="AC55" s="260"/>
      <c r="AD55" s="260"/>
      <c r="AE55" s="258"/>
      <c r="AF55" s="258"/>
      <c r="AG55" s="258"/>
      <c r="AH55" s="258"/>
      <c r="AI55" s="258"/>
      <c r="AJ55" s="258"/>
    </row>
    <row r="56" spans="1:36" customFormat="1" x14ac:dyDescent="0.3">
      <c r="A56" s="110" t="s">
        <v>144</v>
      </c>
      <c r="B56" s="99" t="s">
        <v>190</v>
      </c>
      <c r="C56" s="100"/>
      <c r="D56" s="117"/>
      <c r="E56" s="117"/>
      <c r="F56" s="24"/>
      <c r="G56" s="24"/>
      <c r="H56" s="109" t="b">
        <f>IF(C56&lt;&gt;"",'[1]CBL Score Standard'!$D112,IF(D56&lt;&gt;"",SUM('[1]CBL Score Standard'!$D112:$E112),IF(E56&lt;&gt;"",SUM('[1]CBL Score Standard'!$D112:$F112),IF(F56&lt;&gt;"",SUM('[1]CBL Score Standard'!$D112:$G112),IF(G56&lt;&gt;"",SUM('[1]CBL Score Standard'!$D112:$H112,0))))))</f>
        <v>0</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t="s">
        <v>77</v>
      </c>
      <c r="E57" s="24"/>
      <c r="F57" s="24"/>
      <c r="G57" s="24"/>
      <c r="H57" s="109">
        <f>IF(C57&lt;&gt;"",'[1]CBL Score Standard'!$D113,IF(D57&lt;&gt;"",SUM('[1]CBL Score Standard'!$D113:$E113),IF(E57&lt;&gt;"",SUM('[1]CBL Score Standard'!$D113:$F113),IF(F57&lt;&gt;"",SUM('[1]CBL Score Standard'!$D113:$G113),IF(G57&lt;&gt;"",SUM('[1]CBL Score Standard'!$D113:$H113,0))))))</f>
        <v>4.6511627906976744E-2</v>
      </c>
      <c r="K57" s="1173" t="s">
        <v>233</v>
      </c>
      <c r="L57" s="1174"/>
      <c r="M57" s="1174"/>
      <c r="N57" s="1174"/>
      <c r="O57" s="1174"/>
      <c r="P57" s="1174"/>
      <c r="Q57" s="1174"/>
      <c r="R57" s="1174"/>
      <c r="S57" s="1174"/>
      <c r="T57" s="1174"/>
      <c r="U57" s="1174"/>
      <c r="V57" s="1174"/>
      <c r="W57" s="1174"/>
      <c r="X57" s="1174"/>
      <c r="Y57" s="1174"/>
      <c r="Z57" s="263"/>
      <c r="AA57" s="402"/>
      <c r="AB57" s="402"/>
      <c r="AC57" s="402"/>
      <c r="AD57" s="402"/>
      <c r="AE57" s="402"/>
      <c r="AF57" s="402"/>
      <c r="AG57" s="402"/>
      <c r="AH57" s="402"/>
      <c r="AI57" s="402"/>
      <c r="AJ57" s="402"/>
    </row>
    <row r="58" spans="1:36" ht="27.6" x14ac:dyDescent="0.3">
      <c r="A58" s="110" t="s">
        <v>55</v>
      </c>
      <c r="B58" s="99" t="s">
        <v>419</v>
      </c>
      <c r="C58" s="100"/>
      <c r="D58" s="100"/>
      <c r="E58" s="117"/>
      <c r="F58" s="24"/>
      <c r="G58" s="24"/>
      <c r="H58" s="109" t="b">
        <f>IF(C58&lt;&gt;"",'[1]CBL Score Standard'!$D114,IF(D58&lt;&gt;"",SUM('[1]CBL Score Standard'!$D114:$E114),IF(E58&lt;&gt;"",SUM('[1]CBL Score Standard'!$D114:$F114),IF(F58&lt;&gt;"",SUM('[1]CBL Score Standard'!$D114:$G114),IF(G58&lt;&gt;"",SUM('[1]CBL Score Standard'!$D114:$H114,0))))))</f>
        <v>0</v>
      </c>
      <c r="K58" s="409" t="s">
        <v>133</v>
      </c>
      <c r="L58" s="409" t="s">
        <v>91</v>
      </c>
      <c r="M58" s="1182" t="s">
        <v>75</v>
      </c>
      <c r="N58" s="1184" t="s">
        <v>134</v>
      </c>
      <c r="O58" s="401" t="s">
        <v>135</v>
      </c>
      <c r="P58" s="409" t="s">
        <v>136</v>
      </c>
      <c r="Q58" s="409" t="s">
        <v>137</v>
      </c>
      <c r="R58" s="409" t="s">
        <v>138</v>
      </c>
      <c r="S58" s="410" t="s">
        <v>139</v>
      </c>
      <c r="T58" s="404" t="s">
        <v>344</v>
      </c>
      <c r="U58" s="404" t="s">
        <v>342</v>
      </c>
      <c r="V58" s="404" t="s">
        <v>343</v>
      </c>
      <c r="W58" s="404" t="s">
        <v>375</v>
      </c>
      <c r="X58" s="404" t="s">
        <v>376</v>
      </c>
      <c r="Y58" s="409"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t="s">
        <v>77</v>
      </c>
      <c r="E59" s="117"/>
      <c r="F59" s="24"/>
      <c r="G59" s="24"/>
      <c r="H59" s="109">
        <f>IF(C59&lt;&gt;"",'[1]CBL Score Standard'!$D115,IF(D59&lt;&gt;"",SUM('[1]CBL Score Standard'!$D115:$E115),IF(E59&lt;&gt;"",SUM('[1]CBL Score Standard'!$D115:$F115),IF(F59&lt;&gt;"",SUM('[1]CBL Score Standard'!$D115:$G115),IF(G59&lt;&gt;"",SUM('[1]CBL Score Standard'!$D115:$H115,0))))))</f>
        <v>0</v>
      </c>
      <c r="K59" s="405"/>
      <c r="L59" s="405"/>
      <c r="M59" s="1183"/>
      <c r="N59" s="1185"/>
      <c r="O59" s="403"/>
      <c r="P59" s="35" t="s">
        <v>141</v>
      </c>
      <c r="Q59" s="405"/>
      <c r="R59" s="405"/>
      <c r="S59" s="411"/>
      <c r="T59" s="404"/>
      <c r="U59" s="404"/>
      <c r="V59" s="404"/>
      <c r="W59" s="404"/>
      <c r="X59" s="404"/>
      <c r="Y59" s="405"/>
      <c r="Z59" s="1187"/>
      <c r="AA59" s="400" t="s">
        <v>672</v>
      </c>
      <c r="AB59" s="400" t="s">
        <v>673</v>
      </c>
      <c r="AC59" s="400" t="s">
        <v>672</v>
      </c>
      <c r="AD59" s="400" t="s">
        <v>673</v>
      </c>
      <c r="AE59" s="400" t="s">
        <v>672</v>
      </c>
      <c r="AF59" s="400" t="s">
        <v>673</v>
      </c>
      <c r="AG59" s="400" t="s">
        <v>672</v>
      </c>
      <c r="AH59" s="400" t="s">
        <v>673</v>
      </c>
      <c r="AI59" s="400" t="s">
        <v>672</v>
      </c>
      <c r="AJ59" s="400" t="s">
        <v>673</v>
      </c>
    </row>
    <row r="60" spans="1:36" ht="26.4" x14ac:dyDescent="0.3">
      <c r="A60" s="110" t="s">
        <v>56</v>
      </c>
      <c r="B60" s="99" t="s">
        <v>237</v>
      </c>
      <c r="C60" s="100"/>
      <c r="D60" s="100"/>
      <c r="E60" s="100"/>
      <c r="F60" s="24"/>
      <c r="G60" s="24"/>
      <c r="H60" s="109" t="b">
        <f>IF(C60&lt;&gt;"",'[1]CBL Score Standard'!$D116,IF(D60&lt;&gt;"",SUM('[1]CBL Score Standard'!$D116:$E116),IF(E60&lt;&gt;"",SUM('[1]CBL Score Standard'!$D116:$F116),IF(F60&lt;&gt;"",SUM('[1]CBL Score Standard'!$D116:$G116),IF(G60&lt;&gt;"",SUM('[1]CBL Score Standard'!$D116:$H116,0))))))</f>
        <v>0</v>
      </c>
      <c r="K60" s="406" t="s">
        <v>142</v>
      </c>
      <c r="L60" s="406" t="s">
        <v>143</v>
      </c>
      <c r="M60" s="104" t="s">
        <v>8</v>
      </c>
      <c r="N60" s="57" t="s">
        <v>2</v>
      </c>
      <c r="O60" s="38" t="s">
        <v>234</v>
      </c>
      <c r="P60" s="58"/>
      <c r="Q60" s="56"/>
      <c r="R60" s="59"/>
      <c r="S60" s="36"/>
      <c r="T60" s="83"/>
      <c r="U60" s="83"/>
      <c r="V60" s="83" t="s">
        <v>374</v>
      </c>
      <c r="W60" s="83"/>
      <c r="X60" s="83"/>
      <c r="Y60" s="55"/>
      <c r="Z60" s="259">
        <f t="shared" ref="Z60:Z67" si="4">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c r="F61" s="24"/>
      <c r="G61" s="24"/>
      <c r="H61" s="109" t="b">
        <f>IF(C61&lt;&gt;"",'[1]CBL Score Standard'!$D117,IF(D61&lt;&gt;"",SUM('[1]CBL Score Standard'!$D117:$E117),IF(E61&lt;&gt;"",SUM('[1]CBL Score Standard'!$D117:$F117),IF(F61&lt;&gt;"",SUM('[1]CBL Score Standard'!$D117:$G117),IF(G61&lt;&gt;"",SUM('[1]CBL Score Standard'!$D117:$H117,0))))))</f>
        <v>0</v>
      </c>
      <c r="K61" s="407"/>
      <c r="L61" s="407"/>
      <c r="M61" s="104" t="s">
        <v>8</v>
      </c>
      <c r="N61" s="57" t="s">
        <v>63</v>
      </c>
      <c r="O61" s="38" t="s">
        <v>236</v>
      </c>
      <c r="P61" s="58"/>
      <c r="Q61" s="56"/>
      <c r="R61" s="59"/>
      <c r="S61" s="36"/>
      <c r="T61" s="83"/>
      <c r="U61" s="83"/>
      <c r="V61" s="83" t="str">
        <f t="shared" ref="V61:V67" si="5">IF(AND(W61="Y",X61="Y"),"Passed",IF(T61="M","Passed", ""))</f>
        <v/>
      </c>
      <c r="W61" s="83"/>
      <c r="X61" s="83"/>
      <c r="Y61" s="55"/>
      <c r="Z61" s="259">
        <f t="shared" si="4"/>
        <v>0</v>
      </c>
      <c r="AA61" s="260"/>
      <c r="AB61" s="260"/>
      <c r="AC61" s="260"/>
      <c r="AD61" s="260"/>
      <c r="AE61" s="258"/>
      <c r="AF61" s="258"/>
      <c r="AG61" s="258"/>
      <c r="AH61" s="258"/>
      <c r="AI61" s="258"/>
      <c r="AJ61" s="258"/>
    </row>
    <row r="62" spans="1:36" x14ac:dyDescent="0.3">
      <c r="A62" s="110" t="s">
        <v>56</v>
      </c>
      <c r="B62" s="99" t="s">
        <v>67</v>
      </c>
      <c r="C62" s="100"/>
      <c r="D62" s="100" t="s">
        <v>77</v>
      </c>
      <c r="E62" s="24"/>
      <c r="F62" s="24"/>
      <c r="G62" s="24"/>
      <c r="H62" s="109">
        <f>IF(C62&lt;&gt;"",'[1]CBL Score Standard'!$D118,IF(D62&lt;&gt;"",SUM('[1]CBL Score Standard'!$D118:$E118),IF(E62&lt;&gt;"",SUM('[1]CBL Score Standard'!$D118:$F118),IF(F62&lt;&gt;"",SUM('[1]CBL Score Standard'!$D118:$G118),IF(G62&lt;&gt;"",SUM('[1]CBL Score Standard'!$D118:$H118,0))))))</f>
        <v>0</v>
      </c>
      <c r="K62" s="407"/>
      <c r="L62" s="407"/>
      <c r="M62" s="104" t="s">
        <v>8</v>
      </c>
      <c r="N62" s="36" t="s">
        <v>56</v>
      </c>
      <c r="O62" s="38" t="s">
        <v>237</v>
      </c>
      <c r="P62" s="58"/>
      <c r="Q62" s="56"/>
      <c r="R62" s="59"/>
      <c r="S62" s="36"/>
      <c r="T62" s="83"/>
      <c r="U62" s="83"/>
      <c r="V62" s="83" t="str">
        <f t="shared" si="5"/>
        <v/>
      </c>
      <c r="W62" s="83"/>
      <c r="X62" s="83"/>
      <c r="Y62" s="55"/>
      <c r="Z62" s="259">
        <f t="shared" si="4"/>
        <v>0</v>
      </c>
      <c r="AA62" s="260"/>
      <c r="AB62" s="260"/>
      <c r="AC62" s="260"/>
      <c r="AD62" s="260"/>
      <c r="AE62" s="258"/>
      <c r="AF62" s="258"/>
      <c r="AG62" s="258"/>
      <c r="AH62" s="258"/>
      <c r="AI62" s="258"/>
      <c r="AJ62" s="258"/>
    </row>
    <row r="63" spans="1:36" ht="12.75" customHeight="1" thickBot="1" x14ac:dyDescent="0.35">
      <c r="A63" s="111" t="s">
        <v>55</v>
      </c>
      <c r="B63" s="99" t="s">
        <v>1</v>
      </c>
      <c r="C63" s="100"/>
      <c r="D63" s="100"/>
      <c r="E63" s="24"/>
      <c r="F63" s="24"/>
      <c r="G63" s="24"/>
      <c r="H63" s="109" t="b">
        <f>IF(C63&lt;&gt;"",'[1]CBL Score Standard'!$D119,IF(D63&lt;&gt;"",SUM('[1]CBL Score Standard'!$D119:$E119),IF(E63&lt;&gt;"",SUM('[1]CBL Score Standard'!$D119:$F119),IF(F63&lt;&gt;"",SUM('[1]CBL Score Standard'!$D119:$G119),IF(G63&lt;&gt;"",SUM('[1]CBL Score Standard'!$D119:$H119,0))))))</f>
        <v>0</v>
      </c>
      <c r="K63" s="407"/>
      <c r="L63" s="407"/>
      <c r="M63" s="104" t="s">
        <v>8</v>
      </c>
      <c r="N63" s="36" t="s">
        <v>55</v>
      </c>
      <c r="O63" s="38" t="s">
        <v>238</v>
      </c>
      <c r="P63" s="58"/>
      <c r="Q63" s="56"/>
      <c r="R63" s="59"/>
      <c r="S63" s="36"/>
      <c r="T63" s="83"/>
      <c r="U63" s="83"/>
      <c r="V63" s="83" t="str">
        <f t="shared" si="5"/>
        <v/>
      </c>
      <c r="W63" s="83"/>
      <c r="X63" s="83"/>
      <c r="Y63" s="55"/>
      <c r="Z63" s="259">
        <f t="shared" si="4"/>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0.94291754756871038</v>
      </c>
      <c r="K64" s="407"/>
      <c r="L64" s="407"/>
      <c r="M64" s="104" t="s">
        <v>8</v>
      </c>
      <c r="N64" s="57" t="s">
        <v>53</v>
      </c>
      <c r="O64" s="38" t="s">
        <v>239</v>
      </c>
      <c r="P64" s="58"/>
      <c r="Q64" s="56"/>
      <c r="R64" s="59"/>
      <c r="S64" s="36"/>
      <c r="T64" s="83"/>
      <c r="U64" s="83"/>
      <c r="V64" s="83" t="str">
        <f t="shared" si="5"/>
        <v/>
      </c>
      <c r="W64" s="83"/>
      <c r="X64" s="83"/>
      <c r="Y64" s="55"/>
      <c r="Z64" s="259">
        <f t="shared" si="4"/>
        <v>0</v>
      </c>
      <c r="AA64" s="260"/>
      <c r="AB64" s="260"/>
      <c r="AC64" s="260"/>
      <c r="AD64" s="260"/>
      <c r="AE64" s="258"/>
      <c r="AF64" s="258"/>
      <c r="AG64" s="258"/>
      <c r="AH64" s="258"/>
      <c r="AI64" s="258"/>
      <c r="AJ64" s="258"/>
    </row>
    <row r="65" spans="1:36" ht="28.2" thickBot="1" x14ac:dyDescent="0.35">
      <c r="A65" s="112" t="s">
        <v>83</v>
      </c>
      <c r="B65" s="113"/>
      <c r="C65" s="134">
        <v>0.45454545454545453</v>
      </c>
      <c r="D65" s="134">
        <v>0.47368421052631576</v>
      </c>
      <c r="E65" s="134">
        <v>0</v>
      </c>
      <c r="F65" s="134">
        <v>0</v>
      </c>
      <c r="G65" s="134">
        <v>0</v>
      </c>
      <c r="H65" s="114">
        <v>0</v>
      </c>
      <c r="K65" s="407"/>
      <c r="L65" s="407"/>
      <c r="M65" s="104" t="s">
        <v>8</v>
      </c>
      <c r="N65" s="57" t="s">
        <v>59</v>
      </c>
      <c r="O65" s="38" t="s">
        <v>240</v>
      </c>
      <c r="P65" s="58"/>
      <c r="Q65" s="56"/>
      <c r="R65" s="59"/>
      <c r="S65" s="36"/>
      <c r="T65" s="83"/>
      <c r="U65" s="83"/>
      <c r="V65" s="83" t="str">
        <f t="shared" si="5"/>
        <v/>
      </c>
      <c r="W65" s="83"/>
      <c r="X65" s="83"/>
      <c r="Y65" s="55"/>
      <c r="Z65" s="259">
        <f t="shared" si="4"/>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0</v>
      </c>
      <c r="K66" s="407"/>
      <c r="L66" s="407"/>
      <c r="M66" s="104" t="s">
        <v>8</v>
      </c>
      <c r="N66" s="57" t="s">
        <v>55</v>
      </c>
      <c r="O66" s="38" t="s">
        <v>515</v>
      </c>
      <c r="P66" s="58"/>
      <c r="Q66" s="56"/>
      <c r="R66" s="59"/>
      <c r="S66" s="36"/>
      <c r="T66" s="83"/>
      <c r="U66" s="83"/>
      <c r="V66" s="83" t="str">
        <f t="shared" si="5"/>
        <v/>
      </c>
      <c r="W66" s="83"/>
      <c r="X66" s="83"/>
      <c r="Y66" s="55"/>
      <c r="Z66" s="259">
        <f t="shared" si="4"/>
        <v>0</v>
      </c>
      <c r="AA66" s="260"/>
      <c r="AB66" s="260"/>
      <c r="AC66" s="260"/>
      <c r="AD66" s="260"/>
      <c r="AE66" s="258"/>
      <c r="AF66" s="258"/>
      <c r="AG66" s="258"/>
      <c r="AH66" s="258"/>
      <c r="AI66" s="258"/>
      <c r="AJ66" s="258"/>
    </row>
    <row r="67" spans="1:36" x14ac:dyDescent="0.3">
      <c r="C67" s="135"/>
      <c r="D67" s="135"/>
      <c r="E67" s="135"/>
      <c r="F67" s="135"/>
      <c r="G67" s="135"/>
      <c r="K67" s="408"/>
      <c r="L67" s="408"/>
      <c r="M67" s="104" t="s">
        <v>8</v>
      </c>
      <c r="N67" s="57" t="s">
        <v>149</v>
      </c>
      <c r="O67" s="38" t="s">
        <v>370</v>
      </c>
      <c r="P67" s="51"/>
      <c r="Q67" s="39" t="s">
        <v>217</v>
      </c>
      <c r="R67" s="45" t="s">
        <v>241</v>
      </c>
      <c r="S67" s="36"/>
      <c r="T67" s="83"/>
      <c r="U67" s="83"/>
      <c r="V67" s="83" t="str">
        <f t="shared" si="5"/>
        <v/>
      </c>
      <c r="W67" s="83"/>
      <c r="X67" s="83"/>
      <c r="Y67" s="46" t="s">
        <v>242</v>
      </c>
      <c r="Z67" s="259">
        <f t="shared" si="4"/>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73" t="s">
        <v>243</v>
      </c>
      <c r="L69" s="1174"/>
      <c r="M69" s="1174"/>
      <c r="N69" s="1174"/>
      <c r="O69" s="1174"/>
      <c r="P69" s="1174"/>
      <c r="Q69" s="1174"/>
      <c r="R69" s="1174"/>
      <c r="S69" s="1174"/>
      <c r="T69" s="1174"/>
      <c r="U69" s="1174"/>
      <c r="V69" s="1174"/>
      <c r="W69" s="1174"/>
      <c r="X69" s="1174"/>
      <c r="Y69" s="1174"/>
      <c r="Z69" s="263"/>
      <c r="AA69" s="402"/>
      <c r="AB69" s="402"/>
      <c r="AC69" s="402"/>
      <c r="AD69" s="402"/>
      <c r="AE69" s="402"/>
      <c r="AF69" s="402"/>
      <c r="AG69" s="402"/>
      <c r="AH69" s="402"/>
      <c r="AI69" s="402"/>
      <c r="AJ69" s="402"/>
    </row>
    <row r="70" spans="1:36" ht="27.6" x14ac:dyDescent="0.3">
      <c r="C70" s="135"/>
      <c r="D70" s="135"/>
      <c r="E70" s="135"/>
      <c r="F70" s="135"/>
      <c r="G70" s="135"/>
      <c r="K70" s="409" t="s">
        <v>133</v>
      </c>
      <c r="L70" s="409" t="s">
        <v>91</v>
      </c>
      <c r="M70" s="1182" t="s">
        <v>75</v>
      </c>
      <c r="N70" s="1184" t="s">
        <v>134</v>
      </c>
      <c r="O70" s="401" t="s">
        <v>135</v>
      </c>
      <c r="P70" s="409" t="s">
        <v>136</v>
      </c>
      <c r="Q70" s="409" t="s">
        <v>137</v>
      </c>
      <c r="R70" s="409" t="s">
        <v>138</v>
      </c>
      <c r="S70" s="410" t="s">
        <v>139</v>
      </c>
      <c r="T70" s="404" t="s">
        <v>344</v>
      </c>
      <c r="U70" s="404" t="s">
        <v>342</v>
      </c>
      <c r="V70" s="404" t="s">
        <v>343</v>
      </c>
      <c r="W70" s="404" t="s">
        <v>375</v>
      </c>
      <c r="X70" s="404" t="s">
        <v>379</v>
      </c>
      <c r="Y70" s="409"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405"/>
      <c r="L71" s="405"/>
      <c r="M71" s="1183"/>
      <c r="N71" s="1185"/>
      <c r="O71" s="403"/>
      <c r="P71" s="35" t="s">
        <v>141</v>
      </c>
      <c r="Q71" s="405"/>
      <c r="R71" s="405"/>
      <c r="S71" s="411"/>
      <c r="T71" s="404"/>
      <c r="U71" s="404"/>
      <c r="V71" s="404"/>
      <c r="W71" s="404"/>
      <c r="X71" s="404"/>
      <c r="Y71" s="405"/>
      <c r="Z71" s="1187"/>
      <c r="AA71" s="400" t="s">
        <v>672</v>
      </c>
      <c r="AB71" s="400" t="s">
        <v>673</v>
      </c>
      <c r="AC71" s="400" t="s">
        <v>672</v>
      </c>
      <c r="AD71" s="400" t="s">
        <v>673</v>
      </c>
      <c r="AE71" s="400" t="s">
        <v>672</v>
      </c>
      <c r="AF71" s="400" t="s">
        <v>673</v>
      </c>
      <c r="AG71" s="400" t="s">
        <v>672</v>
      </c>
      <c r="AH71" s="400" t="s">
        <v>673</v>
      </c>
      <c r="AI71" s="400" t="s">
        <v>672</v>
      </c>
      <c r="AJ71" s="400" t="s">
        <v>673</v>
      </c>
    </row>
    <row r="72" spans="1:36" x14ac:dyDescent="0.3">
      <c r="C72" s="135"/>
      <c r="D72" s="135"/>
      <c r="E72" s="135"/>
      <c r="F72" s="135"/>
      <c r="G72" s="135"/>
      <c r="K72" s="406" t="s">
        <v>142</v>
      </c>
      <c r="L72" s="406" t="s">
        <v>143</v>
      </c>
      <c r="M72" s="104" t="s">
        <v>9</v>
      </c>
      <c r="N72" s="57" t="s">
        <v>235</v>
      </c>
      <c r="O72" s="38" t="s">
        <v>244</v>
      </c>
      <c r="P72" s="60"/>
      <c r="Q72" s="61"/>
      <c r="R72" s="62"/>
      <c r="S72" s="36"/>
      <c r="T72" s="83"/>
      <c r="U72" s="83"/>
      <c r="V72" s="83" t="str">
        <f>IF(AND(W72="Y",X72="Y"),"Passed",IF(T72="M","Passed", ""))</f>
        <v/>
      </c>
      <c r="W72" s="83"/>
      <c r="X72" s="83"/>
      <c r="Y72" s="63"/>
      <c r="Z72" s="259">
        <f t="shared" ref="Z72:Z75" si="6">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407"/>
      <c r="L73" s="407"/>
      <c r="M73" s="104" t="s">
        <v>9</v>
      </c>
      <c r="N73" s="57" t="s">
        <v>229</v>
      </c>
      <c r="O73" s="38" t="s">
        <v>245</v>
      </c>
      <c r="P73" s="60"/>
      <c r="Q73" s="61"/>
      <c r="R73" s="62"/>
      <c r="S73" s="36"/>
      <c r="T73" s="83"/>
      <c r="U73" s="83"/>
      <c r="V73" s="83" t="str">
        <f>IF(AND(W73="Y",X73="Y"),"Passed",IF(T73="M","Passed", ""))</f>
        <v/>
      </c>
      <c r="W73" s="83"/>
      <c r="X73" s="83"/>
      <c r="Y73" s="63"/>
      <c r="Z73" s="259">
        <f t="shared" si="6"/>
        <v>0</v>
      </c>
      <c r="AA73" s="260"/>
      <c r="AB73" s="260"/>
      <c r="AC73" s="260"/>
      <c r="AD73" s="260"/>
      <c r="AE73" s="258"/>
      <c r="AF73" s="258"/>
      <c r="AG73" s="258"/>
      <c r="AH73" s="258"/>
      <c r="AI73" s="258"/>
      <c r="AJ73" s="258"/>
    </row>
    <row r="74" spans="1:36" ht="41.4" x14ac:dyDescent="0.3">
      <c r="C74" s="135"/>
      <c r="D74" s="135"/>
      <c r="E74" s="135"/>
      <c r="F74" s="135"/>
      <c r="G74" s="135"/>
      <c r="K74" s="407"/>
      <c r="L74" s="407"/>
      <c r="M74" s="104" t="s">
        <v>9</v>
      </c>
      <c r="N74" s="57" t="s">
        <v>3</v>
      </c>
      <c r="O74" s="38" t="s">
        <v>516</v>
      </c>
      <c r="P74" s="60"/>
      <c r="Q74" s="61"/>
      <c r="R74" s="62"/>
      <c r="S74" s="36"/>
      <c r="T74" s="83"/>
      <c r="U74" s="83"/>
      <c r="V74" s="83" t="str">
        <f>IF(AND(W74="Y",X74="Y"),"Passed",IF(T74="M","Passed", ""))</f>
        <v/>
      </c>
      <c r="W74" s="83"/>
      <c r="X74" s="83"/>
      <c r="Y74" s="63"/>
      <c r="Z74" s="259">
        <f t="shared" si="6"/>
        <v>0</v>
      </c>
      <c r="AA74" s="260"/>
      <c r="AB74" s="260"/>
      <c r="AC74" s="260"/>
      <c r="AD74" s="260"/>
      <c r="AE74" s="258"/>
      <c r="AF74" s="258"/>
      <c r="AG74" s="258"/>
      <c r="AH74" s="258"/>
      <c r="AI74" s="258"/>
      <c r="AJ74" s="258"/>
    </row>
    <row r="75" spans="1:36" ht="12.75" customHeight="1" x14ac:dyDescent="0.3">
      <c r="C75" s="135"/>
      <c r="D75" s="135"/>
      <c r="E75" s="135"/>
      <c r="F75" s="135"/>
      <c r="G75" s="135"/>
      <c r="K75" s="408"/>
      <c r="L75" s="408"/>
      <c r="M75" s="104" t="s">
        <v>9</v>
      </c>
      <c r="N75" s="57" t="s">
        <v>3</v>
      </c>
      <c r="O75" s="38" t="s">
        <v>246</v>
      </c>
      <c r="P75" s="60"/>
      <c r="Q75" s="61"/>
      <c r="R75" s="62"/>
      <c r="S75" s="36"/>
      <c r="T75" s="83"/>
      <c r="U75" s="83"/>
      <c r="V75" s="83" t="str">
        <f>IF(AND(W75="Y",X75="Y"),"Passed",IF(T75="M","Passed", ""))</f>
        <v/>
      </c>
      <c r="W75" s="83"/>
      <c r="X75" s="83"/>
      <c r="Y75" s="63"/>
      <c r="Z75" s="259">
        <f t="shared" si="6"/>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Q1:Q196"/>
  <customSheetViews>
    <customSheetView guid="{6D9FC8F7-6352-4BF1-890A-27BF36FADC03}" scale="85" showGridLines="0" fitToPage="1" showAutoFilter="1" topLeftCell="A40">
      <selection activeCell="D48" sqref="D48"/>
      <pageMargins left="0.25" right="0" top="0.25" bottom="0.25" header="0.3" footer="0"/>
      <pageSetup scale="30" fitToHeight="0" orientation="landscape" r:id="rId1"/>
      <autoFilter ref="Q1:Q196"/>
    </customSheetView>
  </customSheetViews>
  <mergeCells count="48">
    <mergeCell ref="AG70:AH70"/>
    <mergeCell ref="AI70:AJ70"/>
    <mergeCell ref="AI58:AJ58"/>
    <mergeCell ref="A64:G64"/>
    <mergeCell ref="A66:G66"/>
    <mergeCell ref="K69:Y69"/>
    <mergeCell ref="M70:M71"/>
    <mergeCell ref="N70:N71"/>
    <mergeCell ref="Z70:Z71"/>
    <mergeCell ref="AA70:AB70"/>
    <mergeCell ref="AC70:AD70"/>
    <mergeCell ref="AE70:AF70"/>
    <mergeCell ref="AI38:AJ38"/>
    <mergeCell ref="K57:Y57"/>
    <mergeCell ref="M58:M59"/>
    <mergeCell ref="N58:N59"/>
    <mergeCell ref="Z58:Z59"/>
    <mergeCell ref="AA58:AB58"/>
    <mergeCell ref="AC58:AD58"/>
    <mergeCell ref="AE58:AF58"/>
    <mergeCell ref="AG58:AH58"/>
    <mergeCell ref="AE17:AF17"/>
    <mergeCell ref="AG17:AH17"/>
    <mergeCell ref="AI17:AJ17"/>
    <mergeCell ref="K37:Y37"/>
    <mergeCell ref="M38:M39"/>
    <mergeCell ref="N38:N39"/>
    <mergeCell ref="Z38:Z39"/>
    <mergeCell ref="AA38:AB38"/>
    <mergeCell ref="AC38:AD38"/>
    <mergeCell ref="AE38:AF38"/>
    <mergeCell ref="M17:M18"/>
    <mergeCell ref="N17:N18"/>
    <mergeCell ref="Z17:Z18"/>
    <mergeCell ref="AA17:AB17"/>
    <mergeCell ref="AC17:AD17"/>
    <mergeCell ref="AG38:AH38"/>
    <mergeCell ref="AC2:AD2"/>
    <mergeCell ref="AE2:AF2"/>
    <mergeCell ref="AG2:AH2"/>
    <mergeCell ref="AI2:AJ2"/>
    <mergeCell ref="K16:Y16"/>
    <mergeCell ref="AA2:AB2"/>
    <mergeCell ref="A1:H1"/>
    <mergeCell ref="K1:Y1"/>
    <mergeCell ref="M2:M3"/>
    <mergeCell ref="N2:N3"/>
    <mergeCell ref="Z2:Z3"/>
  </mergeCells>
  <conditionalFormatting sqref="E13">
    <cfRule type="containsText" dxfId="2233" priority="10" operator="containsText" text="N/A">
      <formula>NOT(ISERROR(SEARCH("N/A",E13)))</formula>
    </cfRule>
    <cfRule type="containsText" dxfId="2232" priority="11" operator="containsText" text="O">
      <formula>NOT(ISERROR(SEARCH("O",E13)))</formula>
    </cfRule>
    <cfRule type="containsText" dxfId="2231" priority="12" operator="containsText" text="M">
      <formula>NOT(ISERROR(SEARCH("M",E13)))</formula>
    </cfRule>
  </conditionalFormatting>
  <conditionalFormatting sqref="C46:G46">
    <cfRule type="containsText" dxfId="2230" priority="19" operator="containsText" text="O">
      <formula>NOT(ISERROR(SEARCH("O",C46)))</formula>
    </cfRule>
  </conditionalFormatting>
  <conditionalFormatting sqref="C46:G46">
    <cfRule type="containsText" dxfId="2229" priority="16" operator="containsText" text="N/A">
      <formula>NOT(ISERROR(SEARCH("N/A",C46)))</formula>
    </cfRule>
    <cfRule type="containsText" dxfId="2228" priority="17" operator="containsText" text="Blank">
      <formula>NOT(ISERROR(SEARCH("Blank",C46)))</formula>
    </cfRule>
    <cfRule type="containsText" dxfId="2227" priority="18" operator="containsText" text="M">
      <formula>NOT(ISERROR(SEARCH("M",C46)))</formula>
    </cfRule>
  </conditionalFormatting>
  <conditionalFormatting sqref="E12">
    <cfRule type="containsText" dxfId="2226" priority="13" operator="containsText" text="N/A">
      <formula>NOT(ISERROR(SEARCH("N/A",E12)))</formula>
    </cfRule>
    <cfRule type="containsText" dxfId="2225" priority="14" operator="containsText" text="O">
      <formula>NOT(ISERROR(SEARCH("O",E12)))</formula>
    </cfRule>
    <cfRule type="containsText" dxfId="2224" priority="15" operator="containsText" text="M">
      <formula>NOT(ISERROR(SEARCH("M",E12)))</formula>
    </cfRule>
  </conditionalFormatting>
  <conditionalFormatting sqref="C7:H7">
    <cfRule type="containsText" dxfId="2223" priority="7" operator="containsText" text="N/A">
      <formula>NOT(ISERROR(SEARCH("N/A",C7)))</formula>
    </cfRule>
    <cfRule type="containsText" dxfId="2222" priority="8" operator="containsText" text="Blank">
      <formula>NOT(ISERROR(SEARCH("Blank",C7)))</formula>
    </cfRule>
    <cfRule type="containsText" dxfId="2221" priority="9" operator="containsText" text="M">
      <formula>NOT(ISERROR(SEARCH("M",C7)))</formula>
    </cfRule>
  </conditionalFormatting>
  <conditionalFormatting sqref="Z4 Z51:Z55 Z40:Z43 Z45:Z49 Z19:Z35">
    <cfRule type="cellIs" dxfId="2220" priority="6" operator="greaterThan">
      <formula>0</formula>
    </cfRule>
  </conditionalFormatting>
  <conditionalFormatting sqref="Z5:Z14">
    <cfRule type="cellIs" dxfId="2219" priority="5" operator="greaterThan">
      <formula>0</formula>
    </cfRule>
  </conditionalFormatting>
  <conditionalFormatting sqref="Z60:Z67">
    <cfRule type="cellIs" dxfId="2218" priority="4" operator="greaterThan">
      <formula>0</formula>
    </cfRule>
  </conditionalFormatting>
  <conditionalFormatting sqref="Z72:Z75">
    <cfRule type="cellIs" dxfId="2217" priority="3" operator="greaterThan">
      <formula>0</formula>
    </cfRule>
  </conditionalFormatting>
  <conditionalFormatting sqref="Z50">
    <cfRule type="cellIs" dxfId="2216" priority="2" operator="greaterThan">
      <formula>0</formula>
    </cfRule>
  </conditionalFormatting>
  <conditionalFormatting sqref="Z44">
    <cfRule type="cellIs" dxfId="2215" priority="1" operator="greaterThan">
      <formula>0</formula>
    </cfRule>
  </conditionalFormatting>
  <dataValidations count="3">
    <dataValidation type="list" allowBlank="1" showInputMessage="1" showErrorMessage="1" sqref="X4:X10 X33 X19 X21 X12 W1:W79">
      <formula1>"Y, N"</formula1>
    </dataValidation>
    <dataValidation type="list" allowBlank="1" showInputMessage="1" showErrorMessage="1" sqref="T70:T79 T58:T68 T2:T15 T38:T56 T17:T36">
      <formula1>"M, O, N/A"</formula1>
    </dataValidation>
    <dataValidation type="list" allowBlank="1" showInputMessage="1" showErrorMessage="1" sqref="V58:V68 V70:V79 V2:V15 V38:V56 V17:V36">
      <formula1>"Passed, Failed, N/A"</formula1>
    </dataValidation>
  </dataValidations>
  <hyperlinks>
    <hyperlink ref="Y4" r:id="rId2" display="http://collab.lge.com/main/x/gOGHLw"/>
    <hyperlink ref="Y7" r:id="rId3" display="http://collab.lge.com/main/x/AocBNg"/>
    <hyperlink ref="Y8" r:id="rId4"/>
    <hyperlink ref="Y19" r:id="rId5"/>
    <hyperlink ref="Y20" r:id="rId6"/>
    <hyperlink ref="Y22" r:id="rId7"/>
    <hyperlink ref="Y30" r:id="rId8"/>
    <hyperlink ref="Y31" r:id="rId9"/>
    <hyperlink ref="Y34" r:id="rId10"/>
    <hyperlink ref="Y41" r:id="rId11"/>
    <hyperlink ref="Y42" r:id="rId12" display="http://collab.lge.com/main/x/j9smN"/>
    <hyperlink ref="Y43" r:id="rId13"/>
    <hyperlink ref="Y45" r:id="rId14"/>
    <hyperlink ref="Y55" r:id="rId15"/>
    <hyperlink ref="Y35" r:id="rId16"/>
    <hyperlink ref="Y53" r:id="rId17"/>
    <hyperlink ref="Y11" r:id="rId18"/>
    <hyperlink ref="Y44" r:id="rId19"/>
  </hyperlinks>
  <pageMargins left="0.25" right="0" top="0.25" bottom="0.25" header="0.3" footer="0"/>
  <pageSetup scale="30" fitToHeight="0" orientation="landscape" r:id="rId20"/>
  <drawing r:id="rId21"/>
  <legacyDrawing r:id="rId22"/>
  <controls>
    <mc:AlternateContent xmlns:mc="http://schemas.openxmlformats.org/markup-compatibility/2006">
      <mc:Choice Requires="x14">
        <control shapeId="838658" r:id="rId23" name="CommandButton2">
          <controlPr defaultSize="0" autoLine="0" r:id="rId24">
            <anchor moveWithCells="1">
              <from>
                <xdr:col>8</xdr:col>
                <xdr:colOff>121920</xdr:colOff>
                <xdr:row>9</xdr:row>
                <xdr:rowOff>68580</xdr:rowOff>
              </from>
              <to>
                <xdr:col>9</xdr:col>
                <xdr:colOff>441960</xdr:colOff>
                <xdr:row>11</xdr:row>
                <xdr:rowOff>160020</xdr:rowOff>
              </to>
            </anchor>
          </controlPr>
        </control>
      </mc:Choice>
      <mc:Fallback>
        <control shapeId="838658" r:id="rId23" name="CommandButton2"/>
      </mc:Fallback>
    </mc:AlternateContent>
    <mc:AlternateContent xmlns:mc="http://schemas.openxmlformats.org/markup-compatibility/2006">
      <mc:Choice Requires="x14">
        <control shapeId="838657" r:id="rId25" name="CommandButton1">
          <controlPr defaultSize="0" autoLine="0" r:id="rId26">
            <anchor moveWithCells="1">
              <from>
                <xdr:col>8</xdr:col>
                <xdr:colOff>114300</xdr:colOff>
                <xdr:row>6</xdr:row>
                <xdr:rowOff>106680</xdr:rowOff>
              </from>
              <to>
                <xdr:col>9</xdr:col>
                <xdr:colOff>403860</xdr:colOff>
                <xdr:row>7</xdr:row>
                <xdr:rowOff>99060</xdr:rowOff>
              </to>
            </anchor>
          </controlPr>
        </control>
      </mc:Choice>
      <mc:Fallback>
        <control shapeId="838657" r:id="rId25"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9">
    <tabColor rgb="FFFFC000"/>
    <pageSetUpPr fitToPage="1"/>
  </sheetPr>
  <dimension ref="A1:AN196"/>
  <sheetViews>
    <sheetView showGridLines="0" zoomScale="85" zoomScaleNormal="85" workbookViewId="0">
      <selection activeCell="K23" sqref="K23"/>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12.6640625" bestFit="1" customWidth="1"/>
    <col min="20" max="20" width="12.5546875" customWidth="1"/>
    <col min="21" max="21" width="11" bestFit="1" customWidth="1"/>
    <col min="22" max="22" width="10.44140625" bestFit="1" customWidth="1"/>
    <col min="23" max="23" width="23.44140625" bestFit="1" customWidth="1"/>
    <col min="24" max="24" width="22.88671875" bestFit="1" customWidth="1"/>
    <col min="25" max="25" width="36.5546875" bestFit="1" customWidth="1"/>
    <col min="28" max="28" width="24.44140625" bestFit="1" customWidth="1"/>
    <col min="41" max="16384" width="9.109375" style="3"/>
  </cols>
  <sheetData>
    <row r="1" spans="1:40" ht="12.75" customHeight="1" x14ac:dyDescent="0.45">
      <c r="A1" s="1188" t="s">
        <v>82</v>
      </c>
      <c r="B1" s="1189"/>
      <c r="C1" s="1189"/>
      <c r="D1" s="1189"/>
      <c r="E1" s="1189"/>
      <c r="F1" s="1189"/>
      <c r="G1" s="1189"/>
      <c r="H1" s="1189"/>
      <c r="K1" s="1173" t="s">
        <v>709</v>
      </c>
      <c r="L1" s="1174"/>
      <c r="M1" s="1174"/>
      <c r="N1" s="1174"/>
      <c r="O1" s="1174"/>
      <c r="P1" s="1174"/>
      <c r="Q1" s="1174"/>
      <c r="R1" s="1174"/>
      <c r="S1" s="1174"/>
      <c r="T1" s="1174"/>
      <c r="U1" s="1174"/>
      <c r="V1" s="1174"/>
      <c r="W1" s="1174"/>
      <c r="X1" s="1174"/>
      <c r="Y1" s="1174"/>
      <c r="Z1" s="263"/>
      <c r="AA1" s="402"/>
      <c r="AB1" s="402"/>
      <c r="AC1" s="402"/>
      <c r="AD1" s="402"/>
      <c r="AE1" s="402"/>
      <c r="AF1" s="402"/>
      <c r="AG1" s="402"/>
      <c r="AH1" s="402"/>
      <c r="AI1" s="402"/>
      <c r="AJ1" s="402"/>
    </row>
    <row r="2" spans="1:40" ht="27.6" x14ac:dyDescent="0.3">
      <c r="A2" s="98" t="s">
        <v>367</v>
      </c>
      <c r="B2" s="83" t="s">
        <v>710</v>
      </c>
      <c r="C2" s="3"/>
      <c r="D2" s="3"/>
      <c r="E2" s="3"/>
      <c r="F2" s="3"/>
      <c r="G2" s="3"/>
      <c r="H2" s="3"/>
      <c r="K2" s="412" t="s">
        <v>133</v>
      </c>
      <c r="L2" s="412" t="s">
        <v>91</v>
      </c>
      <c r="M2" s="1182" t="s">
        <v>75</v>
      </c>
      <c r="N2" s="1190" t="s">
        <v>134</v>
      </c>
      <c r="O2" s="412" t="s">
        <v>135</v>
      </c>
      <c r="P2" s="412" t="s">
        <v>136</v>
      </c>
      <c r="Q2" s="412" t="s">
        <v>137</v>
      </c>
      <c r="R2" s="412" t="s">
        <v>138</v>
      </c>
      <c r="S2" s="404"/>
      <c r="T2" s="404" t="s">
        <v>344</v>
      </c>
      <c r="U2" s="404" t="s">
        <v>342</v>
      </c>
      <c r="V2" s="404" t="s">
        <v>343</v>
      </c>
      <c r="W2" s="404" t="s">
        <v>375</v>
      </c>
      <c r="X2" s="404" t="s">
        <v>376</v>
      </c>
      <c r="Y2" s="412" t="s">
        <v>140</v>
      </c>
      <c r="Z2" s="1186" t="s">
        <v>667</v>
      </c>
      <c r="AA2" s="1172" t="s">
        <v>666</v>
      </c>
      <c r="AB2" s="1172"/>
      <c r="AC2" s="1172" t="s">
        <v>668</v>
      </c>
      <c r="AD2" s="1172"/>
      <c r="AE2" s="1172" t="s">
        <v>669</v>
      </c>
      <c r="AF2" s="1172"/>
      <c r="AG2" s="1172" t="s">
        <v>670</v>
      </c>
      <c r="AH2" s="1172"/>
      <c r="AI2" s="1172" t="s">
        <v>671</v>
      </c>
      <c r="AJ2" s="1172"/>
    </row>
    <row r="3" spans="1:40" ht="12.75" customHeight="1" x14ac:dyDescent="0.3">
      <c r="A3" s="98" t="s">
        <v>347</v>
      </c>
      <c r="B3" s="119">
        <v>43962</v>
      </c>
      <c r="C3" s="125"/>
      <c r="D3" s="3"/>
      <c r="E3" s="3"/>
      <c r="F3" s="3"/>
      <c r="G3" s="3"/>
      <c r="H3" s="3"/>
      <c r="K3" s="405"/>
      <c r="L3" s="405"/>
      <c r="M3" s="1183"/>
      <c r="N3" s="1185"/>
      <c r="O3" s="405"/>
      <c r="P3" s="35" t="s">
        <v>141</v>
      </c>
      <c r="Q3" s="405"/>
      <c r="R3" s="405"/>
      <c r="S3" s="404"/>
      <c r="T3" s="404"/>
      <c r="U3" s="404"/>
      <c r="V3" s="404"/>
      <c r="W3" s="404"/>
      <c r="X3" s="404"/>
      <c r="Y3" s="405"/>
      <c r="Z3" s="1187"/>
      <c r="AA3" s="400" t="s">
        <v>672</v>
      </c>
      <c r="AB3" s="400" t="s">
        <v>673</v>
      </c>
      <c r="AC3" s="400" t="s">
        <v>672</v>
      </c>
      <c r="AD3" s="400" t="s">
        <v>673</v>
      </c>
      <c r="AE3" s="400" t="s">
        <v>672</v>
      </c>
      <c r="AF3" s="400" t="s">
        <v>673</v>
      </c>
      <c r="AG3" s="400" t="s">
        <v>672</v>
      </c>
      <c r="AH3" s="400" t="s">
        <v>673</v>
      </c>
      <c r="AI3" s="400" t="s">
        <v>672</v>
      </c>
      <c r="AJ3" s="400" t="s">
        <v>673</v>
      </c>
    </row>
    <row r="4" spans="1:40" ht="12.75" customHeight="1" x14ac:dyDescent="0.3">
      <c r="A4" s="98" t="s">
        <v>368</v>
      </c>
      <c r="B4" s="124">
        <f ca="1">DATEDIF(B3,TODAY(),"D")/365</f>
        <v>0.49863013698630138</v>
      </c>
      <c r="C4" s="3"/>
      <c r="D4" s="3"/>
      <c r="E4" s="3"/>
      <c r="F4" s="3"/>
      <c r="G4" s="3"/>
      <c r="H4" s="3"/>
      <c r="K4" s="406" t="s">
        <v>142</v>
      </c>
      <c r="L4" s="406" t="s">
        <v>143</v>
      </c>
      <c r="M4" s="104" t="s">
        <v>5</v>
      </c>
      <c r="N4" s="93" t="s">
        <v>144</v>
      </c>
      <c r="O4" s="88" t="s">
        <v>372</v>
      </c>
      <c r="P4" s="140" t="s">
        <v>145</v>
      </c>
      <c r="Q4" s="140" t="s">
        <v>146</v>
      </c>
      <c r="R4" s="266" t="s">
        <v>147</v>
      </c>
      <c r="S4" s="36" t="s">
        <v>711</v>
      </c>
      <c r="T4" s="83" t="s">
        <v>72</v>
      </c>
      <c r="U4" s="83"/>
      <c r="V4" s="83" t="s">
        <v>374</v>
      </c>
      <c r="W4" s="83"/>
      <c r="X4" s="83"/>
      <c r="Y4" s="416" t="s">
        <v>148</v>
      </c>
      <c r="Z4" s="259">
        <f ca="1">DATEDIF(AA4,AB4,"m")/12+DATEDIF(AC4,AD4,"m")/12+DATEDIF(AE4,AF4,"m")/12+DATEDIF(AG4,AH4,"m")/12+DATEDIF(AI4,AJ4,"m")/12</f>
        <v>0.41666666666666669</v>
      </c>
      <c r="AA4" s="260">
        <v>43962</v>
      </c>
      <c r="AB4" s="347">
        <f ca="1">TODAY()</f>
        <v>44144</v>
      </c>
      <c r="AC4" s="260"/>
      <c r="AD4" s="260"/>
      <c r="AE4" s="258"/>
      <c r="AF4" s="258"/>
      <c r="AG4" s="258"/>
      <c r="AH4" s="258"/>
      <c r="AI4" s="258"/>
      <c r="AJ4" s="258"/>
    </row>
    <row r="5" spans="1:40" ht="12.75" customHeight="1" x14ac:dyDescent="0.3">
      <c r="A5" s="98" t="s">
        <v>387</v>
      </c>
      <c r="B5" s="124">
        <v>6.2</v>
      </c>
      <c r="C5" s="126"/>
      <c r="D5" s="3"/>
      <c r="E5" s="3"/>
      <c r="F5" s="3"/>
      <c r="G5" s="3"/>
      <c r="H5" s="3"/>
      <c r="K5" s="407"/>
      <c r="L5" s="407"/>
      <c r="M5" s="104" t="s">
        <v>5</v>
      </c>
      <c r="N5" s="93" t="s">
        <v>144</v>
      </c>
      <c r="O5" s="88" t="s">
        <v>373</v>
      </c>
      <c r="P5" s="142"/>
      <c r="Q5" s="141" t="s">
        <v>150</v>
      </c>
      <c r="R5" s="265" t="s">
        <v>151</v>
      </c>
      <c r="S5" s="36" t="s">
        <v>711</v>
      </c>
      <c r="T5" s="83" t="s">
        <v>72</v>
      </c>
      <c r="U5" s="83"/>
      <c r="V5" s="83" t="s">
        <v>374</v>
      </c>
      <c r="W5" s="83"/>
      <c r="X5" s="83"/>
      <c r="Y5" s="417"/>
      <c r="Z5" s="259">
        <f t="shared" ref="Z5:Z14" ca="1" si="0">DATEDIF(AA5,AB5,"m")/12+DATEDIF(AC5,AD5,"m")/12+DATEDIF(AE5,AF5,"m")/12+DATEDIF(AG5,AH5,"m")/12+DATEDIF(AI5,AJ5,"m")/12</f>
        <v>0.41666666666666669</v>
      </c>
      <c r="AA5" s="260">
        <v>43962</v>
      </c>
      <c r="AB5" s="347">
        <f ca="1">TODAY()</f>
        <v>44144</v>
      </c>
      <c r="AC5" s="260"/>
      <c r="AD5" s="260"/>
      <c r="AE5" s="258"/>
      <c r="AF5" s="258"/>
      <c r="AG5" s="258"/>
      <c r="AH5" s="258"/>
      <c r="AI5" s="258"/>
      <c r="AJ5" s="258"/>
    </row>
    <row r="6" spans="1:40" ht="15" thickBot="1" x14ac:dyDescent="0.35">
      <c r="A6" s="98" t="s">
        <v>388</v>
      </c>
      <c r="B6" s="124">
        <f ca="1">B4+B5</f>
        <v>6.6986301369863019</v>
      </c>
      <c r="C6" s="126"/>
      <c r="K6" s="407"/>
      <c r="L6" s="407"/>
      <c r="M6" s="104" t="s">
        <v>5</v>
      </c>
      <c r="N6" s="38" t="s">
        <v>149</v>
      </c>
      <c r="O6" s="65" t="s">
        <v>149</v>
      </c>
      <c r="P6" s="142"/>
      <c r="Q6" s="39" t="s">
        <v>150</v>
      </c>
      <c r="R6" s="40" t="s">
        <v>151</v>
      </c>
      <c r="S6" s="36" t="s">
        <v>711</v>
      </c>
      <c r="T6" s="83" t="s">
        <v>72</v>
      </c>
      <c r="U6" s="83"/>
      <c r="V6" s="83"/>
      <c r="W6" s="83"/>
      <c r="X6" s="83"/>
      <c r="Y6" s="41" t="s">
        <v>152</v>
      </c>
      <c r="Z6" s="259">
        <f t="shared" ca="1" si="0"/>
        <v>0.41666666666666669</v>
      </c>
      <c r="AA6" s="260">
        <v>43962</v>
      </c>
      <c r="AB6" s="347">
        <f ca="1">TODAY()</f>
        <v>44144</v>
      </c>
      <c r="AC6" s="260"/>
      <c r="AD6" s="260"/>
      <c r="AE6" s="258"/>
      <c r="AF6" s="258"/>
      <c r="AG6" s="258"/>
      <c r="AH6" s="258"/>
      <c r="AI6" s="258"/>
      <c r="AJ6" s="258"/>
    </row>
    <row r="7" spans="1:40" ht="28.2" thickBot="1" x14ac:dyDescent="0.35">
      <c r="A7" s="120" t="s">
        <v>4</v>
      </c>
      <c r="B7" s="121" t="s">
        <v>135</v>
      </c>
      <c r="C7" s="105" t="s">
        <v>5</v>
      </c>
      <c r="D7" s="105" t="s">
        <v>6</v>
      </c>
      <c r="E7" s="105" t="s">
        <v>7</v>
      </c>
      <c r="F7" s="105" t="s">
        <v>8</v>
      </c>
      <c r="G7" s="105" t="s">
        <v>9</v>
      </c>
      <c r="H7" s="106" t="s">
        <v>76</v>
      </c>
      <c r="K7" s="407"/>
      <c r="L7" s="407"/>
      <c r="M7" s="104" t="s">
        <v>5</v>
      </c>
      <c r="N7" s="127" t="s">
        <v>144</v>
      </c>
      <c r="O7" s="64" t="s">
        <v>452</v>
      </c>
      <c r="P7" s="142"/>
      <c r="Q7" s="140" t="s">
        <v>247</v>
      </c>
      <c r="R7" s="266" t="s">
        <v>154</v>
      </c>
      <c r="S7" s="36" t="s">
        <v>711</v>
      </c>
      <c r="T7" s="83" t="s">
        <v>72</v>
      </c>
      <c r="U7" s="83"/>
      <c r="V7" s="83" t="s">
        <v>374</v>
      </c>
      <c r="W7" s="83"/>
      <c r="X7" s="83"/>
      <c r="Y7" s="416" t="s">
        <v>248</v>
      </c>
      <c r="Z7" s="259">
        <f t="shared" ca="1" si="0"/>
        <v>0.41666666666666669</v>
      </c>
      <c r="AA7" s="260">
        <v>43962</v>
      </c>
      <c r="AB7" s="347">
        <f ca="1">TODAY()</f>
        <v>44144</v>
      </c>
      <c r="AC7" s="260"/>
      <c r="AD7" s="260"/>
      <c r="AE7" s="258"/>
      <c r="AF7" s="258"/>
      <c r="AG7" s="258"/>
      <c r="AH7" s="258"/>
      <c r="AI7" s="258"/>
      <c r="AJ7" s="258"/>
    </row>
    <row r="8" spans="1:40" x14ac:dyDescent="0.3">
      <c r="A8" s="107" t="s">
        <v>56</v>
      </c>
      <c r="B8" s="108" t="s">
        <v>182</v>
      </c>
      <c r="C8" s="100"/>
      <c r="D8" s="24"/>
      <c r="E8" s="24"/>
      <c r="F8" s="24"/>
      <c r="G8" s="24"/>
      <c r="H8" s="109" t="b">
        <f>IF(C8&lt;&gt;"",'[1]CBL Score Standard'!$D64,IF(D8&lt;&gt;"",SUM('[1]CBL Score Standard'!$D64:$E64),IF(E8&lt;&gt;"",SUM('[1]CBL Score Standard'!$D64:$F64),IF(F8&lt;&gt;"",SUM('[1]CBL Score Standard'!$D64:$G64),IF(G8&lt;&gt;"",SUM('[1]CBL Score Standard'!$D64:$H64,0))))))</f>
        <v>0</v>
      </c>
      <c r="K8" s="278"/>
      <c r="L8" s="278"/>
      <c r="M8" s="279" t="s">
        <v>5</v>
      </c>
      <c r="N8" s="280" t="s">
        <v>144</v>
      </c>
      <c r="O8" s="281" t="s">
        <v>517</v>
      </c>
      <c r="P8" s="282"/>
      <c r="Q8" s="283" t="s">
        <v>153</v>
      </c>
      <c r="R8" s="284" t="s">
        <v>156</v>
      </c>
      <c r="S8" s="66" t="s">
        <v>711</v>
      </c>
      <c r="T8" s="83"/>
      <c r="U8" s="285"/>
      <c r="V8" s="285"/>
      <c r="W8" s="285"/>
      <c r="X8" s="285"/>
      <c r="Y8" s="286" t="s">
        <v>157</v>
      </c>
      <c r="Z8" s="308">
        <f t="shared" si="0"/>
        <v>0</v>
      </c>
      <c r="AA8" s="309"/>
      <c r="AB8" s="309"/>
      <c r="AC8" s="309"/>
      <c r="AD8" s="309"/>
      <c r="AE8" s="310"/>
      <c r="AF8" s="310"/>
      <c r="AG8" s="310"/>
      <c r="AH8" s="310"/>
      <c r="AI8" s="310"/>
      <c r="AJ8" s="310"/>
      <c r="AK8" s="246"/>
      <c r="AL8" s="246"/>
      <c r="AM8" s="246"/>
      <c r="AN8" s="246"/>
    </row>
    <row r="9" spans="1:40" x14ac:dyDescent="0.3">
      <c r="A9" s="110" t="s">
        <v>56</v>
      </c>
      <c r="B9" s="99" t="s">
        <v>427</v>
      </c>
      <c r="C9" s="100"/>
      <c r="D9" s="24" t="s">
        <v>77</v>
      </c>
      <c r="E9" s="24"/>
      <c r="F9" s="24"/>
      <c r="G9" s="24"/>
      <c r="H9" s="109">
        <f>IF(C9&lt;&gt;"",'[1]CBL Score Standard'!$D65,IF(D9&lt;&gt;"",SUM('[1]CBL Score Standard'!$D65:$E65),IF(E9&lt;&gt;"",SUM('[1]CBL Score Standard'!$D65:$F65),IF(F9&lt;&gt;"",SUM('[1]CBL Score Standard'!$D65:$G65),IF(G9&lt;&gt;"",SUM('[1]CBL Score Standard'!$D65:$H65,0))))))</f>
        <v>4.6511627906976744E-2</v>
      </c>
      <c r="K9" s="407"/>
      <c r="L9" s="407"/>
      <c r="M9" s="104" t="s">
        <v>5</v>
      </c>
      <c r="N9" s="127" t="s">
        <v>144</v>
      </c>
      <c r="O9" s="43" t="s">
        <v>661</v>
      </c>
      <c r="P9" s="142"/>
      <c r="Q9" s="39" t="s">
        <v>155</v>
      </c>
      <c r="R9" s="40" t="s">
        <v>158</v>
      </c>
      <c r="S9" s="36"/>
      <c r="T9" s="83" t="s">
        <v>72</v>
      </c>
      <c r="U9" s="83"/>
      <c r="V9" s="83" t="s">
        <v>374</v>
      </c>
      <c r="W9" s="83"/>
      <c r="X9" s="83"/>
      <c r="Y9" s="41" t="s">
        <v>159</v>
      </c>
      <c r="Z9" s="259">
        <f t="shared" ca="1" si="0"/>
        <v>0.41666666666666669</v>
      </c>
      <c r="AA9" s="260">
        <v>43962</v>
      </c>
      <c r="AB9" s="347">
        <f ca="1">TODAY()</f>
        <v>44144</v>
      </c>
      <c r="AC9" s="260"/>
      <c r="AD9" s="260"/>
      <c r="AE9" s="258"/>
      <c r="AF9" s="258"/>
      <c r="AG9" s="258"/>
      <c r="AH9" s="258"/>
      <c r="AI9" s="258"/>
      <c r="AJ9" s="258"/>
    </row>
    <row r="10" spans="1:40" x14ac:dyDescent="0.3">
      <c r="A10" s="110" t="s">
        <v>56</v>
      </c>
      <c r="B10" s="99" t="s">
        <v>663</v>
      </c>
      <c r="C10" s="100"/>
      <c r="D10" s="100" t="s">
        <v>77</v>
      </c>
      <c r="E10" s="129"/>
      <c r="F10" s="24"/>
      <c r="G10" s="24"/>
      <c r="H10" s="109">
        <f>IF(C10&lt;&gt;"",'[1]CBL Score Standard'!$D66,IF(D10&lt;&gt;"",SUM('[1]CBL Score Standard'!$D66:$E66),IF(E10&lt;&gt;"",SUM('[1]CBL Score Standard'!$D66:$F66),IF(F10&lt;&gt;"",SUM('[1]CBL Score Standard'!$D66:$G66),IF(G10&lt;&gt;"",SUM('[1]CBL Score Standard'!$D66:$H66,0))))))</f>
        <v>0</v>
      </c>
      <c r="K10" s="407"/>
      <c r="L10" s="407"/>
      <c r="M10" s="104" t="s">
        <v>5</v>
      </c>
      <c r="N10" s="127" t="s">
        <v>144</v>
      </c>
      <c r="O10" s="43" t="s">
        <v>662</v>
      </c>
      <c r="P10" s="142"/>
      <c r="Q10" s="254" t="s">
        <v>659</v>
      </c>
      <c r="R10" s="254" t="s">
        <v>278</v>
      </c>
      <c r="S10" s="36"/>
      <c r="T10" s="83"/>
      <c r="U10" s="83"/>
      <c r="V10" s="83" t="s">
        <v>374</v>
      </c>
      <c r="W10" s="83"/>
      <c r="X10" s="83"/>
      <c r="Y10" s="46" t="s">
        <v>160</v>
      </c>
      <c r="Z10" s="259">
        <f t="shared" ca="1" si="0"/>
        <v>0.41666666666666669</v>
      </c>
      <c r="AA10" s="260">
        <v>43962</v>
      </c>
      <c r="AB10" s="347">
        <f ca="1">TODAY()</f>
        <v>44144</v>
      </c>
      <c r="AC10" s="260"/>
      <c r="AD10" s="260"/>
      <c r="AE10" s="258"/>
      <c r="AF10" s="258"/>
      <c r="AG10" s="258"/>
      <c r="AH10" s="258"/>
      <c r="AI10" s="258"/>
      <c r="AJ10" s="258"/>
    </row>
    <row r="11" spans="1:40" x14ac:dyDescent="0.3">
      <c r="A11" s="110" t="s">
        <v>56</v>
      </c>
      <c r="B11" s="99" t="s">
        <v>215</v>
      </c>
      <c r="C11" s="100"/>
      <c r="D11" s="100"/>
      <c r="E11" s="129"/>
      <c r="F11" s="24"/>
      <c r="G11" s="24"/>
      <c r="H11" s="109" t="b">
        <f>IF(C11&lt;&gt;"",'[1]CBL Score Standard'!$D67,IF(D11&lt;&gt;"",SUM('[1]CBL Score Standard'!$D67:$E67),IF(E11&lt;&gt;"",SUM('[1]CBL Score Standard'!$D67:$F67),IF(F11&lt;&gt;"",SUM('[1]CBL Score Standard'!$D67:$G67),IF(G11&lt;&gt;"",SUM('[1]CBL Score Standard'!$D67:$H67,0))))))</f>
        <v>0</v>
      </c>
      <c r="K11" s="407"/>
      <c r="L11" s="407"/>
      <c r="M11" s="104" t="s">
        <v>5</v>
      </c>
      <c r="N11" s="36" t="s">
        <v>31</v>
      </c>
      <c r="O11" s="89" t="s">
        <v>175</v>
      </c>
      <c r="P11" s="407"/>
      <c r="Q11" s="37" t="s">
        <v>383</v>
      </c>
      <c r="R11" s="40" t="s">
        <v>176</v>
      </c>
      <c r="S11" s="66"/>
      <c r="T11" s="157"/>
      <c r="U11" s="83"/>
      <c r="V11" s="83"/>
      <c r="W11" s="83"/>
      <c r="X11" s="83"/>
      <c r="Y11" s="44" t="s">
        <v>177</v>
      </c>
      <c r="Z11" s="259">
        <f t="shared" si="0"/>
        <v>0</v>
      </c>
      <c r="AA11" s="260"/>
      <c r="AB11" s="260"/>
      <c r="AC11" s="260"/>
      <c r="AD11" s="260"/>
      <c r="AE11" s="258"/>
      <c r="AF11" s="258"/>
      <c r="AG11" s="258"/>
      <c r="AH11" s="258"/>
      <c r="AI11" s="258"/>
      <c r="AJ11" s="258"/>
    </row>
    <row r="12" spans="1:40" x14ac:dyDescent="0.3">
      <c r="A12" s="110" t="s">
        <v>63</v>
      </c>
      <c r="B12" s="99" t="s">
        <v>236</v>
      </c>
      <c r="C12" s="100"/>
      <c r="D12" s="100"/>
      <c r="E12" s="100"/>
      <c r="F12" s="24"/>
      <c r="G12" s="24"/>
      <c r="H12" s="109" t="b">
        <f>IF(C12&lt;&gt;"",'[1]CBL Score Standard'!$D68,IF(D12&lt;&gt;"",SUM('[1]CBL Score Standard'!$D68:$E68),IF(E12&lt;&gt;"",SUM('[1]CBL Score Standard'!$D68:$F68),IF(F12&lt;&gt;"",SUM('[1]CBL Score Standard'!$D68:$G68),IF(G12&lt;&gt;"",SUM('[1]CBL Score Standard'!$D68:$H68,0))))))</f>
        <v>0</v>
      </c>
      <c r="K12" s="287"/>
      <c r="L12" s="287"/>
      <c r="M12" s="288" t="s">
        <v>5</v>
      </c>
      <c r="N12" s="289" t="s">
        <v>31</v>
      </c>
      <c r="O12" s="290" t="s">
        <v>660</v>
      </c>
      <c r="P12" s="291">
        <v>43613</v>
      </c>
      <c r="Q12" s="292" t="s">
        <v>167</v>
      </c>
      <c r="R12" s="293" t="s">
        <v>168</v>
      </c>
      <c r="S12" s="36" t="s">
        <v>711</v>
      </c>
      <c r="T12" s="83"/>
      <c r="U12" s="84"/>
      <c r="V12" s="84"/>
      <c r="W12" s="84"/>
      <c r="X12" s="84"/>
      <c r="Y12" s="294"/>
      <c r="Z12" s="311">
        <f t="shared" si="0"/>
        <v>0</v>
      </c>
      <c r="AA12" s="312"/>
      <c r="AB12" s="312"/>
      <c r="AC12" s="312"/>
      <c r="AD12" s="312"/>
      <c r="AE12" s="313"/>
      <c r="AF12" s="313"/>
      <c r="AG12" s="313"/>
      <c r="AH12" s="313"/>
      <c r="AI12" s="313"/>
      <c r="AJ12" s="313"/>
      <c r="AK12" s="314"/>
      <c r="AL12" s="314"/>
      <c r="AM12" s="314"/>
      <c r="AN12" s="314"/>
    </row>
    <row r="13" spans="1:40" x14ac:dyDescent="0.3">
      <c r="A13" s="110" t="s">
        <v>63</v>
      </c>
      <c r="B13" s="99" t="s">
        <v>244</v>
      </c>
      <c r="C13" s="100"/>
      <c r="D13" s="100"/>
      <c r="E13" s="100"/>
      <c r="F13" s="100"/>
      <c r="G13" s="24"/>
      <c r="H13" s="109" t="b">
        <f>IF(C13&lt;&gt;"",'[1]CBL Score Standard'!$D69,IF(D13&lt;&gt;"",SUM('[1]CBL Score Standard'!$D69:$E69),IF(E13&lt;&gt;"",SUM('[1]CBL Score Standard'!$D69:$F69),IF(F13&lt;&gt;"",SUM('[1]CBL Score Standard'!$D69:$G69),IF(G13&lt;&gt;"",SUM('[1]CBL Score Standard'!$D69:$H69,0))))))</f>
        <v>0</v>
      </c>
      <c r="K13" s="278"/>
      <c r="L13" s="278"/>
      <c r="M13" s="279" t="s">
        <v>5</v>
      </c>
      <c r="N13" s="280" t="s">
        <v>54</v>
      </c>
      <c r="O13" s="281" t="s">
        <v>425</v>
      </c>
      <c r="P13" s="283" t="s">
        <v>230</v>
      </c>
      <c r="Q13" s="283" t="s">
        <v>217</v>
      </c>
      <c r="R13" s="283" t="s">
        <v>217</v>
      </c>
      <c r="S13" s="66" t="s">
        <v>711</v>
      </c>
      <c r="T13" s="83"/>
      <c r="U13" s="295"/>
      <c r="V13" s="285"/>
      <c r="W13" s="285"/>
      <c r="X13" s="285"/>
      <c r="Y13" s="296" t="s">
        <v>169</v>
      </c>
      <c r="Z13" s="308">
        <f t="shared" si="0"/>
        <v>0</v>
      </c>
      <c r="AA13" s="309"/>
      <c r="AB13" s="309"/>
      <c r="AC13" s="309"/>
      <c r="AD13" s="309"/>
      <c r="AE13" s="310"/>
      <c r="AF13" s="310"/>
      <c r="AG13" s="310"/>
      <c r="AH13" s="310"/>
      <c r="AI13" s="310"/>
      <c r="AJ13" s="310"/>
      <c r="AK13" s="246"/>
      <c r="AL13" s="246"/>
      <c r="AM13" s="246"/>
      <c r="AN13" s="246"/>
    </row>
    <row r="14" spans="1:40" ht="27.6" x14ac:dyDescent="0.3">
      <c r="A14" s="110" t="s">
        <v>55</v>
      </c>
      <c r="B14" s="99" t="s">
        <v>694</v>
      </c>
      <c r="C14" s="100"/>
      <c r="D14" s="100"/>
      <c r="E14" s="24"/>
      <c r="F14" s="24"/>
      <c r="G14" s="24"/>
      <c r="H14" s="109" t="b">
        <f>IF(C14&lt;&gt;"",'[1]CBL Score Standard'!$D70,IF(D14&lt;&gt;"",SUM('[1]CBL Score Standard'!$D70:$E70),IF(E14&lt;&gt;"",SUM('[1]CBL Score Standard'!$D70:$F70),IF(F14&lt;&gt;"",SUM('[1]CBL Score Standard'!$D70:$G70),IF(G14&lt;&gt;"",SUM('[1]CBL Score Standard'!$D70:$H70,0))))))</f>
        <v>0</v>
      </c>
      <c r="K14" s="297"/>
      <c r="L14" s="297"/>
      <c r="M14" s="279" t="s">
        <v>5</v>
      </c>
      <c r="N14" s="66" t="s">
        <v>41</v>
      </c>
      <c r="O14" s="298" t="s">
        <v>450</v>
      </c>
      <c r="P14" s="299">
        <v>43627</v>
      </c>
      <c r="Q14" s="283" t="s">
        <v>381</v>
      </c>
      <c r="R14" s="284" t="s">
        <v>382</v>
      </c>
      <c r="S14" s="66" t="s">
        <v>711</v>
      </c>
      <c r="T14" s="83"/>
      <c r="U14" s="299"/>
      <c r="V14" s="285"/>
      <c r="W14" s="285"/>
      <c r="X14" s="285"/>
      <c r="Y14" s="296" t="s">
        <v>163</v>
      </c>
      <c r="Z14" s="308">
        <f t="shared" si="0"/>
        <v>0</v>
      </c>
      <c r="AA14" s="309"/>
      <c r="AB14" s="309"/>
      <c r="AC14" s="309"/>
      <c r="AD14" s="309"/>
      <c r="AE14" s="310"/>
      <c r="AF14" s="310"/>
      <c r="AG14" s="310"/>
      <c r="AH14" s="310"/>
      <c r="AI14" s="310"/>
      <c r="AJ14" s="310"/>
      <c r="AK14" s="246"/>
      <c r="AL14" s="246"/>
      <c r="AM14" s="246"/>
      <c r="AN14" s="246"/>
    </row>
    <row r="15" spans="1:40" x14ac:dyDescent="0.3">
      <c r="A15" s="110" t="s">
        <v>55</v>
      </c>
      <c r="B15" s="99" t="s">
        <v>185</v>
      </c>
      <c r="C15" s="100"/>
      <c r="D15" s="24"/>
      <c r="E15" s="24"/>
      <c r="F15" s="24"/>
      <c r="G15" s="24"/>
      <c r="H15" s="109" t="b">
        <f>IF(C15&lt;&gt;"",'[1]CBL Score Standard'!$D71,IF(D15&lt;&gt;"",SUM('[1]CBL Score Standard'!$D71:$E71),IF(E15&lt;&gt;"",SUM('[1]CBL Score Standard'!$D71:$F71),IF(F15&lt;&gt;"",SUM('[1]CBL Score Standard'!$D71:$G71),IF(G15&lt;&gt;"",SUM('[1]CBL Score Standard'!$D71:$H71,0))))))</f>
        <v>0</v>
      </c>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40" ht="23.4" x14ac:dyDescent="0.45">
      <c r="A16" s="110" t="s">
        <v>55</v>
      </c>
      <c r="B16" s="99" t="s">
        <v>192</v>
      </c>
      <c r="C16" s="100"/>
      <c r="D16" s="100"/>
      <c r="E16" s="130"/>
      <c r="F16" s="100"/>
      <c r="G16" s="100"/>
      <c r="H16" s="109" t="b">
        <f>IF(C16&lt;&gt;"",'[1]CBL Score Standard'!$D72,IF(D16&lt;&gt;"",SUM('[1]CBL Score Standard'!$D72:$E72),IF(E16&lt;&gt;"",SUM('[1]CBL Score Standard'!$D72:$F72),IF(F16&lt;&gt;"",SUM('[1]CBL Score Standard'!$D72:$G72),IF(G16&lt;&gt;"",SUM('[1]CBL Score Standard'!$D72:$H72,0))))))</f>
        <v>0</v>
      </c>
      <c r="K16" s="1173" t="s">
        <v>170</v>
      </c>
      <c r="L16" s="1174"/>
      <c r="M16" s="1174"/>
      <c r="N16" s="1174"/>
      <c r="O16" s="1174"/>
      <c r="P16" s="1174"/>
      <c r="Q16" s="1174"/>
      <c r="R16" s="1174"/>
      <c r="S16" s="1174"/>
      <c r="T16" s="1174"/>
      <c r="U16" s="1174"/>
      <c r="V16" s="1174"/>
      <c r="W16" s="1174"/>
      <c r="X16" s="1174"/>
      <c r="Y16" s="1174"/>
      <c r="Z16" s="263"/>
      <c r="AA16" s="402"/>
      <c r="AB16" s="402"/>
      <c r="AC16" s="402"/>
      <c r="AD16" s="402"/>
      <c r="AE16" s="402"/>
      <c r="AF16" s="402"/>
      <c r="AG16" s="402"/>
      <c r="AH16" s="402"/>
      <c r="AI16" s="402"/>
      <c r="AJ16" s="402"/>
    </row>
    <row r="17" spans="1:40" ht="27.6" x14ac:dyDescent="0.3">
      <c r="A17" s="110" t="s">
        <v>55</v>
      </c>
      <c r="B17" s="99" t="s">
        <v>194</v>
      </c>
      <c r="C17" s="100"/>
      <c r="D17" s="100"/>
      <c r="E17" s="100"/>
      <c r="F17" s="100"/>
      <c r="G17" s="100"/>
      <c r="H17" s="109" t="b">
        <f>IF(C17&lt;&gt;"",'[1]CBL Score Standard'!$D73,IF(D17&lt;&gt;"",SUM('[1]CBL Score Standard'!$D73:$E73),IF(E17&lt;&gt;"",SUM('[1]CBL Score Standard'!$D73:$F73),IF(F17&lt;&gt;"",SUM('[1]CBL Score Standard'!$D73:$G73),IF(G17&lt;&gt;"",SUM('[1]CBL Score Standard'!$D73:$H73,0))))))</f>
        <v>0</v>
      </c>
      <c r="K17" s="409" t="s">
        <v>133</v>
      </c>
      <c r="L17" s="409" t="s">
        <v>91</v>
      </c>
      <c r="M17" s="1182" t="s">
        <v>75</v>
      </c>
      <c r="N17" s="1184" t="s">
        <v>134</v>
      </c>
      <c r="O17" s="409" t="s">
        <v>135</v>
      </c>
      <c r="P17" s="409" t="s">
        <v>136</v>
      </c>
      <c r="Q17" s="409" t="s">
        <v>137</v>
      </c>
      <c r="R17" s="409" t="s">
        <v>138</v>
      </c>
      <c r="S17" s="410" t="s">
        <v>139</v>
      </c>
      <c r="T17" s="404" t="s">
        <v>344</v>
      </c>
      <c r="U17" s="404" t="s">
        <v>342</v>
      </c>
      <c r="V17" s="404" t="s">
        <v>343</v>
      </c>
      <c r="W17" s="404" t="s">
        <v>375</v>
      </c>
      <c r="X17" s="404" t="s">
        <v>376</v>
      </c>
      <c r="Y17" s="409" t="s">
        <v>140</v>
      </c>
      <c r="Z17" s="1186" t="s">
        <v>667</v>
      </c>
      <c r="AA17" s="1172" t="s">
        <v>666</v>
      </c>
      <c r="AB17" s="1172"/>
      <c r="AC17" s="1172" t="s">
        <v>668</v>
      </c>
      <c r="AD17" s="1172"/>
      <c r="AE17" s="1172" t="s">
        <v>669</v>
      </c>
      <c r="AF17" s="1172"/>
      <c r="AG17" s="1172" t="s">
        <v>670</v>
      </c>
      <c r="AH17" s="1172"/>
      <c r="AI17" s="1172" t="s">
        <v>671</v>
      </c>
      <c r="AJ17" s="1172"/>
    </row>
    <row r="18" spans="1:40" ht="41.4" x14ac:dyDescent="0.3">
      <c r="A18" s="110" t="s">
        <v>55</v>
      </c>
      <c r="B18" s="99" t="s">
        <v>196</v>
      </c>
      <c r="C18" s="100"/>
      <c r="D18" s="100"/>
      <c r="E18" s="100"/>
      <c r="F18" s="100"/>
      <c r="G18" s="100"/>
      <c r="H18" s="109" t="b">
        <f>IF(C18&lt;&gt;"",'[1]CBL Score Standard'!$D74,IF(D18&lt;&gt;"",SUM('[1]CBL Score Standard'!$D74:$E74),IF(E18&lt;&gt;"",SUM('[1]CBL Score Standard'!$D74:$F74),IF(F18&lt;&gt;"",SUM('[1]CBL Score Standard'!$D74:$G74),IF(G18&lt;&gt;"",SUM('[1]CBL Score Standard'!$D74:$H74,0))))))</f>
        <v>0</v>
      </c>
      <c r="K18" s="405"/>
      <c r="L18" s="405"/>
      <c r="M18" s="1183"/>
      <c r="N18" s="1190"/>
      <c r="O18" s="405"/>
      <c r="P18" s="35" t="s">
        <v>141</v>
      </c>
      <c r="Q18" s="405"/>
      <c r="R18" s="405"/>
      <c r="S18" s="411"/>
      <c r="T18" s="404"/>
      <c r="U18" s="404"/>
      <c r="V18" s="404"/>
      <c r="W18" s="404"/>
      <c r="X18" s="404"/>
      <c r="Y18" s="405"/>
      <c r="Z18" s="1187"/>
      <c r="AA18" s="400" t="s">
        <v>672</v>
      </c>
      <c r="AB18" s="400" t="s">
        <v>673</v>
      </c>
      <c r="AC18" s="400" t="s">
        <v>672</v>
      </c>
      <c r="AD18" s="400" t="s">
        <v>673</v>
      </c>
      <c r="AE18" s="400" t="s">
        <v>672</v>
      </c>
      <c r="AF18" s="400" t="s">
        <v>673</v>
      </c>
      <c r="AG18" s="400" t="s">
        <v>672</v>
      </c>
      <c r="AH18" s="400" t="s">
        <v>673</v>
      </c>
      <c r="AI18" s="400" t="s">
        <v>672</v>
      </c>
      <c r="AJ18" s="400" t="s">
        <v>673</v>
      </c>
    </row>
    <row r="19" spans="1:40" ht="12.75" customHeight="1" x14ac:dyDescent="0.3">
      <c r="A19" s="110" t="s">
        <v>55</v>
      </c>
      <c r="B19" s="99" t="s">
        <v>198</v>
      </c>
      <c r="C19" s="100"/>
      <c r="D19" s="100"/>
      <c r="E19" s="100"/>
      <c r="F19" s="100"/>
      <c r="G19" s="100"/>
      <c r="H19" s="109" t="b">
        <f>IF(C19&lt;&gt;"",'[1]CBL Score Standard'!$D75,IF(D19&lt;&gt;"",SUM('[1]CBL Score Standard'!$D75:$E75),IF(E19&lt;&gt;"",SUM('[1]CBL Score Standard'!$D75:$F75),IF(F19&lt;&gt;"",SUM('[1]CBL Score Standard'!$D75:$G75),IF(G19&lt;&gt;"",SUM('[1]CBL Score Standard'!$D75:$H75,0))))))</f>
        <v>0</v>
      </c>
      <c r="K19" s="300" t="s">
        <v>142</v>
      </c>
      <c r="L19" s="300" t="s">
        <v>143</v>
      </c>
      <c r="M19" s="279" t="s">
        <v>6</v>
      </c>
      <c r="N19" s="66" t="s">
        <v>46</v>
      </c>
      <c r="O19" s="301" t="s">
        <v>171</v>
      </c>
      <c r="P19" s="300" t="s">
        <v>145</v>
      </c>
      <c r="Q19" s="302" t="s">
        <v>172</v>
      </c>
      <c r="R19" s="284" t="s">
        <v>173</v>
      </c>
      <c r="S19" s="66" t="s">
        <v>711</v>
      </c>
      <c r="T19" s="157" t="s">
        <v>72</v>
      </c>
      <c r="U19" s="285"/>
      <c r="V19" s="285"/>
      <c r="W19" s="285"/>
      <c r="X19" s="285"/>
      <c r="Y19" s="286" t="s">
        <v>174</v>
      </c>
      <c r="Z19" s="308">
        <f t="shared" ref="Z19:Z35" si="1">DATEDIF(AA19,AB19,"m")/12+DATEDIF(AC19,AD19,"m")/12+DATEDIF(AE19,AF19,"m")/12+DATEDIF(AG19,AH19,"m")/12+DATEDIF(AI19,AJ19,"m")/12</f>
        <v>0</v>
      </c>
      <c r="AA19" s="309"/>
      <c r="AB19" s="309"/>
      <c r="AC19" s="309"/>
      <c r="AD19" s="309"/>
      <c r="AE19" s="310"/>
      <c r="AF19" s="310"/>
      <c r="AG19" s="310"/>
      <c r="AH19" s="310"/>
      <c r="AI19" s="310"/>
      <c r="AJ19" s="310"/>
      <c r="AK19" s="246"/>
      <c r="AL19" s="246"/>
      <c r="AM19" s="246"/>
      <c r="AN19" s="246"/>
    </row>
    <row r="20" spans="1:40" ht="27.6" x14ac:dyDescent="0.3">
      <c r="A20" s="110" t="s">
        <v>55</v>
      </c>
      <c r="B20" s="99" t="s">
        <v>202</v>
      </c>
      <c r="C20" s="100"/>
      <c r="D20" s="100"/>
      <c r="E20" s="100"/>
      <c r="F20" s="100"/>
      <c r="G20" s="100"/>
      <c r="H20" s="109" t="b">
        <f>IF(C20&lt;&gt;"",'[1]CBL Score Standard'!$D76,IF(D20&lt;&gt;"",SUM('[1]CBL Score Standard'!$D76:$E76),IF(E20&lt;&gt;"",SUM('[1]CBL Score Standard'!$D76:$F76),IF(F20&lt;&gt;"",SUM('[1]CBL Score Standard'!$D76:$G76),IF(G20&lt;&gt;"",SUM('[1]CBL Score Standard'!$D76:$H76,0))))))</f>
        <v>0</v>
      </c>
      <c r="K20" s="407"/>
      <c r="L20" s="407"/>
      <c r="M20" s="104" t="s">
        <v>6</v>
      </c>
      <c r="N20" s="36" t="s">
        <v>41</v>
      </c>
      <c r="O20" s="89" t="s">
        <v>178</v>
      </c>
      <c r="P20" s="408"/>
      <c r="Q20" s="37" t="s">
        <v>179</v>
      </c>
      <c r="R20" s="40" t="s">
        <v>180</v>
      </c>
      <c r="S20" s="70" t="s">
        <v>711</v>
      </c>
      <c r="T20" s="157" t="s">
        <v>72</v>
      </c>
      <c r="U20" s="999">
        <v>44083</v>
      </c>
      <c r="V20" s="83" t="s">
        <v>374</v>
      </c>
      <c r="W20" s="83"/>
      <c r="X20" s="83"/>
      <c r="Y20" s="44" t="s">
        <v>181</v>
      </c>
      <c r="Z20" s="259">
        <f t="shared" si="1"/>
        <v>0</v>
      </c>
      <c r="AA20" s="260"/>
      <c r="AB20" s="260"/>
      <c r="AC20" s="260"/>
      <c r="AD20" s="260"/>
      <c r="AE20" s="258"/>
      <c r="AF20" s="258"/>
      <c r="AG20" s="258"/>
      <c r="AH20" s="258"/>
      <c r="AI20" s="258"/>
      <c r="AJ20" s="258"/>
    </row>
    <row r="21" spans="1:40" x14ac:dyDescent="0.3">
      <c r="A21" s="110" t="s">
        <v>55</v>
      </c>
      <c r="B21" s="99" t="s">
        <v>664</v>
      </c>
      <c r="C21" s="100"/>
      <c r="D21" s="100" t="s">
        <v>77</v>
      </c>
      <c r="E21" s="129"/>
      <c r="F21" s="24"/>
      <c r="G21" s="24"/>
      <c r="H21" s="109">
        <f>IF(C21&lt;&gt;"",'[1]CBL Score Standard'!$D77,IF(D21&lt;&gt;"",SUM('[1]CBL Score Standard'!$D77:$E77),IF(E21&lt;&gt;"",SUM('[1]CBL Score Standard'!$D77:$F77),IF(F21&lt;&gt;"",SUM('[1]CBL Score Standard'!$D77:$G77),IF(G21&lt;&gt;"",SUM('[1]CBL Score Standard'!$D77:$H77,0))))))</f>
        <v>0</v>
      </c>
      <c r="K21" s="407"/>
      <c r="L21" s="407"/>
      <c r="M21" s="104" t="s">
        <v>6</v>
      </c>
      <c r="N21" s="36" t="s">
        <v>56</v>
      </c>
      <c r="O21" s="87" t="s">
        <v>182</v>
      </c>
      <c r="P21" s="47">
        <v>43609</v>
      </c>
      <c r="Q21" s="39" t="s">
        <v>172</v>
      </c>
      <c r="R21" s="45" t="s">
        <v>183</v>
      </c>
      <c r="S21" s="70"/>
      <c r="T21" s="157" t="s">
        <v>72</v>
      </c>
      <c r="U21" s="181"/>
      <c r="V21" s="83"/>
      <c r="W21" s="83"/>
      <c r="X21" s="83"/>
      <c r="Y21" s="46" t="s">
        <v>184</v>
      </c>
      <c r="Z21" s="259">
        <f t="shared" si="1"/>
        <v>0</v>
      </c>
      <c r="AA21" s="260"/>
      <c r="AB21" s="260"/>
      <c r="AC21" s="260"/>
      <c r="AD21" s="260"/>
      <c r="AE21" s="258"/>
      <c r="AF21" s="258"/>
      <c r="AG21" s="258"/>
      <c r="AH21" s="258"/>
      <c r="AI21" s="258"/>
      <c r="AJ21" s="258"/>
    </row>
    <row r="22" spans="1:40" x14ac:dyDescent="0.3">
      <c r="A22" s="110" t="s">
        <v>55</v>
      </c>
      <c r="B22" s="99" t="s">
        <v>448</v>
      </c>
      <c r="C22" s="100"/>
      <c r="D22" s="100"/>
      <c r="E22" s="129"/>
      <c r="F22" s="24"/>
      <c r="G22" s="24"/>
      <c r="H22" s="109" t="b">
        <f>IF(C22&lt;&gt;"",'[1]CBL Score Standard'!$D78,IF(D22&lt;&gt;"",SUM('[1]CBL Score Standard'!$D78:$E78),IF(E22&lt;&gt;"",SUM('[1]CBL Score Standard'!$D78:$F78),IF(F22&lt;&gt;"",SUM('[1]CBL Score Standard'!$D78:$G78),IF(G22&lt;&gt;"",SUM('[1]CBL Score Standard'!$D78:$H78,0))))))</f>
        <v>0</v>
      </c>
      <c r="K22" s="407"/>
      <c r="L22" s="407"/>
      <c r="M22" s="104" t="s">
        <v>6</v>
      </c>
      <c r="N22" s="36" t="s">
        <v>144</v>
      </c>
      <c r="O22" s="87" t="s">
        <v>187</v>
      </c>
      <c r="P22" s="407"/>
      <c r="Q22" s="37" t="s">
        <v>153</v>
      </c>
      <c r="R22" s="40" t="s">
        <v>156</v>
      </c>
      <c r="S22" s="36"/>
      <c r="T22" s="83"/>
      <c r="U22" s="83"/>
      <c r="V22" s="83"/>
      <c r="W22" s="83"/>
      <c r="X22" s="83"/>
      <c r="Y22" s="44" t="s">
        <v>157</v>
      </c>
      <c r="Z22" s="259">
        <f t="shared" si="1"/>
        <v>0</v>
      </c>
      <c r="AA22" s="260"/>
      <c r="AB22" s="260"/>
      <c r="AC22" s="260"/>
      <c r="AD22" s="260"/>
      <c r="AE22" s="258"/>
      <c r="AF22" s="258"/>
      <c r="AG22" s="258"/>
      <c r="AH22" s="258"/>
      <c r="AI22" s="258"/>
      <c r="AJ22" s="258"/>
    </row>
    <row r="23" spans="1:40" ht="12.75" customHeight="1" x14ac:dyDescent="0.3">
      <c r="A23" s="110" t="s">
        <v>55</v>
      </c>
      <c r="B23" s="99" t="s">
        <v>665</v>
      </c>
      <c r="C23" s="100"/>
      <c r="D23" s="100"/>
      <c r="E23" s="129"/>
      <c r="F23" s="24"/>
      <c r="G23" s="24"/>
      <c r="H23" s="109" t="b">
        <f>IF(C23&lt;&gt;"",'[1]CBL Score Standard'!$D79,IF(D23&lt;&gt;"",SUM('[1]CBL Score Standard'!$D79:$E79),IF(E23&lt;&gt;"",SUM('[1]CBL Score Standard'!$D79:$F79),IF(F23&lt;&gt;"",SUM('[1]CBL Score Standard'!$D79:$G79),IF(G23&lt;&gt;"",SUM('[1]CBL Score Standard'!$D79:$H79,0))))))</f>
        <v>0</v>
      </c>
      <c r="K23" s="407"/>
      <c r="L23" s="407"/>
      <c r="M23" s="104" t="s">
        <v>6</v>
      </c>
      <c r="N23" s="36" t="s">
        <v>144</v>
      </c>
      <c r="O23" s="87" t="s">
        <v>188</v>
      </c>
      <c r="P23" s="407"/>
      <c r="Q23" s="39" t="s">
        <v>155</v>
      </c>
      <c r="R23" s="40" t="s">
        <v>158</v>
      </c>
      <c r="S23" s="36" t="s">
        <v>711</v>
      </c>
      <c r="T23" s="83" t="s">
        <v>72</v>
      </c>
      <c r="U23" s="999">
        <v>44097</v>
      </c>
      <c r="V23" s="83" t="s">
        <v>374</v>
      </c>
      <c r="W23" s="83"/>
      <c r="X23" s="83"/>
      <c r="Y23" s="41" t="s">
        <v>159</v>
      </c>
      <c r="Z23" s="259">
        <f t="shared" si="1"/>
        <v>0</v>
      </c>
      <c r="AA23" s="260"/>
      <c r="AB23" s="260"/>
      <c r="AC23" s="260"/>
      <c r="AD23" s="260"/>
      <c r="AE23" s="258"/>
      <c r="AF23" s="258"/>
      <c r="AG23" s="258"/>
      <c r="AH23" s="258"/>
      <c r="AI23" s="258"/>
      <c r="AJ23" s="258"/>
    </row>
    <row r="24" spans="1:40" ht="12.75" customHeight="1" x14ac:dyDescent="0.3">
      <c r="A24" s="110" t="s">
        <v>55</v>
      </c>
      <c r="B24" s="99" t="s">
        <v>238</v>
      </c>
      <c r="C24" s="100"/>
      <c r="D24" s="100"/>
      <c r="E24" s="100"/>
      <c r="F24" s="24"/>
      <c r="G24" s="24"/>
      <c r="H24" s="109" t="b">
        <f>IF(C24&lt;&gt;"",'[1]CBL Score Standard'!$D80,IF(D24&lt;&gt;"",SUM('[1]CBL Score Standard'!$D80:$E80),IF(E24&lt;&gt;"",SUM('[1]CBL Score Standard'!$D80:$F80),IF(F24&lt;&gt;"",SUM('[1]CBL Score Standard'!$D80:$G80),IF(G24&lt;&gt;"",SUM('[1]CBL Score Standard'!$D80:$H80,0))))))</f>
        <v>0</v>
      </c>
      <c r="K24" s="407"/>
      <c r="L24" s="407"/>
      <c r="M24" s="104" t="s">
        <v>6</v>
      </c>
      <c r="N24" s="36" t="s">
        <v>144</v>
      </c>
      <c r="O24" s="87" t="s">
        <v>189</v>
      </c>
      <c r="P24" s="407"/>
      <c r="Q24" s="254" t="s">
        <v>659</v>
      </c>
      <c r="R24" s="254" t="s">
        <v>278</v>
      </c>
      <c r="S24" s="36" t="s">
        <v>711</v>
      </c>
      <c r="T24" s="83"/>
      <c r="U24" s="999">
        <v>44092</v>
      </c>
      <c r="V24" s="83" t="s">
        <v>374</v>
      </c>
      <c r="W24" s="83"/>
      <c r="X24" s="83"/>
      <c r="Y24" s="46" t="s">
        <v>160</v>
      </c>
      <c r="Z24" s="259">
        <f t="shared" si="1"/>
        <v>0</v>
      </c>
      <c r="AA24" s="260"/>
      <c r="AB24" s="260"/>
      <c r="AC24" s="260"/>
      <c r="AD24" s="260"/>
      <c r="AE24" s="258"/>
      <c r="AF24" s="258"/>
      <c r="AG24" s="258"/>
      <c r="AH24" s="258"/>
      <c r="AI24" s="258"/>
      <c r="AJ24" s="258"/>
    </row>
    <row r="25" spans="1:40" x14ac:dyDescent="0.3">
      <c r="A25" s="110" t="s">
        <v>55</v>
      </c>
      <c r="B25" s="99" t="s">
        <v>515</v>
      </c>
      <c r="C25" s="100"/>
      <c r="D25" s="100"/>
      <c r="E25" s="100"/>
      <c r="F25" s="24"/>
      <c r="G25" s="24"/>
      <c r="H25" s="109" t="b">
        <f>IF(C25&lt;&gt;"",'[1]CBL Score Standard'!$D81,IF(D25&lt;&gt;"",SUM('[1]CBL Score Standard'!$D81:$E81),IF(E25&lt;&gt;"",SUM('[1]CBL Score Standard'!$D81:$F81),IF(F25&lt;&gt;"",SUM('[1]CBL Score Standard'!$D81:$G81),IF(G25&lt;&gt;"",SUM('[1]CBL Score Standard'!$D81:$H81,0))))))</f>
        <v>0</v>
      </c>
      <c r="K25" s="278"/>
      <c r="L25" s="278"/>
      <c r="M25" s="279" t="s">
        <v>6</v>
      </c>
      <c r="N25" s="66" t="s">
        <v>144</v>
      </c>
      <c r="O25" s="298" t="s">
        <v>190</v>
      </c>
      <c r="P25" s="278"/>
      <c r="Q25" s="302" t="s">
        <v>161</v>
      </c>
      <c r="R25" s="284" t="s">
        <v>162</v>
      </c>
      <c r="S25" s="66" t="s">
        <v>711</v>
      </c>
      <c r="T25" s="83"/>
      <c r="U25" s="285"/>
      <c r="V25" s="285"/>
      <c r="W25" s="285"/>
      <c r="X25" s="285"/>
      <c r="Y25" s="303" t="s">
        <v>163</v>
      </c>
      <c r="Z25" s="308">
        <f t="shared" si="1"/>
        <v>0</v>
      </c>
      <c r="AA25" s="309"/>
      <c r="AB25" s="309"/>
      <c r="AC25" s="309"/>
      <c r="AD25" s="309"/>
      <c r="AE25" s="310"/>
      <c r="AF25" s="310"/>
      <c r="AG25" s="310"/>
      <c r="AH25" s="310"/>
      <c r="AI25" s="310"/>
      <c r="AJ25" s="310"/>
      <c r="AK25" s="246"/>
      <c r="AL25" s="246"/>
      <c r="AM25" s="246"/>
      <c r="AN25" s="246"/>
    </row>
    <row r="26" spans="1:40" ht="26.4" x14ac:dyDescent="0.3">
      <c r="A26" s="110" t="s">
        <v>3</v>
      </c>
      <c r="B26" s="99" t="s">
        <v>516</v>
      </c>
      <c r="C26" s="100"/>
      <c r="D26" s="100"/>
      <c r="E26" s="100"/>
      <c r="F26" s="100"/>
      <c r="G26" s="24"/>
      <c r="H26" s="109" t="b">
        <f>IF(C26&lt;&gt;"",'[1]CBL Score Standard'!$D82,IF(D26&lt;&gt;"",SUM('[1]CBL Score Standard'!$D82:$E82),IF(E26&lt;&gt;"",SUM('[1]CBL Score Standard'!$D82:$F82),IF(F26&lt;&gt;"",SUM('[1]CBL Score Standard'!$D82:$G82),IF(G26&lt;&gt;"",SUM('[1]CBL Score Standard'!$D82:$H82,0))))))</f>
        <v>0</v>
      </c>
      <c r="J26" s="3" t="s">
        <v>737</v>
      </c>
      <c r="K26" s="278"/>
      <c r="L26" s="278"/>
      <c r="M26" s="279" t="s">
        <v>6</v>
      </c>
      <c r="N26" s="66" t="s">
        <v>144</v>
      </c>
      <c r="O26" s="298" t="s">
        <v>191</v>
      </c>
      <c r="P26" s="297"/>
      <c r="Q26" s="302" t="s">
        <v>164</v>
      </c>
      <c r="R26" s="284" t="s">
        <v>165</v>
      </c>
      <c r="S26" s="66" t="s">
        <v>711</v>
      </c>
      <c r="T26" s="83"/>
      <c r="U26" s="285"/>
      <c r="V26" s="285"/>
      <c r="W26" s="285"/>
      <c r="X26" s="285"/>
      <c r="Y26" s="303" t="s">
        <v>166</v>
      </c>
      <c r="Z26" s="308">
        <f t="shared" si="1"/>
        <v>0</v>
      </c>
      <c r="AA26" s="309"/>
      <c r="AB26" s="309"/>
      <c r="AC26" s="309"/>
      <c r="AD26" s="309"/>
      <c r="AE26" s="310"/>
      <c r="AF26" s="310"/>
      <c r="AG26" s="310"/>
      <c r="AH26" s="310"/>
      <c r="AI26" s="310"/>
      <c r="AJ26" s="310"/>
      <c r="AK26" s="246"/>
      <c r="AL26" s="246"/>
      <c r="AM26" s="246"/>
      <c r="AN26" s="246"/>
    </row>
    <row r="27" spans="1:40" ht="26.4" x14ac:dyDescent="0.3">
      <c r="A27" s="110" t="s">
        <v>3</v>
      </c>
      <c r="B27" s="99" t="s">
        <v>246</v>
      </c>
      <c r="C27" s="100"/>
      <c r="D27" s="100"/>
      <c r="E27" s="100"/>
      <c r="F27" s="100"/>
      <c r="G27" s="24"/>
      <c r="H27" s="109" t="b">
        <f>IF(C27&lt;&gt;"",'[1]CBL Score Standard'!$D83,IF(D27&lt;&gt;"",SUM('[1]CBL Score Standard'!$D83:$E83),IF(E27&lt;&gt;"",SUM('[1]CBL Score Standard'!$D83:$F83),IF(F27&lt;&gt;"",SUM('[1]CBL Score Standard'!$D83:$G83),IF(G27&lt;&gt;"",SUM('[1]CBL Score Standard'!$D83:$H83,0))))))</f>
        <v>0</v>
      </c>
      <c r="K27" s="278"/>
      <c r="L27" s="278"/>
      <c r="M27" s="279" t="s">
        <v>6</v>
      </c>
      <c r="N27" s="66" t="s">
        <v>55</v>
      </c>
      <c r="O27" s="298" t="s">
        <v>192</v>
      </c>
      <c r="P27" s="299">
        <v>43608</v>
      </c>
      <c r="Q27" s="283" t="s">
        <v>383</v>
      </c>
      <c r="R27" s="304" t="s">
        <v>341</v>
      </c>
      <c r="S27" s="66" t="s">
        <v>711</v>
      </c>
      <c r="T27" s="84" t="s">
        <v>73</v>
      </c>
      <c r="U27" s="295"/>
      <c r="V27" s="285"/>
      <c r="W27" s="285"/>
      <c r="X27" s="285"/>
      <c r="Y27" s="303" t="s">
        <v>193</v>
      </c>
      <c r="Z27" s="308">
        <f t="shared" si="1"/>
        <v>0</v>
      </c>
      <c r="AA27" s="309"/>
      <c r="AB27" s="309"/>
      <c r="AC27" s="309"/>
      <c r="AD27" s="309"/>
      <c r="AE27" s="310"/>
      <c r="AF27" s="310"/>
      <c r="AG27" s="310"/>
      <c r="AH27" s="310"/>
      <c r="AI27" s="310"/>
      <c r="AJ27" s="310"/>
      <c r="AK27" s="246"/>
      <c r="AL27" s="246"/>
      <c r="AM27" s="246"/>
      <c r="AN27" s="246"/>
    </row>
    <row r="28" spans="1:40" ht="27.6" x14ac:dyDescent="0.3">
      <c r="A28" s="110" t="s">
        <v>59</v>
      </c>
      <c r="B28" s="99" t="s">
        <v>684</v>
      </c>
      <c r="C28" s="100"/>
      <c r="D28" s="100"/>
      <c r="E28" s="24"/>
      <c r="F28" s="24"/>
      <c r="G28" s="24"/>
      <c r="H28" s="109" t="b">
        <f>IF(C28&lt;&gt;"",'[1]CBL Score Standard'!$D84,IF(D28&lt;&gt;"",SUM('[1]CBL Score Standard'!$D84:$E84),IF(E28&lt;&gt;"",SUM('[1]CBL Score Standard'!$D84:$F84),IF(F28&lt;&gt;"",SUM('[1]CBL Score Standard'!$D84:$G84),IF(G28&lt;&gt;"",SUM('[1]CBL Score Standard'!$D84:$H84,0))))))</f>
        <v>0</v>
      </c>
      <c r="K28" s="407"/>
      <c r="L28" s="407"/>
      <c r="M28" s="104" t="s">
        <v>6</v>
      </c>
      <c r="N28" s="36" t="s">
        <v>55</v>
      </c>
      <c r="O28" s="87" t="s">
        <v>194</v>
      </c>
      <c r="P28" s="47">
        <v>43544</v>
      </c>
      <c r="Q28" s="254" t="s">
        <v>649</v>
      </c>
      <c r="R28" s="254" t="s">
        <v>650</v>
      </c>
      <c r="S28" s="50"/>
      <c r="T28" s="83"/>
      <c r="U28" s="83"/>
      <c r="V28" s="83"/>
      <c r="W28" s="83"/>
      <c r="X28" s="83"/>
      <c r="Y28" s="46" t="s">
        <v>195</v>
      </c>
      <c r="Z28" s="259">
        <f t="shared" si="1"/>
        <v>0</v>
      </c>
      <c r="AA28" s="260"/>
      <c r="AB28" s="260"/>
      <c r="AC28" s="260"/>
      <c r="AD28" s="260"/>
      <c r="AE28" s="258"/>
      <c r="AF28" s="258"/>
      <c r="AG28" s="258"/>
      <c r="AH28" s="258"/>
      <c r="AI28" s="258"/>
      <c r="AJ28" s="258"/>
    </row>
    <row r="29" spans="1:40" ht="27.6" x14ac:dyDescent="0.3">
      <c r="A29" s="110" t="s">
        <v>59</v>
      </c>
      <c r="B29" s="99" t="s">
        <v>683</v>
      </c>
      <c r="C29" s="100"/>
      <c r="D29" s="100"/>
      <c r="E29" s="24"/>
      <c r="F29" s="24"/>
      <c r="G29" s="24"/>
      <c r="H29" s="109" t="b">
        <f>IF(C29&lt;&gt;"",'[1]CBL Score Standard'!$D85,IF(D29&lt;&gt;"",SUM('[1]CBL Score Standard'!$D85:$E85),IF(E29&lt;&gt;"",SUM('[1]CBL Score Standard'!$D85:$F85),IF(F29&lt;&gt;"",SUM('[1]CBL Score Standard'!$D85:$G85),IF(G29&lt;&gt;"",SUM('[1]CBL Score Standard'!$D85:$H85,0))))))</f>
        <v>0</v>
      </c>
      <c r="K29" s="407"/>
      <c r="L29" s="407"/>
      <c r="M29" s="104" t="s">
        <v>6</v>
      </c>
      <c r="N29" s="36" t="s">
        <v>55</v>
      </c>
      <c r="O29" s="87" t="s">
        <v>196</v>
      </c>
      <c r="P29" s="140" t="s">
        <v>145</v>
      </c>
      <c r="Q29" s="254" t="s">
        <v>651</v>
      </c>
      <c r="R29" s="254" t="s">
        <v>652</v>
      </c>
      <c r="S29" s="50"/>
      <c r="T29" s="83"/>
      <c r="U29" s="83"/>
      <c r="V29" s="83"/>
      <c r="W29" s="83"/>
      <c r="X29" s="83"/>
      <c r="Y29" s="46" t="s">
        <v>197</v>
      </c>
      <c r="Z29" s="259">
        <f t="shared" si="1"/>
        <v>0</v>
      </c>
      <c r="AA29" s="260"/>
      <c r="AB29" s="260"/>
      <c r="AC29" s="260"/>
      <c r="AD29" s="260"/>
      <c r="AE29" s="258"/>
      <c r="AF29" s="258"/>
      <c r="AG29" s="258"/>
      <c r="AH29" s="258"/>
      <c r="AI29" s="258"/>
      <c r="AJ29" s="258"/>
    </row>
    <row r="30" spans="1:40" x14ac:dyDescent="0.3">
      <c r="A30" s="110" t="s">
        <v>149</v>
      </c>
      <c r="B30" s="99" t="s">
        <v>149</v>
      </c>
      <c r="C30" s="24" t="s">
        <v>77</v>
      </c>
      <c r="D30" s="24"/>
      <c r="E30" s="24"/>
      <c r="F30" s="24"/>
      <c r="G30" s="24"/>
      <c r="H30" s="109"/>
      <c r="K30" s="407"/>
      <c r="L30" s="407"/>
      <c r="M30" s="104" t="s">
        <v>6</v>
      </c>
      <c r="N30" s="36" t="s">
        <v>55</v>
      </c>
      <c r="O30" s="87" t="s">
        <v>198</v>
      </c>
      <c r="P30" s="141"/>
      <c r="Q30" s="39" t="s">
        <v>199</v>
      </c>
      <c r="R30" s="45" t="s">
        <v>200</v>
      </c>
      <c r="S30" s="50"/>
      <c r="T30" s="83" t="s">
        <v>72</v>
      </c>
      <c r="U30" s="83"/>
      <c r="V30" s="83"/>
      <c r="W30" s="83"/>
      <c r="X30" s="83"/>
      <c r="Y30" s="49" t="s">
        <v>201</v>
      </c>
      <c r="Z30" s="259">
        <f t="shared" si="1"/>
        <v>0</v>
      </c>
      <c r="AA30" s="260"/>
      <c r="AB30" s="260"/>
      <c r="AC30" s="260"/>
      <c r="AD30" s="260"/>
      <c r="AE30" s="258"/>
      <c r="AF30" s="258"/>
      <c r="AG30" s="258"/>
      <c r="AH30" s="258"/>
      <c r="AI30" s="258"/>
      <c r="AJ30" s="258"/>
    </row>
    <row r="31" spans="1:40" x14ac:dyDescent="0.3">
      <c r="A31" s="110" t="s">
        <v>149</v>
      </c>
      <c r="B31" s="99" t="s">
        <v>370</v>
      </c>
      <c r="C31" s="100"/>
      <c r="D31" s="100"/>
      <c r="E31" s="117"/>
      <c r="F31" s="24"/>
      <c r="G31" s="24"/>
      <c r="H31" s="109" t="b">
        <f>IF(C31&lt;&gt;"",'[1]CBL Score Standard'!$D87,IF(D31&lt;&gt;"",SUM('[1]CBL Score Standard'!$D87:$E87),IF(E31&lt;&gt;"",SUM('[1]CBL Score Standard'!$D87:$F87),IF(F31&lt;&gt;"",SUM('[1]CBL Score Standard'!$D87:$G87),IF(G31&lt;&gt;"",SUM('[1]CBL Score Standard'!$D87:$H87,0))))))</f>
        <v>0</v>
      </c>
      <c r="K31" s="278"/>
      <c r="L31" s="278"/>
      <c r="M31" s="279" t="s">
        <v>6</v>
      </c>
      <c r="N31" s="66" t="s">
        <v>55</v>
      </c>
      <c r="O31" s="298" t="s">
        <v>202</v>
      </c>
      <c r="P31" s="299">
        <v>43629</v>
      </c>
      <c r="Q31" s="283" t="s">
        <v>384</v>
      </c>
      <c r="R31" s="304" t="s">
        <v>385</v>
      </c>
      <c r="S31" s="66" t="s">
        <v>711</v>
      </c>
      <c r="T31" s="83"/>
      <c r="U31" s="285"/>
      <c r="V31" s="285"/>
      <c r="W31" s="285"/>
      <c r="X31" s="285"/>
      <c r="Y31" s="305" t="s">
        <v>203</v>
      </c>
      <c r="Z31" s="308">
        <f t="shared" si="1"/>
        <v>0</v>
      </c>
      <c r="AA31" s="309"/>
      <c r="AB31" s="309"/>
      <c r="AC31" s="309"/>
      <c r="AD31" s="309"/>
      <c r="AE31" s="310"/>
      <c r="AF31" s="310"/>
      <c r="AG31" s="310"/>
      <c r="AH31" s="310"/>
      <c r="AI31" s="310"/>
      <c r="AJ31" s="310"/>
      <c r="AK31" s="246"/>
      <c r="AL31" s="246"/>
      <c r="AM31" s="246"/>
      <c r="AN31" s="246"/>
    </row>
    <row r="32" spans="1:40" ht="26.4" x14ac:dyDescent="0.3">
      <c r="A32" s="110" t="s">
        <v>31</v>
      </c>
      <c r="B32" s="99" t="s">
        <v>660</v>
      </c>
      <c r="C32" s="24"/>
      <c r="D32" s="24"/>
      <c r="E32" s="24"/>
      <c r="F32" s="24"/>
      <c r="G32" s="24"/>
      <c r="H32" s="109" t="b">
        <f>IF(C32&lt;&gt;"",'[1]CBL Score Standard'!$D88,IF(D32&lt;&gt;"",SUM('[1]CBL Score Standard'!$D88:$E88),IF(E32&lt;&gt;"",SUM('[1]CBL Score Standard'!$D88:$F88),IF(F32&lt;&gt;"",SUM('[1]CBL Score Standard'!$D88:$G88),IF(G32&lt;&gt;"",SUM('[1]CBL Score Standard'!$D88:$H88,0))))))</f>
        <v>0</v>
      </c>
      <c r="K32" s="278"/>
      <c r="L32" s="278"/>
      <c r="M32" s="279" t="s">
        <v>6</v>
      </c>
      <c r="N32" s="66" t="s">
        <v>56</v>
      </c>
      <c r="O32" s="298" t="s">
        <v>427</v>
      </c>
      <c r="P32" s="299">
        <v>43613</v>
      </c>
      <c r="Q32" s="283" t="s">
        <v>167</v>
      </c>
      <c r="R32" s="304" t="s">
        <v>204</v>
      </c>
      <c r="S32" s="66" t="s">
        <v>711</v>
      </c>
      <c r="T32" s="157" t="s">
        <v>72</v>
      </c>
      <c r="U32" s="306">
        <v>44048</v>
      </c>
      <c r="V32" s="285" t="s">
        <v>374</v>
      </c>
      <c r="W32" s="285"/>
      <c r="X32" s="285"/>
      <c r="Y32" s="303" t="s">
        <v>205</v>
      </c>
      <c r="Z32" s="308">
        <f t="shared" si="1"/>
        <v>0</v>
      </c>
      <c r="AA32" s="309"/>
      <c r="AB32" s="309"/>
      <c r="AC32" s="309"/>
      <c r="AD32" s="309"/>
      <c r="AE32" s="310"/>
      <c r="AF32" s="310"/>
      <c r="AG32" s="310"/>
      <c r="AH32" s="310"/>
      <c r="AI32" s="310"/>
      <c r="AJ32" s="310"/>
      <c r="AK32" s="246"/>
      <c r="AL32" s="246"/>
      <c r="AM32" s="246"/>
      <c r="AN32" s="246"/>
    </row>
    <row r="33" spans="1:40" x14ac:dyDescent="0.3">
      <c r="A33" s="110" t="s">
        <v>31</v>
      </c>
      <c r="B33" s="99" t="s">
        <v>175</v>
      </c>
      <c r="C33" s="100"/>
      <c r="D33" s="24"/>
      <c r="E33" s="129"/>
      <c r="F33" s="24"/>
      <c r="G33" s="24"/>
      <c r="H33" s="109" t="b">
        <f>IF(C33&lt;&gt;"",'[1]CBL Score Standard'!$D89,IF(D33&lt;&gt;"",SUM('[1]CBL Score Standard'!$D89:$E89),IF(E33&lt;&gt;"",SUM('[1]CBL Score Standard'!$D89:$F89),IF(F33&lt;&gt;"",SUM('[1]CBL Score Standard'!$D89:$G89),IF(G33&lt;&gt;"",SUM('[1]CBL Score Standard'!$D89:$H89,0))))))</f>
        <v>0</v>
      </c>
      <c r="K33" s="407"/>
      <c r="L33" s="407"/>
      <c r="M33" s="104" t="s">
        <v>6</v>
      </c>
      <c r="N33" s="36" t="s">
        <v>0</v>
      </c>
      <c r="O33" s="87" t="s">
        <v>426</v>
      </c>
      <c r="P33" s="39" t="s">
        <v>145</v>
      </c>
      <c r="Q33" s="39" t="s">
        <v>206</v>
      </c>
      <c r="R33" s="40" t="s">
        <v>206</v>
      </c>
      <c r="S33" s="50"/>
      <c r="T33" s="83"/>
      <c r="U33" s="83"/>
      <c r="V33" s="83"/>
      <c r="W33" s="83"/>
      <c r="X33" s="83"/>
      <c r="Y33" s="41"/>
      <c r="Z33" s="259">
        <f t="shared" si="1"/>
        <v>0</v>
      </c>
      <c r="AA33" s="260"/>
      <c r="AB33" s="260"/>
      <c r="AC33" s="260"/>
      <c r="AD33" s="260"/>
      <c r="AE33" s="258"/>
      <c r="AF33" s="258"/>
      <c r="AG33" s="258"/>
      <c r="AH33" s="258"/>
      <c r="AI33" s="258"/>
      <c r="AJ33" s="258"/>
    </row>
    <row r="34" spans="1:40" x14ac:dyDescent="0.3">
      <c r="A34" s="110" t="s">
        <v>46</v>
      </c>
      <c r="B34" s="99" t="s">
        <v>171</v>
      </c>
      <c r="C34" s="100"/>
      <c r="D34" s="24"/>
      <c r="E34" s="129"/>
      <c r="F34" s="24"/>
      <c r="G34" s="24"/>
      <c r="H34" s="109" t="b">
        <f>IF(C34&lt;&gt;"",'[1]CBL Score Standard'!$D90,IF(D34&lt;&gt;"",SUM('[1]CBL Score Standard'!$D90:$E90),IF(E34&lt;&gt;"",SUM('[1]CBL Score Standard'!$D90:$F90),IF(F34&lt;&gt;"",SUM('[1]CBL Score Standard'!$D90:$G90),IF(G34&lt;&gt;"",SUM('[1]CBL Score Standard'!$D90:$H90,0))))))</f>
        <v>0</v>
      </c>
      <c r="K34" s="407"/>
      <c r="L34" s="407"/>
      <c r="M34" s="104" t="s">
        <v>6</v>
      </c>
      <c r="N34" s="36" t="s">
        <v>53</v>
      </c>
      <c r="O34" s="90" t="s">
        <v>371</v>
      </c>
      <c r="P34" s="39" t="s">
        <v>145</v>
      </c>
      <c r="Q34" s="39" t="s">
        <v>164</v>
      </c>
      <c r="R34" s="45" t="s">
        <v>207</v>
      </c>
      <c r="S34" s="36"/>
      <c r="T34" s="83" t="s">
        <v>73</v>
      </c>
      <c r="U34" s="83"/>
      <c r="V34" s="83"/>
      <c r="W34" s="83"/>
      <c r="X34" s="83"/>
      <c r="Y34" s="49" t="s">
        <v>208</v>
      </c>
      <c r="Z34" s="259">
        <f t="shared" si="1"/>
        <v>0</v>
      </c>
      <c r="AA34" s="260"/>
      <c r="AB34" s="260"/>
      <c r="AC34" s="260"/>
      <c r="AD34" s="260"/>
      <c r="AE34" s="258"/>
      <c r="AF34" s="258"/>
      <c r="AG34" s="258"/>
      <c r="AH34" s="258"/>
      <c r="AI34" s="258"/>
      <c r="AJ34" s="258"/>
    </row>
    <row r="35" spans="1:40" ht="28.8" x14ac:dyDescent="0.3">
      <c r="A35" s="110" t="s">
        <v>2</v>
      </c>
      <c r="B35" s="99" t="s">
        <v>234</v>
      </c>
      <c r="C35" s="100"/>
      <c r="D35" s="100"/>
      <c r="E35" s="100"/>
      <c r="F35" s="24"/>
      <c r="G35" s="24"/>
      <c r="H35" s="109" t="b">
        <f>IF(C35&lt;&gt;"",'[1]CBL Score Standard'!$D91,IF(D35&lt;&gt;"",SUM('[1]CBL Score Standard'!$D91:$E91),IF(E35&lt;&gt;"",SUM('[1]CBL Score Standard'!$D91:$F91),IF(F35&lt;&gt;"",SUM('[1]CBL Score Standard'!$D91:$G91),IF(G35&lt;&gt;"",SUM('[1]CBL Score Standard'!$D91:$H91,0))))))</f>
        <v>0</v>
      </c>
      <c r="K35" s="297"/>
      <c r="L35" s="297"/>
      <c r="M35" s="279" t="s">
        <v>6</v>
      </c>
      <c r="N35" s="66" t="s">
        <v>54</v>
      </c>
      <c r="O35" s="298" t="s">
        <v>345</v>
      </c>
      <c r="P35" s="299">
        <v>43644</v>
      </c>
      <c r="Q35" s="283" t="s">
        <v>209</v>
      </c>
      <c r="R35" s="304" t="s">
        <v>210</v>
      </c>
      <c r="S35" s="66" t="s">
        <v>711</v>
      </c>
      <c r="T35" s="83"/>
      <c r="U35" s="285"/>
      <c r="V35" s="285"/>
      <c r="W35" s="285"/>
      <c r="X35" s="285"/>
      <c r="Y35" s="307" t="s">
        <v>629</v>
      </c>
      <c r="Z35" s="308">
        <f t="shared" si="1"/>
        <v>0</v>
      </c>
      <c r="AA35" s="309"/>
      <c r="AB35" s="309"/>
      <c r="AC35" s="309"/>
      <c r="AD35" s="309"/>
      <c r="AE35" s="310"/>
      <c r="AF35" s="310"/>
      <c r="AG35" s="310"/>
      <c r="AH35" s="310"/>
      <c r="AI35" s="310"/>
      <c r="AJ35" s="310"/>
      <c r="AK35" s="246"/>
      <c r="AL35" s="246"/>
      <c r="AM35" s="246"/>
      <c r="AN35" s="246"/>
    </row>
    <row r="36" spans="1:40" x14ac:dyDescent="0.3">
      <c r="A36" s="110" t="s">
        <v>54</v>
      </c>
      <c r="B36" s="99" t="s">
        <v>425</v>
      </c>
      <c r="C36" s="24"/>
      <c r="D36" s="24"/>
      <c r="E36" s="24"/>
      <c r="F36" s="24"/>
      <c r="G36" s="24"/>
      <c r="H36" s="109" t="b">
        <f>IF(C36&lt;&gt;"",'[1]CBL Score Standard'!$D92,IF(D36&lt;&gt;"",SUM('[1]CBL Score Standard'!$D92:$E92),IF(E36&lt;&gt;"",SUM('[1]CBL Score Standard'!$D92:$F92),IF(F36&lt;&gt;"",SUM('[1]CBL Score Standard'!$D92:$G92),IF(G36&lt;&gt;"",SUM('[1]CBL Score Standard'!$D92:$H92,0))))))</f>
        <v>0</v>
      </c>
      <c r="K36" s="3"/>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40" ht="23.4" x14ac:dyDescent="0.45">
      <c r="A37" s="110" t="s">
        <v>54</v>
      </c>
      <c r="B37" s="99" t="s">
        <v>345</v>
      </c>
      <c r="C37" s="100"/>
      <c r="D37" s="24"/>
      <c r="E37" s="24"/>
      <c r="F37" s="24"/>
      <c r="G37" s="24"/>
      <c r="H37" s="109" t="b">
        <f>IF(C37&lt;&gt;"",'[1]CBL Score Standard'!$D93,IF(D37&lt;&gt;"",SUM('[1]CBL Score Standard'!$D93:$E93),IF(E37&lt;&gt;"",SUM('[1]CBL Score Standard'!$D93:$F93),IF(F37&lt;&gt;"",SUM('[1]CBL Score Standard'!$D93:$G93),IF(G37&lt;&gt;"",SUM('[1]CBL Score Standard'!$D93:$H93,0))))))</f>
        <v>0</v>
      </c>
      <c r="K37" s="1173" t="s">
        <v>211</v>
      </c>
      <c r="L37" s="1174"/>
      <c r="M37" s="1174"/>
      <c r="N37" s="1174"/>
      <c r="O37" s="1174"/>
      <c r="P37" s="1174"/>
      <c r="Q37" s="1174"/>
      <c r="R37" s="1174"/>
      <c r="S37" s="1174"/>
      <c r="T37" s="1174"/>
      <c r="U37" s="1174"/>
      <c r="V37" s="1174"/>
      <c r="W37" s="1174"/>
      <c r="X37" s="1174"/>
      <c r="Y37" s="1174"/>
      <c r="Z37" s="263"/>
      <c r="AA37" s="402"/>
      <c r="AB37" s="402"/>
      <c r="AC37" s="402"/>
      <c r="AD37" s="402"/>
      <c r="AE37" s="402"/>
      <c r="AF37" s="402"/>
      <c r="AG37" s="402"/>
      <c r="AH37" s="402"/>
      <c r="AI37" s="402"/>
      <c r="AJ37" s="402"/>
    </row>
    <row r="38" spans="1:40" ht="27.6" x14ac:dyDescent="0.3">
      <c r="A38" s="110" t="s">
        <v>54</v>
      </c>
      <c r="B38" s="99" t="s">
        <v>231</v>
      </c>
      <c r="C38" s="100"/>
      <c r="D38" s="100"/>
      <c r="E38" s="24"/>
      <c r="F38" s="24"/>
      <c r="G38" s="24"/>
      <c r="H38" s="109" t="b">
        <f>IF(C38&lt;&gt;"",'[1]CBL Score Standard'!$D94,IF(D38&lt;&gt;"",SUM('[1]CBL Score Standard'!$D94:$E94),IF(E38&lt;&gt;"",SUM('[1]CBL Score Standard'!$D94:$F94),IF(F38&lt;&gt;"",SUM('[1]CBL Score Standard'!$D94:$G94),IF(G38&lt;&gt;"",SUM('[1]CBL Score Standard'!$D94:$H94,0))))))</f>
        <v>0</v>
      </c>
      <c r="K38" s="409" t="s">
        <v>133</v>
      </c>
      <c r="L38" s="409" t="s">
        <v>91</v>
      </c>
      <c r="M38" s="1182" t="s">
        <v>75</v>
      </c>
      <c r="N38" s="1184" t="s">
        <v>134</v>
      </c>
      <c r="O38" s="401" t="s">
        <v>135</v>
      </c>
      <c r="P38" s="409" t="s">
        <v>136</v>
      </c>
      <c r="Q38" s="409" t="s">
        <v>137</v>
      </c>
      <c r="R38" s="409" t="s">
        <v>138</v>
      </c>
      <c r="S38" s="410" t="s">
        <v>139</v>
      </c>
      <c r="T38" s="404" t="s">
        <v>344</v>
      </c>
      <c r="U38" s="404" t="s">
        <v>342</v>
      </c>
      <c r="V38" s="404" t="s">
        <v>343</v>
      </c>
      <c r="W38" s="404" t="s">
        <v>375</v>
      </c>
      <c r="X38" s="404" t="s">
        <v>376</v>
      </c>
      <c r="Y38" s="409" t="s">
        <v>140</v>
      </c>
      <c r="Z38" s="1186" t="s">
        <v>667</v>
      </c>
      <c r="AA38" s="1172" t="s">
        <v>666</v>
      </c>
      <c r="AB38" s="1172"/>
      <c r="AC38" s="1172" t="s">
        <v>668</v>
      </c>
      <c r="AD38" s="1172"/>
      <c r="AE38" s="1172" t="s">
        <v>669</v>
      </c>
      <c r="AF38" s="1172"/>
      <c r="AG38" s="1172" t="s">
        <v>670</v>
      </c>
      <c r="AH38" s="1172"/>
      <c r="AI38" s="1172" t="s">
        <v>671</v>
      </c>
      <c r="AJ38" s="1172"/>
    </row>
    <row r="39" spans="1:40" ht="41.4" x14ac:dyDescent="0.3">
      <c r="A39" s="110" t="s">
        <v>53</v>
      </c>
      <c r="B39" s="99" t="s">
        <v>371</v>
      </c>
      <c r="C39" s="100"/>
      <c r="D39" s="117"/>
      <c r="E39" s="117"/>
      <c r="F39" s="24"/>
      <c r="G39" s="24"/>
      <c r="H39" s="109" t="b">
        <f>IF(C39&lt;&gt;"",'[1]CBL Score Standard'!$D95,IF(D39&lt;&gt;"",SUM('[1]CBL Score Standard'!$D95:$E95),IF(E39&lt;&gt;"",SUM('[1]CBL Score Standard'!$D95:$F95),IF(F39&lt;&gt;"",SUM('[1]CBL Score Standard'!$D95:$G95),IF(G39&lt;&gt;"",SUM('[1]CBL Score Standard'!$D95:$H95,0))))))</f>
        <v>0</v>
      </c>
      <c r="K39" s="405"/>
      <c r="L39" s="405"/>
      <c r="M39" s="1183"/>
      <c r="N39" s="1190"/>
      <c r="O39" s="403"/>
      <c r="P39" s="35" t="s">
        <v>141</v>
      </c>
      <c r="Q39" s="405"/>
      <c r="R39" s="405"/>
      <c r="S39" s="411"/>
      <c r="T39" s="404"/>
      <c r="U39" s="404"/>
      <c r="V39" s="404"/>
      <c r="W39" s="404"/>
      <c r="X39" s="404"/>
      <c r="Y39" s="405"/>
      <c r="Z39" s="1187"/>
      <c r="AA39" s="400" t="s">
        <v>672</v>
      </c>
      <c r="AB39" s="400" t="s">
        <v>673</v>
      </c>
      <c r="AC39" s="400" t="s">
        <v>672</v>
      </c>
      <c r="AD39" s="400" t="s">
        <v>673</v>
      </c>
      <c r="AE39" s="400" t="s">
        <v>672</v>
      </c>
      <c r="AF39" s="400" t="s">
        <v>673</v>
      </c>
      <c r="AG39" s="400" t="s">
        <v>672</v>
      </c>
      <c r="AH39" s="400" t="s">
        <v>673</v>
      </c>
      <c r="AI39" s="400" t="s">
        <v>672</v>
      </c>
      <c r="AJ39" s="400" t="s">
        <v>673</v>
      </c>
    </row>
    <row r="40" spans="1:40" x14ac:dyDescent="0.3">
      <c r="A40" s="110" t="s">
        <v>53</v>
      </c>
      <c r="B40" s="99" t="s">
        <v>223</v>
      </c>
      <c r="C40" s="100"/>
      <c r="D40" s="100"/>
      <c r="E40" s="117"/>
      <c r="F40" s="24"/>
      <c r="G40" s="24"/>
      <c r="H40" s="109" t="b">
        <f>IF(C40&lt;&gt;"",'[1]CBL Score Standard'!$D96,IF(D40&lt;&gt;"",SUM('[1]CBL Score Standard'!$D96:$E96),IF(E40&lt;&gt;"",SUM('[1]CBL Score Standard'!$D96:$F96),IF(F40&lt;&gt;"",SUM('[1]CBL Score Standard'!$D96:$G96),IF(G40&lt;&gt;"",SUM('[1]CBL Score Standard'!$D96:$H96,0))))))</f>
        <v>0</v>
      </c>
      <c r="K40" s="406" t="s">
        <v>142</v>
      </c>
      <c r="L40" s="406" t="s">
        <v>143</v>
      </c>
      <c r="M40" s="104" t="s">
        <v>7</v>
      </c>
      <c r="N40" s="36" t="s">
        <v>56</v>
      </c>
      <c r="O40" s="87" t="s">
        <v>663</v>
      </c>
      <c r="P40" s="140" t="s">
        <v>145</v>
      </c>
      <c r="Q40" s="39" t="s">
        <v>212</v>
      </c>
      <c r="R40" s="45" t="s">
        <v>213</v>
      </c>
      <c r="S40" s="66" t="s">
        <v>711</v>
      </c>
      <c r="T40" s="157" t="s">
        <v>72</v>
      </c>
      <c r="U40" s="180">
        <v>44029</v>
      </c>
      <c r="V40" s="214" t="s">
        <v>374</v>
      </c>
      <c r="W40" s="83"/>
      <c r="X40" s="83"/>
      <c r="Y40" s="46" t="s">
        <v>214</v>
      </c>
      <c r="Z40" s="259">
        <f t="shared" ref="Z40:Z55" si="2">DATEDIF(AA40,AB40,"m")/12+DATEDIF(AC40,AD40,"m")/12+DATEDIF(AE40,AF40,"m")/12+DATEDIF(AG40,AH40,"m")/12+DATEDIF(AI40,AJ40,"m")/12</f>
        <v>0</v>
      </c>
      <c r="AA40" s="260"/>
      <c r="AB40" s="260"/>
      <c r="AC40" s="260"/>
      <c r="AD40" s="260"/>
      <c r="AE40" s="258"/>
      <c r="AF40" s="258"/>
      <c r="AG40" s="258"/>
      <c r="AH40" s="258"/>
      <c r="AI40" s="258"/>
      <c r="AJ40" s="258"/>
    </row>
    <row r="41" spans="1:40" x14ac:dyDescent="0.3">
      <c r="A41" s="110" t="s">
        <v>53</v>
      </c>
      <c r="B41" s="99" t="s">
        <v>226</v>
      </c>
      <c r="C41" s="100"/>
      <c r="D41" s="100"/>
      <c r="E41" s="117"/>
      <c r="F41" s="24"/>
      <c r="G41" s="24"/>
      <c r="H41" s="109" t="b">
        <f>IF(C41&lt;&gt;"",'[1]CBL Score Standard'!$D97,IF(D41&lt;&gt;"",SUM('[1]CBL Score Standard'!$D97:$E97),IF(E41&lt;&gt;"",SUM('[1]CBL Score Standard'!$D97:$F97),IF(F41&lt;&gt;"",SUM('[1]CBL Score Standard'!$D97:$G97),IF(G41&lt;&gt;"",SUM('[1]CBL Score Standard'!$D97:$H97,0))))))</f>
        <v>0</v>
      </c>
      <c r="K41" s="407"/>
      <c r="L41" s="407"/>
      <c r="M41" s="104" t="s">
        <v>7</v>
      </c>
      <c r="N41" s="36" t="s">
        <v>56</v>
      </c>
      <c r="O41" s="87" t="s">
        <v>215</v>
      </c>
      <c r="P41" s="142"/>
      <c r="Q41" s="39" t="s">
        <v>164</v>
      </c>
      <c r="R41" s="45" t="s">
        <v>207</v>
      </c>
      <c r="S41" s="66"/>
      <c r="T41" s="83" t="s">
        <v>72</v>
      </c>
      <c r="U41" s="180"/>
      <c r="V41" s="214"/>
      <c r="W41" s="83"/>
      <c r="X41" s="83"/>
      <c r="Y41" s="49" t="s">
        <v>216</v>
      </c>
      <c r="Z41" s="259">
        <f t="shared" si="2"/>
        <v>0</v>
      </c>
      <c r="AA41" s="260"/>
      <c r="AB41" s="260"/>
      <c r="AC41" s="260"/>
      <c r="AD41" s="260"/>
      <c r="AE41" s="258"/>
      <c r="AF41" s="258"/>
      <c r="AG41" s="258"/>
      <c r="AH41" s="258"/>
      <c r="AI41" s="258"/>
      <c r="AJ41" s="258"/>
    </row>
    <row r="42" spans="1:40" ht="12.75" customHeight="1" x14ac:dyDescent="0.3">
      <c r="A42" s="110" t="s">
        <v>53</v>
      </c>
      <c r="B42" s="99" t="s">
        <v>239</v>
      </c>
      <c r="C42" s="100"/>
      <c r="D42" s="100"/>
      <c r="E42" s="100"/>
      <c r="F42" s="24"/>
      <c r="G42" s="24"/>
      <c r="H42" s="109" t="b">
        <f>IF(C42&lt;&gt;"",'[1]CBL Score Standard'!$D98,IF(D42&lt;&gt;"",SUM('[1]CBL Score Standard'!$D98:$E98),IF(E42&lt;&gt;"",SUM('[1]CBL Score Standard'!$D98:$F98),IF(F42&lt;&gt;"",SUM('[1]CBL Score Standard'!$D98:$G98),IF(G42&lt;&gt;"",SUM('[1]CBL Score Standard'!$D98:$H98,0))))))</f>
        <v>0</v>
      </c>
      <c r="K42" s="407"/>
      <c r="L42" s="407"/>
      <c r="M42" s="104" t="s">
        <v>7</v>
      </c>
      <c r="N42" s="36" t="s">
        <v>55</v>
      </c>
      <c r="O42" s="91" t="s">
        <v>664</v>
      </c>
      <c r="P42" s="142"/>
      <c r="Q42" s="254" t="s">
        <v>653</v>
      </c>
      <c r="R42" s="254" t="s">
        <v>654</v>
      </c>
      <c r="S42" s="36" t="s">
        <v>711</v>
      </c>
      <c r="T42" s="83" t="s">
        <v>72</v>
      </c>
      <c r="U42" s="180">
        <v>44049</v>
      </c>
      <c r="V42" s="214" t="s">
        <v>374</v>
      </c>
      <c r="W42" s="83"/>
      <c r="X42" s="83"/>
      <c r="Y42" s="52" t="s">
        <v>249</v>
      </c>
      <c r="Z42" s="259">
        <f t="shared" si="2"/>
        <v>0</v>
      </c>
      <c r="AA42" s="260"/>
      <c r="AB42" s="260"/>
      <c r="AC42" s="260"/>
      <c r="AD42" s="260"/>
      <c r="AE42" s="258"/>
      <c r="AF42" s="258"/>
      <c r="AG42" s="258"/>
      <c r="AH42" s="258"/>
      <c r="AI42" s="258"/>
      <c r="AJ42" s="258"/>
    </row>
    <row r="43" spans="1:40" ht="27.6" x14ac:dyDescent="0.3">
      <c r="A43" s="110" t="s">
        <v>0</v>
      </c>
      <c r="B43" s="99" t="s">
        <v>426</v>
      </c>
      <c r="C43" s="100"/>
      <c r="D43" s="24"/>
      <c r="E43" s="24"/>
      <c r="F43" s="24"/>
      <c r="G43" s="24"/>
      <c r="H43" s="109" t="b">
        <f>IF(C43&lt;&gt;"",'[1]CBL Score Standard'!$D99,IF(D43&lt;&gt;"",SUM('[1]CBL Score Standard'!$D99:$E99),IF(E43&lt;&gt;"",SUM('[1]CBL Score Standard'!$D99:$F99),IF(F43&lt;&gt;"",SUM('[1]CBL Score Standard'!$D99:$G99),IF(G43&lt;&gt;"",SUM('[1]CBL Score Standard'!$D99:$H99,0))))))</f>
        <v>0</v>
      </c>
      <c r="K43" s="407"/>
      <c r="L43" s="407"/>
      <c r="M43" s="104" t="s">
        <v>7</v>
      </c>
      <c r="N43" s="36" t="s">
        <v>55</v>
      </c>
      <c r="O43" s="87" t="s">
        <v>448</v>
      </c>
      <c r="P43" s="141"/>
      <c r="Q43" s="254" t="s">
        <v>655</v>
      </c>
      <c r="R43" s="254" t="s">
        <v>656</v>
      </c>
      <c r="S43" s="66"/>
      <c r="T43" s="157"/>
      <c r="U43" s="180"/>
      <c r="V43" s="214"/>
      <c r="W43" s="83"/>
      <c r="X43" s="83"/>
      <c r="Y43" s="49" t="s">
        <v>219</v>
      </c>
      <c r="Z43" s="259">
        <f t="shared" si="2"/>
        <v>0</v>
      </c>
      <c r="AA43" s="260"/>
      <c r="AB43" s="260"/>
      <c r="AC43" s="260"/>
      <c r="AD43" s="260"/>
      <c r="AE43" s="258"/>
      <c r="AF43" s="258"/>
      <c r="AG43" s="258"/>
      <c r="AH43" s="258"/>
      <c r="AI43" s="258"/>
      <c r="AJ43" s="258"/>
    </row>
    <row r="44" spans="1:40" ht="26.4" x14ac:dyDescent="0.3">
      <c r="A44" s="110" t="s">
        <v>41</v>
      </c>
      <c r="B44" s="99" t="s">
        <v>450</v>
      </c>
      <c r="C44" s="24"/>
      <c r="D44" s="24"/>
      <c r="E44" s="24"/>
      <c r="F44" s="24"/>
      <c r="G44" s="24"/>
      <c r="H44" s="109" t="b">
        <f>IF(C44&lt;&gt;"",'[1]CBL Score Standard'!$D100,IF(D44&lt;&gt;"",SUM('[1]CBL Score Standard'!$D100:$E100),IF(E44&lt;&gt;"",SUM('[1]CBL Score Standard'!$D100:$F100),IF(F44&lt;&gt;"",SUM('[1]CBL Score Standard'!$D100:$G100),IF(G44&lt;&gt;"",SUM('[1]CBL Score Standard'!$D100:$H100,0))))))</f>
        <v>0</v>
      </c>
      <c r="K44" s="407"/>
      <c r="L44" s="407"/>
      <c r="M44" s="104" t="s">
        <v>7</v>
      </c>
      <c r="N44" s="36" t="s">
        <v>55</v>
      </c>
      <c r="O44" s="87" t="s">
        <v>185</v>
      </c>
      <c r="P44" s="406" t="s">
        <v>145</v>
      </c>
      <c r="Q44" s="254" t="s">
        <v>220</v>
      </c>
      <c r="R44" s="254" t="s">
        <v>270</v>
      </c>
      <c r="S44" s="36"/>
      <c r="T44" s="83"/>
      <c r="U44" s="83"/>
      <c r="V44" s="83"/>
      <c r="W44" s="83"/>
      <c r="X44" s="83"/>
      <c r="Y44" s="49" t="s">
        <v>186</v>
      </c>
      <c r="Z44" s="259">
        <f t="shared" si="2"/>
        <v>0</v>
      </c>
      <c r="AA44" s="260"/>
      <c r="AB44" s="260"/>
      <c r="AC44" s="260"/>
      <c r="AD44" s="260"/>
      <c r="AE44" s="258"/>
      <c r="AF44" s="258"/>
      <c r="AG44" s="258"/>
      <c r="AH44" s="258"/>
      <c r="AI44" s="258"/>
      <c r="AJ44" s="258"/>
    </row>
    <row r="45" spans="1:40" ht="27.6" x14ac:dyDescent="0.3">
      <c r="A45" s="110" t="s">
        <v>41</v>
      </c>
      <c r="B45" s="99" t="s">
        <v>178</v>
      </c>
      <c r="C45" s="100"/>
      <c r="D45" s="24" t="s">
        <v>77</v>
      </c>
      <c r="E45" s="129"/>
      <c r="F45" s="24"/>
      <c r="G45" s="24"/>
      <c r="H45" s="109">
        <f>IF(C45&lt;&gt;"",'[1]CBL Score Standard'!$D101,IF(D45&lt;&gt;"",SUM('[1]CBL Score Standard'!$D101:$E101),IF(E45&lt;&gt;"",SUM('[1]CBL Score Standard'!$D101:$F101),IF(F45&lt;&gt;"",SUM('[1]CBL Score Standard'!$D101:$G101),IF(G45&lt;&gt;"",SUM('[1]CBL Score Standard'!$D101:$H101,0))))))</f>
        <v>4.6511627906976744E-2</v>
      </c>
      <c r="K45" s="407"/>
      <c r="L45" s="407"/>
      <c r="M45" s="104" t="s">
        <v>7</v>
      </c>
      <c r="N45" s="36" t="s">
        <v>55</v>
      </c>
      <c r="O45" s="87" t="s">
        <v>694</v>
      </c>
      <c r="P45" s="47">
        <v>43539</v>
      </c>
      <c r="Q45" s="254" t="s">
        <v>658</v>
      </c>
      <c r="R45" s="254" t="s">
        <v>657</v>
      </c>
      <c r="S45" s="36"/>
      <c r="T45" s="83"/>
      <c r="U45" s="83"/>
      <c r="V45" s="83"/>
      <c r="W45" s="83"/>
      <c r="X45" s="83"/>
      <c r="Y45" s="49" t="s">
        <v>186</v>
      </c>
      <c r="Z45" s="259">
        <f t="shared" si="2"/>
        <v>0</v>
      </c>
      <c r="AA45" s="260"/>
      <c r="AB45" s="260"/>
      <c r="AC45" s="260"/>
      <c r="AD45" s="260"/>
      <c r="AE45" s="258"/>
      <c r="AF45" s="258"/>
      <c r="AG45" s="258"/>
      <c r="AH45" s="258"/>
      <c r="AI45" s="258"/>
      <c r="AJ45" s="258"/>
    </row>
    <row r="46" spans="1:40" ht="27.6" x14ac:dyDescent="0.3">
      <c r="A46" s="110" t="s">
        <v>229</v>
      </c>
      <c r="B46" s="99" t="s">
        <v>245</v>
      </c>
      <c r="C46" s="100"/>
      <c r="D46" s="100"/>
      <c r="E46" s="100"/>
      <c r="F46" s="100"/>
      <c r="G46" s="24"/>
      <c r="H46" s="109" t="b">
        <f>IF(C46&lt;&gt;"",'[1]CBL Score Standard'!$D102,IF(D46&lt;&gt;"",SUM('[1]CBL Score Standard'!$D102:$E102),IF(E46&lt;&gt;"",SUM('[1]CBL Score Standard'!$D102:$F102),IF(F46&lt;&gt;"",SUM('[1]CBL Score Standard'!$D102:$G102),IF(G46&lt;&gt;"",SUM('[1]CBL Score Standard'!$D102:$H102,0))))))</f>
        <v>0</v>
      </c>
      <c r="K46" s="407"/>
      <c r="L46" s="407"/>
      <c r="M46" s="104" t="s">
        <v>7</v>
      </c>
      <c r="N46" s="36" t="s">
        <v>55</v>
      </c>
      <c r="O46" s="87" t="s">
        <v>665</v>
      </c>
      <c r="P46" s="47">
        <v>43607</v>
      </c>
      <c r="Q46" s="39" t="s">
        <v>221</v>
      </c>
      <c r="R46" s="45" t="s">
        <v>200</v>
      </c>
      <c r="S46" s="66"/>
      <c r="T46" s="157"/>
      <c r="U46" s="47"/>
      <c r="V46" s="83"/>
      <c r="W46" s="83"/>
      <c r="X46" s="83"/>
      <c r="Y46" s="46" t="s">
        <v>222</v>
      </c>
      <c r="Z46" s="259">
        <f t="shared" si="2"/>
        <v>0</v>
      </c>
      <c r="AA46" s="260"/>
      <c r="AB46" s="260"/>
      <c r="AC46" s="260"/>
      <c r="AD46" s="260"/>
      <c r="AE46" s="258"/>
      <c r="AF46" s="258"/>
      <c r="AG46" s="258"/>
      <c r="AH46" s="258"/>
      <c r="AI46" s="258"/>
      <c r="AJ46" s="258"/>
    </row>
    <row r="47" spans="1:40" x14ac:dyDescent="0.3">
      <c r="A47" s="110" t="s">
        <v>144</v>
      </c>
      <c r="B47" s="99" t="s">
        <v>372</v>
      </c>
      <c r="C47" s="24"/>
      <c r="D47" s="24" t="s">
        <v>77</v>
      </c>
      <c r="E47" s="24"/>
      <c r="F47" s="24"/>
      <c r="G47" s="24"/>
      <c r="H47" s="109">
        <f>IF(C47&lt;&gt;"",'[1]CBL Score Standard'!$D103,IF(D47&lt;&gt;"",SUM('[1]CBL Score Standard'!$D103:$E103),IF(E47&lt;&gt;"",SUM('[1]CBL Score Standard'!$D103:$F103),IF(F47&lt;&gt;"",SUM('[1]CBL Score Standard'!$D103:$G103),IF(G47&lt;&gt;"",SUM('[1]CBL Score Standard'!$D103:$H103,0))))))</f>
        <v>0.13742071881606766</v>
      </c>
      <c r="K47" s="407"/>
      <c r="L47" s="407"/>
      <c r="M47" s="104" t="s">
        <v>7</v>
      </c>
      <c r="N47" s="36" t="s">
        <v>53</v>
      </c>
      <c r="O47" s="87" t="s">
        <v>223</v>
      </c>
      <c r="P47" s="53">
        <v>43621</v>
      </c>
      <c r="Q47" s="38" t="s">
        <v>224</v>
      </c>
      <c r="R47" s="54" t="s">
        <v>225</v>
      </c>
      <c r="S47" s="36"/>
      <c r="T47" s="83"/>
      <c r="U47" s="83"/>
      <c r="V47" s="83"/>
      <c r="W47" s="83"/>
      <c r="X47" s="83"/>
      <c r="Y47" s="55" t="s">
        <v>632</v>
      </c>
      <c r="Z47" s="259">
        <f t="shared" si="2"/>
        <v>0</v>
      </c>
      <c r="AA47" s="260"/>
      <c r="AB47" s="260"/>
      <c r="AC47" s="260"/>
      <c r="AD47" s="260"/>
      <c r="AE47" s="258"/>
      <c r="AF47" s="258"/>
      <c r="AG47" s="258"/>
      <c r="AH47" s="258"/>
      <c r="AI47" s="258"/>
      <c r="AJ47" s="258"/>
    </row>
    <row r="48" spans="1:40" ht="39.6" x14ac:dyDescent="0.3">
      <c r="A48" s="110" t="s">
        <v>144</v>
      </c>
      <c r="B48" s="99" t="s">
        <v>373</v>
      </c>
      <c r="C48" s="24"/>
      <c r="D48" s="24" t="s">
        <v>77</v>
      </c>
      <c r="E48" s="24"/>
      <c r="F48" s="24"/>
      <c r="G48" s="24"/>
      <c r="H48" s="109"/>
      <c r="K48" s="407"/>
      <c r="L48" s="407"/>
      <c r="M48" s="104" t="s">
        <v>7</v>
      </c>
      <c r="N48" s="36" t="s">
        <v>53</v>
      </c>
      <c r="O48" s="87" t="s">
        <v>226</v>
      </c>
      <c r="P48" s="53">
        <v>43602</v>
      </c>
      <c r="Q48" s="38" t="s">
        <v>227</v>
      </c>
      <c r="R48" s="54" t="s">
        <v>228</v>
      </c>
      <c r="S48" s="36"/>
      <c r="T48" s="83"/>
      <c r="U48" s="83"/>
      <c r="V48" s="83"/>
      <c r="W48" s="83"/>
      <c r="X48" s="83"/>
      <c r="Y48" s="55" t="s">
        <v>633</v>
      </c>
      <c r="Z48" s="259">
        <f t="shared" si="2"/>
        <v>0</v>
      </c>
      <c r="AA48" s="260"/>
      <c r="AB48" s="260"/>
      <c r="AC48" s="260"/>
      <c r="AD48" s="260"/>
      <c r="AE48" s="258"/>
      <c r="AF48" s="258"/>
      <c r="AG48" s="258"/>
      <c r="AH48" s="258"/>
      <c r="AI48" s="258"/>
      <c r="AJ48" s="258"/>
    </row>
    <row r="49" spans="1:36" ht="27.6" x14ac:dyDescent="0.3">
      <c r="A49" s="110" t="s">
        <v>144</v>
      </c>
      <c r="B49" s="99" t="s">
        <v>452</v>
      </c>
      <c r="C49" s="24"/>
      <c r="D49" s="24" t="s">
        <v>77</v>
      </c>
      <c r="E49" s="24"/>
      <c r="F49" s="24"/>
      <c r="G49" s="24"/>
      <c r="H49" s="109">
        <f>IF(C49&lt;&gt;"",'[1]CBL Score Standard'!$D105,IF(D49&lt;&gt;"",SUM('[1]CBL Score Standard'!$D105:$E105),IF(E49&lt;&gt;"",SUM('[1]CBL Score Standard'!$D105:$F105),IF(F49&lt;&gt;"",SUM('[1]CBL Score Standard'!$D105:$G105),IF(G49&lt;&gt;"",SUM('[1]CBL Score Standard'!$D105:$H105,0))))))</f>
        <v>0.13742071881606766</v>
      </c>
      <c r="K49" s="407"/>
      <c r="L49" s="407"/>
      <c r="M49" s="104" t="s">
        <v>7</v>
      </c>
      <c r="N49" s="36" t="s">
        <v>59</v>
      </c>
      <c r="O49" s="89" t="s">
        <v>684</v>
      </c>
      <c r="P49" s="53">
        <v>43623</v>
      </c>
      <c r="Q49" s="38" t="s">
        <v>153</v>
      </c>
      <c r="R49" s="54" t="s">
        <v>156</v>
      </c>
      <c r="S49" s="36"/>
      <c r="T49" s="83" t="s">
        <v>73</v>
      </c>
      <c r="U49" s="181"/>
      <c r="V49" s="214"/>
      <c r="W49" s="83"/>
      <c r="X49" s="83"/>
      <c r="Y49" s="55" t="s">
        <v>631</v>
      </c>
      <c r="Z49" s="259">
        <f t="shared" si="2"/>
        <v>0</v>
      </c>
      <c r="AA49" s="260"/>
      <c r="AB49" s="260"/>
      <c r="AC49" s="260"/>
      <c r="AD49" s="260"/>
      <c r="AE49" s="258"/>
      <c r="AF49" s="258"/>
      <c r="AG49" s="258"/>
      <c r="AH49" s="258"/>
      <c r="AI49" s="258"/>
      <c r="AJ49" s="258"/>
    </row>
    <row r="50" spans="1:36" ht="27.6" x14ac:dyDescent="0.3">
      <c r="A50" s="110" t="s">
        <v>144</v>
      </c>
      <c r="B50" s="99" t="s">
        <v>517</v>
      </c>
      <c r="C50" s="24"/>
      <c r="D50" s="24"/>
      <c r="E50" s="24"/>
      <c r="F50" s="24"/>
      <c r="G50" s="24"/>
      <c r="H50" s="109" t="b">
        <f>IF(C50&lt;&gt;"",'[1]CBL Score Standard'!$D106,IF(D50&lt;&gt;"",SUM('[1]CBL Score Standard'!$D106:$E106),IF(E50&lt;&gt;"",SUM('[1]CBL Score Standard'!$D106:$F106),IF(F50&lt;&gt;"",SUM('[1]CBL Score Standard'!$D106:$G106),IF(G50&lt;&gt;"",SUM('[1]CBL Score Standard'!$D106:$H106,0))))))</f>
        <v>0</v>
      </c>
      <c r="K50" s="407"/>
      <c r="L50" s="407"/>
      <c r="M50" s="104" t="s">
        <v>7</v>
      </c>
      <c r="N50" s="36" t="s">
        <v>59</v>
      </c>
      <c r="O50" s="89" t="s">
        <v>683</v>
      </c>
      <c r="P50" s="53">
        <v>43623</v>
      </c>
      <c r="Q50" s="38" t="s">
        <v>153</v>
      </c>
      <c r="R50" s="54" t="s">
        <v>156</v>
      </c>
      <c r="S50" s="36"/>
      <c r="T50" s="83" t="s">
        <v>73</v>
      </c>
      <c r="U50" s="181"/>
      <c r="V50" s="214"/>
      <c r="W50" s="83"/>
      <c r="X50" s="83"/>
      <c r="Y50" s="55" t="s">
        <v>631</v>
      </c>
      <c r="Z50" s="259">
        <f t="shared" si="2"/>
        <v>0</v>
      </c>
      <c r="AA50" s="260"/>
      <c r="AB50" s="260"/>
      <c r="AC50" s="260"/>
      <c r="AD50" s="260"/>
      <c r="AE50" s="258"/>
      <c r="AF50" s="258"/>
      <c r="AG50" s="258"/>
      <c r="AH50" s="258"/>
      <c r="AI50" s="258"/>
      <c r="AJ50" s="258"/>
    </row>
    <row r="51" spans="1:36" ht="42" thickBot="1" x14ac:dyDescent="0.35">
      <c r="A51" s="110" t="s">
        <v>144</v>
      </c>
      <c r="B51" s="99" t="s">
        <v>661</v>
      </c>
      <c r="C51" s="24"/>
      <c r="D51" s="24" t="s">
        <v>77</v>
      </c>
      <c r="E51" s="24"/>
      <c r="F51" s="24"/>
      <c r="G51" s="24"/>
      <c r="H51" s="109"/>
      <c r="K51" s="407"/>
      <c r="L51" s="407"/>
      <c r="M51" s="104" t="s">
        <v>7</v>
      </c>
      <c r="N51" s="36" t="s">
        <v>56</v>
      </c>
      <c r="O51" s="89" t="s">
        <v>67</v>
      </c>
      <c r="P51" s="53"/>
      <c r="Q51" s="251" t="s">
        <v>639</v>
      </c>
      <c r="R51" s="252" t="s">
        <v>640</v>
      </c>
      <c r="S51" s="83" t="s">
        <v>711</v>
      </c>
      <c r="T51" s="83" t="s">
        <v>72</v>
      </c>
      <c r="U51" s="999">
        <v>44117</v>
      </c>
      <c r="V51" s="83" t="s">
        <v>374</v>
      </c>
      <c r="W51" s="83"/>
      <c r="X51" s="83"/>
      <c r="Y51" s="55" t="s">
        <v>634</v>
      </c>
      <c r="Z51" s="259">
        <f t="shared" si="2"/>
        <v>0</v>
      </c>
      <c r="AA51" s="260"/>
      <c r="AB51" s="260"/>
      <c r="AC51" s="260"/>
      <c r="AD51" s="260"/>
      <c r="AE51" s="258"/>
      <c r="AF51" s="258"/>
      <c r="AG51" s="258"/>
      <c r="AH51" s="258"/>
      <c r="AI51" s="258"/>
      <c r="AJ51" s="258"/>
    </row>
    <row r="52" spans="1:36" ht="28.2" thickBot="1" x14ac:dyDescent="0.35">
      <c r="A52" s="110" t="s">
        <v>144</v>
      </c>
      <c r="B52" s="99" t="s">
        <v>662</v>
      </c>
      <c r="C52" s="117"/>
      <c r="D52" s="117" t="s">
        <v>77</v>
      </c>
      <c r="E52" s="117"/>
      <c r="F52" s="24"/>
      <c r="G52" s="24"/>
      <c r="H52" s="109">
        <f>IF(C52&lt;&gt;"",'[1]CBL Score Standard'!$D108,IF(D52&lt;&gt;"",SUM('[1]CBL Score Standard'!$D108:$E108),IF(E52&lt;&gt;"",SUM('[1]CBL Score Standard'!$D108:$F108),IF(F52&lt;&gt;"",SUM('[1]CBL Score Standard'!$D108:$G108),IF(G52&lt;&gt;"",SUM('[1]CBL Score Standard'!$D108:$H108,0))))))</f>
        <v>0.13742071881606766</v>
      </c>
      <c r="K52" s="407"/>
      <c r="L52" s="407"/>
      <c r="M52" s="104" t="s">
        <v>7</v>
      </c>
      <c r="N52" s="36" t="s">
        <v>55</v>
      </c>
      <c r="O52" s="89" t="s">
        <v>1</v>
      </c>
      <c r="P52" s="53"/>
      <c r="Q52" s="251" t="s">
        <v>641</v>
      </c>
      <c r="R52" s="252" t="s">
        <v>318</v>
      </c>
      <c r="S52" s="83"/>
      <c r="T52" s="83" t="s">
        <v>73</v>
      </c>
      <c r="U52" s="83"/>
      <c r="V52" s="83"/>
      <c r="W52" s="83"/>
      <c r="X52" s="83"/>
      <c r="Y52" s="55" t="s">
        <v>635</v>
      </c>
      <c r="Z52" s="259">
        <f t="shared" si="2"/>
        <v>0</v>
      </c>
      <c r="AA52" s="260"/>
      <c r="AB52" s="260"/>
      <c r="AC52" s="260"/>
      <c r="AD52" s="260"/>
      <c r="AE52" s="258"/>
      <c r="AF52" s="258"/>
      <c r="AG52" s="258"/>
      <c r="AH52" s="258"/>
      <c r="AI52" s="258"/>
      <c r="AJ52" s="258"/>
    </row>
    <row r="53" spans="1:36" ht="28.8" x14ac:dyDescent="0.3">
      <c r="A53" s="110" t="s">
        <v>144</v>
      </c>
      <c r="B53" s="99" t="s">
        <v>187</v>
      </c>
      <c r="C53" s="100"/>
      <c r="D53" s="24"/>
      <c r="E53" s="24"/>
      <c r="F53" s="24"/>
      <c r="G53" s="24"/>
      <c r="H53" s="109" t="b">
        <f>IF(C53&lt;&gt;"",'[1]CBL Score Standard'!$D109,IF(D53&lt;&gt;"",SUM('[1]CBL Score Standard'!$D109:$E109),IF(E53&lt;&gt;"",SUM('[1]CBL Score Standard'!$D109:$F109),IF(F53&lt;&gt;"",SUM('[1]CBL Score Standard'!$D109:$G109),IF(G53&lt;&gt;"",SUM('[1]CBL Score Standard'!$D109:$H109,0))))))</f>
        <v>0</v>
      </c>
      <c r="K53" s="407"/>
      <c r="L53" s="407"/>
      <c r="M53" s="104" t="s">
        <v>7</v>
      </c>
      <c r="N53" s="36" t="s">
        <v>56</v>
      </c>
      <c r="O53" s="89" t="s">
        <v>419</v>
      </c>
      <c r="P53" s="53">
        <v>43684</v>
      </c>
      <c r="Q53" s="38" t="s">
        <v>420</v>
      </c>
      <c r="R53" s="54" t="s">
        <v>420</v>
      </c>
      <c r="S53" s="36"/>
      <c r="T53" s="83" t="s">
        <v>72</v>
      </c>
      <c r="U53" s="181"/>
      <c r="V53" s="83"/>
      <c r="W53" s="83"/>
      <c r="X53" s="83"/>
      <c r="Y53" s="250" t="s">
        <v>630</v>
      </c>
      <c r="Z53" s="259">
        <f t="shared" si="2"/>
        <v>0</v>
      </c>
      <c r="AA53" s="260"/>
      <c r="AB53" s="260"/>
      <c r="AC53" s="260"/>
      <c r="AD53" s="260"/>
      <c r="AE53" s="258"/>
      <c r="AF53" s="258"/>
      <c r="AG53" s="258"/>
      <c r="AH53" s="258"/>
      <c r="AI53" s="258"/>
      <c r="AJ53" s="258"/>
    </row>
    <row r="54" spans="1:36" ht="26.4" x14ac:dyDescent="0.3">
      <c r="A54" s="110" t="s">
        <v>144</v>
      </c>
      <c r="B54" s="99" t="s">
        <v>188</v>
      </c>
      <c r="C54" s="100"/>
      <c r="D54" s="24" t="s">
        <v>77</v>
      </c>
      <c r="E54" s="24"/>
      <c r="F54" s="24"/>
      <c r="G54" s="24"/>
      <c r="H54" s="109">
        <f>IF(C54&lt;&gt;"",'[1]CBL Score Standard'!$D110,IF(D54&lt;&gt;"",SUM('[1]CBL Score Standard'!$D110:$E110),IF(E54&lt;&gt;"",SUM('[1]CBL Score Standard'!$D110:$F110),IF(F54&lt;&gt;"",SUM('[1]CBL Score Standard'!$D110:$G110),IF(G54&lt;&gt;"",SUM('[1]CBL Score Standard'!$D110:$H110,0))))))</f>
        <v>4.6511627906976744E-2</v>
      </c>
      <c r="K54" s="407"/>
      <c r="L54" s="407"/>
      <c r="M54" s="104" t="s">
        <v>7</v>
      </c>
      <c r="N54" s="36" t="s">
        <v>56</v>
      </c>
      <c r="O54" s="89" t="s">
        <v>421</v>
      </c>
      <c r="P54" s="37" t="s">
        <v>230</v>
      </c>
      <c r="Q54" s="38" t="s">
        <v>230</v>
      </c>
      <c r="R54" s="54" t="s">
        <v>230</v>
      </c>
      <c r="S54" s="36" t="s">
        <v>711</v>
      </c>
      <c r="T54" s="83" t="s">
        <v>72</v>
      </c>
      <c r="U54" s="999">
        <v>44113</v>
      </c>
      <c r="V54" s="83" t="s">
        <v>374</v>
      </c>
      <c r="W54" s="83"/>
      <c r="X54" s="83"/>
      <c r="Y54" s="250" t="s">
        <v>628</v>
      </c>
      <c r="Z54" s="259">
        <f t="shared" si="2"/>
        <v>0</v>
      </c>
      <c r="AA54" s="260"/>
      <c r="AB54" s="260"/>
      <c r="AC54" s="260"/>
      <c r="AD54" s="260"/>
      <c r="AE54" s="258"/>
      <c r="AF54" s="258"/>
      <c r="AG54" s="258"/>
      <c r="AH54" s="258"/>
      <c r="AI54" s="258"/>
      <c r="AJ54" s="258"/>
    </row>
    <row r="55" spans="1:36" customFormat="1" x14ac:dyDescent="0.3">
      <c r="A55" s="110" t="s">
        <v>144</v>
      </c>
      <c r="B55" s="99" t="s">
        <v>189</v>
      </c>
      <c r="C55" s="100"/>
      <c r="D55" s="117" t="s">
        <v>77</v>
      </c>
      <c r="E55" s="117"/>
      <c r="F55" s="24"/>
      <c r="G55" s="24"/>
      <c r="H55" s="109">
        <f>IF(C55&lt;&gt;"",'[1]CBL Score Standard'!$D111,IF(D55&lt;&gt;"",SUM('[1]CBL Score Standard'!$D111:$E111),IF(E55&lt;&gt;"",SUM('[1]CBL Score Standard'!$D111:$F111),IF(F55&lt;&gt;"",SUM('[1]CBL Score Standard'!$D111:$G111),IF(G55&lt;&gt;"",SUM('[1]CBL Score Standard'!$D111:$H111,0))))))</f>
        <v>2.3255813953488372E-2</v>
      </c>
      <c r="K55" s="408"/>
      <c r="L55" s="408"/>
      <c r="M55" s="104" t="s">
        <v>7</v>
      </c>
      <c r="N55" s="36" t="s">
        <v>54</v>
      </c>
      <c r="O55" s="89" t="s">
        <v>231</v>
      </c>
      <c r="P55" s="47">
        <v>43610</v>
      </c>
      <c r="Q55" s="39" t="s">
        <v>164</v>
      </c>
      <c r="R55" s="45" t="s">
        <v>165</v>
      </c>
      <c r="S55" s="36"/>
      <c r="T55" s="83" t="s">
        <v>72</v>
      </c>
      <c r="U55" s="83"/>
      <c r="V55" s="83"/>
      <c r="W55" s="83"/>
      <c r="X55" s="83"/>
      <c r="Y55" s="49" t="s">
        <v>232</v>
      </c>
      <c r="Z55" s="259">
        <f t="shared" si="2"/>
        <v>0</v>
      </c>
      <c r="AA55" s="260"/>
      <c r="AB55" s="260"/>
      <c r="AC55" s="260"/>
      <c r="AD55" s="260"/>
      <c r="AE55" s="258"/>
      <c r="AF55" s="258"/>
      <c r="AG55" s="258"/>
      <c r="AH55" s="258"/>
      <c r="AI55" s="258"/>
      <c r="AJ55" s="258"/>
    </row>
    <row r="56" spans="1:36" customFormat="1" x14ac:dyDescent="0.3">
      <c r="A56" s="110" t="s">
        <v>144</v>
      </c>
      <c r="B56" s="99" t="s">
        <v>190</v>
      </c>
      <c r="C56" s="100"/>
      <c r="D56" s="117"/>
      <c r="E56" s="117"/>
      <c r="F56" s="24"/>
      <c r="G56" s="24"/>
      <c r="H56" s="109" t="b">
        <f>IF(C56&lt;&gt;"",'[1]CBL Score Standard'!$D112,IF(D56&lt;&gt;"",SUM('[1]CBL Score Standard'!$D112:$E112),IF(E56&lt;&gt;"",SUM('[1]CBL Score Standard'!$D112:$F112),IF(F56&lt;&gt;"",SUM('[1]CBL Score Standard'!$D112:$G112),IF(G56&lt;&gt;"",SUM('[1]CBL Score Standard'!$D112:$H112,0))))))</f>
        <v>0</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24"/>
      <c r="F57" s="24"/>
      <c r="G57" s="24"/>
      <c r="H57" s="109" t="b">
        <f>IF(C57&lt;&gt;"",'[1]CBL Score Standard'!$D113,IF(D57&lt;&gt;"",SUM('[1]CBL Score Standard'!$D113:$E113),IF(E57&lt;&gt;"",SUM('[1]CBL Score Standard'!$D113:$F113),IF(F57&lt;&gt;"",SUM('[1]CBL Score Standard'!$D113:$G113),IF(G57&lt;&gt;"",SUM('[1]CBL Score Standard'!$D113:$H113,0))))))</f>
        <v>0</v>
      </c>
      <c r="K57" s="1173" t="s">
        <v>233</v>
      </c>
      <c r="L57" s="1174"/>
      <c r="M57" s="1174"/>
      <c r="N57" s="1174"/>
      <c r="O57" s="1174"/>
      <c r="P57" s="1174"/>
      <c r="Q57" s="1174"/>
      <c r="R57" s="1174"/>
      <c r="S57" s="1174"/>
      <c r="T57" s="1174"/>
      <c r="U57" s="1174"/>
      <c r="V57" s="1174"/>
      <c r="W57" s="1174"/>
      <c r="X57" s="1174"/>
      <c r="Y57" s="1174"/>
      <c r="Z57" s="263"/>
      <c r="AA57" s="402"/>
      <c r="AB57" s="402"/>
      <c r="AC57" s="402"/>
      <c r="AD57" s="402"/>
      <c r="AE57" s="402"/>
      <c r="AF57" s="402"/>
      <c r="AG57" s="402"/>
      <c r="AH57" s="402"/>
      <c r="AI57" s="402"/>
      <c r="AJ57" s="402"/>
    </row>
    <row r="58" spans="1:36" ht="27.6" x14ac:dyDescent="0.3">
      <c r="A58" s="110" t="s">
        <v>55</v>
      </c>
      <c r="B58" s="99" t="s">
        <v>419</v>
      </c>
      <c r="C58" s="100"/>
      <c r="D58" s="100"/>
      <c r="E58" s="117"/>
      <c r="F58" s="24"/>
      <c r="G58" s="24"/>
      <c r="H58" s="109" t="b">
        <f>IF(C58&lt;&gt;"",'[1]CBL Score Standard'!$D114,IF(D58&lt;&gt;"",SUM('[1]CBL Score Standard'!$D114:$E114),IF(E58&lt;&gt;"",SUM('[1]CBL Score Standard'!$D114:$F114),IF(F58&lt;&gt;"",SUM('[1]CBL Score Standard'!$D114:$G114),IF(G58&lt;&gt;"",SUM('[1]CBL Score Standard'!$D114:$H114,0))))))</f>
        <v>0</v>
      </c>
      <c r="K58" s="409" t="s">
        <v>133</v>
      </c>
      <c r="L58" s="409" t="s">
        <v>91</v>
      </c>
      <c r="M58" s="1182" t="s">
        <v>75</v>
      </c>
      <c r="N58" s="1184" t="s">
        <v>134</v>
      </c>
      <c r="O58" s="401" t="s">
        <v>135</v>
      </c>
      <c r="P58" s="409" t="s">
        <v>136</v>
      </c>
      <c r="Q58" s="409" t="s">
        <v>137</v>
      </c>
      <c r="R58" s="409" t="s">
        <v>138</v>
      </c>
      <c r="S58" s="410" t="s">
        <v>139</v>
      </c>
      <c r="T58" s="404" t="s">
        <v>344</v>
      </c>
      <c r="U58" s="404" t="s">
        <v>342</v>
      </c>
      <c r="V58" s="404" t="s">
        <v>343</v>
      </c>
      <c r="W58" s="404" t="s">
        <v>375</v>
      </c>
      <c r="X58" s="404" t="s">
        <v>376</v>
      </c>
      <c r="Y58" s="409"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t="s">
        <v>77</v>
      </c>
      <c r="E59" s="117"/>
      <c r="F59" s="24"/>
      <c r="G59" s="24"/>
      <c r="H59" s="109">
        <f>IF(C59&lt;&gt;"",'[1]CBL Score Standard'!$D115,IF(D59&lt;&gt;"",SUM('[1]CBL Score Standard'!$D115:$E115),IF(E59&lt;&gt;"",SUM('[1]CBL Score Standard'!$D115:$F115),IF(F59&lt;&gt;"",SUM('[1]CBL Score Standard'!$D115:$G115),IF(G59&lt;&gt;"",SUM('[1]CBL Score Standard'!$D115:$H115,0))))))</f>
        <v>0</v>
      </c>
      <c r="K59" s="405"/>
      <c r="L59" s="405"/>
      <c r="M59" s="1183"/>
      <c r="N59" s="1185"/>
      <c r="O59" s="403"/>
      <c r="P59" s="35" t="s">
        <v>141</v>
      </c>
      <c r="Q59" s="405"/>
      <c r="R59" s="405"/>
      <c r="S59" s="411"/>
      <c r="T59" s="404"/>
      <c r="U59" s="404"/>
      <c r="V59" s="404"/>
      <c r="W59" s="404"/>
      <c r="X59" s="404"/>
      <c r="Y59" s="405"/>
      <c r="Z59" s="1187"/>
      <c r="AA59" s="400" t="s">
        <v>672</v>
      </c>
      <c r="AB59" s="400" t="s">
        <v>673</v>
      </c>
      <c r="AC59" s="400" t="s">
        <v>672</v>
      </c>
      <c r="AD59" s="400" t="s">
        <v>673</v>
      </c>
      <c r="AE59" s="400" t="s">
        <v>672</v>
      </c>
      <c r="AF59" s="400" t="s">
        <v>673</v>
      </c>
      <c r="AG59" s="400" t="s">
        <v>672</v>
      </c>
      <c r="AH59" s="400" t="s">
        <v>673</v>
      </c>
      <c r="AI59" s="400" t="s">
        <v>672</v>
      </c>
      <c r="AJ59" s="400" t="s">
        <v>673</v>
      </c>
    </row>
    <row r="60" spans="1:36" ht="26.4" x14ac:dyDescent="0.3">
      <c r="A60" s="110" t="s">
        <v>56</v>
      </c>
      <c r="B60" s="99" t="s">
        <v>237</v>
      </c>
      <c r="C60" s="100"/>
      <c r="D60" s="100"/>
      <c r="E60" s="100"/>
      <c r="F60" s="24"/>
      <c r="G60" s="24"/>
      <c r="H60" s="109" t="b">
        <f>IF(C60&lt;&gt;"",'[1]CBL Score Standard'!$D116,IF(D60&lt;&gt;"",SUM('[1]CBL Score Standard'!$D116:$E116),IF(E60&lt;&gt;"",SUM('[1]CBL Score Standard'!$D116:$F116),IF(F60&lt;&gt;"",SUM('[1]CBL Score Standard'!$D116:$G116),IF(G60&lt;&gt;"",SUM('[1]CBL Score Standard'!$D116:$H116,0))))))</f>
        <v>0</v>
      </c>
      <c r="K60" s="406" t="s">
        <v>142</v>
      </c>
      <c r="L60" s="406" t="s">
        <v>143</v>
      </c>
      <c r="M60" s="104" t="s">
        <v>8</v>
      </c>
      <c r="N60" s="57" t="s">
        <v>2</v>
      </c>
      <c r="O60" s="38" t="s">
        <v>234</v>
      </c>
      <c r="P60" s="58"/>
      <c r="Q60" s="56"/>
      <c r="R60" s="59"/>
      <c r="S60" s="36"/>
      <c r="T60" s="83"/>
      <c r="U60" s="83"/>
      <c r="V60" s="83" t="str">
        <f t="shared" ref="V60:V67" si="3">IF(AND(W60="Y",X60="Y"),"Passed",IF(T60="M","Passed", ""))</f>
        <v/>
      </c>
      <c r="W60" s="83"/>
      <c r="X60" s="83"/>
      <c r="Y60" s="55"/>
      <c r="Z60" s="259">
        <f t="shared" ref="Z60:Z67" si="4">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c r="F61" s="24"/>
      <c r="G61" s="24"/>
      <c r="H61" s="109" t="b">
        <f>IF(C61&lt;&gt;"",'[1]CBL Score Standard'!$D117,IF(D61&lt;&gt;"",SUM('[1]CBL Score Standard'!$D117:$E117),IF(E61&lt;&gt;"",SUM('[1]CBL Score Standard'!$D117:$F117),IF(F61&lt;&gt;"",SUM('[1]CBL Score Standard'!$D117:$G117),IF(G61&lt;&gt;"",SUM('[1]CBL Score Standard'!$D117:$H117,0))))))</f>
        <v>0</v>
      </c>
      <c r="K61" s="407"/>
      <c r="L61" s="407"/>
      <c r="M61" s="104" t="s">
        <v>8</v>
      </c>
      <c r="N61" s="57" t="s">
        <v>63</v>
      </c>
      <c r="O61" s="38" t="s">
        <v>236</v>
      </c>
      <c r="P61" s="58"/>
      <c r="Q61" s="56"/>
      <c r="R61" s="59"/>
      <c r="S61" s="36"/>
      <c r="T61" s="83"/>
      <c r="U61" s="83"/>
      <c r="V61" s="83" t="str">
        <f t="shared" si="3"/>
        <v/>
      </c>
      <c r="W61" s="83"/>
      <c r="X61" s="83"/>
      <c r="Y61" s="55"/>
      <c r="Z61" s="259">
        <f t="shared" si="4"/>
        <v>0</v>
      </c>
      <c r="AA61" s="260"/>
      <c r="AB61" s="260"/>
      <c r="AC61" s="260"/>
      <c r="AD61" s="260"/>
      <c r="AE61" s="258"/>
      <c r="AF61" s="258"/>
      <c r="AG61" s="258"/>
      <c r="AH61" s="258"/>
      <c r="AI61" s="258"/>
      <c r="AJ61" s="258"/>
    </row>
    <row r="62" spans="1:36" x14ac:dyDescent="0.3">
      <c r="A62" s="110" t="s">
        <v>56</v>
      </c>
      <c r="B62" s="99" t="s">
        <v>67</v>
      </c>
      <c r="C62" s="100"/>
      <c r="D62" s="100" t="s">
        <v>77</v>
      </c>
      <c r="E62" s="24"/>
      <c r="F62" s="24"/>
      <c r="G62" s="24"/>
      <c r="H62" s="109">
        <f>IF(C62&lt;&gt;"",'[1]CBL Score Standard'!$D118,IF(D62&lt;&gt;"",SUM('[1]CBL Score Standard'!$D118:$E118),IF(E62&lt;&gt;"",SUM('[1]CBL Score Standard'!$D118:$F118),IF(F62&lt;&gt;"",SUM('[1]CBL Score Standard'!$D118:$G118),IF(G62&lt;&gt;"",SUM('[1]CBL Score Standard'!$D118:$H118,0))))))</f>
        <v>0</v>
      </c>
      <c r="K62" s="407"/>
      <c r="L62" s="407"/>
      <c r="M62" s="104" t="s">
        <v>8</v>
      </c>
      <c r="N62" s="36" t="s">
        <v>56</v>
      </c>
      <c r="O62" s="38" t="s">
        <v>237</v>
      </c>
      <c r="P62" s="58"/>
      <c r="Q62" s="56"/>
      <c r="R62" s="59"/>
      <c r="S62" s="36"/>
      <c r="T62" s="83"/>
      <c r="U62" s="83"/>
      <c r="V62" s="83" t="str">
        <f t="shared" si="3"/>
        <v/>
      </c>
      <c r="W62" s="83"/>
      <c r="X62" s="83"/>
      <c r="Y62" s="55"/>
      <c r="Z62" s="259">
        <f t="shared" si="4"/>
        <v>0</v>
      </c>
      <c r="AA62" s="260"/>
      <c r="AB62" s="260"/>
      <c r="AC62" s="260"/>
      <c r="AD62" s="260"/>
      <c r="AE62" s="258"/>
      <c r="AF62" s="258"/>
      <c r="AG62" s="258"/>
      <c r="AH62" s="258"/>
      <c r="AI62" s="258"/>
      <c r="AJ62" s="258"/>
    </row>
    <row r="63" spans="1:36" ht="12.75" customHeight="1" thickBot="1" x14ac:dyDescent="0.35">
      <c r="A63" s="111" t="s">
        <v>55</v>
      </c>
      <c r="B63" s="99" t="s">
        <v>1</v>
      </c>
      <c r="C63" s="100"/>
      <c r="D63" s="100"/>
      <c r="E63" s="24"/>
      <c r="F63" s="24"/>
      <c r="G63" s="24"/>
      <c r="H63" s="109" t="b">
        <f>IF(C63&lt;&gt;"",'[1]CBL Score Standard'!$D119,IF(D63&lt;&gt;"",SUM('[1]CBL Score Standard'!$D119:$E119),IF(E63&lt;&gt;"",SUM('[1]CBL Score Standard'!$D119:$F119),IF(F63&lt;&gt;"",SUM('[1]CBL Score Standard'!$D119:$G119),IF(G63&lt;&gt;"",SUM('[1]CBL Score Standard'!$D119:$H119,0))))))</f>
        <v>0</v>
      </c>
      <c r="K63" s="407"/>
      <c r="L63" s="407"/>
      <c r="M63" s="104" t="s">
        <v>8</v>
      </c>
      <c r="N63" s="36" t="s">
        <v>55</v>
      </c>
      <c r="O63" s="38" t="s">
        <v>238</v>
      </c>
      <c r="P63" s="58"/>
      <c r="Q63" s="56"/>
      <c r="R63" s="59"/>
      <c r="S63" s="36"/>
      <c r="T63" s="83"/>
      <c r="U63" s="83"/>
      <c r="V63" s="83" t="str">
        <f t="shared" si="3"/>
        <v/>
      </c>
      <c r="W63" s="83"/>
      <c r="X63" s="83"/>
      <c r="Y63" s="55"/>
      <c r="Z63" s="259">
        <f t="shared" si="4"/>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0.57505285412262153</v>
      </c>
      <c r="K64" s="407"/>
      <c r="L64" s="407"/>
      <c r="M64" s="104" t="s">
        <v>8</v>
      </c>
      <c r="N64" s="57" t="s">
        <v>53</v>
      </c>
      <c r="O64" s="38" t="s">
        <v>239</v>
      </c>
      <c r="P64" s="58"/>
      <c r="Q64" s="56"/>
      <c r="R64" s="59"/>
      <c r="S64" s="36"/>
      <c r="T64" s="83"/>
      <c r="U64" s="83"/>
      <c r="V64" s="83" t="str">
        <f t="shared" si="3"/>
        <v/>
      </c>
      <c r="W64" s="83"/>
      <c r="X64" s="83"/>
      <c r="Y64" s="55"/>
      <c r="Z64" s="259">
        <f t="shared" si="4"/>
        <v>0</v>
      </c>
      <c r="AA64" s="260"/>
      <c r="AB64" s="260"/>
      <c r="AC64" s="260"/>
      <c r="AD64" s="260"/>
      <c r="AE64" s="258"/>
      <c r="AF64" s="258"/>
      <c r="AG64" s="258"/>
      <c r="AH64" s="258"/>
      <c r="AI64" s="258"/>
      <c r="AJ64" s="258"/>
    </row>
    <row r="65" spans="1:36" ht="28.2" thickBot="1" x14ac:dyDescent="0.35">
      <c r="A65" s="112" t="s">
        <v>83</v>
      </c>
      <c r="B65" s="113"/>
      <c r="C65" s="134">
        <v>0.54545454545454541</v>
      </c>
      <c r="D65" s="134">
        <v>0.42105263157894735</v>
      </c>
      <c r="E65" s="134">
        <v>0</v>
      </c>
      <c r="F65" s="134">
        <v>0</v>
      </c>
      <c r="G65" s="134">
        <v>0</v>
      </c>
      <c r="H65" s="114">
        <v>0</v>
      </c>
      <c r="K65" s="407"/>
      <c r="L65" s="407"/>
      <c r="M65" s="104" t="s">
        <v>8</v>
      </c>
      <c r="N65" s="57" t="s">
        <v>59</v>
      </c>
      <c r="O65" s="38" t="s">
        <v>240</v>
      </c>
      <c r="P65" s="58"/>
      <c r="Q65" s="56"/>
      <c r="R65" s="59"/>
      <c r="S65" s="36"/>
      <c r="T65" s="83"/>
      <c r="U65" s="83"/>
      <c r="V65" s="83" t="str">
        <f t="shared" si="3"/>
        <v/>
      </c>
      <c r="W65" s="83"/>
      <c r="X65" s="83"/>
      <c r="Y65" s="55"/>
      <c r="Z65" s="259">
        <f t="shared" si="4"/>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0</v>
      </c>
      <c r="K66" s="407"/>
      <c r="L66" s="407"/>
      <c r="M66" s="104" t="s">
        <v>8</v>
      </c>
      <c r="N66" s="57" t="s">
        <v>55</v>
      </c>
      <c r="O66" s="38" t="s">
        <v>515</v>
      </c>
      <c r="P66" s="58"/>
      <c r="Q66" s="56"/>
      <c r="R66" s="59"/>
      <c r="S66" s="36"/>
      <c r="T66" s="83"/>
      <c r="U66" s="83"/>
      <c r="V66" s="83" t="str">
        <f t="shared" si="3"/>
        <v/>
      </c>
      <c r="W66" s="83"/>
      <c r="X66" s="83"/>
      <c r="Y66" s="55"/>
      <c r="Z66" s="259">
        <f t="shared" si="4"/>
        <v>0</v>
      </c>
      <c r="AA66" s="260"/>
      <c r="AB66" s="260"/>
      <c r="AC66" s="260"/>
      <c r="AD66" s="260"/>
      <c r="AE66" s="258"/>
      <c r="AF66" s="258"/>
      <c r="AG66" s="258"/>
      <c r="AH66" s="258"/>
      <c r="AI66" s="258"/>
      <c r="AJ66" s="258"/>
    </row>
    <row r="67" spans="1:36" x14ac:dyDescent="0.3">
      <c r="C67" s="135"/>
      <c r="D67" s="135"/>
      <c r="E67" s="135"/>
      <c r="F67" s="135"/>
      <c r="G67" s="135"/>
      <c r="K67" s="408"/>
      <c r="L67" s="408"/>
      <c r="M67" s="104" t="s">
        <v>8</v>
      </c>
      <c r="N67" s="57" t="s">
        <v>149</v>
      </c>
      <c r="O67" s="38" t="s">
        <v>370</v>
      </c>
      <c r="P67" s="51" t="s">
        <v>145</v>
      </c>
      <c r="Q67" s="39" t="s">
        <v>217</v>
      </c>
      <c r="R67" s="45" t="s">
        <v>241</v>
      </c>
      <c r="S67" s="36"/>
      <c r="T67" s="83"/>
      <c r="U67" s="83"/>
      <c r="V67" s="83" t="str">
        <f t="shared" si="3"/>
        <v/>
      </c>
      <c r="W67" s="83"/>
      <c r="X67" s="83"/>
      <c r="Y67" s="46" t="s">
        <v>242</v>
      </c>
      <c r="Z67" s="259">
        <f t="shared" si="4"/>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73" t="s">
        <v>243</v>
      </c>
      <c r="L69" s="1174"/>
      <c r="M69" s="1174"/>
      <c r="N69" s="1174"/>
      <c r="O69" s="1174"/>
      <c r="P69" s="1174"/>
      <c r="Q69" s="1174"/>
      <c r="R69" s="1174"/>
      <c r="S69" s="1174"/>
      <c r="T69" s="1174"/>
      <c r="U69" s="1174"/>
      <c r="V69" s="1174"/>
      <c r="W69" s="1174"/>
      <c r="X69" s="1174"/>
      <c r="Y69" s="1174"/>
      <c r="Z69" s="263"/>
      <c r="AA69" s="402"/>
      <c r="AB69" s="402"/>
      <c r="AC69" s="402"/>
      <c r="AD69" s="402"/>
      <c r="AE69" s="402"/>
      <c r="AF69" s="402"/>
      <c r="AG69" s="402"/>
      <c r="AH69" s="402"/>
      <c r="AI69" s="402"/>
      <c r="AJ69" s="402"/>
    </row>
    <row r="70" spans="1:36" ht="27.6" x14ac:dyDescent="0.3">
      <c r="C70" s="135"/>
      <c r="D70" s="135"/>
      <c r="E70" s="135"/>
      <c r="F70" s="135"/>
      <c r="G70" s="135"/>
      <c r="K70" s="409" t="s">
        <v>133</v>
      </c>
      <c r="L70" s="409" t="s">
        <v>91</v>
      </c>
      <c r="M70" s="1182" t="s">
        <v>75</v>
      </c>
      <c r="N70" s="1184" t="s">
        <v>134</v>
      </c>
      <c r="O70" s="401" t="s">
        <v>135</v>
      </c>
      <c r="P70" s="409" t="s">
        <v>136</v>
      </c>
      <c r="Q70" s="409" t="s">
        <v>137</v>
      </c>
      <c r="R70" s="409" t="s">
        <v>138</v>
      </c>
      <c r="S70" s="410" t="s">
        <v>139</v>
      </c>
      <c r="T70" s="404" t="s">
        <v>344</v>
      </c>
      <c r="U70" s="404" t="s">
        <v>342</v>
      </c>
      <c r="V70" s="404" t="s">
        <v>343</v>
      </c>
      <c r="W70" s="404" t="s">
        <v>375</v>
      </c>
      <c r="X70" s="404" t="s">
        <v>379</v>
      </c>
      <c r="Y70" s="409"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405"/>
      <c r="L71" s="405"/>
      <c r="M71" s="1183"/>
      <c r="N71" s="1185"/>
      <c r="O71" s="403"/>
      <c r="P71" s="35" t="s">
        <v>141</v>
      </c>
      <c r="Q71" s="405"/>
      <c r="R71" s="405"/>
      <c r="S71" s="411"/>
      <c r="T71" s="404"/>
      <c r="U71" s="404"/>
      <c r="V71" s="404"/>
      <c r="W71" s="404"/>
      <c r="X71" s="404"/>
      <c r="Y71" s="405"/>
      <c r="Z71" s="1187"/>
      <c r="AA71" s="400" t="s">
        <v>672</v>
      </c>
      <c r="AB71" s="400" t="s">
        <v>673</v>
      </c>
      <c r="AC71" s="400" t="s">
        <v>672</v>
      </c>
      <c r="AD71" s="400" t="s">
        <v>673</v>
      </c>
      <c r="AE71" s="400" t="s">
        <v>672</v>
      </c>
      <c r="AF71" s="400" t="s">
        <v>673</v>
      </c>
      <c r="AG71" s="400" t="s">
        <v>672</v>
      </c>
      <c r="AH71" s="400" t="s">
        <v>673</v>
      </c>
      <c r="AI71" s="400" t="s">
        <v>672</v>
      </c>
      <c r="AJ71" s="400" t="s">
        <v>673</v>
      </c>
    </row>
    <row r="72" spans="1:36" x14ac:dyDescent="0.3">
      <c r="C72" s="135"/>
      <c r="D72" s="135"/>
      <c r="E72" s="135"/>
      <c r="F72" s="135"/>
      <c r="G72" s="135"/>
      <c r="K72" s="406" t="s">
        <v>142</v>
      </c>
      <c r="L72" s="406" t="s">
        <v>143</v>
      </c>
      <c r="M72" s="104" t="s">
        <v>9</v>
      </c>
      <c r="N72" s="57" t="s">
        <v>235</v>
      </c>
      <c r="O72" s="38" t="s">
        <v>244</v>
      </c>
      <c r="P72" s="60"/>
      <c r="Q72" s="61"/>
      <c r="R72" s="62"/>
      <c r="S72" s="36"/>
      <c r="T72" s="83"/>
      <c r="U72" s="83"/>
      <c r="V72" s="83" t="str">
        <f>IF(AND(W72="Y",X72="Y"),"Passed",IF(T72="M","Passed", ""))</f>
        <v/>
      </c>
      <c r="W72" s="83"/>
      <c r="X72" s="83"/>
      <c r="Y72" s="63"/>
      <c r="Z72" s="259">
        <f t="shared" ref="Z72:Z75" si="5">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407"/>
      <c r="L73" s="407"/>
      <c r="M73" s="104" t="s">
        <v>9</v>
      </c>
      <c r="N73" s="57" t="s">
        <v>229</v>
      </c>
      <c r="O73" s="38" t="s">
        <v>245</v>
      </c>
      <c r="P73" s="60"/>
      <c r="Q73" s="61"/>
      <c r="R73" s="62"/>
      <c r="S73" s="36"/>
      <c r="T73" s="83"/>
      <c r="U73" s="83"/>
      <c r="V73" s="83" t="str">
        <f>IF(AND(W73="Y",X73="Y"),"Passed",IF(T73="M","Passed", ""))</f>
        <v/>
      </c>
      <c r="W73" s="83"/>
      <c r="X73" s="83"/>
      <c r="Y73" s="63"/>
      <c r="Z73" s="259">
        <f t="shared" si="5"/>
        <v>0</v>
      </c>
      <c r="AA73" s="260"/>
      <c r="AB73" s="260"/>
      <c r="AC73" s="260"/>
      <c r="AD73" s="260"/>
      <c r="AE73" s="258"/>
      <c r="AF73" s="258"/>
      <c r="AG73" s="258"/>
      <c r="AH73" s="258"/>
      <c r="AI73" s="258"/>
      <c r="AJ73" s="258"/>
    </row>
    <row r="74" spans="1:36" ht="41.4" x14ac:dyDescent="0.3">
      <c r="C74" s="135"/>
      <c r="D74" s="135"/>
      <c r="E74" s="135"/>
      <c r="F74" s="135"/>
      <c r="G74" s="135"/>
      <c r="K74" s="407"/>
      <c r="L74" s="407"/>
      <c r="M74" s="104" t="s">
        <v>9</v>
      </c>
      <c r="N74" s="57" t="s">
        <v>3</v>
      </c>
      <c r="O74" s="38" t="s">
        <v>516</v>
      </c>
      <c r="P74" s="60"/>
      <c r="Q74" s="61"/>
      <c r="R74" s="62"/>
      <c r="S74" s="36"/>
      <c r="T74" s="83"/>
      <c r="U74" s="83"/>
      <c r="V74" s="83" t="str">
        <f>IF(AND(W74="Y",X74="Y"),"Passed",IF(T74="M","Passed", ""))</f>
        <v/>
      </c>
      <c r="W74" s="83"/>
      <c r="X74" s="83"/>
      <c r="Y74" s="63"/>
      <c r="Z74" s="259">
        <f t="shared" si="5"/>
        <v>0</v>
      </c>
      <c r="AA74" s="260"/>
      <c r="AB74" s="260"/>
      <c r="AC74" s="260"/>
      <c r="AD74" s="260"/>
      <c r="AE74" s="258"/>
      <c r="AF74" s="258"/>
      <c r="AG74" s="258"/>
      <c r="AH74" s="258"/>
      <c r="AI74" s="258"/>
      <c r="AJ74" s="258"/>
    </row>
    <row r="75" spans="1:36" ht="12.75" customHeight="1" x14ac:dyDescent="0.3">
      <c r="C75" s="135"/>
      <c r="D75" s="135"/>
      <c r="E75" s="135"/>
      <c r="F75" s="135"/>
      <c r="G75" s="135"/>
      <c r="K75" s="408"/>
      <c r="L75" s="408"/>
      <c r="M75" s="104" t="s">
        <v>9</v>
      </c>
      <c r="N75" s="57" t="s">
        <v>3</v>
      </c>
      <c r="O75" s="38" t="s">
        <v>246</v>
      </c>
      <c r="P75" s="60"/>
      <c r="Q75" s="61"/>
      <c r="R75" s="62"/>
      <c r="S75" s="36"/>
      <c r="T75" s="83"/>
      <c r="U75" s="83"/>
      <c r="V75" s="83" t="str">
        <f>IF(AND(W75="Y",X75="Y"),"Passed",IF(T75="M","Passed", ""))</f>
        <v/>
      </c>
      <c r="W75" s="83"/>
      <c r="X75" s="83"/>
      <c r="Y75" s="63"/>
      <c r="Z75" s="259">
        <f t="shared" si="5"/>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customSheetViews>
    <customSheetView guid="{6D9FC8F7-6352-4BF1-890A-27BF36FADC03}" scale="85" showGridLines="0" fitToPage="1" topLeftCell="A49">
      <selection activeCell="C51" sqref="C51"/>
      <pageMargins left="0.25" right="0" top="0.25" bottom="0.25" header="0.3" footer="0"/>
      <pageSetup scale="30" fitToHeight="0" orientation="landscape" r:id="rId1"/>
    </customSheetView>
  </customSheetViews>
  <mergeCells count="48">
    <mergeCell ref="AG70:AH70"/>
    <mergeCell ref="AI70:AJ70"/>
    <mergeCell ref="AI58:AJ58"/>
    <mergeCell ref="A64:G64"/>
    <mergeCell ref="A66:G66"/>
    <mergeCell ref="K69:Y69"/>
    <mergeCell ref="M70:M71"/>
    <mergeCell ref="N70:N71"/>
    <mergeCell ref="Z70:Z71"/>
    <mergeCell ref="AA70:AB70"/>
    <mergeCell ref="AC70:AD70"/>
    <mergeCell ref="AE70:AF70"/>
    <mergeCell ref="AI38:AJ38"/>
    <mergeCell ref="K57:Y57"/>
    <mergeCell ref="M58:M59"/>
    <mergeCell ref="N58:N59"/>
    <mergeCell ref="Z58:Z59"/>
    <mergeCell ref="AA58:AB58"/>
    <mergeCell ref="AC58:AD58"/>
    <mergeCell ref="AE58:AF58"/>
    <mergeCell ref="AG58:AH58"/>
    <mergeCell ref="AE17:AF17"/>
    <mergeCell ref="AG17:AH17"/>
    <mergeCell ref="AI17:AJ17"/>
    <mergeCell ref="K37:Y37"/>
    <mergeCell ref="M38:M39"/>
    <mergeCell ref="N38:N39"/>
    <mergeCell ref="Z38:Z39"/>
    <mergeCell ref="AA38:AB38"/>
    <mergeCell ref="AC38:AD38"/>
    <mergeCell ref="AE38:AF38"/>
    <mergeCell ref="M17:M18"/>
    <mergeCell ref="N17:N18"/>
    <mergeCell ref="Z17:Z18"/>
    <mergeCell ref="AA17:AB17"/>
    <mergeCell ref="AC17:AD17"/>
    <mergeCell ref="AG38:AH38"/>
    <mergeCell ref="AC2:AD2"/>
    <mergeCell ref="AE2:AF2"/>
    <mergeCell ref="AG2:AH2"/>
    <mergeCell ref="AI2:AJ2"/>
    <mergeCell ref="K16:Y16"/>
    <mergeCell ref="AA2:AB2"/>
    <mergeCell ref="A1:H1"/>
    <mergeCell ref="K1:Y1"/>
    <mergeCell ref="M2:M3"/>
    <mergeCell ref="N2:N3"/>
    <mergeCell ref="Z2:Z3"/>
  </mergeCells>
  <conditionalFormatting sqref="E13">
    <cfRule type="containsText" dxfId="2214" priority="10" operator="containsText" text="N/A">
      <formula>NOT(ISERROR(SEARCH("N/A",E13)))</formula>
    </cfRule>
    <cfRule type="containsText" dxfId="2213" priority="11" operator="containsText" text="O">
      <formula>NOT(ISERROR(SEARCH("O",E13)))</formula>
    </cfRule>
    <cfRule type="containsText" dxfId="2212" priority="12" operator="containsText" text="M">
      <formula>NOT(ISERROR(SEARCH("M",E13)))</formula>
    </cfRule>
  </conditionalFormatting>
  <conditionalFormatting sqref="C46:G46">
    <cfRule type="containsText" dxfId="2211" priority="19" operator="containsText" text="O">
      <formula>NOT(ISERROR(SEARCH("O",C46)))</formula>
    </cfRule>
  </conditionalFormatting>
  <conditionalFormatting sqref="C46:G46">
    <cfRule type="containsText" dxfId="2210" priority="16" operator="containsText" text="N/A">
      <formula>NOT(ISERROR(SEARCH("N/A",C46)))</formula>
    </cfRule>
    <cfRule type="containsText" dxfId="2209" priority="17" operator="containsText" text="Blank">
      <formula>NOT(ISERROR(SEARCH("Blank",C46)))</formula>
    </cfRule>
    <cfRule type="containsText" dxfId="2208" priority="18" operator="containsText" text="M">
      <formula>NOT(ISERROR(SEARCH("M",C46)))</formula>
    </cfRule>
  </conditionalFormatting>
  <conditionalFormatting sqref="E12">
    <cfRule type="containsText" dxfId="2207" priority="13" operator="containsText" text="N/A">
      <formula>NOT(ISERROR(SEARCH("N/A",E12)))</formula>
    </cfRule>
    <cfRule type="containsText" dxfId="2206" priority="14" operator="containsText" text="O">
      <formula>NOT(ISERROR(SEARCH("O",E12)))</formula>
    </cfRule>
    <cfRule type="containsText" dxfId="2205" priority="15" operator="containsText" text="M">
      <formula>NOT(ISERROR(SEARCH("M",E12)))</formula>
    </cfRule>
  </conditionalFormatting>
  <conditionalFormatting sqref="C7:H7">
    <cfRule type="containsText" dxfId="2204" priority="7" operator="containsText" text="N/A">
      <formula>NOT(ISERROR(SEARCH("N/A",C7)))</formula>
    </cfRule>
    <cfRule type="containsText" dxfId="2203" priority="8" operator="containsText" text="Blank">
      <formula>NOT(ISERROR(SEARCH("Blank",C7)))</formula>
    </cfRule>
    <cfRule type="containsText" dxfId="2202" priority="9" operator="containsText" text="M">
      <formula>NOT(ISERROR(SEARCH("M",C7)))</formula>
    </cfRule>
  </conditionalFormatting>
  <conditionalFormatting sqref="Z4 Z51:Z55 Z40:Z43 Z45:Z49 Z19:Z35">
    <cfRule type="cellIs" dxfId="2201" priority="6" operator="greaterThan">
      <formula>0</formula>
    </cfRule>
  </conditionalFormatting>
  <conditionalFormatting sqref="Z5:Z14">
    <cfRule type="cellIs" dxfId="2200" priority="5" operator="greaterThan">
      <formula>0</formula>
    </cfRule>
  </conditionalFormatting>
  <conditionalFormatting sqref="Z60:Z67">
    <cfRule type="cellIs" dxfId="2199" priority="4" operator="greaterThan">
      <formula>0</formula>
    </cfRule>
  </conditionalFormatting>
  <conditionalFormatting sqref="Z72:Z75">
    <cfRule type="cellIs" dxfId="2198" priority="3" operator="greaterThan">
      <formula>0</formula>
    </cfRule>
  </conditionalFormatting>
  <conditionalFormatting sqref="Z50">
    <cfRule type="cellIs" dxfId="2197" priority="2" operator="greaterThan">
      <formula>0</formula>
    </cfRule>
  </conditionalFormatting>
  <conditionalFormatting sqref="Z44">
    <cfRule type="cellIs" dxfId="2196" priority="1" operator="greaterThan">
      <formula>0</formula>
    </cfRule>
  </conditionalFormatting>
  <dataValidations count="3">
    <dataValidation type="list" allowBlank="1" showInputMessage="1" showErrorMessage="1" sqref="V58:V68 V70:V79 V2:V15 V38:V56 V17:V36">
      <formula1>"Passed, Failed, N/A"</formula1>
    </dataValidation>
    <dataValidation type="list" allowBlank="1" showInputMessage="1" showErrorMessage="1" sqref="T70:T79 T58:T68 T2:T15 T38:T56 T17:T36">
      <formula1>"M, O, N/A"</formula1>
    </dataValidation>
    <dataValidation type="list" allowBlank="1" showInputMessage="1" showErrorMessage="1" sqref="X4:X10 X33 X19 X21 X12 W1:W79">
      <formula1>"Y, N"</formula1>
    </dataValidation>
  </dataValidations>
  <hyperlinks>
    <hyperlink ref="Y4" r:id="rId2" display="http://collab.lge.com/main/x/gOGHLw"/>
    <hyperlink ref="Y7" r:id="rId3" display="http://collab.lge.com/main/x/AocBNg"/>
    <hyperlink ref="Y8" r:id="rId4"/>
    <hyperlink ref="Y19" r:id="rId5"/>
    <hyperlink ref="Y20" r:id="rId6"/>
    <hyperlink ref="Y22" r:id="rId7"/>
    <hyperlink ref="Y30" r:id="rId8"/>
    <hyperlink ref="Y31" r:id="rId9"/>
    <hyperlink ref="Y34" r:id="rId10"/>
    <hyperlink ref="Y41" r:id="rId11"/>
    <hyperlink ref="Y42" r:id="rId12" display="http://collab.lge.com/main/x/j9smN"/>
    <hyperlink ref="Y43" r:id="rId13"/>
    <hyperlink ref="Y45" r:id="rId14"/>
    <hyperlink ref="Y55" r:id="rId15"/>
    <hyperlink ref="Y35" r:id="rId16"/>
    <hyperlink ref="Y53" r:id="rId17"/>
    <hyperlink ref="Y11" r:id="rId18"/>
    <hyperlink ref="Y44" r:id="rId19"/>
  </hyperlinks>
  <pageMargins left="0.25" right="0" top="0.25" bottom="0.25" header="0.3" footer="0"/>
  <pageSetup scale="30" fitToHeight="0" orientation="landscape" r:id="rId20"/>
  <drawing r:id="rId21"/>
  <legacyDrawing r:id="rId22"/>
  <controls>
    <mc:AlternateContent xmlns:mc="http://schemas.openxmlformats.org/markup-compatibility/2006">
      <mc:Choice Requires="x14">
        <control shapeId="835586" r:id="rId23" name="CommandButton2">
          <controlPr defaultSize="0" autoLine="0" r:id="rId24">
            <anchor moveWithCells="1">
              <from>
                <xdr:col>8</xdr:col>
                <xdr:colOff>121920</xdr:colOff>
                <xdr:row>9</xdr:row>
                <xdr:rowOff>68580</xdr:rowOff>
              </from>
              <to>
                <xdr:col>9</xdr:col>
                <xdr:colOff>441960</xdr:colOff>
                <xdr:row>11</xdr:row>
                <xdr:rowOff>160020</xdr:rowOff>
              </to>
            </anchor>
          </controlPr>
        </control>
      </mc:Choice>
      <mc:Fallback>
        <control shapeId="835586" r:id="rId23" name="CommandButton2"/>
      </mc:Fallback>
    </mc:AlternateContent>
    <mc:AlternateContent xmlns:mc="http://schemas.openxmlformats.org/markup-compatibility/2006">
      <mc:Choice Requires="x14">
        <control shapeId="835585" r:id="rId25" name="CommandButton1">
          <controlPr defaultSize="0" autoLine="0" r:id="rId26">
            <anchor moveWithCells="1">
              <from>
                <xdr:col>8</xdr:col>
                <xdr:colOff>114300</xdr:colOff>
                <xdr:row>6</xdr:row>
                <xdr:rowOff>106680</xdr:rowOff>
              </from>
              <to>
                <xdr:col>9</xdr:col>
                <xdr:colOff>403860</xdr:colOff>
                <xdr:row>7</xdr:row>
                <xdr:rowOff>99060</xdr:rowOff>
              </to>
            </anchor>
          </controlPr>
        </control>
      </mc:Choice>
      <mc:Fallback>
        <control shapeId="835585" r:id="rId25"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5">
    <tabColor theme="8"/>
    <pageSetUpPr fitToPage="1"/>
  </sheetPr>
  <dimension ref="A1:AN196"/>
  <sheetViews>
    <sheetView showGridLines="0" zoomScale="85" zoomScaleNormal="85" workbookViewId="0">
      <selection activeCell="I14" sqref="I14"/>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12.6640625" bestFit="1" customWidth="1"/>
    <col min="20" max="20" width="12.5546875" customWidth="1"/>
    <col min="21" max="21" width="11" bestFit="1" customWidth="1"/>
    <col min="22" max="22" width="10.44140625" bestFit="1" customWidth="1"/>
    <col min="23" max="23" width="23.44140625" bestFit="1" customWidth="1"/>
    <col min="24" max="24" width="22.88671875" bestFit="1" customWidth="1"/>
    <col min="25" max="25" width="36.5546875" bestFit="1" customWidth="1"/>
    <col min="41" max="16384" width="9.109375" style="3"/>
  </cols>
  <sheetData>
    <row r="1" spans="1:36" ht="12.75" customHeight="1" x14ac:dyDescent="0.45">
      <c r="A1" s="1188" t="s">
        <v>82</v>
      </c>
      <c r="B1" s="1189"/>
      <c r="C1" s="1189"/>
      <c r="D1" s="1189"/>
      <c r="E1" s="1189"/>
      <c r="F1" s="1189"/>
      <c r="G1" s="1189"/>
      <c r="H1" s="1189"/>
      <c r="K1" s="1173" t="s">
        <v>627</v>
      </c>
      <c r="L1" s="1174"/>
      <c r="M1" s="1174"/>
      <c r="N1" s="1174"/>
      <c r="O1" s="1174"/>
      <c r="P1" s="1174"/>
      <c r="Q1" s="1174"/>
      <c r="R1" s="1174"/>
      <c r="S1" s="1174"/>
      <c r="T1" s="1174"/>
      <c r="U1" s="1174"/>
      <c r="V1" s="1174"/>
      <c r="W1" s="1174"/>
      <c r="X1" s="1174"/>
      <c r="Y1" s="1174"/>
      <c r="Z1" s="263"/>
      <c r="AA1" s="402"/>
      <c r="AB1" s="402"/>
      <c r="AC1" s="402"/>
      <c r="AD1" s="402"/>
      <c r="AE1" s="402"/>
      <c r="AF1" s="402"/>
      <c r="AG1" s="402"/>
      <c r="AH1" s="402"/>
      <c r="AI1" s="402"/>
      <c r="AJ1" s="402"/>
    </row>
    <row r="2" spans="1:36" ht="27.6" x14ac:dyDescent="0.3">
      <c r="A2" s="98" t="s">
        <v>367</v>
      </c>
      <c r="B2" s="83" t="s">
        <v>716</v>
      </c>
      <c r="C2" s="3"/>
      <c r="D2" s="3"/>
      <c r="E2" s="3"/>
      <c r="F2" s="3"/>
      <c r="G2" s="3"/>
      <c r="H2" s="3"/>
      <c r="K2" s="412" t="s">
        <v>133</v>
      </c>
      <c r="L2" s="412" t="s">
        <v>91</v>
      </c>
      <c r="M2" s="1182" t="s">
        <v>75</v>
      </c>
      <c r="N2" s="1190" t="s">
        <v>134</v>
      </c>
      <c r="O2" s="412" t="s">
        <v>135</v>
      </c>
      <c r="P2" s="412" t="s">
        <v>136</v>
      </c>
      <c r="Q2" s="412" t="s">
        <v>137</v>
      </c>
      <c r="R2" s="412" t="s">
        <v>138</v>
      </c>
      <c r="S2" s="404" t="s">
        <v>139</v>
      </c>
      <c r="T2" s="404" t="s">
        <v>344</v>
      </c>
      <c r="U2" s="404" t="s">
        <v>342</v>
      </c>
      <c r="V2" s="404" t="s">
        <v>343</v>
      </c>
      <c r="W2" s="404" t="s">
        <v>375</v>
      </c>
      <c r="X2" s="404" t="s">
        <v>376</v>
      </c>
      <c r="Y2" s="412"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43948</v>
      </c>
      <c r="C3" s="125"/>
      <c r="D3" s="3"/>
      <c r="E3" s="3"/>
      <c r="F3" s="3"/>
      <c r="G3" s="3"/>
      <c r="H3" s="3"/>
      <c r="K3" s="405"/>
      <c r="L3" s="405"/>
      <c r="M3" s="1183"/>
      <c r="N3" s="1185"/>
      <c r="O3" s="405"/>
      <c r="P3" s="35" t="s">
        <v>141</v>
      </c>
      <c r="Q3" s="405"/>
      <c r="R3" s="405"/>
      <c r="S3" s="404"/>
      <c r="T3" s="404"/>
      <c r="U3" s="404"/>
      <c r="V3" s="404"/>
      <c r="W3" s="404"/>
      <c r="X3" s="404"/>
      <c r="Y3" s="405"/>
      <c r="Z3" s="1187"/>
      <c r="AA3" s="400" t="s">
        <v>672</v>
      </c>
      <c r="AB3" s="400" t="s">
        <v>673</v>
      </c>
      <c r="AC3" s="400" t="s">
        <v>672</v>
      </c>
      <c r="AD3" s="400" t="s">
        <v>673</v>
      </c>
      <c r="AE3" s="400" t="s">
        <v>672</v>
      </c>
      <c r="AF3" s="400" t="s">
        <v>673</v>
      </c>
      <c r="AG3" s="400" t="s">
        <v>672</v>
      </c>
      <c r="AH3" s="400" t="s">
        <v>673</v>
      </c>
      <c r="AI3" s="400" t="s">
        <v>672</v>
      </c>
      <c r="AJ3" s="400" t="s">
        <v>673</v>
      </c>
    </row>
    <row r="4" spans="1:36" ht="12.75" customHeight="1" x14ac:dyDescent="0.3">
      <c r="A4" s="98" t="s">
        <v>368</v>
      </c>
      <c r="B4" s="124">
        <f ca="1">DATEDIF(B3,TODAY(),"D")/365</f>
        <v>0.53698630136986303</v>
      </c>
      <c r="C4" s="3"/>
      <c r="D4" s="3"/>
      <c r="E4" s="3"/>
      <c r="F4" s="3"/>
      <c r="G4" s="3"/>
      <c r="H4" s="3"/>
      <c r="K4" s="406" t="s">
        <v>142</v>
      </c>
      <c r="L4" s="406" t="s">
        <v>143</v>
      </c>
      <c r="M4" s="104" t="s">
        <v>5</v>
      </c>
      <c r="N4" s="93" t="s">
        <v>144</v>
      </c>
      <c r="O4" s="88" t="s">
        <v>372</v>
      </c>
      <c r="P4" s="140" t="s">
        <v>145</v>
      </c>
      <c r="Q4" s="140" t="s">
        <v>146</v>
      </c>
      <c r="R4" s="266" t="s">
        <v>147</v>
      </c>
      <c r="S4" s="36" t="s">
        <v>717</v>
      </c>
      <c r="T4" s="419" t="s">
        <v>72</v>
      </c>
      <c r="U4" s="83"/>
      <c r="V4" s="83" t="s">
        <v>374</v>
      </c>
      <c r="W4" s="83"/>
      <c r="X4" s="83"/>
      <c r="Y4" s="416" t="s">
        <v>148</v>
      </c>
      <c r="Z4" s="259">
        <f ca="1">DATEDIF(AA4,AB4,"m")/12+DATEDIF(AC4,AD4,"m")/12+DATEDIF(AE4,AF4,"m")/12+DATEDIF(AG4,AH4,"m")/12+DATEDIF(AI4,AJ4,"m")/12</f>
        <v>1.1666666666666667</v>
      </c>
      <c r="AA4" s="260">
        <v>43687</v>
      </c>
      <c r="AB4" s="260">
        <f ca="1">TODAY()</f>
        <v>44144</v>
      </c>
      <c r="AC4" s="260"/>
      <c r="AD4" s="260"/>
      <c r="AE4" s="258"/>
      <c r="AF4" s="258"/>
      <c r="AG4" s="258"/>
      <c r="AH4" s="258"/>
      <c r="AI4" s="258"/>
      <c r="AJ4" s="258"/>
    </row>
    <row r="5" spans="1:36" ht="12.75" customHeight="1" x14ac:dyDescent="0.3">
      <c r="A5" s="98" t="s">
        <v>387</v>
      </c>
      <c r="B5" s="124">
        <v>6.1</v>
      </c>
      <c r="C5" s="126"/>
      <c r="D5" s="3"/>
      <c r="E5" s="3"/>
      <c r="F5" s="3"/>
      <c r="G5" s="3"/>
      <c r="H5" s="3"/>
      <c r="K5" s="407"/>
      <c r="L5" s="407"/>
      <c r="M5" s="104" t="s">
        <v>5</v>
      </c>
      <c r="N5" s="93" t="s">
        <v>144</v>
      </c>
      <c r="O5" s="88" t="s">
        <v>373</v>
      </c>
      <c r="P5" s="142"/>
      <c r="Q5" s="141" t="s">
        <v>150</v>
      </c>
      <c r="R5" s="265" t="s">
        <v>151</v>
      </c>
      <c r="S5" s="36" t="s">
        <v>717</v>
      </c>
      <c r="T5" s="419" t="s">
        <v>72</v>
      </c>
      <c r="U5" s="83"/>
      <c r="V5" s="83" t="s">
        <v>374</v>
      </c>
      <c r="W5" s="83"/>
      <c r="X5" s="83"/>
      <c r="Y5" s="417"/>
      <c r="Z5" s="259">
        <f t="shared" ref="Z5:Z14" ca="1" si="0">DATEDIF(AA5,AB5,"m")/12+DATEDIF(AC5,AD5,"m")/12+DATEDIF(AE5,AF5,"m")/12+DATEDIF(AG5,AH5,"m")/12+DATEDIF(AI5,AJ5,"m")/12</f>
        <v>1.1666666666666667</v>
      </c>
      <c r="AA5" s="260">
        <v>43687</v>
      </c>
      <c r="AB5" s="260">
        <f ca="1">TODAY()</f>
        <v>44144</v>
      </c>
      <c r="AC5" s="260"/>
      <c r="AD5" s="260"/>
      <c r="AE5" s="258"/>
      <c r="AF5" s="258"/>
      <c r="AG5" s="258"/>
      <c r="AH5" s="258"/>
      <c r="AI5" s="258"/>
      <c r="AJ5" s="258"/>
    </row>
    <row r="6" spans="1:36" ht="15" thickBot="1" x14ac:dyDescent="0.35">
      <c r="A6" s="98" t="s">
        <v>388</v>
      </c>
      <c r="B6" s="124">
        <f ca="1">B4+B5</f>
        <v>6.6369863013698627</v>
      </c>
      <c r="C6" s="126"/>
      <c r="K6" s="407"/>
      <c r="L6" s="407"/>
      <c r="M6" s="104" t="s">
        <v>5</v>
      </c>
      <c r="N6" s="38" t="s">
        <v>149</v>
      </c>
      <c r="O6" s="65" t="s">
        <v>149</v>
      </c>
      <c r="P6" s="142"/>
      <c r="Q6" s="39" t="s">
        <v>150</v>
      </c>
      <c r="R6" s="40" t="s">
        <v>151</v>
      </c>
      <c r="S6" s="36" t="s">
        <v>717</v>
      </c>
      <c r="T6" s="419" t="s">
        <v>72</v>
      </c>
      <c r="U6" s="83"/>
      <c r="V6" s="83" t="s">
        <v>374</v>
      </c>
      <c r="W6" s="83"/>
      <c r="X6" s="83"/>
      <c r="Y6" s="41" t="s">
        <v>152</v>
      </c>
      <c r="Z6" s="259">
        <f t="shared" ca="1" si="0"/>
        <v>1.3333333333333333</v>
      </c>
      <c r="AA6" s="260">
        <v>43626</v>
      </c>
      <c r="AB6" s="260">
        <f ca="1">TODAY()</f>
        <v>44144</v>
      </c>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407"/>
      <c r="L7" s="407"/>
      <c r="M7" s="104" t="s">
        <v>5</v>
      </c>
      <c r="N7" s="127" t="s">
        <v>144</v>
      </c>
      <c r="O7" s="64" t="s">
        <v>452</v>
      </c>
      <c r="P7" s="142"/>
      <c r="Q7" s="140" t="s">
        <v>247</v>
      </c>
      <c r="R7" s="266" t="s">
        <v>154</v>
      </c>
      <c r="S7" s="36" t="s">
        <v>717</v>
      </c>
      <c r="T7" s="419" t="s">
        <v>72</v>
      </c>
      <c r="U7" s="83"/>
      <c r="V7" s="83" t="s">
        <v>374</v>
      </c>
      <c r="W7" s="83"/>
      <c r="X7" s="83"/>
      <c r="Y7" s="416" t="s">
        <v>248</v>
      </c>
      <c r="Z7" s="259">
        <f t="shared" ca="1" si="0"/>
        <v>1.3333333333333333</v>
      </c>
      <c r="AA7" s="260">
        <v>43626</v>
      </c>
      <c r="AB7" s="260">
        <f ca="1">TODAY()</f>
        <v>44144</v>
      </c>
      <c r="AC7" s="260"/>
      <c r="AD7" s="260"/>
      <c r="AE7" s="258"/>
      <c r="AF7" s="258"/>
      <c r="AG7" s="258"/>
      <c r="AH7" s="258"/>
      <c r="AI7" s="258"/>
      <c r="AJ7" s="258"/>
    </row>
    <row r="8" spans="1:36" x14ac:dyDescent="0.3">
      <c r="A8" s="107" t="s">
        <v>56</v>
      </c>
      <c r="B8" s="108" t="s">
        <v>182</v>
      </c>
      <c r="C8" s="100"/>
      <c r="D8" s="24"/>
      <c r="E8" s="24"/>
      <c r="F8" s="24"/>
      <c r="G8" s="24"/>
      <c r="H8" s="109" t="b">
        <f>IF(C8&lt;&gt;"",'[1]CBL Score Standard'!$D64,IF(D8&lt;&gt;"",SUM('[1]CBL Score Standard'!$D64:$E64),IF(E8&lt;&gt;"",SUM('[1]CBL Score Standard'!$D64:$F64),IF(F8&lt;&gt;"",SUM('[1]CBL Score Standard'!$D64:$G64),IF(G8&lt;&gt;"",SUM('[1]CBL Score Standard'!$D64:$H64,0))))))</f>
        <v>0</v>
      </c>
      <c r="K8" s="407"/>
      <c r="L8" s="407"/>
      <c r="M8" s="104" t="s">
        <v>5</v>
      </c>
      <c r="N8" s="127" t="s">
        <v>144</v>
      </c>
      <c r="O8" s="43" t="s">
        <v>517</v>
      </c>
      <c r="P8" s="142"/>
      <c r="Q8" s="39" t="s">
        <v>153</v>
      </c>
      <c r="R8" s="40" t="s">
        <v>156</v>
      </c>
      <c r="S8" s="36"/>
      <c r="T8" s="419"/>
      <c r="U8" s="83"/>
      <c r="V8" s="83"/>
      <c r="W8" s="83"/>
      <c r="X8" s="83"/>
      <c r="Y8" s="44" t="s">
        <v>157</v>
      </c>
      <c r="Z8" s="259">
        <f t="shared" si="0"/>
        <v>0</v>
      </c>
      <c r="AA8" s="260"/>
      <c r="AB8" s="260"/>
      <c r="AC8" s="260"/>
      <c r="AD8" s="260"/>
      <c r="AE8" s="258"/>
      <c r="AF8" s="258"/>
      <c r="AG8" s="258"/>
      <c r="AH8" s="258"/>
      <c r="AI8" s="258"/>
      <c r="AJ8" s="258"/>
    </row>
    <row r="9" spans="1:36" x14ac:dyDescent="0.3">
      <c r="A9" s="110" t="s">
        <v>56</v>
      </c>
      <c r="B9" s="99" t="s">
        <v>427</v>
      </c>
      <c r="C9" s="100"/>
      <c r="D9" s="24"/>
      <c r="E9" s="24"/>
      <c r="F9" s="24"/>
      <c r="G9" s="24"/>
      <c r="H9" s="109" t="b">
        <f>IF(C9&lt;&gt;"",'[1]CBL Score Standard'!$D65,IF(D9&lt;&gt;"",SUM('[1]CBL Score Standard'!$D65:$E65),IF(E9&lt;&gt;"",SUM('[1]CBL Score Standard'!$D65:$F65),IF(F9&lt;&gt;"",SUM('[1]CBL Score Standard'!$D65:$G65),IF(G9&lt;&gt;"",SUM('[1]CBL Score Standard'!$D65:$H65,0))))))</f>
        <v>0</v>
      </c>
      <c r="K9" s="407"/>
      <c r="L9" s="407"/>
      <c r="M9" s="104" t="s">
        <v>5</v>
      </c>
      <c r="N9" s="127" t="s">
        <v>144</v>
      </c>
      <c r="O9" s="43" t="s">
        <v>661</v>
      </c>
      <c r="P9" s="142"/>
      <c r="Q9" s="39" t="s">
        <v>155</v>
      </c>
      <c r="R9" s="40" t="s">
        <v>158</v>
      </c>
      <c r="S9" s="36" t="s">
        <v>717</v>
      </c>
      <c r="T9" s="419" t="s">
        <v>72</v>
      </c>
      <c r="U9" s="83"/>
      <c r="V9" s="83" t="s">
        <v>374</v>
      </c>
      <c r="W9" s="83"/>
      <c r="X9" s="83"/>
      <c r="Y9" s="41" t="s">
        <v>159</v>
      </c>
      <c r="Z9" s="259">
        <f t="shared" ca="1" si="0"/>
        <v>1.1666666666666667</v>
      </c>
      <c r="AA9" s="260">
        <v>43687</v>
      </c>
      <c r="AB9" s="260">
        <f ca="1">TODAY()</f>
        <v>44144</v>
      </c>
      <c r="AC9" s="260"/>
      <c r="AD9" s="260"/>
      <c r="AE9" s="258"/>
      <c r="AF9" s="258"/>
      <c r="AG9" s="258"/>
      <c r="AH9" s="258"/>
      <c r="AI9" s="258"/>
      <c r="AJ9" s="258"/>
    </row>
    <row r="10" spans="1:36" x14ac:dyDescent="0.3">
      <c r="A10" s="110" t="s">
        <v>56</v>
      </c>
      <c r="B10" s="99" t="s">
        <v>663</v>
      </c>
      <c r="C10" s="100"/>
      <c r="D10" s="100"/>
      <c r="E10" s="129"/>
      <c r="F10" s="24"/>
      <c r="G10" s="24"/>
      <c r="H10" s="109" t="b">
        <f>IF(C10&lt;&gt;"",'[1]CBL Score Standard'!$D66,IF(D10&lt;&gt;"",SUM('[1]CBL Score Standard'!$D66:$E66),IF(E10&lt;&gt;"",SUM('[1]CBL Score Standard'!$D66:$F66),IF(F10&lt;&gt;"",SUM('[1]CBL Score Standard'!$D66:$G66),IF(G10&lt;&gt;"",SUM('[1]CBL Score Standard'!$D66:$H66,0))))))</f>
        <v>0</v>
      </c>
      <c r="K10" s="407"/>
      <c r="L10" s="407"/>
      <c r="M10" s="104" t="s">
        <v>5</v>
      </c>
      <c r="N10" s="127" t="s">
        <v>144</v>
      </c>
      <c r="O10" s="43" t="s">
        <v>662</v>
      </c>
      <c r="P10" s="142"/>
      <c r="Q10" s="254" t="s">
        <v>659</v>
      </c>
      <c r="R10" s="254" t="s">
        <v>278</v>
      </c>
      <c r="S10" s="36"/>
      <c r="T10" s="83" t="s">
        <v>73</v>
      </c>
      <c r="U10" s="83"/>
      <c r="V10" s="83" t="s">
        <v>374</v>
      </c>
      <c r="W10" s="83"/>
      <c r="X10" s="83"/>
      <c r="Y10" s="46" t="s">
        <v>160</v>
      </c>
      <c r="Z10" s="259">
        <f t="shared" si="0"/>
        <v>0</v>
      </c>
      <c r="AA10" s="260"/>
      <c r="AB10" s="260"/>
      <c r="AC10" s="260"/>
      <c r="AD10" s="260"/>
      <c r="AE10" s="258"/>
      <c r="AF10" s="258"/>
      <c r="AG10" s="258"/>
      <c r="AH10" s="258"/>
      <c r="AI10" s="258"/>
      <c r="AJ10" s="258"/>
    </row>
    <row r="11" spans="1:36" x14ac:dyDescent="0.3">
      <c r="A11" s="110" t="s">
        <v>56</v>
      </c>
      <c r="B11" s="99" t="s">
        <v>215</v>
      </c>
      <c r="C11" s="100"/>
      <c r="D11" s="100"/>
      <c r="E11" s="129"/>
      <c r="F11" s="24"/>
      <c r="G11" s="24"/>
      <c r="H11" s="109" t="b">
        <f>IF(C11&lt;&gt;"",'[1]CBL Score Standard'!$D67,IF(D11&lt;&gt;"",SUM('[1]CBL Score Standard'!$D67:$E67),IF(E11&lt;&gt;"",SUM('[1]CBL Score Standard'!$D67:$F67),IF(F11&lt;&gt;"",SUM('[1]CBL Score Standard'!$D67:$G67),IF(G11&lt;&gt;"",SUM('[1]CBL Score Standard'!$D67:$H67,0))))))</f>
        <v>0</v>
      </c>
      <c r="K11" s="407"/>
      <c r="L11" s="407"/>
      <c r="M11" s="104" t="s">
        <v>5</v>
      </c>
      <c r="N11" s="36" t="s">
        <v>31</v>
      </c>
      <c r="O11" s="89" t="s">
        <v>175</v>
      </c>
      <c r="P11" s="407"/>
      <c r="Q11" s="37" t="s">
        <v>383</v>
      </c>
      <c r="R11" s="40" t="s">
        <v>176</v>
      </c>
      <c r="S11" s="66"/>
      <c r="T11" s="157"/>
      <c r="U11" s="83"/>
      <c r="V11" s="83"/>
      <c r="W11" s="83"/>
      <c r="X11" s="83"/>
      <c r="Y11" s="44" t="s">
        <v>177</v>
      </c>
      <c r="Z11" s="259">
        <f t="shared" si="0"/>
        <v>0</v>
      </c>
      <c r="AA11" s="260"/>
      <c r="AB11" s="260"/>
      <c r="AC11" s="260"/>
      <c r="AD11" s="260"/>
      <c r="AE11" s="258"/>
      <c r="AF11" s="258"/>
      <c r="AG11" s="258"/>
      <c r="AH11" s="258"/>
      <c r="AI11" s="258"/>
      <c r="AJ11" s="258"/>
    </row>
    <row r="12" spans="1:36" x14ac:dyDescent="0.3">
      <c r="A12" s="110" t="s">
        <v>63</v>
      </c>
      <c r="B12" s="99" t="s">
        <v>236</v>
      </c>
      <c r="C12" s="100"/>
      <c r="D12" s="100"/>
      <c r="E12" s="100"/>
      <c r="F12" s="24"/>
      <c r="G12" s="24"/>
      <c r="H12" s="109" t="b">
        <f>IF(C12&lt;&gt;"",'[1]CBL Score Standard'!$D68,IF(D12&lt;&gt;"",SUM('[1]CBL Score Standard'!$D68:$E68),IF(E12&lt;&gt;"",SUM('[1]CBL Score Standard'!$D68:$F68),IF(F12&lt;&gt;"",SUM('[1]CBL Score Standard'!$D68:$G68),IF(G12&lt;&gt;"",SUM('[1]CBL Score Standard'!$D68:$H68,0))))))</f>
        <v>0</v>
      </c>
      <c r="K12" s="407"/>
      <c r="L12" s="407"/>
      <c r="M12" s="104" t="s">
        <v>5</v>
      </c>
      <c r="N12" s="127" t="s">
        <v>31</v>
      </c>
      <c r="O12" s="43" t="s">
        <v>660</v>
      </c>
      <c r="P12" s="47">
        <v>43613</v>
      </c>
      <c r="Q12" s="39" t="s">
        <v>167</v>
      </c>
      <c r="R12" s="40" t="s">
        <v>168</v>
      </c>
      <c r="S12" s="36"/>
      <c r="T12" s="83"/>
      <c r="U12" s="83"/>
      <c r="V12" s="83"/>
      <c r="W12" s="83"/>
      <c r="X12" s="83"/>
      <c r="Y12" s="41"/>
      <c r="Z12" s="259">
        <f t="shared" si="0"/>
        <v>0</v>
      </c>
      <c r="AA12" s="260"/>
      <c r="AB12" s="260"/>
      <c r="AC12" s="260"/>
      <c r="AD12" s="260"/>
      <c r="AE12" s="258"/>
      <c r="AF12" s="258"/>
      <c r="AG12" s="258"/>
      <c r="AH12" s="258"/>
      <c r="AI12" s="258"/>
      <c r="AJ12" s="258"/>
    </row>
    <row r="13" spans="1:36" x14ac:dyDescent="0.3">
      <c r="A13" s="110" t="s">
        <v>63</v>
      </c>
      <c r="B13" s="99" t="s">
        <v>244</v>
      </c>
      <c r="C13" s="100"/>
      <c r="D13" s="100"/>
      <c r="E13" s="100"/>
      <c r="F13" s="100"/>
      <c r="G13" s="24"/>
      <c r="H13" s="109" t="b">
        <f>IF(C13&lt;&gt;"",'[1]CBL Score Standard'!$D69,IF(D13&lt;&gt;"",SUM('[1]CBL Score Standard'!$D69:$E69),IF(E13&lt;&gt;"",SUM('[1]CBL Score Standard'!$D69:$F69),IF(F13&lt;&gt;"",SUM('[1]CBL Score Standard'!$D69:$G69),IF(G13&lt;&gt;"",SUM('[1]CBL Score Standard'!$D69:$H69,0))))))</f>
        <v>0</v>
      </c>
      <c r="K13" s="407"/>
      <c r="L13" s="407"/>
      <c r="M13" s="104" t="s">
        <v>5</v>
      </c>
      <c r="N13" s="127" t="s">
        <v>54</v>
      </c>
      <c r="O13" s="43" t="s">
        <v>425</v>
      </c>
      <c r="P13" s="39" t="s">
        <v>230</v>
      </c>
      <c r="Q13" s="39" t="s">
        <v>217</v>
      </c>
      <c r="R13" s="39" t="s">
        <v>217</v>
      </c>
      <c r="S13" s="36"/>
      <c r="T13" s="83"/>
      <c r="U13" s="181"/>
      <c r="V13" s="83"/>
      <c r="W13" s="83"/>
      <c r="X13" s="83"/>
      <c r="Y13" s="41" t="s">
        <v>169</v>
      </c>
      <c r="Z13" s="259">
        <f t="shared" si="0"/>
        <v>0</v>
      </c>
      <c r="AA13" s="260"/>
      <c r="AB13" s="260"/>
      <c r="AC13" s="260"/>
      <c r="AD13" s="260"/>
      <c r="AE13" s="258"/>
      <c r="AF13" s="258"/>
      <c r="AG13" s="258"/>
      <c r="AH13" s="258"/>
      <c r="AI13" s="258"/>
      <c r="AJ13" s="258"/>
    </row>
    <row r="14" spans="1:36" ht="27.6" x14ac:dyDescent="0.3">
      <c r="A14" s="110" t="s">
        <v>55</v>
      </c>
      <c r="B14" s="99" t="s">
        <v>694</v>
      </c>
      <c r="C14" s="100"/>
      <c r="D14" s="100"/>
      <c r="E14" s="24"/>
      <c r="F14" s="24"/>
      <c r="G14" s="24"/>
      <c r="H14" s="109" t="b">
        <f>IF(C14&lt;&gt;"",'[1]CBL Score Standard'!$D70,IF(D14&lt;&gt;"",SUM('[1]CBL Score Standard'!$D70:$E70),IF(E14&lt;&gt;"",SUM('[1]CBL Score Standard'!$D70:$F70),IF(F14&lt;&gt;"",SUM('[1]CBL Score Standard'!$D70:$G70),IF(G14&lt;&gt;"",SUM('[1]CBL Score Standard'!$D70:$H70,0))))))</f>
        <v>0</v>
      </c>
      <c r="K14" s="408"/>
      <c r="L14" s="408"/>
      <c r="M14" s="104" t="s">
        <v>5</v>
      </c>
      <c r="N14" s="36" t="s">
        <v>41</v>
      </c>
      <c r="O14" s="87" t="s">
        <v>450</v>
      </c>
      <c r="P14" s="47">
        <v>43627</v>
      </c>
      <c r="Q14" s="39" t="s">
        <v>381</v>
      </c>
      <c r="R14" s="40" t="s">
        <v>382</v>
      </c>
      <c r="S14" s="36"/>
      <c r="T14" s="83"/>
      <c r="U14" s="47"/>
      <c r="V14" s="83"/>
      <c r="W14" s="83"/>
      <c r="X14" s="83"/>
      <c r="Y14" s="41" t="s">
        <v>163</v>
      </c>
      <c r="Z14" s="259">
        <f t="shared" ca="1" si="0"/>
        <v>1</v>
      </c>
      <c r="AA14" s="260">
        <v>43748</v>
      </c>
      <c r="AB14" s="260">
        <f ca="1">TODAY()</f>
        <v>44144</v>
      </c>
      <c r="AC14" s="260"/>
      <c r="AD14" s="260"/>
      <c r="AE14" s="258"/>
      <c r="AF14" s="258"/>
      <c r="AG14" s="258"/>
      <c r="AH14" s="258"/>
      <c r="AI14" s="258"/>
      <c r="AJ14" s="258"/>
    </row>
    <row r="15" spans="1:36" x14ac:dyDescent="0.3">
      <c r="A15" s="110" t="s">
        <v>55</v>
      </c>
      <c r="B15" s="99" t="s">
        <v>185</v>
      </c>
      <c r="C15" s="100"/>
      <c r="D15" s="24"/>
      <c r="E15" s="24"/>
      <c r="F15" s="24"/>
      <c r="G15" s="24"/>
      <c r="H15" s="109" t="b">
        <f>IF(C15&lt;&gt;"",'[1]CBL Score Standard'!$D71,IF(D15&lt;&gt;"",SUM('[1]CBL Score Standard'!$D71:$E71),IF(E15&lt;&gt;"",SUM('[1]CBL Score Standard'!$D71:$F71),IF(F15&lt;&gt;"",SUM('[1]CBL Score Standard'!$D71:$G71),IF(G15&lt;&gt;"",SUM('[1]CBL Score Standard'!$D71:$H71,0))))))</f>
        <v>0</v>
      </c>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30"/>
      <c r="F16" s="100"/>
      <c r="G16" s="100"/>
      <c r="H16" s="109" t="b">
        <f>IF(C16&lt;&gt;"",'[1]CBL Score Standard'!$D72,IF(D16&lt;&gt;"",SUM('[1]CBL Score Standard'!$D72:$E72),IF(E16&lt;&gt;"",SUM('[1]CBL Score Standard'!$D72:$F72),IF(F16&lt;&gt;"",SUM('[1]CBL Score Standard'!$D72:$G72),IF(G16&lt;&gt;"",SUM('[1]CBL Score Standard'!$D72:$H72,0))))))</f>
        <v>0</v>
      </c>
      <c r="K16" s="1173" t="s">
        <v>170</v>
      </c>
      <c r="L16" s="1174"/>
      <c r="M16" s="1174"/>
      <c r="N16" s="1174"/>
      <c r="O16" s="1174"/>
      <c r="P16" s="1174"/>
      <c r="Q16" s="1174"/>
      <c r="R16" s="1174"/>
      <c r="S16" s="1174"/>
      <c r="T16" s="1174"/>
      <c r="U16" s="1174"/>
      <c r="V16" s="1174"/>
      <c r="W16" s="1174"/>
      <c r="X16" s="1174"/>
      <c r="Y16" s="1174"/>
      <c r="Z16" s="263"/>
      <c r="AA16" s="402"/>
      <c r="AB16" s="402"/>
      <c r="AC16" s="402"/>
      <c r="AD16" s="402"/>
      <c r="AE16" s="402"/>
      <c r="AF16" s="402"/>
      <c r="AG16" s="402"/>
      <c r="AH16" s="402"/>
      <c r="AI16" s="402"/>
      <c r="AJ16" s="402"/>
    </row>
    <row r="17" spans="1:36" ht="27.6" x14ac:dyDescent="0.3">
      <c r="A17" s="110" t="s">
        <v>55</v>
      </c>
      <c r="B17" s="99" t="s">
        <v>194</v>
      </c>
      <c r="C17" s="100"/>
      <c r="D17" s="100"/>
      <c r="E17" s="100"/>
      <c r="F17" s="100"/>
      <c r="G17" s="100"/>
      <c r="H17" s="109" t="b">
        <f>IF(C17&lt;&gt;"",'[1]CBL Score Standard'!$D73,IF(D17&lt;&gt;"",SUM('[1]CBL Score Standard'!$D73:$E73),IF(E17&lt;&gt;"",SUM('[1]CBL Score Standard'!$D73:$F73),IF(F17&lt;&gt;"",SUM('[1]CBL Score Standard'!$D73:$G73),IF(G17&lt;&gt;"",SUM('[1]CBL Score Standard'!$D73:$H73,0))))))</f>
        <v>0</v>
      </c>
      <c r="K17" s="409" t="s">
        <v>133</v>
      </c>
      <c r="L17" s="409" t="s">
        <v>91</v>
      </c>
      <c r="M17" s="1182" t="s">
        <v>75</v>
      </c>
      <c r="N17" s="1184" t="s">
        <v>134</v>
      </c>
      <c r="O17" s="409" t="s">
        <v>135</v>
      </c>
      <c r="P17" s="409" t="s">
        <v>136</v>
      </c>
      <c r="Q17" s="409" t="s">
        <v>137</v>
      </c>
      <c r="R17" s="409" t="s">
        <v>138</v>
      </c>
      <c r="S17" s="410" t="s">
        <v>139</v>
      </c>
      <c r="T17" s="404" t="s">
        <v>344</v>
      </c>
      <c r="U17" s="404" t="s">
        <v>342</v>
      </c>
      <c r="V17" s="404" t="s">
        <v>343</v>
      </c>
      <c r="W17" s="404" t="s">
        <v>375</v>
      </c>
      <c r="X17" s="404" t="s">
        <v>376</v>
      </c>
      <c r="Y17" s="409"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c r="F18" s="100"/>
      <c r="G18" s="100"/>
      <c r="H18" s="109" t="b">
        <f>IF(C18&lt;&gt;"",'[1]CBL Score Standard'!$D74,IF(D18&lt;&gt;"",SUM('[1]CBL Score Standard'!$D74:$E74),IF(E18&lt;&gt;"",SUM('[1]CBL Score Standard'!$D74:$F74),IF(F18&lt;&gt;"",SUM('[1]CBL Score Standard'!$D74:$G74),IF(G18&lt;&gt;"",SUM('[1]CBL Score Standard'!$D74:$H74,0))))))</f>
        <v>0</v>
      </c>
      <c r="K18" s="405"/>
      <c r="L18" s="405"/>
      <c r="M18" s="1183"/>
      <c r="N18" s="1190"/>
      <c r="O18" s="405"/>
      <c r="P18" s="35" t="s">
        <v>141</v>
      </c>
      <c r="Q18" s="405"/>
      <c r="R18" s="405"/>
      <c r="S18" s="411"/>
      <c r="T18" s="404"/>
      <c r="U18" s="404"/>
      <c r="V18" s="404"/>
      <c r="W18" s="404"/>
      <c r="X18" s="404"/>
      <c r="Y18" s="405"/>
      <c r="Z18" s="1187"/>
      <c r="AA18" s="400" t="s">
        <v>672</v>
      </c>
      <c r="AB18" s="400" t="s">
        <v>673</v>
      </c>
      <c r="AC18" s="400" t="s">
        <v>672</v>
      </c>
      <c r="AD18" s="400" t="s">
        <v>673</v>
      </c>
      <c r="AE18" s="400" t="s">
        <v>672</v>
      </c>
      <c r="AF18" s="400" t="s">
        <v>673</v>
      </c>
      <c r="AG18" s="400" t="s">
        <v>672</v>
      </c>
      <c r="AH18" s="400" t="s">
        <v>673</v>
      </c>
      <c r="AI18" s="400" t="s">
        <v>672</v>
      </c>
      <c r="AJ18" s="400" t="s">
        <v>673</v>
      </c>
    </row>
    <row r="19" spans="1:36" ht="12.75" customHeight="1" x14ac:dyDescent="0.3">
      <c r="A19" s="110" t="s">
        <v>55</v>
      </c>
      <c r="B19" s="99" t="s">
        <v>198</v>
      </c>
      <c r="C19" s="100"/>
      <c r="D19" s="100"/>
      <c r="E19" s="100"/>
      <c r="F19" s="100"/>
      <c r="G19" s="100"/>
      <c r="H19" s="109" t="b">
        <f>IF(C19&lt;&gt;"",'[1]CBL Score Standard'!$D75,IF(D19&lt;&gt;"",SUM('[1]CBL Score Standard'!$D75:$E75),IF(E19&lt;&gt;"",SUM('[1]CBL Score Standard'!$D75:$F75),IF(F19&lt;&gt;"",SUM('[1]CBL Score Standard'!$D75:$G75),IF(G19&lt;&gt;"",SUM('[1]CBL Score Standard'!$D75:$H75,0))))))</f>
        <v>0</v>
      </c>
      <c r="K19" s="406" t="s">
        <v>142</v>
      </c>
      <c r="L19" s="406" t="s">
        <v>143</v>
      </c>
      <c r="M19" s="104" t="s">
        <v>6</v>
      </c>
      <c r="N19" s="36" t="s">
        <v>46</v>
      </c>
      <c r="O19" s="89" t="s">
        <v>171</v>
      </c>
      <c r="P19" s="406" t="s">
        <v>145</v>
      </c>
      <c r="Q19" s="37" t="s">
        <v>172</v>
      </c>
      <c r="R19" s="40" t="s">
        <v>173</v>
      </c>
      <c r="S19" s="36" t="s">
        <v>717</v>
      </c>
      <c r="T19" s="419" t="s">
        <v>72</v>
      </c>
      <c r="U19" s="83"/>
      <c r="V19" s="83"/>
      <c r="W19" s="83"/>
      <c r="X19" s="83"/>
      <c r="Y19" s="44" t="s">
        <v>174</v>
      </c>
      <c r="Z19" s="259">
        <f t="shared" ref="Z19:Z35" si="1">DATEDIF(AA19,AB19,"m")/12+DATEDIF(AC19,AD19,"m")/12+DATEDIF(AE19,AF19,"m")/12+DATEDIF(AG19,AH19,"m")/12+DATEDIF(AI19,AJ19,"m")/12</f>
        <v>0</v>
      </c>
      <c r="AA19" s="260"/>
      <c r="AB19" s="260"/>
      <c r="AC19" s="260"/>
      <c r="AD19" s="260"/>
      <c r="AE19" s="258"/>
      <c r="AF19" s="258"/>
      <c r="AG19" s="258"/>
      <c r="AH19" s="258"/>
      <c r="AI19" s="258"/>
      <c r="AJ19" s="258"/>
    </row>
    <row r="20" spans="1:36" ht="27.6" x14ac:dyDescent="0.3">
      <c r="A20" s="110" t="s">
        <v>55</v>
      </c>
      <c r="B20" s="99" t="s">
        <v>202</v>
      </c>
      <c r="C20" s="100"/>
      <c r="D20" s="100"/>
      <c r="E20" s="100"/>
      <c r="F20" s="100"/>
      <c r="G20" s="100"/>
      <c r="H20" s="109" t="b">
        <f>IF(C20&lt;&gt;"",'[1]CBL Score Standard'!$D76,IF(D20&lt;&gt;"",SUM('[1]CBL Score Standard'!$D76:$E76),IF(E20&lt;&gt;"",SUM('[1]CBL Score Standard'!$D76:$F76),IF(F20&lt;&gt;"",SUM('[1]CBL Score Standard'!$D76:$G76),IF(G20&lt;&gt;"",SUM('[1]CBL Score Standard'!$D76:$H76,0))))))</f>
        <v>0</v>
      </c>
      <c r="K20" s="407"/>
      <c r="L20" s="407"/>
      <c r="M20" s="104" t="s">
        <v>6</v>
      </c>
      <c r="N20" s="36" t="s">
        <v>41</v>
      </c>
      <c r="O20" s="89" t="s">
        <v>178</v>
      </c>
      <c r="P20" s="408"/>
      <c r="Q20" s="37" t="s">
        <v>179</v>
      </c>
      <c r="R20" s="40" t="s">
        <v>180</v>
      </c>
      <c r="S20" s="36" t="s">
        <v>717</v>
      </c>
      <c r="T20" s="419" t="s">
        <v>72</v>
      </c>
      <c r="U20" s="83"/>
      <c r="V20" s="83"/>
      <c r="W20" s="83"/>
      <c r="X20" s="83"/>
      <c r="Y20" s="44" t="s">
        <v>181</v>
      </c>
      <c r="Z20" s="259">
        <f t="shared" si="1"/>
        <v>0</v>
      </c>
      <c r="AA20" s="260"/>
      <c r="AB20" s="260"/>
      <c r="AC20" s="260"/>
      <c r="AD20" s="260"/>
      <c r="AE20" s="258"/>
      <c r="AF20" s="258"/>
      <c r="AG20" s="258"/>
      <c r="AH20" s="258"/>
      <c r="AI20" s="258"/>
      <c r="AJ20" s="258"/>
    </row>
    <row r="21" spans="1:36" x14ac:dyDescent="0.3">
      <c r="A21" s="110" t="s">
        <v>55</v>
      </c>
      <c r="B21" s="99" t="s">
        <v>664</v>
      </c>
      <c r="C21" s="100"/>
      <c r="D21" s="100"/>
      <c r="E21" s="129"/>
      <c r="F21" s="24"/>
      <c r="G21" s="24"/>
      <c r="H21" s="109" t="b">
        <f>IF(C21&lt;&gt;"",'[1]CBL Score Standard'!$D77,IF(D21&lt;&gt;"",SUM('[1]CBL Score Standard'!$D77:$E77),IF(E21&lt;&gt;"",SUM('[1]CBL Score Standard'!$D77:$F77),IF(F21&lt;&gt;"",SUM('[1]CBL Score Standard'!$D77:$G77),IF(G21&lt;&gt;"",SUM('[1]CBL Score Standard'!$D77:$H77,0))))))</f>
        <v>0</v>
      </c>
      <c r="K21" s="407"/>
      <c r="L21" s="407"/>
      <c r="M21" s="104" t="s">
        <v>6</v>
      </c>
      <c r="N21" s="36" t="s">
        <v>56</v>
      </c>
      <c r="O21" s="87" t="s">
        <v>182</v>
      </c>
      <c r="P21" s="47">
        <v>43609</v>
      </c>
      <c r="Q21" s="39" t="s">
        <v>172</v>
      </c>
      <c r="R21" s="45" t="s">
        <v>183</v>
      </c>
      <c r="S21" s="36" t="s">
        <v>717</v>
      </c>
      <c r="T21" s="419" t="s">
        <v>72</v>
      </c>
      <c r="U21" s="181"/>
      <c r="V21" s="83"/>
      <c r="W21" s="83"/>
      <c r="X21" s="83"/>
      <c r="Y21" s="46" t="s">
        <v>184</v>
      </c>
      <c r="Z21" s="259">
        <f t="shared" si="1"/>
        <v>0</v>
      </c>
      <c r="AA21" s="260"/>
      <c r="AB21" s="260"/>
      <c r="AC21" s="260"/>
      <c r="AD21" s="260"/>
      <c r="AE21" s="258"/>
      <c r="AF21" s="258"/>
      <c r="AG21" s="258"/>
      <c r="AH21" s="258"/>
      <c r="AI21" s="258"/>
      <c r="AJ21" s="258"/>
    </row>
    <row r="22" spans="1:36" x14ac:dyDescent="0.3">
      <c r="A22" s="110" t="s">
        <v>55</v>
      </c>
      <c r="B22" s="99" t="s">
        <v>448</v>
      </c>
      <c r="C22" s="100"/>
      <c r="D22" s="100"/>
      <c r="E22" s="129"/>
      <c r="F22" s="24"/>
      <c r="G22" s="24"/>
      <c r="H22" s="109" t="b">
        <f>IF(C22&lt;&gt;"",'[1]CBL Score Standard'!$D78,IF(D22&lt;&gt;"",SUM('[1]CBL Score Standard'!$D78:$E78),IF(E22&lt;&gt;"",SUM('[1]CBL Score Standard'!$D78:$F78),IF(F22&lt;&gt;"",SUM('[1]CBL Score Standard'!$D78:$G78),IF(G22&lt;&gt;"",SUM('[1]CBL Score Standard'!$D78:$H78,0))))))</f>
        <v>0</v>
      </c>
      <c r="K22" s="407"/>
      <c r="L22" s="407"/>
      <c r="M22" s="104" t="s">
        <v>6</v>
      </c>
      <c r="N22" s="36" t="s">
        <v>144</v>
      </c>
      <c r="O22" s="87" t="s">
        <v>187</v>
      </c>
      <c r="P22" s="407"/>
      <c r="Q22" s="37" t="s">
        <v>153</v>
      </c>
      <c r="R22" s="40" t="s">
        <v>156</v>
      </c>
      <c r="S22" s="36"/>
      <c r="T22" s="83"/>
      <c r="U22" s="83"/>
      <c r="V22" s="83"/>
      <c r="W22" s="83"/>
      <c r="X22" s="83"/>
      <c r="Y22" s="44" t="s">
        <v>157</v>
      </c>
      <c r="Z22" s="259">
        <f t="shared" si="1"/>
        <v>0</v>
      </c>
      <c r="AA22" s="260"/>
      <c r="AB22" s="260"/>
      <c r="AC22" s="260"/>
      <c r="AD22" s="260"/>
      <c r="AE22" s="258"/>
      <c r="AF22" s="258"/>
      <c r="AG22" s="258"/>
      <c r="AH22" s="258"/>
      <c r="AI22" s="258"/>
      <c r="AJ22" s="258"/>
    </row>
    <row r="23" spans="1:36" ht="12.75" customHeight="1" x14ac:dyDescent="0.3">
      <c r="A23" s="110" t="s">
        <v>55</v>
      </c>
      <c r="B23" s="99" t="s">
        <v>665</v>
      </c>
      <c r="C23" s="100"/>
      <c r="D23" s="100"/>
      <c r="E23" s="129"/>
      <c r="F23" s="24"/>
      <c r="G23" s="24"/>
      <c r="H23" s="109" t="b">
        <f>IF(C23&lt;&gt;"",'[1]CBL Score Standard'!$D79,IF(D23&lt;&gt;"",SUM('[1]CBL Score Standard'!$D79:$E79),IF(E23&lt;&gt;"",SUM('[1]CBL Score Standard'!$D79:$F79),IF(F23&lt;&gt;"",SUM('[1]CBL Score Standard'!$D79:$G79),IF(G23&lt;&gt;"",SUM('[1]CBL Score Standard'!$D79:$H79,0))))))</f>
        <v>0</v>
      </c>
      <c r="K23" s="407"/>
      <c r="L23" s="407"/>
      <c r="M23" s="104" t="s">
        <v>6</v>
      </c>
      <c r="N23" s="36" t="s">
        <v>144</v>
      </c>
      <c r="O23" s="87" t="s">
        <v>188</v>
      </c>
      <c r="P23" s="407"/>
      <c r="Q23" s="39" t="s">
        <v>155</v>
      </c>
      <c r="R23" s="40" t="s">
        <v>158</v>
      </c>
      <c r="S23" s="36"/>
      <c r="T23" s="419" t="s">
        <v>72</v>
      </c>
      <c r="U23" s="83"/>
      <c r="V23" s="83"/>
      <c r="W23" s="83"/>
      <c r="X23" s="83"/>
      <c r="Y23" s="41" t="s">
        <v>159</v>
      </c>
      <c r="Z23" s="259">
        <f t="shared" si="1"/>
        <v>0</v>
      </c>
      <c r="AA23" s="260"/>
      <c r="AB23" s="260"/>
      <c r="AC23" s="260"/>
      <c r="AD23" s="260"/>
      <c r="AE23" s="258"/>
      <c r="AF23" s="258"/>
      <c r="AG23" s="258"/>
      <c r="AH23" s="258"/>
      <c r="AI23" s="258"/>
      <c r="AJ23" s="258"/>
    </row>
    <row r="24" spans="1:36" ht="12.75" customHeight="1" x14ac:dyDescent="0.3">
      <c r="A24" s="110" t="s">
        <v>55</v>
      </c>
      <c r="B24" s="99" t="s">
        <v>238</v>
      </c>
      <c r="C24" s="100"/>
      <c r="D24" s="100"/>
      <c r="E24" s="100"/>
      <c r="F24" s="24"/>
      <c r="G24" s="24"/>
      <c r="H24" s="109" t="b">
        <f>IF(C24&lt;&gt;"",'[1]CBL Score Standard'!$D80,IF(D24&lt;&gt;"",SUM('[1]CBL Score Standard'!$D80:$E80),IF(E24&lt;&gt;"",SUM('[1]CBL Score Standard'!$D80:$F80),IF(F24&lt;&gt;"",SUM('[1]CBL Score Standard'!$D80:$G80),IF(G24&lt;&gt;"",SUM('[1]CBL Score Standard'!$D80:$H80,0))))))</f>
        <v>0</v>
      </c>
      <c r="K24" s="407"/>
      <c r="L24" s="407"/>
      <c r="M24" s="104" t="s">
        <v>6</v>
      </c>
      <c r="N24" s="36" t="s">
        <v>144</v>
      </c>
      <c r="O24" s="87" t="s">
        <v>189</v>
      </c>
      <c r="P24" s="407"/>
      <c r="Q24" s="254" t="s">
        <v>659</v>
      </c>
      <c r="R24" s="254" t="s">
        <v>278</v>
      </c>
      <c r="S24" s="36"/>
      <c r="T24" s="83"/>
      <c r="U24" s="83"/>
      <c r="V24" s="83"/>
      <c r="W24" s="83"/>
      <c r="X24" s="83"/>
      <c r="Y24" s="46" t="s">
        <v>160</v>
      </c>
      <c r="Z24" s="259">
        <f t="shared" si="1"/>
        <v>0</v>
      </c>
      <c r="AA24" s="260"/>
      <c r="AB24" s="260"/>
      <c r="AC24" s="260"/>
      <c r="AD24" s="260"/>
      <c r="AE24" s="258"/>
      <c r="AF24" s="258"/>
      <c r="AG24" s="258"/>
      <c r="AH24" s="258"/>
      <c r="AI24" s="258"/>
      <c r="AJ24" s="258"/>
    </row>
    <row r="25" spans="1:36" x14ac:dyDescent="0.3">
      <c r="A25" s="110" t="s">
        <v>55</v>
      </c>
      <c r="B25" s="99" t="s">
        <v>515</v>
      </c>
      <c r="C25" s="100"/>
      <c r="D25" s="100"/>
      <c r="E25" s="100"/>
      <c r="F25" s="24"/>
      <c r="G25" s="24"/>
      <c r="H25" s="109" t="b">
        <f>IF(C25&lt;&gt;"",'[1]CBL Score Standard'!$D81,IF(D25&lt;&gt;"",SUM('[1]CBL Score Standard'!$D81:$E81),IF(E25&lt;&gt;"",SUM('[1]CBL Score Standard'!$D81:$F81),IF(F25&lt;&gt;"",SUM('[1]CBL Score Standard'!$D81:$G81),IF(G25&lt;&gt;"",SUM('[1]CBL Score Standard'!$D81:$H81,0))))))</f>
        <v>0</v>
      </c>
      <c r="K25" s="407"/>
      <c r="L25" s="407"/>
      <c r="M25" s="104" t="s">
        <v>6</v>
      </c>
      <c r="N25" s="36" t="s">
        <v>144</v>
      </c>
      <c r="O25" s="87" t="s">
        <v>190</v>
      </c>
      <c r="P25" s="407"/>
      <c r="Q25" s="37" t="s">
        <v>161</v>
      </c>
      <c r="R25" s="40" t="s">
        <v>162</v>
      </c>
      <c r="S25" s="36"/>
      <c r="T25" s="83"/>
      <c r="U25" s="83"/>
      <c r="V25" s="83"/>
      <c r="W25" s="83"/>
      <c r="X25" s="83"/>
      <c r="Y25" s="46" t="s">
        <v>163</v>
      </c>
      <c r="Z25" s="259">
        <f t="shared" si="1"/>
        <v>0</v>
      </c>
      <c r="AA25" s="260"/>
      <c r="AB25" s="260"/>
      <c r="AC25" s="260"/>
      <c r="AD25" s="260"/>
      <c r="AE25" s="258"/>
      <c r="AF25" s="258"/>
      <c r="AG25" s="258"/>
      <c r="AH25" s="258"/>
      <c r="AI25" s="258"/>
      <c r="AJ25" s="258"/>
    </row>
    <row r="26" spans="1:36" ht="26.4" x14ac:dyDescent="0.3">
      <c r="A26" s="110" t="s">
        <v>3</v>
      </c>
      <c r="B26" s="99" t="s">
        <v>516</v>
      </c>
      <c r="C26" s="100"/>
      <c r="D26" s="100"/>
      <c r="E26" s="100"/>
      <c r="F26" s="100"/>
      <c r="G26" s="24"/>
      <c r="H26" s="109" t="b">
        <f>IF(C26&lt;&gt;"",'[1]CBL Score Standard'!$D82,IF(D26&lt;&gt;"",SUM('[1]CBL Score Standard'!$D82:$E82),IF(E26&lt;&gt;"",SUM('[1]CBL Score Standard'!$D82:$F82),IF(F26&lt;&gt;"",SUM('[1]CBL Score Standard'!$D82:$G82),IF(G26&lt;&gt;"",SUM('[1]CBL Score Standard'!$D82:$H82,0))))))</f>
        <v>0</v>
      </c>
      <c r="K26" s="407"/>
      <c r="L26" s="407"/>
      <c r="M26" s="104" t="s">
        <v>6</v>
      </c>
      <c r="N26" s="36" t="s">
        <v>144</v>
      </c>
      <c r="O26" s="87" t="s">
        <v>191</v>
      </c>
      <c r="P26" s="408"/>
      <c r="Q26" s="37" t="s">
        <v>164</v>
      </c>
      <c r="R26" s="40" t="s">
        <v>165</v>
      </c>
      <c r="S26" s="36"/>
      <c r="T26" s="83"/>
      <c r="U26" s="83"/>
      <c r="V26" s="83"/>
      <c r="W26" s="83"/>
      <c r="X26" s="83"/>
      <c r="Y26" s="46" t="s">
        <v>166</v>
      </c>
      <c r="Z26" s="259">
        <f t="shared" si="1"/>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IF(C27&lt;&gt;"",'[1]CBL Score Standard'!$D83,IF(D27&lt;&gt;"",SUM('[1]CBL Score Standard'!$D83:$E83),IF(E27&lt;&gt;"",SUM('[1]CBL Score Standard'!$D83:$F83),IF(F27&lt;&gt;"",SUM('[1]CBL Score Standard'!$D83:$G83),IF(G27&lt;&gt;"",SUM('[1]CBL Score Standard'!$D83:$H83,0))))))</f>
        <v>0</v>
      </c>
      <c r="K27" s="407"/>
      <c r="L27" s="407"/>
      <c r="M27" s="104" t="s">
        <v>6</v>
      </c>
      <c r="N27" s="36" t="s">
        <v>55</v>
      </c>
      <c r="O27" s="87" t="s">
        <v>192</v>
      </c>
      <c r="P27" s="47">
        <v>43608</v>
      </c>
      <c r="Q27" s="39" t="s">
        <v>383</v>
      </c>
      <c r="R27" s="45" t="s">
        <v>341</v>
      </c>
      <c r="S27" s="66"/>
      <c r="T27" s="84" t="s">
        <v>73</v>
      </c>
      <c r="U27" s="181"/>
      <c r="V27" s="83"/>
      <c r="W27" s="83"/>
      <c r="X27" s="83"/>
      <c r="Y27" s="46" t="s">
        <v>193</v>
      </c>
      <c r="Z27" s="259">
        <f t="shared" si="1"/>
        <v>0</v>
      </c>
      <c r="AA27" s="260"/>
      <c r="AB27" s="260"/>
      <c r="AC27" s="260"/>
      <c r="AD27" s="260"/>
      <c r="AE27" s="258"/>
      <c r="AF27" s="258"/>
      <c r="AG27" s="258"/>
      <c r="AH27" s="258"/>
      <c r="AI27" s="258"/>
      <c r="AJ27" s="258"/>
    </row>
    <row r="28" spans="1:36" ht="27.6" x14ac:dyDescent="0.3">
      <c r="A28" s="110" t="s">
        <v>59</v>
      </c>
      <c r="B28" s="99" t="s">
        <v>684</v>
      </c>
      <c r="C28" s="100"/>
      <c r="D28" s="100"/>
      <c r="E28" s="24"/>
      <c r="F28" s="24"/>
      <c r="G28" s="24"/>
      <c r="H28" s="109" t="b">
        <f>IF(C28&lt;&gt;"",'[1]CBL Score Standard'!$D84,IF(D28&lt;&gt;"",SUM('[1]CBL Score Standard'!$D84:$E84),IF(E28&lt;&gt;"",SUM('[1]CBL Score Standard'!$D84:$F84),IF(F28&lt;&gt;"",SUM('[1]CBL Score Standard'!$D84:$G84),IF(G28&lt;&gt;"",SUM('[1]CBL Score Standard'!$D84:$H84,0))))))</f>
        <v>0</v>
      </c>
      <c r="K28" s="407"/>
      <c r="L28" s="407"/>
      <c r="M28" s="104" t="s">
        <v>6</v>
      </c>
      <c r="N28" s="36" t="s">
        <v>55</v>
      </c>
      <c r="O28" s="87" t="s">
        <v>194</v>
      </c>
      <c r="P28" s="47">
        <v>43544</v>
      </c>
      <c r="Q28" s="254" t="s">
        <v>649</v>
      </c>
      <c r="R28" s="254" t="s">
        <v>650</v>
      </c>
      <c r="S28" s="50"/>
      <c r="T28" s="83"/>
      <c r="U28" s="83"/>
      <c r="V28" s="83"/>
      <c r="W28" s="83"/>
      <c r="X28" s="83"/>
      <c r="Y28" s="46" t="s">
        <v>195</v>
      </c>
      <c r="Z28" s="259">
        <f t="shared" si="1"/>
        <v>0</v>
      </c>
      <c r="AA28" s="260"/>
      <c r="AB28" s="260"/>
      <c r="AC28" s="260"/>
      <c r="AD28" s="260"/>
      <c r="AE28" s="258"/>
      <c r="AF28" s="258"/>
      <c r="AG28" s="258"/>
      <c r="AH28" s="258"/>
      <c r="AI28" s="258"/>
      <c r="AJ28" s="258"/>
    </row>
    <row r="29" spans="1:36" ht="27.6" x14ac:dyDescent="0.3">
      <c r="A29" s="110" t="s">
        <v>59</v>
      </c>
      <c r="B29" s="99" t="s">
        <v>683</v>
      </c>
      <c r="C29" s="100"/>
      <c r="D29" s="100"/>
      <c r="E29" s="24"/>
      <c r="F29" s="24"/>
      <c r="G29" s="24"/>
      <c r="H29" s="109" t="b">
        <f>IF(C29&lt;&gt;"",'[1]CBL Score Standard'!$D85,IF(D29&lt;&gt;"",SUM('[1]CBL Score Standard'!$D85:$E85),IF(E29&lt;&gt;"",SUM('[1]CBL Score Standard'!$D85:$F85),IF(F29&lt;&gt;"",SUM('[1]CBL Score Standard'!$D85:$G85),IF(G29&lt;&gt;"",SUM('[1]CBL Score Standard'!$D85:$H85,0))))))</f>
        <v>0</v>
      </c>
      <c r="K29" s="407"/>
      <c r="L29" s="407"/>
      <c r="M29" s="104" t="s">
        <v>6</v>
      </c>
      <c r="N29" s="36" t="s">
        <v>55</v>
      </c>
      <c r="O29" s="87" t="s">
        <v>196</v>
      </c>
      <c r="P29" s="140" t="s">
        <v>145</v>
      </c>
      <c r="Q29" s="254" t="s">
        <v>651</v>
      </c>
      <c r="R29" s="254" t="s">
        <v>652</v>
      </c>
      <c r="S29" s="50"/>
      <c r="T29" s="83"/>
      <c r="U29" s="83"/>
      <c r="V29" s="83"/>
      <c r="W29" s="83"/>
      <c r="X29" s="83"/>
      <c r="Y29" s="46" t="s">
        <v>197</v>
      </c>
      <c r="Z29" s="259">
        <f t="shared" si="1"/>
        <v>0</v>
      </c>
      <c r="AA29" s="260"/>
      <c r="AB29" s="260"/>
      <c r="AC29" s="260"/>
      <c r="AD29" s="260"/>
      <c r="AE29" s="258"/>
      <c r="AF29" s="258"/>
      <c r="AG29" s="258"/>
      <c r="AH29" s="258"/>
      <c r="AI29" s="258"/>
      <c r="AJ29" s="258"/>
    </row>
    <row r="30" spans="1:36" x14ac:dyDescent="0.3">
      <c r="A30" s="110" t="s">
        <v>149</v>
      </c>
      <c r="B30" s="99" t="s">
        <v>149</v>
      </c>
      <c r="C30" s="24"/>
      <c r="D30" s="24" t="s">
        <v>77</v>
      </c>
      <c r="E30" s="24"/>
      <c r="F30" s="24"/>
      <c r="G30" s="24"/>
      <c r="H30" s="109"/>
      <c r="I30" s="3" t="s">
        <v>77</v>
      </c>
      <c r="K30" s="407"/>
      <c r="L30" s="407"/>
      <c r="M30" s="104" t="s">
        <v>6</v>
      </c>
      <c r="N30" s="36" t="s">
        <v>55</v>
      </c>
      <c r="O30" s="87" t="s">
        <v>198</v>
      </c>
      <c r="P30" s="141"/>
      <c r="Q30" s="39" t="s">
        <v>199</v>
      </c>
      <c r="R30" s="45" t="s">
        <v>200</v>
      </c>
      <c r="S30" s="50"/>
      <c r="T30" s="419" t="s">
        <v>72</v>
      </c>
      <c r="U30" s="83"/>
      <c r="V30" s="83"/>
      <c r="W30" s="83"/>
      <c r="X30" s="83"/>
      <c r="Y30" s="49" t="s">
        <v>201</v>
      </c>
      <c r="Z30" s="259">
        <f t="shared" si="1"/>
        <v>0</v>
      </c>
      <c r="AA30" s="260"/>
      <c r="AB30" s="260"/>
      <c r="AC30" s="260"/>
      <c r="AD30" s="260"/>
      <c r="AE30" s="258"/>
      <c r="AF30" s="258"/>
      <c r="AG30" s="258"/>
      <c r="AH30" s="258"/>
      <c r="AI30" s="258"/>
      <c r="AJ30" s="258"/>
    </row>
    <row r="31" spans="1:36" x14ac:dyDescent="0.3">
      <c r="A31" s="110" t="s">
        <v>149</v>
      </c>
      <c r="B31" s="99" t="s">
        <v>370</v>
      </c>
      <c r="C31" s="100"/>
      <c r="D31" s="100"/>
      <c r="E31" s="117"/>
      <c r="F31" s="24"/>
      <c r="G31" s="24"/>
      <c r="H31" s="109" t="b">
        <f>IF(C31&lt;&gt;"",'[1]CBL Score Standard'!$D87,IF(D31&lt;&gt;"",SUM('[1]CBL Score Standard'!$D87:$E87),IF(E31&lt;&gt;"",SUM('[1]CBL Score Standard'!$D87:$F87),IF(F31&lt;&gt;"",SUM('[1]CBL Score Standard'!$D87:$G87),IF(G31&lt;&gt;"",SUM('[1]CBL Score Standard'!$D87:$H87,0))))))</f>
        <v>0</v>
      </c>
      <c r="K31" s="407"/>
      <c r="L31" s="407"/>
      <c r="M31" s="104" t="s">
        <v>6</v>
      </c>
      <c r="N31" s="36" t="s">
        <v>55</v>
      </c>
      <c r="O31" s="87" t="s">
        <v>202</v>
      </c>
      <c r="P31" s="47">
        <v>43629</v>
      </c>
      <c r="Q31" s="39" t="s">
        <v>384</v>
      </c>
      <c r="R31" s="45" t="s">
        <v>385</v>
      </c>
      <c r="S31" s="50"/>
      <c r="T31" s="83"/>
      <c r="U31" s="83"/>
      <c r="V31" s="83"/>
      <c r="W31" s="83"/>
      <c r="X31" s="83"/>
      <c r="Y31" s="49" t="s">
        <v>203</v>
      </c>
      <c r="Z31" s="259">
        <f t="shared" si="1"/>
        <v>0</v>
      </c>
      <c r="AA31" s="260"/>
      <c r="AB31" s="260"/>
      <c r="AC31" s="260"/>
      <c r="AD31" s="260"/>
      <c r="AE31" s="258"/>
      <c r="AF31" s="258"/>
      <c r="AG31" s="258"/>
      <c r="AH31" s="258"/>
      <c r="AI31" s="258"/>
      <c r="AJ31" s="258"/>
    </row>
    <row r="32" spans="1:36" ht="26.4" x14ac:dyDescent="0.3">
      <c r="A32" s="110" t="s">
        <v>31</v>
      </c>
      <c r="B32" s="99" t="s">
        <v>660</v>
      </c>
      <c r="C32" s="24"/>
      <c r="D32" s="24"/>
      <c r="E32" s="24"/>
      <c r="F32" s="24"/>
      <c r="G32" s="24"/>
      <c r="H32" s="109" t="b">
        <f>IF(C32&lt;&gt;"",'[1]CBL Score Standard'!$D88,IF(D32&lt;&gt;"",SUM('[1]CBL Score Standard'!$D88:$E88),IF(E32&lt;&gt;"",SUM('[1]CBL Score Standard'!$D88:$F88),IF(F32&lt;&gt;"",SUM('[1]CBL Score Standard'!$D88:$G88),IF(G32&lt;&gt;"",SUM('[1]CBL Score Standard'!$D88:$H88,0))))))</f>
        <v>0</v>
      </c>
      <c r="K32" s="407"/>
      <c r="L32" s="407"/>
      <c r="M32" s="104" t="s">
        <v>6</v>
      </c>
      <c r="N32" s="36" t="s">
        <v>56</v>
      </c>
      <c r="O32" s="87" t="s">
        <v>427</v>
      </c>
      <c r="P32" s="47">
        <v>43613</v>
      </c>
      <c r="Q32" s="39" t="s">
        <v>167</v>
      </c>
      <c r="R32" s="45" t="s">
        <v>204</v>
      </c>
      <c r="S32" s="36"/>
      <c r="T32" s="419" t="s">
        <v>72</v>
      </c>
      <c r="U32" s="185"/>
      <c r="V32" s="214"/>
      <c r="W32" s="83"/>
      <c r="X32" s="83"/>
      <c r="Y32" s="46" t="s">
        <v>205</v>
      </c>
      <c r="Z32" s="259">
        <f t="shared" si="1"/>
        <v>0</v>
      </c>
      <c r="AA32" s="260"/>
      <c r="AB32" s="260"/>
      <c r="AC32" s="260"/>
      <c r="AD32" s="260"/>
      <c r="AE32" s="258"/>
      <c r="AF32" s="258"/>
      <c r="AG32" s="258"/>
      <c r="AH32" s="258"/>
      <c r="AI32" s="258"/>
      <c r="AJ32" s="258"/>
    </row>
    <row r="33" spans="1:36" x14ac:dyDescent="0.3">
      <c r="A33" s="110" t="s">
        <v>31</v>
      </c>
      <c r="B33" s="99" t="s">
        <v>175</v>
      </c>
      <c r="C33" s="100"/>
      <c r="D33" s="24"/>
      <c r="E33" s="129"/>
      <c r="F33" s="24"/>
      <c r="G33" s="24"/>
      <c r="H33" s="109" t="b">
        <f>IF(C33&lt;&gt;"",'[1]CBL Score Standard'!$D89,IF(D33&lt;&gt;"",SUM('[1]CBL Score Standard'!$D89:$E89),IF(E33&lt;&gt;"",SUM('[1]CBL Score Standard'!$D89:$F89),IF(F33&lt;&gt;"",SUM('[1]CBL Score Standard'!$D89:$G89),IF(G33&lt;&gt;"",SUM('[1]CBL Score Standard'!$D89:$H89,0))))))</f>
        <v>0</v>
      </c>
      <c r="K33" s="407"/>
      <c r="L33" s="407"/>
      <c r="M33" s="104" t="s">
        <v>6</v>
      </c>
      <c r="N33" s="36" t="s">
        <v>0</v>
      </c>
      <c r="O33" s="87" t="s">
        <v>426</v>
      </c>
      <c r="P33" s="39" t="s">
        <v>145</v>
      </c>
      <c r="Q33" s="39" t="s">
        <v>206</v>
      </c>
      <c r="R33" s="40" t="s">
        <v>206</v>
      </c>
      <c r="S33" s="50"/>
      <c r="T33" s="83"/>
      <c r="U33" s="83"/>
      <c r="V33" s="83"/>
      <c r="W33" s="83"/>
      <c r="X33" s="83"/>
      <c r="Y33" s="41"/>
      <c r="Z33" s="259">
        <f t="shared" si="1"/>
        <v>0</v>
      </c>
      <c r="AA33" s="260"/>
      <c r="AB33" s="260"/>
      <c r="AC33" s="260"/>
      <c r="AD33" s="260"/>
      <c r="AE33" s="258"/>
      <c r="AF33" s="258"/>
      <c r="AG33" s="258"/>
      <c r="AH33" s="258"/>
      <c r="AI33" s="258"/>
      <c r="AJ33" s="258"/>
    </row>
    <row r="34" spans="1:36" x14ac:dyDescent="0.3">
      <c r="A34" s="110" t="s">
        <v>46</v>
      </c>
      <c r="B34" s="99" t="s">
        <v>171</v>
      </c>
      <c r="C34" s="100"/>
      <c r="D34" s="24"/>
      <c r="E34" s="129"/>
      <c r="F34" s="24"/>
      <c r="G34" s="24"/>
      <c r="H34" s="109" t="b">
        <f>IF(C34&lt;&gt;"",'[1]CBL Score Standard'!$D90,IF(D34&lt;&gt;"",SUM('[1]CBL Score Standard'!$D90:$E90),IF(E34&lt;&gt;"",SUM('[1]CBL Score Standard'!$D90:$F90),IF(F34&lt;&gt;"",SUM('[1]CBL Score Standard'!$D90:$G90),IF(G34&lt;&gt;"",SUM('[1]CBL Score Standard'!$D90:$H90,0))))))</f>
        <v>0</v>
      </c>
      <c r="K34" s="407"/>
      <c r="L34" s="407"/>
      <c r="M34" s="104" t="s">
        <v>6</v>
      </c>
      <c r="N34" s="36" t="s">
        <v>53</v>
      </c>
      <c r="O34" s="90" t="s">
        <v>371</v>
      </c>
      <c r="P34" s="39" t="s">
        <v>145</v>
      </c>
      <c r="Q34" s="39" t="s">
        <v>164</v>
      </c>
      <c r="R34" s="45" t="s">
        <v>207</v>
      </c>
      <c r="S34" s="36"/>
      <c r="T34" s="83" t="s">
        <v>73</v>
      </c>
      <c r="U34" s="83"/>
      <c r="V34" s="83"/>
      <c r="W34" s="83"/>
      <c r="X34" s="83"/>
      <c r="Y34" s="49" t="s">
        <v>208</v>
      </c>
      <c r="Z34" s="259">
        <f t="shared" si="1"/>
        <v>0</v>
      </c>
      <c r="AA34" s="260"/>
      <c r="AB34" s="260"/>
      <c r="AC34" s="260"/>
      <c r="AD34" s="260"/>
      <c r="AE34" s="258"/>
      <c r="AF34" s="258"/>
      <c r="AG34" s="258"/>
      <c r="AH34" s="258"/>
      <c r="AI34" s="258"/>
      <c r="AJ34" s="258"/>
    </row>
    <row r="35" spans="1:36" ht="28.8" x14ac:dyDescent="0.3">
      <c r="A35" s="110" t="s">
        <v>2</v>
      </c>
      <c r="B35" s="99" t="s">
        <v>234</v>
      </c>
      <c r="C35" s="100"/>
      <c r="D35" s="100"/>
      <c r="E35" s="100"/>
      <c r="F35" s="24"/>
      <c r="G35" s="24"/>
      <c r="H35" s="109" t="b">
        <f>IF(C35&lt;&gt;"",'[1]CBL Score Standard'!$D91,IF(D35&lt;&gt;"",SUM('[1]CBL Score Standard'!$D91:$E91),IF(E35&lt;&gt;"",SUM('[1]CBL Score Standard'!$D91:$F91),IF(F35&lt;&gt;"",SUM('[1]CBL Score Standard'!$D91:$G91),IF(G35&lt;&gt;"",SUM('[1]CBL Score Standard'!$D91:$H91,0))))))</f>
        <v>0</v>
      </c>
      <c r="K35" s="408"/>
      <c r="L35" s="408"/>
      <c r="M35" s="104" t="s">
        <v>6</v>
      </c>
      <c r="N35" s="36" t="s">
        <v>54</v>
      </c>
      <c r="O35" s="87" t="s">
        <v>345</v>
      </c>
      <c r="P35" s="47">
        <v>43644</v>
      </c>
      <c r="Q35" s="39" t="s">
        <v>209</v>
      </c>
      <c r="R35" s="45" t="s">
        <v>210</v>
      </c>
      <c r="S35" s="36"/>
      <c r="T35" s="83"/>
      <c r="U35" s="83"/>
      <c r="V35" s="83"/>
      <c r="W35" s="83"/>
      <c r="X35" s="83"/>
      <c r="Y35" s="250" t="s">
        <v>629</v>
      </c>
      <c r="Z35" s="259">
        <f t="shared" si="1"/>
        <v>0</v>
      </c>
      <c r="AA35" s="260"/>
      <c r="AB35" s="260"/>
      <c r="AC35" s="260"/>
      <c r="AD35" s="260"/>
      <c r="AE35" s="258"/>
      <c r="AF35" s="258"/>
      <c r="AG35" s="258"/>
      <c r="AH35" s="258"/>
      <c r="AI35" s="258"/>
      <c r="AJ35" s="258"/>
    </row>
    <row r="36" spans="1:36" x14ac:dyDescent="0.3">
      <c r="A36" s="110" t="s">
        <v>54</v>
      </c>
      <c r="B36" s="99" t="s">
        <v>425</v>
      </c>
      <c r="C36" s="24"/>
      <c r="D36" s="24"/>
      <c r="E36" s="24"/>
      <c r="F36" s="24"/>
      <c r="G36" s="24"/>
      <c r="H36" s="109" t="b">
        <f>IF(C36&lt;&gt;"",'[1]CBL Score Standard'!$D92,IF(D36&lt;&gt;"",SUM('[1]CBL Score Standard'!$D92:$E92),IF(E36&lt;&gt;"",SUM('[1]CBL Score Standard'!$D92:$F92),IF(F36&lt;&gt;"",SUM('[1]CBL Score Standard'!$D92:$G92),IF(G36&lt;&gt;"",SUM('[1]CBL Score Standard'!$D92:$H92,0))))))</f>
        <v>0</v>
      </c>
      <c r="K36" s="3"/>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c r="F37" s="24"/>
      <c r="G37" s="24"/>
      <c r="H37" s="109" t="b">
        <f>IF(C37&lt;&gt;"",'[1]CBL Score Standard'!$D93,IF(D37&lt;&gt;"",SUM('[1]CBL Score Standard'!$D93:$E93),IF(E37&lt;&gt;"",SUM('[1]CBL Score Standard'!$D93:$F93),IF(F37&lt;&gt;"",SUM('[1]CBL Score Standard'!$D93:$G93),IF(G37&lt;&gt;"",SUM('[1]CBL Score Standard'!$D93:$H93,0))))))</f>
        <v>0</v>
      </c>
      <c r="K37" s="1173" t="s">
        <v>211</v>
      </c>
      <c r="L37" s="1174"/>
      <c r="M37" s="1174"/>
      <c r="N37" s="1174"/>
      <c r="O37" s="1174"/>
      <c r="P37" s="1174"/>
      <c r="Q37" s="1174"/>
      <c r="R37" s="1174"/>
      <c r="S37" s="1174"/>
      <c r="T37" s="1174"/>
      <c r="U37" s="1174"/>
      <c r="V37" s="1174"/>
      <c r="W37" s="1174"/>
      <c r="X37" s="1174"/>
      <c r="Y37" s="1174"/>
      <c r="Z37" s="263"/>
      <c r="AA37" s="402"/>
      <c r="AB37" s="402"/>
      <c r="AC37" s="402"/>
      <c r="AD37" s="402"/>
      <c r="AE37" s="402"/>
      <c r="AF37" s="402"/>
      <c r="AG37" s="402"/>
      <c r="AH37" s="402"/>
      <c r="AI37" s="402"/>
      <c r="AJ37" s="402"/>
    </row>
    <row r="38" spans="1:36" ht="27.6" x14ac:dyDescent="0.3">
      <c r="A38" s="110" t="s">
        <v>54</v>
      </c>
      <c r="B38" s="99" t="s">
        <v>231</v>
      </c>
      <c r="C38" s="100"/>
      <c r="D38" s="100"/>
      <c r="E38" s="24"/>
      <c r="F38" s="24"/>
      <c r="G38" s="24"/>
      <c r="H38" s="109" t="b">
        <f>IF(C38&lt;&gt;"",'[1]CBL Score Standard'!$D94,IF(D38&lt;&gt;"",SUM('[1]CBL Score Standard'!$D94:$E94),IF(E38&lt;&gt;"",SUM('[1]CBL Score Standard'!$D94:$F94),IF(F38&lt;&gt;"",SUM('[1]CBL Score Standard'!$D94:$G94),IF(G38&lt;&gt;"",SUM('[1]CBL Score Standard'!$D94:$H94,0))))))</f>
        <v>0</v>
      </c>
      <c r="K38" s="409" t="s">
        <v>133</v>
      </c>
      <c r="L38" s="409" t="s">
        <v>91</v>
      </c>
      <c r="M38" s="1182" t="s">
        <v>75</v>
      </c>
      <c r="N38" s="1184" t="s">
        <v>134</v>
      </c>
      <c r="O38" s="401" t="s">
        <v>135</v>
      </c>
      <c r="P38" s="409" t="s">
        <v>136</v>
      </c>
      <c r="Q38" s="409" t="s">
        <v>137</v>
      </c>
      <c r="R38" s="409" t="s">
        <v>138</v>
      </c>
      <c r="S38" s="410" t="s">
        <v>139</v>
      </c>
      <c r="T38" s="404" t="s">
        <v>344</v>
      </c>
      <c r="U38" s="404" t="s">
        <v>342</v>
      </c>
      <c r="V38" s="404" t="s">
        <v>343</v>
      </c>
      <c r="W38" s="404" t="s">
        <v>375</v>
      </c>
      <c r="X38" s="404" t="s">
        <v>376</v>
      </c>
      <c r="Y38" s="409"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17"/>
      <c r="F39" s="24"/>
      <c r="G39" s="24"/>
      <c r="H39" s="109" t="b">
        <f>IF(C39&lt;&gt;"",'[1]CBL Score Standard'!$D95,IF(D39&lt;&gt;"",SUM('[1]CBL Score Standard'!$D95:$E95),IF(E39&lt;&gt;"",SUM('[1]CBL Score Standard'!$D95:$F95),IF(F39&lt;&gt;"",SUM('[1]CBL Score Standard'!$D95:$G95),IF(G39&lt;&gt;"",SUM('[1]CBL Score Standard'!$D95:$H95,0))))))</f>
        <v>0</v>
      </c>
      <c r="K39" s="405"/>
      <c r="L39" s="405"/>
      <c r="M39" s="1183"/>
      <c r="N39" s="1190"/>
      <c r="O39" s="403"/>
      <c r="P39" s="35" t="s">
        <v>141</v>
      </c>
      <c r="Q39" s="405"/>
      <c r="R39" s="405"/>
      <c r="S39" s="411"/>
      <c r="T39" s="404"/>
      <c r="U39" s="404"/>
      <c r="V39" s="404"/>
      <c r="W39" s="404"/>
      <c r="X39" s="404"/>
      <c r="Y39" s="405"/>
      <c r="Z39" s="1187"/>
      <c r="AA39" s="400" t="s">
        <v>672</v>
      </c>
      <c r="AB39" s="400" t="s">
        <v>673</v>
      </c>
      <c r="AC39" s="400" t="s">
        <v>672</v>
      </c>
      <c r="AD39" s="400" t="s">
        <v>673</v>
      </c>
      <c r="AE39" s="400" t="s">
        <v>672</v>
      </c>
      <c r="AF39" s="400" t="s">
        <v>673</v>
      </c>
      <c r="AG39" s="400" t="s">
        <v>672</v>
      </c>
      <c r="AH39" s="400" t="s">
        <v>673</v>
      </c>
      <c r="AI39" s="400" t="s">
        <v>672</v>
      </c>
      <c r="AJ39" s="400" t="s">
        <v>673</v>
      </c>
    </row>
    <row r="40" spans="1:36" x14ac:dyDescent="0.3">
      <c r="A40" s="110" t="s">
        <v>53</v>
      </c>
      <c r="B40" s="99" t="s">
        <v>223</v>
      </c>
      <c r="C40" s="100"/>
      <c r="D40" s="100"/>
      <c r="E40" s="117"/>
      <c r="F40" s="24"/>
      <c r="G40" s="24"/>
      <c r="H40" s="109" t="b">
        <f>IF(C40&lt;&gt;"",'[1]CBL Score Standard'!$D96,IF(D40&lt;&gt;"",SUM('[1]CBL Score Standard'!$D96:$E96),IF(E40&lt;&gt;"",SUM('[1]CBL Score Standard'!$D96:$F96),IF(F40&lt;&gt;"",SUM('[1]CBL Score Standard'!$D96:$G96),IF(G40&lt;&gt;"",SUM('[1]CBL Score Standard'!$D96:$H96,0))))))</f>
        <v>0</v>
      </c>
      <c r="K40" s="406" t="s">
        <v>142</v>
      </c>
      <c r="L40" s="406" t="s">
        <v>143</v>
      </c>
      <c r="M40" s="104" t="s">
        <v>7</v>
      </c>
      <c r="N40" s="36" t="s">
        <v>56</v>
      </c>
      <c r="O40" s="87" t="s">
        <v>663</v>
      </c>
      <c r="P40" s="140" t="s">
        <v>145</v>
      </c>
      <c r="Q40" s="39" t="s">
        <v>212</v>
      </c>
      <c r="R40" s="45" t="s">
        <v>213</v>
      </c>
      <c r="S40" s="66"/>
      <c r="T40" s="84"/>
      <c r="U40" s="180"/>
      <c r="V40" s="214"/>
      <c r="W40" s="83"/>
      <c r="X40" s="83"/>
      <c r="Y40" s="46" t="s">
        <v>214</v>
      </c>
      <c r="Z40" s="259">
        <f t="shared" ref="Z40:Z55" si="2">DATEDIF(AA40,AB40,"m")/12+DATEDIF(AC40,AD40,"m")/12+DATEDIF(AE40,AF40,"m")/12+DATEDIF(AG40,AH40,"m")/12+DATEDIF(AI40,AJ40,"m")/12</f>
        <v>0</v>
      </c>
      <c r="AA40" s="260"/>
      <c r="AB40" s="260"/>
      <c r="AC40" s="260"/>
      <c r="AD40" s="260"/>
      <c r="AE40" s="258"/>
      <c r="AF40" s="258"/>
      <c r="AG40" s="258"/>
      <c r="AH40" s="258"/>
      <c r="AI40" s="258"/>
      <c r="AJ40" s="258"/>
    </row>
    <row r="41" spans="1:36" x14ac:dyDescent="0.3">
      <c r="A41" s="110" t="s">
        <v>53</v>
      </c>
      <c r="B41" s="99" t="s">
        <v>226</v>
      </c>
      <c r="C41" s="100"/>
      <c r="D41" s="100"/>
      <c r="E41" s="117"/>
      <c r="F41" s="24"/>
      <c r="G41" s="24"/>
      <c r="H41" s="109" t="b">
        <f>IF(C41&lt;&gt;"",'[1]CBL Score Standard'!$D97,IF(D41&lt;&gt;"",SUM('[1]CBL Score Standard'!$D97:$E97),IF(E41&lt;&gt;"",SUM('[1]CBL Score Standard'!$D97:$F97),IF(F41&lt;&gt;"",SUM('[1]CBL Score Standard'!$D97:$G97),IF(G41&lt;&gt;"",SUM('[1]CBL Score Standard'!$D97:$H97,0))))))</f>
        <v>0</v>
      </c>
      <c r="K41" s="407"/>
      <c r="L41" s="407"/>
      <c r="M41" s="104" t="s">
        <v>7</v>
      </c>
      <c r="N41" s="36" t="s">
        <v>56</v>
      </c>
      <c r="O41" s="87" t="s">
        <v>215</v>
      </c>
      <c r="P41" s="142"/>
      <c r="Q41" s="39" t="s">
        <v>164</v>
      </c>
      <c r="R41" s="45" t="s">
        <v>207</v>
      </c>
      <c r="S41" s="66"/>
      <c r="T41" s="128" t="s">
        <v>72</v>
      </c>
      <c r="U41" s="180"/>
      <c r="V41" s="214"/>
      <c r="W41" s="83"/>
      <c r="X41" s="83"/>
      <c r="Y41" s="49" t="s">
        <v>216</v>
      </c>
      <c r="Z41" s="259">
        <f t="shared" si="2"/>
        <v>0</v>
      </c>
      <c r="AA41" s="260"/>
      <c r="AB41" s="260"/>
      <c r="AC41" s="260"/>
      <c r="AD41" s="260"/>
      <c r="AE41" s="258"/>
      <c r="AF41" s="258"/>
      <c r="AG41" s="258"/>
      <c r="AH41" s="258"/>
      <c r="AI41" s="258"/>
      <c r="AJ41" s="258"/>
    </row>
    <row r="42" spans="1:36" ht="12.75" customHeight="1" x14ac:dyDescent="0.3">
      <c r="A42" s="110" t="s">
        <v>53</v>
      </c>
      <c r="B42" s="99" t="s">
        <v>239</v>
      </c>
      <c r="C42" s="100"/>
      <c r="D42" s="100"/>
      <c r="E42" s="100"/>
      <c r="F42" s="24"/>
      <c r="G42" s="24"/>
      <c r="H42" s="109" t="b">
        <f>IF(C42&lt;&gt;"",'[1]CBL Score Standard'!$D98,IF(D42&lt;&gt;"",SUM('[1]CBL Score Standard'!$D98:$E98),IF(E42&lt;&gt;"",SUM('[1]CBL Score Standard'!$D98:$F98),IF(F42&lt;&gt;"",SUM('[1]CBL Score Standard'!$D98:$G98),IF(G42&lt;&gt;"",SUM('[1]CBL Score Standard'!$D98:$H98,0))))))</f>
        <v>0</v>
      </c>
      <c r="K42" s="407"/>
      <c r="L42" s="407"/>
      <c r="M42" s="104" t="s">
        <v>7</v>
      </c>
      <c r="N42" s="36" t="s">
        <v>55</v>
      </c>
      <c r="O42" s="91" t="s">
        <v>664</v>
      </c>
      <c r="P42" s="142"/>
      <c r="Q42" s="254" t="s">
        <v>653</v>
      </c>
      <c r="R42" s="254" t="s">
        <v>654</v>
      </c>
      <c r="S42" s="36"/>
      <c r="T42" s="84"/>
      <c r="U42" s="180"/>
      <c r="V42" s="214"/>
      <c r="W42" s="83"/>
      <c r="X42" s="83"/>
      <c r="Y42" s="52" t="s">
        <v>249</v>
      </c>
      <c r="Z42" s="259">
        <f t="shared" si="2"/>
        <v>0</v>
      </c>
      <c r="AA42" s="260"/>
      <c r="AB42" s="260"/>
      <c r="AC42" s="260"/>
      <c r="AD42" s="260"/>
      <c r="AE42" s="258"/>
      <c r="AF42" s="258"/>
      <c r="AG42" s="258"/>
      <c r="AH42" s="258"/>
      <c r="AI42" s="258"/>
      <c r="AJ42" s="258"/>
    </row>
    <row r="43" spans="1:36" ht="27.6" x14ac:dyDescent="0.3">
      <c r="A43" s="110" t="s">
        <v>0</v>
      </c>
      <c r="B43" s="99" t="s">
        <v>426</v>
      </c>
      <c r="C43" s="100"/>
      <c r="D43" s="24"/>
      <c r="E43" s="24"/>
      <c r="F43" s="24"/>
      <c r="G43" s="24"/>
      <c r="H43" s="109" t="b">
        <f>IF(C43&lt;&gt;"",'[1]CBL Score Standard'!$D99,IF(D43&lt;&gt;"",SUM('[1]CBL Score Standard'!$D99:$E99),IF(E43&lt;&gt;"",SUM('[1]CBL Score Standard'!$D99:$F99),IF(F43&lt;&gt;"",SUM('[1]CBL Score Standard'!$D99:$G99),IF(G43&lt;&gt;"",SUM('[1]CBL Score Standard'!$D99:$H99,0))))))</f>
        <v>0</v>
      </c>
      <c r="K43" s="407"/>
      <c r="L43" s="407"/>
      <c r="M43" s="104" t="s">
        <v>7</v>
      </c>
      <c r="N43" s="36" t="s">
        <v>55</v>
      </c>
      <c r="O43" s="87" t="s">
        <v>448</v>
      </c>
      <c r="P43" s="141"/>
      <c r="Q43" s="254" t="s">
        <v>655</v>
      </c>
      <c r="R43" s="254" t="s">
        <v>656</v>
      </c>
      <c r="S43" s="66"/>
      <c r="T43" s="157"/>
      <c r="U43" s="180"/>
      <c r="V43" s="214"/>
      <c r="W43" s="83"/>
      <c r="X43" s="83"/>
      <c r="Y43" s="49" t="s">
        <v>219</v>
      </c>
      <c r="Z43" s="259">
        <f t="shared" si="2"/>
        <v>0</v>
      </c>
      <c r="AA43" s="260"/>
      <c r="AB43" s="260"/>
      <c r="AC43" s="260"/>
      <c r="AD43" s="260"/>
      <c r="AE43" s="258"/>
      <c r="AF43" s="258"/>
      <c r="AG43" s="258"/>
      <c r="AH43" s="258"/>
      <c r="AI43" s="258"/>
      <c r="AJ43" s="258"/>
    </row>
    <row r="44" spans="1:36" ht="26.4" x14ac:dyDescent="0.3">
      <c r="A44" s="110" t="s">
        <v>41</v>
      </c>
      <c r="B44" s="99" t="s">
        <v>450</v>
      </c>
      <c r="C44" s="24"/>
      <c r="D44" s="24"/>
      <c r="E44" s="24"/>
      <c r="F44" s="24"/>
      <c r="G44" s="24"/>
      <c r="H44" s="109" t="b">
        <f>IF(C44&lt;&gt;"",'[1]CBL Score Standard'!$D100,IF(D44&lt;&gt;"",SUM('[1]CBL Score Standard'!$D100:$E100),IF(E44&lt;&gt;"",SUM('[1]CBL Score Standard'!$D100:$F100),IF(F44&lt;&gt;"",SUM('[1]CBL Score Standard'!$D100:$G100),IF(G44&lt;&gt;"",SUM('[1]CBL Score Standard'!$D100:$H100,0))))))</f>
        <v>0</v>
      </c>
      <c r="K44" s="407"/>
      <c r="L44" s="407"/>
      <c r="M44" s="104" t="s">
        <v>7</v>
      </c>
      <c r="N44" s="36" t="s">
        <v>55</v>
      </c>
      <c r="O44" s="87" t="s">
        <v>185</v>
      </c>
      <c r="P44" s="406" t="s">
        <v>145</v>
      </c>
      <c r="Q44" s="254" t="s">
        <v>220</v>
      </c>
      <c r="R44" s="254" t="s">
        <v>270</v>
      </c>
      <c r="S44" s="36"/>
      <c r="T44" s="83"/>
      <c r="U44" s="83"/>
      <c r="V44" s="83"/>
      <c r="W44" s="83"/>
      <c r="X44" s="83"/>
      <c r="Y44" s="49" t="s">
        <v>186</v>
      </c>
      <c r="Z44" s="259">
        <f t="shared" si="2"/>
        <v>0</v>
      </c>
      <c r="AA44" s="260"/>
      <c r="AB44" s="260"/>
      <c r="AC44" s="260"/>
      <c r="AD44" s="260"/>
      <c r="AE44" s="258"/>
      <c r="AF44" s="258"/>
      <c r="AG44" s="258"/>
      <c r="AH44" s="258"/>
      <c r="AI44" s="258"/>
      <c r="AJ44" s="258"/>
    </row>
    <row r="45" spans="1:36" ht="27.6" x14ac:dyDescent="0.3">
      <c r="A45" s="110" t="s">
        <v>41</v>
      </c>
      <c r="B45" s="99" t="s">
        <v>178</v>
      </c>
      <c r="C45" s="100"/>
      <c r="D45" s="24"/>
      <c r="E45" s="129"/>
      <c r="F45" s="24"/>
      <c r="G45" s="24"/>
      <c r="H45" s="109" t="b">
        <f>IF(C45&lt;&gt;"",'[1]CBL Score Standard'!$D101,IF(D45&lt;&gt;"",SUM('[1]CBL Score Standard'!$D101:$E101),IF(E45&lt;&gt;"",SUM('[1]CBL Score Standard'!$D101:$F101),IF(F45&lt;&gt;"",SUM('[1]CBL Score Standard'!$D101:$G101),IF(G45&lt;&gt;"",SUM('[1]CBL Score Standard'!$D101:$H101,0))))))</f>
        <v>0</v>
      </c>
      <c r="K45" s="407"/>
      <c r="L45" s="407"/>
      <c r="M45" s="104" t="s">
        <v>7</v>
      </c>
      <c r="N45" s="36" t="s">
        <v>55</v>
      </c>
      <c r="O45" s="87" t="s">
        <v>694</v>
      </c>
      <c r="P45" s="47">
        <v>43539</v>
      </c>
      <c r="Q45" s="254" t="s">
        <v>658</v>
      </c>
      <c r="R45" s="254" t="s">
        <v>657</v>
      </c>
      <c r="S45" s="36"/>
      <c r="T45" s="83"/>
      <c r="U45" s="83"/>
      <c r="V45" s="83"/>
      <c r="W45" s="83"/>
      <c r="X45" s="83"/>
      <c r="Y45" s="49" t="s">
        <v>186</v>
      </c>
      <c r="Z45" s="259">
        <f t="shared" si="2"/>
        <v>0</v>
      </c>
      <c r="AA45" s="260"/>
      <c r="AB45" s="260"/>
      <c r="AC45" s="260"/>
      <c r="AD45" s="260"/>
      <c r="AE45" s="258"/>
      <c r="AF45" s="258"/>
      <c r="AG45" s="258"/>
      <c r="AH45" s="258"/>
      <c r="AI45" s="258"/>
      <c r="AJ45" s="258"/>
    </row>
    <row r="46" spans="1:36" ht="27.6" x14ac:dyDescent="0.3">
      <c r="A46" s="110" t="s">
        <v>229</v>
      </c>
      <c r="B46" s="99" t="s">
        <v>245</v>
      </c>
      <c r="C46" s="100"/>
      <c r="D46" s="100"/>
      <c r="E46" s="100"/>
      <c r="F46" s="100"/>
      <c r="G46" s="24"/>
      <c r="H46" s="109" t="b">
        <f>IF(C46&lt;&gt;"",'[1]CBL Score Standard'!$D102,IF(D46&lt;&gt;"",SUM('[1]CBL Score Standard'!$D102:$E102),IF(E46&lt;&gt;"",SUM('[1]CBL Score Standard'!$D102:$F102),IF(F46&lt;&gt;"",SUM('[1]CBL Score Standard'!$D102:$G102),IF(G46&lt;&gt;"",SUM('[1]CBL Score Standard'!$D102:$H102,0))))))</f>
        <v>0</v>
      </c>
      <c r="K46" s="407"/>
      <c r="L46" s="407"/>
      <c r="M46" s="104" t="s">
        <v>7</v>
      </c>
      <c r="N46" s="36" t="s">
        <v>55</v>
      </c>
      <c r="O46" s="87" t="s">
        <v>665</v>
      </c>
      <c r="P46" s="47">
        <v>43607</v>
      </c>
      <c r="Q46" s="39" t="s">
        <v>221</v>
      </c>
      <c r="R46" s="45" t="s">
        <v>200</v>
      </c>
      <c r="S46" s="66"/>
      <c r="T46" s="157"/>
      <c r="U46" s="47"/>
      <c r="V46" s="83"/>
      <c r="W46" s="83"/>
      <c r="X46" s="83"/>
      <c r="Y46" s="46" t="s">
        <v>222</v>
      </c>
      <c r="Z46" s="259">
        <f t="shared" si="2"/>
        <v>0</v>
      </c>
      <c r="AA46" s="260"/>
      <c r="AB46" s="260"/>
      <c r="AC46" s="260"/>
      <c r="AD46" s="260"/>
      <c r="AE46" s="258"/>
      <c r="AF46" s="258"/>
      <c r="AG46" s="258"/>
      <c r="AH46" s="258"/>
      <c r="AI46" s="258"/>
      <c r="AJ46" s="258"/>
    </row>
    <row r="47" spans="1:36" x14ac:dyDescent="0.3">
      <c r="A47" s="110" t="s">
        <v>144</v>
      </c>
      <c r="B47" s="99" t="s">
        <v>372</v>
      </c>
      <c r="C47" s="24"/>
      <c r="D47" s="24" t="s">
        <v>77</v>
      </c>
      <c r="E47" s="24"/>
      <c r="F47" s="24"/>
      <c r="G47" s="24"/>
      <c r="H47" s="109"/>
      <c r="K47" s="407"/>
      <c r="L47" s="407"/>
      <c r="M47" s="104" t="s">
        <v>7</v>
      </c>
      <c r="N47" s="36" t="s">
        <v>53</v>
      </c>
      <c r="O47" s="87" t="s">
        <v>223</v>
      </c>
      <c r="P47" s="53">
        <v>43621</v>
      </c>
      <c r="Q47" s="38" t="s">
        <v>224</v>
      </c>
      <c r="R47" s="54" t="s">
        <v>225</v>
      </c>
      <c r="S47" s="36"/>
      <c r="T47" s="83"/>
      <c r="U47" s="83"/>
      <c r="V47" s="83"/>
      <c r="W47" s="83"/>
      <c r="X47" s="83"/>
      <c r="Y47" s="55" t="s">
        <v>632</v>
      </c>
      <c r="Z47" s="259">
        <f t="shared" si="2"/>
        <v>0</v>
      </c>
      <c r="AA47" s="260"/>
      <c r="AB47" s="260"/>
      <c r="AC47" s="260"/>
      <c r="AD47" s="260"/>
      <c r="AE47" s="258"/>
      <c r="AF47" s="258"/>
      <c r="AG47" s="258"/>
      <c r="AH47" s="258"/>
      <c r="AI47" s="258"/>
      <c r="AJ47" s="258"/>
    </row>
    <row r="48" spans="1:36" ht="39.6" x14ac:dyDescent="0.3">
      <c r="A48" s="110" t="s">
        <v>144</v>
      </c>
      <c r="B48" s="99" t="s">
        <v>373</v>
      </c>
      <c r="C48" s="24"/>
      <c r="D48" s="24" t="s">
        <v>77</v>
      </c>
      <c r="E48" s="24"/>
      <c r="F48" s="24"/>
      <c r="G48" s="24"/>
      <c r="H48" s="109"/>
      <c r="K48" s="407"/>
      <c r="L48" s="407"/>
      <c r="M48" s="104" t="s">
        <v>7</v>
      </c>
      <c r="N48" s="36" t="s">
        <v>53</v>
      </c>
      <c r="O48" s="87" t="s">
        <v>226</v>
      </c>
      <c r="P48" s="53">
        <v>43602</v>
      </c>
      <c r="Q48" s="38" t="s">
        <v>227</v>
      </c>
      <c r="R48" s="54" t="s">
        <v>228</v>
      </c>
      <c r="S48" s="36"/>
      <c r="T48" s="83"/>
      <c r="U48" s="83"/>
      <c r="V48" s="83"/>
      <c r="W48" s="83"/>
      <c r="X48" s="83"/>
      <c r="Y48" s="55" t="s">
        <v>633</v>
      </c>
      <c r="Z48" s="259">
        <f t="shared" si="2"/>
        <v>0</v>
      </c>
      <c r="AA48" s="260"/>
      <c r="AB48" s="260"/>
      <c r="AC48" s="260"/>
      <c r="AD48" s="260"/>
      <c r="AE48" s="258"/>
      <c r="AF48" s="258"/>
      <c r="AG48" s="258"/>
      <c r="AH48" s="258"/>
      <c r="AI48" s="258"/>
      <c r="AJ48" s="258"/>
    </row>
    <row r="49" spans="1:36" ht="27.6" x14ac:dyDescent="0.3">
      <c r="A49" s="110" t="s">
        <v>144</v>
      </c>
      <c r="B49" s="99" t="s">
        <v>452</v>
      </c>
      <c r="C49" s="24"/>
      <c r="D49" s="24" t="s">
        <v>77</v>
      </c>
      <c r="E49" s="24"/>
      <c r="F49" s="24"/>
      <c r="G49" s="24"/>
      <c r="H49" s="109"/>
      <c r="K49" s="407"/>
      <c r="L49" s="407"/>
      <c r="M49" s="104" t="s">
        <v>7</v>
      </c>
      <c r="N49" s="36" t="s">
        <v>59</v>
      </c>
      <c r="O49" s="89" t="s">
        <v>684</v>
      </c>
      <c r="P49" s="53">
        <v>43623</v>
      </c>
      <c r="Q49" s="38" t="s">
        <v>153</v>
      </c>
      <c r="R49" s="54" t="s">
        <v>156</v>
      </c>
      <c r="S49" s="36"/>
      <c r="T49" s="83"/>
      <c r="U49" s="181"/>
      <c r="V49" s="214"/>
      <c r="W49" s="83"/>
      <c r="X49" s="83"/>
      <c r="Y49" s="55" t="s">
        <v>631</v>
      </c>
      <c r="Z49" s="259">
        <f t="shared" si="2"/>
        <v>0</v>
      </c>
      <c r="AA49" s="260"/>
      <c r="AB49" s="260"/>
      <c r="AC49" s="260"/>
      <c r="AD49" s="260"/>
      <c r="AE49" s="258"/>
      <c r="AF49" s="258"/>
      <c r="AG49" s="258"/>
      <c r="AH49" s="258"/>
      <c r="AI49" s="258"/>
      <c r="AJ49" s="258"/>
    </row>
    <row r="50" spans="1:36" ht="27.6" x14ac:dyDescent="0.3">
      <c r="A50" s="110" t="s">
        <v>144</v>
      </c>
      <c r="B50" s="99" t="s">
        <v>517</v>
      </c>
      <c r="C50" s="24"/>
      <c r="D50" s="24"/>
      <c r="E50" s="24"/>
      <c r="F50" s="24"/>
      <c r="G50" s="24"/>
      <c r="H50" s="109" t="b">
        <f>IF(C50&lt;&gt;"",'[1]CBL Score Standard'!$D106,IF(D50&lt;&gt;"",SUM('[1]CBL Score Standard'!$D106:$E106),IF(E50&lt;&gt;"",SUM('[1]CBL Score Standard'!$D106:$F106),IF(F50&lt;&gt;"",SUM('[1]CBL Score Standard'!$D106:$G106),IF(G50&lt;&gt;"",SUM('[1]CBL Score Standard'!$D106:$H106,0))))))</f>
        <v>0</v>
      </c>
      <c r="K50" s="407"/>
      <c r="L50" s="407"/>
      <c r="M50" s="104" t="s">
        <v>7</v>
      </c>
      <c r="N50" s="36" t="s">
        <v>59</v>
      </c>
      <c r="O50" s="89" t="s">
        <v>683</v>
      </c>
      <c r="P50" s="53">
        <v>43623</v>
      </c>
      <c r="Q50" s="38" t="s">
        <v>153</v>
      </c>
      <c r="R50" s="54" t="s">
        <v>156</v>
      </c>
      <c r="S50" s="36"/>
      <c r="T50" s="83"/>
      <c r="U50" s="181"/>
      <c r="V50" s="214"/>
      <c r="W50" s="83"/>
      <c r="X50" s="83"/>
      <c r="Y50" s="55" t="s">
        <v>631</v>
      </c>
      <c r="Z50" s="259">
        <f t="shared" si="2"/>
        <v>0</v>
      </c>
      <c r="AA50" s="260"/>
      <c r="AB50" s="260"/>
      <c r="AC50" s="260"/>
      <c r="AD50" s="260"/>
      <c r="AE50" s="258"/>
      <c r="AF50" s="258"/>
      <c r="AG50" s="258"/>
      <c r="AH50" s="258"/>
      <c r="AI50" s="258"/>
      <c r="AJ50" s="258"/>
    </row>
    <row r="51" spans="1:36" ht="42" thickBot="1" x14ac:dyDescent="0.35">
      <c r="A51" s="110" t="s">
        <v>144</v>
      </c>
      <c r="B51" s="99" t="s">
        <v>661</v>
      </c>
      <c r="C51" s="24"/>
      <c r="D51" s="24" t="s">
        <v>77</v>
      </c>
      <c r="E51" s="24"/>
      <c r="F51" s="24"/>
      <c r="G51" s="24"/>
      <c r="H51" s="109"/>
      <c r="K51" s="407"/>
      <c r="L51" s="407"/>
      <c r="M51" s="104" t="s">
        <v>7</v>
      </c>
      <c r="N51" s="36" t="s">
        <v>56</v>
      </c>
      <c r="O51" s="89" t="s">
        <v>67</v>
      </c>
      <c r="P51" s="53"/>
      <c r="Q51" s="251" t="s">
        <v>639</v>
      </c>
      <c r="R51" s="252" t="s">
        <v>640</v>
      </c>
      <c r="S51" s="83"/>
      <c r="T51" s="83"/>
      <c r="U51" s="83"/>
      <c r="V51" s="83"/>
      <c r="W51" s="83"/>
      <c r="X51" s="83"/>
      <c r="Y51" s="55" t="s">
        <v>634</v>
      </c>
      <c r="Z51" s="259">
        <f t="shared" si="2"/>
        <v>0</v>
      </c>
      <c r="AA51" s="260"/>
      <c r="AB51" s="260"/>
      <c r="AC51" s="260"/>
      <c r="AD51" s="260"/>
      <c r="AE51" s="258"/>
      <c r="AF51" s="258"/>
      <c r="AG51" s="258"/>
      <c r="AH51" s="258"/>
      <c r="AI51" s="258"/>
      <c r="AJ51" s="258"/>
    </row>
    <row r="52" spans="1:36" ht="28.2" thickBot="1" x14ac:dyDescent="0.35">
      <c r="A52" s="110" t="s">
        <v>144</v>
      </c>
      <c r="B52" s="99" t="s">
        <v>662</v>
      </c>
      <c r="C52" s="117"/>
      <c r="D52" s="117" t="s">
        <v>77</v>
      </c>
      <c r="E52" s="117"/>
      <c r="F52" s="24"/>
      <c r="G52" s="24"/>
      <c r="H52" s="109">
        <f>IF(C52&lt;&gt;"",'[1]CBL Score Standard'!$D108,IF(D52&lt;&gt;"",SUM('[1]CBL Score Standard'!$D108:$E108),IF(E52&lt;&gt;"",SUM('[1]CBL Score Standard'!$D108:$F108),IF(F52&lt;&gt;"",SUM('[1]CBL Score Standard'!$D108:$G108),IF(G52&lt;&gt;"",SUM('[1]CBL Score Standard'!$D108:$H108,0))))))</f>
        <v>0.13742071881606766</v>
      </c>
      <c r="K52" s="407"/>
      <c r="L52" s="407"/>
      <c r="M52" s="104" t="s">
        <v>7</v>
      </c>
      <c r="N52" s="36" t="s">
        <v>55</v>
      </c>
      <c r="O52" s="89" t="s">
        <v>1</v>
      </c>
      <c r="P52" s="53"/>
      <c r="Q52" s="251" t="s">
        <v>641</v>
      </c>
      <c r="R52" s="252" t="s">
        <v>318</v>
      </c>
      <c r="S52" s="83"/>
      <c r="T52" s="83"/>
      <c r="U52" s="83"/>
      <c r="V52" s="83"/>
      <c r="W52" s="83"/>
      <c r="X52" s="83"/>
      <c r="Y52" s="55" t="s">
        <v>635</v>
      </c>
      <c r="Z52" s="259">
        <f t="shared" si="2"/>
        <v>0</v>
      </c>
      <c r="AA52" s="260"/>
      <c r="AB52" s="260"/>
      <c r="AC52" s="260"/>
      <c r="AD52" s="260"/>
      <c r="AE52" s="258"/>
      <c r="AF52" s="258"/>
      <c r="AG52" s="258"/>
      <c r="AH52" s="258"/>
      <c r="AI52" s="258"/>
      <c r="AJ52" s="258"/>
    </row>
    <row r="53" spans="1:36" ht="28.8" x14ac:dyDescent="0.3">
      <c r="A53" s="110" t="s">
        <v>144</v>
      </c>
      <c r="B53" s="99" t="s">
        <v>187</v>
      </c>
      <c r="C53" s="100"/>
      <c r="D53" s="24"/>
      <c r="E53" s="24"/>
      <c r="F53" s="24"/>
      <c r="G53" s="24"/>
      <c r="H53" s="109" t="b">
        <f>IF(C53&lt;&gt;"",'[1]CBL Score Standard'!$D109,IF(D53&lt;&gt;"",SUM('[1]CBL Score Standard'!$D109:$E109),IF(E53&lt;&gt;"",SUM('[1]CBL Score Standard'!$D109:$F109),IF(F53&lt;&gt;"",SUM('[1]CBL Score Standard'!$D109:$G109),IF(G53&lt;&gt;"",SUM('[1]CBL Score Standard'!$D109:$H109,0))))))</f>
        <v>0</v>
      </c>
      <c r="K53" s="407"/>
      <c r="L53" s="407"/>
      <c r="M53" s="104" t="s">
        <v>7</v>
      </c>
      <c r="N53" s="36" t="s">
        <v>56</v>
      </c>
      <c r="O53" s="89" t="s">
        <v>419</v>
      </c>
      <c r="P53" s="53">
        <v>43684</v>
      </c>
      <c r="Q53" s="38" t="s">
        <v>420</v>
      </c>
      <c r="R53" s="54" t="s">
        <v>420</v>
      </c>
      <c r="S53" s="36"/>
      <c r="T53" s="83"/>
      <c r="U53" s="181"/>
      <c r="V53" s="83"/>
      <c r="W53" s="83"/>
      <c r="X53" s="83"/>
      <c r="Y53" s="250" t="s">
        <v>630</v>
      </c>
      <c r="Z53" s="259">
        <f t="shared" si="2"/>
        <v>0</v>
      </c>
      <c r="AA53" s="260"/>
      <c r="AB53" s="260"/>
      <c r="AC53" s="260"/>
      <c r="AD53" s="260"/>
      <c r="AE53" s="258"/>
      <c r="AF53" s="258"/>
      <c r="AG53" s="258"/>
      <c r="AH53" s="258"/>
      <c r="AI53" s="258"/>
      <c r="AJ53" s="258"/>
    </row>
    <row r="54" spans="1:36" ht="26.4" x14ac:dyDescent="0.3">
      <c r="A54" s="110" t="s">
        <v>144</v>
      </c>
      <c r="B54" s="99" t="s">
        <v>188</v>
      </c>
      <c r="C54" s="100"/>
      <c r="D54" s="24"/>
      <c r="E54" s="24"/>
      <c r="F54" s="24"/>
      <c r="G54" s="24"/>
      <c r="H54" s="109" t="b">
        <f>IF(C54&lt;&gt;"",'[1]CBL Score Standard'!$D110,IF(D54&lt;&gt;"",SUM('[1]CBL Score Standard'!$D110:$E110),IF(E54&lt;&gt;"",SUM('[1]CBL Score Standard'!$D110:$F110),IF(F54&lt;&gt;"",SUM('[1]CBL Score Standard'!$D110:$G110),IF(G54&lt;&gt;"",SUM('[1]CBL Score Standard'!$D110:$H110,0))))))</f>
        <v>0</v>
      </c>
      <c r="K54" s="407"/>
      <c r="L54" s="407"/>
      <c r="M54" s="104" t="s">
        <v>7</v>
      </c>
      <c r="N54" s="36" t="s">
        <v>56</v>
      </c>
      <c r="O54" s="89" t="s">
        <v>421</v>
      </c>
      <c r="P54" s="37" t="s">
        <v>230</v>
      </c>
      <c r="Q54" s="38" t="s">
        <v>230</v>
      </c>
      <c r="R54" s="54" t="s">
        <v>230</v>
      </c>
      <c r="S54" s="36"/>
      <c r="T54" s="83"/>
      <c r="U54" s="83"/>
      <c r="V54" s="83"/>
      <c r="W54" s="83"/>
      <c r="X54" s="83"/>
      <c r="Y54" s="250" t="s">
        <v>628</v>
      </c>
      <c r="Z54" s="259">
        <f t="shared" si="2"/>
        <v>0</v>
      </c>
      <c r="AA54" s="260"/>
      <c r="AB54" s="260"/>
      <c r="AC54" s="260"/>
      <c r="AD54" s="260"/>
      <c r="AE54" s="258"/>
      <c r="AF54" s="258"/>
      <c r="AG54" s="258"/>
      <c r="AH54" s="258"/>
      <c r="AI54" s="258"/>
      <c r="AJ54" s="258"/>
    </row>
    <row r="55" spans="1:36" customFormat="1" x14ac:dyDescent="0.3">
      <c r="A55" s="110" t="s">
        <v>144</v>
      </c>
      <c r="B55" s="99" t="s">
        <v>189</v>
      </c>
      <c r="C55" s="100"/>
      <c r="D55" s="117"/>
      <c r="E55" s="117"/>
      <c r="F55" s="24"/>
      <c r="G55" s="24"/>
      <c r="H55" s="109" t="b">
        <f>IF(C55&lt;&gt;"",'[1]CBL Score Standard'!$D111,IF(D55&lt;&gt;"",SUM('[1]CBL Score Standard'!$D111:$E111),IF(E55&lt;&gt;"",SUM('[1]CBL Score Standard'!$D111:$F111),IF(F55&lt;&gt;"",SUM('[1]CBL Score Standard'!$D111:$G111),IF(G55&lt;&gt;"",SUM('[1]CBL Score Standard'!$D111:$H111,0))))))</f>
        <v>0</v>
      </c>
      <c r="K55" s="408"/>
      <c r="L55" s="408"/>
      <c r="M55" s="104" t="s">
        <v>7</v>
      </c>
      <c r="N55" s="36" t="s">
        <v>54</v>
      </c>
      <c r="O55" s="89" t="s">
        <v>231</v>
      </c>
      <c r="P55" s="47">
        <v>43610</v>
      </c>
      <c r="Q55" s="39" t="s">
        <v>164</v>
      </c>
      <c r="R55" s="45" t="s">
        <v>165</v>
      </c>
      <c r="S55" s="36"/>
      <c r="T55" s="83"/>
      <c r="U55" s="83"/>
      <c r="V55" s="83"/>
      <c r="W55" s="83"/>
      <c r="X55" s="83"/>
      <c r="Y55" s="49" t="s">
        <v>232</v>
      </c>
      <c r="Z55" s="259">
        <f t="shared" si="2"/>
        <v>0</v>
      </c>
      <c r="AA55" s="260"/>
      <c r="AB55" s="260"/>
      <c r="AC55" s="260"/>
      <c r="AD55" s="260"/>
      <c r="AE55" s="258"/>
      <c r="AF55" s="258"/>
      <c r="AG55" s="258"/>
      <c r="AH55" s="258"/>
      <c r="AI55" s="258"/>
      <c r="AJ55" s="258"/>
    </row>
    <row r="56" spans="1:36" customFormat="1" x14ac:dyDescent="0.3">
      <c r="A56" s="110" t="s">
        <v>144</v>
      </c>
      <c r="B56" s="99" t="s">
        <v>190</v>
      </c>
      <c r="C56" s="100"/>
      <c r="D56" s="117"/>
      <c r="E56" s="117"/>
      <c r="F56" s="24"/>
      <c r="G56" s="24"/>
      <c r="H56" s="109" t="b">
        <f>IF(C56&lt;&gt;"",'[1]CBL Score Standard'!$D112,IF(D56&lt;&gt;"",SUM('[1]CBL Score Standard'!$D112:$E112),IF(E56&lt;&gt;"",SUM('[1]CBL Score Standard'!$D112:$F112),IF(F56&lt;&gt;"",SUM('[1]CBL Score Standard'!$D112:$G112),IF(G56&lt;&gt;"",SUM('[1]CBL Score Standard'!$D112:$H112,0))))))</f>
        <v>0</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24"/>
      <c r="F57" s="24"/>
      <c r="G57" s="24"/>
      <c r="H57" s="109" t="b">
        <f>IF(C57&lt;&gt;"",'[1]CBL Score Standard'!$D113,IF(D57&lt;&gt;"",SUM('[1]CBL Score Standard'!$D113:$E113),IF(E57&lt;&gt;"",SUM('[1]CBL Score Standard'!$D113:$F113),IF(F57&lt;&gt;"",SUM('[1]CBL Score Standard'!$D113:$G113),IF(G57&lt;&gt;"",SUM('[1]CBL Score Standard'!$D113:$H113,0))))))</f>
        <v>0</v>
      </c>
      <c r="K57" s="1173" t="s">
        <v>233</v>
      </c>
      <c r="L57" s="1174"/>
      <c r="M57" s="1174"/>
      <c r="N57" s="1174"/>
      <c r="O57" s="1174"/>
      <c r="P57" s="1174"/>
      <c r="Q57" s="1174"/>
      <c r="R57" s="1174"/>
      <c r="S57" s="1174"/>
      <c r="T57" s="1174"/>
      <c r="U57" s="1174"/>
      <c r="V57" s="1174"/>
      <c r="W57" s="1174"/>
      <c r="X57" s="1174"/>
      <c r="Y57" s="1174"/>
      <c r="Z57" s="263"/>
      <c r="AA57" s="402"/>
      <c r="AB57" s="402"/>
      <c r="AC57" s="402"/>
      <c r="AD57" s="402"/>
      <c r="AE57" s="402"/>
      <c r="AF57" s="402"/>
      <c r="AG57" s="402"/>
      <c r="AH57" s="402"/>
      <c r="AI57" s="402"/>
      <c r="AJ57" s="402"/>
    </row>
    <row r="58" spans="1:36" ht="27.6" x14ac:dyDescent="0.3">
      <c r="A58" s="110" t="s">
        <v>55</v>
      </c>
      <c r="B58" s="99" t="s">
        <v>419</v>
      </c>
      <c r="C58" s="100"/>
      <c r="D58" s="100"/>
      <c r="E58" s="117"/>
      <c r="F58" s="24"/>
      <c r="G58" s="24"/>
      <c r="H58" s="109" t="b">
        <f>IF(C58&lt;&gt;"",'[1]CBL Score Standard'!$D114,IF(D58&lt;&gt;"",SUM('[1]CBL Score Standard'!$D114:$E114),IF(E58&lt;&gt;"",SUM('[1]CBL Score Standard'!$D114:$F114),IF(F58&lt;&gt;"",SUM('[1]CBL Score Standard'!$D114:$G114),IF(G58&lt;&gt;"",SUM('[1]CBL Score Standard'!$D114:$H114,0))))))</f>
        <v>0</v>
      </c>
      <c r="K58" s="409" t="s">
        <v>133</v>
      </c>
      <c r="L58" s="409" t="s">
        <v>91</v>
      </c>
      <c r="M58" s="1182" t="s">
        <v>75</v>
      </c>
      <c r="N58" s="1184" t="s">
        <v>134</v>
      </c>
      <c r="O58" s="401" t="s">
        <v>135</v>
      </c>
      <c r="P58" s="409" t="s">
        <v>136</v>
      </c>
      <c r="Q58" s="409" t="s">
        <v>137</v>
      </c>
      <c r="R58" s="409" t="s">
        <v>138</v>
      </c>
      <c r="S58" s="410" t="s">
        <v>139</v>
      </c>
      <c r="T58" s="404" t="s">
        <v>344</v>
      </c>
      <c r="U58" s="404" t="s">
        <v>342</v>
      </c>
      <c r="V58" s="404" t="s">
        <v>343</v>
      </c>
      <c r="W58" s="404" t="s">
        <v>375</v>
      </c>
      <c r="X58" s="404" t="s">
        <v>376</v>
      </c>
      <c r="Y58" s="409"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17"/>
      <c r="F59" s="24"/>
      <c r="G59" s="24"/>
      <c r="H59" s="109" t="b">
        <f>IF(C59&lt;&gt;"",'[1]CBL Score Standard'!$D115,IF(D59&lt;&gt;"",SUM('[1]CBL Score Standard'!$D115:$E115),IF(E59&lt;&gt;"",SUM('[1]CBL Score Standard'!$D115:$F115),IF(F59&lt;&gt;"",SUM('[1]CBL Score Standard'!$D115:$G115),IF(G59&lt;&gt;"",SUM('[1]CBL Score Standard'!$D115:$H115,0))))))</f>
        <v>0</v>
      </c>
      <c r="K59" s="405"/>
      <c r="L59" s="405"/>
      <c r="M59" s="1183"/>
      <c r="N59" s="1185"/>
      <c r="O59" s="403"/>
      <c r="P59" s="35" t="s">
        <v>141</v>
      </c>
      <c r="Q59" s="405"/>
      <c r="R59" s="405"/>
      <c r="S59" s="411"/>
      <c r="T59" s="404"/>
      <c r="U59" s="404"/>
      <c r="V59" s="404"/>
      <c r="W59" s="404"/>
      <c r="X59" s="404"/>
      <c r="Y59" s="405"/>
      <c r="Z59" s="1187"/>
      <c r="AA59" s="400" t="s">
        <v>672</v>
      </c>
      <c r="AB59" s="400" t="s">
        <v>673</v>
      </c>
      <c r="AC59" s="400" t="s">
        <v>672</v>
      </c>
      <c r="AD59" s="400" t="s">
        <v>673</v>
      </c>
      <c r="AE59" s="400" t="s">
        <v>672</v>
      </c>
      <c r="AF59" s="400" t="s">
        <v>673</v>
      </c>
      <c r="AG59" s="400" t="s">
        <v>672</v>
      </c>
      <c r="AH59" s="400" t="s">
        <v>673</v>
      </c>
      <c r="AI59" s="400" t="s">
        <v>672</v>
      </c>
      <c r="AJ59" s="400" t="s">
        <v>673</v>
      </c>
    </row>
    <row r="60" spans="1:36" ht="26.4" x14ac:dyDescent="0.3">
      <c r="A60" s="110" t="s">
        <v>56</v>
      </c>
      <c r="B60" s="99" t="s">
        <v>237</v>
      </c>
      <c r="C60" s="100"/>
      <c r="D60" s="100"/>
      <c r="E60" s="100"/>
      <c r="F60" s="24"/>
      <c r="G60" s="24"/>
      <c r="H60" s="109" t="b">
        <f>IF(C60&lt;&gt;"",'[1]CBL Score Standard'!$D116,IF(D60&lt;&gt;"",SUM('[1]CBL Score Standard'!$D116:$E116),IF(E60&lt;&gt;"",SUM('[1]CBL Score Standard'!$D116:$F116),IF(F60&lt;&gt;"",SUM('[1]CBL Score Standard'!$D116:$G116),IF(G60&lt;&gt;"",SUM('[1]CBL Score Standard'!$D116:$H116,0))))))</f>
        <v>0</v>
      </c>
      <c r="K60" s="406" t="s">
        <v>142</v>
      </c>
      <c r="L60" s="406" t="s">
        <v>143</v>
      </c>
      <c r="M60" s="104" t="s">
        <v>8</v>
      </c>
      <c r="N60" s="57" t="s">
        <v>2</v>
      </c>
      <c r="O60" s="38" t="s">
        <v>234</v>
      </c>
      <c r="P60" s="58"/>
      <c r="Q60" s="56"/>
      <c r="R60" s="59"/>
      <c r="S60" s="36"/>
      <c r="T60" s="83"/>
      <c r="U60" s="83"/>
      <c r="V60" s="83" t="str">
        <f t="shared" ref="V60:V67" si="3">IF(AND(W60="Y",X60="Y"),"Passed",IF(T60="M","Passed", ""))</f>
        <v/>
      </c>
      <c r="W60" s="83"/>
      <c r="X60" s="83"/>
      <c r="Y60" s="55"/>
      <c r="Z60" s="259">
        <f t="shared" ref="Z60:Z67" si="4">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c r="F61" s="24"/>
      <c r="G61" s="24"/>
      <c r="H61" s="109" t="b">
        <f>IF(C61&lt;&gt;"",'[1]CBL Score Standard'!$D117,IF(D61&lt;&gt;"",SUM('[1]CBL Score Standard'!$D117:$E117),IF(E61&lt;&gt;"",SUM('[1]CBL Score Standard'!$D117:$F117),IF(F61&lt;&gt;"",SUM('[1]CBL Score Standard'!$D117:$G117),IF(G61&lt;&gt;"",SUM('[1]CBL Score Standard'!$D117:$H117,0))))))</f>
        <v>0</v>
      </c>
      <c r="K61" s="407"/>
      <c r="L61" s="407" t="s">
        <v>718</v>
      </c>
      <c r="M61" s="104" t="s">
        <v>8</v>
      </c>
      <c r="N61" s="57" t="s">
        <v>63</v>
      </c>
      <c r="O61" s="38" t="s">
        <v>236</v>
      </c>
      <c r="P61" s="58"/>
      <c r="Q61" s="56"/>
      <c r="R61" s="59"/>
      <c r="S61" s="36"/>
      <c r="T61" s="83"/>
      <c r="U61" s="83"/>
      <c r="V61" s="83" t="str">
        <f t="shared" si="3"/>
        <v/>
      </c>
      <c r="W61" s="83"/>
      <c r="X61" s="83"/>
      <c r="Y61" s="55"/>
      <c r="Z61" s="259">
        <f t="shared" si="4"/>
        <v>0</v>
      </c>
      <c r="AA61" s="260"/>
      <c r="AB61" s="260"/>
      <c r="AC61" s="260"/>
      <c r="AD61" s="260"/>
      <c r="AE61" s="258"/>
      <c r="AF61" s="258"/>
      <c r="AG61" s="258"/>
      <c r="AH61" s="258"/>
      <c r="AI61" s="258"/>
      <c r="AJ61" s="258"/>
    </row>
    <row r="62" spans="1:36" x14ac:dyDescent="0.3">
      <c r="A62" s="110" t="s">
        <v>56</v>
      </c>
      <c r="B62" s="99" t="s">
        <v>67</v>
      </c>
      <c r="C62" s="100"/>
      <c r="D62" s="100"/>
      <c r="E62" s="24"/>
      <c r="F62" s="24"/>
      <c r="G62" s="24"/>
      <c r="H62" s="109" t="b">
        <f>IF(C62&lt;&gt;"",'[1]CBL Score Standard'!$D118,IF(D62&lt;&gt;"",SUM('[1]CBL Score Standard'!$D118:$E118),IF(E62&lt;&gt;"",SUM('[1]CBL Score Standard'!$D118:$F118),IF(F62&lt;&gt;"",SUM('[1]CBL Score Standard'!$D118:$G118),IF(G62&lt;&gt;"",SUM('[1]CBL Score Standard'!$D118:$H118,0))))))</f>
        <v>0</v>
      </c>
      <c r="K62" s="407"/>
      <c r="L62" s="407"/>
      <c r="M62" s="104" t="s">
        <v>8</v>
      </c>
      <c r="N62" s="36" t="s">
        <v>56</v>
      </c>
      <c r="O62" s="38" t="s">
        <v>237</v>
      </c>
      <c r="P62" s="58"/>
      <c r="Q62" s="56"/>
      <c r="R62" s="59"/>
      <c r="S62" s="36"/>
      <c r="T62" s="83"/>
      <c r="U62" s="83"/>
      <c r="V62" s="83" t="str">
        <f t="shared" si="3"/>
        <v/>
      </c>
      <c r="W62" s="83"/>
      <c r="X62" s="83"/>
      <c r="Y62" s="55"/>
      <c r="Z62" s="259">
        <f t="shared" si="4"/>
        <v>0</v>
      </c>
      <c r="AA62" s="260"/>
      <c r="AB62" s="260"/>
      <c r="AC62" s="260"/>
      <c r="AD62" s="260"/>
      <c r="AE62" s="258"/>
      <c r="AF62" s="258"/>
      <c r="AG62" s="258"/>
      <c r="AH62" s="258"/>
      <c r="AI62" s="258"/>
      <c r="AJ62" s="258"/>
    </row>
    <row r="63" spans="1:36" ht="12.75" customHeight="1" thickBot="1" x14ac:dyDescent="0.35">
      <c r="A63" s="111" t="s">
        <v>55</v>
      </c>
      <c r="B63" s="99" t="s">
        <v>1</v>
      </c>
      <c r="C63" s="100"/>
      <c r="D63" s="100"/>
      <c r="E63" s="24"/>
      <c r="F63" s="24"/>
      <c r="G63" s="24"/>
      <c r="H63" s="109" t="b">
        <f>IF(C63&lt;&gt;"",'[1]CBL Score Standard'!$D119,IF(D63&lt;&gt;"",SUM('[1]CBL Score Standard'!$D119:$E119),IF(E63&lt;&gt;"",SUM('[1]CBL Score Standard'!$D119:$F119),IF(F63&lt;&gt;"",SUM('[1]CBL Score Standard'!$D119:$G119),IF(G63&lt;&gt;"",SUM('[1]CBL Score Standard'!$D119:$H119,0))))))</f>
        <v>0</v>
      </c>
      <c r="K63" s="407"/>
      <c r="L63" s="407"/>
      <c r="M63" s="104" t="s">
        <v>8</v>
      </c>
      <c r="N63" s="36" t="s">
        <v>55</v>
      </c>
      <c r="O63" s="38" t="s">
        <v>238</v>
      </c>
      <c r="P63" s="58"/>
      <c r="Q63" s="56"/>
      <c r="R63" s="59"/>
      <c r="S63" s="36"/>
      <c r="T63" s="83"/>
      <c r="U63" s="83"/>
      <c r="V63" s="83" t="str">
        <f t="shared" si="3"/>
        <v/>
      </c>
      <c r="W63" s="83"/>
      <c r="X63" s="83"/>
      <c r="Y63" s="55"/>
      <c r="Z63" s="259">
        <f t="shared" si="4"/>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0.13742071881606766</v>
      </c>
      <c r="K64" s="407"/>
      <c r="L64" s="407"/>
      <c r="M64" s="104" t="s">
        <v>8</v>
      </c>
      <c r="N64" s="57" t="s">
        <v>53</v>
      </c>
      <c r="O64" s="38" t="s">
        <v>239</v>
      </c>
      <c r="P64" s="58"/>
      <c r="Q64" s="56"/>
      <c r="R64" s="59"/>
      <c r="S64" s="36"/>
      <c r="T64" s="83"/>
      <c r="U64" s="83"/>
      <c r="V64" s="83" t="str">
        <f t="shared" si="3"/>
        <v/>
      </c>
      <c r="W64" s="83"/>
      <c r="X64" s="83"/>
      <c r="Y64" s="55"/>
      <c r="Z64" s="259">
        <f t="shared" si="4"/>
        <v>0</v>
      </c>
      <c r="AA64" s="260"/>
      <c r="AB64" s="260"/>
      <c r="AC64" s="260"/>
      <c r="AD64" s="260"/>
      <c r="AE64" s="258"/>
      <c r="AF64" s="258"/>
      <c r="AG64" s="258"/>
      <c r="AH64" s="258"/>
      <c r="AI64" s="258"/>
      <c r="AJ64" s="258"/>
    </row>
    <row r="65" spans="1:36" ht="28.2" thickBot="1" x14ac:dyDescent="0.35">
      <c r="A65" s="112" t="s">
        <v>83</v>
      </c>
      <c r="B65" s="113"/>
      <c r="C65" s="134">
        <v>0.54545454545454541</v>
      </c>
      <c r="D65" s="134">
        <v>0.31578947368421051</v>
      </c>
      <c r="E65" s="134">
        <v>0</v>
      </c>
      <c r="F65" s="134">
        <v>0</v>
      </c>
      <c r="G65" s="134">
        <v>0</v>
      </c>
      <c r="H65" s="114">
        <v>0</v>
      </c>
      <c r="K65" s="407"/>
      <c r="L65" s="407"/>
      <c r="M65" s="104" t="s">
        <v>8</v>
      </c>
      <c r="N65" s="57" t="s">
        <v>59</v>
      </c>
      <c r="O65" s="38" t="s">
        <v>240</v>
      </c>
      <c r="P65" s="58"/>
      <c r="Q65" s="56"/>
      <c r="R65" s="59"/>
      <c r="S65" s="36"/>
      <c r="T65" s="83"/>
      <c r="U65" s="83"/>
      <c r="V65" s="83" t="str">
        <f t="shared" si="3"/>
        <v/>
      </c>
      <c r="W65" s="83"/>
      <c r="X65" s="83"/>
      <c r="Y65" s="55"/>
      <c r="Z65" s="259">
        <f t="shared" si="4"/>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0</v>
      </c>
      <c r="K66" s="407"/>
      <c r="L66" s="407"/>
      <c r="M66" s="104" t="s">
        <v>8</v>
      </c>
      <c r="N66" s="57" t="s">
        <v>55</v>
      </c>
      <c r="O66" s="38" t="s">
        <v>515</v>
      </c>
      <c r="P66" s="58"/>
      <c r="Q66" s="56"/>
      <c r="R66" s="59"/>
      <c r="S66" s="36"/>
      <c r="T66" s="83"/>
      <c r="U66" s="83"/>
      <c r="V66" s="83" t="str">
        <f t="shared" si="3"/>
        <v/>
      </c>
      <c r="W66" s="83"/>
      <c r="X66" s="83"/>
      <c r="Y66" s="55"/>
      <c r="Z66" s="259">
        <f t="shared" si="4"/>
        <v>0</v>
      </c>
      <c r="AA66" s="260"/>
      <c r="AB66" s="260"/>
      <c r="AC66" s="260"/>
      <c r="AD66" s="260"/>
      <c r="AE66" s="258"/>
      <c r="AF66" s="258"/>
      <c r="AG66" s="258"/>
      <c r="AH66" s="258"/>
      <c r="AI66" s="258"/>
      <c r="AJ66" s="258"/>
    </row>
    <row r="67" spans="1:36" x14ac:dyDescent="0.3">
      <c r="C67" s="135"/>
      <c r="D67" s="135"/>
      <c r="E67" s="135"/>
      <c r="F67" s="135"/>
      <c r="G67" s="135"/>
      <c r="K67" s="408"/>
      <c r="L67" s="408"/>
      <c r="M67" s="104" t="s">
        <v>8</v>
      </c>
      <c r="N67" s="57" t="s">
        <v>149</v>
      </c>
      <c r="O67" s="38" t="s">
        <v>370</v>
      </c>
      <c r="P67" s="51" t="s">
        <v>145</v>
      </c>
      <c r="Q67" s="39" t="s">
        <v>217</v>
      </c>
      <c r="R67" s="45" t="s">
        <v>241</v>
      </c>
      <c r="S67" s="36"/>
      <c r="T67" s="83"/>
      <c r="U67" s="83"/>
      <c r="V67" s="83" t="str">
        <f t="shared" si="3"/>
        <v/>
      </c>
      <c r="W67" s="83"/>
      <c r="X67" s="83"/>
      <c r="Y67" s="46" t="s">
        <v>242</v>
      </c>
      <c r="Z67" s="259">
        <f t="shared" si="4"/>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73" t="s">
        <v>243</v>
      </c>
      <c r="L69" s="1174"/>
      <c r="M69" s="1174"/>
      <c r="N69" s="1174"/>
      <c r="O69" s="1174"/>
      <c r="P69" s="1174"/>
      <c r="Q69" s="1174"/>
      <c r="R69" s="1174"/>
      <c r="S69" s="1174"/>
      <c r="T69" s="1174"/>
      <c r="U69" s="1174"/>
      <c r="V69" s="1174"/>
      <c r="W69" s="1174"/>
      <c r="X69" s="1174"/>
      <c r="Y69" s="1174"/>
      <c r="Z69" s="263"/>
      <c r="AA69" s="402"/>
      <c r="AB69" s="402"/>
      <c r="AC69" s="402"/>
      <c r="AD69" s="402"/>
      <c r="AE69" s="402"/>
      <c r="AF69" s="402"/>
      <c r="AG69" s="402"/>
      <c r="AH69" s="402"/>
      <c r="AI69" s="402"/>
      <c r="AJ69" s="402"/>
    </row>
    <row r="70" spans="1:36" ht="27.6" x14ac:dyDescent="0.3">
      <c r="C70" s="135"/>
      <c r="D70" s="135"/>
      <c r="E70" s="135"/>
      <c r="F70" s="135"/>
      <c r="G70" s="135"/>
      <c r="K70" s="409" t="s">
        <v>133</v>
      </c>
      <c r="L70" s="409" t="s">
        <v>91</v>
      </c>
      <c r="M70" s="1182" t="s">
        <v>75</v>
      </c>
      <c r="N70" s="1184" t="s">
        <v>134</v>
      </c>
      <c r="O70" s="401" t="s">
        <v>135</v>
      </c>
      <c r="P70" s="409" t="s">
        <v>136</v>
      </c>
      <c r="Q70" s="409" t="s">
        <v>137</v>
      </c>
      <c r="R70" s="409" t="s">
        <v>138</v>
      </c>
      <c r="S70" s="410" t="s">
        <v>139</v>
      </c>
      <c r="T70" s="404" t="s">
        <v>344</v>
      </c>
      <c r="U70" s="404" t="s">
        <v>342</v>
      </c>
      <c r="V70" s="404" t="s">
        <v>343</v>
      </c>
      <c r="W70" s="404" t="s">
        <v>375</v>
      </c>
      <c r="X70" s="404" t="s">
        <v>379</v>
      </c>
      <c r="Y70" s="409"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405"/>
      <c r="L71" s="405"/>
      <c r="M71" s="1183"/>
      <c r="N71" s="1185"/>
      <c r="O71" s="403"/>
      <c r="P71" s="35" t="s">
        <v>141</v>
      </c>
      <c r="Q71" s="405"/>
      <c r="R71" s="405"/>
      <c r="S71" s="411"/>
      <c r="T71" s="404"/>
      <c r="U71" s="404"/>
      <c r="V71" s="404"/>
      <c r="W71" s="404"/>
      <c r="X71" s="404"/>
      <c r="Y71" s="405"/>
      <c r="Z71" s="1187"/>
      <c r="AA71" s="400" t="s">
        <v>672</v>
      </c>
      <c r="AB71" s="400" t="s">
        <v>673</v>
      </c>
      <c r="AC71" s="400" t="s">
        <v>672</v>
      </c>
      <c r="AD71" s="400" t="s">
        <v>673</v>
      </c>
      <c r="AE71" s="400" t="s">
        <v>672</v>
      </c>
      <c r="AF71" s="400" t="s">
        <v>673</v>
      </c>
      <c r="AG71" s="400" t="s">
        <v>672</v>
      </c>
      <c r="AH71" s="400" t="s">
        <v>673</v>
      </c>
      <c r="AI71" s="400" t="s">
        <v>672</v>
      </c>
      <c r="AJ71" s="400" t="s">
        <v>673</v>
      </c>
    </row>
    <row r="72" spans="1:36" x14ac:dyDescent="0.3">
      <c r="C72" s="135"/>
      <c r="D72" s="135"/>
      <c r="E72" s="135"/>
      <c r="F72" s="135"/>
      <c r="G72" s="135"/>
      <c r="K72" s="406" t="s">
        <v>142</v>
      </c>
      <c r="L72" s="406" t="s">
        <v>143</v>
      </c>
      <c r="M72" s="104" t="s">
        <v>9</v>
      </c>
      <c r="N72" s="57" t="s">
        <v>235</v>
      </c>
      <c r="O72" s="38" t="s">
        <v>244</v>
      </c>
      <c r="P72" s="60"/>
      <c r="Q72" s="61"/>
      <c r="R72" s="62"/>
      <c r="S72" s="36"/>
      <c r="T72" s="83"/>
      <c r="U72" s="83"/>
      <c r="V72" s="83" t="str">
        <f>IF(AND(W72="Y",X72="Y"),"Passed",IF(T72="M","Passed", ""))</f>
        <v/>
      </c>
      <c r="W72" s="83"/>
      <c r="X72" s="83"/>
      <c r="Y72" s="63"/>
      <c r="Z72" s="259">
        <f t="shared" ref="Z72:Z75" si="5">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407"/>
      <c r="L73" s="407"/>
      <c r="M73" s="104" t="s">
        <v>9</v>
      </c>
      <c r="N73" s="57" t="s">
        <v>229</v>
      </c>
      <c r="O73" s="38" t="s">
        <v>245</v>
      </c>
      <c r="P73" s="60"/>
      <c r="Q73" s="61"/>
      <c r="R73" s="62"/>
      <c r="S73" s="36"/>
      <c r="T73" s="83"/>
      <c r="U73" s="83"/>
      <c r="V73" s="83" t="str">
        <f>IF(AND(W73="Y",X73="Y"),"Passed",IF(T73="M","Passed", ""))</f>
        <v/>
      </c>
      <c r="W73" s="83"/>
      <c r="X73" s="83"/>
      <c r="Y73" s="63"/>
      <c r="Z73" s="259">
        <f t="shared" si="5"/>
        <v>0</v>
      </c>
      <c r="AA73" s="260"/>
      <c r="AB73" s="260"/>
      <c r="AC73" s="260"/>
      <c r="AD73" s="260"/>
      <c r="AE73" s="258"/>
      <c r="AF73" s="258"/>
      <c r="AG73" s="258"/>
      <c r="AH73" s="258"/>
      <c r="AI73" s="258"/>
      <c r="AJ73" s="258"/>
    </row>
    <row r="74" spans="1:36" ht="41.4" x14ac:dyDescent="0.3">
      <c r="C74" s="135"/>
      <c r="D74" s="135"/>
      <c r="E74" s="135"/>
      <c r="F74" s="135"/>
      <c r="G74" s="135"/>
      <c r="K74" s="407"/>
      <c r="L74" s="407"/>
      <c r="M74" s="104" t="s">
        <v>9</v>
      </c>
      <c r="N74" s="57" t="s">
        <v>3</v>
      </c>
      <c r="O74" s="38" t="s">
        <v>516</v>
      </c>
      <c r="P74" s="60"/>
      <c r="Q74" s="61"/>
      <c r="R74" s="62"/>
      <c r="S74" s="36"/>
      <c r="T74" s="83"/>
      <c r="U74" s="83"/>
      <c r="V74" s="83" t="str">
        <f>IF(AND(W74="Y",X74="Y"),"Passed",IF(T74="M","Passed", ""))</f>
        <v/>
      </c>
      <c r="W74" s="83"/>
      <c r="X74" s="83"/>
      <c r="Y74" s="63"/>
      <c r="Z74" s="259">
        <f t="shared" si="5"/>
        <v>0</v>
      </c>
      <c r="AA74" s="260"/>
      <c r="AB74" s="260"/>
      <c r="AC74" s="260"/>
      <c r="AD74" s="260"/>
      <c r="AE74" s="258"/>
      <c r="AF74" s="258"/>
      <c r="AG74" s="258"/>
      <c r="AH74" s="258"/>
      <c r="AI74" s="258"/>
      <c r="AJ74" s="258"/>
    </row>
    <row r="75" spans="1:36" ht="12.75" customHeight="1" x14ac:dyDescent="0.3">
      <c r="C75" s="135"/>
      <c r="D75" s="135"/>
      <c r="E75" s="135"/>
      <c r="F75" s="135"/>
      <c r="G75" s="135"/>
      <c r="K75" s="408"/>
      <c r="L75" s="408"/>
      <c r="M75" s="104" t="s">
        <v>9</v>
      </c>
      <c r="N75" s="57" t="s">
        <v>3</v>
      </c>
      <c r="O75" s="38" t="s">
        <v>246</v>
      </c>
      <c r="P75" s="60"/>
      <c r="Q75" s="61"/>
      <c r="R75" s="62"/>
      <c r="S75" s="36"/>
      <c r="T75" s="83"/>
      <c r="U75" s="83"/>
      <c r="V75" s="83" t="str">
        <f>IF(AND(W75="Y",X75="Y"),"Passed",IF(T75="M","Passed", ""))</f>
        <v/>
      </c>
      <c r="W75" s="83"/>
      <c r="X75" s="83"/>
      <c r="Y75" s="63"/>
      <c r="Z75" s="259">
        <f t="shared" si="5"/>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customSheetViews>
    <customSheetView guid="{6D9FC8F7-6352-4BF1-890A-27BF36FADC03}" scale="85" showGridLines="0" fitToPage="1">
      <selection activeCell="G10" sqref="G10"/>
      <pageMargins left="0.25" right="0" top="0.25" bottom="0.25" header="0.3" footer="0"/>
      <pageSetup scale="30" fitToHeight="0" orientation="landscape" r:id="rId1"/>
    </customSheetView>
  </customSheetViews>
  <mergeCells count="48">
    <mergeCell ref="AG70:AH70"/>
    <mergeCell ref="AI70:AJ70"/>
    <mergeCell ref="AI58:AJ58"/>
    <mergeCell ref="A64:G64"/>
    <mergeCell ref="A66:G66"/>
    <mergeCell ref="K69:Y69"/>
    <mergeCell ref="M70:M71"/>
    <mergeCell ref="N70:N71"/>
    <mergeCell ref="Z70:Z71"/>
    <mergeCell ref="AA70:AB70"/>
    <mergeCell ref="AC70:AD70"/>
    <mergeCell ref="AE70:AF70"/>
    <mergeCell ref="AI38:AJ38"/>
    <mergeCell ref="K57:Y57"/>
    <mergeCell ref="M58:M59"/>
    <mergeCell ref="N58:N59"/>
    <mergeCell ref="Z58:Z59"/>
    <mergeCell ref="AA58:AB58"/>
    <mergeCell ref="AC58:AD58"/>
    <mergeCell ref="AE58:AF58"/>
    <mergeCell ref="AG58:AH58"/>
    <mergeCell ref="AE17:AF17"/>
    <mergeCell ref="AG17:AH17"/>
    <mergeCell ref="AI17:AJ17"/>
    <mergeCell ref="K37:Y37"/>
    <mergeCell ref="M38:M39"/>
    <mergeCell ref="N38:N39"/>
    <mergeCell ref="Z38:Z39"/>
    <mergeCell ref="AA38:AB38"/>
    <mergeCell ref="AC38:AD38"/>
    <mergeCell ref="AE38:AF38"/>
    <mergeCell ref="M17:M18"/>
    <mergeCell ref="N17:N18"/>
    <mergeCell ref="Z17:Z18"/>
    <mergeCell ref="AA17:AB17"/>
    <mergeCell ref="AC17:AD17"/>
    <mergeCell ref="AG38:AH38"/>
    <mergeCell ref="AC2:AD2"/>
    <mergeCell ref="AE2:AF2"/>
    <mergeCell ref="AG2:AH2"/>
    <mergeCell ref="AI2:AJ2"/>
    <mergeCell ref="K16:Y16"/>
    <mergeCell ref="AA2:AB2"/>
    <mergeCell ref="A1:H1"/>
    <mergeCell ref="K1:Y1"/>
    <mergeCell ref="M2:M3"/>
    <mergeCell ref="N2:N3"/>
    <mergeCell ref="Z2:Z3"/>
  </mergeCells>
  <conditionalFormatting sqref="E13">
    <cfRule type="containsText" dxfId="2195" priority="10" operator="containsText" text="N/A">
      <formula>NOT(ISERROR(SEARCH("N/A",E13)))</formula>
    </cfRule>
    <cfRule type="containsText" dxfId="2194" priority="11" operator="containsText" text="O">
      <formula>NOT(ISERROR(SEARCH("O",E13)))</formula>
    </cfRule>
    <cfRule type="containsText" dxfId="2193" priority="12" operator="containsText" text="M">
      <formula>NOT(ISERROR(SEARCH("M",E13)))</formula>
    </cfRule>
  </conditionalFormatting>
  <conditionalFormatting sqref="C46:G46">
    <cfRule type="containsText" dxfId="2192" priority="19" operator="containsText" text="O">
      <formula>NOT(ISERROR(SEARCH("O",C46)))</formula>
    </cfRule>
  </conditionalFormatting>
  <conditionalFormatting sqref="C46:G46">
    <cfRule type="containsText" dxfId="2191" priority="16" operator="containsText" text="N/A">
      <formula>NOT(ISERROR(SEARCH("N/A",C46)))</formula>
    </cfRule>
    <cfRule type="containsText" dxfId="2190" priority="17" operator="containsText" text="Blank">
      <formula>NOT(ISERROR(SEARCH("Blank",C46)))</formula>
    </cfRule>
    <cfRule type="containsText" dxfId="2189" priority="18" operator="containsText" text="M">
      <formula>NOT(ISERROR(SEARCH("M",C46)))</formula>
    </cfRule>
  </conditionalFormatting>
  <conditionalFormatting sqref="E12">
    <cfRule type="containsText" dxfId="2188" priority="13" operator="containsText" text="N/A">
      <formula>NOT(ISERROR(SEARCH("N/A",E12)))</formula>
    </cfRule>
    <cfRule type="containsText" dxfId="2187" priority="14" operator="containsText" text="O">
      <formula>NOT(ISERROR(SEARCH("O",E12)))</formula>
    </cfRule>
    <cfRule type="containsText" dxfId="2186" priority="15" operator="containsText" text="M">
      <formula>NOT(ISERROR(SEARCH("M",E12)))</formula>
    </cfRule>
  </conditionalFormatting>
  <conditionalFormatting sqref="C7:H7">
    <cfRule type="containsText" dxfId="2185" priority="7" operator="containsText" text="N/A">
      <formula>NOT(ISERROR(SEARCH("N/A",C7)))</formula>
    </cfRule>
    <cfRule type="containsText" dxfId="2184" priority="8" operator="containsText" text="Blank">
      <formula>NOT(ISERROR(SEARCH("Blank",C7)))</formula>
    </cfRule>
    <cfRule type="containsText" dxfId="2183" priority="9" operator="containsText" text="M">
      <formula>NOT(ISERROR(SEARCH("M",C7)))</formula>
    </cfRule>
  </conditionalFormatting>
  <conditionalFormatting sqref="Z4 Z51:Z55 Z40:Z43 Z45:Z49 Z19:Z35">
    <cfRule type="cellIs" dxfId="2182" priority="6" operator="greaterThan">
      <formula>0</formula>
    </cfRule>
  </conditionalFormatting>
  <conditionalFormatting sqref="Z5:Z14">
    <cfRule type="cellIs" dxfId="2181" priority="5" operator="greaterThan">
      <formula>0</formula>
    </cfRule>
  </conditionalFormatting>
  <conditionalFormatting sqref="Z60:Z67">
    <cfRule type="cellIs" dxfId="2180" priority="4" operator="greaterThan">
      <formula>0</formula>
    </cfRule>
  </conditionalFormatting>
  <conditionalFormatting sqref="Z72:Z75">
    <cfRule type="cellIs" dxfId="2179" priority="3" operator="greaterThan">
      <formula>0</formula>
    </cfRule>
  </conditionalFormatting>
  <conditionalFormatting sqref="Z50">
    <cfRule type="cellIs" dxfId="2178" priority="2" operator="greaterThan">
      <formula>0</formula>
    </cfRule>
  </conditionalFormatting>
  <conditionalFormatting sqref="Z44">
    <cfRule type="cellIs" dxfId="2177" priority="1" operator="greaterThan">
      <formula>0</formula>
    </cfRule>
  </conditionalFormatting>
  <dataValidations count="3">
    <dataValidation type="list" allowBlank="1" showInputMessage="1" showErrorMessage="1" sqref="V58:V68 V70:V79 V17:V36 V38:V56 V2:V15">
      <formula1>"Passed, Failed, N/A"</formula1>
    </dataValidation>
    <dataValidation type="list" allowBlank="1" showInputMessage="1" showErrorMessage="1" sqref="T70:T79 T58:T68 T2:T15 T38:T56 T17:T36">
      <formula1>"M, O, N/A"</formula1>
    </dataValidation>
    <dataValidation type="list" allowBlank="1" showInputMessage="1" showErrorMessage="1" sqref="X4:X10 X33 X19 X21 X12 W1:W79">
      <formula1>"Y, N"</formula1>
    </dataValidation>
  </dataValidations>
  <hyperlinks>
    <hyperlink ref="Y4" r:id="rId2" display="http://collab.lge.com/main/x/gOGHLw"/>
    <hyperlink ref="Y7" r:id="rId3" display="http://collab.lge.com/main/x/AocBNg"/>
    <hyperlink ref="Y8" r:id="rId4"/>
    <hyperlink ref="Y19" r:id="rId5"/>
    <hyperlink ref="Y20" r:id="rId6"/>
    <hyperlink ref="Y22" r:id="rId7"/>
    <hyperlink ref="Y30" r:id="rId8"/>
    <hyperlink ref="Y31" r:id="rId9"/>
    <hyperlink ref="Y34" r:id="rId10"/>
    <hyperlink ref="Y41" r:id="rId11"/>
    <hyperlink ref="Y42" r:id="rId12" display="http://collab.lge.com/main/x/j9smN"/>
    <hyperlink ref="Y43" r:id="rId13"/>
    <hyperlink ref="Y45" r:id="rId14"/>
    <hyperlink ref="Y55" r:id="rId15"/>
    <hyperlink ref="Y35" r:id="rId16"/>
    <hyperlink ref="Y53" r:id="rId17"/>
    <hyperlink ref="Y11" r:id="rId18"/>
    <hyperlink ref="Y44" r:id="rId19"/>
  </hyperlinks>
  <pageMargins left="0.25" right="0" top="0.25" bottom="0.25" header="0.3" footer="0"/>
  <pageSetup scale="30" fitToHeight="0" orientation="landscape" r:id="rId20"/>
  <drawing r:id="rId21"/>
  <legacyDrawing r:id="rId22"/>
  <controls>
    <mc:AlternateContent xmlns:mc="http://schemas.openxmlformats.org/markup-compatibility/2006">
      <mc:Choice Requires="x14">
        <control shapeId="843778" r:id="rId23" name="CommandButton2">
          <controlPr defaultSize="0" autoLine="0" r:id="rId24">
            <anchor moveWithCells="1">
              <from>
                <xdr:col>8</xdr:col>
                <xdr:colOff>121920</xdr:colOff>
                <xdr:row>9</xdr:row>
                <xdr:rowOff>68580</xdr:rowOff>
              </from>
              <to>
                <xdr:col>9</xdr:col>
                <xdr:colOff>441960</xdr:colOff>
                <xdr:row>11</xdr:row>
                <xdr:rowOff>160020</xdr:rowOff>
              </to>
            </anchor>
          </controlPr>
        </control>
      </mc:Choice>
      <mc:Fallback>
        <control shapeId="843778" r:id="rId23" name="CommandButton2"/>
      </mc:Fallback>
    </mc:AlternateContent>
    <mc:AlternateContent xmlns:mc="http://schemas.openxmlformats.org/markup-compatibility/2006">
      <mc:Choice Requires="x14">
        <control shapeId="843777" r:id="rId25" name="CommandButton1">
          <controlPr defaultSize="0" autoLine="0" r:id="rId26">
            <anchor moveWithCells="1">
              <from>
                <xdr:col>8</xdr:col>
                <xdr:colOff>114300</xdr:colOff>
                <xdr:row>6</xdr:row>
                <xdr:rowOff>106680</xdr:rowOff>
              </from>
              <to>
                <xdr:col>9</xdr:col>
                <xdr:colOff>403860</xdr:colOff>
                <xdr:row>7</xdr:row>
                <xdr:rowOff>99060</xdr:rowOff>
              </to>
            </anchor>
          </controlPr>
        </control>
      </mc:Choice>
      <mc:Fallback>
        <control shapeId="843777" r:id="rId25"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N196"/>
  <sheetViews>
    <sheetView topLeftCell="H37" zoomScale="70" zoomScaleNormal="70" workbookViewId="0">
      <selection activeCell="O44" sqref="O44"/>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3.33203125" style="883" customWidth="1"/>
    <col min="17" max="17" width="24.88671875" style="883" customWidth="1"/>
    <col min="18" max="18" width="26.109375" style="883" customWidth="1"/>
    <col min="19" max="19" width="12.6640625" style="883" bestFit="1" customWidth="1"/>
    <col min="20" max="20" width="12.5546875" style="883" customWidth="1"/>
    <col min="21" max="21" width="11" style="883" bestFit="1" customWidth="1"/>
    <col min="22" max="22" width="10.44140625" style="883" bestFit="1" customWidth="1"/>
    <col min="23" max="23" width="23.44140625" style="883" bestFit="1" customWidth="1"/>
    <col min="24" max="24" width="22.88671875" style="883" bestFit="1" customWidth="1"/>
    <col min="25" max="25" width="42.33203125" style="883" bestFit="1" customWidth="1"/>
    <col min="26" max="26" width="16.5546875" style="883" bestFit="1" customWidth="1"/>
    <col min="27" max="36" width="11" style="883" bestFit="1" customWidth="1"/>
    <col min="37" max="40" width="9.109375" style="883"/>
    <col min="41" max="16384" width="9.109375" style="884"/>
  </cols>
  <sheetData>
    <row r="1" spans="1:36" ht="12.75" customHeight="1" x14ac:dyDescent="0.45">
      <c r="A1" s="1188" t="s">
        <v>82</v>
      </c>
      <c r="B1" s="1189"/>
      <c r="C1" s="1189"/>
      <c r="D1" s="1189"/>
      <c r="E1" s="1189"/>
      <c r="F1" s="1189"/>
      <c r="G1" s="1189"/>
      <c r="H1" s="1189"/>
      <c r="K1" s="1173" t="s">
        <v>627</v>
      </c>
      <c r="L1" s="1174"/>
      <c r="M1" s="1174"/>
      <c r="N1" s="1174"/>
      <c r="O1" s="1174"/>
      <c r="P1" s="1174"/>
      <c r="Q1" s="1174"/>
      <c r="R1" s="1174"/>
      <c r="S1" s="1174"/>
      <c r="T1" s="1174"/>
      <c r="U1" s="1174"/>
      <c r="V1" s="1174"/>
      <c r="W1" s="1174"/>
      <c r="X1" s="1174"/>
      <c r="Y1" s="1026"/>
      <c r="Z1" s="985"/>
      <c r="AA1" s="1026"/>
      <c r="AB1" s="1026"/>
      <c r="AC1" s="1026"/>
      <c r="AD1" s="1026"/>
      <c r="AE1" s="1026"/>
      <c r="AF1" s="1026"/>
      <c r="AG1" s="1026"/>
      <c r="AH1" s="1026"/>
      <c r="AI1" s="1026"/>
      <c r="AJ1" s="1026"/>
    </row>
    <row r="2" spans="1:36" ht="27.6" x14ac:dyDescent="0.3">
      <c r="A2" s="932" t="s">
        <v>367</v>
      </c>
      <c r="B2" s="997" t="s">
        <v>703</v>
      </c>
      <c r="C2" s="884"/>
      <c r="D2" s="884"/>
      <c r="E2" s="884"/>
      <c r="F2" s="884"/>
      <c r="G2" s="884"/>
      <c r="H2" s="884"/>
      <c r="K2" s="1038" t="s">
        <v>133</v>
      </c>
      <c r="L2" s="1038" t="s">
        <v>91</v>
      </c>
      <c r="M2" s="1182" t="s">
        <v>75</v>
      </c>
      <c r="N2" s="1190" t="s">
        <v>134</v>
      </c>
      <c r="O2" s="1038" t="s">
        <v>135</v>
      </c>
      <c r="P2" s="1038" t="s">
        <v>136</v>
      </c>
      <c r="Q2" s="1038" t="s">
        <v>137</v>
      </c>
      <c r="R2" s="1038" t="s">
        <v>138</v>
      </c>
      <c r="S2" s="1027" t="s">
        <v>139</v>
      </c>
      <c r="T2" s="1027" t="s">
        <v>344</v>
      </c>
      <c r="U2" s="1027" t="s">
        <v>342</v>
      </c>
      <c r="V2" s="1027" t="s">
        <v>343</v>
      </c>
      <c r="W2" s="1027" t="s">
        <v>375</v>
      </c>
      <c r="X2" s="1027" t="s">
        <v>376</v>
      </c>
      <c r="Y2" s="983"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43955</v>
      </c>
      <c r="C3" s="950"/>
      <c r="D3" s="884"/>
      <c r="E3" s="884"/>
      <c r="F3" s="884"/>
      <c r="G3" s="884"/>
      <c r="H3" s="884"/>
      <c r="K3" s="1031"/>
      <c r="L3" s="1031"/>
      <c r="M3" s="1183"/>
      <c r="N3" s="1185"/>
      <c r="O3" s="1031"/>
      <c r="P3" s="888" t="s">
        <v>141</v>
      </c>
      <c r="Q3" s="1031"/>
      <c r="R3" s="1031"/>
      <c r="S3" s="1027"/>
      <c r="T3" s="1027"/>
      <c r="U3" s="1027"/>
      <c r="V3" s="1027"/>
      <c r="W3" s="1027"/>
      <c r="X3" s="1027"/>
      <c r="Y3" s="984"/>
      <c r="Z3" s="1187"/>
      <c r="AA3" s="1023" t="s">
        <v>672</v>
      </c>
      <c r="AB3" s="1023" t="s">
        <v>673</v>
      </c>
      <c r="AC3" s="1023" t="s">
        <v>672</v>
      </c>
      <c r="AD3" s="1023" t="s">
        <v>673</v>
      </c>
      <c r="AE3" s="1023" t="s">
        <v>672</v>
      </c>
      <c r="AF3" s="1023" t="s">
        <v>673</v>
      </c>
      <c r="AG3" s="1023" t="s">
        <v>672</v>
      </c>
      <c r="AH3" s="1023" t="s">
        <v>673</v>
      </c>
      <c r="AI3" s="1023" t="s">
        <v>672</v>
      </c>
      <c r="AJ3" s="1023" t="s">
        <v>673</v>
      </c>
    </row>
    <row r="4" spans="1:36" x14ac:dyDescent="0.3">
      <c r="A4" s="932" t="s">
        <v>368</v>
      </c>
      <c r="B4" s="949">
        <f ca="1">DATEDIF(B3,TODAY(),"D")/365</f>
        <v>0.51780821917808217</v>
      </c>
      <c r="C4" s="884"/>
      <c r="D4" s="884"/>
      <c r="E4" s="884"/>
      <c r="F4" s="884"/>
      <c r="G4" s="884"/>
      <c r="H4" s="884"/>
      <c r="K4" s="1028" t="s">
        <v>142</v>
      </c>
      <c r="L4" s="1028" t="s">
        <v>143</v>
      </c>
      <c r="M4" s="934" t="s">
        <v>5</v>
      </c>
      <c r="N4" s="929" t="s">
        <v>144</v>
      </c>
      <c r="O4" s="924" t="s">
        <v>372</v>
      </c>
      <c r="P4" s="964" t="s">
        <v>145</v>
      </c>
      <c r="Q4" s="964" t="s">
        <v>146</v>
      </c>
      <c r="R4" s="962" t="s">
        <v>147</v>
      </c>
      <c r="S4" s="889" t="s">
        <v>703</v>
      </c>
      <c r="T4" s="997" t="s">
        <v>72</v>
      </c>
      <c r="U4" s="997"/>
      <c r="V4" s="997"/>
      <c r="W4" s="997"/>
      <c r="X4" s="997"/>
      <c r="Y4" s="979" t="s">
        <v>148</v>
      </c>
      <c r="Z4" s="981">
        <f>DATEDIF(AA4,AB4,"m")/12+DATEDIF(AC4,AD4,"m")/12+DATEDIF(AE4,AF4,"m")/12+DATEDIF(AG4,AH4,"m")/12+DATEDIF(AI4,AJ4,"m")/12</f>
        <v>0</v>
      </c>
      <c r="AA4" s="982"/>
      <c r="AB4" s="982"/>
      <c r="AC4" s="982"/>
      <c r="AD4" s="982"/>
      <c r="AE4" s="980"/>
      <c r="AF4" s="980"/>
      <c r="AG4" s="980"/>
      <c r="AH4" s="980"/>
      <c r="AI4" s="980"/>
      <c r="AJ4" s="980"/>
    </row>
    <row r="5" spans="1:36" ht="12.75" customHeight="1" x14ac:dyDescent="0.3">
      <c r="A5" s="932" t="s">
        <v>387</v>
      </c>
      <c r="B5" s="949">
        <v>1</v>
      </c>
      <c r="C5" s="951"/>
      <c r="D5" s="884"/>
      <c r="E5" s="884"/>
      <c r="F5" s="884"/>
      <c r="G5" s="884"/>
      <c r="H5" s="884"/>
      <c r="K5" s="1029"/>
      <c r="L5" s="1029"/>
      <c r="M5" s="934" t="s">
        <v>5</v>
      </c>
      <c r="N5" s="929" t="s">
        <v>144</v>
      </c>
      <c r="O5" s="924" t="s">
        <v>373</v>
      </c>
      <c r="P5" s="966"/>
      <c r="Q5" s="965" t="s">
        <v>150</v>
      </c>
      <c r="R5" s="963" t="s">
        <v>151</v>
      </c>
      <c r="S5" s="889" t="s">
        <v>703</v>
      </c>
      <c r="T5" s="997" t="s">
        <v>72</v>
      </c>
      <c r="U5" s="997"/>
      <c r="V5" s="997" t="s">
        <v>374</v>
      </c>
      <c r="W5" s="997"/>
      <c r="X5" s="997"/>
      <c r="Y5" s="1043"/>
      <c r="Z5" s="981">
        <f t="shared" ref="Z5:Z14" si="0">DATEDIF(AA5,AB5,"m")/12+DATEDIF(AC5,AD5,"m")/12+DATEDIF(AE5,AF5,"m")/12+DATEDIF(AG5,AH5,"m")/12+DATEDIF(AI5,AJ5,"m")/12</f>
        <v>0</v>
      </c>
      <c r="AA5" s="982"/>
      <c r="AB5" s="982"/>
      <c r="AC5" s="982"/>
      <c r="AD5" s="982"/>
      <c r="AE5" s="980"/>
      <c r="AF5" s="980"/>
      <c r="AG5" s="980"/>
      <c r="AH5" s="980"/>
      <c r="AI5" s="980"/>
      <c r="AJ5" s="980"/>
    </row>
    <row r="6" spans="1:36" ht="15" thickBot="1" x14ac:dyDescent="0.35">
      <c r="A6" s="932" t="s">
        <v>388</v>
      </c>
      <c r="B6" s="949">
        <f ca="1">B4+B5</f>
        <v>1.5178082191780822</v>
      </c>
      <c r="C6" s="951"/>
      <c r="K6" s="1029"/>
      <c r="L6" s="1029"/>
      <c r="M6" s="934" t="s">
        <v>5</v>
      </c>
      <c r="N6" s="891" t="s">
        <v>149</v>
      </c>
      <c r="O6" s="918" t="s">
        <v>149</v>
      </c>
      <c r="P6" s="966"/>
      <c r="Q6" s="892" t="s">
        <v>150</v>
      </c>
      <c r="R6" s="893" t="s">
        <v>151</v>
      </c>
      <c r="S6" s="889" t="s">
        <v>703</v>
      </c>
      <c r="T6" s="997" t="s">
        <v>72</v>
      </c>
      <c r="U6" s="997"/>
      <c r="V6" s="997" t="s">
        <v>374</v>
      </c>
      <c r="W6" s="997"/>
      <c r="X6" s="997"/>
      <c r="Y6" s="894" t="s">
        <v>152</v>
      </c>
      <c r="Z6" s="981">
        <f t="shared" si="0"/>
        <v>0</v>
      </c>
      <c r="AA6" s="982"/>
      <c r="AB6" s="982"/>
      <c r="AC6" s="982"/>
      <c r="AD6" s="982"/>
      <c r="AE6" s="980"/>
      <c r="AF6" s="980"/>
      <c r="AG6" s="980"/>
      <c r="AH6" s="980"/>
      <c r="AI6" s="980"/>
      <c r="AJ6" s="980"/>
    </row>
    <row r="7" spans="1:36" ht="28.2"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966"/>
      <c r="Q7" s="964" t="s">
        <v>247</v>
      </c>
      <c r="R7" s="962" t="s">
        <v>154</v>
      </c>
      <c r="S7" s="889" t="s">
        <v>703</v>
      </c>
      <c r="T7" s="997" t="s">
        <v>72</v>
      </c>
      <c r="U7" s="997"/>
      <c r="V7" s="997"/>
      <c r="W7" s="997"/>
      <c r="X7" s="997"/>
      <c r="Y7" s="1042" t="s">
        <v>248</v>
      </c>
      <c r="Z7" s="981">
        <f t="shared" si="0"/>
        <v>0</v>
      </c>
      <c r="AA7" s="982"/>
      <c r="AB7" s="982"/>
      <c r="AC7" s="982"/>
      <c r="AD7" s="982"/>
      <c r="AE7" s="980"/>
      <c r="AF7" s="980"/>
      <c r="AG7" s="980"/>
      <c r="AH7" s="980"/>
      <c r="AI7" s="980"/>
      <c r="AJ7" s="980"/>
    </row>
    <row r="8" spans="1:36" x14ac:dyDescent="0.3">
      <c r="A8" s="937" t="s">
        <v>56</v>
      </c>
      <c r="B8" s="938" t="s">
        <v>182</v>
      </c>
      <c r="C8" s="1003"/>
      <c r="D8" s="1002"/>
      <c r="E8" s="1002"/>
      <c r="F8" s="1002"/>
      <c r="G8" s="1002"/>
      <c r="H8" s="939" t="b">
        <f>IF(C8&lt;&gt;"",'[2]CBL Score Standard'!$D64,IF(D8&lt;&gt;"",SUM('[2]CBL Score Standard'!$D64:$E64),IF(E8&lt;&gt;"",SUM('[2]CBL Score Standard'!$D64:$F64),IF(F8&lt;&gt;"",SUM('[2]CBL Score Standard'!$D64:$G64),IF(G8&lt;&gt;"",SUM('[2]CBL Score Standard'!$D64:$H64,0))))))</f>
        <v>0</v>
      </c>
      <c r="K8" s="1029"/>
      <c r="L8" s="1029"/>
      <c r="M8" s="934" t="s">
        <v>5</v>
      </c>
      <c r="N8" s="931" t="s">
        <v>144</v>
      </c>
      <c r="O8" s="896" t="s">
        <v>517</v>
      </c>
      <c r="P8" s="966"/>
      <c r="Q8" s="892" t="s">
        <v>153</v>
      </c>
      <c r="R8" s="893" t="s">
        <v>156</v>
      </c>
      <c r="S8" s="889" t="s">
        <v>703</v>
      </c>
      <c r="T8" s="997" t="s">
        <v>72</v>
      </c>
      <c r="U8" s="997"/>
      <c r="V8" s="997"/>
      <c r="W8" s="997"/>
      <c r="X8" s="997"/>
      <c r="Y8" s="897" t="s">
        <v>157</v>
      </c>
      <c r="Z8" s="981">
        <f t="shared" si="0"/>
        <v>0</v>
      </c>
      <c r="AA8" s="982"/>
      <c r="AB8" s="982"/>
      <c r="AC8" s="982"/>
      <c r="AD8" s="982"/>
      <c r="AE8" s="980"/>
      <c r="AF8" s="980"/>
      <c r="AG8" s="980"/>
      <c r="AH8" s="980"/>
      <c r="AI8" s="980"/>
      <c r="AJ8" s="980"/>
    </row>
    <row r="9" spans="1:36" x14ac:dyDescent="0.3">
      <c r="A9" s="940" t="s">
        <v>56</v>
      </c>
      <c r="B9" s="933" t="s">
        <v>427</v>
      </c>
      <c r="C9" s="1003"/>
      <c r="D9" s="1002" t="s">
        <v>77</v>
      </c>
      <c r="E9" s="1002"/>
      <c r="F9" s="1002"/>
      <c r="G9" s="1002"/>
      <c r="H9" s="939">
        <f>IF(C9&lt;&gt;"",'[2]CBL Score Standard'!$D65,IF(D9&lt;&gt;"",SUM('[2]CBL Score Standard'!$D65:$E65),IF(E9&lt;&gt;"",SUM('[2]CBL Score Standard'!$D65:$F65),IF(F9&lt;&gt;"",SUM('[2]CBL Score Standard'!$D65:$G65),IF(G9&lt;&gt;"",SUM('[2]CBL Score Standard'!$D65:$H65,0))))))</f>
        <v>4.6511627906976744E-2</v>
      </c>
      <c r="K9" s="1029"/>
      <c r="L9" s="1029"/>
      <c r="M9" s="934" t="s">
        <v>5</v>
      </c>
      <c r="N9" s="931" t="s">
        <v>144</v>
      </c>
      <c r="O9" s="896" t="s">
        <v>661</v>
      </c>
      <c r="P9" s="966"/>
      <c r="Q9" s="892" t="s">
        <v>155</v>
      </c>
      <c r="R9" s="893" t="s">
        <v>158</v>
      </c>
      <c r="S9" s="889" t="s">
        <v>703</v>
      </c>
      <c r="T9" s="997" t="s">
        <v>72</v>
      </c>
      <c r="U9" s="997"/>
      <c r="V9" s="997" t="s">
        <v>374</v>
      </c>
      <c r="W9" s="997"/>
      <c r="X9" s="997"/>
      <c r="Y9" s="894" t="s">
        <v>159</v>
      </c>
      <c r="Z9" s="981">
        <f t="shared" si="0"/>
        <v>0</v>
      </c>
      <c r="AA9" s="982"/>
      <c r="AB9" s="982"/>
      <c r="AC9" s="982"/>
      <c r="AD9" s="982"/>
      <c r="AE9" s="980"/>
      <c r="AF9" s="980"/>
      <c r="AG9" s="980"/>
      <c r="AH9" s="980"/>
      <c r="AI9" s="980"/>
      <c r="AJ9" s="980"/>
    </row>
    <row r="10" spans="1:36" x14ac:dyDescent="0.3">
      <c r="A10" s="940" t="s">
        <v>56</v>
      </c>
      <c r="B10" s="933" t="s">
        <v>663</v>
      </c>
      <c r="C10" s="1003"/>
      <c r="D10" s="1003"/>
      <c r="E10" s="1005"/>
      <c r="F10" s="1002"/>
      <c r="G10" s="1002"/>
      <c r="H10" s="939" t="b">
        <f>IF(C10&lt;&gt;"",'[2]CBL Score Standard'!$D66,IF(D10&lt;&gt;"",SUM('[2]CBL Score Standard'!$D66:$E66),IF(E10&lt;&gt;"",SUM('[2]CBL Score Standard'!$D66:$F66),IF(F10&lt;&gt;"",SUM('[2]CBL Score Standard'!$D66:$G66),IF(G10&lt;&gt;"",SUM('[2]CBL Score Standard'!$D66:$H66,0))))))</f>
        <v>0</v>
      </c>
      <c r="K10" s="1029"/>
      <c r="L10" s="1029"/>
      <c r="M10" s="934" t="s">
        <v>5</v>
      </c>
      <c r="N10" s="931" t="s">
        <v>144</v>
      </c>
      <c r="O10" s="896" t="s">
        <v>662</v>
      </c>
      <c r="P10" s="966"/>
      <c r="Q10" s="976" t="s">
        <v>659</v>
      </c>
      <c r="R10" s="976" t="s">
        <v>278</v>
      </c>
      <c r="S10" s="889" t="s">
        <v>703</v>
      </c>
      <c r="T10" s="997" t="s">
        <v>73</v>
      </c>
      <c r="U10" s="997"/>
      <c r="V10" s="997"/>
      <c r="W10" s="997"/>
      <c r="X10" s="997"/>
      <c r="Y10" s="899" t="s">
        <v>160</v>
      </c>
      <c r="Z10" s="981">
        <f t="shared" si="0"/>
        <v>0</v>
      </c>
      <c r="AA10" s="982"/>
      <c r="AB10" s="982"/>
      <c r="AC10" s="982"/>
      <c r="AD10" s="982"/>
      <c r="AE10" s="980"/>
      <c r="AF10" s="980"/>
      <c r="AG10" s="980"/>
      <c r="AH10" s="980"/>
      <c r="AI10" s="980"/>
      <c r="AJ10" s="980"/>
    </row>
    <row r="11" spans="1:36" x14ac:dyDescent="0.3">
      <c r="A11" s="940" t="s">
        <v>56</v>
      </c>
      <c r="B11" s="933" t="s">
        <v>215</v>
      </c>
      <c r="C11" s="1003"/>
      <c r="D11" s="1003" t="s">
        <v>77</v>
      </c>
      <c r="E11" s="1005"/>
      <c r="F11" s="1002"/>
      <c r="G11" s="1002"/>
      <c r="H11" s="939">
        <f>IF(C11&lt;&gt;"",'[2]CBL Score Standard'!$D67,IF(D11&lt;&gt;"",SUM('[2]CBL Score Standard'!$D67:$E67),IF(E11&lt;&gt;"",SUM('[2]CBL Score Standard'!$D67:$F67),IF(F11&lt;&gt;"",SUM('[2]CBL Score Standard'!$D67:$G67),IF(G11&lt;&gt;"",SUM('[2]CBL Score Standard'!$D67:$H67,0))))))</f>
        <v>0</v>
      </c>
      <c r="K11" s="1029"/>
      <c r="L11" s="1029"/>
      <c r="M11" s="934" t="s">
        <v>5</v>
      </c>
      <c r="N11" s="889" t="s">
        <v>31</v>
      </c>
      <c r="O11" s="925" t="s">
        <v>175</v>
      </c>
      <c r="P11" s="1029"/>
      <c r="Q11" s="890" t="s">
        <v>383</v>
      </c>
      <c r="R11" s="893" t="s">
        <v>176</v>
      </c>
      <c r="S11" s="889" t="s">
        <v>703</v>
      </c>
      <c r="T11" s="997" t="s">
        <v>72</v>
      </c>
      <c r="U11" s="999">
        <v>44029</v>
      </c>
      <c r="V11" s="997" t="s">
        <v>374</v>
      </c>
      <c r="W11" s="997"/>
      <c r="X11" s="997"/>
      <c r="Y11" s="897" t="s">
        <v>177</v>
      </c>
      <c r="Z11" s="981">
        <f t="shared" si="0"/>
        <v>0</v>
      </c>
      <c r="AA11" s="982"/>
      <c r="AB11" s="982"/>
      <c r="AC11" s="982"/>
      <c r="AD11" s="982"/>
      <c r="AE11" s="980"/>
      <c r="AF11" s="980"/>
      <c r="AG11" s="980"/>
      <c r="AH11" s="980"/>
      <c r="AI11" s="980"/>
      <c r="AJ11" s="980"/>
    </row>
    <row r="12" spans="1:36" x14ac:dyDescent="0.3">
      <c r="A12" s="940" t="s">
        <v>63</v>
      </c>
      <c r="B12" s="933" t="s">
        <v>236</v>
      </c>
      <c r="C12" s="1003"/>
      <c r="D12" s="1003"/>
      <c r="E12" s="1003"/>
      <c r="F12" s="1002"/>
      <c r="G12" s="1002"/>
      <c r="H12" s="939" t="b">
        <f>IF(C12&lt;&gt;"",'[2]CBL Score Standard'!$D68,IF(D12&lt;&gt;"",SUM('[2]CBL Score Standard'!$D68:$E68),IF(E12&lt;&gt;"",SUM('[2]CBL Score Standard'!$D68:$F68),IF(F12&lt;&gt;"",SUM('[2]CBL Score Standard'!$D68:$G68),IF(G12&lt;&gt;"",SUM('[2]CBL Score Standard'!$D68:$H68,0))))))</f>
        <v>0</v>
      </c>
      <c r="K12" s="1029"/>
      <c r="L12" s="1029"/>
      <c r="M12" s="934" t="s">
        <v>5</v>
      </c>
      <c r="N12" s="931" t="s">
        <v>31</v>
      </c>
      <c r="O12" s="896" t="s">
        <v>660</v>
      </c>
      <c r="P12" s="995">
        <v>43613</v>
      </c>
      <c r="Q12" s="892" t="s">
        <v>167</v>
      </c>
      <c r="R12" s="893" t="s">
        <v>168</v>
      </c>
      <c r="S12" s="889" t="s">
        <v>703</v>
      </c>
      <c r="T12" s="997" t="s">
        <v>72</v>
      </c>
      <c r="U12" s="997"/>
      <c r="V12" s="997"/>
      <c r="W12" s="997"/>
      <c r="X12" s="997"/>
      <c r="Y12" s="894"/>
      <c r="Z12" s="981">
        <f t="shared" si="0"/>
        <v>0</v>
      </c>
      <c r="AA12" s="982"/>
      <c r="AB12" s="982"/>
      <c r="AC12" s="982"/>
      <c r="AD12" s="982"/>
      <c r="AE12" s="980"/>
      <c r="AF12" s="980"/>
      <c r="AG12" s="980"/>
      <c r="AH12" s="980"/>
      <c r="AI12" s="980"/>
      <c r="AJ12" s="980"/>
    </row>
    <row r="13" spans="1:36"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892" t="s">
        <v>230</v>
      </c>
      <c r="Q13" s="892" t="s">
        <v>217</v>
      </c>
      <c r="R13" s="892" t="s">
        <v>217</v>
      </c>
      <c r="S13" s="889" t="s">
        <v>703</v>
      </c>
      <c r="T13" s="421"/>
      <c r="U13" s="1000"/>
      <c r="V13" s="997"/>
      <c r="W13" s="997"/>
      <c r="X13" s="997"/>
      <c r="Y13" s="894" t="s">
        <v>169</v>
      </c>
      <c r="Z13" s="981">
        <f t="shared" si="0"/>
        <v>0</v>
      </c>
      <c r="AA13" s="982"/>
      <c r="AB13" s="982"/>
      <c r="AC13" s="982"/>
      <c r="AD13" s="982"/>
      <c r="AE13" s="980"/>
      <c r="AF13" s="980"/>
      <c r="AG13" s="980"/>
      <c r="AH13" s="980"/>
      <c r="AI13" s="980"/>
      <c r="AJ13" s="980"/>
    </row>
    <row r="14" spans="1:36" ht="27.6" x14ac:dyDescent="0.3">
      <c r="A14" s="940" t="s">
        <v>55</v>
      </c>
      <c r="B14" s="933" t="s">
        <v>694</v>
      </c>
      <c r="C14" s="1003"/>
      <c r="D14" s="1003"/>
      <c r="E14" s="1002"/>
      <c r="F14" s="1002"/>
      <c r="G14" s="1002"/>
      <c r="H14" s="939" t="b">
        <f>IF(C14&lt;&gt;"",'[2]CBL Score Standard'!$D70,IF(D14&lt;&gt;"",SUM('[2]CBL Score Standard'!$D70:$E70),IF(E14&lt;&gt;"",SUM('[2]CBL Score Standard'!$D70:$F70),IF(F14&lt;&gt;"",SUM('[2]CBL Score Standard'!$D70:$G70),IF(G14&lt;&gt;"",SUM('[2]CBL Score Standard'!$D70:$H70,0))))))</f>
        <v>0</v>
      </c>
      <c r="K14" s="1030"/>
      <c r="L14" s="1030"/>
      <c r="M14" s="934" t="s">
        <v>5</v>
      </c>
      <c r="N14" s="889" t="s">
        <v>41</v>
      </c>
      <c r="O14" s="923" t="s">
        <v>450</v>
      </c>
      <c r="P14" s="995">
        <v>43627</v>
      </c>
      <c r="Q14" s="892" t="s">
        <v>381</v>
      </c>
      <c r="R14" s="893" t="s">
        <v>382</v>
      </c>
      <c r="S14" s="889" t="s">
        <v>703</v>
      </c>
      <c r="T14" s="997" t="s">
        <v>72</v>
      </c>
      <c r="U14" s="995">
        <v>44069</v>
      </c>
      <c r="V14" s="997" t="s">
        <v>374</v>
      </c>
      <c r="W14" s="997"/>
      <c r="X14" s="997"/>
      <c r="Y14" s="894" t="s">
        <v>163</v>
      </c>
      <c r="Z14" s="981">
        <f t="shared" si="0"/>
        <v>0</v>
      </c>
      <c r="AA14" s="982"/>
      <c r="AB14" s="982"/>
      <c r="AC14" s="982"/>
      <c r="AD14" s="982"/>
      <c r="AE14" s="980"/>
      <c r="AF14" s="980"/>
      <c r="AG14" s="980"/>
      <c r="AH14" s="980"/>
      <c r="AI14" s="980"/>
      <c r="AJ14" s="980"/>
    </row>
    <row r="15" spans="1:36" x14ac:dyDescent="0.3">
      <c r="A15" s="940" t="s">
        <v>55</v>
      </c>
      <c r="B15" s="933" t="s">
        <v>185</v>
      </c>
      <c r="C15" s="1003"/>
      <c r="D15" s="1002" t="s">
        <v>77</v>
      </c>
      <c r="E15" s="1002"/>
      <c r="F15" s="1002"/>
      <c r="G15" s="1002"/>
      <c r="H15" s="939">
        <f>IF(C15&lt;&gt;"",'[2]CBL Score Standard'!$D71,IF(D15&lt;&gt;"",SUM('[2]CBL Score Standard'!$D71:$E71),IF(E15&lt;&gt;"",SUM('[2]CBL Score Standard'!$D71:$F71),IF(F15&lt;&gt;"",SUM('[2]CBL Score Standard'!$D71:$G71),IF(G15&lt;&gt;"",SUM('[2]CBL Score Standard'!$D71:$H71,0))))))</f>
        <v>0</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D16" s="1003" t="s">
        <v>77</v>
      </c>
      <c r="E16" s="1006"/>
      <c r="F16" s="1003"/>
      <c r="G16" s="1003"/>
      <c r="H16" s="939">
        <f>IF(C16&lt;&gt;"",'[2]CBL Score Standard'!$D72,IF(D16&lt;&gt;"",SUM('[2]CBL Score Standard'!$D72:$E72),IF(E16&lt;&gt;"",SUM('[2]CBL Score Standard'!$D72:$F72),IF(F16&lt;&gt;"",SUM('[2]CBL Score Standard'!$D72:$G72),IF(G16&lt;&gt;"",SUM('[2]CBL Score Standard'!$D72:$H72,0))))))</f>
        <v>0</v>
      </c>
      <c r="K16" s="1173" t="s">
        <v>170</v>
      </c>
      <c r="L16" s="1174"/>
      <c r="M16" s="1174"/>
      <c r="N16" s="1174"/>
      <c r="O16" s="1174"/>
      <c r="P16" s="1174"/>
      <c r="Q16" s="1174"/>
      <c r="R16" s="1174"/>
      <c r="S16" s="1174"/>
      <c r="T16" s="1174"/>
      <c r="U16" s="1174"/>
      <c r="V16" s="1174"/>
      <c r="W16" s="1174"/>
      <c r="X16" s="1174"/>
      <c r="Y16" s="1026"/>
      <c r="Z16" s="985"/>
      <c r="AA16" s="1026"/>
      <c r="AB16" s="1026"/>
      <c r="AC16" s="1026"/>
      <c r="AD16" s="1026"/>
      <c r="AE16" s="1026"/>
      <c r="AF16" s="1026"/>
      <c r="AG16" s="1026"/>
      <c r="AH16" s="1026"/>
      <c r="AI16" s="1026"/>
      <c r="AJ16" s="1026"/>
    </row>
    <row r="17" spans="1:36" ht="27.6" x14ac:dyDescent="0.3">
      <c r="A17" s="940" t="s">
        <v>55</v>
      </c>
      <c r="B17" s="933" t="s">
        <v>194</v>
      </c>
      <c r="C17" s="1003"/>
      <c r="D17" s="1003"/>
      <c r="E17" s="1003"/>
      <c r="F17" s="1003"/>
      <c r="G17" s="1003"/>
      <c r="H17" s="939" t="b">
        <f>IF(C17&lt;&gt;"",'[2]CBL Score Standard'!$D73,IF(D17&lt;&gt;"",SUM('[2]CBL Score Standard'!$D73:$E73),IF(E17&lt;&gt;"",SUM('[2]CBL Score Standard'!$D73:$F73),IF(F17&lt;&gt;"",SUM('[2]CBL Score Standard'!$D73:$G73),IF(G17&lt;&gt;"",SUM('[2]CBL Score Standard'!$D73:$H73,0))))))</f>
        <v>0</v>
      </c>
      <c r="K17" s="1037" t="s">
        <v>133</v>
      </c>
      <c r="L17" s="1037" t="s">
        <v>91</v>
      </c>
      <c r="M17" s="1182" t="s">
        <v>75</v>
      </c>
      <c r="N17" s="1184" t="s">
        <v>134</v>
      </c>
      <c r="O17" s="1037" t="s">
        <v>135</v>
      </c>
      <c r="P17" s="1037" t="s">
        <v>136</v>
      </c>
      <c r="Q17" s="1037" t="s">
        <v>137</v>
      </c>
      <c r="R17" s="1037" t="s">
        <v>138</v>
      </c>
      <c r="S17" s="1035" t="s">
        <v>139</v>
      </c>
      <c r="T17" s="1027" t="s">
        <v>344</v>
      </c>
      <c r="U17" s="1027" t="s">
        <v>342</v>
      </c>
      <c r="V17" s="1027"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27.6" x14ac:dyDescent="0.3">
      <c r="A18" s="940" t="s">
        <v>55</v>
      </c>
      <c r="B18" s="933" t="s">
        <v>196</v>
      </c>
      <c r="C18" s="1003"/>
      <c r="D18" s="1003"/>
      <c r="E18" s="1003"/>
      <c r="F18" s="1003"/>
      <c r="G18" s="1003"/>
      <c r="H18" s="939" t="b">
        <f>IF(C18&lt;&gt;"",'[2]CBL Score Standard'!$D74,IF(D18&lt;&gt;"",SUM('[2]CBL Score Standard'!$D74:$E74),IF(E18&lt;&gt;"",SUM('[2]CBL Score Standard'!$D74:$F74),IF(F18&lt;&gt;"",SUM('[2]CBL Score Standard'!$D74:$G74),IF(G18&lt;&gt;"",SUM('[2]CBL Score Standard'!$D74:$H74,0))))))</f>
        <v>0</v>
      </c>
      <c r="K18" s="1031"/>
      <c r="L18" s="1031"/>
      <c r="M18" s="1183"/>
      <c r="N18" s="1190"/>
      <c r="O18" s="1031"/>
      <c r="P18" s="888" t="s">
        <v>141</v>
      </c>
      <c r="Q18" s="1031"/>
      <c r="R18" s="1031"/>
      <c r="S18" s="1036"/>
      <c r="T18" s="1027"/>
      <c r="U18" s="1027"/>
      <c r="V18" s="1027"/>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x14ac:dyDescent="0.3">
      <c r="A19" s="940" t="s">
        <v>55</v>
      </c>
      <c r="B19" s="933" t="s">
        <v>198</v>
      </c>
      <c r="C19" s="1003"/>
      <c r="D19" s="1003"/>
      <c r="E19" s="1003"/>
      <c r="F19" s="1003"/>
      <c r="G19" s="1003"/>
      <c r="H19" s="939" t="b">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028" t="s">
        <v>145</v>
      </c>
      <c r="Q19" s="890" t="s">
        <v>172</v>
      </c>
      <c r="R19" s="893" t="s">
        <v>173</v>
      </c>
      <c r="S19" s="889" t="s">
        <v>703</v>
      </c>
      <c r="T19" s="620" t="s">
        <v>72</v>
      </c>
      <c r="U19" s="999">
        <v>44075</v>
      </c>
      <c r="V19" s="997" t="s">
        <v>374</v>
      </c>
      <c r="W19" s="997"/>
      <c r="X19" s="997"/>
      <c r="Y19" s="897" t="s">
        <v>174</v>
      </c>
      <c r="Z19" s="981">
        <f t="shared" ref="Z19:Z35" si="1">DATEDIF(AA19,AB19,"m")/12+DATEDIF(AC19,AD19,"m")/12+DATEDIF(AE19,AF19,"m")/12+DATEDIF(AG19,AH19,"m")/12+DATEDIF(AI19,AJ19,"m")/12</f>
        <v>0</v>
      </c>
      <c r="AA19" s="982"/>
      <c r="AB19" s="982"/>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030"/>
      <c r="Q20" s="890" t="s">
        <v>179</v>
      </c>
      <c r="R20" s="893" t="s">
        <v>180</v>
      </c>
      <c r="S20" s="889" t="s">
        <v>703</v>
      </c>
      <c r="T20" s="421"/>
      <c r="U20" s="999">
        <v>44083</v>
      </c>
      <c r="V20" s="997" t="s">
        <v>374</v>
      </c>
      <c r="W20" s="997"/>
      <c r="X20" s="997"/>
      <c r="Y20" s="897" t="s">
        <v>181</v>
      </c>
      <c r="Z20" s="981">
        <f t="shared" si="1"/>
        <v>0</v>
      </c>
      <c r="AA20" s="982"/>
      <c r="AB20" s="982"/>
      <c r="AC20" s="982"/>
      <c r="AD20" s="982"/>
      <c r="AE20" s="980"/>
      <c r="AF20" s="980"/>
      <c r="AG20" s="980"/>
      <c r="AH20" s="980"/>
      <c r="AI20" s="980"/>
      <c r="AJ20" s="980"/>
    </row>
    <row r="21" spans="1:36" x14ac:dyDescent="0.3">
      <c r="A21" s="940" t="s">
        <v>55</v>
      </c>
      <c r="B21" s="933" t="s">
        <v>664</v>
      </c>
      <c r="C21" s="1003"/>
      <c r="D21" s="1003" t="s">
        <v>77</v>
      </c>
      <c r="E21" s="1005"/>
      <c r="F21" s="1002"/>
      <c r="G21" s="1002"/>
      <c r="H21" s="939">
        <f>IF(C21&lt;&gt;"",'[2]CBL Score Standard'!$D77,IF(D21&lt;&gt;"",SUM('[2]CBL Score Standard'!$D77:$E77),IF(E21&lt;&gt;"",SUM('[2]CBL Score Standard'!$D77:$F77),IF(F21&lt;&gt;"",SUM('[2]CBL Score Standard'!$D77:$G77),IF(G21&lt;&gt;"",SUM('[2]CBL Score Standard'!$D77:$H77,0))))))</f>
        <v>0</v>
      </c>
      <c r="K21" s="1029"/>
      <c r="L21" s="1029"/>
      <c r="M21" s="934" t="s">
        <v>6</v>
      </c>
      <c r="N21" s="889" t="s">
        <v>56</v>
      </c>
      <c r="O21" s="923" t="s">
        <v>182</v>
      </c>
      <c r="P21" s="995">
        <v>43609</v>
      </c>
      <c r="Q21" s="892" t="s">
        <v>172</v>
      </c>
      <c r="R21" s="898" t="s">
        <v>183</v>
      </c>
      <c r="S21" s="889" t="s">
        <v>703</v>
      </c>
      <c r="T21" s="421"/>
      <c r="U21" s="1000"/>
      <c r="V21" s="997"/>
      <c r="W21" s="997"/>
      <c r="X21" s="997"/>
      <c r="Y21" s="899" t="s">
        <v>184</v>
      </c>
      <c r="Z21" s="981">
        <f t="shared" si="1"/>
        <v>0</v>
      </c>
      <c r="AA21" s="982"/>
      <c r="AB21" s="982"/>
      <c r="AC21" s="982"/>
      <c r="AD21" s="982"/>
      <c r="AE21" s="980"/>
      <c r="AF21" s="980"/>
      <c r="AG21" s="980"/>
      <c r="AH21" s="980"/>
      <c r="AI21" s="980"/>
      <c r="AJ21" s="980"/>
    </row>
    <row r="22" spans="1:36" x14ac:dyDescent="0.3">
      <c r="A22" s="940" t="s">
        <v>55</v>
      </c>
      <c r="B22" s="933" t="s">
        <v>448</v>
      </c>
      <c r="C22" s="1003"/>
      <c r="D22" s="1003" t="s">
        <v>77</v>
      </c>
      <c r="E22" s="1005"/>
      <c r="F22" s="1002"/>
      <c r="G22" s="1002"/>
      <c r="H22" s="939">
        <f>IF(C22&lt;&gt;"",'[2]CBL Score Standard'!$D78,IF(D22&lt;&gt;"",SUM('[2]CBL Score Standard'!$D78:$E78),IF(E22&lt;&gt;"",SUM('[2]CBL Score Standard'!$D78:$F78),IF(F22&lt;&gt;"",SUM('[2]CBL Score Standard'!$D78:$G78),IF(G22&lt;&gt;"",SUM('[2]CBL Score Standard'!$D78:$H78,0))))))</f>
        <v>0</v>
      </c>
      <c r="K22" s="1029"/>
      <c r="L22" s="1029"/>
      <c r="M22" s="934" t="s">
        <v>6</v>
      </c>
      <c r="N22" s="889" t="s">
        <v>144</v>
      </c>
      <c r="O22" s="923" t="s">
        <v>187</v>
      </c>
      <c r="P22" s="1029"/>
      <c r="Q22" s="890" t="s">
        <v>153</v>
      </c>
      <c r="R22" s="893" t="s">
        <v>156</v>
      </c>
      <c r="S22" s="889" t="s">
        <v>703</v>
      </c>
      <c r="T22" s="620" t="s">
        <v>72</v>
      </c>
      <c r="U22" s="999">
        <v>44063</v>
      </c>
      <c r="V22" s="997" t="s">
        <v>374</v>
      </c>
      <c r="W22" s="997"/>
      <c r="X22" s="997"/>
      <c r="Y22" s="897" t="s">
        <v>157</v>
      </c>
      <c r="Z22" s="981">
        <f t="shared" si="1"/>
        <v>0</v>
      </c>
      <c r="AA22" s="982"/>
      <c r="AB22" s="982"/>
      <c r="AC22" s="982"/>
      <c r="AD22" s="982"/>
      <c r="AE22" s="980"/>
      <c r="AF22" s="980"/>
      <c r="AG22" s="980"/>
      <c r="AH22" s="980"/>
      <c r="AI22" s="980"/>
      <c r="AJ22" s="980"/>
    </row>
    <row r="23" spans="1:36" ht="12.75" customHeight="1" x14ac:dyDescent="0.3">
      <c r="A23" s="940" t="s">
        <v>55</v>
      </c>
      <c r="B23" s="933" t="s">
        <v>665</v>
      </c>
      <c r="C23" s="1003"/>
      <c r="D23" s="1003" t="s">
        <v>77</v>
      </c>
      <c r="E23" s="1005"/>
      <c r="F23" s="1002"/>
      <c r="G23" s="1002"/>
      <c r="H23" s="939">
        <f>IF(C23&lt;&gt;"",'[2]CBL Score Standard'!$D79,IF(D23&lt;&gt;"",SUM('[2]CBL Score Standard'!$D79:$E79),IF(E23&lt;&gt;"",SUM('[2]CBL Score Standard'!$D79:$F79),IF(F23&lt;&gt;"",SUM('[2]CBL Score Standard'!$D79:$G79),IF(G23&lt;&gt;"",SUM('[2]CBL Score Standard'!$D79:$H79,0))))))</f>
        <v>0</v>
      </c>
      <c r="K23" s="1029"/>
      <c r="L23" s="1029"/>
      <c r="M23" s="934" t="s">
        <v>6</v>
      </c>
      <c r="N23" s="889" t="s">
        <v>144</v>
      </c>
      <c r="O23" s="923" t="s">
        <v>188</v>
      </c>
      <c r="P23" s="1029"/>
      <c r="Q23" s="892" t="s">
        <v>155</v>
      </c>
      <c r="R23" s="893" t="s">
        <v>158</v>
      </c>
      <c r="S23" s="889" t="s">
        <v>703</v>
      </c>
      <c r="T23" s="620" t="s">
        <v>72</v>
      </c>
      <c r="U23" s="999">
        <v>44097</v>
      </c>
      <c r="V23" s="997" t="s">
        <v>374</v>
      </c>
      <c r="W23" s="997"/>
      <c r="X23" s="997"/>
      <c r="Y23" s="894" t="s">
        <v>159</v>
      </c>
      <c r="Z23" s="981">
        <f t="shared" si="1"/>
        <v>0</v>
      </c>
      <c r="AA23" s="982"/>
      <c r="AB23" s="982"/>
      <c r="AC23" s="982"/>
      <c r="AD23" s="982"/>
      <c r="AE23" s="980"/>
      <c r="AF23" s="980"/>
      <c r="AG23" s="980"/>
      <c r="AH23" s="980"/>
      <c r="AI23" s="980"/>
      <c r="AJ23" s="980"/>
    </row>
    <row r="24" spans="1:36" ht="12.75" customHeight="1" x14ac:dyDescent="0.3">
      <c r="A24" s="940" t="s">
        <v>55</v>
      </c>
      <c r="B24" s="933" t="s">
        <v>238</v>
      </c>
      <c r="C24" s="1003"/>
      <c r="D24" s="1003"/>
      <c r="E24" s="1003"/>
      <c r="F24" s="1002"/>
      <c r="G24" s="1002"/>
      <c r="H24" s="939" t="b">
        <f>IF(C24&lt;&gt;"",'[2]CBL Score Standard'!$D80,IF(D24&lt;&gt;"",SUM('[2]CBL Score Standard'!$D80:$E80),IF(E24&lt;&gt;"",SUM('[2]CBL Score Standard'!$D80:$F80),IF(F24&lt;&gt;"",SUM('[2]CBL Score Standard'!$D80:$G80),IF(G24&lt;&gt;"",SUM('[2]CBL Score Standard'!$D80:$H80,0))))))</f>
        <v>0</v>
      </c>
      <c r="K24" s="1029"/>
      <c r="L24" s="1029"/>
      <c r="M24" s="934" t="s">
        <v>6</v>
      </c>
      <c r="N24" s="889" t="s">
        <v>144</v>
      </c>
      <c r="O24" s="923" t="s">
        <v>189</v>
      </c>
      <c r="P24" s="1029"/>
      <c r="Q24" s="976" t="s">
        <v>659</v>
      </c>
      <c r="R24" s="976" t="s">
        <v>278</v>
      </c>
      <c r="S24" s="889" t="s">
        <v>703</v>
      </c>
      <c r="T24" s="997"/>
      <c r="U24" s="999">
        <v>44092</v>
      </c>
      <c r="V24" s="997" t="s">
        <v>374</v>
      </c>
      <c r="W24" s="997"/>
      <c r="X24" s="997"/>
      <c r="Y24" s="899" t="s">
        <v>160</v>
      </c>
      <c r="Z24" s="981">
        <f t="shared" si="1"/>
        <v>0</v>
      </c>
      <c r="AA24" s="982"/>
      <c r="AB24" s="982"/>
      <c r="AC24" s="982"/>
      <c r="AD24" s="982"/>
      <c r="AE24" s="980"/>
      <c r="AF24" s="980"/>
      <c r="AG24" s="980"/>
      <c r="AH24" s="980"/>
      <c r="AI24" s="980"/>
      <c r="AJ24" s="980"/>
    </row>
    <row r="25" spans="1:36" x14ac:dyDescent="0.3">
      <c r="A25" s="940" t="s">
        <v>55</v>
      </c>
      <c r="B25" s="933" t="s">
        <v>515</v>
      </c>
      <c r="C25" s="1003"/>
      <c r="D25" s="1003" t="s">
        <v>77</v>
      </c>
      <c r="E25" s="1003"/>
      <c r="F25" s="1002"/>
      <c r="G25" s="1002"/>
      <c r="H25" s="939">
        <f>IF(C25&lt;&gt;"",'[2]CBL Score Standard'!$D81,IF(D25&lt;&gt;"",SUM('[2]CBL Score Standard'!$D81:$E81),IF(E25&lt;&gt;"",SUM('[2]CBL Score Standard'!$D81:$F81),IF(F25&lt;&gt;"",SUM('[2]CBL Score Standard'!$D81:$G81),IF(G25&lt;&gt;"",SUM('[2]CBL Score Standard'!$D81:$H81,0))))))</f>
        <v>0</v>
      </c>
      <c r="K25" s="1029"/>
      <c r="L25" s="1029"/>
      <c r="M25" s="934" t="s">
        <v>6</v>
      </c>
      <c r="N25" s="889" t="s">
        <v>144</v>
      </c>
      <c r="O25" s="923" t="s">
        <v>190</v>
      </c>
      <c r="P25" s="1029"/>
      <c r="Q25" s="890" t="s">
        <v>161</v>
      </c>
      <c r="R25" s="893" t="s">
        <v>162</v>
      </c>
      <c r="S25" s="889" t="s">
        <v>703</v>
      </c>
      <c r="T25" s="997"/>
      <c r="U25" s="997"/>
      <c r="V25" s="997"/>
      <c r="W25" s="997"/>
      <c r="X25" s="997"/>
      <c r="Y25" s="899" t="s">
        <v>163</v>
      </c>
      <c r="Z25" s="981">
        <f t="shared" si="1"/>
        <v>0</v>
      </c>
      <c r="AA25" s="982"/>
      <c r="AB25" s="982"/>
      <c r="AC25" s="982"/>
      <c r="AD25" s="982"/>
      <c r="AE25" s="980"/>
      <c r="AF25" s="980"/>
      <c r="AG25" s="980"/>
      <c r="AH25" s="980"/>
      <c r="AI25" s="980"/>
      <c r="AJ25" s="980"/>
    </row>
    <row r="26" spans="1:36" ht="26.4"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030"/>
      <c r="Q26" s="890" t="s">
        <v>164</v>
      </c>
      <c r="R26" s="893" t="s">
        <v>165</v>
      </c>
      <c r="S26" s="889" t="s">
        <v>703</v>
      </c>
      <c r="T26" s="997" t="s">
        <v>72</v>
      </c>
      <c r="U26" s="999">
        <v>44088</v>
      </c>
      <c r="V26" s="997" t="s">
        <v>374</v>
      </c>
      <c r="W26" s="997"/>
      <c r="X26" s="997"/>
      <c r="Y26" s="899" t="s">
        <v>166</v>
      </c>
      <c r="Z26" s="981">
        <f t="shared" si="1"/>
        <v>0</v>
      </c>
      <c r="AA26" s="982"/>
      <c r="AB26" s="982"/>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923" t="s">
        <v>192</v>
      </c>
      <c r="P27" s="995">
        <v>43608</v>
      </c>
      <c r="Q27" s="892" t="s">
        <v>383</v>
      </c>
      <c r="R27" s="898" t="s">
        <v>341</v>
      </c>
      <c r="S27" s="889" t="s">
        <v>703</v>
      </c>
      <c r="T27" s="620" t="s">
        <v>72</v>
      </c>
      <c r="U27" s="1000">
        <v>44064</v>
      </c>
      <c r="V27" s="997" t="s">
        <v>374</v>
      </c>
      <c r="W27" s="997"/>
      <c r="X27" s="997"/>
      <c r="Y27" s="899" t="s">
        <v>193</v>
      </c>
      <c r="Z27" s="981">
        <f t="shared" si="1"/>
        <v>0</v>
      </c>
      <c r="AA27" s="982"/>
      <c r="AB27" s="982"/>
      <c r="AC27" s="982"/>
      <c r="AD27" s="982"/>
      <c r="AE27" s="980"/>
      <c r="AF27" s="980"/>
      <c r="AG27" s="980"/>
      <c r="AH27" s="980"/>
      <c r="AI27" s="980"/>
      <c r="AJ27" s="980"/>
    </row>
    <row r="28" spans="1:36" ht="27.6" x14ac:dyDescent="0.3">
      <c r="A28" s="940" t="s">
        <v>59</v>
      </c>
      <c r="B28" s="933" t="s">
        <v>684</v>
      </c>
      <c r="C28" s="1003"/>
      <c r="D28" s="1003" t="s">
        <v>77</v>
      </c>
      <c r="E28" s="1002"/>
      <c r="F28" s="1002"/>
      <c r="G28" s="1002"/>
      <c r="H28" s="939">
        <f>IF(C28&lt;&gt;"",'[2]CBL Score Standard'!$D84,IF(D28&lt;&gt;"",SUM('[2]CBL Score Standard'!$D84:$E84),IF(E28&lt;&gt;"",SUM('[2]CBL Score Standard'!$D84:$F84),IF(F28&lt;&gt;"",SUM('[2]CBL Score Standard'!$D84:$G84),IF(G28&lt;&gt;"",SUM('[2]CBL Score Standard'!$D84:$H84,0))))))</f>
        <v>0</v>
      </c>
      <c r="K28" s="1029"/>
      <c r="L28" s="1029"/>
      <c r="M28" s="934" t="s">
        <v>6</v>
      </c>
      <c r="N28" s="889" t="s">
        <v>55</v>
      </c>
      <c r="O28" s="923" t="s">
        <v>194</v>
      </c>
      <c r="P28" s="995">
        <v>43544</v>
      </c>
      <c r="Q28" s="976" t="s">
        <v>649</v>
      </c>
      <c r="R28" s="976" t="s">
        <v>650</v>
      </c>
      <c r="S28" s="889" t="s">
        <v>703</v>
      </c>
      <c r="T28" s="997"/>
      <c r="U28" s="997"/>
      <c r="V28" s="997"/>
      <c r="W28" s="997"/>
      <c r="X28" s="997"/>
      <c r="Y28" s="899" t="s">
        <v>195</v>
      </c>
      <c r="Z28" s="981">
        <f t="shared" si="1"/>
        <v>0</v>
      </c>
      <c r="AA28" s="982"/>
      <c r="AB28" s="982"/>
      <c r="AC28" s="982"/>
      <c r="AD28" s="982"/>
      <c r="AE28" s="980"/>
      <c r="AF28" s="980"/>
      <c r="AG28" s="980"/>
      <c r="AH28" s="980"/>
      <c r="AI28" s="980"/>
      <c r="AJ28" s="980"/>
    </row>
    <row r="29" spans="1:36" ht="27.6" x14ac:dyDescent="0.3">
      <c r="A29" s="940" t="s">
        <v>59</v>
      </c>
      <c r="B29" s="933" t="s">
        <v>683</v>
      </c>
      <c r="C29" s="1003" t="s">
        <v>77</v>
      </c>
      <c r="D29" s="1003"/>
      <c r="E29" s="1002"/>
      <c r="F29" s="1002"/>
      <c r="G29" s="1002"/>
      <c r="H29" s="939">
        <f>IF(C29&lt;&gt;"",'[2]CBL Score Standard'!$D85,IF(D29&lt;&gt;"",SUM('[2]CBL Score Standard'!$D85:$E85),IF(E29&lt;&gt;"",SUM('[2]CBL Score Standard'!$D85:$F85),IF(F29&lt;&gt;"",SUM('[2]CBL Score Standard'!$D85:$G85),IF(G29&lt;&gt;"",SUM('[2]CBL Score Standard'!$D85:$H85,0))))))</f>
        <v>0</v>
      </c>
      <c r="K29" s="1029"/>
      <c r="L29" s="1029"/>
      <c r="M29" s="934" t="s">
        <v>6</v>
      </c>
      <c r="N29" s="889" t="s">
        <v>55</v>
      </c>
      <c r="O29" s="923" t="s">
        <v>196</v>
      </c>
      <c r="P29" s="964" t="s">
        <v>145</v>
      </c>
      <c r="Q29" s="976" t="s">
        <v>651</v>
      </c>
      <c r="R29" s="976" t="s">
        <v>652</v>
      </c>
      <c r="S29" s="889" t="s">
        <v>703</v>
      </c>
      <c r="T29" s="620" t="s">
        <v>73</v>
      </c>
      <c r="U29" s="997"/>
      <c r="V29" s="997"/>
      <c r="W29" s="997"/>
      <c r="X29" s="997"/>
      <c r="Y29" s="899" t="s">
        <v>197</v>
      </c>
      <c r="Z29" s="981">
        <f t="shared" si="1"/>
        <v>0</v>
      </c>
      <c r="AA29" s="982"/>
      <c r="AB29" s="982"/>
      <c r="AC29" s="982"/>
      <c r="AD29" s="982"/>
      <c r="AE29" s="980"/>
      <c r="AF29" s="980"/>
      <c r="AG29" s="980"/>
      <c r="AH29" s="980"/>
      <c r="AI29" s="980"/>
      <c r="AJ29" s="980"/>
    </row>
    <row r="30" spans="1:36" x14ac:dyDescent="0.3">
      <c r="A30" s="940" t="s">
        <v>149</v>
      </c>
      <c r="B30" s="933" t="s">
        <v>149</v>
      </c>
      <c r="C30" s="1002"/>
      <c r="D30" s="1002" t="s">
        <v>77</v>
      </c>
      <c r="E30" s="1002"/>
      <c r="F30" s="1002"/>
      <c r="G30" s="1002"/>
      <c r="H30" s="939">
        <f>IF(C30&lt;&gt;"",'[2]CBL Score Standard'!$D86,IF(D30&lt;&gt;"",SUM('[2]CBL Score Standard'!$D86:$E86),IF(E30&lt;&gt;"",SUM('[2]CBL Score Standard'!$D86:$F86),IF(F30&lt;&gt;"",SUM('[2]CBL Score Standard'!$D86:$G86),IF(G30&lt;&gt;"",SUM('[2]CBL Score Standard'!$D86:$H86,0))))))</f>
        <v>0.13742071881606766</v>
      </c>
      <c r="K30" s="1029"/>
      <c r="L30" s="1029"/>
      <c r="M30" s="934" t="s">
        <v>6</v>
      </c>
      <c r="N30" s="889" t="s">
        <v>55</v>
      </c>
      <c r="O30" s="923" t="s">
        <v>198</v>
      </c>
      <c r="P30" s="965"/>
      <c r="Q30" s="892" t="s">
        <v>199</v>
      </c>
      <c r="R30" s="898" t="s">
        <v>200</v>
      </c>
      <c r="S30" s="889" t="s">
        <v>703</v>
      </c>
      <c r="T30" s="620" t="s">
        <v>73</v>
      </c>
      <c r="U30" s="997"/>
      <c r="V30" s="997"/>
      <c r="W30" s="997"/>
      <c r="X30" s="997"/>
      <c r="Y30" s="902" t="s">
        <v>201</v>
      </c>
      <c r="Z30" s="981">
        <f t="shared" si="1"/>
        <v>0</v>
      </c>
      <c r="AA30" s="982"/>
      <c r="AB30" s="982"/>
      <c r="AC30" s="982"/>
      <c r="AD30" s="982"/>
      <c r="AE30" s="980"/>
      <c r="AF30" s="980"/>
      <c r="AG30" s="980"/>
      <c r="AH30" s="980"/>
      <c r="AI30" s="980"/>
      <c r="AJ30" s="980"/>
    </row>
    <row r="31" spans="1:36" x14ac:dyDescent="0.3">
      <c r="A31" s="940" t="s">
        <v>149</v>
      </c>
      <c r="B31" s="933" t="s">
        <v>370</v>
      </c>
      <c r="C31" s="1003"/>
      <c r="D31" s="1003"/>
      <c r="E31" s="1004"/>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923" t="s">
        <v>202</v>
      </c>
      <c r="P31" s="995">
        <v>43629</v>
      </c>
      <c r="Q31" s="892" t="s">
        <v>384</v>
      </c>
      <c r="R31" s="898" t="s">
        <v>385</v>
      </c>
      <c r="S31" s="889" t="s">
        <v>703</v>
      </c>
      <c r="T31" s="997"/>
      <c r="U31" s="997"/>
      <c r="V31" s="997"/>
      <c r="W31" s="997"/>
      <c r="X31" s="997"/>
      <c r="Y31" s="902" t="s">
        <v>203</v>
      </c>
      <c r="Z31" s="981">
        <f t="shared" si="1"/>
        <v>0</v>
      </c>
      <c r="AA31" s="982"/>
      <c r="AB31" s="982"/>
      <c r="AC31" s="982"/>
      <c r="AD31" s="982"/>
      <c r="AE31" s="980"/>
      <c r="AF31" s="980"/>
      <c r="AG31" s="980"/>
      <c r="AH31" s="980"/>
      <c r="AI31" s="980"/>
      <c r="AJ31" s="980"/>
    </row>
    <row r="32" spans="1:36" ht="26.4" x14ac:dyDescent="0.3">
      <c r="A32" s="940" t="s">
        <v>31</v>
      </c>
      <c r="B32" s="933" t="s">
        <v>660</v>
      </c>
      <c r="C32" s="1002"/>
      <c r="D32" s="1002" t="s">
        <v>77</v>
      </c>
      <c r="E32" s="1002"/>
      <c r="F32" s="1002"/>
      <c r="G32" s="1002"/>
      <c r="H32" s="939">
        <f>IF(C32&lt;&gt;"",'[2]CBL Score Standard'!$D88,IF(D32&lt;&gt;"",SUM('[2]CBL Score Standard'!$D88:$E88),IF(E32&lt;&gt;"",SUM('[2]CBL Score Standard'!$D88:$F88),IF(F32&lt;&gt;"",SUM('[2]CBL Score Standard'!$D88:$G88),IF(G32&lt;&gt;"",SUM('[2]CBL Score Standard'!$D88:$H88,0))))))</f>
        <v>0.13742071881606766</v>
      </c>
      <c r="K32" s="1029"/>
      <c r="L32" s="1029"/>
      <c r="M32" s="934" t="s">
        <v>6</v>
      </c>
      <c r="N32" s="889" t="s">
        <v>56</v>
      </c>
      <c r="O32" s="923" t="s">
        <v>427</v>
      </c>
      <c r="P32" s="995">
        <v>43613</v>
      </c>
      <c r="Q32" s="892" t="s">
        <v>167</v>
      </c>
      <c r="R32" s="898" t="s">
        <v>204</v>
      </c>
      <c r="S32" s="889" t="s">
        <v>703</v>
      </c>
      <c r="T32" s="620" t="s">
        <v>72</v>
      </c>
      <c r="U32" s="993">
        <v>44048</v>
      </c>
      <c r="V32" s="1001" t="s">
        <v>374</v>
      </c>
      <c r="W32" s="997"/>
      <c r="X32" s="997"/>
      <c r="Y32" s="899" t="s">
        <v>205</v>
      </c>
      <c r="Z32" s="981">
        <f t="shared" si="1"/>
        <v>0</v>
      </c>
      <c r="AA32" s="982"/>
      <c r="AB32" s="982"/>
      <c r="AC32" s="982"/>
      <c r="AD32" s="982"/>
      <c r="AE32" s="980"/>
      <c r="AF32" s="980"/>
      <c r="AG32" s="980"/>
      <c r="AH32" s="980"/>
      <c r="AI32" s="980"/>
      <c r="AJ32" s="980"/>
    </row>
    <row r="33" spans="1:36" x14ac:dyDescent="0.3">
      <c r="A33" s="940" t="s">
        <v>31</v>
      </c>
      <c r="B33" s="933" t="s">
        <v>175</v>
      </c>
      <c r="C33" s="1003"/>
      <c r="D33" s="1002" t="s">
        <v>77</v>
      </c>
      <c r="E33" s="1005"/>
      <c r="F33" s="1002"/>
      <c r="G33" s="1002"/>
      <c r="H33" s="939">
        <f>IF(C33&lt;&gt;"",'[2]CBL Score Standard'!$D89,IF(D33&lt;&gt;"",SUM('[2]CBL Score Standard'!$D89:$E89),IF(E33&lt;&gt;"",SUM('[2]CBL Score Standard'!$D89:$F89),IF(F33&lt;&gt;"",SUM('[2]CBL Score Standard'!$D89:$G89),IF(G33&lt;&gt;"",SUM('[2]CBL Score Standard'!$D89:$H89,0))))))</f>
        <v>0.13742071881606766</v>
      </c>
      <c r="K33" s="1029"/>
      <c r="L33" s="1029"/>
      <c r="M33" s="934" t="s">
        <v>6</v>
      </c>
      <c r="N33" s="889" t="s">
        <v>0</v>
      </c>
      <c r="O33" s="923" t="s">
        <v>426</v>
      </c>
      <c r="P33" s="892" t="s">
        <v>145</v>
      </c>
      <c r="Q33" s="892" t="s">
        <v>206</v>
      </c>
      <c r="R33" s="893" t="s">
        <v>206</v>
      </c>
      <c r="S33" s="889" t="s">
        <v>703</v>
      </c>
      <c r="T33" s="997"/>
      <c r="U33" s="997"/>
      <c r="V33" s="997"/>
      <c r="W33" s="997"/>
      <c r="X33" s="997"/>
      <c r="Y33" s="894"/>
      <c r="Z33" s="981">
        <f t="shared" si="1"/>
        <v>0</v>
      </c>
      <c r="AA33" s="982"/>
      <c r="AB33" s="982"/>
      <c r="AC33" s="982"/>
      <c r="AD33" s="982"/>
      <c r="AE33" s="980"/>
      <c r="AF33" s="980"/>
      <c r="AG33" s="980"/>
      <c r="AH33" s="980"/>
      <c r="AI33" s="980"/>
      <c r="AJ33" s="980"/>
    </row>
    <row r="34" spans="1:36" x14ac:dyDescent="0.3">
      <c r="A34" s="940" t="s">
        <v>46</v>
      </c>
      <c r="B34" s="933" t="s">
        <v>171</v>
      </c>
      <c r="C34" s="1003"/>
      <c r="D34" s="1002" t="s">
        <v>77</v>
      </c>
      <c r="E34" s="1005"/>
      <c r="F34" s="1002"/>
      <c r="G34" s="1002"/>
      <c r="H34" s="939">
        <f>IF(C34&lt;&gt;"",'[2]CBL Score Standard'!$D90,IF(D34&lt;&gt;"",SUM('[2]CBL Score Standard'!$D90:$E90),IF(E34&lt;&gt;"",SUM('[2]CBL Score Standard'!$D90:$F90),IF(F34&lt;&gt;"",SUM('[2]CBL Score Standard'!$D90:$G90),IF(G34&lt;&gt;"",SUM('[2]CBL Score Standard'!$D90:$H90,0))))))</f>
        <v>4.6511627906976744E-2</v>
      </c>
      <c r="K34" s="1029"/>
      <c r="L34" s="1029"/>
      <c r="M34" s="934" t="s">
        <v>6</v>
      </c>
      <c r="N34" s="889" t="s">
        <v>53</v>
      </c>
      <c r="O34" s="926" t="s">
        <v>371</v>
      </c>
      <c r="P34" s="892" t="s">
        <v>145</v>
      </c>
      <c r="Q34" s="892" t="s">
        <v>164</v>
      </c>
      <c r="R34" s="898" t="s">
        <v>207</v>
      </c>
      <c r="S34" s="889" t="s">
        <v>703</v>
      </c>
      <c r="T34" s="997"/>
      <c r="U34" s="997"/>
      <c r="V34" s="997"/>
      <c r="W34" s="997"/>
      <c r="X34" s="997"/>
      <c r="Y34" s="902" t="s">
        <v>208</v>
      </c>
      <c r="Z34" s="981">
        <f t="shared" si="1"/>
        <v>0</v>
      </c>
      <c r="AA34" s="982"/>
      <c r="AB34" s="982"/>
      <c r="AC34" s="982"/>
      <c r="AD34" s="982"/>
      <c r="AE34" s="980"/>
      <c r="AF34" s="980"/>
      <c r="AG34" s="980"/>
      <c r="AH34" s="980"/>
      <c r="AI34" s="980"/>
      <c r="AJ34" s="980"/>
    </row>
    <row r="35" spans="1:36" ht="28.8" x14ac:dyDescent="0.3">
      <c r="A35" s="940" t="s">
        <v>2</v>
      </c>
      <c r="B35" s="933" t="s">
        <v>234</v>
      </c>
      <c r="C35" s="1003"/>
      <c r="D35" s="1003"/>
      <c r="E35" s="1003"/>
      <c r="F35" s="1002"/>
      <c r="G35" s="1002"/>
      <c r="H35" s="939" t="b">
        <f>IF(C35&lt;&gt;"",'[2]CBL Score Standard'!$D91,IF(D35&lt;&gt;"",SUM('[2]CBL Score Standard'!$D91:$E91),IF(E35&lt;&gt;"",SUM('[2]CBL Score Standard'!$D91:$F91),IF(F35&lt;&gt;"",SUM('[2]CBL Score Standard'!$D91:$G91),IF(G35&lt;&gt;"",SUM('[2]CBL Score Standard'!$D91:$H91,0))))))</f>
        <v>0</v>
      </c>
      <c r="K35" s="1030"/>
      <c r="L35" s="1030"/>
      <c r="M35" s="934" t="s">
        <v>6</v>
      </c>
      <c r="N35" s="889" t="s">
        <v>54</v>
      </c>
      <c r="O35" s="923" t="s">
        <v>345</v>
      </c>
      <c r="P35" s="995">
        <v>43644</v>
      </c>
      <c r="Q35" s="892" t="s">
        <v>209</v>
      </c>
      <c r="R35" s="898" t="s">
        <v>210</v>
      </c>
      <c r="S35" s="889" t="s">
        <v>703</v>
      </c>
      <c r="T35" s="620" t="s">
        <v>72</v>
      </c>
      <c r="U35" s="999">
        <v>43999</v>
      </c>
      <c r="V35" s="997" t="s">
        <v>374</v>
      </c>
      <c r="W35" s="997"/>
      <c r="X35" s="997"/>
      <c r="Y35" s="973" t="s">
        <v>629</v>
      </c>
      <c r="Z35" s="981">
        <f t="shared" si="1"/>
        <v>0</v>
      </c>
      <c r="AA35" s="982"/>
      <c r="AB35" s="982"/>
      <c r="AC35" s="982"/>
      <c r="AD35" s="982"/>
      <c r="AE35" s="980"/>
      <c r="AF35" s="980"/>
      <c r="AG35" s="980"/>
      <c r="AH35" s="980"/>
      <c r="AI35" s="980"/>
      <c r="AJ35" s="980"/>
    </row>
    <row r="36" spans="1:36" x14ac:dyDescent="0.3">
      <c r="A36" s="940" t="s">
        <v>54</v>
      </c>
      <c r="B36" s="933" t="s">
        <v>425</v>
      </c>
      <c r="C36" s="1002" t="s">
        <v>77</v>
      </c>
      <c r="D36" s="1002"/>
      <c r="E36" s="1002"/>
      <c r="F36" s="1002"/>
      <c r="G36" s="1002"/>
      <c r="H36" s="939">
        <f>IF(C36&lt;&gt;"",'[2]CBL Score Standard'!$D92,IF(D36&lt;&gt;"",SUM('[2]CBL Score Standard'!$D92:$E92),IF(E36&lt;&gt;"",SUM('[2]CBL Score Standard'!$D92:$F92),IF(F36&lt;&gt;"",SUM('[2]CBL Score Standard'!$D92:$G92),IF(G36&lt;&gt;"",SUM('[2]CBL Score Standard'!$D92:$H92,0))))))</f>
        <v>9.0909090909090912E-2</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2" t="s">
        <v>77</v>
      </c>
      <c r="E37" s="1002"/>
      <c r="F37" s="1002"/>
      <c r="G37" s="1002"/>
      <c r="H37" s="939">
        <f>IF(C37&lt;&gt;"",'[2]CBL Score Standard'!$D93,IF(D37&lt;&gt;"",SUM('[2]CBL Score Standard'!$D93:$E93),IF(E37&lt;&gt;"",SUM('[2]CBL Score Standard'!$D93:$F93),IF(F37&lt;&gt;"",SUM('[2]CBL Score Standard'!$D93:$G93),IF(G37&lt;&gt;"",SUM('[2]CBL Score Standard'!$D93:$H93,0))))))</f>
        <v>4.6511627906976744E-2</v>
      </c>
      <c r="K37" s="1173" t="s">
        <v>211</v>
      </c>
      <c r="L37" s="1174"/>
      <c r="M37" s="1174"/>
      <c r="N37" s="1174"/>
      <c r="O37" s="1174"/>
      <c r="P37" s="1174"/>
      <c r="Q37" s="1174"/>
      <c r="R37" s="1174"/>
      <c r="S37" s="1174"/>
      <c r="T37" s="1174"/>
      <c r="U37" s="1174"/>
      <c r="V37" s="1174"/>
      <c r="W37" s="1174"/>
      <c r="X37" s="1174"/>
      <c r="Y37" s="1026"/>
      <c r="Z37" s="985"/>
      <c r="AA37" s="1026"/>
      <c r="AB37" s="1026"/>
      <c r="AC37" s="1026"/>
      <c r="AD37" s="1026"/>
      <c r="AE37" s="1026"/>
      <c r="AF37" s="1026"/>
      <c r="AG37" s="1026"/>
      <c r="AH37" s="1026"/>
      <c r="AI37" s="1026"/>
      <c r="AJ37" s="1026"/>
    </row>
    <row r="38" spans="1:36" ht="27.6" x14ac:dyDescent="0.3">
      <c r="A38" s="940" t="s">
        <v>54</v>
      </c>
      <c r="B38" s="933" t="s">
        <v>231</v>
      </c>
      <c r="C38" s="1003"/>
      <c r="D38" s="1003"/>
      <c r="E38" s="1002"/>
      <c r="F38" s="1002"/>
      <c r="G38" s="1002"/>
      <c r="H38" s="939" t="b">
        <f>IF(C38&lt;&gt;"",'[2]CBL Score Standard'!$D94,IF(D38&lt;&gt;"",SUM('[2]CBL Score Standard'!$D94:$E94),IF(E38&lt;&gt;"",SUM('[2]CBL Score Standard'!$D94:$F94),IF(F38&lt;&gt;"",SUM('[2]CBL Score Standard'!$D94:$G94),IF(G38&lt;&gt;"",SUM('[2]CBL Score Standard'!$D94:$H94,0))))))</f>
        <v>0</v>
      </c>
      <c r="K38" s="1037" t="s">
        <v>133</v>
      </c>
      <c r="L38" s="1037" t="s">
        <v>91</v>
      </c>
      <c r="M38" s="1182" t="s">
        <v>75</v>
      </c>
      <c r="N38" s="1184" t="s">
        <v>134</v>
      </c>
      <c r="O38" s="1025" t="s">
        <v>135</v>
      </c>
      <c r="P38" s="1037" t="s">
        <v>136</v>
      </c>
      <c r="Q38" s="1037" t="s">
        <v>137</v>
      </c>
      <c r="R38" s="1037" t="s">
        <v>138</v>
      </c>
      <c r="S38" s="1035" t="s">
        <v>139</v>
      </c>
      <c r="T38" s="1027" t="s">
        <v>344</v>
      </c>
      <c r="U38" s="1027" t="s">
        <v>342</v>
      </c>
      <c r="V38" s="1027"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27.6" x14ac:dyDescent="0.3">
      <c r="A39" s="940" t="s">
        <v>53</v>
      </c>
      <c r="B39" s="933" t="s">
        <v>371</v>
      </c>
      <c r="C39" s="1003"/>
      <c r="D39" s="1004"/>
      <c r="E39" s="1004"/>
      <c r="F39" s="1002"/>
      <c r="G39" s="1002"/>
      <c r="H39" s="939" t="b">
        <f>IF(C39&lt;&gt;"",'[2]CBL Score Standard'!$D95,IF(D39&lt;&gt;"",SUM('[2]CBL Score Standard'!$D95:$E95),IF(E39&lt;&gt;"",SUM('[2]CBL Score Standard'!$D95:$F95),IF(F39&lt;&gt;"",SUM('[2]CBL Score Standard'!$D95:$G95),IF(G39&lt;&gt;"",SUM('[2]CBL Score Standard'!$D95:$H95,0))))))</f>
        <v>0</v>
      </c>
      <c r="K39" s="1031"/>
      <c r="L39" s="1031"/>
      <c r="M39" s="1183"/>
      <c r="N39" s="1190"/>
      <c r="O39" s="1024"/>
      <c r="P39" s="888" t="s">
        <v>141</v>
      </c>
      <c r="Q39" s="1031"/>
      <c r="R39" s="1031"/>
      <c r="S39" s="1036"/>
      <c r="T39" s="1027"/>
      <c r="U39" s="1027"/>
      <c r="V39" s="1027"/>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x14ac:dyDescent="0.3">
      <c r="A40" s="940" t="s">
        <v>53</v>
      </c>
      <c r="B40" s="933" t="s">
        <v>223</v>
      </c>
      <c r="C40" s="1003"/>
      <c r="D40" s="1003"/>
      <c r="E40" s="1004"/>
      <c r="F40" s="1002"/>
      <c r="G40" s="1002"/>
      <c r="H40" s="939" t="b">
        <f>IF(C40&lt;&gt;"",'[2]CBL Score Standard'!$D96,IF(D40&lt;&gt;"",SUM('[2]CBL Score Standard'!$D96:$E96),IF(E40&lt;&gt;"",SUM('[2]CBL Score Standard'!$D96:$F96),IF(F40&lt;&gt;"",SUM('[2]CBL Score Standard'!$D96:$G96),IF(G40&lt;&gt;"",SUM('[2]CBL Score Standard'!$D96:$H96,0))))))</f>
        <v>0</v>
      </c>
      <c r="K40" s="1028" t="s">
        <v>142</v>
      </c>
      <c r="L40" s="1028" t="s">
        <v>143</v>
      </c>
      <c r="M40" s="934" t="s">
        <v>7</v>
      </c>
      <c r="N40" s="889" t="s">
        <v>56</v>
      </c>
      <c r="O40" s="923" t="s">
        <v>663</v>
      </c>
      <c r="P40" s="964" t="s">
        <v>145</v>
      </c>
      <c r="Q40" s="892" t="s">
        <v>212</v>
      </c>
      <c r="R40" s="898" t="s">
        <v>213</v>
      </c>
      <c r="S40" s="919"/>
      <c r="T40" s="998"/>
      <c r="U40" s="999"/>
      <c r="V40" s="1001"/>
      <c r="W40" s="997"/>
      <c r="X40" s="997"/>
      <c r="Y40" s="899" t="s">
        <v>214</v>
      </c>
      <c r="Z40" s="981">
        <f t="shared" ref="Z40:Z55" si="2">DATEDIF(AA40,AB40,"m")/12+DATEDIF(AC40,AD40,"m")/12+DATEDIF(AE40,AF40,"m")/12+DATEDIF(AG40,AH40,"m")/12+DATEDIF(AI40,AJ40,"m")/12</f>
        <v>0</v>
      </c>
      <c r="AA40" s="982"/>
      <c r="AB40" s="982"/>
      <c r="AC40" s="982"/>
      <c r="AD40" s="982"/>
      <c r="AE40" s="980"/>
      <c r="AF40" s="980"/>
      <c r="AG40" s="980"/>
      <c r="AH40" s="980"/>
      <c r="AI40" s="980"/>
      <c r="AJ40" s="980"/>
    </row>
    <row r="41" spans="1:36" x14ac:dyDescent="0.3">
      <c r="A41" s="940" t="s">
        <v>53</v>
      </c>
      <c r="B41" s="933" t="s">
        <v>226</v>
      </c>
      <c r="C41" s="1003"/>
      <c r="D41" s="1003"/>
      <c r="E41" s="1004"/>
      <c r="F41" s="1002"/>
      <c r="G41" s="1002"/>
      <c r="H41" s="939" t="b">
        <f>IF(C41&lt;&gt;"",'[2]CBL Score Standard'!$D97,IF(D41&lt;&gt;"",SUM('[2]CBL Score Standard'!$D97:$E97),IF(E41&lt;&gt;"",SUM('[2]CBL Score Standard'!$D97:$F97),IF(F41&lt;&gt;"",SUM('[2]CBL Score Standard'!$D97:$G97),IF(G41&lt;&gt;"",SUM('[2]CBL Score Standard'!$D97:$H97,0))))))</f>
        <v>0</v>
      </c>
      <c r="K41" s="1029"/>
      <c r="L41" s="1029"/>
      <c r="M41" s="934" t="s">
        <v>7</v>
      </c>
      <c r="N41" s="889" t="s">
        <v>56</v>
      </c>
      <c r="O41" s="923" t="s">
        <v>215</v>
      </c>
      <c r="P41" s="966"/>
      <c r="Q41" s="892" t="s">
        <v>164</v>
      </c>
      <c r="R41" s="898" t="s">
        <v>207</v>
      </c>
      <c r="S41" s="889" t="s">
        <v>703</v>
      </c>
      <c r="T41" s="997"/>
      <c r="U41" s="999"/>
      <c r="V41" s="1001"/>
      <c r="W41" s="997"/>
      <c r="X41" s="997"/>
      <c r="Y41" s="902" t="s">
        <v>216</v>
      </c>
      <c r="Z41" s="981">
        <f t="shared" si="2"/>
        <v>0</v>
      </c>
      <c r="AA41" s="982"/>
      <c r="AB41" s="982"/>
      <c r="AC41" s="982"/>
      <c r="AD41" s="982"/>
      <c r="AE41" s="980"/>
      <c r="AF41" s="980"/>
      <c r="AG41" s="980"/>
      <c r="AH41" s="980"/>
      <c r="AI41" s="980"/>
      <c r="AJ41" s="980"/>
    </row>
    <row r="42" spans="1:36" ht="12.75" customHeight="1"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29"/>
      <c r="L42" s="1029"/>
      <c r="M42" s="934" t="s">
        <v>7</v>
      </c>
      <c r="N42" s="889" t="s">
        <v>55</v>
      </c>
      <c r="O42" s="927" t="s">
        <v>664</v>
      </c>
      <c r="P42" s="966"/>
      <c r="Q42" s="976" t="s">
        <v>653</v>
      </c>
      <c r="R42" s="976" t="s">
        <v>654</v>
      </c>
      <c r="S42" s="889" t="s">
        <v>703</v>
      </c>
      <c r="T42" s="997" t="s">
        <v>72</v>
      </c>
      <c r="U42" s="999">
        <v>44049</v>
      </c>
      <c r="V42" s="1001" t="s">
        <v>374</v>
      </c>
      <c r="W42" s="997"/>
      <c r="X42" s="997"/>
      <c r="Y42" s="905" t="s">
        <v>249</v>
      </c>
      <c r="Z42" s="981">
        <f t="shared" si="2"/>
        <v>0</v>
      </c>
      <c r="AA42" s="982"/>
      <c r="AB42" s="982"/>
      <c r="AC42" s="982"/>
      <c r="AD42" s="982"/>
      <c r="AE42" s="980"/>
      <c r="AF42" s="980"/>
      <c r="AG42" s="980"/>
      <c r="AH42" s="980"/>
      <c r="AI42" s="980"/>
      <c r="AJ42" s="980"/>
    </row>
    <row r="43" spans="1:36" ht="27.6" x14ac:dyDescent="0.3">
      <c r="A43" s="940" t="s">
        <v>0</v>
      </c>
      <c r="B43" s="933" t="s">
        <v>426</v>
      </c>
      <c r="C43" s="1003"/>
      <c r="D43" s="1002"/>
      <c r="E43" s="1002"/>
      <c r="F43" s="1002"/>
      <c r="G43" s="1002"/>
      <c r="H43" s="939" t="b">
        <f>IF(C43&lt;&gt;"",'[2]CBL Score Standard'!$D99,IF(D43&lt;&gt;"",SUM('[2]CBL Score Standard'!$D99:$E99),IF(E43&lt;&gt;"",SUM('[2]CBL Score Standard'!$D99:$F99),IF(F43&lt;&gt;"",SUM('[2]CBL Score Standard'!$D99:$G99),IF(G43&lt;&gt;"",SUM('[2]CBL Score Standard'!$D99:$H99,0))))))</f>
        <v>0</v>
      </c>
      <c r="K43" s="1029"/>
      <c r="L43" s="1029"/>
      <c r="M43" s="934" t="s">
        <v>7</v>
      </c>
      <c r="N43" s="889" t="s">
        <v>55</v>
      </c>
      <c r="O43" s="923" t="s">
        <v>448</v>
      </c>
      <c r="P43" s="965"/>
      <c r="Q43" s="976" t="s">
        <v>655</v>
      </c>
      <c r="R43" s="976" t="s">
        <v>656</v>
      </c>
      <c r="S43" s="889" t="s">
        <v>703</v>
      </c>
      <c r="T43" s="997"/>
      <c r="U43" s="999"/>
      <c r="V43" s="1001"/>
      <c r="W43" s="997"/>
      <c r="X43" s="997"/>
      <c r="Y43" s="902" t="s">
        <v>219</v>
      </c>
      <c r="Z43" s="981">
        <f t="shared" si="2"/>
        <v>0</v>
      </c>
      <c r="AA43" s="982"/>
      <c r="AB43" s="982"/>
      <c r="AC43" s="982"/>
      <c r="AD43" s="982"/>
      <c r="AE43" s="980"/>
      <c r="AF43" s="980"/>
      <c r="AG43" s="980"/>
      <c r="AH43" s="980"/>
      <c r="AI43" s="980"/>
      <c r="AJ43" s="980"/>
    </row>
    <row r="44" spans="1:36" ht="26.4" x14ac:dyDescent="0.3">
      <c r="A44" s="940" t="s">
        <v>41</v>
      </c>
      <c r="B44" s="933" t="s">
        <v>450</v>
      </c>
      <c r="C44" s="1002"/>
      <c r="D44" s="1002" t="s">
        <v>77</v>
      </c>
      <c r="E44" s="1002"/>
      <c r="F44" s="1002"/>
      <c r="G44" s="1002"/>
      <c r="H44" s="939">
        <f>IF(C44&lt;&gt;"",'[2]CBL Score Standard'!$D100,IF(D44&lt;&gt;"",SUM('[2]CBL Score Standard'!$D100:$E100),IF(E44&lt;&gt;"",SUM('[2]CBL Score Standard'!$D100:$F100),IF(F44&lt;&gt;"",SUM('[2]CBL Score Standard'!$D100:$G100),IF(G44&lt;&gt;"",SUM('[2]CBL Score Standard'!$D100:$H100,0))))))</f>
        <v>0.13742071881606766</v>
      </c>
      <c r="K44" s="1029"/>
      <c r="L44" s="1029"/>
      <c r="M44" s="934" t="s">
        <v>7</v>
      </c>
      <c r="N44" s="889" t="s">
        <v>55</v>
      </c>
      <c r="O44" s="923" t="s">
        <v>185</v>
      </c>
      <c r="P44" s="1028" t="s">
        <v>145</v>
      </c>
      <c r="Q44" s="976" t="s">
        <v>220</v>
      </c>
      <c r="R44" s="976" t="s">
        <v>270</v>
      </c>
      <c r="S44" s="889" t="s">
        <v>703</v>
      </c>
      <c r="T44" s="997" t="s">
        <v>72</v>
      </c>
      <c r="U44" s="999">
        <v>44097</v>
      </c>
      <c r="V44" s="997" t="s">
        <v>374</v>
      </c>
      <c r="W44" s="997"/>
      <c r="X44" s="997"/>
      <c r="Y44" s="902" t="s">
        <v>186</v>
      </c>
      <c r="Z44" s="981">
        <f t="shared" si="2"/>
        <v>0</v>
      </c>
      <c r="AA44" s="982"/>
      <c r="AB44" s="982"/>
      <c r="AC44" s="982"/>
      <c r="AD44" s="982"/>
      <c r="AE44" s="980"/>
      <c r="AF44" s="980"/>
      <c r="AG44" s="980"/>
      <c r="AH44" s="980"/>
      <c r="AI44" s="980"/>
      <c r="AJ44" s="980"/>
    </row>
    <row r="45" spans="1:36" ht="27.6" x14ac:dyDescent="0.3">
      <c r="A45" s="940" t="s">
        <v>41</v>
      </c>
      <c r="B45" s="933" t="s">
        <v>178</v>
      </c>
      <c r="C45" s="1003"/>
      <c r="D45" s="1002" t="s">
        <v>77</v>
      </c>
      <c r="E45" s="1005"/>
      <c r="F45" s="1002"/>
      <c r="G45" s="1002"/>
      <c r="H45" s="939">
        <f>IF(C45&lt;&gt;"",'[2]CBL Score Standard'!$D101,IF(D45&lt;&gt;"",SUM('[2]CBL Score Standard'!$D101:$E101),IF(E45&lt;&gt;"",SUM('[2]CBL Score Standard'!$D101:$F101),IF(F45&lt;&gt;"",SUM('[2]CBL Score Standard'!$D101:$G101),IF(G45&lt;&gt;"",SUM('[2]CBL Score Standard'!$D101:$H101,0))))))</f>
        <v>4.6511627906976744E-2</v>
      </c>
      <c r="K45" s="1029"/>
      <c r="L45" s="1029"/>
      <c r="M45" s="934" t="s">
        <v>7</v>
      </c>
      <c r="N45" s="889" t="s">
        <v>55</v>
      </c>
      <c r="O45" s="923" t="s">
        <v>694</v>
      </c>
      <c r="P45" s="995">
        <v>43539</v>
      </c>
      <c r="Q45" s="976" t="s">
        <v>658</v>
      </c>
      <c r="R45" s="976" t="s">
        <v>657</v>
      </c>
      <c r="S45" s="889" t="s">
        <v>703</v>
      </c>
      <c r="T45" s="997"/>
      <c r="U45" s="997"/>
      <c r="V45" s="997"/>
      <c r="W45" s="997"/>
      <c r="X45" s="997"/>
      <c r="Y45" s="902" t="s">
        <v>186</v>
      </c>
      <c r="Z45" s="981">
        <f t="shared" si="2"/>
        <v>0</v>
      </c>
      <c r="AA45" s="982"/>
      <c r="AB45" s="982"/>
      <c r="AC45" s="982"/>
      <c r="AD45" s="982"/>
      <c r="AE45" s="980"/>
      <c r="AF45" s="980"/>
      <c r="AG45" s="980"/>
      <c r="AH45" s="980"/>
      <c r="AI45" s="980"/>
      <c r="AJ45" s="980"/>
    </row>
    <row r="46" spans="1:36"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995">
        <v>43607</v>
      </c>
      <c r="Q46" s="892" t="s">
        <v>221</v>
      </c>
      <c r="R46" s="898" t="s">
        <v>200</v>
      </c>
      <c r="S46" s="889" t="s">
        <v>703</v>
      </c>
      <c r="T46" s="997" t="s">
        <v>72</v>
      </c>
      <c r="U46" s="995">
        <v>44035</v>
      </c>
      <c r="V46" s="997" t="s">
        <v>374</v>
      </c>
      <c r="W46" s="997"/>
      <c r="X46" s="997"/>
      <c r="Y46" s="899" t="s">
        <v>222</v>
      </c>
      <c r="Z46" s="981">
        <f t="shared" si="2"/>
        <v>0</v>
      </c>
      <c r="AA46" s="982"/>
      <c r="AB46" s="982"/>
      <c r="AC46" s="982"/>
      <c r="AD46" s="982"/>
      <c r="AE46" s="980"/>
      <c r="AF46" s="980"/>
      <c r="AG46" s="980"/>
      <c r="AH46" s="980"/>
      <c r="AI46" s="980"/>
      <c r="AJ46" s="980"/>
    </row>
    <row r="47" spans="1:36" x14ac:dyDescent="0.3">
      <c r="A47" s="940" t="s">
        <v>144</v>
      </c>
      <c r="B47" s="933" t="s">
        <v>372</v>
      </c>
      <c r="C47" s="1002" t="s">
        <v>77</v>
      </c>
      <c r="D47" s="1002"/>
      <c r="E47" s="1002"/>
      <c r="F47" s="1002"/>
      <c r="G47" s="1002"/>
      <c r="H47" s="939">
        <f>IF(C47&lt;&gt;"",'[2]CBL Score Standard'!$D103,IF(D47&lt;&gt;"",SUM('[2]CBL Score Standard'!$D103:$E103),IF(E47&lt;&gt;"",SUM('[2]CBL Score Standard'!$D103:$F103),IF(F47&lt;&gt;"",SUM('[2]CBL Score Standard'!$D103:$G103),IF(G47&lt;&gt;"",SUM('[2]CBL Score Standard'!$D103:$H103,0))))))</f>
        <v>9.0909090909090912E-2</v>
      </c>
      <c r="K47" s="1029"/>
      <c r="L47" s="1029"/>
      <c r="M47" s="934" t="s">
        <v>7</v>
      </c>
      <c r="N47" s="889" t="s">
        <v>53</v>
      </c>
      <c r="O47" s="923" t="s">
        <v>223</v>
      </c>
      <c r="P47" s="906">
        <v>43621</v>
      </c>
      <c r="Q47" s="891" t="s">
        <v>224</v>
      </c>
      <c r="R47" s="907" t="s">
        <v>225</v>
      </c>
      <c r="S47" s="889" t="s">
        <v>703</v>
      </c>
      <c r="T47" s="997"/>
      <c r="U47" s="997"/>
      <c r="V47" s="997"/>
      <c r="W47" s="997"/>
      <c r="X47" s="997"/>
      <c r="Y47" s="908" t="s">
        <v>632</v>
      </c>
      <c r="Z47" s="981">
        <f t="shared" si="2"/>
        <v>0</v>
      </c>
      <c r="AA47" s="982"/>
      <c r="AB47" s="982"/>
      <c r="AC47" s="982"/>
      <c r="AD47" s="982"/>
      <c r="AE47" s="980"/>
      <c r="AF47" s="980"/>
      <c r="AG47" s="980"/>
      <c r="AH47" s="980"/>
      <c r="AI47" s="980"/>
      <c r="AJ47" s="980"/>
    </row>
    <row r="48" spans="1:36" ht="39.6" x14ac:dyDescent="0.3">
      <c r="A48" s="940" t="s">
        <v>144</v>
      </c>
      <c r="B48" s="933" t="s">
        <v>373</v>
      </c>
      <c r="C48" s="1002"/>
      <c r="D48" s="1002" t="s">
        <v>77</v>
      </c>
      <c r="E48" s="1002"/>
      <c r="F48" s="1002"/>
      <c r="G48" s="1002"/>
      <c r="H48" s="939">
        <f>IF(C48&lt;&gt;"",'[2]CBL Score Standard'!$D104,IF(D48&lt;&gt;"",SUM('[2]CBL Score Standard'!$D104:$E104),IF(E48&lt;&gt;"",SUM('[2]CBL Score Standard'!$D104:$F104),IF(F48&lt;&gt;"",SUM('[2]CBL Score Standard'!$D104:$G104),IF(G48&lt;&gt;"",SUM('[2]CBL Score Standard'!$D104:$H104,0))))))</f>
        <v>0.13742071881606766</v>
      </c>
      <c r="K48" s="1029"/>
      <c r="L48" s="1029"/>
      <c r="M48" s="934" t="s">
        <v>7</v>
      </c>
      <c r="N48" s="889" t="s">
        <v>53</v>
      </c>
      <c r="O48" s="923" t="s">
        <v>226</v>
      </c>
      <c r="P48" s="906">
        <v>43602</v>
      </c>
      <c r="Q48" s="891" t="s">
        <v>227</v>
      </c>
      <c r="R48" s="907" t="s">
        <v>228</v>
      </c>
      <c r="S48" s="889" t="s">
        <v>703</v>
      </c>
      <c r="T48" s="997"/>
      <c r="U48" s="997"/>
      <c r="V48" s="997"/>
      <c r="W48" s="997"/>
      <c r="X48" s="997"/>
      <c r="Y48" s="908" t="s">
        <v>633</v>
      </c>
      <c r="Z48" s="981">
        <f t="shared" si="2"/>
        <v>0</v>
      </c>
      <c r="AA48" s="982"/>
      <c r="AB48" s="982"/>
      <c r="AC48" s="982"/>
      <c r="AD48" s="982"/>
      <c r="AE48" s="980"/>
      <c r="AF48" s="980"/>
      <c r="AG48" s="980"/>
      <c r="AH48" s="980"/>
      <c r="AI48" s="980"/>
      <c r="AJ48" s="980"/>
    </row>
    <row r="49" spans="1:36" ht="27.6" x14ac:dyDescent="0.3">
      <c r="A49" s="940" t="s">
        <v>144</v>
      </c>
      <c r="B49" s="933" t="s">
        <v>452</v>
      </c>
      <c r="C49" s="1002"/>
      <c r="D49" s="1002" t="s">
        <v>77</v>
      </c>
      <c r="E49" s="1002"/>
      <c r="F49" s="1002"/>
      <c r="G49" s="1002"/>
      <c r="H49" s="939">
        <f>IF(C49&lt;&gt;"",'[2]CBL Score Standard'!$D105,IF(D49&lt;&gt;"",SUM('[2]CBL Score Standard'!$D105:$E105),IF(E49&lt;&gt;"",SUM('[2]CBL Score Standard'!$D105:$F105),IF(F49&lt;&gt;"",SUM('[2]CBL Score Standard'!$D105:$G105),IF(G49&lt;&gt;"",SUM('[2]CBL Score Standard'!$D105:$H105,0))))))</f>
        <v>0.13742071881606766</v>
      </c>
      <c r="K49" s="1029"/>
      <c r="L49" s="1029"/>
      <c r="M49" s="934" t="s">
        <v>7</v>
      </c>
      <c r="N49" s="889" t="s">
        <v>59</v>
      </c>
      <c r="O49" s="925" t="s">
        <v>684</v>
      </c>
      <c r="P49" s="906">
        <v>43623</v>
      </c>
      <c r="Q49" s="891" t="s">
        <v>153</v>
      </c>
      <c r="R49" s="907" t="s">
        <v>156</v>
      </c>
      <c r="S49" s="889" t="s">
        <v>703</v>
      </c>
      <c r="T49" s="997"/>
      <c r="U49" s="1000">
        <v>44039</v>
      </c>
      <c r="V49" s="1001" t="s">
        <v>374</v>
      </c>
      <c r="W49" s="997"/>
      <c r="X49" s="997"/>
      <c r="Y49" s="908" t="s">
        <v>631</v>
      </c>
      <c r="Z49" s="981">
        <f t="shared" si="2"/>
        <v>0</v>
      </c>
      <c r="AA49" s="982"/>
      <c r="AB49" s="982"/>
      <c r="AC49" s="982"/>
      <c r="AD49" s="982"/>
      <c r="AE49" s="980"/>
      <c r="AF49" s="980"/>
      <c r="AG49" s="980"/>
      <c r="AH49" s="980"/>
      <c r="AI49" s="980"/>
      <c r="AJ49" s="980"/>
    </row>
    <row r="50" spans="1:36" ht="27.6" x14ac:dyDescent="0.3">
      <c r="A50" s="940" t="s">
        <v>144</v>
      </c>
      <c r="B50" s="933" t="s">
        <v>517</v>
      </c>
      <c r="C50" s="1002"/>
      <c r="D50" s="1002"/>
      <c r="E50" s="1002"/>
      <c r="F50" s="1002"/>
      <c r="G50" s="1002"/>
      <c r="H50" s="939" t="b">
        <f>IF(C50&lt;&gt;"",'[2]CBL Score Standard'!$D106,IF(D50&lt;&gt;"",SUM('[2]CBL Score Standard'!$D106:$E106),IF(E50&lt;&gt;"",SUM('[2]CBL Score Standard'!$D106:$F106),IF(F50&lt;&gt;"",SUM('[2]CBL Score Standard'!$D106:$G106),IF(G50&lt;&gt;"",SUM('[2]CBL Score Standard'!$D106:$H106,0))))))</f>
        <v>0</v>
      </c>
      <c r="K50" s="1029"/>
      <c r="L50" s="1029"/>
      <c r="M50" s="934" t="s">
        <v>7</v>
      </c>
      <c r="N50" s="889" t="s">
        <v>59</v>
      </c>
      <c r="O50" s="925" t="s">
        <v>683</v>
      </c>
      <c r="P50" s="906">
        <v>43623</v>
      </c>
      <c r="Q50" s="891" t="s">
        <v>153</v>
      </c>
      <c r="R50" s="907" t="s">
        <v>156</v>
      </c>
      <c r="S50" s="889" t="s">
        <v>703</v>
      </c>
      <c r="T50" s="997"/>
      <c r="U50" s="1000"/>
      <c r="V50" s="1001"/>
      <c r="W50" s="997"/>
      <c r="X50" s="997"/>
      <c r="Y50" s="908" t="s">
        <v>631</v>
      </c>
      <c r="Z50" s="981">
        <f t="shared" si="2"/>
        <v>0</v>
      </c>
      <c r="AA50" s="982"/>
      <c r="AB50" s="982"/>
      <c r="AC50" s="982"/>
      <c r="AD50" s="982"/>
      <c r="AE50" s="980"/>
      <c r="AF50" s="980"/>
      <c r="AG50" s="980"/>
      <c r="AH50" s="980"/>
      <c r="AI50" s="980"/>
      <c r="AJ50" s="980"/>
    </row>
    <row r="51" spans="1:36" ht="28.2" thickBot="1" x14ac:dyDescent="0.35">
      <c r="A51" s="940" t="s">
        <v>144</v>
      </c>
      <c r="B51" s="933" t="s">
        <v>661</v>
      </c>
      <c r="C51" s="1002"/>
      <c r="D51" s="1002" t="s">
        <v>77</v>
      </c>
      <c r="E51" s="1002"/>
      <c r="F51" s="1002"/>
      <c r="G51" s="1002"/>
      <c r="H51" s="939">
        <f>IF(C51&lt;&gt;"",'[2]CBL Score Standard'!$D107,IF(D51&lt;&gt;"",SUM('[2]CBL Score Standard'!$D107:$E107),IF(E51&lt;&gt;"",SUM('[2]CBL Score Standard'!$D107:$F107),IF(F51&lt;&gt;"",SUM('[2]CBL Score Standard'!$D107:$G107),IF(G51&lt;&gt;"",SUM('[2]CBL Score Standard'!$D107:$H107,0))))))</f>
        <v>0.13742071881606766</v>
      </c>
      <c r="K51" s="1029"/>
      <c r="L51" s="1029"/>
      <c r="M51" s="934" t="s">
        <v>7</v>
      </c>
      <c r="N51" s="889" t="s">
        <v>56</v>
      </c>
      <c r="O51" s="925" t="s">
        <v>67</v>
      </c>
      <c r="P51" s="906"/>
      <c r="Q51" s="974" t="s">
        <v>639</v>
      </c>
      <c r="R51" s="975" t="s">
        <v>640</v>
      </c>
      <c r="S51" s="889" t="s">
        <v>703</v>
      </c>
      <c r="T51" s="997"/>
      <c r="U51" s="997"/>
      <c r="V51" s="997"/>
      <c r="W51" s="997"/>
      <c r="X51" s="997"/>
      <c r="Y51" s="908" t="s">
        <v>634</v>
      </c>
      <c r="Z51" s="981">
        <f t="shared" si="2"/>
        <v>0</v>
      </c>
      <c r="AA51" s="982"/>
      <c r="AB51" s="982"/>
      <c r="AC51" s="982"/>
      <c r="AD51" s="982"/>
      <c r="AE51" s="980"/>
      <c r="AF51" s="980"/>
      <c r="AG51" s="980"/>
      <c r="AH51" s="980"/>
      <c r="AI51" s="980"/>
      <c r="AJ51" s="980"/>
    </row>
    <row r="52" spans="1:36" ht="28.2" thickBot="1" x14ac:dyDescent="0.35">
      <c r="A52" s="940" t="s">
        <v>144</v>
      </c>
      <c r="B52" s="933" t="s">
        <v>662</v>
      </c>
      <c r="C52" s="1004"/>
      <c r="D52" s="1004"/>
      <c r="E52" s="1004"/>
      <c r="F52" s="1002"/>
      <c r="G52" s="1002"/>
      <c r="H52" s="939" t="b">
        <f>IF(C52&lt;&gt;"",'[2]CBL Score Standard'!$D108,IF(D52&lt;&gt;"",SUM('[2]CBL Score Standard'!$D108:$E108),IF(E52&lt;&gt;"",SUM('[2]CBL Score Standard'!$D108:$F108),IF(F52&lt;&gt;"",SUM('[2]CBL Score Standard'!$D108:$G108),IF(G52&lt;&gt;"",SUM('[2]CBL Score Standard'!$D108:$H108,0))))))</f>
        <v>0</v>
      </c>
      <c r="K52" s="1029"/>
      <c r="L52" s="1029"/>
      <c r="M52" s="934" t="s">
        <v>7</v>
      </c>
      <c r="N52" s="889" t="s">
        <v>55</v>
      </c>
      <c r="O52" s="925" t="s">
        <v>1</v>
      </c>
      <c r="P52" s="906"/>
      <c r="Q52" s="974" t="s">
        <v>641</v>
      </c>
      <c r="R52" s="975" t="s">
        <v>318</v>
      </c>
      <c r="S52" s="889" t="s">
        <v>703</v>
      </c>
      <c r="T52" s="997"/>
      <c r="U52" s="997"/>
      <c r="V52" s="997"/>
      <c r="W52" s="997"/>
      <c r="X52" s="997"/>
      <c r="Y52" s="908" t="s">
        <v>635</v>
      </c>
      <c r="Z52" s="981">
        <f t="shared" si="2"/>
        <v>0</v>
      </c>
      <c r="AA52" s="982"/>
      <c r="AB52" s="982"/>
      <c r="AC52" s="982"/>
      <c r="AD52" s="982"/>
      <c r="AE52" s="980"/>
      <c r="AF52" s="980"/>
      <c r="AG52" s="980"/>
      <c r="AH52" s="980"/>
      <c r="AI52" s="980"/>
      <c r="AJ52" s="980"/>
    </row>
    <row r="53" spans="1:36" ht="28.8" x14ac:dyDescent="0.3">
      <c r="A53" s="940" t="s">
        <v>144</v>
      </c>
      <c r="B53" s="933" t="s">
        <v>187</v>
      </c>
      <c r="C53" s="1003"/>
      <c r="D53" s="1002" t="s">
        <v>77</v>
      </c>
      <c r="E53" s="1002"/>
      <c r="F53" s="1002"/>
      <c r="G53" s="1002"/>
      <c r="H53" s="939">
        <f>IF(C53&lt;&gt;"",'[2]CBL Score Standard'!$D109,IF(D53&lt;&gt;"",SUM('[2]CBL Score Standard'!$D109:$E109),IF(E53&lt;&gt;"",SUM('[2]CBL Score Standard'!$D109:$F109),IF(F53&lt;&gt;"",SUM('[2]CBL Score Standard'!$D109:$G109),IF(G53&lt;&gt;"",SUM('[2]CBL Score Standard'!$D109:$H109,0))))))</f>
        <v>4.6511627906976744E-2</v>
      </c>
      <c r="K53" s="1029"/>
      <c r="L53" s="1029"/>
      <c r="M53" s="934" t="s">
        <v>7</v>
      </c>
      <c r="N53" s="889" t="s">
        <v>56</v>
      </c>
      <c r="O53" s="925" t="s">
        <v>419</v>
      </c>
      <c r="P53" s="906">
        <v>43684</v>
      </c>
      <c r="Q53" s="891" t="s">
        <v>420</v>
      </c>
      <c r="R53" s="907" t="s">
        <v>420</v>
      </c>
      <c r="S53" s="889" t="s">
        <v>703</v>
      </c>
      <c r="T53" s="997"/>
      <c r="U53" s="1000"/>
      <c r="V53" s="997"/>
      <c r="W53" s="997"/>
      <c r="X53" s="997"/>
      <c r="Y53" s="973" t="s">
        <v>630</v>
      </c>
      <c r="Z53" s="981">
        <f t="shared" si="2"/>
        <v>0</v>
      </c>
      <c r="AA53" s="982"/>
      <c r="AB53" s="982"/>
      <c r="AC53" s="982"/>
      <c r="AD53" s="982"/>
      <c r="AE53" s="980"/>
      <c r="AF53" s="980"/>
      <c r="AG53" s="980"/>
      <c r="AH53" s="980"/>
      <c r="AI53" s="980"/>
      <c r="AJ53" s="980"/>
    </row>
    <row r="54" spans="1:36" ht="26.4" x14ac:dyDescent="0.3">
      <c r="A54" s="940" t="s">
        <v>144</v>
      </c>
      <c r="B54" s="933" t="s">
        <v>188</v>
      </c>
      <c r="C54" s="1003"/>
      <c r="D54" s="1002" t="s">
        <v>77</v>
      </c>
      <c r="E54" s="1002"/>
      <c r="F54" s="1002"/>
      <c r="G54" s="1002"/>
      <c r="H54" s="939">
        <f>IF(C54&lt;&gt;"",'[2]CBL Score Standard'!$D110,IF(D54&lt;&gt;"",SUM('[2]CBL Score Standard'!$D110:$E110),IF(E54&lt;&gt;"",SUM('[2]CBL Score Standard'!$D110:$F110),IF(F54&lt;&gt;"",SUM('[2]CBL Score Standard'!$D110:$G110),IF(G54&lt;&gt;"",SUM('[2]CBL Score Standard'!$D110:$H110,0))))))</f>
        <v>4.6511627906976744E-2</v>
      </c>
      <c r="K54" s="1029"/>
      <c r="L54" s="1029"/>
      <c r="M54" s="934" t="s">
        <v>7</v>
      </c>
      <c r="N54" s="889" t="s">
        <v>56</v>
      </c>
      <c r="O54" s="925" t="s">
        <v>421</v>
      </c>
      <c r="P54" s="890" t="s">
        <v>230</v>
      </c>
      <c r="Q54" s="891" t="s">
        <v>230</v>
      </c>
      <c r="R54" s="907" t="s">
        <v>230</v>
      </c>
      <c r="S54" s="889" t="s">
        <v>703</v>
      </c>
      <c r="T54" s="997"/>
      <c r="U54" s="997"/>
      <c r="V54" s="997"/>
      <c r="W54" s="997"/>
      <c r="X54" s="997"/>
      <c r="Y54" s="973" t="s">
        <v>628</v>
      </c>
      <c r="Z54" s="981">
        <f t="shared" si="2"/>
        <v>0</v>
      </c>
      <c r="AA54" s="982"/>
      <c r="AB54" s="982"/>
      <c r="AC54" s="982"/>
      <c r="AD54" s="982"/>
      <c r="AE54" s="980"/>
      <c r="AF54" s="980"/>
      <c r="AG54" s="980"/>
      <c r="AH54" s="980"/>
      <c r="AI54" s="980"/>
      <c r="AJ54" s="980"/>
    </row>
    <row r="55" spans="1:36" s="883" customFormat="1" x14ac:dyDescent="0.3">
      <c r="A55" s="940" t="s">
        <v>144</v>
      </c>
      <c r="B55" s="933" t="s">
        <v>189</v>
      </c>
      <c r="C55" s="1003"/>
      <c r="D55" s="1004" t="s">
        <v>77</v>
      </c>
      <c r="E55" s="1004"/>
      <c r="F55" s="1002"/>
      <c r="G55" s="1002"/>
      <c r="H55" s="939">
        <f>IF(C55&lt;&gt;"",'[2]CBL Score Standard'!$D111,IF(D55&lt;&gt;"",SUM('[2]CBL Score Standard'!$D111:$E111),IF(E55&lt;&gt;"",SUM('[2]CBL Score Standard'!$D111:$F111),IF(F55&lt;&gt;"",SUM('[2]CBL Score Standard'!$D111:$G111),IF(G55&lt;&gt;"",SUM('[2]CBL Score Standard'!$D111:$H111,0))))))</f>
        <v>2.3255813953488372E-2</v>
      </c>
      <c r="K55" s="1030"/>
      <c r="L55" s="1030"/>
      <c r="M55" s="934" t="s">
        <v>7</v>
      </c>
      <c r="N55" s="889" t="s">
        <v>54</v>
      </c>
      <c r="O55" s="925" t="s">
        <v>231</v>
      </c>
      <c r="P55" s="995">
        <v>43610</v>
      </c>
      <c r="Q55" s="892" t="s">
        <v>164</v>
      </c>
      <c r="R55" s="898" t="s">
        <v>165</v>
      </c>
      <c r="S55" s="889" t="s">
        <v>703</v>
      </c>
      <c r="T55" s="997"/>
      <c r="U55" s="997"/>
      <c r="V55" s="997"/>
      <c r="W55" s="997"/>
      <c r="X55" s="997"/>
      <c r="Y55" s="902" t="s">
        <v>232</v>
      </c>
      <c r="Z55" s="981">
        <f t="shared" si="2"/>
        <v>0</v>
      </c>
      <c r="AA55" s="982"/>
      <c r="AB55" s="982"/>
      <c r="AC55" s="982"/>
      <c r="AD55" s="982"/>
      <c r="AE55" s="980"/>
      <c r="AF55" s="980"/>
      <c r="AG55" s="980"/>
      <c r="AH55" s="980"/>
      <c r="AI55" s="980"/>
      <c r="AJ55" s="980"/>
    </row>
    <row r="56" spans="1:36" s="883" customFormat="1" x14ac:dyDescent="0.3">
      <c r="A56" s="940" t="s">
        <v>144</v>
      </c>
      <c r="B56" s="933" t="s">
        <v>190</v>
      </c>
      <c r="C56" s="1003"/>
      <c r="D56" s="1004"/>
      <c r="E56" s="1004"/>
      <c r="F56" s="1002"/>
      <c r="G56" s="1002"/>
      <c r="H56" s="939" t="b">
        <f>IF(C56&lt;&gt;"",'[2]CBL Score Standard'!$D112,IF(D56&lt;&gt;"",SUM('[2]CBL Score Standard'!$D112:$E112),IF(E56&lt;&gt;"",SUM('[2]CBL Score Standard'!$D112:$F112),IF(F56&lt;&gt;"",SUM('[2]CBL Score Standard'!$D112:$G112),IF(G56&lt;&gt;"",SUM('[2]CBL Score Standard'!$D112:$H112,0))))))</f>
        <v>0</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t="s">
        <v>77</v>
      </c>
      <c r="E57" s="1002"/>
      <c r="F57" s="1002"/>
      <c r="G57" s="1002"/>
      <c r="H57" s="939">
        <f>IF(C57&lt;&gt;"",'[2]CBL Score Standard'!$D113,IF(D57&lt;&gt;"",SUM('[2]CBL Score Standard'!$D113:$E113),IF(E57&lt;&gt;"",SUM('[2]CBL Score Standard'!$D113:$F113),IF(F57&lt;&gt;"",SUM('[2]CBL Score Standard'!$D113:$G113),IF(G57&lt;&gt;"",SUM('[2]CBL Score Standard'!$D113:$H113,0))))))</f>
        <v>4.6511627906976744E-2</v>
      </c>
      <c r="K57" s="1173" t="s">
        <v>233</v>
      </c>
      <c r="L57" s="1174"/>
      <c r="M57" s="1174"/>
      <c r="N57" s="1174"/>
      <c r="O57" s="1174"/>
      <c r="P57" s="1174"/>
      <c r="Q57" s="1174"/>
      <c r="R57" s="1174"/>
      <c r="S57" s="1174"/>
      <c r="T57" s="1174"/>
      <c r="U57" s="1174"/>
      <c r="V57" s="1174"/>
      <c r="W57" s="1174"/>
      <c r="X57" s="1174"/>
      <c r="Y57" s="1026"/>
      <c r="Z57" s="985"/>
      <c r="AA57" s="1026"/>
      <c r="AB57" s="1026"/>
      <c r="AC57" s="1026"/>
      <c r="AD57" s="1026"/>
      <c r="AE57" s="1026"/>
      <c r="AF57" s="1026"/>
      <c r="AG57" s="1026"/>
      <c r="AH57" s="1026"/>
      <c r="AI57" s="1026"/>
      <c r="AJ57" s="1026"/>
    </row>
    <row r="58" spans="1:36" ht="27.6" x14ac:dyDescent="0.3">
      <c r="A58" s="940" t="s">
        <v>55</v>
      </c>
      <c r="B58" s="933" t="s">
        <v>419</v>
      </c>
      <c r="C58" s="1003" t="s">
        <v>77</v>
      </c>
      <c r="D58" s="1003"/>
      <c r="E58" s="1004"/>
      <c r="F58" s="1002"/>
      <c r="G58" s="1002"/>
      <c r="H58" s="939">
        <f>IF(C58&lt;&gt;"",'[2]CBL Score Standard'!$D114,IF(D58&lt;&gt;"",SUM('[2]CBL Score Standard'!$D114:$E114),IF(E58&lt;&gt;"",SUM('[2]CBL Score Standard'!$D114:$F114),IF(F58&lt;&gt;"",SUM('[2]CBL Score Standard'!$D114:$G114),IF(G58&lt;&gt;"",SUM('[2]CBL Score Standard'!$D114:$H114,0))))))</f>
        <v>0</v>
      </c>
      <c r="K58" s="1037" t="s">
        <v>133</v>
      </c>
      <c r="L58" s="1037" t="s">
        <v>91</v>
      </c>
      <c r="M58" s="1182" t="s">
        <v>75</v>
      </c>
      <c r="N58" s="1184" t="s">
        <v>134</v>
      </c>
      <c r="O58" s="1025" t="s">
        <v>135</v>
      </c>
      <c r="P58" s="1037" t="s">
        <v>136</v>
      </c>
      <c r="Q58" s="1037" t="s">
        <v>137</v>
      </c>
      <c r="R58" s="1037" t="s">
        <v>138</v>
      </c>
      <c r="S58" s="1035" t="s">
        <v>139</v>
      </c>
      <c r="T58" s="1027" t="s">
        <v>344</v>
      </c>
      <c r="U58" s="1027" t="s">
        <v>342</v>
      </c>
      <c r="V58" s="1027" t="s">
        <v>343</v>
      </c>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27.6" x14ac:dyDescent="0.3">
      <c r="A59" s="940" t="s">
        <v>56</v>
      </c>
      <c r="B59" s="933" t="s">
        <v>421</v>
      </c>
      <c r="C59" s="1003"/>
      <c r="D59" s="1003"/>
      <c r="E59" s="1004"/>
      <c r="F59" s="1002"/>
      <c r="G59" s="1002"/>
      <c r="H59" s="939" t="b">
        <f>IF(C59&lt;&gt;"",'[2]CBL Score Standard'!$D115,IF(D59&lt;&gt;"",SUM('[2]CBL Score Standard'!$D115:$E115),IF(E59&lt;&gt;"",SUM('[2]CBL Score Standard'!$D115:$F115),IF(F59&lt;&gt;"",SUM('[2]CBL Score Standard'!$D115:$G115),IF(G59&lt;&gt;"",SUM('[2]CBL Score Standard'!$D115:$H115,0))))))</f>
        <v>0</v>
      </c>
      <c r="K59" s="1031"/>
      <c r="L59" s="1031"/>
      <c r="M59" s="1183"/>
      <c r="N59" s="1185"/>
      <c r="O59" s="1024"/>
      <c r="P59" s="888" t="s">
        <v>141</v>
      </c>
      <c r="Q59" s="1031"/>
      <c r="R59" s="1031"/>
      <c r="S59" s="1036"/>
      <c r="T59" s="1027"/>
      <c r="U59" s="1027"/>
      <c r="V59" s="1027"/>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028" t="s">
        <v>142</v>
      </c>
      <c r="L60" s="1028" t="s">
        <v>143</v>
      </c>
      <c r="M60" s="934" t="s">
        <v>8</v>
      </c>
      <c r="N60" s="910" t="s">
        <v>2</v>
      </c>
      <c r="O60" s="891" t="s">
        <v>234</v>
      </c>
      <c r="P60" s="911"/>
      <c r="Q60" s="909"/>
      <c r="R60" s="912"/>
      <c r="S60" s="889"/>
      <c r="T60" s="997"/>
      <c r="U60" s="997"/>
      <c r="V60" s="997" t="str">
        <f t="shared" ref="V60:V67" si="3">IF(AND(W60="Y",X60="Y"),"Passed",IF(T60="M","Passed", ""))</f>
        <v/>
      </c>
      <c r="W60" s="997"/>
      <c r="X60" s="997"/>
      <c r="Y60" s="908"/>
      <c r="Z60" s="981">
        <f t="shared" ref="Z60:Z67" si="4">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029"/>
      <c r="L61" s="1029"/>
      <c r="M61" s="934" t="s">
        <v>8</v>
      </c>
      <c r="N61" s="910" t="s">
        <v>63</v>
      </c>
      <c r="O61" s="891" t="s">
        <v>236</v>
      </c>
      <c r="P61" s="911"/>
      <c r="Q61" s="909"/>
      <c r="R61" s="912"/>
      <c r="S61" s="889"/>
      <c r="T61" s="997"/>
      <c r="U61" s="997"/>
      <c r="V61" s="997" t="str">
        <f t="shared" si="3"/>
        <v/>
      </c>
      <c r="W61" s="997"/>
      <c r="X61" s="997"/>
      <c r="Y61" s="908"/>
      <c r="Z61" s="981">
        <f t="shared" si="4"/>
        <v>0</v>
      </c>
      <c r="AA61" s="982"/>
      <c r="AB61" s="982"/>
      <c r="AC61" s="982"/>
      <c r="AD61" s="982"/>
      <c r="AE61" s="980"/>
      <c r="AF61" s="980"/>
      <c r="AG61" s="980"/>
      <c r="AH61" s="980"/>
      <c r="AI61" s="980"/>
      <c r="AJ61" s="980"/>
    </row>
    <row r="62" spans="1:36" x14ac:dyDescent="0.3">
      <c r="A62" s="940" t="s">
        <v>56</v>
      </c>
      <c r="B62" s="933" t="s">
        <v>67</v>
      </c>
      <c r="C62" s="1003"/>
      <c r="D62" s="1003"/>
      <c r="E62" s="1002"/>
      <c r="F62" s="1002"/>
      <c r="G62" s="1002"/>
      <c r="H62" s="939" t="b">
        <f>IF(C62&lt;&gt;"",'[2]CBL Score Standard'!$D118,IF(D62&lt;&gt;"",SUM('[2]CBL Score Standard'!$D118:$E118),IF(E62&lt;&gt;"",SUM('[2]CBL Score Standard'!$D118:$F118),IF(F62&lt;&gt;"",SUM('[2]CBL Score Standard'!$D118:$G118),IF(G62&lt;&gt;"",SUM('[2]CBL Score Standard'!$D118:$H118,0))))))</f>
        <v>0</v>
      </c>
      <c r="K62" s="1029"/>
      <c r="L62" s="1029"/>
      <c r="M62" s="934" t="s">
        <v>8</v>
      </c>
      <c r="N62" s="889" t="s">
        <v>56</v>
      </c>
      <c r="O62" s="891" t="s">
        <v>237</v>
      </c>
      <c r="P62" s="911"/>
      <c r="Q62" s="909"/>
      <c r="R62" s="912"/>
      <c r="S62" s="889"/>
      <c r="T62" s="997"/>
      <c r="U62" s="997"/>
      <c r="V62" s="997" t="str">
        <f t="shared" si="3"/>
        <v/>
      </c>
      <c r="W62" s="997"/>
      <c r="X62" s="997"/>
      <c r="Y62" s="908"/>
      <c r="Z62" s="981">
        <f t="shared" si="4"/>
        <v>0</v>
      </c>
      <c r="AA62" s="982"/>
      <c r="AB62" s="982"/>
      <c r="AC62" s="982"/>
      <c r="AD62" s="982"/>
      <c r="AE62" s="980"/>
      <c r="AF62" s="980"/>
      <c r="AG62" s="980"/>
      <c r="AH62" s="980"/>
      <c r="AI62" s="980"/>
      <c r="AJ62" s="980"/>
    </row>
    <row r="63" spans="1:36" ht="12.75" customHeight="1" thickBot="1" x14ac:dyDescent="0.35">
      <c r="A63" s="941" t="s">
        <v>55</v>
      </c>
      <c r="B63" s="933" t="s">
        <v>1</v>
      </c>
      <c r="C63" s="1003"/>
      <c r="D63" s="1003"/>
      <c r="E63" s="1002"/>
      <c r="F63" s="1002"/>
      <c r="G63" s="1002"/>
      <c r="H63" s="939" t="b">
        <f>IF(C63&lt;&gt;"",'[2]CBL Score Standard'!$D119,IF(D63&lt;&gt;"",SUM('[2]CBL Score Standard'!$D119:$E119),IF(E63&lt;&gt;"",SUM('[2]CBL Score Standard'!$D119:$F119),IF(F63&lt;&gt;"",SUM('[2]CBL Score Standard'!$D119:$G119),IF(G63&lt;&gt;"",SUM('[2]CBL Score Standard'!$D119:$H119,0))))))</f>
        <v>0</v>
      </c>
      <c r="K63" s="1029"/>
      <c r="L63" s="1029"/>
      <c r="M63" s="934" t="s">
        <v>8</v>
      </c>
      <c r="N63" s="889" t="s">
        <v>55</v>
      </c>
      <c r="O63" s="891" t="s">
        <v>238</v>
      </c>
      <c r="P63" s="911"/>
      <c r="Q63" s="909"/>
      <c r="R63" s="912"/>
      <c r="S63" s="889"/>
      <c r="T63" s="997"/>
      <c r="U63" s="997"/>
      <c r="V63" s="997" t="str">
        <f t="shared" si="3"/>
        <v/>
      </c>
      <c r="W63" s="997"/>
      <c r="X63" s="997"/>
      <c r="Y63" s="908"/>
      <c r="Z63" s="981">
        <f t="shared" si="4"/>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1.4926004228329812</v>
      </c>
      <c r="K64" s="1029"/>
      <c r="L64" s="1029"/>
      <c r="M64" s="934" t="s">
        <v>8</v>
      </c>
      <c r="N64" s="910" t="s">
        <v>53</v>
      </c>
      <c r="O64" s="891" t="s">
        <v>239</v>
      </c>
      <c r="P64" s="911"/>
      <c r="Q64" s="909"/>
      <c r="R64" s="912"/>
      <c r="S64" s="889"/>
      <c r="T64" s="997"/>
      <c r="U64" s="997"/>
      <c r="V64" s="997" t="str">
        <f t="shared" si="3"/>
        <v/>
      </c>
      <c r="W64" s="997"/>
      <c r="X64" s="997"/>
      <c r="Y64" s="908"/>
      <c r="Z64" s="981">
        <f t="shared" si="4"/>
        <v>0</v>
      </c>
      <c r="AA64" s="982"/>
      <c r="AB64" s="982"/>
      <c r="AC64" s="982"/>
      <c r="AD64" s="982"/>
      <c r="AE64" s="980"/>
      <c r="AF64" s="980"/>
      <c r="AG64" s="980"/>
      <c r="AH64" s="980"/>
      <c r="AI64" s="980"/>
      <c r="AJ64" s="980"/>
    </row>
    <row r="65" spans="1:36" ht="28.2" thickBot="1" x14ac:dyDescent="0.35">
      <c r="A65" s="942" t="s">
        <v>83</v>
      </c>
      <c r="B65" s="943"/>
      <c r="C65" s="954">
        <v>0.81818181818181823</v>
      </c>
      <c r="D65" s="954">
        <v>0.68421052631578949</v>
      </c>
      <c r="E65" s="954">
        <v>0</v>
      </c>
      <c r="F65" s="954">
        <v>0</v>
      </c>
      <c r="G65" s="954">
        <v>0</v>
      </c>
      <c r="H65" s="944">
        <v>0</v>
      </c>
      <c r="K65" s="1029"/>
      <c r="L65" s="1029"/>
      <c r="M65" s="934" t="s">
        <v>8</v>
      </c>
      <c r="N65" s="910" t="s">
        <v>59</v>
      </c>
      <c r="O65" s="891" t="s">
        <v>240</v>
      </c>
      <c r="P65" s="911"/>
      <c r="Q65" s="909"/>
      <c r="R65" s="912"/>
      <c r="S65" s="889"/>
      <c r="T65" s="997"/>
      <c r="U65" s="997"/>
      <c r="V65" s="997" t="str">
        <f t="shared" si="3"/>
        <v/>
      </c>
      <c r="W65" s="997"/>
      <c r="X65" s="997"/>
      <c r="Y65" s="908"/>
      <c r="Z65" s="981">
        <f t="shared" si="4"/>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0</v>
      </c>
      <c r="K66" s="1029"/>
      <c r="L66" s="1029"/>
      <c r="M66" s="934" t="s">
        <v>8</v>
      </c>
      <c r="N66" s="910" t="s">
        <v>55</v>
      </c>
      <c r="O66" s="891" t="s">
        <v>515</v>
      </c>
      <c r="P66" s="911"/>
      <c r="Q66" s="909"/>
      <c r="R66" s="912"/>
      <c r="S66" s="889" t="s">
        <v>703</v>
      </c>
      <c r="T66" s="997"/>
      <c r="U66" s="1134">
        <v>44042.458333333336</v>
      </c>
      <c r="V66" s="997" t="s">
        <v>374</v>
      </c>
      <c r="W66" s="997"/>
      <c r="X66" s="997"/>
      <c r="Y66" s="908"/>
      <c r="Z66" s="981">
        <f t="shared" si="4"/>
        <v>0</v>
      </c>
      <c r="AA66" s="982"/>
      <c r="AB66" s="982"/>
      <c r="AC66" s="982"/>
      <c r="AD66" s="982"/>
      <c r="AE66" s="980"/>
      <c r="AF66" s="980"/>
      <c r="AG66" s="980"/>
      <c r="AH66" s="980"/>
      <c r="AI66" s="980"/>
      <c r="AJ66" s="980"/>
    </row>
    <row r="67" spans="1:36" x14ac:dyDescent="0.3">
      <c r="C67" s="955"/>
      <c r="D67" s="955"/>
      <c r="E67" s="955"/>
      <c r="F67" s="955"/>
      <c r="G67" s="955"/>
      <c r="K67" s="1030"/>
      <c r="L67" s="1030"/>
      <c r="M67" s="934" t="s">
        <v>8</v>
      </c>
      <c r="N67" s="910" t="s">
        <v>149</v>
      </c>
      <c r="O67" s="891" t="s">
        <v>370</v>
      </c>
      <c r="P67" s="904" t="s">
        <v>145</v>
      </c>
      <c r="Q67" s="892" t="s">
        <v>217</v>
      </c>
      <c r="R67" s="898" t="s">
        <v>241</v>
      </c>
      <c r="S67" s="889"/>
      <c r="T67" s="997"/>
      <c r="U67" s="997"/>
      <c r="V67" s="997" t="str">
        <f t="shared" si="3"/>
        <v/>
      </c>
      <c r="W67" s="997"/>
      <c r="X67" s="997"/>
      <c r="Y67" s="899" t="s">
        <v>242</v>
      </c>
      <c r="Z67" s="981">
        <f t="shared" si="4"/>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73" t="s">
        <v>243</v>
      </c>
      <c r="L69" s="1174"/>
      <c r="M69" s="1174"/>
      <c r="N69" s="1174"/>
      <c r="O69" s="1174"/>
      <c r="P69" s="1174"/>
      <c r="Q69" s="1174"/>
      <c r="R69" s="1174"/>
      <c r="S69" s="1174"/>
      <c r="T69" s="1174"/>
      <c r="U69" s="1174"/>
      <c r="V69" s="1174"/>
      <c r="W69" s="1174"/>
      <c r="X69" s="1174"/>
      <c r="Y69" s="1026"/>
      <c r="Z69" s="985"/>
      <c r="AA69" s="1026"/>
      <c r="AB69" s="1026"/>
      <c r="AC69" s="1026"/>
      <c r="AD69" s="1026"/>
      <c r="AE69" s="1026"/>
      <c r="AF69" s="1026"/>
      <c r="AG69" s="1026"/>
      <c r="AH69" s="1026"/>
      <c r="AI69" s="1026"/>
      <c r="AJ69" s="1026"/>
    </row>
    <row r="70" spans="1:36" ht="27.6" x14ac:dyDescent="0.3">
      <c r="B70" s="955"/>
      <c r="C70" s="955"/>
      <c r="D70" s="955"/>
      <c r="E70" s="955"/>
      <c r="F70" s="955"/>
      <c r="G70" s="955"/>
      <c r="K70" s="1037" t="s">
        <v>133</v>
      </c>
      <c r="L70" s="1037" t="s">
        <v>91</v>
      </c>
      <c r="M70" s="1182" t="s">
        <v>75</v>
      </c>
      <c r="N70" s="1184" t="s">
        <v>134</v>
      </c>
      <c r="O70" s="1025" t="s">
        <v>135</v>
      </c>
      <c r="P70" s="1037" t="s">
        <v>136</v>
      </c>
      <c r="Q70" s="1037" t="s">
        <v>137</v>
      </c>
      <c r="R70" s="1037" t="s">
        <v>138</v>
      </c>
      <c r="S70" s="1035" t="s">
        <v>139</v>
      </c>
      <c r="T70" s="1027" t="s">
        <v>344</v>
      </c>
      <c r="U70" s="1027" t="s">
        <v>342</v>
      </c>
      <c r="V70" s="1027" t="s">
        <v>343</v>
      </c>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27.6" x14ac:dyDescent="0.3">
      <c r="B71" s="955"/>
      <c r="C71" s="955"/>
      <c r="D71" s="955"/>
      <c r="E71" s="955"/>
      <c r="F71" s="955"/>
      <c r="G71" s="955"/>
      <c r="K71" s="1031"/>
      <c r="L71" s="1031"/>
      <c r="M71" s="1183"/>
      <c r="N71" s="1185"/>
      <c r="O71" s="1024"/>
      <c r="P71" s="888" t="s">
        <v>141</v>
      </c>
      <c r="Q71" s="1031"/>
      <c r="R71" s="1031"/>
      <c r="S71" s="1036"/>
      <c r="T71" s="1027"/>
      <c r="U71" s="1027"/>
      <c r="V71" s="1027"/>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B72" s="955"/>
      <c r="C72" s="955"/>
      <c r="D72" s="955"/>
      <c r="E72" s="955"/>
      <c r="F72" s="955"/>
      <c r="G72" s="955"/>
      <c r="K72" s="1028" t="s">
        <v>142</v>
      </c>
      <c r="L72" s="1028" t="s">
        <v>143</v>
      </c>
      <c r="M72" s="934" t="s">
        <v>9</v>
      </c>
      <c r="N72" s="910" t="s">
        <v>235</v>
      </c>
      <c r="O72" s="891" t="s">
        <v>244</v>
      </c>
      <c r="P72" s="913"/>
      <c r="Q72" s="914"/>
      <c r="R72" s="915"/>
      <c r="S72" s="889"/>
      <c r="T72" s="997"/>
      <c r="U72" s="997"/>
      <c r="V72" s="997" t="str">
        <f>IF(AND(W72="Y",X72="Y"),"Passed",IF(T72="M","Passed", ""))</f>
        <v/>
      </c>
      <c r="W72" s="997"/>
      <c r="X72" s="997"/>
      <c r="Y72" s="916"/>
      <c r="Z72" s="981">
        <f t="shared" ref="Z72:Z75" si="5">DATEDIF(AA72,AB72,"m")/12+DATEDIF(AC72,AD72,"m")/12+DATEDIF(AE72,AF72,"m")/12+DATEDIF(AG72,AH72,"m")/12+DATEDIF(AI72,AJ72,"m")/12</f>
        <v>0</v>
      </c>
      <c r="AA72" s="982"/>
      <c r="AB72" s="982"/>
      <c r="AC72" s="982"/>
      <c r="AD72" s="982"/>
      <c r="AE72" s="980"/>
      <c r="AF72" s="980"/>
      <c r="AG72" s="980"/>
      <c r="AH72" s="980"/>
      <c r="AI72" s="980"/>
      <c r="AJ72" s="980"/>
    </row>
    <row r="73" spans="1:36" x14ac:dyDescent="0.3">
      <c r="B73" s="955"/>
      <c r="C73" s="955"/>
      <c r="D73" s="955"/>
      <c r="E73" s="955"/>
      <c r="F73" s="955"/>
      <c r="G73" s="955"/>
      <c r="K73" s="1029"/>
      <c r="L73" s="1029"/>
      <c r="M73" s="934" t="s">
        <v>9</v>
      </c>
      <c r="N73" s="910" t="s">
        <v>229</v>
      </c>
      <c r="O73" s="891" t="s">
        <v>245</v>
      </c>
      <c r="P73" s="913"/>
      <c r="Q73" s="914"/>
      <c r="R73" s="915"/>
      <c r="S73" s="889"/>
      <c r="T73" s="997"/>
      <c r="U73" s="997"/>
      <c r="V73" s="997" t="str">
        <f>IF(AND(W73="Y",X73="Y"),"Passed",IF(T73="M","Passed", ""))</f>
        <v/>
      </c>
      <c r="W73" s="997"/>
      <c r="X73" s="997"/>
      <c r="Y73" s="916"/>
      <c r="Z73" s="981">
        <f t="shared" si="5"/>
        <v>0</v>
      </c>
      <c r="AA73" s="982"/>
      <c r="AB73" s="982"/>
      <c r="AC73" s="982"/>
      <c r="AD73" s="982"/>
      <c r="AE73" s="980"/>
      <c r="AF73" s="980"/>
      <c r="AG73" s="980"/>
      <c r="AH73" s="980"/>
      <c r="AI73" s="980"/>
      <c r="AJ73" s="980"/>
    </row>
    <row r="74" spans="1:36" ht="41.4" x14ac:dyDescent="0.3">
      <c r="B74" s="955"/>
      <c r="C74" s="955"/>
      <c r="D74" s="955"/>
      <c r="E74" s="955"/>
      <c r="F74" s="955"/>
      <c r="G74" s="955"/>
      <c r="K74" s="1029"/>
      <c r="L74" s="1029"/>
      <c r="M74" s="934" t="s">
        <v>9</v>
      </c>
      <c r="N74" s="910" t="s">
        <v>3</v>
      </c>
      <c r="O74" s="891" t="s">
        <v>516</v>
      </c>
      <c r="P74" s="913"/>
      <c r="Q74" s="914"/>
      <c r="R74" s="915"/>
      <c r="S74" s="889"/>
      <c r="T74" s="997"/>
      <c r="U74" s="997"/>
      <c r="V74" s="997" t="str">
        <f>IF(AND(W74="Y",X74="Y"),"Passed",IF(T74="M","Passed", ""))</f>
        <v/>
      </c>
      <c r="W74" s="997"/>
      <c r="X74" s="997"/>
      <c r="Y74" s="916"/>
      <c r="Z74" s="981">
        <f t="shared" si="5"/>
        <v>0</v>
      </c>
      <c r="AA74" s="982"/>
      <c r="AB74" s="982"/>
      <c r="AC74" s="982"/>
      <c r="AD74" s="982"/>
      <c r="AE74" s="980"/>
      <c r="AF74" s="980"/>
      <c r="AG74" s="980"/>
      <c r="AH74" s="980"/>
      <c r="AI74" s="980"/>
      <c r="AJ74" s="980"/>
    </row>
    <row r="75" spans="1:36" ht="12.75" customHeight="1" x14ac:dyDescent="0.3">
      <c r="B75" s="955"/>
      <c r="C75" s="955"/>
      <c r="D75" s="955"/>
      <c r="E75" s="955"/>
      <c r="F75" s="955"/>
      <c r="G75" s="955"/>
      <c r="K75" s="1030"/>
      <c r="L75" s="1030"/>
      <c r="M75" s="934" t="s">
        <v>9</v>
      </c>
      <c r="N75" s="910" t="s">
        <v>3</v>
      </c>
      <c r="O75" s="891" t="s">
        <v>246</v>
      </c>
      <c r="P75" s="913"/>
      <c r="Q75" s="914"/>
      <c r="R75" s="915"/>
      <c r="S75" s="889"/>
      <c r="T75" s="997"/>
      <c r="U75" s="997"/>
      <c r="V75" s="997" t="str">
        <f>IF(AND(W75="Y",X75="Y"),"Passed",IF(T75="M","Passed", ""))</f>
        <v/>
      </c>
      <c r="W75" s="997"/>
      <c r="X75" s="997"/>
      <c r="Y75" s="916"/>
      <c r="Z75" s="981">
        <f t="shared" si="5"/>
        <v>0</v>
      </c>
      <c r="AA75" s="982"/>
      <c r="AB75" s="982"/>
      <c r="AC75" s="982"/>
      <c r="AD75" s="982"/>
      <c r="AE75" s="980"/>
      <c r="AF75" s="980"/>
      <c r="AG75" s="980"/>
      <c r="AH75" s="980"/>
      <c r="AI75" s="980"/>
      <c r="AJ75" s="980"/>
    </row>
    <row r="76" spans="1:36" x14ac:dyDescent="0.3">
      <c r="B76" s="955"/>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B77" s="955"/>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B78" s="955"/>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B79" s="955"/>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B80" s="955"/>
      <c r="C80" s="955"/>
      <c r="D80" s="955"/>
      <c r="E80" s="955"/>
      <c r="F80" s="955"/>
      <c r="G80" s="955"/>
    </row>
    <row r="81" spans="2:7" x14ac:dyDescent="0.3">
      <c r="B81" s="955"/>
      <c r="C81" s="955"/>
      <c r="D81" s="955"/>
      <c r="E81" s="955"/>
      <c r="F81" s="955"/>
      <c r="G81" s="955"/>
    </row>
    <row r="82" spans="2:7" x14ac:dyDescent="0.3">
      <c r="B82" s="955"/>
      <c r="C82" s="955"/>
      <c r="D82" s="955"/>
      <c r="E82" s="955"/>
      <c r="F82" s="955"/>
      <c r="G82" s="955"/>
    </row>
    <row r="83" spans="2:7" x14ac:dyDescent="0.3">
      <c r="B83" s="955"/>
      <c r="C83" s="955"/>
      <c r="D83" s="955"/>
      <c r="E83" s="955"/>
      <c r="F83" s="955"/>
      <c r="G83" s="955"/>
    </row>
    <row r="84" spans="2:7" x14ac:dyDescent="0.3">
      <c r="B84" s="955"/>
      <c r="C84" s="955"/>
      <c r="D84" s="955"/>
      <c r="E84" s="955"/>
      <c r="F84" s="955"/>
      <c r="G84" s="955"/>
    </row>
    <row r="85" spans="2:7" x14ac:dyDescent="0.3">
      <c r="B85" s="955"/>
      <c r="C85" s="955"/>
      <c r="D85" s="955"/>
      <c r="E85" s="955"/>
      <c r="F85" s="955"/>
      <c r="G85" s="955"/>
    </row>
    <row r="86" spans="2:7" x14ac:dyDescent="0.3">
      <c r="B86" s="955"/>
      <c r="C86" s="955"/>
      <c r="D86" s="955"/>
      <c r="E86" s="955"/>
      <c r="F86" s="955"/>
      <c r="G86" s="955"/>
    </row>
    <row r="87" spans="2:7" x14ac:dyDescent="0.3">
      <c r="B87" s="955"/>
      <c r="C87" s="955"/>
      <c r="D87" s="955"/>
      <c r="E87" s="955"/>
      <c r="F87" s="955"/>
      <c r="G87" s="955"/>
    </row>
    <row r="88" spans="2:7" x14ac:dyDescent="0.3">
      <c r="B88" s="955"/>
      <c r="C88" s="955"/>
      <c r="D88" s="955"/>
      <c r="E88" s="955"/>
      <c r="F88" s="955"/>
      <c r="G88" s="955"/>
    </row>
    <row r="89" spans="2:7" x14ac:dyDescent="0.3">
      <c r="B89" s="955"/>
      <c r="C89" s="955"/>
      <c r="D89" s="955"/>
      <c r="E89" s="955"/>
      <c r="F89" s="955"/>
      <c r="G89" s="955"/>
    </row>
    <row r="90" spans="2:7" x14ac:dyDescent="0.3">
      <c r="B90" s="955"/>
      <c r="C90" s="955"/>
      <c r="D90" s="955"/>
      <c r="E90" s="955"/>
      <c r="F90" s="955"/>
      <c r="G90" s="955"/>
    </row>
    <row r="91" spans="2:7" x14ac:dyDescent="0.3">
      <c r="B91" s="955"/>
      <c r="C91" s="955"/>
      <c r="D91" s="955"/>
      <c r="E91" s="955"/>
      <c r="F91" s="955"/>
      <c r="G91" s="955"/>
    </row>
    <row r="92" spans="2:7" x14ac:dyDescent="0.3">
      <c r="B92" s="955"/>
      <c r="C92" s="955"/>
      <c r="D92" s="955"/>
      <c r="E92" s="955"/>
      <c r="F92" s="955"/>
      <c r="G92" s="955"/>
    </row>
    <row r="93" spans="2:7" x14ac:dyDescent="0.3">
      <c r="B93" s="955"/>
      <c r="C93" s="955"/>
      <c r="D93" s="955"/>
      <c r="E93" s="955"/>
      <c r="F93" s="955"/>
      <c r="G93" s="955"/>
    </row>
    <row r="94" spans="2:7" x14ac:dyDescent="0.3">
      <c r="B94" s="955"/>
      <c r="C94" s="955"/>
      <c r="D94" s="955"/>
      <c r="E94" s="955"/>
      <c r="F94" s="955"/>
      <c r="G94" s="955"/>
    </row>
    <row r="95" spans="2:7" x14ac:dyDescent="0.3">
      <c r="B95" s="955"/>
      <c r="C95" s="955"/>
      <c r="D95" s="955"/>
      <c r="E95" s="955"/>
      <c r="F95" s="955"/>
      <c r="G95" s="955"/>
    </row>
    <row r="96" spans="2:7" x14ac:dyDescent="0.3">
      <c r="B96" s="955"/>
      <c r="C96" s="955"/>
      <c r="D96" s="955"/>
      <c r="E96" s="955"/>
      <c r="F96" s="955"/>
      <c r="G96" s="955"/>
    </row>
    <row r="97" spans="2:7" x14ac:dyDescent="0.3">
      <c r="B97" s="955"/>
      <c r="C97" s="955"/>
      <c r="D97" s="955"/>
      <c r="E97" s="955"/>
      <c r="F97" s="955"/>
      <c r="G97" s="955"/>
    </row>
    <row r="98" spans="2:7" x14ac:dyDescent="0.3">
      <c r="B98" s="955"/>
      <c r="C98" s="955"/>
      <c r="D98" s="955"/>
      <c r="E98" s="955"/>
      <c r="F98" s="955"/>
      <c r="G98" s="955"/>
    </row>
    <row r="99" spans="2:7" x14ac:dyDescent="0.3">
      <c r="B99" s="955"/>
      <c r="C99" s="955"/>
      <c r="D99" s="955"/>
      <c r="E99" s="955"/>
      <c r="F99" s="955"/>
      <c r="G99" s="955"/>
    </row>
    <row r="100" spans="2:7" x14ac:dyDescent="0.3">
      <c r="B100" s="955"/>
      <c r="C100" s="955"/>
      <c r="D100" s="955"/>
      <c r="E100" s="955"/>
      <c r="F100" s="955"/>
      <c r="G100" s="955"/>
    </row>
    <row r="101" spans="2:7" x14ac:dyDescent="0.3">
      <c r="B101" s="955"/>
      <c r="C101" s="955"/>
      <c r="D101" s="955"/>
      <c r="E101" s="955"/>
      <c r="F101" s="955"/>
      <c r="G101" s="955"/>
    </row>
    <row r="102" spans="2:7" x14ac:dyDescent="0.3">
      <c r="B102" s="955"/>
      <c r="C102" s="955"/>
      <c r="D102" s="955"/>
      <c r="E102" s="955"/>
      <c r="F102" s="955"/>
      <c r="G102" s="955"/>
    </row>
    <row r="103" spans="2:7" x14ac:dyDescent="0.3">
      <c r="B103" s="955"/>
      <c r="C103" s="955"/>
      <c r="D103" s="955"/>
      <c r="E103" s="955"/>
      <c r="F103" s="955"/>
      <c r="G103" s="955"/>
    </row>
    <row r="104" spans="2:7" x14ac:dyDescent="0.3">
      <c r="B104" s="955"/>
      <c r="C104" s="955"/>
      <c r="D104" s="955"/>
      <c r="E104" s="955"/>
      <c r="F104" s="955"/>
      <c r="G104" s="955"/>
    </row>
    <row r="105" spans="2:7" x14ac:dyDescent="0.3">
      <c r="B105" s="955"/>
      <c r="C105" s="955"/>
      <c r="D105" s="955"/>
      <c r="E105" s="955"/>
      <c r="F105" s="955"/>
      <c r="G105" s="955"/>
    </row>
    <row r="106" spans="2:7" x14ac:dyDescent="0.3">
      <c r="B106" s="955"/>
      <c r="C106" s="955"/>
      <c r="D106" s="955"/>
      <c r="E106" s="955"/>
      <c r="F106" s="955"/>
      <c r="G106" s="955"/>
    </row>
    <row r="107" spans="2:7" x14ac:dyDescent="0.3">
      <c r="B107" s="955"/>
      <c r="C107" s="955"/>
      <c r="D107" s="955"/>
      <c r="E107" s="955"/>
      <c r="F107" s="955"/>
      <c r="G107" s="955"/>
    </row>
    <row r="108" spans="2:7" x14ac:dyDescent="0.3">
      <c r="B108" s="955"/>
      <c r="C108" s="955"/>
      <c r="D108" s="955"/>
      <c r="E108" s="955"/>
      <c r="F108" s="955"/>
      <c r="G108" s="955"/>
    </row>
    <row r="109" spans="2:7" x14ac:dyDescent="0.3">
      <c r="B109" s="955"/>
      <c r="C109" s="955"/>
      <c r="D109" s="955"/>
      <c r="E109" s="955"/>
      <c r="F109" s="955"/>
      <c r="G109" s="955"/>
    </row>
    <row r="110" spans="2:7" x14ac:dyDescent="0.3">
      <c r="B110" s="955"/>
      <c r="C110" s="955"/>
      <c r="D110" s="955"/>
      <c r="E110" s="955"/>
      <c r="F110" s="955"/>
      <c r="G110" s="955"/>
    </row>
    <row r="111" spans="2:7" x14ac:dyDescent="0.3">
      <c r="B111" s="955"/>
      <c r="C111" s="955"/>
      <c r="D111" s="955"/>
      <c r="E111" s="955"/>
      <c r="F111" s="955"/>
      <c r="G111" s="955"/>
    </row>
    <row r="112" spans="2:7" x14ac:dyDescent="0.3">
      <c r="B112" s="955"/>
      <c r="C112" s="955"/>
      <c r="D112" s="955"/>
      <c r="E112" s="955"/>
      <c r="F112" s="955"/>
      <c r="G112" s="955"/>
    </row>
    <row r="113" spans="2:7" x14ac:dyDescent="0.3">
      <c r="B113" s="955"/>
      <c r="C113" s="955"/>
      <c r="D113" s="955"/>
      <c r="E113" s="955"/>
      <c r="F113" s="955"/>
      <c r="G113" s="955"/>
    </row>
    <row r="114" spans="2:7" x14ac:dyDescent="0.3">
      <c r="B114" s="955"/>
      <c r="C114" s="955"/>
      <c r="D114" s="955"/>
      <c r="E114" s="955"/>
      <c r="F114" s="955"/>
      <c r="G114" s="955"/>
    </row>
    <row r="115" spans="2:7" x14ac:dyDescent="0.3">
      <c r="B115" s="955"/>
      <c r="C115" s="955"/>
      <c r="D115" s="955"/>
      <c r="E115" s="955"/>
      <c r="F115" s="955"/>
      <c r="G115" s="955"/>
    </row>
    <row r="116" spans="2:7" x14ac:dyDescent="0.3">
      <c r="B116" s="955"/>
      <c r="C116" s="955"/>
      <c r="D116" s="955"/>
      <c r="E116" s="955"/>
      <c r="F116" s="955"/>
      <c r="G116" s="955"/>
    </row>
    <row r="117" spans="2:7" x14ac:dyDescent="0.3">
      <c r="B117" s="955"/>
      <c r="C117" s="955"/>
      <c r="D117" s="955"/>
      <c r="E117" s="955"/>
      <c r="F117" s="955"/>
      <c r="G117" s="955"/>
    </row>
    <row r="118" spans="2:7" x14ac:dyDescent="0.3">
      <c r="B118" s="955"/>
      <c r="C118" s="955"/>
      <c r="D118" s="955"/>
      <c r="E118" s="955"/>
      <c r="F118" s="955"/>
      <c r="G118" s="955"/>
    </row>
    <row r="119" spans="2:7" x14ac:dyDescent="0.3">
      <c r="B119" s="955"/>
      <c r="C119" s="955"/>
      <c r="D119" s="955"/>
      <c r="E119" s="955"/>
      <c r="F119" s="955"/>
      <c r="G119" s="955"/>
    </row>
    <row r="120" spans="2:7" x14ac:dyDescent="0.3">
      <c r="B120" s="955"/>
      <c r="C120" s="955"/>
      <c r="D120" s="955"/>
      <c r="E120" s="955"/>
      <c r="F120" s="955"/>
      <c r="G120" s="955"/>
    </row>
    <row r="121" spans="2:7" x14ac:dyDescent="0.3">
      <c r="B121" s="955"/>
      <c r="C121" s="955"/>
      <c r="D121" s="955"/>
      <c r="E121" s="955"/>
      <c r="F121" s="955"/>
      <c r="G121" s="955"/>
    </row>
    <row r="122" spans="2:7" x14ac:dyDescent="0.3">
      <c r="B122" s="955"/>
      <c r="C122" s="955"/>
      <c r="D122" s="955"/>
      <c r="E122" s="955"/>
      <c r="F122" s="955"/>
      <c r="G122" s="955"/>
    </row>
    <row r="123" spans="2:7" x14ac:dyDescent="0.3">
      <c r="B123" s="955"/>
      <c r="C123" s="955"/>
      <c r="D123" s="955"/>
      <c r="E123" s="955"/>
      <c r="F123" s="955"/>
      <c r="G123" s="955"/>
    </row>
    <row r="124" spans="2:7" x14ac:dyDescent="0.3">
      <c r="B124" s="955"/>
      <c r="C124" s="955"/>
      <c r="D124" s="955"/>
      <c r="E124" s="955"/>
      <c r="F124" s="955"/>
      <c r="G124" s="955"/>
    </row>
    <row r="125" spans="2:7" x14ac:dyDescent="0.3">
      <c r="C125" s="955"/>
      <c r="D125" s="955"/>
      <c r="E125" s="955"/>
      <c r="F125" s="955"/>
      <c r="G125" s="955"/>
    </row>
    <row r="126" spans="2:7" x14ac:dyDescent="0.3">
      <c r="C126" s="955"/>
      <c r="D126" s="955"/>
      <c r="E126" s="955"/>
      <c r="F126" s="955"/>
      <c r="G126" s="955"/>
    </row>
    <row r="127" spans="2:7" x14ac:dyDescent="0.3">
      <c r="C127" s="955"/>
      <c r="D127" s="955"/>
      <c r="E127" s="955"/>
      <c r="F127" s="955"/>
      <c r="G127" s="955"/>
    </row>
    <row r="128" spans="2: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3:AN66"/>
  <mergeCells count="48">
    <mergeCell ref="AG70:AH70"/>
    <mergeCell ref="AI70:AJ70"/>
    <mergeCell ref="AI58:AJ58"/>
    <mergeCell ref="A64:G64"/>
    <mergeCell ref="A66:G66"/>
    <mergeCell ref="K69:X69"/>
    <mergeCell ref="M70:M71"/>
    <mergeCell ref="N70:N71"/>
    <mergeCell ref="Z70:Z71"/>
    <mergeCell ref="AA70:AB70"/>
    <mergeCell ref="AC70:AD70"/>
    <mergeCell ref="AE70:AF70"/>
    <mergeCell ref="AI38:AJ38"/>
    <mergeCell ref="K57:X57"/>
    <mergeCell ref="M58:M59"/>
    <mergeCell ref="N58:N59"/>
    <mergeCell ref="Z58:Z59"/>
    <mergeCell ref="AA58:AB58"/>
    <mergeCell ref="AC58:AD58"/>
    <mergeCell ref="AE58:AF58"/>
    <mergeCell ref="AG58:AH58"/>
    <mergeCell ref="AE17:AF17"/>
    <mergeCell ref="AG17:AH17"/>
    <mergeCell ref="AI17:AJ17"/>
    <mergeCell ref="K37:X37"/>
    <mergeCell ref="M38:M39"/>
    <mergeCell ref="N38:N39"/>
    <mergeCell ref="Z38:Z39"/>
    <mergeCell ref="AA38:AB38"/>
    <mergeCell ref="AC38:AD38"/>
    <mergeCell ref="AE38:AF38"/>
    <mergeCell ref="M17:M18"/>
    <mergeCell ref="N17:N18"/>
    <mergeCell ref="Z17:Z18"/>
    <mergeCell ref="AA17:AB17"/>
    <mergeCell ref="AC17:AD17"/>
    <mergeCell ref="AG38:AH38"/>
    <mergeCell ref="AC2:AD2"/>
    <mergeCell ref="AE2:AF2"/>
    <mergeCell ref="AG2:AH2"/>
    <mergeCell ref="AI2:AJ2"/>
    <mergeCell ref="K16:X16"/>
    <mergeCell ref="AA2:AB2"/>
    <mergeCell ref="A1:H1"/>
    <mergeCell ref="K1:X1"/>
    <mergeCell ref="M2:M3"/>
    <mergeCell ref="N2:N3"/>
    <mergeCell ref="Z2:Z3"/>
  </mergeCells>
  <conditionalFormatting sqref="G46">
    <cfRule type="containsText" dxfId="2176" priority="23" operator="containsText" text="O">
      <formula>NOT(ISERROR(SEARCH("O",G46)))</formula>
    </cfRule>
  </conditionalFormatting>
  <conditionalFormatting sqref="G46">
    <cfRule type="containsText" dxfId="2175" priority="20" operator="containsText" text="N/A">
      <formula>NOT(ISERROR(SEARCH("N/A",G46)))</formula>
    </cfRule>
    <cfRule type="containsText" dxfId="2174" priority="21" operator="containsText" text="Blank">
      <formula>NOT(ISERROR(SEARCH("Blank",G46)))</formula>
    </cfRule>
    <cfRule type="containsText" dxfId="2173" priority="22" operator="containsText" text="M">
      <formula>NOT(ISERROR(SEARCH("M",G46)))</formula>
    </cfRule>
  </conditionalFormatting>
  <conditionalFormatting sqref="C7:D7 F7:H7">
    <cfRule type="containsText" dxfId="2172" priority="17" operator="containsText" text="N/A">
      <formula>NOT(ISERROR(SEARCH("N/A",C7)))</formula>
    </cfRule>
    <cfRule type="containsText" dxfId="2171" priority="18" operator="containsText" text="Blank">
      <formula>NOT(ISERROR(SEARCH("Blank",C7)))</formula>
    </cfRule>
    <cfRule type="containsText" dxfId="2170" priority="19" operator="containsText" text="M">
      <formula>NOT(ISERROR(SEARCH("M",C7)))</formula>
    </cfRule>
  </conditionalFormatting>
  <conditionalFormatting sqref="F46">
    <cfRule type="containsText" dxfId="2169" priority="16" operator="containsText" text="O">
      <formula>NOT(ISERROR(SEARCH("O",F46)))</formula>
    </cfRule>
  </conditionalFormatting>
  <conditionalFormatting sqref="F46">
    <cfRule type="containsText" dxfId="2168" priority="13" operator="containsText" text="N/A">
      <formula>NOT(ISERROR(SEARCH("N/A",F46)))</formula>
    </cfRule>
    <cfRule type="containsText" dxfId="2167" priority="14" operator="containsText" text="Blank">
      <formula>NOT(ISERROR(SEARCH("Blank",F46)))</formula>
    </cfRule>
    <cfRule type="containsText" dxfId="2166" priority="15" operator="containsText" text="M">
      <formula>NOT(ISERROR(SEARCH("M",F46)))</formula>
    </cfRule>
  </conditionalFormatting>
  <conditionalFormatting sqref="C46:D46">
    <cfRule type="containsText" dxfId="2165" priority="12" operator="containsText" text="O">
      <formula>NOT(ISERROR(SEARCH("O",C46)))</formula>
    </cfRule>
  </conditionalFormatting>
  <conditionalFormatting sqref="C46:D46">
    <cfRule type="containsText" dxfId="2164" priority="9" operator="containsText" text="N/A">
      <formula>NOT(ISERROR(SEARCH("N/A",C46)))</formula>
    </cfRule>
    <cfRule type="containsText" dxfId="2163" priority="10" operator="containsText" text="Blank">
      <formula>NOT(ISERROR(SEARCH("Blank",C46)))</formula>
    </cfRule>
    <cfRule type="containsText" dxfId="2162" priority="11" operator="containsText" text="M">
      <formula>NOT(ISERROR(SEARCH("M",C46)))</formula>
    </cfRule>
  </conditionalFormatting>
  <conditionalFormatting sqref="B125:B1048576 B1:B28 B30:B69">
    <cfRule type="duplicateValues" dxfId="2161" priority="8"/>
  </conditionalFormatting>
  <conditionalFormatting sqref="B29">
    <cfRule type="duplicateValues" dxfId="2160" priority="7"/>
  </conditionalFormatting>
  <conditionalFormatting sqref="Z4 Z51:Z55 Z40:Z43 Z45:Z49 Z19:Z35">
    <cfRule type="cellIs" dxfId="2159" priority="6" operator="greaterThan">
      <formula>0</formula>
    </cfRule>
  </conditionalFormatting>
  <conditionalFormatting sqref="Z5:Z14">
    <cfRule type="cellIs" dxfId="2158" priority="5" operator="greaterThan">
      <formula>0</formula>
    </cfRule>
  </conditionalFormatting>
  <conditionalFormatting sqref="Z60:Z67">
    <cfRule type="cellIs" dxfId="2157" priority="4" operator="greaterThan">
      <formula>0</formula>
    </cfRule>
  </conditionalFormatting>
  <conditionalFormatting sqref="Z72:Z75">
    <cfRule type="cellIs" dxfId="2156" priority="3" operator="greaterThan">
      <formula>0</formula>
    </cfRule>
  </conditionalFormatting>
  <conditionalFormatting sqref="Z50">
    <cfRule type="cellIs" dxfId="2155" priority="2" operator="greaterThan">
      <formula>0</formula>
    </cfRule>
  </conditionalFormatting>
  <conditionalFormatting sqref="Z44">
    <cfRule type="cellIs" dxfId="2154" priority="1" operator="greaterThan">
      <formula>0</formula>
    </cfRule>
  </conditionalFormatting>
  <dataValidations count="3">
    <dataValidation type="list" allowBlank="1" showInputMessage="1" showErrorMessage="1" sqref="V58:V68 V70:V79 V38:V56 V17:V36 V2:V15">
      <formula1>"Passed, Failed, N/A"</formula1>
    </dataValidation>
    <dataValidation type="list" allowBlank="1" showInputMessage="1" showErrorMessage="1" sqref="T70:T79 T58:T68 T2:T15 T38:T56 T17:T36">
      <formula1>"M, O, N/A"</formula1>
    </dataValidation>
    <dataValidation type="list" allowBlank="1" showInputMessage="1" showErrorMessage="1" sqref="X33 X19 X21 X4:X10 W70:W79 W2:W15 W58:W68 X12 W17:W36 W38:W56">
      <formula1>"Y, N"</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7" right="0.7" top="0.75" bottom="0.75" header="0.3" footer="0.3"/>
  <drawing r:id="rId19"/>
  <legacyDrawing r:id="rId20"/>
  <controls>
    <mc:AlternateContent xmlns:mc="http://schemas.openxmlformats.org/markup-compatibility/2006">
      <mc:Choice Requires="x14">
        <control shapeId="1114114" r:id="rId21" name="CommandButton2">
          <controlPr defaultSize="0" autoLine="0" r:id="rId22">
            <anchor moveWithCells="1">
              <from>
                <xdr:col>8</xdr:col>
                <xdr:colOff>152400</xdr:colOff>
                <xdr:row>18</xdr:row>
                <xdr:rowOff>0</xdr:rowOff>
              </from>
              <to>
                <xdr:col>9</xdr:col>
                <xdr:colOff>472440</xdr:colOff>
                <xdr:row>20</xdr:row>
                <xdr:rowOff>83820</xdr:rowOff>
              </to>
            </anchor>
          </controlPr>
        </control>
      </mc:Choice>
      <mc:Fallback>
        <control shapeId="1114114" r:id="rId21" name="CommandButton2"/>
      </mc:Fallback>
    </mc:AlternateContent>
    <mc:AlternateContent xmlns:mc="http://schemas.openxmlformats.org/markup-compatibility/2006">
      <mc:Choice Requires="x14">
        <control shapeId="1114113" r:id="rId23" name="CommandButton1">
          <controlPr defaultSize="0" autoLine="0" r:id="rId24">
            <anchor moveWithCells="1">
              <from>
                <xdr:col>8</xdr:col>
                <xdr:colOff>198120</xdr:colOff>
                <xdr:row>10</xdr:row>
                <xdr:rowOff>0</xdr:rowOff>
              </from>
              <to>
                <xdr:col>9</xdr:col>
                <xdr:colOff>487680</xdr:colOff>
                <xdr:row>12</xdr:row>
                <xdr:rowOff>53340</xdr:rowOff>
              </to>
            </anchor>
          </controlPr>
        </control>
      </mc:Choice>
      <mc:Fallback>
        <control shapeId="1114113" r:id="rId23"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AN196"/>
  <sheetViews>
    <sheetView topLeftCell="L1" zoomScale="70" zoomScaleNormal="70" workbookViewId="0">
      <selection activeCell="O53" sqref="O53"/>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26.109375" style="883" customWidth="1"/>
    <col min="19" max="19" width="12.6640625" style="883" bestFit="1" customWidth="1"/>
    <col min="20" max="20" width="12.5546875" style="883" customWidth="1"/>
    <col min="21" max="21" width="11" style="883" bestFit="1" customWidth="1"/>
    <col min="22" max="22" width="10.44140625" style="883" bestFit="1" customWidth="1"/>
    <col min="23" max="23" width="23.44140625" style="883" bestFit="1" customWidth="1"/>
    <col min="24" max="24" width="22.88671875" style="883" bestFit="1" customWidth="1"/>
    <col min="25" max="25" width="42.33203125" style="883" bestFit="1" customWidth="1"/>
    <col min="26" max="26" width="16.5546875" style="883" bestFit="1" customWidth="1"/>
    <col min="27" max="36" width="11" style="883" bestFit="1" customWidth="1"/>
    <col min="37" max="40" width="9.109375" style="883"/>
    <col min="41" max="16384" width="9.109375" style="884"/>
  </cols>
  <sheetData>
    <row r="1" spans="1:36" ht="20.399999999999999" customHeight="1" x14ac:dyDescent="0.45">
      <c r="A1" s="1188" t="s">
        <v>82</v>
      </c>
      <c r="B1" s="1189"/>
      <c r="C1" s="1189"/>
      <c r="D1" s="1189"/>
      <c r="E1" s="1189"/>
      <c r="F1" s="1189"/>
      <c r="G1" s="1189"/>
      <c r="H1" s="1189"/>
      <c r="K1" s="1173" t="s">
        <v>627</v>
      </c>
      <c r="L1" s="1174"/>
      <c r="M1" s="1174"/>
      <c r="N1" s="1174"/>
      <c r="O1" s="1174"/>
      <c r="P1" s="1174"/>
      <c r="Q1" s="1174"/>
      <c r="R1" s="1174"/>
      <c r="S1" s="1174"/>
      <c r="T1" s="1174"/>
      <c r="U1" s="1174"/>
      <c r="V1" s="1174"/>
      <c r="W1" s="1174"/>
      <c r="X1" s="1174"/>
      <c r="Y1" s="1026"/>
      <c r="Z1" s="985"/>
      <c r="AA1" s="1026"/>
      <c r="AB1" s="1026"/>
      <c r="AC1" s="1026"/>
      <c r="AD1" s="1026"/>
      <c r="AE1" s="1026"/>
      <c r="AF1" s="1026"/>
      <c r="AG1" s="1026"/>
      <c r="AH1" s="1026"/>
      <c r="AI1" s="1026"/>
      <c r="AJ1" s="1026"/>
    </row>
    <row r="2" spans="1:36" ht="27.6" x14ac:dyDescent="0.3">
      <c r="A2" s="932" t="s">
        <v>367</v>
      </c>
      <c r="B2" s="997" t="s">
        <v>733</v>
      </c>
      <c r="C2" s="884"/>
      <c r="D2" s="884"/>
      <c r="E2" s="884"/>
      <c r="F2" s="884"/>
      <c r="G2" s="884"/>
      <c r="H2" s="884"/>
      <c r="K2" s="1038" t="s">
        <v>133</v>
      </c>
      <c r="L2" s="1038" t="s">
        <v>91</v>
      </c>
      <c r="M2" s="1182" t="s">
        <v>75</v>
      </c>
      <c r="N2" s="1190" t="s">
        <v>134</v>
      </c>
      <c r="O2" s="1038" t="s">
        <v>135</v>
      </c>
      <c r="P2" s="1038" t="s">
        <v>136</v>
      </c>
      <c r="Q2" s="1038" t="s">
        <v>137</v>
      </c>
      <c r="R2" s="1038" t="s">
        <v>138</v>
      </c>
      <c r="S2" s="1027" t="s">
        <v>139</v>
      </c>
      <c r="T2" s="1027" t="s">
        <v>344</v>
      </c>
      <c r="U2" s="1027" t="s">
        <v>342</v>
      </c>
      <c r="V2" s="1027" t="s">
        <v>343</v>
      </c>
      <c r="W2" s="1027" t="s">
        <v>375</v>
      </c>
      <c r="X2" s="1027" t="s">
        <v>376</v>
      </c>
      <c r="Y2" s="983"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43892</v>
      </c>
      <c r="C3" s="950"/>
      <c r="D3" s="884"/>
      <c r="E3" s="884"/>
      <c r="F3" s="884"/>
      <c r="G3" s="884"/>
      <c r="H3" s="884"/>
      <c r="K3" s="1031"/>
      <c r="L3" s="1031"/>
      <c r="M3" s="1183"/>
      <c r="N3" s="1185"/>
      <c r="O3" s="1031"/>
      <c r="P3" s="888" t="s">
        <v>141</v>
      </c>
      <c r="Q3" s="1031"/>
      <c r="R3" s="1031"/>
      <c r="S3" s="1027"/>
      <c r="T3" s="1027"/>
      <c r="U3" s="1027"/>
      <c r="V3" s="1027"/>
      <c r="W3" s="1027"/>
      <c r="X3" s="1027"/>
      <c r="Y3" s="984"/>
      <c r="Z3" s="1187"/>
      <c r="AA3" s="1023" t="s">
        <v>672</v>
      </c>
      <c r="AB3" s="1023" t="s">
        <v>673</v>
      </c>
      <c r="AC3" s="1023" t="s">
        <v>672</v>
      </c>
      <c r="AD3" s="1023" t="s">
        <v>673</v>
      </c>
      <c r="AE3" s="1023" t="s">
        <v>672</v>
      </c>
      <c r="AF3" s="1023" t="s">
        <v>673</v>
      </c>
      <c r="AG3" s="1023" t="s">
        <v>672</v>
      </c>
      <c r="AH3" s="1023" t="s">
        <v>673</v>
      </c>
      <c r="AI3" s="1023" t="s">
        <v>672</v>
      </c>
      <c r="AJ3" s="1023" t="s">
        <v>673</v>
      </c>
    </row>
    <row r="4" spans="1:36" x14ac:dyDescent="0.3">
      <c r="A4" s="932" t="s">
        <v>368</v>
      </c>
      <c r="B4" s="949">
        <f ca="1">DATEDIF(B3,TODAY(),"D")/365</f>
        <v>0.69041095890410964</v>
      </c>
      <c r="C4" s="884"/>
      <c r="D4" s="884"/>
      <c r="E4" s="884"/>
      <c r="F4" s="884"/>
      <c r="G4" s="884"/>
      <c r="H4" s="884"/>
      <c r="K4" s="1028" t="s">
        <v>142</v>
      </c>
      <c r="L4" s="1028" t="s">
        <v>143</v>
      </c>
      <c r="M4" s="934" t="s">
        <v>5</v>
      </c>
      <c r="N4" s="929" t="s">
        <v>144</v>
      </c>
      <c r="O4" s="924" t="s">
        <v>372</v>
      </c>
      <c r="P4" s="964" t="s">
        <v>145</v>
      </c>
      <c r="Q4" s="964" t="s">
        <v>146</v>
      </c>
      <c r="R4" s="962" t="s">
        <v>147</v>
      </c>
      <c r="S4" s="889" t="s">
        <v>733</v>
      </c>
      <c r="T4" s="997" t="s">
        <v>72</v>
      </c>
      <c r="U4" s="1134">
        <v>44041.194444444445</v>
      </c>
      <c r="V4" s="997" t="s">
        <v>374</v>
      </c>
      <c r="W4" s="997"/>
      <c r="X4" s="997"/>
      <c r="Y4" s="979" t="s">
        <v>148</v>
      </c>
      <c r="Z4" s="981">
        <f>DATEDIF(AA4,AB4,"m")/12+DATEDIF(AC4,AD4,"m")/12+DATEDIF(AE4,AF4,"m")/12+DATEDIF(AG4,AH4,"m")/12+DATEDIF(AI4,AJ4,"m")/12</f>
        <v>0</v>
      </c>
      <c r="AA4" s="982"/>
      <c r="AB4" s="982"/>
      <c r="AC4" s="982"/>
      <c r="AD4" s="982"/>
      <c r="AE4" s="980"/>
      <c r="AF4" s="980"/>
      <c r="AG4" s="980"/>
      <c r="AH4" s="980"/>
      <c r="AI4" s="980"/>
      <c r="AJ4" s="980"/>
    </row>
    <row r="5" spans="1:36" ht="12.75" customHeight="1" x14ac:dyDescent="0.3">
      <c r="A5" s="932" t="s">
        <v>387</v>
      </c>
      <c r="B5" s="949">
        <v>0</v>
      </c>
      <c r="C5" s="951"/>
      <c r="D5" s="884"/>
      <c r="E5" s="884"/>
      <c r="F5" s="884"/>
      <c r="G5" s="884"/>
      <c r="H5" s="884"/>
      <c r="K5" s="1029"/>
      <c r="L5" s="1029"/>
      <c r="M5" s="934" t="s">
        <v>5</v>
      </c>
      <c r="N5" s="929" t="s">
        <v>144</v>
      </c>
      <c r="O5" s="924" t="s">
        <v>373</v>
      </c>
      <c r="P5" s="966"/>
      <c r="Q5" s="965" t="s">
        <v>150</v>
      </c>
      <c r="R5" s="963" t="s">
        <v>151</v>
      </c>
      <c r="S5" s="889" t="s">
        <v>733</v>
      </c>
      <c r="T5" s="997" t="s">
        <v>72</v>
      </c>
      <c r="U5" s="997"/>
      <c r="V5" s="997" t="s">
        <v>374</v>
      </c>
      <c r="W5" s="997"/>
      <c r="X5" s="997"/>
      <c r="Y5" s="1043"/>
      <c r="Z5" s="981">
        <f t="shared" ref="Z5:Z14" si="0">DATEDIF(AA5,AB5,"m")/12+DATEDIF(AC5,AD5,"m")/12+DATEDIF(AE5,AF5,"m")/12+DATEDIF(AG5,AH5,"m")/12+DATEDIF(AI5,AJ5,"m")/12</f>
        <v>0</v>
      </c>
      <c r="AA5" s="982"/>
      <c r="AB5" s="982"/>
      <c r="AC5" s="982"/>
      <c r="AD5" s="982"/>
      <c r="AE5" s="980"/>
      <c r="AF5" s="980"/>
      <c r="AG5" s="980"/>
      <c r="AH5" s="980"/>
      <c r="AI5" s="980"/>
      <c r="AJ5" s="980"/>
    </row>
    <row r="6" spans="1:36" ht="15" thickBot="1" x14ac:dyDescent="0.35">
      <c r="A6" s="932" t="s">
        <v>388</v>
      </c>
      <c r="B6" s="949">
        <f ca="1">B4+B5</f>
        <v>0.69041095890410964</v>
      </c>
      <c r="C6" s="951"/>
      <c r="K6" s="1029"/>
      <c r="L6" s="1029"/>
      <c r="M6" s="934" t="s">
        <v>5</v>
      </c>
      <c r="N6" s="891" t="s">
        <v>149</v>
      </c>
      <c r="O6" s="918" t="s">
        <v>149</v>
      </c>
      <c r="P6" s="966"/>
      <c r="Q6" s="892" t="s">
        <v>150</v>
      </c>
      <c r="R6" s="893" t="s">
        <v>151</v>
      </c>
      <c r="S6" s="889" t="s">
        <v>733</v>
      </c>
      <c r="T6" s="997" t="s">
        <v>72</v>
      </c>
      <c r="U6" s="997"/>
      <c r="V6" s="997" t="s">
        <v>374</v>
      </c>
      <c r="W6" s="997"/>
      <c r="X6" s="997"/>
      <c r="Y6" s="894" t="s">
        <v>152</v>
      </c>
      <c r="Z6" s="981">
        <f t="shared" si="0"/>
        <v>0</v>
      </c>
      <c r="AA6" s="982"/>
      <c r="AB6" s="982"/>
      <c r="AC6" s="982"/>
      <c r="AD6" s="982"/>
      <c r="AE6" s="980"/>
      <c r="AF6" s="980"/>
      <c r="AG6" s="980"/>
      <c r="AH6" s="980"/>
      <c r="AI6" s="980"/>
      <c r="AJ6" s="980"/>
    </row>
    <row r="7" spans="1:36" ht="28.2"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966"/>
      <c r="Q7" s="964" t="s">
        <v>247</v>
      </c>
      <c r="R7" s="962" t="s">
        <v>154</v>
      </c>
      <c r="S7" s="889" t="s">
        <v>733</v>
      </c>
      <c r="T7" s="997" t="s">
        <v>72</v>
      </c>
      <c r="U7" s="997"/>
      <c r="V7" s="997"/>
      <c r="W7" s="997"/>
      <c r="X7" s="997"/>
      <c r="Y7" s="1042" t="s">
        <v>248</v>
      </c>
      <c r="Z7" s="981">
        <f t="shared" si="0"/>
        <v>0</v>
      </c>
      <c r="AA7" s="982"/>
      <c r="AB7" s="982"/>
      <c r="AC7" s="982"/>
      <c r="AD7" s="982"/>
      <c r="AE7" s="980"/>
      <c r="AF7" s="980"/>
      <c r="AG7" s="980"/>
      <c r="AH7" s="980"/>
      <c r="AI7" s="980"/>
      <c r="AJ7" s="980"/>
    </row>
    <row r="8" spans="1:36" x14ac:dyDescent="0.3">
      <c r="A8" s="937" t="s">
        <v>56</v>
      </c>
      <c r="B8" s="938" t="s">
        <v>182</v>
      </c>
      <c r="C8" s="1003" t="s">
        <v>77</v>
      </c>
      <c r="D8" s="1002"/>
      <c r="E8" s="1002"/>
      <c r="F8" s="1002"/>
      <c r="G8" s="1002"/>
      <c r="H8" s="939">
        <f>IF(C8&lt;&gt;"",'[2]CBL Score Standard'!$D64,IF(D8&lt;&gt;"",SUM('[2]CBL Score Standard'!$D64:$E64),IF(E8&lt;&gt;"",SUM('[2]CBL Score Standard'!$D64:$F64),IF(F8&lt;&gt;"",SUM('[2]CBL Score Standard'!$D64:$G64),IF(G8&lt;&gt;"",SUM('[2]CBL Score Standard'!$D64:$H64,0))))))</f>
        <v>0</v>
      </c>
      <c r="K8" s="1029"/>
      <c r="L8" s="1029"/>
      <c r="M8" s="934" t="s">
        <v>5</v>
      </c>
      <c r="N8" s="931" t="s">
        <v>144</v>
      </c>
      <c r="O8" s="896" t="s">
        <v>517</v>
      </c>
      <c r="P8" s="966"/>
      <c r="Q8" s="892" t="s">
        <v>153</v>
      </c>
      <c r="R8" s="893" t="s">
        <v>156</v>
      </c>
      <c r="S8" s="889" t="s">
        <v>733</v>
      </c>
      <c r="T8" s="997" t="s">
        <v>72</v>
      </c>
      <c r="U8" s="997"/>
      <c r="V8" s="997"/>
      <c r="W8" s="997"/>
      <c r="X8" s="997"/>
      <c r="Y8" s="897" t="s">
        <v>157</v>
      </c>
      <c r="Z8" s="981">
        <f t="shared" si="0"/>
        <v>0</v>
      </c>
      <c r="AA8" s="982"/>
      <c r="AB8" s="982"/>
      <c r="AC8" s="982"/>
      <c r="AD8" s="982"/>
      <c r="AE8" s="980"/>
      <c r="AF8" s="980"/>
      <c r="AG8" s="980"/>
      <c r="AH8" s="980"/>
      <c r="AI8" s="980"/>
      <c r="AJ8" s="980"/>
    </row>
    <row r="9" spans="1:36" x14ac:dyDescent="0.3">
      <c r="A9" s="940" t="s">
        <v>56</v>
      </c>
      <c r="B9" s="933" t="s">
        <v>427</v>
      </c>
      <c r="C9" s="1003" t="s">
        <v>77</v>
      </c>
      <c r="D9" s="1002"/>
      <c r="E9" s="1002"/>
      <c r="F9" s="1002"/>
      <c r="G9" s="1002"/>
      <c r="H9" s="939">
        <f>IF(C9&lt;&gt;"",'[2]CBL Score Standard'!$D65,IF(D9&lt;&gt;"",SUM('[2]CBL Score Standard'!$D65:$E65),IF(E9&lt;&gt;"",SUM('[2]CBL Score Standard'!$D65:$F65),IF(F9&lt;&gt;"",SUM('[2]CBL Score Standard'!$D65:$G65),IF(G9&lt;&gt;"",SUM('[2]CBL Score Standard'!$D65:$H65,0))))))</f>
        <v>0</v>
      </c>
      <c r="K9" s="1029"/>
      <c r="L9" s="1029"/>
      <c r="M9" s="934" t="s">
        <v>5</v>
      </c>
      <c r="N9" s="931" t="s">
        <v>144</v>
      </c>
      <c r="O9" s="896" t="s">
        <v>661</v>
      </c>
      <c r="P9" s="966"/>
      <c r="Q9" s="892" t="s">
        <v>155</v>
      </c>
      <c r="R9" s="893" t="s">
        <v>158</v>
      </c>
      <c r="S9" s="889" t="s">
        <v>733</v>
      </c>
      <c r="T9" s="997" t="s">
        <v>72</v>
      </c>
      <c r="U9" s="997"/>
      <c r="V9" s="997" t="s">
        <v>374</v>
      </c>
      <c r="W9" s="997"/>
      <c r="X9" s="997"/>
      <c r="Y9" s="894" t="s">
        <v>159</v>
      </c>
      <c r="Z9" s="981">
        <f t="shared" si="0"/>
        <v>0</v>
      </c>
      <c r="AA9" s="982"/>
      <c r="AB9" s="982"/>
      <c r="AC9" s="982"/>
      <c r="AD9" s="982"/>
      <c r="AE9" s="980"/>
      <c r="AF9" s="980"/>
      <c r="AG9" s="980"/>
      <c r="AH9" s="980"/>
      <c r="AI9" s="980"/>
      <c r="AJ9" s="980"/>
    </row>
    <row r="10" spans="1:36" x14ac:dyDescent="0.3">
      <c r="A10" s="940" t="s">
        <v>56</v>
      </c>
      <c r="B10" s="933" t="s">
        <v>663</v>
      </c>
      <c r="C10" s="1003"/>
      <c r="D10" s="1003"/>
      <c r="E10" s="1005"/>
      <c r="F10" s="1002"/>
      <c r="G10" s="1002"/>
      <c r="H10" s="939" t="b">
        <f>IF(C10&lt;&gt;"",'[2]CBL Score Standard'!$D66,IF(D10&lt;&gt;"",SUM('[2]CBL Score Standard'!$D66:$E66),IF(E10&lt;&gt;"",SUM('[2]CBL Score Standard'!$D66:$F66),IF(F10&lt;&gt;"",SUM('[2]CBL Score Standard'!$D66:$G66),IF(G10&lt;&gt;"",SUM('[2]CBL Score Standard'!$D66:$H66,0))))))</f>
        <v>0</v>
      </c>
      <c r="K10" s="1029"/>
      <c r="L10" s="1029"/>
      <c r="M10" s="934" t="s">
        <v>5</v>
      </c>
      <c r="N10" s="931" t="s">
        <v>144</v>
      </c>
      <c r="O10" s="896" t="s">
        <v>662</v>
      </c>
      <c r="P10" s="966"/>
      <c r="Q10" s="976" t="s">
        <v>659</v>
      </c>
      <c r="R10" s="976" t="s">
        <v>278</v>
      </c>
      <c r="S10" s="889"/>
      <c r="T10" s="997"/>
      <c r="U10" s="997"/>
      <c r="V10" s="997"/>
      <c r="W10" s="997"/>
      <c r="X10" s="997"/>
      <c r="Y10" s="899" t="s">
        <v>160</v>
      </c>
      <c r="Z10" s="981">
        <f t="shared" si="0"/>
        <v>0</v>
      </c>
      <c r="AA10" s="982"/>
      <c r="AB10" s="982"/>
      <c r="AC10" s="982"/>
      <c r="AD10" s="982"/>
      <c r="AE10" s="980"/>
      <c r="AF10" s="980"/>
      <c r="AG10" s="980"/>
      <c r="AH10" s="980"/>
      <c r="AI10" s="980"/>
      <c r="AJ10" s="980"/>
    </row>
    <row r="11" spans="1:36" x14ac:dyDescent="0.3">
      <c r="A11" s="940" t="s">
        <v>56</v>
      </c>
      <c r="B11" s="933" t="s">
        <v>215</v>
      </c>
      <c r="C11" s="1003"/>
      <c r="D11" s="1003"/>
      <c r="E11" s="1005"/>
      <c r="F11" s="1002"/>
      <c r="G11" s="1002"/>
      <c r="H11" s="939" t="b">
        <f>IF(C11&lt;&gt;"",'[2]CBL Score Standard'!$D67,IF(D11&lt;&gt;"",SUM('[2]CBL Score Standard'!$D67:$E67),IF(E11&lt;&gt;"",SUM('[2]CBL Score Standard'!$D67:$F67),IF(F11&lt;&gt;"",SUM('[2]CBL Score Standard'!$D67:$G67),IF(G11&lt;&gt;"",SUM('[2]CBL Score Standard'!$D67:$H67,0))))))</f>
        <v>0</v>
      </c>
      <c r="K11" s="1029"/>
      <c r="L11" s="1029"/>
      <c r="M11" s="934" t="s">
        <v>5</v>
      </c>
      <c r="N11" s="889" t="s">
        <v>31</v>
      </c>
      <c r="O11" s="925" t="s">
        <v>175</v>
      </c>
      <c r="P11" s="1029"/>
      <c r="Q11" s="890" t="s">
        <v>383</v>
      </c>
      <c r="R11" s="893" t="s">
        <v>176</v>
      </c>
      <c r="S11" s="889" t="s">
        <v>733</v>
      </c>
      <c r="T11" s="997" t="s">
        <v>72</v>
      </c>
      <c r="U11" s="997"/>
      <c r="V11" s="997"/>
      <c r="W11" s="997"/>
      <c r="X11" s="997"/>
      <c r="Y11" s="897" t="s">
        <v>177</v>
      </c>
      <c r="Z11" s="981">
        <f t="shared" si="0"/>
        <v>0</v>
      </c>
      <c r="AA11" s="982"/>
      <c r="AB11" s="982"/>
      <c r="AC11" s="982"/>
      <c r="AD11" s="982"/>
      <c r="AE11" s="980"/>
      <c r="AF11" s="980"/>
      <c r="AG11" s="980"/>
      <c r="AH11" s="980"/>
      <c r="AI11" s="980"/>
      <c r="AJ11" s="980"/>
    </row>
    <row r="12" spans="1:36" x14ac:dyDescent="0.3">
      <c r="A12" s="940" t="s">
        <v>63</v>
      </c>
      <c r="B12" s="933" t="s">
        <v>236</v>
      </c>
      <c r="C12" s="1003"/>
      <c r="D12" s="1003"/>
      <c r="E12" s="1003"/>
      <c r="F12" s="1002"/>
      <c r="G12" s="1002"/>
      <c r="H12" s="939" t="b">
        <f>IF(C12&lt;&gt;"",'[2]CBL Score Standard'!$D68,IF(D12&lt;&gt;"",SUM('[2]CBL Score Standard'!$D68:$E68),IF(E12&lt;&gt;"",SUM('[2]CBL Score Standard'!$D68:$F68),IF(F12&lt;&gt;"",SUM('[2]CBL Score Standard'!$D68:$G68),IF(G12&lt;&gt;"",SUM('[2]CBL Score Standard'!$D68:$H68,0))))))</f>
        <v>0</v>
      </c>
      <c r="K12" s="1029"/>
      <c r="L12" s="1029"/>
      <c r="M12" s="934" t="s">
        <v>5</v>
      </c>
      <c r="N12" s="931" t="s">
        <v>31</v>
      </c>
      <c r="O12" s="896" t="s">
        <v>660</v>
      </c>
      <c r="P12" s="995">
        <v>43613</v>
      </c>
      <c r="Q12" s="892" t="s">
        <v>167</v>
      </c>
      <c r="R12" s="893" t="s">
        <v>168</v>
      </c>
      <c r="S12" s="889" t="s">
        <v>733</v>
      </c>
      <c r="T12" s="997" t="s">
        <v>72</v>
      </c>
      <c r="U12" s="997"/>
      <c r="V12" s="997"/>
      <c r="W12" s="997"/>
      <c r="X12" s="997"/>
      <c r="Y12" s="894"/>
      <c r="Z12" s="981">
        <f t="shared" si="0"/>
        <v>0</v>
      </c>
      <c r="AA12" s="982"/>
      <c r="AB12" s="982"/>
      <c r="AC12" s="982"/>
      <c r="AD12" s="982"/>
      <c r="AE12" s="980"/>
      <c r="AF12" s="980"/>
      <c r="AG12" s="980"/>
      <c r="AH12" s="980"/>
      <c r="AI12" s="980"/>
      <c r="AJ12" s="980"/>
    </row>
    <row r="13" spans="1:36"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892" t="s">
        <v>230</v>
      </c>
      <c r="Q13" s="892" t="s">
        <v>217</v>
      </c>
      <c r="R13" s="892" t="s">
        <v>217</v>
      </c>
      <c r="S13" s="889" t="s">
        <v>733</v>
      </c>
      <c r="T13" s="421"/>
      <c r="U13" s="1000"/>
      <c r="V13" s="997"/>
      <c r="W13" s="997"/>
      <c r="X13" s="997"/>
      <c r="Y13" s="894" t="s">
        <v>169</v>
      </c>
      <c r="Z13" s="981">
        <f t="shared" si="0"/>
        <v>0</v>
      </c>
      <c r="AA13" s="982"/>
      <c r="AB13" s="982"/>
      <c r="AC13" s="982"/>
      <c r="AD13" s="982"/>
      <c r="AE13" s="980"/>
      <c r="AF13" s="980"/>
      <c r="AG13" s="980"/>
      <c r="AH13" s="980"/>
      <c r="AI13" s="980"/>
      <c r="AJ13" s="980"/>
    </row>
    <row r="14" spans="1:36" ht="27.6" x14ac:dyDescent="0.3">
      <c r="A14" s="940" t="s">
        <v>55</v>
      </c>
      <c r="B14" s="933" t="s">
        <v>694</v>
      </c>
      <c r="C14" s="1003"/>
      <c r="D14" s="1003"/>
      <c r="E14" s="1002"/>
      <c r="F14" s="1002"/>
      <c r="G14" s="1002"/>
      <c r="H14" s="939" t="b">
        <f>IF(C14&lt;&gt;"",'[2]CBL Score Standard'!$D70,IF(D14&lt;&gt;"",SUM('[2]CBL Score Standard'!$D70:$E70),IF(E14&lt;&gt;"",SUM('[2]CBL Score Standard'!$D70:$F70),IF(F14&lt;&gt;"",SUM('[2]CBL Score Standard'!$D70:$G70),IF(G14&lt;&gt;"",SUM('[2]CBL Score Standard'!$D70:$H70,0))))))</f>
        <v>0</v>
      </c>
      <c r="K14" s="1030"/>
      <c r="L14" s="1030"/>
      <c r="M14" s="934" t="s">
        <v>5</v>
      </c>
      <c r="N14" s="889" t="s">
        <v>41</v>
      </c>
      <c r="O14" s="923" t="s">
        <v>450</v>
      </c>
      <c r="P14" s="995">
        <v>43627</v>
      </c>
      <c r="Q14" s="892" t="s">
        <v>381</v>
      </c>
      <c r="R14" s="893" t="s">
        <v>382</v>
      </c>
      <c r="S14" s="889" t="s">
        <v>733</v>
      </c>
      <c r="T14" s="421"/>
      <c r="U14" s="995"/>
      <c r="V14" s="997"/>
      <c r="W14" s="997"/>
      <c r="X14" s="997"/>
      <c r="Y14" s="894" t="s">
        <v>163</v>
      </c>
      <c r="Z14" s="981">
        <f t="shared" si="0"/>
        <v>0</v>
      </c>
      <c r="AA14" s="982"/>
      <c r="AB14" s="982"/>
      <c r="AC14" s="982"/>
      <c r="AD14" s="982"/>
      <c r="AE14" s="980"/>
      <c r="AF14" s="980"/>
      <c r="AG14" s="980"/>
      <c r="AH14" s="980"/>
      <c r="AI14" s="980"/>
      <c r="AJ14" s="980"/>
    </row>
    <row r="15" spans="1:36" x14ac:dyDescent="0.3">
      <c r="A15" s="940" t="s">
        <v>55</v>
      </c>
      <c r="B15" s="933" t="s">
        <v>185</v>
      </c>
      <c r="C15" s="1003"/>
      <c r="D15" s="1002"/>
      <c r="E15" s="1002"/>
      <c r="F15" s="1002"/>
      <c r="G15" s="1002"/>
      <c r="H15" s="939" t="b">
        <f>IF(C15&lt;&gt;"",'[2]CBL Score Standard'!$D71,IF(D15&lt;&gt;"",SUM('[2]CBL Score Standard'!$D71:$E71),IF(E15&lt;&gt;"",SUM('[2]CBL Score Standard'!$D71:$F71),IF(F15&lt;&gt;"",SUM('[2]CBL Score Standard'!$D71:$G71),IF(G15&lt;&gt;"",SUM('[2]CBL Score Standard'!$D71:$H71,0))))))</f>
        <v>0</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t="s">
        <v>77</v>
      </c>
      <c r="D16" s="1003"/>
      <c r="E16" s="1006"/>
      <c r="F16" s="1003"/>
      <c r="G16" s="1003"/>
      <c r="H16" s="939">
        <f>IF(C16&lt;&gt;"",'[2]CBL Score Standard'!$D72,IF(D16&lt;&gt;"",SUM('[2]CBL Score Standard'!$D72:$E72),IF(E16&lt;&gt;"",SUM('[2]CBL Score Standard'!$D72:$F72),IF(F16&lt;&gt;"",SUM('[2]CBL Score Standard'!$D72:$G72),IF(G16&lt;&gt;"",SUM('[2]CBL Score Standard'!$D72:$H72,0))))))</f>
        <v>0</v>
      </c>
      <c r="K16" s="1173" t="s">
        <v>170</v>
      </c>
      <c r="L16" s="1174"/>
      <c r="M16" s="1174"/>
      <c r="N16" s="1174"/>
      <c r="O16" s="1174"/>
      <c r="P16" s="1174"/>
      <c r="Q16" s="1174"/>
      <c r="R16" s="1174"/>
      <c r="S16" s="1174"/>
      <c r="T16" s="1174"/>
      <c r="U16" s="1174"/>
      <c r="V16" s="1174"/>
      <c r="W16" s="1174"/>
      <c r="X16" s="1174"/>
      <c r="Y16" s="1026"/>
      <c r="Z16" s="985"/>
      <c r="AA16" s="1026"/>
      <c r="AB16" s="1026"/>
      <c r="AC16" s="1026"/>
      <c r="AD16" s="1026"/>
      <c r="AE16" s="1026"/>
      <c r="AF16" s="1026"/>
      <c r="AG16" s="1026"/>
      <c r="AH16" s="1026"/>
      <c r="AI16" s="1026"/>
      <c r="AJ16" s="1026"/>
    </row>
    <row r="17" spans="1:36" ht="27.6" x14ac:dyDescent="0.3">
      <c r="A17" s="940" t="s">
        <v>55</v>
      </c>
      <c r="B17" s="933" t="s">
        <v>194</v>
      </c>
      <c r="C17" s="1003"/>
      <c r="D17" s="1003"/>
      <c r="E17" s="1003"/>
      <c r="F17" s="1003"/>
      <c r="G17" s="1003"/>
      <c r="H17" s="939" t="b">
        <f>IF(C17&lt;&gt;"",'[2]CBL Score Standard'!$D73,IF(D17&lt;&gt;"",SUM('[2]CBL Score Standard'!$D73:$E73),IF(E17&lt;&gt;"",SUM('[2]CBL Score Standard'!$D73:$F73),IF(F17&lt;&gt;"",SUM('[2]CBL Score Standard'!$D73:$G73),IF(G17&lt;&gt;"",SUM('[2]CBL Score Standard'!$D73:$H73,0))))))</f>
        <v>0</v>
      </c>
      <c r="K17" s="1037" t="s">
        <v>133</v>
      </c>
      <c r="L17" s="1037" t="s">
        <v>91</v>
      </c>
      <c r="M17" s="1182" t="s">
        <v>75</v>
      </c>
      <c r="N17" s="1184" t="s">
        <v>134</v>
      </c>
      <c r="O17" s="1037" t="s">
        <v>135</v>
      </c>
      <c r="P17" s="1037" t="s">
        <v>136</v>
      </c>
      <c r="Q17" s="1037" t="s">
        <v>137</v>
      </c>
      <c r="R17" s="1037" t="s">
        <v>138</v>
      </c>
      <c r="S17" s="1035" t="s">
        <v>139</v>
      </c>
      <c r="T17" s="1027" t="s">
        <v>344</v>
      </c>
      <c r="U17" s="1027" t="s">
        <v>342</v>
      </c>
      <c r="V17" s="1027"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27.6" x14ac:dyDescent="0.3">
      <c r="A18" s="940" t="s">
        <v>55</v>
      </c>
      <c r="B18" s="933" t="s">
        <v>196</v>
      </c>
      <c r="C18" s="1003"/>
      <c r="D18" s="1003"/>
      <c r="E18" s="1003"/>
      <c r="F18" s="1003"/>
      <c r="G18" s="1003"/>
      <c r="H18" s="939" t="b">
        <f>IF(C18&lt;&gt;"",'[2]CBL Score Standard'!$D74,IF(D18&lt;&gt;"",SUM('[2]CBL Score Standard'!$D74:$E74),IF(E18&lt;&gt;"",SUM('[2]CBL Score Standard'!$D74:$F74),IF(F18&lt;&gt;"",SUM('[2]CBL Score Standard'!$D74:$G74),IF(G18&lt;&gt;"",SUM('[2]CBL Score Standard'!$D74:$H74,0))))))</f>
        <v>0</v>
      </c>
      <c r="K18" s="1031"/>
      <c r="L18" s="1031"/>
      <c r="M18" s="1183"/>
      <c r="N18" s="1190"/>
      <c r="O18" s="1031"/>
      <c r="P18" s="888" t="s">
        <v>141</v>
      </c>
      <c r="Q18" s="1031"/>
      <c r="R18" s="1031"/>
      <c r="S18" s="1036"/>
      <c r="T18" s="1027"/>
      <c r="U18" s="1027"/>
      <c r="V18" s="1027"/>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x14ac:dyDescent="0.3">
      <c r="A19" s="940" t="s">
        <v>55</v>
      </c>
      <c r="B19" s="933" t="s">
        <v>198</v>
      </c>
      <c r="C19" s="1003"/>
      <c r="D19" s="1003"/>
      <c r="E19" s="1003"/>
      <c r="F19" s="1003"/>
      <c r="G19" s="1003"/>
      <c r="H19" s="939" t="b">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028" t="s">
        <v>145</v>
      </c>
      <c r="Q19" s="890" t="s">
        <v>172</v>
      </c>
      <c r="R19" s="893" t="s">
        <v>173</v>
      </c>
      <c r="S19" s="889" t="s">
        <v>733</v>
      </c>
      <c r="T19" s="620" t="s">
        <v>72</v>
      </c>
      <c r="U19" s="999">
        <v>44075</v>
      </c>
      <c r="V19" s="997" t="s">
        <v>374</v>
      </c>
      <c r="W19" s="997"/>
      <c r="X19" s="997"/>
      <c r="Y19" s="897" t="s">
        <v>174</v>
      </c>
      <c r="Z19" s="981">
        <f t="shared" ref="Z19:Z35" si="1">DATEDIF(AA19,AB19,"m")/12+DATEDIF(AC19,AD19,"m")/12+DATEDIF(AE19,AF19,"m")/12+DATEDIF(AG19,AH19,"m")/12+DATEDIF(AI19,AJ19,"m")/12</f>
        <v>0</v>
      </c>
      <c r="AA19" s="982"/>
      <c r="AB19" s="982"/>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030"/>
      <c r="Q20" s="890" t="s">
        <v>179</v>
      </c>
      <c r="R20" s="893" t="s">
        <v>180</v>
      </c>
      <c r="S20" s="889" t="s">
        <v>733</v>
      </c>
      <c r="T20" s="620" t="s">
        <v>72</v>
      </c>
      <c r="U20" s="999">
        <v>44083</v>
      </c>
      <c r="V20" s="997" t="s">
        <v>374</v>
      </c>
      <c r="W20" s="997"/>
      <c r="X20" s="997"/>
      <c r="Y20" s="897" t="s">
        <v>181</v>
      </c>
      <c r="Z20" s="981">
        <f t="shared" si="1"/>
        <v>0</v>
      </c>
      <c r="AA20" s="982"/>
      <c r="AB20" s="982"/>
      <c r="AC20" s="982"/>
      <c r="AD20" s="982"/>
      <c r="AE20" s="980"/>
      <c r="AF20" s="980"/>
      <c r="AG20" s="980"/>
      <c r="AH20" s="980"/>
      <c r="AI20" s="980"/>
      <c r="AJ20" s="980"/>
    </row>
    <row r="21" spans="1:36" x14ac:dyDescent="0.3">
      <c r="A21" s="940" t="s">
        <v>55</v>
      </c>
      <c r="B21" s="933" t="s">
        <v>664</v>
      </c>
      <c r="C21" s="1003" t="s">
        <v>77</v>
      </c>
      <c r="D21" s="1003"/>
      <c r="E21" s="1005"/>
      <c r="F21" s="1002"/>
      <c r="G21" s="1002"/>
      <c r="H21" s="939">
        <f>IF(C21&lt;&gt;"",'[2]CBL Score Standard'!$D77,IF(D21&lt;&gt;"",SUM('[2]CBL Score Standard'!$D77:$E77),IF(E21&lt;&gt;"",SUM('[2]CBL Score Standard'!$D77:$F77),IF(F21&lt;&gt;"",SUM('[2]CBL Score Standard'!$D77:$G77),IF(G21&lt;&gt;"",SUM('[2]CBL Score Standard'!$D77:$H77,0))))))</f>
        <v>0</v>
      </c>
      <c r="K21" s="1029"/>
      <c r="L21" s="1029"/>
      <c r="M21" s="934" t="s">
        <v>6</v>
      </c>
      <c r="N21" s="889" t="s">
        <v>56</v>
      </c>
      <c r="O21" s="923" t="s">
        <v>182</v>
      </c>
      <c r="P21" s="995">
        <v>43609</v>
      </c>
      <c r="Q21" s="892" t="s">
        <v>172</v>
      </c>
      <c r="R21" s="898" t="s">
        <v>183</v>
      </c>
      <c r="S21" s="889" t="s">
        <v>733</v>
      </c>
      <c r="T21" s="620" t="s">
        <v>72</v>
      </c>
      <c r="U21" s="1000"/>
      <c r="V21" s="997"/>
      <c r="W21" s="997"/>
      <c r="X21" s="997"/>
      <c r="Y21" s="899" t="s">
        <v>184</v>
      </c>
      <c r="Z21" s="981">
        <f t="shared" si="1"/>
        <v>0</v>
      </c>
      <c r="AA21" s="982"/>
      <c r="AB21" s="982"/>
      <c r="AC21" s="982"/>
      <c r="AD21" s="982"/>
      <c r="AE21" s="980"/>
      <c r="AF21" s="980"/>
      <c r="AG21" s="980"/>
      <c r="AH21" s="980"/>
      <c r="AI21" s="980"/>
      <c r="AJ21" s="980"/>
    </row>
    <row r="22" spans="1:36" x14ac:dyDescent="0.3">
      <c r="A22" s="940" t="s">
        <v>55</v>
      </c>
      <c r="B22" s="933" t="s">
        <v>448</v>
      </c>
      <c r="C22" s="1003" t="s">
        <v>77</v>
      </c>
      <c r="D22" s="1003"/>
      <c r="E22" s="1005"/>
      <c r="F22" s="1002"/>
      <c r="G22" s="1002"/>
      <c r="H22" s="939">
        <f>IF(C22&lt;&gt;"",'[2]CBL Score Standard'!$D78,IF(D22&lt;&gt;"",SUM('[2]CBL Score Standard'!$D78:$E78),IF(E22&lt;&gt;"",SUM('[2]CBL Score Standard'!$D78:$F78),IF(F22&lt;&gt;"",SUM('[2]CBL Score Standard'!$D78:$G78),IF(G22&lt;&gt;"",SUM('[2]CBL Score Standard'!$D78:$H78,0))))))</f>
        <v>0</v>
      </c>
      <c r="K22" s="1029"/>
      <c r="L22" s="1029"/>
      <c r="M22" s="934" t="s">
        <v>6</v>
      </c>
      <c r="N22" s="889" t="s">
        <v>144</v>
      </c>
      <c r="O22" s="923" t="s">
        <v>187</v>
      </c>
      <c r="P22" s="1029"/>
      <c r="Q22" s="890" t="s">
        <v>153</v>
      </c>
      <c r="R22" s="893" t="s">
        <v>156</v>
      </c>
      <c r="S22" s="889" t="s">
        <v>733</v>
      </c>
      <c r="T22" s="620" t="s">
        <v>72</v>
      </c>
      <c r="U22" s="999">
        <v>44063</v>
      </c>
      <c r="V22" s="997" t="s">
        <v>374</v>
      </c>
      <c r="W22" s="997"/>
      <c r="X22" s="997"/>
      <c r="Y22" s="897" t="s">
        <v>157</v>
      </c>
      <c r="Z22" s="981">
        <f t="shared" si="1"/>
        <v>0</v>
      </c>
      <c r="AA22" s="982"/>
      <c r="AB22" s="982"/>
      <c r="AC22" s="982"/>
      <c r="AD22" s="982"/>
      <c r="AE22" s="980"/>
      <c r="AF22" s="980"/>
      <c r="AG22" s="980"/>
      <c r="AH22" s="980"/>
      <c r="AI22" s="980"/>
      <c r="AJ22" s="980"/>
    </row>
    <row r="23" spans="1:36" ht="12.75" customHeight="1" x14ac:dyDescent="0.3">
      <c r="A23" s="940" t="s">
        <v>55</v>
      </c>
      <c r="B23" s="933" t="s">
        <v>665</v>
      </c>
      <c r="C23" s="1003" t="s">
        <v>77</v>
      </c>
      <c r="D23" s="1003"/>
      <c r="E23" s="1005"/>
      <c r="F23" s="1002"/>
      <c r="G23" s="1002"/>
      <c r="H23" s="939">
        <f>IF(C23&lt;&gt;"",'[2]CBL Score Standard'!$D79,IF(D23&lt;&gt;"",SUM('[2]CBL Score Standard'!$D79:$E79),IF(E23&lt;&gt;"",SUM('[2]CBL Score Standard'!$D79:$F79),IF(F23&lt;&gt;"",SUM('[2]CBL Score Standard'!$D79:$G79),IF(G23&lt;&gt;"",SUM('[2]CBL Score Standard'!$D79:$H79,0))))))</f>
        <v>0</v>
      </c>
      <c r="K23" s="1029"/>
      <c r="L23" s="1029"/>
      <c r="M23" s="934" t="s">
        <v>6</v>
      </c>
      <c r="N23" s="889" t="s">
        <v>144</v>
      </c>
      <c r="O23" s="923" t="s">
        <v>188</v>
      </c>
      <c r="P23" s="1029"/>
      <c r="Q23" s="892" t="s">
        <v>155</v>
      </c>
      <c r="R23" s="893" t="s">
        <v>158</v>
      </c>
      <c r="S23" s="889" t="s">
        <v>733</v>
      </c>
      <c r="T23" s="620" t="s">
        <v>72</v>
      </c>
      <c r="U23" s="997"/>
      <c r="V23" s="997"/>
      <c r="W23" s="997"/>
      <c r="X23" s="997"/>
      <c r="Y23" s="894" t="s">
        <v>159</v>
      </c>
      <c r="Z23" s="981">
        <f t="shared" si="1"/>
        <v>0</v>
      </c>
      <c r="AA23" s="982"/>
      <c r="AB23" s="982"/>
      <c r="AC23" s="982"/>
      <c r="AD23" s="982"/>
      <c r="AE23" s="980"/>
      <c r="AF23" s="980"/>
      <c r="AG23" s="980"/>
      <c r="AH23" s="980"/>
      <c r="AI23" s="980"/>
      <c r="AJ23" s="980"/>
    </row>
    <row r="24" spans="1:36" ht="12.75" customHeight="1" x14ac:dyDescent="0.3">
      <c r="A24" s="940" t="s">
        <v>55</v>
      </c>
      <c r="B24" s="933" t="s">
        <v>238</v>
      </c>
      <c r="C24" s="1003"/>
      <c r="D24" s="1003"/>
      <c r="E24" s="1003"/>
      <c r="F24" s="1002"/>
      <c r="G24" s="1002"/>
      <c r="H24" s="939" t="b">
        <f>IF(C24&lt;&gt;"",'[2]CBL Score Standard'!$D80,IF(D24&lt;&gt;"",SUM('[2]CBL Score Standard'!$D80:$E80),IF(E24&lt;&gt;"",SUM('[2]CBL Score Standard'!$D80:$F80),IF(F24&lt;&gt;"",SUM('[2]CBL Score Standard'!$D80:$G80),IF(G24&lt;&gt;"",SUM('[2]CBL Score Standard'!$D80:$H80,0))))))</f>
        <v>0</v>
      </c>
      <c r="K24" s="1029"/>
      <c r="L24" s="1029"/>
      <c r="M24" s="934" t="s">
        <v>6</v>
      </c>
      <c r="N24" s="889" t="s">
        <v>144</v>
      </c>
      <c r="O24" s="923" t="s">
        <v>189</v>
      </c>
      <c r="P24" s="1029"/>
      <c r="Q24" s="976" t="s">
        <v>659</v>
      </c>
      <c r="R24" s="976" t="s">
        <v>278</v>
      </c>
      <c r="S24" s="889"/>
      <c r="T24" s="997"/>
      <c r="U24" s="997"/>
      <c r="V24" s="997"/>
      <c r="W24" s="997"/>
      <c r="X24" s="997"/>
      <c r="Y24" s="899" t="s">
        <v>160</v>
      </c>
      <c r="Z24" s="981">
        <f t="shared" si="1"/>
        <v>0</v>
      </c>
      <c r="AA24" s="982"/>
      <c r="AB24" s="982"/>
      <c r="AC24" s="982"/>
      <c r="AD24" s="982"/>
      <c r="AE24" s="980"/>
      <c r="AF24" s="980"/>
      <c r="AG24" s="980"/>
      <c r="AH24" s="980"/>
      <c r="AI24" s="980"/>
      <c r="AJ24" s="980"/>
    </row>
    <row r="25" spans="1:36" x14ac:dyDescent="0.3">
      <c r="A25" s="940" t="s">
        <v>55</v>
      </c>
      <c r="B25" s="933" t="s">
        <v>515</v>
      </c>
      <c r="C25" s="1003"/>
      <c r="D25" s="1003"/>
      <c r="E25" s="1003"/>
      <c r="F25" s="1002"/>
      <c r="G25" s="1002"/>
      <c r="H25" s="939" t="b">
        <f>IF(C25&lt;&gt;"",'[2]CBL Score Standard'!$D81,IF(D25&lt;&gt;"",SUM('[2]CBL Score Standard'!$D81:$E81),IF(E25&lt;&gt;"",SUM('[2]CBL Score Standard'!$D81:$F81),IF(F25&lt;&gt;"",SUM('[2]CBL Score Standard'!$D81:$G81),IF(G25&lt;&gt;"",SUM('[2]CBL Score Standard'!$D81:$H81,0))))))</f>
        <v>0</v>
      </c>
      <c r="K25" s="1029"/>
      <c r="L25" s="1029"/>
      <c r="M25" s="934" t="s">
        <v>6</v>
      </c>
      <c r="N25" s="889" t="s">
        <v>144</v>
      </c>
      <c r="O25" s="923" t="s">
        <v>190</v>
      </c>
      <c r="P25" s="1029"/>
      <c r="Q25" s="890" t="s">
        <v>161</v>
      </c>
      <c r="R25" s="893" t="s">
        <v>162</v>
      </c>
      <c r="S25" s="889"/>
      <c r="T25" s="997"/>
      <c r="U25" s="997"/>
      <c r="V25" s="997"/>
      <c r="W25" s="997"/>
      <c r="X25" s="997"/>
      <c r="Y25" s="899" t="s">
        <v>163</v>
      </c>
      <c r="Z25" s="981">
        <f t="shared" si="1"/>
        <v>0</v>
      </c>
      <c r="AA25" s="982"/>
      <c r="AB25" s="982"/>
      <c r="AC25" s="982"/>
      <c r="AD25" s="982"/>
      <c r="AE25" s="980"/>
      <c r="AF25" s="980"/>
      <c r="AG25" s="980"/>
      <c r="AH25" s="980"/>
      <c r="AI25" s="980"/>
      <c r="AJ25" s="980"/>
    </row>
    <row r="26" spans="1:36" ht="26.4"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030"/>
      <c r="Q26" s="890" t="s">
        <v>164</v>
      </c>
      <c r="R26" s="893" t="s">
        <v>165</v>
      </c>
      <c r="S26" s="889" t="s">
        <v>733</v>
      </c>
      <c r="T26" s="997" t="s">
        <v>72</v>
      </c>
      <c r="U26" s="999">
        <v>44088</v>
      </c>
      <c r="V26" s="997" t="s">
        <v>374</v>
      </c>
      <c r="W26" s="997"/>
      <c r="X26" s="997"/>
      <c r="Y26" s="899" t="s">
        <v>166</v>
      </c>
      <c r="Z26" s="981">
        <f t="shared" si="1"/>
        <v>0</v>
      </c>
      <c r="AA26" s="982"/>
      <c r="AB26" s="982"/>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923" t="s">
        <v>192</v>
      </c>
      <c r="P27" s="995">
        <v>43608</v>
      </c>
      <c r="Q27" s="892" t="s">
        <v>383</v>
      </c>
      <c r="R27" s="898" t="s">
        <v>341</v>
      </c>
      <c r="S27" s="889" t="s">
        <v>733</v>
      </c>
      <c r="T27" s="620" t="s">
        <v>72</v>
      </c>
      <c r="U27" s="1000">
        <v>44064</v>
      </c>
      <c r="V27" s="997" t="s">
        <v>374</v>
      </c>
      <c r="W27" s="997"/>
      <c r="X27" s="997"/>
      <c r="Y27" s="899" t="s">
        <v>193</v>
      </c>
      <c r="Z27" s="981">
        <f t="shared" si="1"/>
        <v>0</v>
      </c>
      <c r="AA27" s="982"/>
      <c r="AB27" s="982"/>
      <c r="AC27" s="982"/>
      <c r="AD27" s="982"/>
      <c r="AE27" s="980"/>
      <c r="AF27" s="980"/>
      <c r="AG27" s="980"/>
      <c r="AH27" s="980"/>
      <c r="AI27" s="980"/>
      <c r="AJ27" s="980"/>
    </row>
    <row r="28" spans="1:36" ht="27.6" x14ac:dyDescent="0.3">
      <c r="A28" s="940" t="s">
        <v>59</v>
      </c>
      <c r="B28" s="933" t="s">
        <v>684</v>
      </c>
      <c r="C28" s="1003" t="s">
        <v>77</v>
      </c>
      <c r="D28" s="1003"/>
      <c r="E28" s="1002"/>
      <c r="F28" s="1002"/>
      <c r="G28" s="1002"/>
      <c r="H28" s="939">
        <f>IF(C28&lt;&gt;"",'[2]CBL Score Standard'!$D84,IF(D28&lt;&gt;"",SUM('[2]CBL Score Standard'!$D84:$E84),IF(E28&lt;&gt;"",SUM('[2]CBL Score Standard'!$D84:$F84),IF(F28&lt;&gt;"",SUM('[2]CBL Score Standard'!$D84:$G84),IF(G28&lt;&gt;"",SUM('[2]CBL Score Standard'!$D84:$H84,0))))))</f>
        <v>0</v>
      </c>
      <c r="K28" s="1029"/>
      <c r="L28" s="1029"/>
      <c r="M28" s="934" t="s">
        <v>6</v>
      </c>
      <c r="N28" s="889" t="s">
        <v>55</v>
      </c>
      <c r="O28" s="923" t="s">
        <v>194</v>
      </c>
      <c r="P28" s="995">
        <v>43544</v>
      </c>
      <c r="Q28" s="976" t="s">
        <v>649</v>
      </c>
      <c r="R28" s="976" t="s">
        <v>650</v>
      </c>
      <c r="S28" s="903"/>
      <c r="T28" s="997"/>
      <c r="U28" s="997"/>
      <c r="V28" s="997"/>
      <c r="W28" s="997"/>
      <c r="X28" s="997"/>
      <c r="Y28" s="899" t="s">
        <v>195</v>
      </c>
      <c r="Z28" s="981">
        <f t="shared" si="1"/>
        <v>0</v>
      </c>
      <c r="AA28" s="982"/>
      <c r="AB28" s="982"/>
      <c r="AC28" s="982"/>
      <c r="AD28" s="982"/>
      <c r="AE28" s="980"/>
      <c r="AF28" s="980"/>
      <c r="AG28" s="980"/>
      <c r="AH28" s="980"/>
      <c r="AI28" s="980"/>
      <c r="AJ28" s="980"/>
    </row>
    <row r="29" spans="1:36" ht="27.6" x14ac:dyDescent="0.3">
      <c r="A29" s="940" t="s">
        <v>59</v>
      </c>
      <c r="B29" s="933" t="s">
        <v>683</v>
      </c>
      <c r="C29" s="1003" t="s">
        <v>77</v>
      </c>
      <c r="D29" s="1003"/>
      <c r="E29" s="1002"/>
      <c r="F29" s="1002"/>
      <c r="G29" s="1002"/>
      <c r="H29" s="939">
        <f>IF(C29&lt;&gt;"",'[2]CBL Score Standard'!$D85,IF(D29&lt;&gt;"",SUM('[2]CBL Score Standard'!$D85:$E85),IF(E29&lt;&gt;"",SUM('[2]CBL Score Standard'!$D85:$F85),IF(F29&lt;&gt;"",SUM('[2]CBL Score Standard'!$D85:$G85),IF(G29&lt;&gt;"",SUM('[2]CBL Score Standard'!$D85:$H85,0))))))</f>
        <v>0</v>
      </c>
      <c r="K29" s="1029"/>
      <c r="L29" s="1029"/>
      <c r="M29" s="934" t="s">
        <v>6</v>
      </c>
      <c r="N29" s="889" t="s">
        <v>55</v>
      </c>
      <c r="O29" s="923" t="s">
        <v>196</v>
      </c>
      <c r="P29" s="964" t="s">
        <v>145</v>
      </c>
      <c r="Q29" s="976" t="s">
        <v>651</v>
      </c>
      <c r="R29" s="976" t="s">
        <v>652</v>
      </c>
      <c r="S29" s="889" t="s">
        <v>733</v>
      </c>
      <c r="T29" s="620" t="s">
        <v>73</v>
      </c>
      <c r="U29" s="997"/>
      <c r="V29" s="997"/>
      <c r="W29" s="997"/>
      <c r="X29" s="997"/>
      <c r="Y29" s="899" t="s">
        <v>197</v>
      </c>
      <c r="Z29" s="981">
        <f t="shared" si="1"/>
        <v>0</v>
      </c>
      <c r="AA29" s="982"/>
      <c r="AB29" s="982"/>
      <c r="AC29" s="982"/>
      <c r="AD29" s="982"/>
      <c r="AE29" s="980"/>
      <c r="AF29" s="980"/>
      <c r="AG29" s="980"/>
      <c r="AH29" s="980"/>
      <c r="AI29" s="980"/>
      <c r="AJ29" s="980"/>
    </row>
    <row r="30" spans="1:36" x14ac:dyDescent="0.3">
      <c r="A30" s="940" t="s">
        <v>149</v>
      </c>
      <c r="B30" s="933" t="s">
        <v>149</v>
      </c>
      <c r="C30" s="1002" t="s">
        <v>77</v>
      </c>
      <c r="D30" s="1002"/>
      <c r="E30" s="1002"/>
      <c r="F30" s="1002"/>
      <c r="G30" s="1002"/>
      <c r="H30" s="939">
        <f>IF(C30&lt;&gt;"",'[2]CBL Score Standard'!$D86,IF(D30&lt;&gt;"",SUM('[2]CBL Score Standard'!$D86:$E86),IF(E30&lt;&gt;"",SUM('[2]CBL Score Standard'!$D86:$F86),IF(F30&lt;&gt;"",SUM('[2]CBL Score Standard'!$D86:$G86),IF(G30&lt;&gt;"",SUM('[2]CBL Score Standard'!$D86:$H86,0))))))</f>
        <v>9.0909090909090912E-2</v>
      </c>
      <c r="K30" s="1029"/>
      <c r="L30" s="1029"/>
      <c r="M30" s="934" t="s">
        <v>6</v>
      </c>
      <c r="N30" s="889" t="s">
        <v>55</v>
      </c>
      <c r="O30" s="923" t="s">
        <v>198</v>
      </c>
      <c r="P30" s="965"/>
      <c r="Q30" s="892" t="s">
        <v>199</v>
      </c>
      <c r="R30" s="898" t="s">
        <v>200</v>
      </c>
      <c r="S30" s="889" t="s">
        <v>733</v>
      </c>
      <c r="T30" s="620" t="s">
        <v>73</v>
      </c>
      <c r="U30" s="997"/>
      <c r="V30" s="997"/>
      <c r="W30" s="997"/>
      <c r="X30" s="997"/>
      <c r="Y30" s="902" t="s">
        <v>201</v>
      </c>
      <c r="Z30" s="981">
        <f t="shared" si="1"/>
        <v>0</v>
      </c>
      <c r="AA30" s="982"/>
      <c r="AB30" s="982"/>
      <c r="AC30" s="982"/>
      <c r="AD30" s="982"/>
      <c r="AE30" s="980"/>
      <c r="AF30" s="980"/>
      <c r="AG30" s="980"/>
      <c r="AH30" s="980"/>
      <c r="AI30" s="980"/>
      <c r="AJ30" s="980"/>
    </row>
    <row r="31" spans="1:36" x14ac:dyDescent="0.3">
      <c r="A31" s="940" t="s">
        <v>149</v>
      </c>
      <c r="B31" s="933" t="s">
        <v>370</v>
      </c>
      <c r="C31" s="1003"/>
      <c r="D31" s="1003"/>
      <c r="E31" s="1004"/>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923" t="s">
        <v>202</v>
      </c>
      <c r="P31" s="995">
        <v>43629</v>
      </c>
      <c r="Q31" s="892" t="s">
        <v>384</v>
      </c>
      <c r="R31" s="898" t="s">
        <v>385</v>
      </c>
      <c r="S31" s="903"/>
      <c r="T31" s="997"/>
      <c r="U31" s="997"/>
      <c r="V31" s="997"/>
      <c r="W31" s="997"/>
      <c r="X31" s="997"/>
      <c r="Y31" s="902" t="s">
        <v>203</v>
      </c>
      <c r="Z31" s="981">
        <f t="shared" si="1"/>
        <v>0</v>
      </c>
      <c r="AA31" s="982"/>
      <c r="AB31" s="982"/>
      <c r="AC31" s="982"/>
      <c r="AD31" s="982"/>
      <c r="AE31" s="980"/>
      <c r="AF31" s="980"/>
      <c r="AG31" s="980"/>
      <c r="AH31" s="980"/>
      <c r="AI31" s="980"/>
      <c r="AJ31" s="980"/>
    </row>
    <row r="32" spans="1:36" ht="26.4" x14ac:dyDescent="0.3">
      <c r="A32" s="940" t="s">
        <v>31</v>
      </c>
      <c r="B32" s="933" t="s">
        <v>660</v>
      </c>
      <c r="C32" s="1002"/>
      <c r="D32" s="1002"/>
      <c r="E32" s="1002"/>
      <c r="F32" s="1002"/>
      <c r="G32" s="1002"/>
      <c r="H32" s="939" t="b">
        <f>IF(C32&lt;&gt;"",'[2]CBL Score Standard'!$D88,IF(D32&lt;&gt;"",SUM('[2]CBL Score Standard'!$D88:$E88),IF(E32&lt;&gt;"",SUM('[2]CBL Score Standard'!$D88:$F88),IF(F32&lt;&gt;"",SUM('[2]CBL Score Standard'!$D88:$G88),IF(G32&lt;&gt;"",SUM('[2]CBL Score Standard'!$D88:$H88,0))))))</f>
        <v>0</v>
      </c>
      <c r="K32" s="1029"/>
      <c r="L32" s="1029"/>
      <c r="M32" s="934" t="s">
        <v>6</v>
      </c>
      <c r="N32" s="889" t="s">
        <v>56</v>
      </c>
      <c r="O32" s="923" t="s">
        <v>427</v>
      </c>
      <c r="P32" s="995">
        <v>43613</v>
      </c>
      <c r="Q32" s="892" t="s">
        <v>167</v>
      </c>
      <c r="R32" s="898" t="s">
        <v>204</v>
      </c>
      <c r="S32" s="889" t="s">
        <v>733</v>
      </c>
      <c r="T32" s="620" t="s">
        <v>72</v>
      </c>
      <c r="U32" s="993">
        <v>44048</v>
      </c>
      <c r="V32" s="1001" t="s">
        <v>374</v>
      </c>
      <c r="W32" s="997"/>
      <c r="X32" s="997"/>
      <c r="Y32" s="899" t="s">
        <v>205</v>
      </c>
      <c r="Z32" s="981">
        <f t="shared" si="1"/>
        <v>0</v>
      </c>
      <c r="AA32" s="982"/>
      <c r="AB32" s="982"/>
      <c r="AC32" s="982"/>
      <c r="AD32" s="982"/>
      <c r="AE32" s="980"/>
      <c r="AF32" s="980"/>
      <c r="AG32" s="980"/>
      <c r="AH32" s="980"/>
      <c r="AI32" s="980"/>
      <c r="AJ32" s="980"/>
    </row>
    <row r="33" spans="1:36" x14ac:dyDescent="0.3">
      <c r="A33" s="940" t="s">
        <v>31</v>
      </c>
      <c r="B33" s="933" t="s">
        <v>175</v>
      </c>
      <c r="C33" s="1003" t="s">
        <v>77</v>
      </c>
      <c r="D33" s="1002"/>
      <c r="E33" s="1005"/>
      <c r="F33" s="1002"/>
      <c r="G33" s="1002"/>
      <c r="H33" s="939">
        <f>IF(C33&lt;&gt;"",'[2]CBL Score Standard'!$D89,IF(D33&lt;&gt;"",SUM('[2]CBL Score Standard'!$D89:$E89),IF(E33&lt;&gt;"",SUM('[2]CBL Score Standard'!$D89:$F89),IF(F33&lt;&gt;"",SUM('[2]CBL Score Standard'!$D89:$G89),IF(G33&lt;&gt;"",SUM('[2]CBL Score Standard'!$D89:$H89,0))))))</f>
        <v>9.0909090909090912E-2</v>
      </c>
      <c r="K33" s="1029"/>
      <c r="L33" s="1029"/>
      <c r="M33" s="934" t="s">
        <v>6</v>
      </c>
      <c r="N33" s="889" t="s">
        <v>0</v>
      </c>
      <c r="O33" s="923" t="s">
        <v>426</v>
      </c>
      <c r="P33" s="892" t="s">
        <v>145</v>
      </c>
      <c r="Q33" s="892" t="s">
        <v>206</v>
      </c>
      <c r="R33" s="893" t="s">
        <v>206</v>
      </c>
      <c r="S33" s="903"/>
      <c r="T33" s="997"/>
      <c r="U33" s="997"/>
      <c r="V33" s="997"/>
      <c r="W33" s="997"/>
      <c r="X33" s="997"/>
      <c r="Y33" s="894"/>
      <c r="Z33" s="981">
        <f t="shared" si="1"/>
        <v>0</v>
      </c>
      <c r="AA33" s="982"/>
      <c r="AB33" s="982"/>
      <c r="AC33" s="982"/>
      <c r="AD33" s="982"/>
      <c r="AE33" s="980"/>
      <c r="AF33" s="980"/>
      <c r="AG33" s="980"/>
      <c r="AH33" s="980"/>
      <c r="AI33" s="980"/>
      <c r="AJ33" s="980"/>
    </row>
    <row r="34" spans="1:36" x14ac:dyDescent="0.3">
      <c r="A34" s="940" t="s">
        <v>46</v>
      </c>
      <c r="B34" s="933" t="s">
        <v>171</v>
      </c>
      <c r="C34" s="1003" t="s">
        <v>77</v>
      </c>
      <c r="D34" s="1002"/>
      <c r="E34" s="1005"/>
      <c r="F34" s="1002"/>
      <c r="G34" s="1002"/>
      <c r="H34" s="939">
        <f>IF(C34&lt;&gt;"",'[2]CBL Score Standard'!$D90,IF(D34&lt;&gt;"",SUM('[2]CBL Score Standard'!$D90:$E90),IF(E34&lt;&gt;"",SUM('[2]CBL Score Standard'!$D90:$F90),IF(F34&lt;&gt;"",SUM('[2]CBL Score Standard'!$D90:$G90),IF(G34&lt;&gt;"",SUM('[2]CBL Score Standard'!$D90:$H90,0))))))</f>
        <v>0</v>
      </c>
      <c r="K34" s="1029"/>
      <c r="L34" s="1029"/>
      <c r="M34" s="934" t="s">
        <v>6</v>
      </c>
      <c r="N34" s="889" t="s">
        <v>53</v>
      </c>
      <c r="O34" s="926" t="s">
        <v>371</v>
      </c>
      <c r="P34" s="892" t="s">
        <v>145</v>
      </c>
      <c r="Q34" s="892" t="s">
        <v>164</v>
      </c>
      <c r="R34" s="898" t="s">
        <v>207</v>
      </c>
      <c r="S34" s="889"/>
      <c r="T34" s="997"/>
      <c r="U34" s="997"/>
      <c r="V34" s="997"/>
      <c r="W34" s="997"/>
      <c r="X34" s="997"/>
      <c r="Y34" s="902" t="s">
        <v>208</v>
      </c>
      <c r="Z34" s="981">
        <f t="shared" si="1"/>
        <v>0</v>
      </c>
      <c r="AA34" s="982"/>
      <c r="AB34" s="982"/>
      <c r="AC34" s="982"/>
      <c r="AD34" s="982"/>
      <c r="AE34" s="980"/>
      <c r="AF34" s="980"/>
      <c r="AG34" s="980"/>
      <c r="AH34" s="980"/>
      <c r="AI34" s="980"/>
      <c r="AJ34" s="980"/>
    </row>
    <row r="35" spans="1:36" ht="28.8" x14ac:dyDescent="0.3">
      <c r="A35" s="940" t="s">
        <v>2</v>
      </c>
      <c r="B35" s="933" t="s">
        <v>234</v>
      </c>
      <c r="C35" s="1003"/>
      <c r="D35" s="1003"/>
      <c r="E35" s="1003"/>
      <c r="F35" s="1002"/>
      <c r="G35" s="1002"/>
      <c r="H35" s="939" t="b">
        <f>IF(C35&lt;&gt;"",'[2]CBL Score Standard'!$D91,IF(D35&lt;&gt;"",SUM('[2]CBL Score Standard'!$D91:$E91),IF(E35&lt;&gt;"",SUM('[2]CBL Score Standard'!$D91:$F91),IF(F35&lt;&gt;"",SUM('[2]CBL Score Standard'!$D91:$G91),IF(G35&lt;&gt;"",SUM('[2]CBL Score Standard'!$D91:$H91,0))))))</f>
        <v>0</v>
      </c>
      <c r="K35" s="1030"/>
      <c r="L35" s="1030"/>
      <c r="M35" s="934" t="s">
        <v>6</v>
      </c>
      <c r="N35" s="889" t="s">
        <v>54</v>
      </c>
      <c r="O35" s="923" t="s">
        <v>345</v>
      </c>
      <c r="P35" s="995">
        <v>43644</v>
      </c>
      <c r="Q35" s="892" t="s">
        <v>209</v>
      </c>
      <c r="R35" s="898" t="s">
        <v>210</v>
      </c>
      <c r="S35" s="889" t="s">
        <v>733</v>
      </c>
      <c r="T35" s="421"/>
      <c r="U35" s="999">
        <v>43999</v>
      </c>
      <c r="V35" s="997" t="s">
        <v>374</v>
      </c>
      <c r="W35" s="997"/>
      <c r="X35" s="997"/>
      <c r="Y35" s="973" t="s">
        <v>629</v>
      </c>
      <c r="Z35" s="981">
        <f t="shared" si="1"/>
        <v>0</v>
      </c>
      <c r="AA35" s="982"/>
      <c r="AB35" s="982"/>
      <c r="AC35" s="982"/>
      <c r="AD35" s="982"/>
      <c r="AE35" s="980"/>
      <c r="AF35" s="980"/>
      <c r="AG35" s="980"/>
      <c r="AH35" s="980"/>
      <c r="AI35" s="980"/>
      <c r="AJ35" s="980"/>
    </row>
    <row r="36" spans="1:36" x14ac:dyDescent="0.3">
      <c r="A36" s="940" t="s">
        <v>54</v>
      </c>
      <c r="B36" s="933" t="s">
        <v>425</v>
      </c>
      <c r="C36" s="1002" t="s">
        <v>77</v>
      </c>
      <c r="D36" s="1002"/>
      <c r="E36" s="1002"/>
      <c r="F36" s="1002"/>
      <c r="G36" s="1002"/>
      <c r="H36" s="939">
        <f>IF(C36&lt;&gt;"",'[2]CBL Score Standard'!$D92,IF(D36&lt;&gt;"",SUM('[2]CBL Score Standard'!$D92:$E92),IF(E36&lt;&gt;"",SUM('[2]CBL Score Standard'!$D92:$F92),IF(F36&lt;&gt;"",SUM('[2]CBL Score Standard'!$D92:$G92),IF(G36&lt;&gt;"",SUM('[2]CBL Score Standard'!$D92:$H92,0))))))</f>
        <v>9.0909090909090912E-2</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t="s">
        <v>77</v>
      </c>
      <c r="D37" s="1002"/>
      <c r="E37" s="1002"/>
      <c r="F37" s="1002"/>
      <c r="G37" s="1002"/>
      <c r="H37" s="939">
        <f>IF(C37&lt;&gt;"",'[2]CBL Score Standard'!$D93,IF(D37&lt;&gt;"",SUM('[2]CBL Score Standard'!$D93:$E93),IF(E37&lt;&gt;"",SUM('[2]CBL Score Standard'!$D93:$F93),IF(F37&lt;&gt;"",SUM('[2]CBL Score Standard'!$D93:$G93),IF(G37&lt;&gt;"",SUM('[2]CBL Score Standard'!$D93:$H93,0))))))</f>
        <v>0</v>
      </c>
      <c r="K37" s="1173" t="s">
        <v>211</v>
      </c>
      <c r="L37" s="1174"/>
      <c r="M37" s="1174"/>
      <c r="N37" s="1174"/>
      <c r="O37" s="1174"/>
      <c r="P37" s="1174"/>
      <c r="Q37" s="1174"/>
      <c r="R37" s="1174"/>
      <c r="S37" s="1174"/>
      <c r="T37" s="1174"/>
      <c r="U37" s="1174"/>
      <c r="V37" s="1174"/>
      <c r="W37" s="1174"/>
      <c r="X37" s="1174"/>
      <c r="Y37" s="1026"/>
      <c r="Z37" s="985"/>
      <c r="AA37" s="1026"/>
      <c r="AB37" s="1026"/>
      <c r="AC37" s="1026"/>
      <c r="AD37" s="1026"/>
      <c r="AE37" s="1026"/>
      <c r="AF37" s="1026"/>
      <c r="AG37" s="1026"/>
      <c r="AH37" s="1026"/>
      <c r="AI37" s="1026"/>
      <c r="AJ37" s="1026"/>
    </row>
    <row r="38" spans="1:36" ht="27.6" x14ac:dyDescent="0.3">
      <c r="A38" s="940" t="s">
        <v>54</v>
      </c>
      <c r="B38" s="933" t="s">
        <v>231</v>
      </c>
      <c r="C38" s="1003"/>
      <c r="D38" s="1003"/>
      <c r="E38" s="1002"/>
      <c r="F38" s="1002"/>
      <c r="G38" s="1002"/>
      <c r="H38" s="939" t="b">
        <f>IF(C38&lt;&gt;"",'[2]CBL Score Standard'!$D94,IF(D38&lt;&gt;"",SUM('[2]CBL Score Standard'!$D94:$E94),IF(E38&lt;&gt;"",SUM('[2]CBL Score Standard'!$D94:$F94),IF(F38&lt;&gt;"",SUM('[2]CBL Score Standard'!$D94:$G94),IF(G38&lt;&gt;"",SUM('[2]CBL Score Standard'!$D94:$H94,0))))))</f>
        <v>0</v>
      </c>
      <c r="K38" s="1037" t="s">
        <v>133</v>
      </c>
      <c r="L38" s="1037" t="s">
        <v>91</v>
      </c>
      <c r="M38" s="1182" t="s">
        <v>75</v>
      </c>
      <c r="N38" s="1184" t="s">
        <v>134</v>
      </c>
      <c r="O38" s="1025" t="s">
        <v>135</v>
      </c>
      <c r="P38" s="1037" t="s">
        <v>136</v>
      </c>
      <c r="Q38" s="1037" t="s">
        <v>137</v>
      </c>
      <c r="R38" s="1037" t="s">
        <v>138</v>
      </c>
      <c r="S38" s="1035" t="s">
        <v>139</v>
      </c>
      <c r="T38" s="1027" t="s">
        <v>344</v>
      </c>
      <c r="U38" s="1027" t="s">
        <v>342</v>
      </c>
      <c r="V38" s="1027"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27.6" x14ac:dyDescent="0.3">
      <c r="A39" s="940" t="s">
        <v>53</v>
      </c>
      <c r="B39" s="933" t="s">
        <v>371</v>
      </c>
      <c r="C39" s="1003"/>
      <c r="D39" s="1004"/>
      <c r="E39" s="1004"/>
      <c r="F39" s="1002"/>
      <c r="G39" s="1002"/>
      <c r="H39" s="939" t="b">
        <f>IF(C39&lt;&gt;"",'[2]CBL Score Standard'!$D95,IF(D39&lt;&gt;"",SUM('[2]CBL Score Standard'!$D95:$E95),IF(E39&lt;&gt;"",SUM('[2]CBL Score Standard'!$D95:$F95),IF(F39&lt;&gt;"",SUM('[2]CBL Score Standard'!$D95:$G95),IF(G39&lt;&gt;"",SUM('[2]CBL Score Standard'!$D95:$H95,0))))))</f>
        <v>0</v>
      </c>
      <c r="K39" s="1031"/>
      <c r="L39" s="1031"/>
      <c r="M39" s="1183"/>
      <c r="N39" s="1190"/>
      <c r="O39" s="1024"/>
      <c r="P39" s="888" t="s">
        <v>141</v>
      </c>
      <c r="Q39" s="1031"/>
      <c r="R39" s="1031"/>
      <c r="S39" s="1036"/>
      <c r="T39" s="1027"/>
      <c r="U39" s="1027"/>
      <c r="V39" s="1027"/>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x14ac:dyDescent="0.3">
      <c r="A40" s="940" t="s">
        <v>53</v>
      </c>
      <c r="B40" s="933" t="s">
        <v>223</v>
      </c>
      <c r="C40" s="1003"/>
      <c r="D40" s="1003"/>
      <c r="E40" s="1004"/>
      <c r="F40" s="1002"/>
      <c r="G40" s="1002"/>
      <c r="H40" s="939" t="b">
        <f>IF(C40&lt;&gt;"",'[2]CBL Score Standard'!$D96,IF(D40&lt;&gt;"",SUM('[2]CBL Score Standard'!$D96:$E96),IF(E40&lt;&gt;"",SUM('[2]CBL Score Standard'!$D96:$F96),IF(F40&lt;&gt;"",SUM('[2]CBL Score Standard'!$D96:$G96),IF(G40&lt;&gt;"",SUM('[2]CBL Score Standard'!$D96:$H96,0))))))</f>
        <v>0</v>
      </c>
      <c r="K40" s="1028" t="s">
        <v>142</v>
      </c>
      <c r="L40" s="1028" t="s">
        <v>143</v>
      </c>
      <c r="M40" s="934" t="s">
        <v>7</v>
      </c>
      <c r="N40" s="889" t="s">
        <v>56</v>
      </c>
      <c r="O40" s="923" t="s">
        <v>663</v>
      </c>
      <c r="P40" s="964" t="s">
        <v>145</v>
      </c>
      <c r="Q40" s="892" t="s">
        <v>212</v>
      </c>
      <c r="R40" s="898" t="s">
        <v>213</v>
      </c>
      <c r="S40" s="919"/>
      <c r="T40" s="998"/>
      <c r="U40" s="999"/>
      <c r="V40" s="1001"/>
      <c r="W40" s="997"/>
      <c r="X40" s="997"/>
      <c r="Y40" s="899" t="s">
        <v>214</v>
      </c>
      <c r="Z40" s="981">
        <f t="shared" ref="Z40:Z55" si="2">DATEDIF(AA40,AB40,"m")/12+DATEDIF(AC40,AD40,"m")/12+DATEDIF(AE40,AF40,"m")/12+DATEDIF(AG40,AH40,"m")/12+DATEDIF(AI40,AJ40,"m")/12</f>
        <v>0</v>
      </c>
      <c r="AA40" s="982"/>
      <c r="AB40" s="982"/>
      <c r="AC40" s="982"/>
      <c r="AD40" s="982"/>
      <c r="AE40" s="980"/>
      <c r="AF40" s="980"/>
      <c r="AG40" s="980"/>
      <c r="AH40" s="980"/>
      <c r="AI40" s="980"/>
      <c r="AJ40" s="980"/>
    </row>
    <row r="41" spans="1:36" x14ac:dyDescent="0.3">
      <c r="A41" s="940" t="s">
        <v>53</v>
      </c>
      <c r="B41" s="933" t="s">
        <v>226</v>
      </c>
      <c r="C41" s="1003"/>
      <c r="D41" s="1003"/>
      <c r="E41" s="1004"/>
      <c r="F41" s="1002"/>
      <c r="G41" s="1002"/>
      <c r="H41" s="939" t="b">
        <f>IF(C41&lt;&gt;"",'[2]CBL Score Standard'!$D97,IF(D41&lt;&gt;"",SUM('[2]CBL Score Standard'!$D97:$E97),IF(E41&lt;&gt;"",SUM('[2]CBL Score Standard'!$D97:$F97),IF(F41&lt;&gt;"",SUM('[2]CBL Score Standard'!$D97:$G97),IF(G41&lt;&gt;"",SUM('[2]CBL Score Standard'!$D97:$H97,0))))))</f>
        <v>0</v>
      </c>
      <c r="K41" s="1029"/>
      <c r="L41" s="1029"/>
      <c r="M41" s="934" t="s">
        <v>7</v>
      </c>
      <c r="N41" s="889" t="s">
        <v>56</v>
      </c>
      <c r="O41" s="923" t="s">
        <v>215</v>
      </c>
      <c r="P41" s="966"/>
      <c r="Q41" s="892" t="s">
        <v>164</v>
      </c>
      <c r="R41" s="898" t="s">
        <v>207</v>
      </c>
      <c r="S41" s="889" t="s">
        <v>733</v>
      </c>
      <c r="T41" s="997" t="s">
        <v>72</v>
      </c>
      <c r="U41" s="999"/>
      <c r="V41" s="1001"/>
      <c r="W41" s="997"/>
      <c r="X41" s="997"/>
      <c r="Y41" s="902" t="s">
        <v>216</v>
      </c>
      <c r="Z41" s="981">
        <f t="shared" si="2"/>
        <v>0</v>
      </c>
      <c r="AA41" s="982"/>
      <c r="AB41" s="982"/>
      <c r="AC41" s="982"/>
      <c r="AD41" s="982"/>
      <c r="AE41" s="980"/>
      <c r="AF41" s="980"/>
      <c r="AG41" s="980"/>
      <c r="AH41" s="980"/>
      <c r="AI41" s="980"/>
      <c r="AJ41" s="980"/>
    </row>
    <row r="42" spans="1:36" ht="12.75" customHeight="1"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29"/>
      <c r="L42" s="1029"/>
      <c r="M42" s="934" t="s">
        <v>7</v>
      </c>
      <c r="N42" s="889" t="s">
        <v>55</v>
      </c>
      <c r="O42" s="927" t="s">
        <v>664</v>
      </c>
      <c r="P42" s="966"/>
      <c r="Q42" s="976" t="s">
        <v>653</v>
      </c>
      <c r="R42" s="976" t="s">
        <v>654</v>
      </c>
      <c r="S42" s="889" t="s">
        <v>733</v>
      </c>
      <c r="T42" s="997" t="s">
        <v>72</v>
      </c>
      <c r="U42" s="999">
        <v>44049</v>
      </c>
      <c r="V42" s="1001" t="s">
        <v>374</v>
      </c>
      <c r="W42" s="997"/>
      <c r="X42" s="997"/>
      <c r="Y42" s="905" t="s">
        <v>249</v>
      </c>
      <c r="Z42" s="981">
        <f t="shared" si="2"/>
        <v>0</v>
      </c>
      <c r="AA42" s="982"/>
      <c r="AB42" s="982"/>
      <c r="AC42" s="982"/>
      <c r="AD42" s="982"/>
      <c r="AE42" s="980"/>
      <c r="AF42" s="980"/>
      <c r="AG42" s="980"/>
      <c r="AH42" s="980"/>
      <c r="AI42" s="980"/>
      <c r="AJ42" s="980"/>
    </row>
    <row r="43" spans="1:36" ht="27.6" x14ac:dyDescent="0.3">
      <c r="A43" s="940" t="s">
        <v>0</v>
      </c>
      <c r="B43" s="933" t="s">
        <v>426</v>
      </c>
      <c r="C43" s="1003"/>
      <c r="D43" s="1002"/>
      <c r="E43" s="1002"/>
      <c r="F43" s="1002"/>
      <c r="G43" s="1002"/>
      <c r="H43" s="939" t="b">
        <f>IF(C43&lt;&gt;"",'[2]CBL Score Standard'!$D99,IF(D43&lt;&gt;"",SUM('[2]CBL Score Standard'!$D99:$E99),IF(E43&lt;&gt;"",SUM('[2]CBL Score Standard'!$D99:$F99),IF(F43&lt;&gt;"",SUM('[2]CBL Score Standard'!$D99:$G99),IF(G43&lt;&gt;"",SUM('[2]CBL Score Standard'!$D99:$H99,0))))))</f>
        <v>0</v>
      </c>
      <c r="K43" s="1029"/>
      <c r="L43" s="1029"/>
      <c r="M43" s="934" t="s">
        <v>7</v>
      </c>
      <c r="N43" s="889" t="s">
        <v>55</v>
      </c>
      <c r="O43" s="923" t="s">
        <v>448</v>
      </c>
      <c r="P43" s="965"/>
      <c r="Q43" s="976" t="s">
        <v>655</v>
      </c>
      <c r="R43" s="976" t="s">
        <v>656</v>
      </c>
      <c r="S43" s="889" t="s">
        <v>733</v>
      </c>
      <c r="T43" s="997" t="s">
        <v>72</v>
      </c>
      <c r="U43" s="999">
        <v>44111</v>
      </c>
      <c r="V43" s="1001" t="s">
        <v>374</v>
      </c>
      <c r="W43" s="997"/>
      <c r="X43" s="997"/>
      <c r="Y43" s="902" t="s">
        <v>219</v>
      </c>
      <c r="Z43" s="981">
        <f t="shared" si="2"/>
        <v>0</v>
      </c>
      <c r="AA43" s="982"/>
      <c r="AB43" s="982"/>
      <c r="AC43" s="982"/>
      <c r="AD43" s="982"/>
      <c r="AE43" s="980"/>
      <c r="AF43" s="980"/>
      <c r="AG43" s="980"/>
      <c r="AH43" s="980"/>
      <c r="AI43" s="980"/>
      <c r="AJ43" s="980"/>
    </row>
    <row r="44" spans="1:36" ht="26.4" x14ac:dyDescent="0.3">
      <c r="A44" s="940" t="s">
        <v>41</v>
      </c>
      <c r="B44" s="933" t="s">
        <v>450</v>
      </c>
      <c r="C44" s="1002" t="s">
        <v>77</v>
      </c>
      <c r="D44" s="1002"/>
      <c r="E44" s="1002"/>
      <c r="F44" s="1002"/>
      <c r="G44" s="1002"/>
      <c r="H44" s="939">
        <f>IF(C44&lt;&gt;"",'[2]CBL Score Standard'!$D100,IF(D44&lt;&gt;"",SUM('[2]CBL Score Standard'!$D100:$E100),IF(E44&lt;&gt;"",SUM('[2]CBL Score Standard'!$D100:$F100),IF(F44&lt;&gt;"",SUM('[2]CBL Score Standard'!$D100:$G100),IF(G44&lt;&gt;"",SUM('[2]CBL Score Standard'!$D100:$H100,0))))))</f>
        <v>9.0909090909090912E-2</v>
      </c>
      <c r="K44" s="1029"/>
      <c r="L44" s="1029"/>
      <c r="M44" s="934" t="s">
        <v>7</v>
      </c>
      <c r="N44" s="889" t="s">
        <v>55</v>
      </c>
      <c r="O44" s="923" t="s">
        <v>185</v>
      </c>
      <c r="P44" s="1028" t="s">
        <v>145</v>
      </c>
      <c r="Q44" s="976" t="s">
        <v>220</v>
      </c>
      <c r="R44" s="976" t="s">
        <v>270</v>
      </c>
      <c r="S44" s="889"/>
      <c r="T44" s="997"/>
      <c r="U44" s="997"/>
      <c r="V44" s="997"/>
      <c r="W44" s="997"/>
      <c r="X44" s="997"/>
      <c r="Y44" s="902" t="s">
        <v>186</v>
      </c>
      <c r="Z44" s="981">
        <f t="shared" si="2"/>
        <v>0</v>
      </c>
      <c r="AA44" s="982"/>
      <c r="AB44" s="982"/>
      <c r="AC44" s="982"/>
      <c r="AD44" s="982"/>
      <c r="AE44" s="980"/>
      <c r="AF44" s="980"/>
      <c r="AG44" s="980"/>
      <c r="AH44" s="980"/>
      <c r="AI44" s="980"/>
      <c r="AJ44" s="980"/>
    </row>
    <row r="45" spans="1:36" ht="27.6" x14ac:dyDescent="0.3">
      <c r="A45" s="940" t="s">
        <v>41</v>
      </c>
      <c r="B45" s="933" t="s">
        <v>178</v>
      </c>
      <c r="C45" s="1003" t="s">
        <v>77</v>
      </c>
      <c r="D45" s="1002"/>
      <c r="E45" s="1005"/>
      <c r="F45" s="1002"/>
      <c r="G45" s="1002"/>
      <c r="H45" s="939">
        <f>IF(C45&lt;&gt;"",'[2]CBL Score Standard'!$D101,IF(D45&lt;&gt;"",SUM('[2]CBL Score Standard'!$D101:$E101),IF(E45&lt;&gt;"",SUM('[2]CBL Score Standard'!$D101:$F101),IF(F45&lt;&gt;"",SUM('[2]CBL Score Standard'!$D101:$G101),IF(G45&lt;&gt;"",SUM('[2]CBL Score Standard'!$D101:$H101,0))))))</f>
        <v>0</v>
      </c>
      <c r="K45" s="1029"/>
      <c r="L45" s="1029"/>
      <c r="M45" s="934" t="s">
        <v>7</v>
      </c>
      <c r="N45" s="889" t="s">
        <v>55</v>
      </c>
      <c r="O45" s="923" t="s">
        <v>694</v>
      </c>
      <c r="P45" s="995">
        <v>43539</v>
      </c>
      <c r="Q45" s="976" t="s">
        <v>658</v>
      </c>
      <c r="R45" s="976" t="s">
        <v>657</v>
      </c>
      <c r="S45" s="889"/>
      <c r="T45" s="997"/>
      <c r="U45" s="997"/>
      <c r="V45" s="997"/>
      <c r="W45" s="997"/>
      <c r="X45" s="997"/>
      <c r="Y45" s="902" t="s">
        <v>186</v>
      </c>
      <c r="Z45" s="981">
        <f t="shared" si="2"/>
        <v>0</v>
      </c>
      <c r="AA45" s="982"/>
      <c r="AB45" s="982"/>
      <c r="AC45" s="982"/>
      <c r="AD45" s="982"/>
      <c r="AE45" s="980"/>
      <c r="AF45" s="980"/>
      <c r="AG45" s="980"/>
      <c r="AH45" s="980"/>
      <c r="AI45" s="980"/>
      <c r="AJ45" s="980"/>
    </row>
    <row r="46" spans="1:36"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995">
        <v>43607</v>
      </c>
      <c r="Q46" s="892" t="s">
        <v>221</v>
      </c>
      <c r="R46" s="898" t="s">
        <v>200</v>
      </c>
      <c r="S46" s="889" t="s">
        <v>733</v>
      </c>
      <c r="T46" s="997" t="s">
        <v>72</v>
      </c>
      <c r="U46" s="995">
        <v>44035</v>
      </c>
      <c r="V46" s="997" t="s">
        <v>374</v>
      </c>
      <c r="W46" s="997"/>
      <c r="X46" s="997"/>
      <c r="Y46" s="899" t="s">
        <v>222</v>
      </c>
      <c r="Z46" s="981">
        <f t="shared" si="2"/>
        <v>0</v>
      </c>
      <c r="AA46" s="982"/>
      <c r="AB46" s="982"/>
      <c r="AC46" s="982"/>
      <c r="AD46" s="982"/>
      <c r="AE46" s="980"/>
      <c r="AF46" s="980"/>
      <c r="AG46" s="980"/>
      <c r="AH46" s="980"/>
      <c r="AI46" s="980"/>
      <c r="AJ46" s="980"/>
    </row>
    <row r="47" spans="1:36" x14ac:dyDescent="0.3">
      <c r="A47" s="940" t="s">
        <v>144</v>
      </c>
      <c r="B47" s="933" t="s">
        <v>372</v>
      </c>
      <c r="C47" s="1002" t="s">
        <v>77</v>
      </c>
      <c r="D47" s="1002"/>
      <c r="E47" s="1002"/>
      <c r="F47" s="1002"/>
      <c r="G47" s="1002"/>
      <c r="H47" s="939">
        <f>IF(C47&lt;&gt;"",'[2]CBL Score Standard'!$D103,IF(D47&lt;&gt;"",SUM('[2]CBL Score Standard'!$D103:$E103),IF(E47&lt;&gt;"",SUM('[2]CBL Score Standard'!$D103:$F103),IF(F47&lt;&gt;"",SUM('[2]CBL Score Standard'!$D103:$G103),IF(G47&lt;&gt;"",SUM('[2]CBL Score Standard'!$D103:$H103,0))))))</f>
        <v>9.0909090909090912E-2</v>
      </c>
      <c r="K47" s="1029"/>
      <c r="L47" s="1029"/>
      <c r="M47" s="934" t="s">
        <v>7</v>
      </c>
      <c r="N47" s="889" t="s">
        <v>53</v>
      </c>
      <c r="O47" s="923" t="s">
        <v>223</v>
      </c>
      <c r="P47" s="906">
        <v>43621</v>
      </c>
      <c r="Q47" s="891" t="s">
        <v>224</v>
      </c>
      <c r="R47" s="907" t="s">
        <v>225</v>
      </c>
      <c r="S47" s="889"/>
      <c r="T47" s="997"/>
      <c r="U47" s="997"/>
      <c r="V47" s="997"/>
      <c r="W47" s="997"/>
      <c r="X47" s="997"/>
      <c r="Y47" s="908" t="s">
        <v>632</v>
      </c>
      <c r="Z47" s="981">
        <f t="shared" si="2"/>
        <v>0</v>
      </c>
      <c r="AA47" s="982"/>
      <c r="AB47" s="982"/>
      <c r="AC47" s="982"/>
      <c r="AD47" s="982"/>
      <c r="AE47" s="980"/>
      <c r="AF47" s="980"/>
      <c r="AG47" s="980"/>
      <c r="AH47" s="980"/>
      <c r="AI47" s="980"/>
      <c r="AJ47" s="980"/>
    </row>
    <row r="48" spans="1:36" ht="39.6" x14ac:dyDescent="0.3">
      <c r="A48" s="940" t="s">
        <v>144</v>
      </c>
      <c r="B48" s="933" t="s">
        <v>373</v>
      </c>
      <c r="C48" s="1002" t="s">
        <v>77</v>
      </c>
      <c r="D48" s="1002"/>
      <c r="E48" s="1002"/>
      <c r="F48" s="1002"/>
      <c r="G48" s="1002"/>
      <c r="H48" s="939">
        <f>IF(C48&lt;&gt;"",'[2]CBL Score Standard'!$D104,IF(D48&lt;&gt;"",SUM('[2]CBL Score Standard'!$D104:$E104),IF(E48&lt;&gt;"",SUM('[2]CBL Score Standard'!$D104:$F104),IF(F48&lt;&gt;"",SUM('[2]CBL Score Standard'!$D104:$G104),IF(G48&lt;&gt;"",SUM('[2]CBL Score Standard'!$D104:$H104,0))))))</f>
        <v>9.0909090909090912E-2</v>
      </c>
      <c r="K48" s="1029"/>
      <c r="L48" s="1029"/>
      <c r="M48" s="934" t="s">
        <v>7</v>
      </c>
      <c r="N48" s="889" t="s">
        <v>53</v>
      </c>
      <c r="O48" s="923" t="s">
        <v>226</v>
      </c>
      <c r="P48" s="906">
        <v>43602</v>
      </c>
      <c r="Q48" s="891" t="s">
        <v>227</v>
      </c>
      <c r="R48" s="907" t="s">
        <v>228</v>
      </c>
      <c r="S48" s="889"/>
      <c r="T48" s="997"/>
      <c r="U48" s="997"/>
      <c r="V48" s="997"/>
      <c r="W48" s="997"/>
      <c r="X48" s="997"/>
      <c r="Y48" s="908" t="s">
        <v>633</v>
      </c>
      <c r="Z48" s="981">
        <f t="shared" si="2"/>
        <v>0</v>
      </c>
      <c r="AA48" s="982"/>
      <c r="AB48" s="982"/>
      <c r="AC48" s="982"/>
      <c r="AD48" s="982"/>
      <c r="AE48" s="980"/>
      <c r="AF48" s="980"/>
      <c r="AG48" s="980"/>
      <c r="AH48" s="980"/>
      <c r="AI48" s="980"/>
      <c r="AJ48" s="980"/>
    </row>
    <row r="49" spans="1:36" ht="27.6" x14ac:dyDescent="0.3">
      <c r="A49" s="940" t="s">
        <v>144</v>
      </c>
      <c r="B49" s="933" t="s">
        <v>452</v>
      </c>
      <c r="C49" s="1002" t="s">
        <v>77</v>
      </c>
      <c r="D49" s="1002"/>
      <c r="E49" s="1002"/>
      <c r="F49" s="1002"/>
      <c r="G49" s="1002"/>
      <c r="H49" s="939">
        <f>IF(C49&lt;&gt;"",'[2]CBL Score Standard'!$D105,IF(D49&lt;&gt;"",SUM('[2]CBL Score Standard'!$D105:$E105),IF(E49&lt;&gt;"",SUM('[2]CBL Score Standard'!$D105:$F105),IF(F49&lt;&gt;"",SUM('[2]CBL Score Standard'!$D105:$G105),IF(G49&lt;&gt;"",SUM('[2]CBL Score Standard'!$D105:$H105,0))))))</f>
        <v>9.0909090909090912E-2</v>
      </c>
      <c r="K49" s="1029"/>
      <c r="L49" s="1029"/>
      <c r="M49" s="934" t="s">
        <v>7</v>
      </c>
      <c r="N49" s="889" t="s">
        <v>59</v>
      </c>
      <c r="O49" s="925" t="s">
        <v>684</v>
      </c>
      <c r="P49" s="906">
        <v>43623</v>
      </c>
      <c r="Q49" s="891" t="s">
        <v>153</v>
      </c>
      <c r="R49" s="907" t="s">
        <v>156</v>
      </c>
      <c r="S49" s="889"/>
      <c r="T49" s="997"/>
      <c r="U49" s="1000"/>
      <c r="V49" s="1001"/>
      <c r="W49" s="997"/>
      <c r="X49" s="997"/>
      <c r="Y49" s="908" t="s">
        <v>631</v>
      </c>
      <c r="Z49" s="981">
        <f t="shared" si="2"/>
        <v>0</v>
      </c>
      <c r="AA49" s="982"/>
      <c r="AB49" s="982"/>
      <c r="AC49" s="982"/>
      <c r="AD49" s="982"/>
      <c r="AE49" s="980"/>
      <c r="AF49" s="980"/>
      <c r="AG49" s="980"/>
      <c r="AH49" s="980"/>
      <c r="AI49" s="980"/>
      <c r="AJ49" s="980"/>
    </row>
    <row r="50" spans="1:36" ht="27.6" x14ac:dyDescent="0.3">
      <c r="A50" s="940" t="s">
        <v>144</v>
      </c>
      <c r="B50" s="933" t="s">
        <v>517</v>
      </c>
      <c r="C50" s="1002"/>
      <c r="D50" s="1002"/>
      <c r="E50" s="1002"/>
      <c r="F50" s="1002"/>
      <c r="G50" s="1002"/>
      <c r="H50" s="939" t="b">
        <f>IF(C50&lt;&gt;"",'[2]CBL Score Standard'!$D106,IF(D50&lt;&gt;"",SUM('[2]CBL Score Standard'!$D106:$E106),IF(E50&lt;&gt;"",SUM('[2]CBL Score Standard'!$D106:$F106),IF(F50&lt;&gt;"",SUM('[2]CBL Score Standard'!$D106:$G106),IF(G50&lt;&gt;"",SUM('[2]CBL Score Standard'!$D106:$H106,0))))))</f>
        <v>0</v>
      </c>
      <c r="K50" s="1029"/>
      <c r="L50" s="1029"/>
      <c r="M50" s="934" t="s">
        <v>7</v>
      </c>
      <c r="N50" s="889" t="s">
        <v>59</v>
      </c>
      <c r="O50" s="925" t="s">
        <v>683</v>
      </c>
      <c r="P50" s="906">
        <v>43623</v>
      </c>
      <c r="Q50" s="891" t="s">
        <v>153</v>
      </c>
      <c r="R50" s="907" t="s">
        <v>156</v>
      </c>
      <c r="S50" s="889"/>
      <c r="T50" s="997"/>
      <c r="U50" s="1000"/>
      <c r="V50" s="1001"/>
      <c r="W50" s="997"/>
      <c r="X50" s="997"/>
      <c r="Y50" s="908" t="s">
        <v>631</v>
      </c>
      <c r="Z50" s="981">
        <f t="shared" si="2"/>
        <v>0</v>
      </c>
      <c r="AA50" s="982"/>
      <c r="AB50" s="982"/>
      <c r="AC50" s="982"/>
      <c r="AD50" s="982"/>
      <c r="AE50" s="980"/>
      <c r="AF50" s="980"/>
      <c r="AG50" s="980"/>
      <c r="AH50" s="980"/>
      <c r="AI50" s="980"/>
      <c r="AJ50" s="980"/>
    </row>
    <row r="51" spans="1:36" ht="28.2" thickBot="1" x14ac:dyDescent="0.35">
      <c r="A51" s="940" t="s">
        <v>144</v>
      </c>
      <c r="B51" s="933" t="s">
        <v>661</v>
      </c>
      <c r="C51" s="1002" t="s">
        <v>77</v>
      </c>
      <c r="D51" s="1002"/>
      <c r="E51" s="1002"/>
      <c r="F51" s="1002"/>
      <c r="G51" s="1002"/>
      <c r="H51" s="939">
        <f>IF(C51&lt;&gt;"",'[2]CBL Score Standard'!$D107,IF(D51&lt;&gt;"",SUM('[2]CBL Score Standard'!$D107:$E107),IF(E51&lt;&gt;"",SUM('[2]CBL Score Standard'!$D107:$F107),IF(F51&lt;&gt;"",SUM('[2]CBL Score Standard'!$D107:$G107),IF(G51&lt;&gt;"",SUM('[2]CBL Score Standard'!$D107:$H107,0))))))</f>
        <v>9.0909090909090912E-2</v>
      </c>
      <c r="K51" s="1029"/>
      <c r="L51" s="1029"/>
      <c r="M51" s="934" t="s">
        <v>7</v>
      </c>
      <c r="N51" s="889" t="s">
        <v>56</v>
      </c>
      <c r="O51" s="925" t="s">
        <v>67</v>
      </c>
      <c r="P51" s="906"/>
      <c r="Q51" s="974" t="s">
        <v>639</v>
      </c>
      <c r="R51" s="975" t="s">
        <v>640</v>
      </c>
      <c r="S51" s="997"/>
      <c r="T51" s="997"/>
      <c r="U51" s="997"/>
      <c r="V51" s="997"/>
      <c r="W51" s="997"/>
      <c r="X51" s="997"/>
      <c r="Y51" s="908" t="s">
        <v>634</v>
      </c>
      <c r="Z51" s="981">
        <f t="shared" si="2"/>
        <v>0</v>
      </c>
      <c r="AA51" s="982"/>
      <c r="AB51" s="982"/>
      <c r="AC51" s="982"/>
      <c r="AD51" s="982"/>
      <c r="AE51" s="980"/>
      <c r="AF51" s="980"/>
      <c r="AG51" s="980"/>
      <c r="AH51" s="980"/>
      <c r="AI51" s="980"/>
      <c r="AJ51" s="980"/>
    </row>
    <row r="52" spans="1:36" ht="28.2" thickBot="1" x14ac:dyDescent="0.35">
      <c r="A52" s="940" t="s">
        <v>144</v>
      </c>
      <c r="B52" s="933" t="s">
        <v>662</v>
      </c>
      <c r="C52" s="1004"/>
      <c r="D52" s="1004"/>
      <c r="E52" s="1004"/>
      <c r="F52" s="1002"/>
      <c r="G52" s="1002"/>
      <c r="H52" s="939" t="b">
        <f>IF(C52&lt;&gt;"",'[2]CBL Score Standard'!$D108,IF(D52&lt;&gt;"",SUM('[2]CBL Score Standard'!$D108:$E108),IF(E52&lt;&gt;"",SUM('[2]CBL Score Standard'!$D108:$F108),IF(F52&lt;&gt;"",SUM('[2]CBL Score Standard'!$D108:$G108),IF(G52&lt;&gt;"",SUM('[2]CBL Score Standard'!$D108:$H108,0))))))</f>
        <v>0</v>
      </c>
      <c r="K52" s="1029"/>
      <c r="L52" s="1029"/>
      <c r="M52" s="934" t="s">
        <v>7</v>
      </c>
      <c r="N52" s="889" t="s">
        <v>55</v>
      </c>
      <c r="O52" s="925" t="s">
        <v>1</v>
      </c>
      <c r="P52" s="906"/>
      <c r="Q52" s="974" t="s">
        <v>641</v>
      </c>
      <c r="R52" s="975" t="s">
        <v>318</v>
      </c>
      <c r="S52" s="997"/>
      <c r="T52" s="997"/>
      <c r="U52" s="997"/>
      <c r="V52" s="997"/>
      <c r="W52" s="997"/>
      <c r="X52" s="997"/>
      <c r="Y52" s="908" t="s">
        <v>635</v>
      </c>
      <c r="Z52" s="981">
        <f t="shared" si="2"/>
        <v>0</v>
      </c>
      <c r="AA52" s="982"/>
      <c r="AB52" s="982"/>
      <c r="AC52" s="982"/>
      <c r="AD52" s="982"/>
      <c r="AE52" s="980"/>
      <c r="AF52" s="980"/>
      <c r="AG52" s="980"/>
      <c r="AH52" s="980"/>
      <c r="AI52" s="980"/>
      <c r="AJ52" s="980"/>
    </row>
    <row r="53" spans="1:36" ht="28.8" x14ac:dyDescent="0.3">
      <c r="A53" s="940" t="s">
        <v>144</v>
      </c>
      <c r="B53" s="933" t="s">
        <v>187</v>
      </c>
      <c r="C53" s="1003" t="s">
        <v>77</v>
      </c>
      <c r="D53" s="1002"/>
      <c r="E53" s="1002"/>
      <c r="F53" s="1002"/>
      <c r="G53" s="1002"/>
      <c r="H53" s="939">
        <f>IF(C53&lt;&gt;"",'[2]CBL Score Standard'!$D109,IF(D53&lt;&gt;"",SUM('[2]CBL Score Standard'!$D109:$E109),IF(E53&lt;&gt;"",SUM('[2]CBL Score Standard'!$D109:$F109),IF(F53&lt;&gt;"",SUM('[2]CBL Score Standard'!$D109:$G109),IF(G53&lt;&gt;"",SUM('[2]CBL Score Standard'!$D109:$H109,0))))))</f>
        <v>0</v>
      </c>
      <c r="K53" s="1029"/>
      <c r="L53" s="1029"/>
      <c r="M53" s="934" t="s">
        <v>7</v>
      </c>
      <c r="N53" s="889" t="s">
        <v>56</v>
      </c>
      <c r="O53" s="925" t="s">
        <v>419</v>
      </c>
      <c r="P53" s="906">
        <v>43684</v>
      </c>
      <c r="Q53" s="891" t="s">
        <v>420</v>
      </c>
      <c r="R53" s="907" t="s">
        <v>420</v>
      </c>
      <c r="S53" s="889" t="s">
        <v>733</v>
      </c>
      <c r="T53" s="421"/>
      <c r="U53" s="1000"/>
      <c r="V53" s="997"/>
      <c r="W53" s="997"/>
      <c r="X53" s="997"/>
      <c r="Y53" s="973" t="s">
        <v>630</v>
      </c>
      <c r="Z53" s="981">
        <f t="shared" si="2"/>
        <v>0</v>
      </c>
      <c r="AA53" s="982"/>
      <c r="AB53" s="982"/>
      <c r="AC53" s="982"/>
      <c r="AD53" s="982"/>
      <c r="AE53" s="980"/>
      <c r="AF53" s="980"/>
      <c r="AG53" s="980"/>
      <c r="AH53" s="980"/>
      <c r="AI53" s="980"/>
      <c r="AJ53" s="980"/>
    </row>
    <row r="54" spans="1:36" ht="26.4" x14ac:dyDescent="0.3">
      <c r="A54" s="940" t="s">
        <v>144</v>
      </c>
      <c r="B54" s="933" t="s">
        <v>188</v>
      </c>
      <c r="C54" s="1003"/>
      <c r="D54" s="1002"/>
      <c r="E54" s="1002"/>
      <c r="F54" s="1002"/>
      <c r="G54" s="1002"/>
      <c r="H54" s="939" t="b">
        <f>IF(C54&lt;&gt;"",'[2]CBL Score Standard'!$D110,IF(D54&lt;&gt;"",SUM('[2]CBL Score Standard'!$D110:$E110),IF(E54&lt;&gt;"",SUM('[2]CBL Score Standard'!$D110:$F110),IF(F54&lt;&gt;"",SUM('[2]CBL Score Standard'!$D110:$G110),IF(G54&lt;&gt;"",SUM('[2]CBL Score Standard'!$D110:$H110,0))))))</f>
        <v>0</v>
      </c>
      <c r="K54" s="1029"/>
      <c r="L54" s="1029"/>
      <c r="M54" s="934" t="s">
        <v>7</v>
      </c>
      <c r="N54" s="889" t="s">
        <v>56</v>
      </c>
      <c r="O54" s="925" t="s">
        <v>421</v>
      </c>
      <c r="P54" s="890" t="s">
        <v>230</v>
      </c>
      <c r="Q54" s="891" t="s">
        <v>230</v>
      </c>
      <c r="R54" s="907" t="s">
        <v>230</v>
      </c>
      <c r="S54" s="889"/>
      <c r="T54" s="997"/>
      <c r="U54" s="997"/>
      <c r="V54" s="997"/>
      <c r="W54" s="997"/>
      <c r="X54" s="997"/>
      <c r="Y54" s="973" t="s">
        <v>628</v>
      </c>
      <c r="Z54" s="981">
        <f t="shared" si="2"/>
        <v>0</v>
      </c>
      <c r="AA54" s="982"/>
      <c r="AB54" s="982"/>
      <c r="AC54" s="982"/>
      <c r="AD54" s="982"/>
      <c r="AE54" s="980"/>
      <c r="AF54" s="980"/>
      <c r="AG54" s="980"/>
      <c r="AH54" s="980"/>
      <c r="AI54" s="980"/>
      <c r="AJ54" s="980"/>
    </row>
    <row r="55" spans="1:36" s="883" customFormat="1" x14ac:dyDescent="0.3">
      <c r="A55" s="940" t="s">
        <v>144</v>
      </c>
      <c r="B55" s="933" t="s">
        <v>189</v>
      </c>
      <c r="C55" s="1003"/>
      <c r="D55" s="1004"/>
      <c r="E55" s="1004"/>
      <c r="F55" s="1002"/>
      <c r="G55" s="1002"/>
      <c r="H55" s="939" t="b">
        <f>IF(C55&lt;&gt;"",'[2]CBL Score Standard'!$D111,IF(D55&lt;&gt;"",SUM('[2]CBL Score Standard'!$D111:$E111),IF(E55&lt;&gt;"",SUM('[2]CBL Score Standard'!$D111:$F111),IF(F55&lt;&gt;"",SUM('[2]CBL Score Standard'!$D111:$G111),IF(G55&lt;&gt;"",SUM('[2]CBL Score Standard'!$D111:$H111,0))))))</f>
        <v>0</v>
      </c>
      <c r="K55" s="1030"/>
      <c r="L55" s="1030"/>
      <c r="M55" s="934" t="s">
        <v>7</v>
      </c>
      <c r="N55" s="889" t="s">
        <v>54</v>
      </c>
      <c r="O55" s="925" t="s">
        <v>231</v>
      </c>
      <c r="P55" s="995">
        <v>43610</v>
      </c>
      <c r="Q55" s="892" t="s">
        <v>164</v>
      </c>
      <c r="R55" s="898" t="s">
        <v>165</v>
      </c>
      <c r="S55" s="889"/>
      <c r="T55" s="997"/>
      <c r="U55" s="997"/>
      <c r="V55" s="997"/>
      <c r="W55" s="997"/>
      <c r="X55" s="997"/>
      <c r="Y55" s="902" t="s">
        <v>232</v>
      </c>
      <c r="Z55" s="981">
        <f t="shared" si="2"/>
        <v>0</v>
      </c>
      <c r="AA55" s="982"/>
      <c r="AB55" s="982"/>
      <c r="AC55" s="982"/>
      <c r="AD55" s="982"/>
      <c r="AE55" s="980"/>
      <c r="AF55" s="980"/>
      <c r="AG55" s="980"/>
      <c r="AH55" s="980"/>
      <c r="AI55" s="980"/>
      <c r="AJ55" s="980"/>
    </row>
    <row r="56" spans="1:36" s="883" customFormat="1" x14ac:dyDescent="0.3">
      <c r="A56" s="940" t="s">
        <v>144</v>
      </c>
      <c r="B56" s="933" t="s">
        <v>190</v>
      </c>
      <c r="C56" s="1003"/>
      <c r="D56" s="1004"/>
      <c r="E56" s="1004"/>
      <c r="F56" s="1002"/>
      <c r="G56" s="1002"/>
      <c r="H56" s="939" t="b">
        <f>IF(C56&lt;&gt;"",'[2]CBL Score Standard'!$D112,IF(D56&lt;&gt;"",SUM('[2]CBL Score Standard'!$D112:$E112),IF(E56&lt;&gt;"",SUM('[2]CBL Score Standard'!$D112:$F112),IF(F56&lt;&gt;"",SUM('[2]CBL Score Standard'!$D112:$G112),IF(G56&lt;&gt;"",SUM('[2]CBL Score Standard'!$D112:$H112,0))))))</f>
        <v>0</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t="s">
        <v>77</v>
      </c>
      <c r="D57" s="1002"/>
      <c r="E57" s="1002"/>
      <c r="F57" s="1002"/>
      <c r="G57" s="1002"/>
      <c r="H57" s="939">
        <f>IF(C57&lt;&gt;"",'[2]CBL Score Standard'!$D113,IF(D57&lt;&gt;"",SUM('[2]CBL Score Standard'!$D113:$E113),IF(E57&lt;&gt;"",SUM('[2]CBL Score Standard'!$D113:$F113),IF(F57&lt;&gt;"",SUM('[2]CBL Score Standard'!$D113:$G113),IF(G57&lt;&gt;"",SUM('[2]CBL Score Standard'!$D113:$H113,0))))))</f>
        <v>0</v>
      </c>
      <c r="K57" s="1173" t="s">
        <v>233</v>
      </c>
      <c r="L57" s="1174"/>
      <c r="M57" s="1174"/>
      <c r="N57" s="1174"/>
      <c r="O57" s="1174"/>
      <c r="P57" s="1174"/>
      <c r="Q57" s="1174"/>
      <c r="R57" s="1174"/>
      <c r="S57" s="1174"/>
      <c r="T57" s="1174"/>
      <c r="U57" s="1174"/>
      <c r="V57" s="1174"/>
      <c r="W57" s="1174"/>
      <c r="X57" s="1174"/>
      <c r="Y57" s="1026"/>
      <c r="Z57" s="985"/>
      <c r="AA57" s="1026"/>
      <c r="AB57" s="1026"/>
      <c r="AC57" s="1026"/>
      <c r="AD57" s="1026"/>
      <c r="AE57" s="1026"/>
      <c r="AF57" s="1026"/>
      <c r="AG57" s="1026"/>
      <c r="AH57" s="1026"/>
      <c r="AI57" s="1026"/>
      <c r="AJ57" s="1026"/>
    </row>
    <row r="58" spans="1:36" ht="27.6" x14ac:dyDescent="0.3">
      <c r="A58" s="940" t="s">
        <v>55</v>
      </c>
      <c r="B58" s="933" t="s">
        <v>419</v>
      </c>
      <c r="C58" s="1003"/>
      <c r="D58" s="1003"/>
      <c r="E58" s="1004"/>
      <c r="F58" s="1002"/>
      <c r="G58" s="1002"/>
      <c r="H58" s="939" t="b">
        <f>IF(C58&lt;&gt;"",'[2]CBL Score Standard'!$D114,IF(D58&lt;&gt;"",SUM('[2]CBL Score Standard'!$D114:$E114),IF(E58&lt;&gt;"",SUM('[2]CBL Score Standard'!$D114:$F114),IF(F58&lt;&gt;"",SUM('[2]CBL Score Standard'!$D114:$G114),IF(G58&lt;&gt;"",SUM('[2]CBL Score Standard'!$D114:$H114,0))))))</f>
        <v>0</v>
      </c>
      <c r="K58" s="1037" t="s">
        <v>133</v>
      </c>
      <c r="L58" s="1037" t="s">
        <v>91</v>
      </c>
      <c r="M58" s="1182" t="s">
        <v>75</v>
      </c>
      <c r="N58" s="1184" t="s">
        <v>134</v>
      </c>
      <c r="O58" s="1025" t="s">
        <v>135</v>
      </c>
      <c r="P58" s="1037" t="s">
        <v>136</v>
      </c>
      <c r="Q58" s="1037" t="s">
        <v>137</v>
      </c>
      <c r="R58" s="1037" t="s">
        <v>138</v>
      </c>
      <c r="S58" s="1035" t="s">
        <v>139</v>
      </c>
      <c r="T58" s="1027" t="s">
        <v>344</v>
      </c>
      <c r="U58" s="1027" t="s">
        <v>342</v>
      </c>
      <c r="V58" s="1027" t="s">
        <v>343</v>
      </c>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27.6" x14ac:dyDescent="0.3">
      <c r="A59" s="940" t="s">
        <v>56</v>
      </c>
      <c r="B59" s="933" t="s">
        <v>421</v>
      </c>
      <c r="C59" s="1003"/>
      <c r="D59" s="1003"/>
      <c r="E59" s="1004"/>
      <c r="F59" s="1002"/>
      <c r="G59" s="1002"/>
      <c r="H59" s="939" t="b">
        <f>IF(C59&lt;&gt;"",'[2]CBL Score Standard'!$D115,IF(D59&lt;&gt;"",SUM('[2]CBL Score Standard'!$D115:$E115),IF(E59&lt;&gt;"",SUM('[2]CBL Score Standard'!$D115:$F115),IF(F59&lt;&gt;"",SUM('[2]CBL Score Standard'!$D115:$G115),IF(G59&lt;&gt;"",SUM('[2]CBL Score Standard'!$D115:$H115,0))))))</f>
        <v>0</v>
      </c>
      <c r="K59" s="1031"/>
      <c r="L59" s="1031"/>
      <c r="M59" s="1183"/>
      <c r="N59" s="1185"/>
      <c r="O59" s="1024"/>
      <c r="P59" s="888" t="s">
        <v>141</v>
      </c>
      <c r="Q59" s="1031"/>
      <c r="R59" s="1031"/>
      <c r="S59" s="1036"/>
      <c r="T59" s="1027"/>
      <c r="U59" s="1027"/>
      <c r="V59" s="1027"/>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028" t="s">
        <v>142</v>
      </c>
      <c r="L60" s="1028" t="s">
        <v>143</v>
      </c>
      <c r="M60" s="934" t="s">
        <v>8</v>
      </c>
      <c r="N60" s="910" t="s">
        <v>2</v>
      </c>
      <c r="O60" s="891" t="s">
        <v>234</v>
      </c>
      <c r="P60" s="911"/>
      <c r="Q60" s="909"/>
      <c r="R60" s="912"/>
      <c r="S60" s="889"/>
      <c r="T60" s="997"/>
      <c r="U60" s="997"/>
      <c r="V60" s="997" t="str">
        <f t="shared" ref="V60:V67" si="3">IF(AND(W60="Y",X60="Y"),"Passed",IF(T60="M","Passed", ""))</f>
        <v/>
      </c>
      <c r="W60" s="997"/>
      <c r="X60" s="997"/>
      <c r="Y60" s="908"/>
      <c r="Z60" s="981">
        <f t="shared" ref="Z60:Z67" si="4">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029"/>
      <c r="L61" s="1029"/>
      <c r="M61" s="934" t="s">
        <v>8</v>
      </c>
      <c r="N61" s="910" t="s">
        <v>63</v>
      </c>
      <c r="O61" s="891" t="s">
        <v>236</v>
      </c>
      <c r="P61" s="911"/>
      <c r="Q61" s="909"/>
      <c r="R61" s="912"/>
      <c r="S61" s="889"/>
      <c r="T61" s="997"/>
      <c r="U61" s="997"/>
      <c r="V61" s="997" t="str">
        <f t="shared" si="3"/>
        <v/>
      </c>
      <c r="W61" s="997"/>
      <c r="X61" s="997"/>
      <c r="Y61" s="908"/>
      <c r="Z61" s="981">
        <f t="shared" si="4"/>
        <v>0</v>
      </c>
      <c r="AA61" s="982"/>
      <c r="AB61" s="982"/>
      <c r="AC61" s="982"/>
      <c r="AD61" s="982"/>
      <c r="AE61" s="980"/>
      <c r="AF61" s="980"/>
      <c r="AG61" s="980"/>
      <c r="AH61" s="980"/>
      <c r="AI61" s="980"/>
      <c r="AJ61" s="980"/>
    </row>
    <row r="62" spans="1:36" x14ac:dyDescent="0.3">
      <c r="A62" s="940" t="s">
        <v>56</v>
      </c>
      <c r="B62" s="933" t="s">
        <v>67</v>
      </c>
      <c r="C62" s="1003"/>
      <c r="D62" s="1003"/>
      <c r="E62" s="1002"/>
      <c r="F62" s="1002"/>
      <c r="G62" s="1002"/>
      <c r="H62" s="939" t="b">
        <f>IF(C62&lt;&gt;"",'[2]CBL Score Standard'!$D118,IF(D62&lt;&gt;"",SUM('[2]CBL Score Standard'!$D118:$E118),IF(E62&lt;&gt;"",SUM('[2]CBL Score Standard'!$D118:$F118),IF(F62&lt;&gt;"",SUM('[2]CBL Score Standard'!$D118:$G118),IF(G62&lt;&gt;"",SUM('[2]CBL Score Standard'!$D118:$H118,0))))))</f>
        <v>0</v>
      </c>
      <c r="K62" s="1029"/>
      <c r="L62" s="1029"/>
      <c r="M62" s="934" t="s">
        <v>8</v>
      </c>
      <c r="N62" s="889" t="s">
        <v>56</v>
      </c>
      <c r="O62" s="891" t="s">
        <v>237</v>
      </c>
      <c r="P62" s="911"/>
      <c r="Q62" s="909"/>
      <c r="R62" s="912"/>
      <c r="S62" s="889"/>
      <c r="T62" s="997"/>
      <c r="U62" s="997"/>
      <c r="V62" s="997" t="str">
        <f t="shared" si="3"/>
        <v/>
      </c>
      <c r="W62" s="997"/>
      <c r="X62" s="997"/>
      <c r="Y62" s="908"/>
      <c r="Z62" s="981">
        <f t="shared" si="4"/>
        <v>0</v>
      </c>
      <c r="AA62" s="982"/>
      <c r="AB62" s="982"/>
      <c r="AC62" s="982"/>
      <c r="AD62" s="982"/>
      <c r="AE62" s="980"/>
      <c r="AF62" s="980"/>
      <c r="AG62" s="980"/>
      <c r="AH62" s="980"/>
      <c r="AI62" s="980"/>
      <c r="AJ62" s="980"/>
    </row>
    <row r="63" spans="1:36" ht="12.75" customHeight="1" thickBot="1" x14ac:dyDescent="0.35">
      <c r="A63" s="941" t="s">
        <v>55</v>
      </c>
      <c r="B63" s="933" t="s">
        <v>1</v>
      </c>
      <c r="C63" s="1003"/>
      <c r="D63" s="1003"/>
      <c r="E63" s="1002"/>
      <c r="F63" s="1002"/>
      <c r="G63" s="1002"/>
      <c r="H63" s="939" t="b">
        <f>IF(C63&lt;&gt;"",'[2]CBL Score Standard'!$D119,IF(D63&lt;&gt;"",SUM('[2]CBL Score Standard'!$D119:$E119),IF(E63&lt;&gt;"",SUM('[2]CBL Score Standard'!$D119:$F119),IF(F63&lt;&gt;"",SUM('[2]CBL Score Standard'!$D119:$G119),IF(G63&lt;&gt;"",SUM('[2]CBL Score Standard'!$D119:$H119,0))))))</f>
        <v>0</v>
      </c>
      <c r="K63" s="1029"/>
      <c r="L63" s="1029"/>
      <c r="M63" s="934" t="s">
        <v>8</v>
      </c>
      <c r="N63" s="889" t="s">
        <v>55</v>
      </c>
      <c r="O63" s="891" t="s">
        <v>238</v>
      </c>
      <c r="P63" s="911"/>
      <c r="Q63" s="909"/>
      <c r="R63" s="912"/>
      <c r="S63" s="889"/>
      <c r="T63" s="997"/>
      <c r="U63" s="997"/>
      <c r="V63" s="997" t="str">
        <f t="shared" si="3"/>
        <v/>
      </c>
      <c r="W63" s="997"/>
      <c r="X63" s="997"/>
      <c r="Y63" s="908"/>
      <c r="Z63" s="981">
        <f t="shared" si="4"/>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0.7272727272727274</v>
      </c>
      <c r="K64" s="1029"/>
      <c r="L64" s="1029"/>
      <c r="M64" s="934" t="s">
        <v>8</v>
      </c>
      <c r="N64" s="910" t="s">
        <v>53</v>
      </c>
      <c r="O64" s="891" t="s">
        <v>239</v>
      </c>
      <c r="P64" s="911"/>
      <c r="Q64" s="909"/>
      <c r="R64" s="912"/>
      <c r="S64" s="889"/>
      <c r="T64" s="997"/>
      <c r="U64" s="997"/>
      <c r="V64" s="997" t="str">
        <f t="shared" si="3"/>
        <v/>
      </c>
      <c r="W64" s="997"/>
      <c r="X64" s="997"/>
      <c r="Y64" s="908"/>
      <c r="Z64" s="981">
        <f t="shared" si="4"/>
        <v>0</v>
      </c>
      <c r="AA64" s="982"/>
      <c r="AB64" s="982"/>
      <c r="AC64" s="982"/>
      <c r="AD64" s="982"/>
      <c r="AE64" s="980"/>
      <c r="AF64" s="980"/>
      <c r="AG64" s="980"/>
      <c r="AH64" s="980"/>
      <c r="AI64" s="980"/>
      <c r="AJ64" s="980"/>
    </row>
    <row r="65" spans="1:36" ht="28.2" thickBot="1" x14ac:dyDescent="0.35">
      <c r="A65" s="942" t="s">
        <v>83</v>
      </c>
      <c r="B65" s="943"/>
      <c r="C65" s="954">
        <v>0.72727272727272729</v>
      </c>
      <c r="D65" s="954">
        <v>0</v>
      </c>
      <c r="E65" s="954">
        <v>0</v>
      </c>
      <c r="F65" s="954">
        <v>0</v>
      </c>
      <c r="G65" s="954">
        <v>0</v>
      </c>
      <c r="H65" s="944">
        <v>0</v>
      </c>
      <c r="K65" s="1029"/>
      <c r="L65" s="1029"/>
      <c r="M65" s="934" t="s">
        <v>8</v>
      </c>
      <c r="N65" s="910" t="s">
        <v>59</v>
      </c>
      <c r="O65" s="891" t="s">
        <v>240</v>
      </c>
      <c r="P65" s="911"/>
      <c r="Q65" s="909"/>
      <c r="R65" s="912"/>
      <c r="S65" s="889"/>
      <c r="T65" s="997"/>
      <c r="U65" s="997"/>
      <c r="V65" s="997" t="str">
        <f t="shared" si="3"/>
        <v/>
      </c>
      <c r="W65" s="997"/>
      <c r="X65" s="997"/>
      <c r="Y65" s="908"/>
      <c r="Z65" s="981">
        <f t="shared" si="4"/>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0</v>
      </c>
      <c r="K66" s="1029"/>
      <c r="L66" s="1029"/>
      <c r="M66" s="934" t="s">
        <v>8</v>
      </c>
      <c r="N66" s="910" t="s">
        <v>55</v>
      </c>
      <c r="O66" s="891" t="s">
        <v>515</v>
      </c>
      <c r="P66" s="911"/>
      <c r="Q66" s="909"/>
      <c r="R66" s="912"/>
      <c r="S66" s="889"/>
      <c r="T66" s="997"/>
      <c r="U66" s="997"/>
      <c r="V66" s="997" t="str">
        <f t="shared" si="3"/>
        <v/>
      </c>
      <c r="W66" s="997"/>
      <c r="X66" s="997"/>
      <c r="Y66" s="908"/>
      <c r="Z66" s="981">
        <f t="shared" si="4"/>
        <v>0</v>
      </c>
      <c r="AA66" s="982"/>
      <c r="AB66" s="982"/>
      <c r="AC66" s="982"/>
      <c r="AD66" s="982"/>
      <c r="AE66" s="980"/>
      <c r="AF66" s="980"/>
      <c r="AG66" s="980"/>
      <c r="AH66" s="980"/>
      <c r="AI66" s="980"/>
      <c r="AJ66" s="980"/>
    </row>
    <row r="67" spans="1:36" x14ac:dyDescent="0.3">
      <c r="C67" s="955"/>
      <c r="D67" s="955"/>
      <c r="E67" s="955"/>
      <c r="F67" s="955"/>
      <c r="G67" s="955"/>
      <c r="K67" s="1030"/>
      <c r="L67" s="1030"/>
      <c r="M67" s="934" t="s">
        <v>8</v>
      </c>
      <c r="N67" s="910" t="s">
        <v>149</v>
      </c>
      <c r="O67" s="891" t="s">
        <v>370</v>
      </c>
      <c r="P67" s="904" t="s">
        <v>145</v>
      </c>
      <c r="Q67" s="892" t="s">
        <v>217</v>
      </c>
      <c r="R67" s="898" t="s">
        <v>241</v>
      </c>
      <c r="S67" s="889"/>
      <c r="T67" s="997"/>
      <c r="U67" s="997"/>
      <c r="V67" s="997" t="str">
        <f t="shared" si="3"/>
        <v/>
      </c>
      <c r="W67" s="997"/>
      <c r="X67" s="997"/>
      <c r="Y67" s="899" t="s">
        <v>242</v>
      </c>
      <c r="Z67" s="981">
        <f t="shared" si="4"/>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73" t="s">
        <v>243</v>
      </c>
      <c r="L69" s="1174"/>
      <c r="M69" s="1174"/>
      <c r="N69" s="1174"/>
      <c r="O69" s="1174"/>
      <c r="P69" s="1174"/>
      <c r="Q69" s="1174"/>
      <c r="R69" s="1174"/>
      <c r="S69" s="1174"/>
      <c r="T69" s="1174"/>
      <c r="U69" s="1174"/>
      <c r="V69" s="1174"/>
      <c r="W69" s="1174"/>
      <c r="X69" s="1174"/>
      <c r="Y69" s="1026"/>
      <c r="Z69" s="985"/>
      <c r="AA69" s="1026"/>
      <c r="AB69" s="1026"/>
      <c r="AC69" s="1026"/>
      <c r="AD69" s="1026"/>
      <c r="AE69" s="1026"/>
      <c r="AF69" s="1026"/>
      <c r="AG69" s="1026"/>
      <c r="AH69" s="1026"/>
      <c r="AI69" s="1026"/>
      <c r="AJ69" s="1026"/>
    </row>
    <row r="70" spans="1:36" ht="27.6" x14ac:dyDescent="0.3">
      <c r="B70" s="955"/>
      <c r="C70" s="955"/>
      <c r="D70" s="955"/>
      <c r="E70" s="955"/>
      <c r="F70" s="955"/>
      <c r="G70" s="955"/>
      <c r="K70" s="1037" t="s">
        <v>133</v>
      </c>
      <c r="L70" s="1037" t="s">
        <v>91</v>
      </c>
      <c r="M70" s="1182" t="s">
        <v>75</v>
      </c>
      <c r="N70" s="1184" t="s">
        <v>134</v>
      </c>
      <c r="O70" s="1025" t="s">
        <v>135</v>
      </c>
      <c r="P70" s="1037" t="s">
        <v>136</v>
      </c>
      <c r="Q70" s="1037" t="s">
        <v>137</v>
      </c>
      <c r="R70" s="1037" t="s">
        <v>138</v>
      </c>
      <c r="S70" s="1035" t="s">
        <v>139</v>
      </c>
      <c r="T70" s="1027" t="s">
        <v>344</v>
      </c>
      <c r="U70" s="1027" t="s">
        <v>342</v>
      </c>
      <c r="V70" s="1027" t="s">
        <v>343</v>
      </c>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27.6" x14ac:dyDescent="0.3">
      <c r="B71" s="955"/>
      <c r="C71" s="955"/>
      <c r="D71" s="955"/>
      <c r="E71" s="955"/>
      <c r="F71" s="955"/>
      <c r="G71" s="955"/>
      <c r="K71" s="1031"/>
      <c r="L71" s="1031"/>
      <c r="M71" s="1183"/>
      <c r="N71" s="1185"/>
      <c r="O71" s="1024"/>
      <c r="P71" s="888" t="s">
        <v>141</v>
      </c>
      <c r="Q71" s="1031"/>
      <c r="R71" s="1031"/>
      <c r="S71" s="1036"/>
      <c r="T71" s="1027"/>
      <c r="U71" s="1027"/>
      <c r="V71" s="1027"/>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B72" s="955"/>
      <c r="C72" s="955"/>
      <c r="D72" s="955"/>
      <c r="E72" s="955"/>
      <c r="F72" s="955"/>
      <c r="G72" s="955"/>
      <c r="K72" s="1028" t="s">
        <v>142</v>
      </c>
      <c r="L72" s="1028" t="s">
        <v>143</v>
      </c>
      <c r="M72" s="934" t="s">
        <v>9</v>
      </c>
      <c r="N72" s="910" t="s">
        <v>235</v>
      </c>
      <c r="O72" s="891" t="s">
        <v>244</v>
      </c>
      <c r="P72" s="913"/>
      <c r="Q72" s="914"/>
      <c r="R72" s="915"/>
      <c r="S72" s="889"/>
      <c r="T72" s="997"/>
      <c r="U72" s="997"/>
      <c r="V72" s="997" t="str">
        <f>IF(AND(W72="Y",X72="Y"),"Passed",IF(T72="M","Passed", ""))</f>
        <v/>
      </c>
      <c r="W72" s="997"/>
      <c r="X72" s="997"/>
      <c r="Y72" s="916"/>
      <c r="Z72" s="981">
        <f t="shared" ref="Z72:Z75" si="5">DATEDIF(AA72,AB72,"m")/12+DATEDIF(AC72,AD72,"m")/12+DATEDIF(AE72,AF72,"m")/12+DATEDIF(AG72,AH72,"m")/12+DATEDIF(AI72,AJ72,"m")/12</f>
        <v>0</v>
      </c>
      <c r="AA72" s="982"/>
      <c r="AB72" s="982"/>
      <c r="AC72" s="982"/>
      <c r="AD72" s="982"/>
      <c r="AE72" s="980"/>
      <c r="AF72" s="980"/>
      <c r="AG72" s="980"/>
      <c r="AH72" s="980"/>
      <c r="AI72" s="980"/>
      <c r="AJ72" s="980"/>
    </row>
    <row r="73" spans="1:36" x14ac:dyDescent="0.3">
      <c r="B73" s="955"/>
      <c r="C73" s="955"/>
      <c r="D73" s="955"/>
      <c r="E73" s="955"/>
      <c r="F73" s="955"/>
      <c r="G73" s="955"/>
      <c r="K73" s="1029"/>
      <c r="L73" s="1029"/>
      <c r="M73" s="934" t="s">
        <v>9</v>
      </c>
      <c r="N73" s="910" t="s">
        <v>229</v>
      </c>
      <c r="O73" s="891" t="s">
        <v>245</v>
      </c>
      <c r="P73" s="913"/>
      <c r="Q73" s="914"/>
      <c r="R73" s="915"/>
      <c r="S73" s="889"/>
      <c r="T73" s="997"/>
      <c r="U73" s="997"/>
      <c r="V73" s="997" t="str">
        <f>IF(AND(W73="Y",X73="Y"),"Passed",IF(T73="M","Passed", ""))</f>
        <v/>
      </c>
      <c r="W73" s="997"/>
      <c r="X73" s="997"/>
      <c r="Y73" s="916"/>
      <c r="Z73" s="981">
        <f t="shared" si="5"/>
        <v>0</v>
      </c>
      <c r="AA73" s="982"/>
      <c r="AB73" s="982"/>
      <c r="AC73" s="982"/>
      <c r="AD73" s="982"/>
      <c r="AE73" s="980"/>
      <c r="AF73" s="980"/>
      <c r="AG73" s="980"/>
      <c r="AH73" s="980"/>
      <c r="AI73" s="980"/>
      <c r="AJ73" s="980"/>
    </row>
    <row r="74" spans="1:36" ht="41.4" x14ac:dyDescent="0.3">
      <c r="B74" s="955"/>
      <c r="C74" s="955"/>
      <c r="D74" s="955"/>
      <c r="E74" s="955"/>
      <c r="F74" s="955"/>
      <c r="G74" s="955"/>
      <c r="K74" s="1029"/>
      <c r="L74" s="1029"/>
      <c r="M74" s="934" t="s">
        <v>9</v>
      </c>
      <c r="N74" s="910" t="s">
        <v>3</v>
      </c>
      <c r="O74" s="891" t="s">
        <v>516</v>
      </c>
      <c r="P74" s="913"/>
      <c r="Q74" s="914"/>
      <c r="R74" s="915"/>
      <c r="S74" s="889"/>
      <c r="T74" s="997"/>
      <c r="U74" s="997"/>
      <c r="V74" s="997" t="str">
        <f>IF(AND(W74="Y",X74="Y"),"Passed",IF(T74="M","Passed", ""))</f>
        <v/>
      </c>
      <c r="W74" s="997"/>
      <c r="X74" s="997"/>
      <c r="Y74" s="916"/>
      <c r="Z74" s="981">
        <f t="shared" si="5"/>
        <v>0</v>
      </c>
      <c r="AA74" s="982"/>
      <c r="AB74" s="982"/>
      <c r="AC74" s="982"/>
      <c r="AD74" s="982"/>
      <c r="AE74" s="980"/>
      <c r="AF74" s="980"/>
      <c r="AG74" s="980"/>
      <c r="AH74" s="980"/>
      <c r="AI74" s="980"/>
      <c r="AJ74" s="980"/>
    </row>
    <row r="75" spans="1:36" ht="12.75" customHeight="1" x14ac:dyDescent="0.3">
      <c r="B75" s="955"/>
      <c r="C75" s="955"/>
      <c r="D75" s="955"/>
      <c r="E75" s="955"/>
      <c r="F75" s="955"/>
      <c r="G75" s="955"/>
      <c r="K75" s="1030"/>
      <c r="L75" s="1030"/>
      <c r="M75" s="934" t="s">
        <v>9</v>
      </c>
      <c r="N75" s="910" t="s">
        <v>3</v>
      </c>
      <c r="O75" s="891" t="s">
        <v>246</v>
      </c>
      <c r="P75" s="913"/>
      <c r="Q75" s="914"/>
      <c r="R75" s="915"/>
      <c r="S75" s="889"/>
      <c r="T75" s="997"/>
      <c r="U75" s="997"/>
      <c r="V75" s="997" t="str">
        <f>IF(AND(W75="Y",X75="Y"),"Passed",IF(T75="M","Passed", ""))</f>
        <v/>
      </c>
      <c r="W75" s="997"/>
      <c r="X75" s="997"/>
      <c r="Y75" s="916"/>
      <c r="Z75" s="981">
        <f t="shared" si="5"/>
        <v>0</v>
      </c>
      <c r="AA75" s="982"/>
      <c r="AB75" s="982"/>
      <c r="AC75" s="982"/>
      <c r="AD75" s="982"/>
      <c r="AE75" s="980"/>
      <c r="AF75" s="980"/>
      <c r="AG75" s="980"/>
      <c r="AH75" s="980"/>
      <c r="AI75" s="980"/>
      <c r="AJ75" s="980"/>
    </row>
    <row r="76" spans="1:36" x14ac:dyDescent="0.3">
      <c r="B76" s="955"/>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B77" s="955"/>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B78" s="955"/>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B79" s="955"/>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B80" s="955"/>
      <c r="C80" s="955"/>
      <c r="D80" s="955"/>
      <c r="E80" s="955"/>
      <c r="F80" s="955"/>
      <c r="G80" s="955"/>
    </row>
    <row r="81" spans="2:7" x14ac:dyDescent="0.3">
      <c r="B81" s="955"/>
      <c r="C81" s="955"/>
      <c r="D81" s="955"/>
      <c r="E81" s="955"/>
      <c r="F81" s="955"/>
      <c r="G81" s="955"/>
    </row>
    <row r="82" spans="2:7" x14ac:dyDescent="0.3">
      <c r="B82" s="955"/>
      <c r="C82" s="955"/>
      <c r="D82" s="955"/>
      <c r="E82" s="955"/>
      <c r="F82" s="955"/>
      <c r="G82" s="955"/>
    </row>
    <row r="83" spans="2:7" x14ac:dyDescent="0.3">
      <c r="B83" s="955"/>
      <c r="C83" s="955"/>
      <c r="D83" s="955"/>
      <c r="E83" s="955"/>
      <c r="F83" s="955"/>
      <c r="G83" s="955"/>
    </row>
    <row r="84" spans="2:7" x14ac:dyDescent="0.3">
      <c r="B84" s="955"/>
      <c r="C84" s="955"/>
      <c r="D84" s="955"/>
      <c r="E84" s="955"/>
      <c r="F84" s="955"/>
      <c r="G84" s="955"/>
    </row>
    <row r="85" spans="2:7" x14ac:dyDescent="0.3">
      <c r="B85" s="955"/>
      <c r="C85" s="955"/>
      <c r="D85" s="955"/>
      <c r="E85" s="955"/>
      <c r="F85" s="955"/>
      <c r="G85" s="955"/>
    </row>
    <row r="86" spans="2:7" x14ac:dyDescent="0.3">
      <c r="B86" s="955"/>
      <c r="C86" s="955"/>
      <c r="D86" s="955"/>
      <c r="E86" s="955"/>
      <c r="F86" s="955"/>
      <c r="G86" s="955"/>
    </row>
    <row r="87" spans="2:7" x14ac:dyDescent="0.3">
      <c r="B87" s="955"/>
      <c r="C87" s="955"/>
      <c r="D87" s="955"/>
      <c r="E87" s="955"/>
      <c r="F87" s="955"/>
      <c r="G87" s="955"/>
    </row>
    <row r="88" spans="2:7" x14ac:dyDescent="0.3">
      <c r="B88" s="955"/>
      <c r="C88" s="955"/>
      <c r="D88" s="955"/>
      <c r="E88" s="955"/>
      <c r="F88" s="955"/>
      <c r="G88" s="955"/>
    </row>
    <row r="89" spans="2:7" x14ac:dyDescent="0.3">
      <c r="B89" s="955"/>
      <c r="C89" s="955"/>
      <c r="D89" s="955"/>
      <c r="E89" s="955"/>
      <c r="F89" s="955"/>
      <c r="G89" s="955"/>
    </row>
    <row r="90" spans="2:7" x14ac:dyDescent="0.3">
      <c r="B90" s="955"/>
      <c r="C90" s="955"/>
      <c r="D90" s="955"/>
      <c r="E90" s="955"/>
      <c r="F90" s="955"/>
      <c r="G90" s="955"/>
    </row>
    <row r="91" spans="2:7" x14ac:dyDescent="0.3">
      <c r="B91" s="955"/>
      <c r="C91" s="955"/>
      <c r="D91" s="955"/>
      <c r="E91" s="955"/>
      <c r="F91" s="955"/>
      <c r="G91" s="955"/>
    </row>
    <row r="92" spans="2:7" x14ac:dyDescent="0.3">
      <c r="B92" s="955"/>
      <c r="C92" s="955"/>
      <c r="D92" s="955"/>
      <c r="E92" s="955"/>
      <c r="F92" s="955"/>
      <c r="G92" s="955"/>
    </row>
    <row r="93" spans="2:7" x14ac:dyDescent="0.3">
      <c r="B93" s="955"/>
      <c r="C93" s="955"/>
      <c r="D93" s="955"/>
      <c r="E93" s="955"/>
      <c r="F93" s="955"/>
      <c r="G93" s="955"/>
    </row>
    <row r="94" spans="2:7" x14ac:dyDescent="0.3">
      <c r="B94" s="955"/>
      <c r="C94" s="955"/>
      <c r="D94" s="955"/>
      <c r="E94" s="955"/>
      <c r="F94" s="955"/>
      <c r="G94" s="955"/>
    </row>
    <row r="95" spans="2:7" x14ac:dyDescent="0.3">
      <c r="B95" s="955"/>
      <c r="C95" s="955"/>
      <c r="D95" s="955"/>
      <c r="E95" s="955"/>
      <c r="F95" s="955"/>
      <c r="G95" s="955"/>
    </row>
    <row r="96" spans="2:7" x14ac:dyDescent="0.3">
      <c r="B96" s="955"/>
      <c r="C96" s="955"/>
      <c r="D96" s="955"/>
      <c r="E96" s="955"/>
      <c r="F96" s="955"/>
      <c r="G96" s="955"/>
    </row>
    <row r="97" spans="2:7" x14ac:dyDescent="0.3">
      <c r="B97" s="955"/>
      <c r="C97" s="955"/>
      <c r="D97" s="955"/>
      <c r="E97" s="955"/>
      <c r="F97" s="955"/>
      <c r="G97" s="955"/>
    </row>
    <row r="98" spans="2:7" x14ac:dyDescent="0.3">
      <c r="B98" s="955"/>
      <c r="C98" s="955"/>
      <c r="D98" s="955"/>
      <c r="E98" s="955"/>
      <c r="F98" s="955"/>
      <c r="G98" s="955"/>
    </row>
    <row r="99" spans="2:7" x14ac:dyDescent="0.3">
      <c r="B99" s="955"/>
      <c r="C99" s="955"/>
      <c r="D99" s="955"/>
      <c r="E99" s="955"/>
      <c r="F99" s="955"/>
      <c r="G99" s="955"/>
    </row>
    <row r="100" spans="2:7" x14ac:dyDescent="0.3">
      <c r="B100" s="955"/>
      <c r="C100" s="955"/>
      <c r="D100" s="955"/>
      <c r="E100" s="955"/>
      <c r="F100" s="955"/>
      <c r="G100" s="955"/>
    </row>
    <row r="101" spans="2:7" x14ac:dyDescent="0.3">
      <c r="B101" s="955"/>
      <c r="C101" s="955"/>
      <c r="D101" s="955"/>
      <c r="E101" s="955"/>
      <c r="F101" s="955"/>
      <c r="G101" s="955"/>
    </row>
    <row r="102" spans="2:7" x14ac:dyDescent="0.3">
      <c r="B102" s="955"/>
      <c r="C102" s="955"/>
      <c r="D102" s="955"/>
      <c r="E102" s="955"/>
      <c r="F102" s="955"/>
      <c r="G102" s="955"/>
    </row>
    <row r="103" spans="2:7" x14ac:dyDescent="0.3">
      <c r="B103" s="955"/>
      <c r="C103" s="955"/>
      <c r="D103" s="955"/>
      <c r="E103" s="955"/>
      <c r="F103" s="955"/>
      <c r="G103" s="955"/>
    </row>
    <row r="104" spans="2:7" x14ac:dyDescent="0.3">
      <c r="B104" s="955"/>
      <c r="C104" s="955"/>
      <c r="D104" s="955"/>
      <c r="E104" s="955"/>
      <c r="F104" s="955"/>
      <c r="G104" s="955"/>
    </row>
    <row r="105" spans="2:7" x14ac:dyDescent="0.3">
      <c r="B105" s="955"/>
      <c r="C105" s="955"/>
      <c r="D105" s="955"/>
      <c r="E105" s="955"/>
      <c r="F105" s="955"/>
      <c r="G105" s="955"/>
    </row>
    <row r="106" spans="2:7" x14ac:dyDescent="0.3">
      <c r="B106" s="955"/>
      <c r="C106" s="955"/>
      <c r="D106" s="955"/>
      <c r="E106" s="955"/>
      <c r="F106" s="955"/>
      <c r="G106" s="955"/>
    </row>
    <row r="107" spans="2:7" x14ac:dyDescent="0.3">
      <c r="B107" s="955"/>
      <c r="C107" s="955"/>
      <c r="D107" s="955"/>
      <c r="E107" s="955"/>
      <c r="F107" s="955"/>
      <c r="G107" s="955"/>
    </row>
    <row r="108" spans="2:7" x14ac:dyDescent="0.3">
      <c r="B108" s="955"/>
      <c r="C108" s="955"/>
      <c r="D108" s="955"/>
      <c r="E108" s="955"/>
      <c r="F108" s="955"/>
      <c r="G108" s="955"/>
    </row>
    <row r="109" spans="2:7" x14ac:dyDescent="0.3">
      <c r="B109" s="955"/>
      <c r="C109" s="955"/>
      <c r="D109" s="955"/>
      <c r="E109" s="955"/>
      <c r="F109" s="955"/>
      <c r="G109" s="955"/>
    </row>
    <row r="110" spans="2:7" x14ac:dyDescent="0.3">
      <c r="B110" s="955"/>
      <c r="C110" s="955"/>
      <c r="D110" s="955"/>
      <c r="E110" s="955"/>
      <c r="F110" s="955"/>
      <c r="G110" s="955"/>
    </row>
    <row r="111" spans="2:7" x14ac:dyDescent="0.3">
      <c r="B111" s="955"/>
      <c r="C111" s="955"/>
      <c r="D111" s="955"/>
      <c r="E111" s="955"/>
      <c r="F111" s="955"/>
      <c r="G111" s="955"/>
    </row>
    <row r="112" spans="2:7" x14ac:dyDescent="0.3">
      <c r="B112" s="955"/>
      <c r="C112" s="955"/>
      <c r="D112" s="955"/>
      <c r="E112" s="955"/>
      <c r="F112" s="955"/>
      <c r="G112" s="955"/>
    </row>
    <row r="113" spans="2:7" x14ac:dyDescent="0.3">
      <c r="B113" s="955"/>
      <c r="C113" s="955"/>
      <c r="D113" s="955"/>
      <c r="E113" s="955"/>
      <c r="F113" s="955"/>
      <c r="G113" s="955"/>
    </row>
    <row r="114" spans="2:7" x14ac:dyDescent="0.3">
      <c r="B114" s="955"/>
      <c r="C114" s="955"/>
      <c r="D114" s="955"/>
      <c r="E114" s="955"/>
      <c r="F114" s="955"/>
      <c r="G114" s="955"/>
    </row>
    <row r="115" spans="2:7" x14ac:dyDescent="0.3">
      <c r="B115" s="955"/>
      <c r="C115" s="955"/>
      <c r="D115" s="955"/>
      <c r="E115" s="955"/>
      <c r="F115" s="955"/>
      <c r="G115" s="955"/>
    </row>
    <row r="116" spans="2:7" x14ac:dyDescent="0.3">
      <c r="B116" s="955"/>
      <c r="C116" s="955"/>
      <c r="D116" s="955"/>
      <c r="E116" s="955"/>
      <c r="F116" s="955"/>
      <c r="G116" s="955"/>
    </row>
    <row r="117" spans="2:7" x14ac:dyDescent="0.3">
      <c r="B117" s="955"/>
      <c r="C117" s="955"/>
      <c r="D117" s="955"/>
      <c r="E117" s="955"/>
      <c r="F117" s="955"/>
      <c r="G117" s="955"/>
    </row>
    <row r="118" spans="2:7" x14ac:dyDescent="0.3">
      <c r="B118" s="955"/>
      <c r="C118" s="955"/>
      <c r="D118" s="955"/>
      <c r="E118" s="955"/>
      <c r="F118" s="955"/>
      <c r="G118" s="955"/>
    </row>
    <row r="119" spans="2:7" x14ac:dyDescent="0.3">
      <c r="B119" s="955"/>
      <c r="C119" s="955"/>
      <c r="D119" s="955"/>
      <c r="E119" s="955"/>
      <c r="F119" s="955"/>
      <c r="G119" s="955"/>
    </row>
    <row r="120" spans="2:7" x14ac:dyDescent="0.3">
      <c r="B120" s="955"/>
      <c r="C120" s="955"/>
      <c r="D120" s="955"/>
      <c r="E120" s="955"/>
      <c r="F120" s="955"/>
      <c r="G120" s="955"/>
    </row>
    <row r="121" spans="2:7" x14ac:dyDescent="0.3">
      <c r="B121" s="955"/>
      <c r="C121" s="955"/>
      <c r="D121" s="955"/>
      <c r="E121" s="955"/>
      <c r="F121" s="955"/>
      <c r="G121" s="955"/>
    </row>
    <row r="122" spans="2:7" x14ac:dyDescent="0.3">
      <c r="B122" s="955"/>
      <c r="C122" s="955"/>
      <c r="D122" s="955"/>
      <c r="E122" s="955"/>
      <c r="F122" s="955"/>
      <c r="G122" s="955"/>
    </row>
    <row r="123" spans="2:7" x14ac:dyDescent="0.3">
      <c r="B123" s="955"/>
      <c r="C123" s="955"/>
      <c r="D123" s="955"/>
      <c r="E123" s="955"/>
      <c r="F123" s="955"/>
      <c r="G123" s="955"/>
    </row>
    <row r="124" spans="2:7" x14ac:dyDescent="0.3">
      <c r="B124" s="955"/>
      <c r="C124" s="955"/>
      <c r="D124" s="955"/>
      <c r="E124" s="955"/>
      <c r="F124" s="955"/>
      <c r="G124" s="955"/>
    </row>
    <row r="125" spans="2:7" x14ac:dyDescent="0.3">
      <c r="C125" s="955"/>
      <c r="D125" s="955"/>
      <c r="E125" s="955"/>
      <c r="F125" s="955"/>
      <c r="G125" s="955"/>
    </row>
    <row r="126" spans="2:7" x14ac:dyDescent="0.3">
      <c r="C126" s="955"/>
      <c r="D126" s="955"/>
      <c r="E126" s="955"/>
      <c r="F126" s="955"/>
      <c r="G126" s="955"/>
    </row>
    <row r="127" spans="2:7" x14ac:dyDescent="0.3">
      <c r="C127" s="955"/>
      <c r="D127" s="955"/>
      <c r="E127" s="955"/>
      <c r="F127" s="955"/>
      <c r="G127" s="955"/>
    </row>
    <row r="128" spans="2: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3:AN66"/>
  <mergeCells count="48">
    <mergeCell ref="AG70:AH70"/>
    <mergeCell ref="AI70:AJ70"/>
    <mergeCell ref="AI58:AJ58"/>
    <mergeCell ref="A64:G64"/>
    <mergeCell ref="A66:G66"/>
    <mergeCell ref="K69:X69"/>
    <mergeCell ref="M70:M71"/>
    <mergeCell ref="N70:N71"/>
    <mergeCell ref="Z70:Z71"/>
    <mergeCell ref="AA70:AB70"/>
    <mergeCell ref="AC70:AD70"/>
    <mergeCell ref="AE70:AF70"/>
    <mergeCell ref="AI38:AJ38"/>
    <mergeCell ref="K57:X57"/>
    <mergeCell ref="M58:M59"/>
    <mergeCell ref="N58:N59"/>
    <mergeCell ref="Z58:Z59"/>
    <mergeCell ref="AA58:AB58"/>
    <mergeCell ref="AC58:AD58"/>
    <mergeCell ref="AE58:AF58"/>
    <mergeCell ref="AG58:AH58"/>
    <mergeCell ref="AE17:AF17"/>
    <mergeCell ref="AG17:AH17"/>
    <mergeCell ref="AI17:AJ17"/>
    <mergeCell ref="K37:X37"/>
    <mergeCell ref="M38:M39"/>
    <mergeCell ref="N38:N39"/>
    <mergeCell ref="Z38:Z39"/>
    <mergeCell ref="AA38:AB38"/>
    <mergeCell ref="AC38:AD38"/>
    <mergeCell ref="AE38:AF38"/>
    <mergeCell ref="M17:M18"/>
    <mergeCell ref="N17:N18"/>
    <mergeCell ref="Z17:Z18"/>
    <mergeCell ref="AA17:AB17"/>
    <mergeCell ref="AC17:AD17"/>
    <mergeCell ref="AG38:AH38"/>
    <mergeCell ref="AC2:AD2"/>
    <mergeCell ref="AE2:AF2"/>
    <mergeCell ref="AG2:AH2"/>
    <mergeCell ref="AI2:AJ2"/>
    <mergeCell ref="K16:X16"/>
    <mergeCell ref="AA2:AB2"/>
    <mergeCell ref="A1:H1"/>
    <mergeCell ref="K1:X1"/>
    <mergeCell ref="M2:M3"/>
    <mergeCell ref="N2:N3"/>
    <mergeCell ref="Z2:Z3"/>
  </mergeCells>
  <conditionalFormatting sqref="G46">
    <cfRule type="containsText" dxfId="2153" priority="23" operator="containsText" text="O">
      <formula>NOT(ISERROR(SEARCH("O",G46)))</formula>
    </cfRule>
  </conditionalFormatting>
  <conditionalFormatting sqref="G46">
    <cfRule type="containsText" dxfId="2152" priority="20" operator="containsText" text="N/A">
      <formula>NOT(ISERROR(SEARCH("N/A",G46)))</formula>
    </cfRule>
    <cfRule type="containsText" dxfId="2151" priority="21" operator="containsText" text="Blank">
      <formula>NOT(ISERROR(SEARCH("Blank",G46)))</formula>
    </cfRule>
    <cfRule type="containsText" dxfId="2150" priority="22" operator="containsText" text="M">
      <formula>NOT(ISERROR(SEARCH("M",G46)))</formula>
    </cfRule>
  </conditionalFormatting>
  <conditionalFormatting sqref="C7:D7 F7:H7">
    <cfRule type="containsText" dxfId="2149" priority="17" operator="containsText" text="N/A">
      <formula>NOT(ISERROR(SEARCH("N/A",C7)))</formula>
    </cfRule>
    <cfRule type="containsText" dxfId="2148" priority="18" operator="containsText" text="Blank">
      <formula>NOT(ISERROR(SEARCH("Blank",C7)))</formula>
    </cfRule>
    <cfRule type="containsText" dxfId="2147" priority="19" operator="containsText" text="M">
      <formula>NOT(ISERROR(SEARCH("M",C7)))</formula>
    </cfRule>
  </conditionalFormatting>
  <conditionalFormatting sqref="F46">
    <cfRule type="containsText" dxfId="2146" priority="16" operator="containsText" text="O">
      <formula>NOT(ISERROR(SEARCH("O",F46)))</formula>
    </cfRule>
  </conditionalFormatting>
  <conditionalFormatting sqref="F46">
    <cfRule type="containsText" dxfId="2145" priority="13" operator="containsText" text="N/A">
      <formula>NOT(ISERROR(SEARCH("N/A",F46)))</formula>
    </cfRule>
    <cfRule type="containsText" dxfId="2144" priority="14" operator="containsText" text="Blank">
      <formula>NOT(ISERROR(SEARCH("Blank",F46)))</formula>
    </cfRule>
    <cfRule type="containsText" dxfId="2143" priority="15" operator="containsText" text="M">
      <formula>NOT(ISERROR(SEARCH("M",F46)))</formula>
    </cfRule>
  </conditionalFormatting>
  <conditionalFormatting sqref="C46:D46">
    <cfRule type="containsText" dxfId="2142" priority="12" operator="containsText" text="O">
      <formula>NOT(ISERROR(SEARCH("O",C46)))</formula>
    </cfRule>
  </conditionalFormatting>
  <conditionalFormatting sqref="C46:D46">
    <cfRule type="containsText" dxfId="2141" priority="9" operator="containsText" text="N/A">
      <formula>NOT(ISERROR(SEARCH("N/A",C46)))</formula>
    </cfRule>
    <cfRule type="containsText" dxfId="2140" priority="10" operator="containsText" text="Blank">
      <formula>NOT(ISERROR(SEARCH("Blank",C46)))</formula>
    </cfRule>
    <cfRule type="containsText" dxfId="2139" priority="11" operator="containsText" text="M">
      <formula>NOT(ISERROR(SEARCH("M",C46)))</formula>
    </cfRule>
  </conditionalFormatting>
  <conditionalFormatting sqref="B125:B1048576 B1:B28 B30:B69">
    <cfRule type="duplicateValues" dxfId="2138" priority="8"/>
  </conditionalFormatting>
  <conditionalFormatting sqref="B29">
    <cfRule type="duplicateValues" dxfId="2137" priority="7"/>
  </conditionalFormatting>
  <conditionalFormatting sqref="Z4 Z51:Z55 Z40:Z43 Z45:Z49 Z19:Z35">
    <cfRule type="cellIs" dxfId="2136" priority="6" operator="greaterThan">
      <formula>0</formula>
    </cfRule>
  </conditionalFormatting>
  <conditionalFormatting sqref="Z5:Z14">
    <cfRule type="cellIs" dxfId="2135" priority="5" operator="greaterThan">
      <formula>0</formula>
    </cfRule>
  </conditionalFormatting>
  <conditionalFormatting sqref="Z60:Z67">
    <cfRule type="cellIs" dxfId="2134" priority="4" operator="greaterThan">
      <formula>0</formula>
    </cfRule>
  </conditionalFormatting>
  <conditionalFormatting sqref="Z72:Z75">
    <cfRule type="cellIs" dxfId="2133" priority="3" operator="greaterThan">
      <formula>0</formula>
    </cfRule>
  </conditionalFormatting>
  <conditionalFormatting sqref="Z50">
    <cfRule type="cellIs" dxfId="2132" priority="2" operator="greaterThan">
      <formula>0</formula>
    </cfRule>
  </conditionalFormatting>
  <conditionalFormatting sqref="Z44">
    <cfRule type="cellIs" dxfId="2131" priority="1" operator="greaterThan">
      <formula>0</formula>
    </cfRule>
  </conditionalFormatting>
  <dataValidations count="3">
    <dataValidation type="list" allowBlank="1" showInputMessage="1" showErrorMessage="1" sqref="V58:V68 V70:V79 V38:V56 V17:V36 V2:V15">
      <formula1>"Passed, Failed, N/A"</formula1>
    </dataValidation>
    <dataValidation type="list" allowBlank="1" showInputMessage="1" showErrorMessage="1" sqref="T70:T79 T58:T68 T2:T15 T38:T56 T17:T36">
      <formula1>"M, O, N/A"</formula1>
    </dataValidation>
    <dataValidation type="list" allowBlank="1" showInputMessage="1" showErrorMessage="1" sqref="X33 X19 X21 X4:X10 W70:W79 W2:W15 W58:W68 X12 W17:W36 W38:W56">
      <formula1>"Y, N"</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7" right="0.7" top="0.75" bottom="0.75" header="0.3" footer="0.3"/>
  <drawing r:id="rId19"/>
  <legacyDrawing r:id="rId20"/>
  <controls>
    <mc:AlternateContent xmlns:mc="http://schemas.openxmlformats.org/markup-compatibility/2006">
      <mc:Choice Requires="x14">
        <control shapeId="1115138" r:id="rId21" name="CommandButton2">
          <controlPr defaultSize="0" autoLine="0" r:id="rId22">
            <anchor moveWithCells="1">
              <from>
                <xdr:col>8</xdr:col>
                <xdr:colOff>129540</xdr:colOff>
                <xdr:row>18</xdr:row>
                <xdr:rowOff>0</xdr:rowOff>
              </from>
              <to>
                <xdr:col>9</xdr:col>
                <xdr:colOff>449580</xdr:colOff>
                <xdr:row>20</xdr:row>
                <xdr:rowOff>83820</xdr:rowOff>
              </to>
            </anchor>
          </controlPr>
        </control>
      </mc:Choice>
      <mc:Fallback>
        <control shapeId="1115138" r:id="rId21" name="CommandButton2"/>
      </mc:Fallback>
    </mc:AlternateContent>
    <mc:AlternateContent xmlns:mc="http://schemas.openxmlformats.org/markup-compatibility/2006">
      <mc:Choice Requires="x14">
        <control shapeId="1115137" r:id="rId23" name="CommandButton1">
          <controlPr defaultSize="0" autoLine="0" r:id="rId24">
            <anchor moveWithCells="1">
              <from>
                <xdr:col>8</xdr:col>
                <xdr:colOff>175260</xdr:colOff>
                <xdr:row>7</xdr:row>
                <xdr:rowOff>22860</xdr:rowOff>
              </from>
              <to>
                <xdr:col>9</xdr:col>
                <xdr:colOff>464820</xdr:colOff>
                <xdr:row>9</xdr:row>
                <xdr:rowOff>68580</xdr:rowOff>
              </to>
            </anchor>
          </controlPr>
        </control>
      </mc:Choice>
      <mc:Fallback>
        <control shapeId="1115137" r:id="rId23"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AN196"/>
  <sheetViews>
    <sheetView topLeftCell="L1" zoomScale="70" zoomScaleNormal="70" workbookViewId="0">
      <selection activeCell="S24" sqref="S24"/>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26.109375" style="883" customWidth="1"/>
    <col min="19" max="19" width="12.6640625" style="883" bestFit="1" customWidth="1"/>
    <col min="20" max="20" width="12.5546875" style="883" customWidth="1"/>
    <col min="21" max="21" width="11" style="883" bestFit="1" customWidth="1"/>
    <col min="22" max="22" width="10.44140625" style="883" bestFit="1" customWidth="1"/>
    <col min="23" max="23" width="23.44140625" style="883" bestFit="1" customWidth="1"/>
    <col min="24" max="24" width="22.88671875" style="883" bestFit="1" customWidth="1"/>
    <col min="25" max="25" width="42.33203125" style="883" bestFit="1" customWidth="1"/>
    <col min="26" max="26" width="16.5546875" style="883" bestFit="1" customWidth="1"/>
    <col min="27" max="36" width="11" style="883" bestFit="1" customWidth="1"/>
    <col min="37" max="40" width="9.109375" style="883"/>
    <col min="41" max="16384" width="9.109375" style="884"/>
  </cols>
  <sheetData>
    <row r="1" spans="1:36" ht="20.399999999999999" customHeight="1" x14ac:dyDescent="0.45">
      <c r="A1" s="1188" t="s">
        <v>82</v>
      </c>
      <c r="B1" s="1189"/>
      <c r="C1" s="1189"/>
      <c r="D1" s="1189"/>
      <c r="E1" s="1189"/>
      <c r="F1" s="1189"/>
      <c r="G1" s="1189"/>
      <c r="H1" s="1189"/>
      <c r="K1" s="1173" t="s">
        <v>627</v>
      </c>
      <c r="L1" s="1174"/>
      <c r="M1" s="1174"/>
      <c r="N1" s="1174"/>
      <c r="O1" s="1174"/>
      <c r="P1" s="1174"/>
      <c r="Q1" s="1174"/>
      <c r="R1" s="1174"/>
      <c r="S1" s="1174"/>
      <c r="T1" s="1174"/>
      <c r="U1" s="1174"/>
      <c r="V1" s="1174"/>
      <c r="W1" s="1174"/>
      <c r="X1" s="1174"/>
      <c r="Y1" s="1026"/>
      <c r="Z1" s="985"/>
      <c r="AA1" s="1026"/>
      <c r="AB1" s="1026"/>
      <c r="AC1" s="1026"/>
      <c r="AD1" s="1026"/>
      <c r="AE1" s="1026"/>
      <c r="AF1" s="1026"/>
      <c r="AG1" s="1026"/>
      <c r="AH1" s="1026"/>
      <c r="AI1" s="1026"/>
      <c r="AJ1" s="1026"/>
    </row>
    <row r="2" spans="1:36" ht="27.6" x14ac:dyDescent="0.3">
      <c r="A2" s="932" t="s">
        <v>367</v>
      </c>
      <c r="B2" s="997" t="s">
        <v>704</v>
      </c>
      <c r="C2" s="884"/>
      <c r="D2" s="884"/>
      <c r="E2" s="884"/>
      <c r="F2" s="884"/>
      <c r="G2" s="884"/>
      <c r="H2" s="884"/>
      <c r="K2" s="1038" t="s">
        <v>133</v>
      </c>
      <c r="L2" s="1038" t="s">
        <v>91</v>
      </c>
      <c r="M2" s="1182" t="s">
        <v>75</v>
      </c>
      <c r="N2" s="1190" t="s">
        <v>134</v>
      </c>
      <c r="O2" s="1038" t="s">
        <v>135</v>
      </c>
      <c r="P2" s="1038" t="s">
        <v>136</v>
      </c>
      <c r="Q2" s="1038" t="s">
        <v>137</v>
      </c>
      <c r="R2" s="1038" t="s">
        <v>138</v>
      </c>
      <c r="S2" s="1027" t="s">
        <v>139</v>
      </c>
      <c r="T2" s="1027" t="s">
        <v>344</v>
      </c>
      <c r="U2" s="1027" t="s">
        <v>342</v>
      </c>
      <c r="V2" s="1027" t="s">
        <v>343</v>
      </c>
      <c r="W2" s="1027" t="s">
        <v>375</v>
      </c>
      <c r="X2" s="1027" t="s">
        <v>376</v>
      </c>
      <c r="Y2" s="983"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43920</v>
      </c>
      <c r="C3" s="950"/>
      <c r="D3" s="884"/>
      <c r="E3" s="884"/>
      <c r="F3" s="884"/>
      <c r="G3" s="884"/>
      <c r="H3" s="884"/>
      <c r="K3" s="1031"/>
      <c r="L3" s="1031"/>
      <c r="M3" s="1183"/>
      <c r="N3" s="1185"/>
      <c r="O3" s="1031"/>
      <c r="P3" s="888" t="s">
        <v>141</v>
      </c>
      <c r="Q3" s="1031"/>
      <c r="R3" s="1031"/>
      <c r="S3" s="1027"/>
      <c r="T3" s="1027"/>
      <c r="U3" s="1027"/>
      <c r="V3" s="1027"/>
      <c r="W3" s="1027"/>
      <c r="X3" s="1027"/>
      <c r="Y3" s="984"/>
      <c r="Z3" s="1187"/>
      <c r="AA3" s="1023" t="s">
        <v>672</v>
      </c>
      <c r="AB3" s="1023" t="s">
        <v>673</v>
      </c>
      <c r="AC3" s="1023" t="s">
        <v>672</v>
      </c>
      <c r="AD3" s="1023" t="s">
        <v>673</v>
      </c>
      <c r="AE3" s="1023" t="s">
        <v>672</v>
      </c>
      <c r="AF3" s="1023" t="s">
        <v>673</v>
      </c>
      <c r="AG3" s="1023" t="s">
        <v>672</v>
      </c>
      <c r="AH3" s="1023" t="s">
        <v>673</v>
      </c>
      <c r="AI3" s="1023" t="s">
        <v>672</v>
      </c>
      <c r="AJ3" s="1023" t="s">
        <v>673</v>
      </c>
    </row>
    <row r="4" spans="1:36" x14ac:dyDescent="0.3">
      <c r="A4" s="932" t="s">
        <v>368</v>
      </c>
      <c r="B4" s="949">
        <f ca="1">DATEDIF(B3,TODAY(),"D")/365</f>
        <v>0.61369863013698633</v>
      </c>
      <c r="C4" s="884"/>
      <c r="D4" s="884"/>
      <c r="E4" s="884"/>
      <c r="F4" s="884"/>
      <c r="G4" s="884"/>
      <c r="H4" s="884"/>
      <c r="K4" s="1028" t="s">
        <v>142</v>
      </c>
      <c r="L4" s="1028" t="s">
        <v>143</v>
      </c>
      <c r="M4" s="934" t="s">
        <v>5</v>
      </c>
      <c r="N4" s="929" t="s">
        <v>144</v>
      </c>
      <c r="O4" s="924" t="s">
        <v>372</v>
      </c>
      <c r="P4" s="964" t="s">
        <v>145</v>
      </c>
      <c r="Q4" s="964" t="s">
        <v>146</v>
      </c>
      <c r="R4" s="962" t="s">
        <v>147</v>
      </c>
      <c r="S4" s="889" t="s">
        <v>704</v>
      </c>
      <c r="T4" s="997" t="s">
        <v>72</v>
      </c>
      <c r="U4" s="997"/>
      <c r="V4" s="997" t="s">
        <v>374</v>
      </c>
      <c r="W4" s="997"/>
      <c r="X4" s="997"/>
      <c r="Y4" s="979" t="s">
        <v>148</v>
      </c>
      <c r="Z4" s="981">
        <f>DATEDIF(AA4,AB4,"m")/12+DATEDIF(AC4,AD4,"m")/12+DATEDIF(AE4,AF4,"m")/12+DATEDIF(AG4,AH4,"m")/12+DATEDIF(AI4,AJ4,"m")/12</f>
        <v>0</v>
      </c>
      <c r="AA4" s="982"/>
      <c r="AB4" s="982"/>
      <c r="AC4" s="982"/>
      <c r="AD4" s="982"/>
      <c r="AE4" s="980"/>
      <c r="AF4" s="980"/>
      <c r="AG4" s="980"/>
      <c r="AH4" s="980"/>
      <c r="AI4" s="980"/>
      <c r="AJ4" s="980"/>
    </row>
    <row r="5" spans="1:36" ht="12.75" customHeight="1" x14ac:dyDescent="0.3">
      <c r="A5" s="932" t="s">
        <v>387</v>
      </c>
      <c r="B5" s="949">
        <v>0</v>
      </c>
      <c r="C5" s="951"/>
      <c r="D5" s="884"/>
      <c r="E5" s="884"/>
      <c r="F5" s="884"/>
      <c r="G5" s="884"/>
      <c r="H5" s="884"/>
      <c r="K5" s="1029"/>
      <c r="L5" s="1029"/>
      <c r="M5" s="934" t="s">
        <v>5</v>
      </c>
      <c r="N5" s="929" t="s">
        <v>144</v>
      </c>
      <c r="O5" s="924" t="s">
        <v>373</v>
      </c>
      <c r="P5" s="966"/>
      <c r="Q5" s="965" t="s">
        <v>150</v>
      </c>
      <c r="R5" s="963" t="s">
        <v>151</v>
      </c>
      <c r="S5" s="889" t="s">
        <v>704</v>
      </c>
      <c r="T5" s="997" t="s">
        <v>72</v>
      </c>
      <c r="U5" s="997"/>
      <c r="V5" s="997" t="s">
        <v>374</v>
      </c>
      <c r="W5" s="997"/>
      <c r="X5" s="997"/>
      <c r="Y5" s="1043"/>
      <c r="Z5" s="981">
        <f t="shared" ref="Z5:Z14" si="0">DATEDIF(AA5,AB5,"m")/12+DATEDIF(AC5,AD5,"m")/12+DATEDIF(AE5,AF5,"m")/12+DATEDIF(AG5,AH5,"m")/12+DATEDIF(AI5,AJ5,"m")/12</f>
        <v>0</v>
      </c>
      <c r="AA5" s="982"/>
      <c r="AB5" s="982"/>
      <c r="AC5" s="982"/>
      <c r="AD5" s="982"/>
      <c r="AE5" s="980"/>
      <c r="AF5" s="980"/>
      <c r="AG5" s="980"/>
      <c r="AH5" s="980"/>
      <c r="AI5" s="980"/>
      <c r="AJ5" s="980"/>
    </row>
    <row r="6" spans="1:36" ht="15" thickBot="1" x14ac:dyDescent="0.35">
      <c r="A6" s="932" t="s">
        <v>388</v>
      </c>
      <c r="B6" s="949">
        <f ca="1">B4+B5</f>
        <v>0.61369863013698633</v>
      </c>
      <c r="C6" s="951"/>
      <c r="K6" s="1029"/>
      <c r="L6" s="1029"/>
      <c r="M6" s="934" t="s">
        <v>5</v>
      </c>
      <c r="N6" s="891" t="s">
        <v>149</v>
      </c>
      <c r="O6" s="918" t="s">
        <v>149</v>
      </c>
      <c r="P6" s="966"/>
      <c r="Q6" s="892" t="s">
        <v>150</v>
      </c>
      <c r="R6" s="893" t="s">
        <v>151</v>
      </c>
      <c r="S6" s="889" t="s">
        <v>704</v>
      </c>
      <c r="T6" s="997" t="s">
        <v>72</v>
      </c>
      <c r="U6" s="997"/>
      <c r="V6" s="997" t="s">
        <v>374</v>
      </c>
      <c r="W6" s="997"/>
      <c r="X6" s="997"/>
      <c r="Y6" s="894" t="s">
        <v>152</v>
      </c>
      <c r="Z6" s="981">
        <f t="shared" si="0"/>
        <v>0</v>
      </c>
      <c r="AA6" s="982"/>
      <c r="AB6" s="982"/>
      <c r="AC6" s="982"/>
      <c r="AD6" s="982"/>
      <c r="AE6" s="980"/>
      <c r="AF6" s="980"/>
      <c r="AG6" s="980"/>
      <c r="AH6" s="980"/>
      <c r="AI6" s="980"/>
      <c r="AJ6" s="980"/>
    </row>
    <row r="7" spans="1:36" ht="28.2"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966"/>
      <c r="Q7" s="964" t="s">
        <v>247</v>
      </c>
      <c r="R7" s="962" t="s">
        <v>154</v>
      </c>
      <c r="S7" s="889" t="s">
        <v>704</v>
      </c>
      <c r="T7" s="997" t="s">
        <v>72</v>
      </c>
      <c r="U7" s="997"/>
      <c r="V7" s="997" t="s">
        <v>374</v>
      </c>
      <c r="W7" s="997"/>
      <c r="X7" s="997"/>
      <c r="Y7" s="1042" t="s">
        <v>248</v>
      </c>
      <c r="Z7" s="981">
        <f t="shared" si="0"/>
        <v>0</v>
      </c>
      <c r="AA7" s="982"/>
      <c r="AB7" s="982"/>
      <c r="AC7" s="982"/>
      <c r="AD7" s="982"/>
      <c r="AE7" s="980"/>
      <c r="AF7" s="980"/>
      <c r="AG7" s="980"/>
      <c r="AH7" s="980"/>
      <c r="AI7" s="980"/>
      <c r="AJ7" s="980"/>
    </row>
    <row r="8" spans="1:36" x14ac:dyDescent="0.3">
      <c r="A8" s="937" t="s">
        <v>56</v>
      </c>
      <c r="B8" s="938" t="s">
        <v>182</v>
      </c>
      <c r="C8" s="1003" t="s">
        <v>77</v>
      </c>
      <c r="D8" s="1002"/>
      <c r="E8" s="1002"/>
      <c r="F8" s="1002"/>
      <c r="G8" s="1002"/>
      <c r="H8" s="939">
        <f>IF(C8&lt;&gt;"",'[2]CBL Score Standard'!$D64,IF(D8&lt;&gt;"",SUM('[2]CBL Score Standard'!$D64:$E64),IF(E8&lt;&gt;"",SUM('[2]CBL Score Standard'!$D64:$F64),IF(F8&lt;&gt;"",SUM('[2]CBL Score Standard'!$D64:$G64),IF(G8&lt;&gt;"",SUM('[2]CBL Score Standard'!$D64:$H64,0))))))</f>
        <v>0</v>
      </c>
      <c r="K8" s="1029"/>
      <c r="L8" s="1029"/>
      <c r="M8" s="934" t="s">
        <v>5</v>
      </c>
      <c r="N8" s="931" t="s">
        <v>144</v>
      </c>
      <c r="O8" s="896" t="s">
        <v>517</v>
      </c>
      <c r="P8" s="966"/>
      <c r="Q8" s="892" t="s">
        <v>153</v>
      </c>
      <c r="R8" s="893" t="s">
        <v>156</v>
      </c>
      <c r="S8" s="889" t="s">
        <v>704</v>
      </c>
      <c r="T8" s="997" t="s">
        <v>72</v>
      </c>
      <c r="U8" s="997"/>
      <c r="V8" s="997"/>
      <c r="W8" s="997"/>
      <c r="X8" s="997"/>
      <c r="Y8" s="897" t="s">
        <v>157</v>
      </c>
      <c r="Z8" s="981">
        <f t="shared" si="0"/>
        <v>0</v>
      </c>
      <c r="AA8" s="982"/>
      <c r="AB8" s="982"/>
      <c r="AC8" s="982"/>
      <c r="AD8" s="982"/>
      <c r="AE8" s="980"/>
      <c r="AF8" s="980"/>
      <c r="AG8" s="980"/>
      <c r="AH8" s="980"/>
      <c r="AI8" s="980"/>
      <c r="AJ8" s="980"/>
    </row>
    <row r="9" spans="1:36" x14ac:dyDescent="0.3">
      <c r="A9" s="940" t="s">
        <v>56</v>
      </c>
      <c r="B9" s="933" t="s">
        <v>427</v>
      </c>
      <c r="C9" s="1003" t="s">
        <v>77</v>
      </c>
      <c r="D9" s="1002"/>
      <c r="E9" s="1002"/>
      <c r="F9" s="1002"/>
      <c r="G9" s="1002"/>
      <c r="H9" s="939">
        <f>IF(C9&lt;&gt;"",'[2]CBL Score Standard'!$D65,IF(D9&lt;&gt;"",SUM('[2]CBL Score Standard'!$D65:$E65),IF(E9&lt;&gt;"",SUM('[2]CBL Score Standard'!$D65:$F65),IF(F9&lt;&gt;"",SUM('[2]CBL Score Standard'!$D65:$G65),IF(G9&lt;&gt;"",SUM('[2]CBL Score Standard'!$D65:$H65,0))))))</f>
        <v>0</v>
      </c>
      <c r="K9" s="1029"/>
      <c r="L9" s="1029"/>
      <c r="M9" s="934" t="s">
        <v>5</v>
      </c>
      <c r="N9" s="931" t="s">
        <v>144</v>
      </c>
      <c r="O9" s="896" t="s">
        <v>661</v>
      </c>
      <c r="P9" s="966"/>
      <c r="Q9" s="892" t="s">
        <v>155</v>
      </c>
      <c r="R9" s="893" t="s">
        <v>158</v>
      </c>
      <c r="S9" s="889" t="s">
        <v>704</v>
      </c>
      <c r="T9" s="997" t="s">
        <v>72</v>
      </c>
      <c r="U9" s="997"/>
      <c r="V9" s="997" t="s">
        <v>374</v>
      </c>
      <c r="W9" s="997"/>
      <c r="X9" s="997"/>
      <c r="Y9" s="894" t="s">
        <v>159</v>
      </c>
      <c r="Z9" s="981">
        <f t="shared" si="0"/>
        <v>0</v>
      </c>
      <c r="AA9" s="982"/>
      <c r="AB9" s="982"/>
      <c r="AC9" s="982"/>
      <c r="AD9" s="982"/>
      <c r="AE9" s="980"/>
      <c r="AF9" s="980"/>
      <c r="AG9" s="980"/>
      <c r="AH9" s="980"/>
      <c r="AI9" s="980"/>
      <c r="AJ9" s="980"/>
    </row>
    <row r="10" spans="1:36" x14ac:dyDescent="0.3">
      <c r="A10" s="940" t="s">
        <v>56</v>
      </c>
      <c r="B10" s="933" t="s">
        <v>663</v>
      </c>
      <c r="C10" s="1003"/>
      <c r="D10" s="1003"/>
      <c r="E10" s="1005"/>
      <c r="F10" s="1002"/>
      <c r="G10" s="1002"/>
      <c r="H10" s="939" t="b">
        <f>IF(C10&lt;&gt;"",'[2]CBL Score Standard'!$D66,IF(D10&lt;&gt;"",SUM('[2]CBL Score Standard'!$D66:$E66),IF(E10&lt;&gt;"",SUM('[2]CBL Score Standard'!$D66:$F66),IF(F10&lt;&gt;"",SUM('[2]CBL Score Standard'!$D66:$G66),IF(G10&lt;&gt;"",SUM('[2]CBL Score Standard'!$D66:$H66,0))))))</f>
        <v>0</v>
      </c>
      <c r="K10" s="1029"/>
      <c r="L10" s="1029"/>
      <c r="M10" s="934" t="s">
        <v>5</v>
      </c>
      <c r="N10" s="931" t="s">
        <v>144</v>
      </c>
      <c r="O10" s="896" t="s">
        <v>662</v>
      </c>
      <c r="P10" s="966"/>
      <c r="Q10" s="976" t="s">
        <v>659</v>
      </c>
      <c r="R10" s="976" t="s">
        <v>278</v>
      </c>
      <c r="S10" s="889"/>
      <c r="T10" s="997"/>
      <c r="U10" s="997"/>
      <c r="V10" s="997"/>
      <c r="W10" s="997"/>
      <c r="X10" s="997"/>
      <c r="Y10" s="899" t="s">
        <v>160</v>
      </c>
      <c r="Z10" s="981">
        <f t="shared" si="0"/>
        <v>0</v>
      </c>
      <c r="AA10" s="982"/>
      <c r="AB10" s="982"/>
      <c r="AC10" s="982"/>
      <c r="AD10" s="982"/>
      <c r="AE10" s="980"/>
      <c r="AF10" s="980"/>
      <c r="AG10" s="980"/>
      <c r="AH10" s="980"/>
      <c r="AI10" s="980"/>
      <c r="AJ10" s="980"/>
    </row>
    <row r="11" spans="1:36" x14ac:dyDescent="0.3">
      <c r="A11" s="940" t="s">
        <v>56</v>
      </c>
      <c r="B11" s="933" t="s">
        <v>215</v>
      </c>
      <c r="C11" s="1003"/>
      <c r="D11" s="1003"/>
      <c r="E11" s="1005"/>
      <c r="F11" s="1002"/>
      <c r="G11" s="1002"/>
      <c r="H11" s="939" t="b">
        <f>IF(C11&lt;&gt;"",'[2]CBL Score Standard'!$D67,IF(D11&lt;&gt;"",SUM('[2]CBL Score Standard'!$D67:$E67),IF(E11&lt;&gt;"",SUM('[2]CBL Score Standard'!$D67:$F67),IF(F11&lt;&gt;"",SUM('[2]CBL Score Standard'!$D67:$G67),IF(G11&lt;&gt;"",SUM('[2]CBL Score Standard'!$D67:$H67,0))))))</f>
        <v>0</v>
      </c>
      <c r="K11" s="1029"/>
      <c r="L11" s="1029"/>
      <c r="M11" s="934" t="s">
        <v>5</v>
      </c>
      <c r="N11" s="889" t="s">
        <v>31</v>
      </c>
      <c r="O11" s="925" t="s">
        <v>175</v>
      </c>
      <c r="P11" s="1029"/>
      <c r="Q11" s="890" t="s">
        <v>383</v>
      </c>
      <c r="R11" s="893" t="s">
        <v>176</v>
      </c>
      <c r="S11" s="889" t="s">
        <v>704</v>
      </c>
      <c r="T11" s="997" t="s">
        <v>72</v>
      </c>
      <c r="U11" s="999">
        <v>44029</v>
      </c>
      <c r="V11" s="997" t="s">
        <v>374</v>
      </c>
      <c r="W11" s="997"/>
      <c r="X11" s="997"/>
      <c r="Y11" s="897" t="s">
        <v>177</v>
      </c>
      <c r="Z11" s="981">
        <f t="shared" si="0"/>
        <v>0</v>
      </c>
      <c r="AA11" s="982"/>
      <c r="AB11" s="982"/>
      <c r="AC11" s="982"/>
      <c r="AD11" s="982"/>
      <c r="AE11" s="980"/>
      <c r="AF11" s="980"/>
      <c r="AG11" s="980"/>
      <c r="AH11" s="980"/>
      <c r="AI11" s="980"/>
      <c r="AJ11" s="980"/>
    </row>
    <row r="12" spans="1:36" x14ac:dyDescent="0.3">
      <c r="A12" s="940" t="s">
        <v>63</v>
      </c>
      <c r="B12" s="933" t="s">
        <v>236</v>
      </c>
      <c r="C12" s="1003"/>
      <c r="D12" s="1003"/>
      <c r="E12" s="1003"/>
      <c r="F12" s="1002"/>
      <c r="G12" s="1002"/>
      <c r="H12" s="939" t="b">
        <f>IF(C12&lt;&gt;"",'[2]CBL Score Standard'!$D68,IF(D12&lt;&gt;"",SUM('[2]CBL Score Standard'!$D68:$E68),IF(E12&lt;&gt;"",SUM('[2]CBL Score Standard'!$D68:$F68),IF(F12&lt;&gt;"",SUM('[2]CBL Score Standard'!$D68:$G68),IF(G12&lt;&gt;"",SUM('[2]CBL Score Standard'!$D68:$H68,0))))))</f>
        <v>0</v>
      </c>
      <c r="K12" s="1029"/>
      <c r="L12" s="1029"/>
      <c r="M12" s="934" t="s">
        <v>5</v>
      </c>
      <c r="N12" s="931" t="s">
        <v>31</v>
      </c>
      <c r="O12" s="896" t="s">
        <v>660</v>
      </c>
      <c r="P12" s="995">
        <v>43613</v>
      </c>
      <c r="Q12" s="892" t="s">
        <v>167</v>
      </c>
      <c r="R12" s="893" t="s">
        <v>168</v>
      </c>
      <c r="S12" s="889" t="s">
        <v>704</v>
      </c>
      <c r="T12" s="997" t="s">
        <v>72</v>
      </c>
      <c r="U12" s="997"/>
      <c r="V12" s="997"/>
      <c r="W12" s="997"/>
      <c r="X12" s="997"/>
      <c r="Y12" s="894"/>
      <c r="Z12" s="981">
        <f t="shared" si="0"/>
        <v>0</v>
      </c>
      <c r="AA12" s="982"/>
      <c r="AB12" s="982"/>
      <c r="AC12" s="982"/>
      <c r="AD12" s="982"/>
      <c r="AE12" s="980"/>
      <c r="AF12" s="980"/>
      <c r="AG12" s="980"/>
      <c r="AH12" s="980"/>
      <c r="AI12" s="980"/>
      <c r="AJ12" s="980"/>
    </row>
    <row r="13" spans="1:36"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892" t="s">
        <v>230</v>
      </c>
      <c r="Q13" s="892" t="s">
        <v>217</v>
      </c>
      <c r="R13" s="892" t="s">
        <v>217</v>
      </c>
      <c r="S13" s="889" t="s">
        <v>704</v>
      </c>
      <c r="T13" s="421"/>
      <c r="U13" s="1000"/>
      <c r="V13" s="997"/>
      <c r="W13" s="997"/>
      <c r="X13" s="997"/>
      <c r="Y13" s="894" t="s">
        <v>169</v>
      </c>
      <c r="Z13" s="981">
        <f t="shared" si="0"/>
        <v>0</v>
      </c>
      <c r="AA13" s="982"/>
      <c r="AB13" s="982"/>
      <c r="AC13" s="982"/>
      <c r="AD13" s="982"/>
      <c r="AE13" s="980"/>
      <c r="AF13" s="980"/>
      <c r="AG13" s="980"/>
      <c r="AH13" s="980"/>
      <c r="AI13" s="980"/>
      <c r="AJ13" s="980"/>
    </row>
    <row r="14" spans="1:36" ht="27.6" x14ac:dyDescent="0.3">
      <c r="A14" s="940" t="s">
        <v>55</v>
      </c>
      <c r="B14" s="933" t="s">
        <v>694</v>
      </c>
      <c r="C14" s="1003"/>
      <c r="D14" s="1003"/>
      <c r="E14" s="1002"/>
      <c r="F14" s="1002"/>
      <c r="G14" s="1002"/>
      <c r="H14" s="939" t="b">
        <f>IF(C14&lt;&gt;"",'[2]CBL Score Standard'!$D70,IF(D14&lt;&gt;"",SUM('[2]CBL Score Standard'!$D70:$E70),IF(E14&lt;&gt;"",SUM('[2]CBL Score Standard'!$D70:$F70),IF(F14&lt;&gt;"",SUM('[2]CBL Score Standard'!$D70:$G70),IF(G14&lt;&gt;"",SUM('[2]CBL Score Standard'!$D70:$H70,0))))))</f>
        <v>0</v>
      </c>
      <c r="K14" s="1030"/>
      <c r="L14" s="1030"/>
      <c r="M14" s="934" t="s">
        <v>5</v>
      </c>
      <c r="N14" s="889" t="s">
        <v>41</v>
      </c>
      <c r="O14" s="923" t="s">
        <v>450</v>
      </c>
      <c r="P14" s="995">
        <v>43627</v>
      </c>
      <c r="Q14" s="892" t="s">
        <v>381</v>
      </c>
      <c r="R14" s="893" t="s">
        <v>382</v>
      </c>
      <c r="S14" s="889" t="s">
        <v>704</v>
      </c>
      <c r="T14" s="997" t="s">
        <v>72</v>
      </c>
      <c r="U14" s="995">
        <v>44069</v>
      </c>
      <c r="V14" s="997" t="s">
        <v>374</v>
      </c>
      <c r="W14" s="997"/>
      <c r="X14" s="997"/>
      <c r="Y14" s="894" t="s">
        <v>163</v>
      </c>
      <c r="Z14" s="981">
        <f t="shared" si="0"/>
        <v>0</v>
      </c>
      <c r="AA14" s="982"/>
      <c r="AB14" s="982"/>
      <c r="AC14" s="982"/>
      <c r="AD14" s="982"/>
      <c r="AE14" s="980"/>
      <c r="AF14" s="980"/>
      <c r="AG14" s="980"/>
      <c r="AH14" s="980"/>
      <c r="AI14" s="980"/>
      <c r="AJ14" s="980"/>
    </row>
    <row r="15" spans="1:36" x14ac:dyDescent="0.3">
      <c r="A15" s="940" t="s">
        <v>55</v>
      </c>
      <c r="B15" s="933" t="s">
        <v>185</v>
      </c>
      <c r="C15" s="1003" t="s">
        <v>77</v>
      </c>
      <c r="D15" s="1002"/>
      <c r="E15" s="1002"/>
      <c r="F15" s="1002"/>
      <c r="G15" s="1002"/>
      <c r="H15" s="939">
        <f>IF(C15&lt;&gt;"",'[2]CBL Score Standard'!$D71,IF(D15&lt;&gt;"",SUM('[2]CBL Score Standard'!$D71:$E71),IF(E15&lt;&gt;"",SUM('[2]CBL Score Standard'!$D71:$F71),IF(F15&lt;&gt;"",SUM('[2]CBL Score Standard'!$D71:$G71),IF(G15&lt;&gt;"",SUM('[2]CBL Score Standard'!$D71:$H71,0))))))</f>
        <v>0</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t="s">
        <v>77</v>
      </c>
      <c r="D16" s="1003"/>
      <c r="E16" s="1006"/>
      <c r="F16" s="1003"/>
      <c r="G16" s="1003"/>
      <c r="H16" s="939">
        <f>IF(C16&lt;&gt;"",'[2]CBL Score Standard'!$D72,IF(D16&lt;&gt;"",SUM('[2]CBL Score Standard'!$D72:$E72),IF(E16&lt;&gt;"",SUM('[2]CBL Score Standard'!$D72:$F72),IF(F16&lt;&gt;"",SUM('[2]CBL Score Standard'!$D72:$G72),IF(G16&lt;&gt;"",SUM('[2]CBL Score Standard'!$D72:$H72,0))))))</f>
        <v>0</v>
      </c>
      <c r="K16" s="1173" t="s">
        <v>170</v>
      </c>
      <c r="L16" s="1174"/>
      <c r="M16" s="1174"/>
      <c r="N16" s="1174"/>
      <c r="O16" s="1174"/>
      <c r="P16" s="1174"/>
      <c r="Q16" s="1174"/>
      <c r="R16" s="1174"/>
      <c r="S16" s="1174"/>
      <c r="T16" s="1174"/>
      <c r="U16" s="1174"/>
      <c r="V16" s="1174"/>
      <c r="W16" s="1174"/>
      <c r="X16" s="1174"/>
      <c r="Y16" s="1026"/>
      <c r="Z16" s="985"/>
      <c r="AA16" s="1026"/>
      <c r="AB16" s="1026"/>
      <c r="AC16" s="1026"/>
      <c r="AD16" s="1026"/>
      <c r="AE16" s="1026"/>
      <c r="AF16" s="1026"/>
      <c r="AG16" s="1026"/>
      <c r="AH16" s="1026"/>
      <c r="AI16" s="1026"/>
      <c r="AJ16" s="1026"/>
    </row>
    <row r="17" spans="1:36" ht="27.6" x14ac:dyDescent="0.3">
      <c r="A17" s="940" t="s">
        <v>55</v>
      </c>
      <c r="B17" s="933" t="s">
        <v>194</v>
      </c>
      <c r="C17" s="1003"/>
      <c r="D17" s="1003"/>
      <c r="E17" s="1003"/>
      <c r="F17" s="1003"/>
      <c r="G17" s="1003"/>
      <c r="H17" s="939" t="b">
        <f>IF(C17&lt;&gt;"",'[2]CBL Score Standard'!$D73,IF(D17&lt;&gt;"",SUM('[2]CBL Score Standard'!$D73:$E73),IF(E17&lt;&gt;"",SUM('[2]CBL Score Standard'!$D73:$F73),IF(F17&lt;&gt;"",SUM('[2]CBL Score Standard'!$D73:$G73),IF(G17&lt;&gt;"",SUM('[2]CBL Score Standard'!$D73:$H73,0))))))</f>
        <v>0</v>
      </c>
      <c r="K17" s="1037" t="s">
        <v>133</v>
      </c>
      <c r="L17" s="1037" t="s">
        <v>91</v>
      </c>
      <c r="M17" s="1182" t="s">
        <v>75</v>
      </c>
      <c r="N17" s="1184" t="s">
        <v>134</v>
      </c>
      <c r="O17" s="1037" t="s">
        <v>135</v>
      </c>
      <c r="P17" s="1037" t="s">
        <v>136</v>
      </c>
      <c r="Q17" s="1037" t="s">
        <v>137</v>
      </c>
      <c r="R17" s="1037" t="s">
        <v>138</v>
      </c>
      <c r="S17" s="1035" t="s">
        <v>139</v>
      </c>
      <c r="T17" s="1027" t="s">
        <v>344</v>
      </c>
      <c r="U17" s="1027" t="s">
        <v>342</v>
      </c>
      <c r="V17" s="1027"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27.6" x14ac:dyDescent="0.3">
      <c r="A18" s="940" t="s">
        <v>55</v>
      </c>
      <c r="B18" s="933" t="s">
        <v>196</v>
      </c>
      <c r="C18" s="1003"/>
      <c r="D18" s="1003"/>
      <c r="E18" s="1003"/>
      <c r="F18" s="1003"/>
      <c r="G18" s="1003"/>
      <c r="H18" s="939" t="b">
        <f>IF(C18&lt;&gt;"",'[2]CBL Score Standard'!$D74,IF(D18&lt;&gt;"",SUM('[2]CBL Score Standard'!$D74:$E74),IF(E18&lt;&gt;"",SUM('[2]CBL Score Standard'!$D74:$F74),IF(F18&lt;&gt;"",SUM('[2]CBL Score Standard'!$D74:$G74),IF(G18&lt;&gt;"",SUM('[2]CBL Score Standard'!$D74:$H74,0))))))</f>
        <v>0</v>
      </c>
      <c r="K18" s="1031"/>
      <c r="L18" s="1031"/>
      <c r="M18" s="1183"/>
      <c r="N18" s="1190"/>
      <c r="O18" s="1031"/>
      <c r="P18" s="888" t="s">
        <v>141</v>
      </c>
      <c r="Q18" s="1031"/>
      <c r="R18" s="1031"/>
      <c r="S18" s="1036"/>
      <c r="T18" s="1027"/>
      <c r="U18" s="1027"/>
      <c r="V18" s="1027"/>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x14ac:dyDescent="0.3">
      <c r="A19" s="940" t="s">
        <v>55</v>
      </c>
      <c r="B19" s="933" t="s">
        <v>198</v>
      </c>
      <c r="C19" s="1003"/>
      <c r="D19" s="1003"/>
      <c r="E19" s="1003"/>
      <c r="F19" s="1003"/>
      <c r="G19" s="1003"/>
      <c r="H19" s="939" t="b">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028" t="s">
        <v>145</v>
      </c>
      <c r="Q19" s="890" t="s">
        <v>172</v>
      </c>
      <c r="R19" s="893" t="s">
        <v>173</v>
      </c>
      <c r="S19" s="889" t="s">
        <v>704</v>
      </c>
      <c r="T19" s="620" t="s">
        <v>72</v>
      </c>
      <c r="U19" s="999">
        <v>44075</v>
      </c>
      <c r="V19" s="997" t="s">
        <v>374</v>
      </c>
      <c r="W19" s="997"/>
      <c r="X19" s="997"/>
      <c r="Y19" s="897" t="s">
        <v>174</v>
      </c>
      <c r="Z19" s="981">
        <f t="shared" ref="Z19:Z35" si="1">DATEDIF(AA19,AB19,"m")/12+DATEDIF(AC19,AD19,"m")/12+DATEDIF(AE19,AF19,"m")/12+DATEDIF(AG19,AH19,"m")/12+DATEDIF(AI19,AJ19,"m")/12</f>
        <v>0</v>
      </c>
      <c r="AA19" s="982"/>
      <c r="AB19" s="982"/>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030"/>
      <c r="Q20" s="890" t="s">
        <v>179</v>
      </c>
      <c r="R20" s="893" t="s">
        <v>180</v>
      </c>
      <c r="S20" s="889" t="s">
        <v>704</v>
      </c>
      <c r="T20" s="620" t="s">
        <v>72</v>
      </c>
      <c r="U20" s="997"/>
      <c r="V20" s="997" t="s">
        <v>374</v>
      </c>
      <c r="W20" s="997"/>
      <c r="X20" s="997"/>
      <c r="Y20" s="897" t="s">
        <v>181</v>
      </c>
      <c r="Z20" s="981">
        <f t="shared" si="1"/>
        <v>0</v>
      </c>
      <c r="AA20" s="982"/>
      <c r="AB20" s="982"/>
      <c r="AC20" s="982"/>
      <c r="AD20" s="982"/>
      <c r="AE20" s="980"/>
      <c r="AF20" s="980"/>
      <c r="AG20" s="980"/>
      <c r="AH20" s="980"/>
      <c r="AI20" s="980"/>
      <c r="AJ20" s="980"/>
    </row>
    <row r="21" spans="1:36" x14ac:dyDescent="0.3">
      <c r="A21" s="940" t="s">
        <v>55</v>
      </c>
      <c r="B21" s="933" t="s">
        <v>664</v>
      </c>
      <c r="C21" s="1003" t="s">
        <v>77</v>
      </c>
      <c r="D21" s="1003"/>
      <c r="E21" s="1005"/>
      <c r="F21" s="1002"/>
      <c r="G21" s="1002"/>
      <c r="H21" s="939">
        <f>IF(C21&lt;&gt;"",'[2]CBL Score Standard'!$D77,IF(D21&lt;&gt;"",SUM('[2]CBL Score Standard'!$D77:$E77),IF(E21&lt;&gt;"",SUM('[2]CBL Score Standard'!$D77:$F77),IF(F21&lt;&gt;"",SUM('[2]CBL Score Standard'!$D77:$G77),IF(G21&lt;&gt;"",SUM('[2]CBL Score Standard'!$D77:$H77,0))))))</f>
        <v>0</v>
      </c>
      <c r="K21" s="1029"/>
      <c r="L21" s="1029"/>
      <c r="M21" s="934" t="s">
        <v>6</v>
      </c>
      <c r="N21" s="889" t="s">
        <v>56</v>
      </c>
      <c r="O21" s="923" t="s">
        <v>182</v>
      </c>
      <c r="P21" s="995">
        <v>43609</v>
      </c>
      <c r="Q21" s="892" t="s">
        <v>172</v>
      </c>
      <c r="R21" s="898" t="s">
        <v>183</v>
      </c>
      <c r="S21" s="889" t="s">
        <v>704</v>
      </c>
      <c r="T21" s="620" t="s">
        <v>72</v>
      </c>
      <c r="U21" s="1000"/>
      <c r="V21" s="997" t="s">
        <v>374</v>
      </c>
      <c r="W21" s="997"/>
      <c r="X21" s="997"/>
      <c r="Y21" s="899" t="s">
        <v>184</v>
      </c>
      <c r="Z21" s="981">
        <f t="shared" si="1"/>
        <v>0</v>
      </c>
      <c r="AA21" s="982"/>
      <c r="AB21" s="982"/>
      <c r="AC21" s="982"/>
      <c r="AD21" s="982"/>
      <c r="AE21" s="980"/>
      <c r="AF21" s="980"/>
      <c r="AG21" s="980"/>
      <c r="AH21" s="980"/>
      <c r="AI21" s="980"/>
      <c r="AJ21" s="980"/>
    </row>
    <row r="22" spans="1:36" x14ac:dyDescent="0.3">
      <c r="A22" s="940" t="s">
        <v>55</v>
      </c>
      <c r="B22" s="933" t="s">
        <v>448</v>
      </c>
      <c r="C22" s="1003" t="s">
        <v>77</v>
      </c>
      <c r="D22" s="1003"/>
      <c r="E22" s="1005"/>
      <c r="F22" s="1002"/>
      <c r="G22" s="1002"/>
      <c r="H22" s="939">
        <f>IF(C22&lt;&gt;"",'[2]CBL Score Standard'!$D78,IF(D22&lt;&gt;"",SUM('[2]CBL Score Standard'!$D78:$E78),IF(E22&lt;&gt;"",SUM('[2]CBL Score Standard'!$D78:$F78),IF(F22&lt;&gt;"",SUM('[2]CBL Score Standard'!$D78:$G78),IF(G22&lt;&gt;"",SUM('[2]CBL Score Standard'!$D78:$H78,0))))))</f>
        <v>0</v>
      </c>
      <c r="K22" s="1029"/>
      <c r="L22" s="1029"/>
      <c r="M22" s="934" t="s">
        <v>6</v>
      </c>
      <c r="N22" s="889" t="s">
        <v>144</v>
      </c>
      <c r="O22" s="923" t="s">
        <v>187</v>
      </c>
      <c r="P22" s="1029"/>
      <c r="Q22" s="890" t="s">
        <v>153</v>
      </c>
      <c r="R22" s="893" t="s">
        <v>156</v>
      </c>
      <c r="S22" s="889" t="s">
        <v>704</v>
      </c>
      <c r="T22" s="620" t="s">
        <v>72</v>
      </c>
      <c r="U22" s="999">
        <v>44063</v>
      </c>
      <c r="V22" s="997" t="s">
        <v>374</v>
      </c>
      <c r="W22" s="997"/>
      <c r="X22" s="997"/>
      <c r="Y22" s="897" t="s">
        <v>157</v>
      </c>
      <c r="Z22" s="981">
        <f t="shared" si="1"/>
        <v>0</v>
      </c>
      <c r="AA22" s="982"/>
      <c r="AB22" s="982"/>
      <c r="AC22" s="982"/>
      <c r="AD22" s="982"/>
      <c r="AE22" s="980"/>
      <c r="AF22" s="980"/>
      <c r="AG22" s="980"/>
      <c r="AH22" s="980"/>
      <c r="AI22" s="980"/>
      <c r="AJ22" s="980"/>
    </row>
    <row r="23" spans="1:36" ht="12.75" customHeight="1" x14ac:dyDescent="0.3">
      <c r="A23" s="940" t="s">
        <v>55</v>
      </c>
      <c r="B23" s="933" t="s">
        <v>665</v>
      </c>
      <c r="C23" s="1003" t="s">
        <v>77</v>
      </c>
      <c r="D23" s="1003"/>
      <c r="E23" s="1005"/>
      <c r="F23" s="1002"/>
      <c r="G23" s="1002"/>
      <c r="H23" s="939">
        <f>IF(C23&lt;&gt;"",'[2]CBL Score Standard'!$D79,IF(D23&lt;&gt;"",SUM('[2]CBL Score Standard'!$D79:$E79),IF(E23&lt;&gt;"",SUM('[2]CBL Score Standard'!$D79:$F79),IF(F23&lt;&gt;"",SUM('[2]CBL Score Standard'!$D79:$G79),IF(G23&lt;&gt;"",SUM('[2]CBL Score Standard'!$D79:$H79,0))))))</f>
        <v>0</v>
      </c>
      <c r="K23" s="1029"/>
      <c r="L23" s="1029"/>
      <c r="M23" s="934" t="s">
        <v>6</v>
      </c>
      <c r="N23" s="889" t="s">
        <v>144</v>
      </c>
      <c r="O23" s="923" t="s">
        <v>188</v>
      </c>
      <c r="P23" s="1029"/>
      <c r="Q23" s="892" t="s">
        <v>155</v>
      </c>
      <c r="R23" s="893" t="s">
        <v>158</v>
      </c>
      <c r="S23" s="889" t="s">
        <v>704</v>
      </c>
      <c r="T23" s="620" t="s">
        <v>72</v>
      </c>
      <c r="U23" s="999">
        <v>44097</v>
      </c>
      <c r="V23" s="997" t="s">
        <v>374</v>
      </c>
      <c r="W23" s="997"/>
      <c r="X23" s="997"/>
      <c r="Y23" s="894" t="s">
        <v>159</v>
      </c>
      <c r="Z23" s="981">
        <f t="shared" si="1"/>
        <v>0</v>
      </c>
      <c r="AA23" s="982"/>
      <c r="AB23" s="982"/>
      <c r="AC23" s="982"/>
      <c r="AD23" s="982"/>
      <c r="AE23" s="980"/>
      <c r="AF23" s="980"/>
      <c r="AG23" s="980"/>
      <c r="AH23" s="980"/>
      <c r="AI23" s="980"/>
      <c r="AJ23" s="980"/>
    </row>
    <row r="24" spans="1:36" ht="12.75" customHeight="1" x14ac:dyDescent="0.3">
      <c r="A24" s="940" t="s">
        <v>55</v>
      </c>
      <c r="B24" s="933" t="s">
        <v>238</v>
      </c>
      <c r="C24" s="1003"/>
      <c r="D24" s="1003"/>
      <c r="E24" s="1003"/>
      <c r="F24" s="1002"/>
      <c r="G24" s="1002"/>
      <c r="H24" s="939" t="b">
        <f>IF(C24&lt;&gt;"",'[2]CBL Score Standard'!$D80,IF(D24&lt;&gt;"",SUM('[2]CBL Score Standard'!$D80:$E80),IF(E24&lt;&gt;"",SUM('[2]CBL Score Standard'!$D80:$F80),IF(F24&lt;&gt;"",SUM('[2]CBL Score Standard'!$D80:$G80),IF(G24&lt;&gt;"",SUM('[2]CBL Score Standard'!$D80:$H80,0))))))</f>
        <v>0</v>
      </c>
      <c r="K24" s="1029"/>
      <c r="L24" s="1029"/>
      <c r="M24" s="934" t="s">
        <v>6</v>
      </c>
      <c r="N24" s="889" t="s">
        <v>144</v>
      </c>
      <c r="O24" s="923" t="s">
        <v>189</v>
      </c>
      <c r="P24" s="1029"/>
      <c r="Q24" s="976" t="s">
        <v>659</v>
      </c>
      <c r="R24" s="976" t="s">
        <v>278</v>
      </c>
      <c r="S24" s="889" t="s">
        <v>704</v>
      </c>
      <c r="T24" s="997"/>
      <c r="U24" s="999">
        <v>44092</v>
      </c>
      <c r="V24" s="997" t="s">
        <v>374</v>
      </c>
      <c r="W24" s="997"/>
      <c r="X24" s="997"/>
      <c r="Y24" s="899" t="s">
        <v>160</v>
      </c>
      <c r="Z24" s="981">
        <f t="shared" si="1"/>
        <v>0</v>
      </c>
      <c r="AA24" s="982"/>
      <c r="AB24" s="982"/>
      <c r="AC24" s="982"/>
      <c r="AD24" s="982"/>
      <c r="AE24" s="980"/>
      <c r="AF24" s="980"/>
      <c r="AG24" s="980"/>
      <c r="AH24" s="980"/>
      <c r="AI24" s="980"/>
      <c r="AJ24" s="980"/>
    </row>
    <row r="25" spans="1:36" x14ac:dyDescent="0.3">
      <c r="A25" s="940" t="s">
        <v>55</v>
      </c>
      <c r="B25" s="933" t="s">
        <v>515</v>
      </c>
      <c r="C25" s="1003"/>
      <c r="D25" s="1003"/>
      <c r="E25" s="1003"/>
      <c r="F25" s="1002"/>
      <c r="G25" s="1002"/>
      <c r="H25" s="939" t="b">
        <f>IF(C25&lt;&gt;"",'[2]CBL Score Standard'!$D81,IF(D25&lt;&gt;"",SUM('[2]CBL Score Standard'!$D81:$E81),IF(E25&lt;&gt;"",SUM('[2]CBL Score Standard'!$D81:$F81),IF(F25&lt;&gt;"",SUM('[2]CBL Score Standard'!$D81:$G81),IF(G25&lt;&gt;"",SUM('[2]CBL Score Standard'!$D81:$H81,0))))))</f>
        <v>0</v>
      </c>
      <c r="K25" s="1029"/>
      <c r="L25" s="1029"/>
      <c r="M25" s="934" t="s">
        <v>6</v>
      </c>
      <c r="N25" s="889" t="s">
        <v>144</v>
      </c>
      <c r="O25" s="923" t="s">
        <v>190</v>
      </c>
      <c r="P25" s="1029"/>
      <c r="Q25" s="890" t="s">
        <v>161</v>
      </c>
      <c r="R25" s="893" t="s">
        <v>162</v>
      </c>
      <c r="S25" s="889"/>
      <c r="T25" s="997"/>
      <c r="U25" s="997"/>
      <c r="V25" s="997"/>
      <c r="W25" s="997"/>
      <c r="X25" s="997"/>
      <c r="Y25" s="899" t="s">
        <v>163</v>
      </c>
      <c r="Z25" s="981">
        <f t="shared" si="1"/>
        <v>0</v>
      </c>
      <c r="AA25" s="982"/>
      <c r="AB25" s="982"/>
      <c r="AC25" s="982"/>
      <c r="AD25" s="982"/>
      <c r="AE25" s="980"/>
      <c r="AF25" s="980"/>
      <c r="AG25" s="980"/>
      <c r="AH25" s="980"/>
      <c r="AI25" s="980"/>
      <c r="AJ25" s="980"/>
    </row>
    <row r="26" spans="1:36" ht="26.4"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030"/>
      <c r="Q26" s="890" t="s">
        <v>164</v>
      </c>
      <c r="R26" s="893" t="s">
        <v>165</v>
      </c>
      <c r="S26" s="889" t="s">
        <v>704</v>
      </c>
      <c r="T26" s="997" t="s">
        <v>72</v>
      </c>
      <c r="U26" s="999">
        <v>44088</v>
      </c>
      <c r="V26" s="997" t="s">
        <v>374</v>
      </c>
      <c r="W26" s="997"/>
      <c r="X26" s="997"/>
      <c r="Y26" s="899" t="s">
        <v>166</v>
      </c>
      <c r="Z26" s="981">
        <f t="shared" si="1"/>
        <v>0</v>
      </c>
      <c r="AA26" s="982"/>
      <c r="AB26" s="982"/>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923" t="s">
        <v>192</v>
      </c>
      <c r="P27" s="995">
        <v>43608</v>
      </c>
      <c r="Q27" s="892" t="s">
        <v>383</v>
      </c>
      <c r="R27" s="898" t="s">
        <v>341</v>
      </c>
      <c r="S27" s="889" t="s">
        <v>704</v>
      </c>
      <c r="T27" s="421"/>
      <c r="U27" s="1000">
        <v>44064</v>
      </c>
      <c r="V27" s="997" t="s">
        <v>374</v>
      </c>
      <c r="W27" s="997"/>
      <c r="X27" s="997"/>
      <c r="Y27" s="899" t="s">
        <v>193</v>
      </c>
      <c r="Z27" s="981">
        <f t="shared" si="1"/>
        <v>0</v>
      </c>
      <c r="AA27" s="982"/>
      <c r="AB27" s="982"/>
      <c r="AC27" s="982"/>
      <c r="AD27" s="982"/>
      <c r="AE27" s="980"/>
      <c r="AF27" s="980"/>
      <c r="AG27" s="980"/>
      <c r="AH27" s="980"/>
      <c r="AI27" s="980"/>
      <c r="AJ27" s="980"/>
    </row>
    <row r="28" spans="1:36" ht="27.6" x14ac:dyDescent="0.3">
      <c r="A28" s="940" t="s">
        <v>59</v>
      </c>
      <c r="B28" s="933" t="s">
        <v>684</v>
      </c>
      <c r="C28" s="1003" t="s">
        <v>77</v>
      </c>
      <c r="D28" s="1003"/>
      <c r="E28" s="1002"/>
      <c r="F28" s="1002"/>
      <c r="G28" s="1002"/>
      <c r="H28" s="939">
        <f>IF(C28&lt;&gt;"",'[2]CBL Score Standard'!$D84,IF(D28&lt;&gt;"",SUM('[2]CBL Score Standard'!$D84:$E84),IF(E28&lt;&gt;"",SUM('[2]CBL Score Standard'!$D84:$F84),IF(F28&lt;&gt;"",SUM('[2]CBL Score Standard'!$D84:$G84),IF(G28&lt;&gt;"",SUM('[2]CBL Score Standard'!$D84:$H84,0))))))</f>
        <v>0</v>
      </c>
      <c r="K28" s="1029"/>
      <c r="L28" s="1029"/>
      <c r="M28" s="934" t="s">
        <v>6</v>
      </c>
      <c r="N28" s="889" t="s">
        <v>55</v>
      </c>
      <c r="O28" s="923" t="s">
        <v>194</v>
      </c>
      <c r="P28" s="995">
        <v>43544</v>
      </c>
      <c r="Q28" s="976" t="s">
        <v>649</v>
      </c>
      <c r="R28" s="976" t="s">
        <v>650</v>
      </c>
      <c r="S28" s="903"/>
      <c r="T28" s="997"/>
      <c r="U28" s="997"/>
      <c r="V28" s="997"/>
      <c r="W28" s="997"/>
      <c r="X28" s="997"/>
      <c r="Y28" s="899" t="s">
        <v>195</v>
      </c>
      <c r="Z28" s="981">
        <f t="shared" si="1"/>
        <v>0</v>
      </c>
      <c r="AA28" s="982"/>
      <c r="AB28" s="982"/>
      <c r="AC28" s="982"/>
      <c r="AD28" s="982"/>
      <c r="AE28" s="980"/>
      <c r="AF28" s="980"/>
      <c r="AG28" s="980"/>
      <c r="AH28" s="980"/>
      <c r="AI28" s="980"/>
      <c r="AJ28" s="980"/>
    </row>
    <row r="29" spans="1:36" ht="27.6" x14ac:dyDescent="0.3">
      <c r="A29" s="940" t="s">
        <v>59</v>
      </c>
      <c r="B29" s="933" t="s">
        <v>683</v>
      </c>
      <c r="C29" s="1003" t="s">
        <v>77</v>
      </c>
      <c r="D29" s="1003"/>
      <c r="E29" s="1002"/>
      <c r="F29" s="1002"/>
      <c r="G29" s="1002"/>
      <c r="H29" s="939">
        <f>IF(C29&lt;&gt;"",'[2]CBL Score Standard'!$D85,IF(D29&lt;&gt;"",SUM('[2]CBL Score Standard'!$D85:$E85),IF(E29&lt;&gt;"",SUM('[2]CBL Score Standard'!$D85:$F85),IF(F29&lt;&gt;"",SUM('[2]CBL Score Standard'!$D85:$G85),IF(G29&lt;&gt;"",SUM('[2]CBL Score Standard'!$D85:$H85,0))))))</f>
        <v>0</v>
      </c>
      <c r="K29" s="1029"/>
      <c r="L29" s="1029"/>
      <c r="M29" s="934" t="s">
        <v>6</v>
      </c>
      <c r="N29" s="889" t="s">
        <v>55</v>
      </c>
      <c r="O29" s="923" t="s">
        <v>196</v>
      </c>
      <c r="P29" s="964" t="s">
        <v>145</v>
      </c>
      <c r="Q29" s="976" t="s">
        <v>651</v>
      </c>
      <c r="R29" s="976" t="s">
        <v>652</v>
      </c>
      <c r="S29" s="889" t="s">
        <v>704</v>
      </c>
      <c r="T29" s="620" t="s">
        <v>73</v>
      </c>
      <c r="U29" s="997"/>
      <c r="V29" s="997"/>
      <c r="W29" s="997"/>
      <c r="X29" s="997"/>
      <c r="Y29" s="899" t="s">
        <v>197</v>
      </c>
      <c r="Z29" s="981">
        <f t="shared" si="1"/>
        <v>0</v>
      </c>
      <c r="AA29" s="982"/>
      <c r="AB29" s="982"/>
      <c r="AC29" s="982"/>
      <c r="AD29" s="982"/>
      <c r="AE29" s="980"/>
      <c r="AF29" s="980"/>
      <c r="AG29" s="980"/>
      <c r="AH29" s="980"/>
      <c r="AI29" s="980"/>
      <c r="AJ29" s="980"/>
    </row>
    <row r="30" spans="1:36" x14ac:dyDescent="0.3">
      <c r="A30" s="940" t="s">
        <v>149</v>
      </c>
      <c r="B30" s="933" t="s">
        <v>149</v>
      </c>
      <c r="C30" s="1002" t="s">
        <v>77</v>
      </c>
      <c r="D30" s="1002"/>
      <c r="E30" s="1002"/>
      <c r="F30" s="1002"/>
      <c r="G30" s="1002"/>
      <c r="H30" s="939">
        <f>IF(C30&lt;&gt;"",'[2]CBL Score Standard'!$D86,IF(D30&lt;&gt;"",SUM('[2]CBL Score Standard'!$D86:$E86),IF(E30&lt;&gt;"",SUM('[2]CBL Score Standard'!$D86:$F86),IF(F30&lt;&gt;"",SUM('[2]CBL Score Standard'!$D86:$G86),IF(G30&lt;&gt;"",SUM('[2]CBL Score Standard'!$D86:$H86,0))))))</f>
        <v>9.0909090909090912E-2</v>
      </c>
      <c r="K30" s="1029"/>
      <c r="L30" s="1029"/>
      <c r="M30" s="934" t="s">
        <v>6</v>
      </c>
      <c r="N30" s="889" t="s">
        <v>55</v>
      </c>
      <c r="O30" s="923" t="s">
        <v>198</v>
      </c>
      <c r="P30" s="965"/>
      <c r="Q30" s="892" t="s">
        <v>199</v>
      </c>
      <c r="R30" s="898" t="s">
        <v>200</v>
      </c>
      <c r="S30" s="889" t="s">
        <v>704</v>
      </c>
      <c r="T30" s="620" t="s">
        <v>73</v>
      </c>
      <c r="U30" s="997"/>
      <c r="V30" s="997"/>
      <c r="W30" s="997"/>
      <c r="X30" s="997"/>
      <c r="Y30" s="902" t="s">
        <v>201</v>
      </c>
      <c r="Z30" s="981">
        <f t="shared" si="1"/>
        <v>0</v>
      </c>
      <c r="AA30" s="982"/>
      <c r="AB30" s="982"/>
      <c r="AC30" s="982"/>
      <c r="AD30" s="982"/>
      <c r="AE30" s="980"/>
      <c r="AF30" s="980"/>
      <c r="AG30" s="980"/>
      <c r="AH30" s="980"/>
      <c r="AI30" s="980"/>
      <c r="AJ30" s="980"/>
    </row>
    <row r="31" spans="1:36" x14ac:dyDescent="0.3">
      <c r="A31" s="940" t="s">
        <v>149</v>
      </c>
      <c r="B31" s="933" t="s">
        <v>370</v>
      </c>
      <c r="C31" s="1003"/>
      <c r="D31" s="1003"/>
      <c r="E31" s="1004"/>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923" t="s">
        <v>202</v>
      </c>
      <c r="P31" s="995">
        <v>43629</v>
      </c>
      <c r="Q31" s="892" t="s">
        <v>384</v>
      </c>
      <c r="R31" s="898" t="s">
        <v>385</v>
      </c>
      <c r="S31" s="903"/>
      <c r="T31" s="997"/>
      <c r="U31" s="997"/>
      <c r="V31" s="997"/>
      <c r="W31" s="997"/>
      <c r="X31" s="997"/>
      <c r="Y31" s="902" t="s">
        <v>203</v>
      </c>
      <c r="Z31" s="981">
        <f t="shared" si="1"/>
        <v>0</v>
      </c>
      <c r="AA31" s="982"/>
      <c r="AB31" s="982"/>
      <c r="AC31" s="982"/>
      <c r="AD31" s="982"/>
      <c r="AE31" s="980"/>
      <c r="AF31" s="980"/>
      <c r="AG31" s="980"/>
      <c r="AH31" s="980"/>
      <c r="AI31" s="980"/>
      <c r="AJ31" s="980"/>
    </row>
    <row r="32" spans="1:36" ht="26.4" x14ac:dyDescent="0.3">
      <c r="A32" s="940" t="s">
        <v>31</v>
      </c>
      <c r="B32" s="933" t="s">
        <v>660</v>
      </c>
      <c r="C32" s="1002"/>
      <c r="D32" s="1002"/>
      <c r="E32" s="1002"/>
      <c r="F32" s="1002"/>
      <c r="G32" s="1002"/>
      <c r="H32" s="939" t="b">
        <f>IF(C32&lt;&gt;"",'[2]CBL Score Standard'!$D88,IF(D32&lt;&gt;"",SUM('[2]CBL Score Standard'!$D88:$E88),IF(E32&lt;&gt;"",SUM('[2]CBL Score Standard'!$D88:$F88),IF(F32&lt;&gt;"",SUM('[2]CBL Score Standard'!$D88:$G88),IF(G32&lt;&gt;"",SUM('[2]CBL Score Standard'!$D88:$H88,0))))))</f>
        <v>0</v>
      </c>
      <c r="K32" s="1029"/>
      <c r="L32" s="1029"/>
      <c r="M32" s="934" t="s">
        <v>6</v>
      </c>
      <c r="N32" s="889" t="s">
        <v>56</v>
      </c>
      <c r="O32" s="923" t="s">
        <v>427</v>
      </c>
      <c r="P32" s="995">
        <v>43613</v>
      </c>
      <c r="Q32" s="892" t="s">
        <v>167</v>
      </c>
      <c r="R32" s="898" t="s">
        <v>204</v>
      </c>
      <c r="S32" s="889" t="s">
        <v>704</v>
      </c>
      <c r="T32" s="620" t="s">
        <v>72</v>
      </c>
      <c r="U32" s="993">
        <v>44048</v>
      </c>
      <c r="V32" s="1001" t="s">
        <v>374</v>
      </c>
      <c r="W32" s="997"/>
      <c r="X32" s="997"/>
      <c r="Y32" s="899" t="s">
        <v>205</v>
      </c>
      <c r="Z32" s="981">
        <f t="shared" si="1"/>
        <v>0</v>
      </c>
      <c r="AA32" s="982"/>
      <c r="AB32" s="982"/>
      <c r="AC32" s="982"/>
      <c r="AD32" s="982"/>
      <c r="AE32" s="980"/>
      <c r="AF32" s="980"/>
      <c r="AG32" s="980"/>
      <c r="AH32" s="980"/>
      <c r="AI32" s="980"/>
      <c r="AJ32" s="980"/>
    </row>
    <row r="33" spans="1:36" x14ac:dyDescent="0.3">
      <c r="A33" s="940" t="s">
        <v>31</v>
      </c>
      <c r="B33" s="933" t="s">
        <v>175</v>
      </c>
      <c r="C33" s="1003" t="s">
        <v>77</v>
      </c>
      <c r="D33" s="1002"/>
      <c r="E33" s="1005"/>
      <c r="F33" s="1002"/>
      <c r="G33" s="1002"/>
      <c r="H33" s="939">
        <f>IF(C33&lt;&gt;"",'[2]CBL Score Standard'!$D89,IF(D33&lt;&gt;"",SUM('[2]CBL Score Standard'!$D89:$E89),IF(E33&lt;&gt;"",SUM('[2]CBL Score Standard'!$D89:$F89),IF(F33&lt;&gt;"",SUM('[2]CBL Score Standard'!$D89:$G89),IF(G33&lt;&gt;"",SUM('[2]CBL Score Standard'!$D89:$H89,0))))))</f>
        <v>9.0909090909090912E-2</v>
      </c>
      <c r="K33" s="1029"/>
      <c r="L33" s="1029"/>
      <c r="M33" s="934" t="s">
        <v>6</v>
      </c>
      <c r="N33" s="889" t="s">
        <v>0</v>
      </c>
      <c r="O33" s="923" t="s">
        <v>426</v>
      </c>
      <c r="P33" s="892" t="s">
        <v>145</v>
      </c>
      <c r="Q33" s="892" t="s">
        <v>206</v>
      </c>
      <c r="R33" s="893" t="s">
        <v>206</v>
      </c>
      <c r="S33" s="903"/>
      <c r="T33" s="997"/>
      <c r="U33" s="997"/>
      <c r="V33" s="997"/>
      <c r="W33" s="997"/>
      <c r="X33" s="997"/>
      <c r="Y33" s="894"/>
      <c r="Z33" s="981">
        <f t="shared" si="1"/>
        <v>0</v>
      </c>
      <c r="AA33" s="982"/>
      <c r="AB33" s="982"/>
      <c r="AC33" s="982"/>
      <c r="AD33" s="982"/>
      <c r="AE33" s="980"/>
      <c r="AF33" s="980"/>
      <c r="AG33" s="980"/>
      <c r="AH33" s="980"/>
      <c r="AI33" s="980"/>
      <c r="AJ33" s="980"/>
    </row>
    <row r="34" spans="1:36" x14ac:dyDescent="0.3">
      <c r="A34" s="940" t="s">
        <v>46</v>
      </c>
      <c r="B34" s="933" t="s">
        <v>171</v>
      </c>
      <c r="C34" s="1003" t="s">
        <v>77</v>
      </c>
      <c r="D34" s="1002"/>
      <c r="E34" s="1005"/>
      <c r="F34" s="1002"/>
      <c r="G34" s="1002"/>
      <c r="H34" s="939">
        <f>IF(C34&lt;&gt;"",'[2]CBL Score Standard'!$D90,IF(D34&lt;&gt;"",SUM('[2]CBL Score Standard'!$D90:$E90),IF(E34&lt;&gt;"",SUM('[2]CBL Score Standard'!$D90:$F90),IF(F34&lt;&gt;"",SUM('[2]CBL Score Standard'!$D90:$G90),IF(G34&lt;&gt;"",SUM('[2]CBL Score Standard'!$D90:$H90,0))))))</f>
        <v>0</v>
      </c>
      <c r="K34" s="1029"/>
      <c r="L34" s="1029"/>
      <c r="M34" s="934" t="s">
        <v>6</v>
      </c>
      <c r="N34" s="889" t="s">
        <v>53</v>
      </c>
      <c r="O34" s="926" t="s">
        <v>371</v>
      </c>
      <c r="P34" s="892" t="s">
        <v>145</v>
      </c>
      <c r="Q34" s="892" t="s">
        <v>164</v>
      </c>
      <c r="R34" s="898" t="s">
        <v>207</v>
      </c>
      <c r="S34" s="889"/>
      <c r="T34" s="997"/>
      <c r="U34" s="997"/>
      <c r="V34" s="997"/>
      <c r="W34" s="997"/>
      <c r="X34" s="997"/>
      <c r="Y34" s="902" t="s">
        <v>208</v>
      </c>
      <c r="Z34" s="981">
        <f t="shared" si="1"/>
        <v>0</v>
      </c>
      <c r="AA34" s="982"/>
      <c r="AB34" s="982"/>
      <c r="AC34" s="982"/>
      <c r="AD34" s="982"/>
      <c r="AE34" s="980"/>
      <c r="AF34" s="980"/>
      <c r="AG34" s="980"/>
      <c r="AH34" s="980"/>
      <c r="AI34" s="980"/>
      <c r="AJ34" s="980"/>
    </row>
    <row r="35" spans="1:36" ht="28.8" x14ac:dyDescent="0.3">
      <c r="A35" s="940" t="s">
        <v>2</v>
      </c>
      <c r="B35" s="933" t="s">
        <v>234</v>
      </c>
      <c r="C35" s="1003"/>
      <c r="D35" s="1003"/>
      <c r="E35" s="1003"/>
      <c r="F35" s="1002"/>
      <c r="G35" s="1002"/>
      <c r="H35" s="939" t="b">
        <f>IF(C35&lt;&gt;"",'[2]CBL Score Standard'!$D91,IF(D35&lt;&gt;"",SUM('[2]CBL Score Standard'!$D91:$E91),IF(E35&lt;&gt;"",SUM('[2]CBL Score Standard'!$D91:$F91),IF(F35&lt;&gt;"",SUM('[2]CBL Score Standard'!$D91:$G91),IF(G35&lt;&gt;"",SUM('[2]CBL Score Standard'!$D91:$H91,0))))))</f>
        <v>0</v>
      </c>
      <c r="K35" s="1030"/>
      <c r="L35" s="1030"/>
      <c r="M35" s="934" t="s">
        <v>6</v>
      </c>
      <c r="N35" s="889" t="s">
        <v>54</v>
      </c>
      <c r="O35" s="923" t="s">
        <v>345</v>
      </c>
      <c r="P35" s="995">
        <v>43644</v>
      </c>
      <c r="Q35" s="892" t="s">
        <v>209</v>
      </c>
      <c r="R35" s="898" t="s">
        <v>210</v>
      </c>
      <c r="S35" s="889" t="s">
        <v>704</v>
      </c>
      <c r="T35" s="620" t="s">
        <v>72</v>
      </c>
      <c r="U35" s="999">
        <v>43999</v>
      </c>
      <c r="V35" s="997" t="s">
        <v>374</v>
      </c>
      <c r="W35" s="997"/>
      <c r="X35" s="997"/>
      <c r="Y35" s="973" t="s">
        <v>629</v>
      </c>
      <c r="Z35" s="981">
        <f t="shared" si="1"/>
        <v>0</v>
      </c>
      <c r="AA35" s="982"/>
      <c r="AB35" s="982"/>
      <c r="AC35" s="982"/>
      <c r="AD35" s="982"/>
      <c r="AE35" s="980"/>
      <c r="AF35" s="980"/>
      <c r="AG35" s="980"/>
      <c r="AH35" s="980"/>
      <c r="AI35" s="980"/>
      <c r="AJ35" s="980"/>
    </row>
    <row r="36" spans="1:36" x14ac:dyDescent="0.3">
      <c r="A36" s="940" t="s">
        <v>54</v>
      </c>
      <c r="B36" s="933" t="s">
        <v>425</v>
      </c>
      <c r="C36" s="1002" t="s">
        <v>77</v>
      </c>
      <c r="D36" s="1002"/>
      <c r="E36" s="1002"/>
      <c r="F36" s="1002"/>
      <c r="G36" s="1002"/>
      <c r="H36" s="939">
        <f>IF(C36&lt;&gt;"",'[2]CBL Score Standard'!$D92,IF(D36&lt;&gt;"",SUM('[2]CBL Score Standard'!$D92:$E92),IF(E36&lt;&gt;"",SUM('[2]CBL Score Standard'!$D92:$F92),IF(F36&lt;&gt;"",SUM('[2]CBL Score Standard'!$D92:$G92),IF(G36&lt;&gt;"",SUM('[2]CBL Score Standard'!$D92:$H92,0))))))</f>
        <v>9.0909090909090912E-2</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t="s">
        <v>77</v>
      </c>
      <c r="D37" s="1002"/>
      <c r="E37" s="1002"/>
      <c r="F37" s="1002"/>
      <c r="G37" s="1002"/>
      <c r="H37" s="939">
        <f>IF(C37&lt;&gt;"",'[2]CBL Score Standard'!$D93,IF(D37&lt;&gt;"",SUM('[2]CBL Score Standard'!$D93:$E93),IF(E37&lt;&gt;"",SUM('[2]CBL Score Standard'!$D93:$F93),IF(F37&lt;&gt;"",SUM('[2]CBL Score Standard'!$D93:$G93),IF(G37&lt;&gt;"",SUM('[2]CBL Score Standard'!$D93:$H93,0))))))</f>
        <v>0</v>
      </c>
      <c r="K37" s="1173" t="s">
        <v>211</v>
      </c>
      <c r="L37" s="1174"/>
      <c r="M37" s="1174"/>
      <c r="N37" s="1174"/>
      <c r="O37" s="1174"/>
      <c r="P37" s="1174"/>
      <c r="Q37" s="1174"/>
      <c r="R37" s="1174"/>
      <c r="S37" s="1174"/>
      <c r="T37" s="1174"/>
      <c r="U37" s="1174"/>
      <c r="V37" s="1174"/>
      <c r="W37" s="1174"/>
      <c r="X37" s="1174"/>
      <c r="Y37" s="1026"/>
      <c r="Z37" s="985"/>
      <c r="AA37" s="1026"/>
      <c r="AB37" s="1026"/>
      <c r="AC37" s="1026"/>
      <c r="AD37" s="1026"/>
      <c r="AE37" s="1026"/>
      <c r="AF37" s="1026"/>
      <c r="AG37" s="1026"/>
      <c r="AH37" s="1026"/>
      <c r="AI37" s="1026"/>
      <c r="AJ37" s="1026"/>
    </row>
    <row r="38" spans="1:36" ht="27.6" x14ac:dyDescent="0.3">
      <c r="A38" s="940" t="s">
        <v>54</v>
      </c>
      <c r="B38" s="933" t="s">
        <v>231</v>
      </c>
      <c r="C38" s="1003"/>
      <c r="D38" s="1003"/>
      <c r="E38" s="1002"/>
      <c r="F38" s="1002"/>
      <c r="G38" s="1002"/>
      <c r="H38" s="939" t="b">
        <f>IF(C38&lt;&gt;"",'[2]CBL Score Standard'!$D94,IF(D38&lt;&gt;"",SUM('[2]CBL Score Standard'!$D94:$E94),IF(E38&lt;&gt;"",SUM('[2]CBL Score Standard'!$D94:$F94),IF(F38&lt;&gt;"",SUM('[2]CBL Score Standard'!$D94:$G94),IF(G38&lt;&gt;"",SUM('[2]CBL Score Standard'!$D94:$H94,0))))))</f>
        <v>0</v>
      </c>
      <c r="K38" s="1037" t="s">
        <v>133</v>
      </c>
      <c r="L38" s="1037" t="s">
        <v>91</v>
      </c>
      <c r="M38" s="1182" t="s">
        <v>75</v>
      </c>
      <c r="N38" s="1184" t="s">
        <v>134</v>
      </c>
      <c r="O38" s="1025" t="s">
        <v>135</v>
      </c>
      <c r="P38" s="1037" t="s">
        <v>136</v>
      </c>
      <c r="Q38" s="1037" t="s">
        <v>137</v>
      </c>
      <c r="R38" s="1037" t="s">
        <v>138</v>
      </c>
      <c r="S38" s="1035" t="s">
        <v>139</v>
      </c>
      <c r="T38" s="1027" t="s">
        <v>344</v>
      </c>
      <c r="U38" s="1027" t="s">
        <v>342</v>
      </c>
      <c r="V38" s="1027"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27.6" x14ac:dyDescent="0.3">
      <c r="A39" s="940" t="s">
        <v>53</v>
      </c>
      <c r="B39" s="933" t="s">
        <v>371</v>
      </c>
      <c r="C39" s="1003"/>
      <c r="D39" s="1004"/>
      <c r="E39" s="1004"/>
      <c r="F39" s="1002"/>
      <c r="G39" s="1002"/>
      <c r="H39" s="939" t="b">
        <f>IF(C39&lt;&gt;"",'[2]CBL Score Standard'!$D95,IF(D39&lt;&gt;"",SUM('[2]CBL Score Standard'!$D95:$E95),IF(E39&lt;&gt;"",SUM('[2]CBL Score Standard'!$D95:$F95),IF(F39&lt;&gt;"",SUM('[2]CBL Score Standard'!$D95:$G95),IF(G39&lt;&gt;"",SUM('[2]CBL Score Standard'!$D95:$H95,0))))))</f>
        <v>0</v>
      </c>
      <c r="K39" s="1031"/>
      <c r="L39" s="1031"/>
      <c r="M39" s="1183"/>
      <c r="N39" s="1190"/>
      <c r="O39" s="1024"/>
      <c r="P39" s="888" t="s">
        <v>141</v>
      </c>
      <c r="Q39" s="1031"/>
      <c r="R39" s="1031"/>
      <c r="S39" s="1036"/>
      <c r="T39" s="1027"/>
      <c r="U39" s="1027"/>
      <c r="V39" s="1027"/>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x14ac:dyDescent="0.3">
      <c r="A40" s="940" t="s">
        <v>53</v>
      </c>
      <c r="B40" s="933" t="s">
        <v>223</v>
      </c>
      <c r="C40" s="1003"/>
      <c r="D40" s="1003"/>
      <c r="E40" s="1004"/>
      <c r="F40" s="1002"/>
      <c r="G40" s="1002"/>
      <c r="H40" s="939" t="b">
        <f>IF(C40&lt;&gt;"",'[2]CBL Score Standard'!$D96,IF(D40&lt;&gt;"",SUM('[2]CBL Score Standard'!$D96:$E96),IF(E40&lt;&gt;"",SUM('[2]CBL Score Standard'!$D96:$F96),IF(F40&lt;&gt;"",SUM('[2]CBL Score Standard'!$D96:$G96),IF(G40&lt;&gt;"",SUM('[2]CBL Score Standard'!$D96:$H96,0))))))</f>
        <v>0</v>
      </c>
      <c r="K40" s="1028" t="s">
        <v>142</v>
      </c>
      <c r="L40" s="1028" t="s">
        <v>143</v>
      </c>
      <c r="M40" s="934" t="s">
        <v>7</v>
      </c>
      <c r="N40" s="889" t="s">
        <v>56</v>
      </c>
      <c r="O40" s="923" t="s">
        <v>663</v>
      </c>
      <c r="P40" s="964" t="s">
        <v>145</v>
      </c>
      <c r="Q40" s="892" t="s">
        <v>212</v>
      </c>
      <c r="R40" s="898" t="s">
        <v>213</v>
      </c>
      <c r="S40" s="919"/>
      <c r="T40" s="998"/>
      <c r="U40" s="999"/>
      <c r="V40" s="1001"/>
      <c r="W40" s="997"/>
      <c r="X40" s="997"/>
      <c r="Y40" s="899" t="s">
        <v>214</v>
      </c>
      <c r="Z40" s="981">
        <f t="shared" ref="Z40:Z55" si="2">DATEDIF(AA40,AB40,"m")/12+DATEDIF(AC40,AD40,"m")/12+DATEDIF(AE40,AF40,"m")/12+DATEDIF(AG40,AH40,"m")/12+DATEDIF(AI40,AJ40,"m")/12</f>
        <v>0</v>
      </c>
      <c r="AA40" s="982"/>
      <c r="AB40" s="982"/>
      <c r="AC40" s="982"/>
      <c r="AD40" s="982"/>
      <c r="AE40" s="980"/>
      <c r="AF40" s="980"/>
      <c r="AG40" s="980"/>
      <c r="AH40" s="980"/>
      <c r="AI40" s="980"/>
      <c r="AJ40" s="980"/>
    </row>
    <row r="41" spans="1:36" x14ac:dyDescent="0.3">
      <c r="A41" s="940" t="s">
        <v>53</v>
      </c>
      <c r="B41" s="933" t="s">
        <v>226</v>
      </c>
      <c r="C41" s="1003"/>
      <c r="D41" s="1003"/>
      <c r="E41" s="1004"/>
      <c r="F41" s="1002"/>
      <c r="G41" s="1002"/>
      <c r="H41" s="939" t="b">
        <f>IF(C41&lt;&gt;"",'[2]CBL Score Standard'!$D97,IF(D41&lt;&gt;"",SUM('[2]CBL Score Standard'!$D97:$E97),IF(E41&lt;&gt;"",SUM('[2]CBL Score Standard'!$D97:$F97),IF(F41&lt;&gt;"",SUM('[2]CBL Score Standard'!$D97:$G97),IF(G41&lt;&gt;"",SUM('[2]CBL Score Standard'!$D97:$H97,0))))))</f>
        <v>0</v>
      </c>
      <c r="K41" s="1029"/>
      <c r="L41" s="1029"/>
      <c r="M41" s="934" t="s">
        <v>7</v>
      </c>
      <c r="N41" s="889" t="s">
        <v>56</v>
      </c>
      <c r="O41" s="923" t="s">
        <v>215</v>
      </c>
      <c r="P41" s="966"/>
      <c r="Q41" s="892" t="s">
        <v>164</v>
      </c>
      <c r="R41" s="898" t="s">
        <v>207</v>
      </c>
      <c r="S41" s="889" t="s">
        <v>704</v>
      </c>
      <c r="T41" s="421"/>
      <c r="U41" s="999"/>
      <c r="V41" s="1001"/>
      <c r="W41" s="997"/>
      <c r="X41" s="997"/>
      <c r="Y41" s="902" t="s">
        <v>216</v>
      </c>
      <c r="Z41" s="981">
        <f t="shared" si="2"/>
        <v>0</v>
      </c>
      <c r="AA41" s="982"/>
      <c r="AB41" s="982"/>
      <c r="AC41" s="982"/>
      <c r="AD41" s="982"/>
      <c r="AE41" s="980"/>
      <c r="AF41" s="980"/>
      <c r="AG41" s="980"/>
      <c r="AH41" s="980"/>
      <c r="AI41" s="980"/>
      <c r="AJ41" s="980"/>
    </row>
    <row r="42" spans="1:36" ht="12.75" customHeight="1"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29"/>
      <c r="L42" s="1029"/>
      <c r="M42" s="934" t="s">
        <v>7</v>
      </c>
      <c r="N42" s="889" t="s">
        <v>55</v>
      </c>
      <c r="O42" s="927" t="s">
        <v>664</v>
      </c>
      <c r="P42" s="966"/>
      <c r="Q42" s="976" t="s">
        <v>653</v>
      </c>
      <c r="R42" s="976" t="s">
        <v>654</v>
      </c>
      <c r="S42" s="889" t="s">
        <v>704</v>
      </c>
      <c r="T42" s="997" t="s">
        <v>72</v>
      </c>
      <c r="U42" s="999">
        <v>44049</v>
      </c>
      <c r="V42" s="1001" t="s">
        <v>374</v>
      </c>
      <c r="W42" s="997"/>
      <c r="X42" s="997"/>
      <c r="Y42" s="905" t="s">
        <v>249</v>
      </c>
      <c r="Z42" s="981">
        <f t="shared" si="2"/>
        <v>0</v>
      </c>
      <c r="AA42" s="982"/>
      <c r="AB42" s="982"/>
      <c r="AC42" s="982"/>
      <c r="AD42" s="982"/>
      <c r="AE42" s="980"/>
      <c r="AF42" s="980"/>
      <c r="AG42" s="980"/>
      <c r="AH42" s="980"/>
      <c r="AI42" s="980"/>
      <c r="AJ42" s="980"/>
    </row>
    <row r="43" spans="1:36" ht="27.6" x14ac:dyDescent="0.3">
      <c r="A43" s="940" t="s">
        <v>0</v>
      </c>
      <c r="B43" s="933" t="s">
        <v>426</v>
      </c>
      <c r="C43" s="1003"/>
      <c r="D43" s="1002"/>
      <c r="E43" s="1002"/>
      <c r="F43" s="1002"/>
      <c r="G43" s="1002"/>
      <c r="H43" s="939" t="b">
        <f>IF(C43&lt;&gt;"",'[2]CBL Score Standard'!$D99,IF(D43&lt;&gt;"",SUM('[2]CBL Score Standard'!$D99:$E99),IF(E43&lt;&gt;"",SUM('[2]CBL Score Standard'!$D99:$F99),IF(F43&lt;&gt;"",SUM('[2]CBL Score Standard'!$D99:$G99),IF(G43&lt;&gt;"",SUM('[2]CBL Score Standard'!$D99:$H99,0))))))</f>
        <v>0</v>
      </c>
      <c r="K43" s="1029"/>
      <c r="L43" s="1029"/>
      <c r="M43" s="934" t="s">
        <v>7</v>
      </c>
      <c r="N43" s="889" t="s">
        <v>55</v>
      </c>
      <c r="O43" s="923" t="s">
        <v>448</v>
      </c>
      <c r="P43" s="965"/>
      <c r="Q43" s="976" t="s">
        <v>655</v>
      </c>
      <c r="R43" s="976" t="s">
        <v>656</v>
      </c>
      <c r="S43" s="889" t="s">
        <v>704</v>
      </c>
      <c r="T43" s="997" t="s">
        <v>72</v>
      </c>
      <c r="U43" s="999">
        <v>44111</v>
      </c>
      <c r="V43" s="1001" t="s">
        <v>374</v>
      </c>
      <c r="W43" s="997"/>
      <c r="X43" s="997"/>
      <c r="Y43" s="902" t="s">
        <v>219</v>
      </c>
      <c r="Z43" s="981">
        <f t="shared" si="2"/>
        <v>0</v>
      </c>
      <c r="AA43" s="982"/>
      <c r="AB43" s="982"/>
      <c r="AC43" s="982"/>
      <c r="AD43" s="982"/>
      <c r="AE43" s="980"/>
      <c r="AF43" s="980"/>
      <c r="AG43" s="980"/>
      <c r="AH43" s="980"/>
      <c r="AI43" s="980"/>
      <c r="AJ43" s="980"/>
    </row>
    <row r="44" spans="1:36" ht="26.4" x14ac:dyDescent="0.3">
      <c r="A44" s="940" t="s">
        <v>41</v>
      </c>
      <c r="B44" s="933" t="s">
        <v>450</v>
      </c>
      <c r="C44" s="1002" t="s">
        <v>77</v>
      </c>
      <c r="D44" s="1002"/>
      <c r="E44" s="1002"/>
      <c r="F44" s="1002"/>
      <c r="G44" s="1002"/>
      <c r="H44" s="939">
        <f>IF(C44&lt;&gt;"",'[2]CBL Score Standard'!$D100,IF(D44&lt;&gt;"",SUM('[2]CBL Score Standard'!$D100:$E100),IF(E44&lt;&gt;"",SUM('[2]CBL Score Standard'!$D100:$F100),IF(F44&lt;&gt;"",SUM('[2]CBL Score Standard'!$D100:$G100),IF(G44&lt;&gt;"",SUM('[2]CBL Score Standard'!$D100:$H100,0))))))</f>
        <v>9.0909090909090912E-2</v>
      </c>
      <c r="K44" s="1029"/>
      <c r="L44" s="1029"/>
      <c r="M44" s="934" t="s">
        <v>7</v>
      </c>
      <c r="N44" s="889" t="s">
        <v>55</v>
      </c>
      <c r="O44" s="923" t="s">
        <v>185</v>
      </c>
      <c r="P44" s="1028" t="s">
        <v>145</v>
      </c>
      <c r="Q44" s="976" t="s">
        <v>220</v>
      </c>
      <c r="R44" s="976" t="s">
        <v>270</v>
      </c>
      <c r="S44" s="889" t="s">
        <v>704</v>
      </c>
      <c r="T44" s="997" t="s">
        <v>72</v>
      </c>
      <c r="U44" s="999">
        <v>44097</v>
      </c>
      <c r="V44" s="997" t="s">
        <v>374</v>
      </c>
      <c r="W44" s="997"/>
      <c r="X44" s="997"/>
      <c r="Y44" s="902" t="s">
        <v>186</v>
      </c>
      <c r="Z44" s="981">
        <f t="shared" si="2"/>
        <v>0</v>
      </c>
      <c r="AA44" s="982"/>
      <c r="AB44" s="982"/>
      <c r="AC44" s="982"/>
      <c r="AD44" s="982"/>
      <c r="AE44" s="980"/>
      <c r="AF44" s="980"/>
      <c r="AG44" s="980"/>
      <c r="AH44" s="980"/>
      <c r="AI44" s="980"/>
      <c r="AJ44" s="980"/>
    </row>
    <row r="45" spans="1:36" ht="27.6" x14ac:dyDescent="0.3">
      <c r="A45" s="940" t="s">
        <v>41</v>
      </c>
      <c r="B45" s="933" t="s">
        <v>178</v>
      </c>
      <c r="C45" s="1003" t="s">
        <v>77</v>
      </c>
      <c r="D45" s="1002"/>
      <c r="E45" s="1005"/>
      <c r="F45" s="1002"/>
      <c r="G45" s="1002"/>
      <c r="H45" s="939">
        <f>IF(C45&lt;&gt;"",'[2]CBL Score Standard'!$D101,IF(D45&lt;&gt;"",SUM('[2]CBL Score Standard'!$D101:$E101),IF(E45&lt;&gt;"",SUM('[2]CBL Score Standard'!$D101:$F101),IF(F45&lt;&gt;"",SUM('[2]CBL Score Standard'!$D101:$G101),IF(G45&lt;&gt;"",SUM('[2]CBL Score Standard'!$D101:$H101,0))))))</f>
        <v>0</v>
      </c>
      <c r="K45" s="1029"/>
      <c r="L45" s="1029"/>
      <c r="M45" s="934" t="s">
        <v>7</v>
      </c>
      <c r="N45" s="889" t="s">
        <v>55</v>
      </c>
      <c r="O45" s="923" t="s">
        <v>694</v>
      </c>
      <c r="P45" s="995">
        <v>43539</v>
      </c>
      <c r="Q45" s="976" t="s">
        <v>658</v>
      </c>
      <c r="R45" s="976" t="s">
        <v>657</v>
      </c>
      <c r="S45" s="889"/>
      <c r="T45" s="997"/>
      <c r="U45" s="997"/>
      <c r="V45" s="997"/>
      <c r="W45" s="997"/>
      <c r="X45" s="997"/>
      <c r="Y45" s="902" t="s">
        <v>186</v>
      </c>
      <c r="Z45" s="981">
        <f t="shared" si="2"/>
        <v>0</v>
      </c>
      <c r="AA45" s="982"/>
      <c r="AB45" s="982"/>
      <c r="AC45" s="982"/>
      <c r="AD45" s="982"/>
      <c r="AE45" s="980"/>
      <c r="AF45" s="980"/>
      <c r="AG45" s="980"/>
      <c r="AH45" s="980"/>
      <c r="AI45" s="980"/>
      <c r="AJ45" s="980"/>
    </row>
    <row r="46" spans="1:36"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995">
        <v>43607</v>
      </c>
      <c r="Q46" s="892" t="s">
        <v>221</v>
      </c>
      <c r="R46" s="898" t="s">
        <v>200</v>
      </c>
      <c r="S46" s="889" t="s">
        <v>704</v>
      </c>
      <c r="T46" s="997" t="s">
        <v>72</v>
      </c>
      <c r="U46" s="995">
        <v>44035</v>
      </c>
      <c r="V46" s="997" t="s">
        <v>374</v>
      </c>
      <c r="W46" s="997"/>
      <c r="X46" s="997"/>
      <c r="Y46" s="899" t="s">
        <v>222</v>
      </c>
      <c r="Z46" s="981">
        <f t="shared" si="2"/>
        <v>0</v>
      </c>
      <c r="AA46" s="982"/>
      <c r="AB46" s="982"/>
      <c r="AC46" s="982"/>
      <c r="AD46" s="982"/>
      <c r="AE46" s="980"/>
      <c r="AF46" s="980"/>
      <c r="AG46" s="980"/>
      <c r="AH46" s="980"/>
      <c r="AI46" s="980"/>
      <c r="AJ46" s="980"/>
    </row>
    <row r="47" spans="1:36" x14ac:dyDescent="0.3">
      <c r="A47" s="940" t="s">
        <v>144</v>
      </c>
      <c r="B47" s="933" t="s">
        <v>372</v>
      </c>
      <c r="C47" s="1002" t="s">
        <v>77</v>
      </c>
      <c r="D47" s="1002"/>
      <c r="E47" s="1002"/>
      <c r="F47" s="1002"/>
      <c r="G47" s="1002"/>
      <c r="H47" s="939">
        <f>IF(C47&lt;&gt;"",'[2]CBL Score Standard'!$D103,IF(D47&lt;&gt;"",SUM('[2]CBL Score Standard'!$D103:$E103),IF(E47&lt;&gt;"",SUM('[2]CBL Score Standard'!$D103:$F103),IF(F47&lt;&gt;"",SUM('[2]CBL Score Standard'!$D103:$G103),IF(G47&lt;&gt;"",SUM('[2]CBL Score Standard'!$D103:$H103,0))))))</f>
        <v>9.0909090909090912E-2</v>
      </c>
      <c r="K47" s="1029"/>
      <c r="L47" s="1029"/>
      <c r="M47" s="934" t="s">
        <v>7</v>
      </c>
      <c r="N47" s="889" t="s">
        <v>53</v>
      </c>
      <c r="O47" s="923" t="s">
        <v>223</v>
      </c>
      <c r="P47" s="906">
        <v>43621</v>
      </c>
      <c r="Q47" s="891" t="s">
        <v>224</v>
      </c>
      <c r="R47" s="907" t="s">
        <v>225</v>
      </c>
      <c r="S47" s="889"/>
      <c r="T47" s="997"/>
      <c r="U47" s="997"/>
      <c r="V47" s="997"/>
      <c r="W47" s="997"/>
      <c r="X47" s="997"/>
      <c r="Y47" s="908" t="s">
        <v>632</v>
      </c>
      <c r="Z47" s="981">
        <f t="shared" si="2"/>
        <v>0</v>
      </c>
      <c r="AA47" s="982"/>
      <c r="AB47" s="982"/>
      <c r="AC47" s="982"/>
      <c r="AD47" s="982"/>
      <c r="AE47" s="980"/>
      <c r="AF47" s="980"/>
      <c r="AG47" s="980"/>
      <c r="AH47" s="980"/>
      <c r="AI47" s="980"/>
      <c r="AJ47" s="980"/>
    </row>
    <row r="48" spans="1:36" ht="39.6" x14ac:dyDescent="0.3">
      <c r="A48" s="940" t="s">
        <v>144</v>
      </c>
      <c r="B48" s="933" t="s">
        <v>373</v>
      </c>
      <c r="C48" s="1002" t="s">
        <v>77</v>
      </c>
      <c r="D48" s="1002"/>
      <c r="E48" s="1002"/>
      <c r="F48" s="1002"/>
      <c r="G48" s="1002"/>
      <c r="H48" s="939">
        <f>IF(C48&lt;&gt;"",'[2]CBL Score Standard'!$D104,IF(D48&lt;&gt;"",SUM('[2]CBL Score Standard'!$D104:$E104),IF(E48&lt;&gt;"",SUM('[2]CBL Score Standard'!$D104:$F104),IF(F48&lt;&gt;"",SUM('[2]CBL Score Standard'!$D104:$G104),IF(G48&lt;&gt;"",SUM('[2]CBL Score Standard'!$D104:$H104,0))))))</f>
        <v>9.0909090909090912E-2</v>
      </c>
      <c r="K48" s="1029"/>
      <c r="L48" s="1029"/>
      <c r="M48" s="934" t="s">
        <v>7</v>
      </c>
      <c r="N48" s="889" t="s">
        <v>53</v>
      </c>
      <c r="O48" s="923" t="s">
        <v>226</v>
      </c>
      <c r="P48" s="906">
        <v>43602</v>
      </c>
      <c r="Q48" s="891" t="s">
        <v>227</v>
      </c>
      <c r="R48" s="907" t="s">
        <v>228</v>
      </c>
      <c r="S48" s="889"/>
      <c r="T48" s="997"/>
      <c r="U48" s="997"/>
      <c r="V48" s="997"/>
      <c r="W48" s="997"/>
      <c r="X48" s="997"/>
      <c r="Y48" s="908" t="s">
        <v>633</v>
      </c>
      <c r="Z48" s="981">
        <f t="shared" si="2"/>
        <v>0</v>
      </c>
      <c r="AA48" s="982"/>
      <c r="AB48" s="982"/>
      <c r="AC48" s="982"/>
      <c r="AD48" s="982"/>
      <c r="AE48" s="980"/>
      <c r="AF48" s="980"/>
      <c r="AG48" s="980"/>
      <c r="AH48" s="980"/>
      <c r="AI48" s="980"/>
      <c r="AJ48" s="980"/>
    </row>
    <row r="49" spans="1:36" ht="27.6" x14ac:dyDescent="0.3">
      <c r="A49" s="940" t="s">
        <v>144</v>
      </c>
      <c r="B49" s="933" t="s">
        <v>452</v>
      </c>
      <c r="C49" s="1002" t="s">
        <v>77</v>
      </c>
      <c r="D49" s="1002"/>
      <c r="E49" s="1002"/>
      <c r="F49" s="1002"/>
      <c r="G49" s="1002"/>
      <c r="H49" s="939">
        <f>IF(C49&lt;&gt;"",'[2]CBL Score Standard'!$D105,IF(D49&lt;&gt;"",SUM('[2]CBL Score Standard'!$D105:$E105),IF(E49&lt;&gt;"",SUM('[2]CBL Score Standard'!$D105:$F105),IF(F49&lt;&gt;"",SUM('[2]CBL Score Standard'!$D105:$G105),IF(G49&lt;&gt;"",SUM('[2]CBL Score Standard'!$D105:$H105,0))))))</f>
        <v>9.0909090909090912E-2</v>
      </c>
      <c r="K49" s="1029"/>
      <c r="L49" s="1029"/>
      <c r="M49" s="934" t="s">
        <v>7</v>
      </c>
      <c r="N49" s="889" t="s">
        <v>59</v>
      </c>
      <c r="O49" s="925" t="s">
        <v>684</v>
      </c>
      <c r="P49" s="906">
        <v>43623</v>
      </c>
      <c r="Q49" s="891" t="s">
        <v>153</v>
      </c>
      <c r="R49" s="907" t="s">
        <v>156</v>
      </c>
      <c r="S49" s="889" t="s">
        <v>704</v>
      </c>
      <c r="T49" s="997"/>
      <c r="U49" s="1000">
        <v>44039</v>
      </c>
      <c r="V49" s="1001" t="s">
        <v>374</v>
      </c>
      <c r="W49" s="997"/>
      <c r="X49" s="997"/>
      <c r="Y49" s="908" t="s">
        <v>631</v>
      </c>
      <c r="Z49" s="981">
        <f t="shared" si="2"/>
        <v>0</v>
      </c>
      <c r="AA49" s="982"/>
      <c r="AB49" s="982"/>
      <c r="AC49" s="982"/>
      <c r="AD49" s="982"/>
      <c r="AE49" s="980"/>
      <c r="AF49" s="980"/>
      <c r="AG49" s="980"/>
      <c r="AH49" s="980"/>
      <c r="AI49" s="980"/>
      <c r="AJ49" s="980"/>
    </row>
    <row r="50" spans="1:36" ht="27.6" x14ac:dyDescent="0.3">
      <c r="A50" s="940" t="s">
        <v>144</v>
      </c>
      <c r="B50" s="933" t="s">
        <v>517</v>
      </c>
      <c r="C50" s="1002"/>
      <c r="D50" s="1002"/>
      <c r="E50" s="1002"/>
      <c r="F50" s="1002"/>
      <c r="G50" s="1002"/>
      <c r="H50" s="939" t="b">
        <f>IF(C50&lt;&gt;"",'[2]CBL Score Standard'!$D106,IF(D50&lt;&gt;"",SUM('[2]CBL Score Standard'!$D106:$E106),IF(E50&lt;&gt;"",SUM('[2]CBL Score Standard'!$D106:$F106),IF(F50&lt;&gt;"",SUM('[2]CBL Score Standard'!$D106:$G106),IF(G50&lt;&gt;"",SUM('[2]CBL Score Standard'!$D106:$H106,0))))))</f>
        <v>0</v>
      </c>
      <c r="K50" s="1029"/>
      <c r="L50" s="1029"/>
      <c r="M50" s="934" t="s">
        <v>7</v>
      </c>
      <c r="N50" s="889" t="s">
        <v>59</v>
      </c>
      <c r="O50" s="925" t="s">
        <v>683</v>
      </c>
      <c r="P50" s="906">
        <v>43623</v>
      </c>
      <c r="Q50" s="891" t="s">
        <v>153</v>
      </c>
      <c r="R50" s="907" t="s">
        <v>156</v>
      </c>
      <c r="S50" s="889"/>
      <c r="T50" s="997"/>
      <c r="U50" s="1000"/>
      <c r="V50" s="1001"/>
      <c r="W50" s="997"/>
      <c r="X50" s="997"/>
      <c r="Y50" s="908" t="s">
        <v>631</v>
      </c>
      <c r="Z50" s="981">
        <f t="shared" si="2"/>
        <v>0</v>
      </c>
      <c r="AA50" s="982"/>
      <c r="AB50" s="982"/>
      <c r="AC50" s="982"/>
      <c r="AD50" s="982"/>
      <c r="AE50" s="980"/>
      <c r="AF50" s="980"/>
      <c r="AG50" s="980"/>
      <c r="AH50" s="980"/>
      <c r="AI50" s="980"/>
      <c r="AJ50" s="980"/>
    </row>
    <row r="51" spans="1:36" ht="28.2" thickBot="1" x14ac:dyDescent="0.35">
      <c r="A51" s="940" t="s">
        <v>144</v>
      </c>
      <c r="B51" s="933" t="s">
        <v>661</v>
      </c>
      <c r="C51" s="1002" t="s">
        <v>77</v>
      </c>
      <c r="D51" s="1002"/>
      <c r="E51" s="1002"/>
      <c r="F51" s="1002"/>
      <c r="G51" s="1002"/>
      <c r="H51" s="939">
        <f>IF(C51&lt;&gt;"",'[2]CBL Score Standard'!$D107,IF(D51&lt;&gt;"",SUM('[2]CBL Score Standard'!$D107:$E107),IF(E51&lt;&gt;"",SUM('[2]CBL Score Standard'!$D107:$F107),IF(F51&lt;&gt;"",SUM('[2]CBL Score Standard'!$D107:$G107),IF(G51&lt;&gt;"",SUM('[2]CBL Score Standard'!$D107:$H107,0))))))</f>
        <v>9.0909090909090912E-2</v>
      </c>
      <c r="K51" s="1029"/>
      <c r="L51" s="1029"/>
      <c r="M51" s="934" t="s">
        <v>7</v>
      </c>
      <c r="N51" s="889" t="s">
        <v>56</v>
      </c>
      <c r="O51" s="925" t="s">
        <v>67</v>
      </c>
      <c r="P51" s="906"/>
      <c r="Q51" s="974" t="s">
        <v>639</v>
      </c>
      <c r="R51" s="975" t="s">
        <v>640</v>
      </c>
      <c r="S51" s="997"/>
      <c r="T51" s="997"/>
      <c r="U51" s="997"/>
      <c r="V51" s="997"/>
      <c r="W51" s="997"/>
      <c r="X51" s="997"/>
      <c r="Y51" s="908" t="s">
        <v>634</v>
      </c>
      <c r="Z51" s="981">
        <f t="shared" si="2"/>
        <v>0</v>
      </c>
      <c r="AA51" s="982"/>
      <c r="AB51" s="982"/>
      <c r="AC51" s="982"/>
      <c r="AD51" s="982"/>
      <c r="AE51" s="980"/>
      <c r="AF51" s="980"/>
      <c r="AG51" s="980"/>
      <c r="AH51" s="980"/>
      <c r="AI51" s="980"/>
      <c r="AJ51" s="980"/>
    </row>
    <row r="52" spans="1:36" ht="28.2" thickBot="1" x14ac:dyDescent="0.35">
      <c r="A52" s="940" t="s">
        <v>144</v>
      </c>
      <c r="B52" s="933" t="s">
        <v>662</v>
      </c>
      <c r="C52" s="1004" t="s">
        <v>77</v>
      </c>
      <c r="D52" s="1004"/>
      <c r="E52" s="1004"/>
      <c r="F52" s="1002"/>
      <c r="G52" s="1002"/>
      <c r="H52" s="939">
        <f>IF(C52&lt;&gt;"",'[2]CBL Score Standard'!$D108,IF(D52&lt;&gt;"",SUM('[2]CBL Score Standard'!$D108:$E108),IF(E52&lt;&gt;"",SUM('[2]CBL Score Standard'!$D108:$F108),IF(F52&lt;&gt;"",SUM('[2]CBL Score Standard'!$D108:$G108),IF(G52&lt;&gt;"",SUM('[2]CBL Score Standard'!$D108:$H108,0))))))</f>
        <v>9.0909090909090912E-2</v>
      </c>
      <c r="K52" s="1029"/>
      <c r="L52" s="1029"/>
      <c r="M52" s="934" t="s">
        <v>7</v>
      </c>
      <c r="N52" s="889" t="s">
        <v>55</v>
      </c>
      <c r="O52" s="925" t="s">
        <v>1</v>
      </c>
      <c r="P52" s="906"/>
      <c r="Q52" s="974" t="s">
        <v>641</v>
      </c>
      <c r="R52" s="975" t="s">
        <v>318</v>
      </c>
      <c r="S52" s="997"/>
      <c r="T52" s="997"/>
      <c r="U52" s="997"/>
      <c r="V52" s="997"/>
      <c r="W52" s="997"/>
      <c r="X52" s="997"/>
      <c r="Y52" s="908" t="s">
        <v>635</v>
      </c>
      <c r="Z52" s="981">
        <f t="shared" si="2"/>
        <v>0</v>
      </c>
      <c r="AA52" s="982"/>
      <c r="AB52" s="982"/>
      <c r="AC52" s="982"/>
      <c r="AD52" s="982"/>
      <c r="AE52" s="980"/>
      <c r="AF52" s="980"/>
      <c r="AG52" s="980"/>
      <c r="AH52" s="980"/>
      <c r="AI52" s="980"/>
      <c r="AJ52" s="980"/>
    </row>
    <row r="53" spans="1:36" ht="28.8" x14ac:dyDescent="0.3">
      <c r="A53" s="940" t="s">
        <v>144</v>
      </c>
      <c r="B53" s="933" t="s">
        <v>187</v>
      </c>
      <c r="C53" s="1003" t="s">
        <v>77</v>
      </c>
      <c r="D53" s="1002"/>
      <c r="E53" s="1002"/>
      <c r="F53" s="1002"/>
      <c r="G53" s="1002"/>
      <c r="H53" s="939">
        <f>IF(C53&lt;&gt;"",'[2]CBL Score Standard'!$D109,IF(D53&lt;&gt;"",SUM('[2]CBL Score Standard'!$D109:$E109),IF(E53&lt;&gt;"",SUM('[2]CBL Score Standard'!$D109:$F109),IF(F53&lt;&gt;"",SUM('[2]CBL Score Standard'!$D109:$G109),IF(G53&lt;&gt;"",SUM('[2]CBL Score Standard'!$D109:$H109,0))))))</f>
        <v>0</v>
      </c>
      <c r="K53" s="1029"/>
      <c r="L53" s="1029"/>
      <c r="M53" s="934" t="s">
        <v>7</v>
      </c>
      <c r="N53" s="889" t="s">
        <v>56</v>
      </c>
      <c r="O53" s="925" t="s">
        <v>419</v>
      </c>
      <c r="P53" s="906">
        <v>43684</v>
      </c>
      <c r="Q53" s="891" t="s">
        <v>420</v>
      </c>
      <c r="R53" s="907" t="s">
        <v>420</v>
      </c>
      <c r="S53" s="889" t="s">
        <v>704</v>
      </c>
      <c r="T53" s="421"/>
      <c r="U53" s="1000"/>
      <c r="V53" s="997"/>
      <c r="W53" s="997"/>
      <c r="X53" s="997"/>
      <c r="Y53" s="973" t="s">
        <v>630</v>
      </c>
      <c r="Z53" s="981">
        <f t="shared" si="2"/>
        <v>0</v>
      </c>
      <c r="AA53" s="982"/>
      <c r="AB53" s="982"/>
      <c r="AC53" s="982"/>
      <c r="AD53" s="982"/>
      <c r="AE53" s="980"/>
      <c r="AF53" s="980"/>
      <c r="AG53" s="980"/>
      <c r="AH53" s="980"/>
      <c r="AI53" s="980"/>
      <c r="AJ53" s="980"/>
    </row>
    <row r="54" spans="1:36" ht="26.4" x14ac:dyDescent="0.3">
      <c r="A54" s="940" t="s">
        <v>144</v>
      </c>
      <c r="B54" s="933" t="s">
        <v>188</v>
      </c>
      <c r="C54" s="1003" t="s">
        <v>77</v>
      </c>
      <c r="D54" s="1002"/>
      <c r="E54" s="1002"/>
      <c r="F54" s="1002"/>
      <c r="G54" s="1002"/>
      <c r="H54" s="939">
        <f>IF(C54&lt;&gt;"",'[2]CBL Score Standard'!$D110,IF(D54&lt;&gt;"",SUM('[2]CBL Score Standard'!$D110:$E110),IF(E54&lt;&gt;"",SUM('[2]CBL Score Standard'!$D110:$F110),IF(F54&lt;&gt;"",SUM('[2]CBL Score Standard'!$D110:$G110),IF(G54&lt;&gt;"",SUM('[2]CBL Score Standard'!$D110:$H110,0))))))</f>
        <v>0</v>
      </c>
      <c r="K54" s="1029"/>
      <c r="L54" s="1029"/>
      <c r="M54" s="934" t="s">
        <v>7</v>
      </c>
      <c r="N54" s="889" t="s">
        <v>56</v>
      </c>
      <c r="O54" s="925" t="s">
        <v>421</v>
      </c>
      <c r="P54" s="890" t="s">
        <v>230</v>
      </c>
      <c r="Q54" s="891" t="s">
        <v>230</v>
      </c>
      <c r="R54" s="907" t="s">
        <v>230</v>
      </c>
      <c r="S54" s="889"/>
      <c r="T54" s="997"/>
      <c r="U54" s="997"/>
      <c r="V54" s="997"/>
      <c r="W54" s="997"/>
      <c r="X54" s="997"/>
      <c r="Y54" s="973" t="s">
        <v>628</v>
      </c>
      <c r="Z54" s="981">
        <f t="shared" si="2"/>
        <v>0</v>
      </c>
      <c r="AA54" s="982"/>
      <c r="AB54" s="982"/>
      <c r="AC54" s="982"/>
      <c r="AD54" s="982"/>
      <c r="AE54" s="980"/>
      <c r="AF54" s="980"/>
      <c r="AG54" s="980"/>
      <c r="AH54" s="980"/>
      <c r="AI54" s="980"/>
      <c r="AJ54" s="980"/>
    </row>
    <row r="55" spans="1:36" s="883" customFormat="1" x14ac:dyDescent="0.3">
      <c r="A55" s="940" t="s">
        <v>144</v>
      </c>
      <c r="B55" s="933" t="s">
        <v>189</v>
      </c>
      <c r="C55" s="1003" t="s">
        <v>77</v>
      </c>
      <c r="D55" s="1004"/>
      <c r="E55" s="1004"/>
      <c r="F55" s="1002"/>
      <c r="G55" s="1002"/>
      <c r="H55" s="939">
        <f>IF(C55&lt;&gt;"",'[2]CBL Score Standard'!$D111,IF(D55&lt;&gt;"",SUM('[2]CBL Score Standard'!$D111:$E111),IF(E55&lt;&gt;"",SUM('[2]CBL Score Standard'!$D111:$F111),IF(F55&lt;&gt;"",SUM('[2]CBL Score Standard'!$D111:$G111),IF(G55&lt;&gt;"",SUM('[2]CBL Score Standard'!$D111:$H111,0))))))</f>
        <v>0</v>
      </c>
      <c r="K55" s="1030"/>
      <c r="L55" s="1030"/>
      <c r="M55" s="934" t="s">
        <v>7</v>
      </c>
      <c r="N55" s="889" t="s">
        <v>54</v>
      </c>
      <c r="O55" s="925" t="s">
        <v>231</v>
      </c>
      <c r="P55" s="995">
        <v>43610</v>
      </c>
      <c r="Q55" s="892" t="s">
        <v>164</v>
      </c>
      <c r="R55" s="898" t="s">
        <v>165</v>
      </c>
      <c r="S55" s="889"/>
      <c r="T55" s="997"/>
      <c r="U55" s="997"/>
      <c r="V55" s="997"/>
      <c r="W55" s="997"/>
      <c r="X55" s="997"/>
      <c r="Y55" s="902" t="s">
        <v>232</v>
      </c>
      <c r="Z55" s="981">
        <f t="shared" si="2"/>
        <v>0</v>
      </c>
      <c r="AA55" s="982"/>
      <c r="AB55" s="982"/>
      <c r="AC55" s="982"/>
      <c r="AD55" s="982"/>
      <c r="AE55" s="980"/>
      <c r="AF55" s="980"/>
      <c r="AG55" s="980"/>
      <c r="AH55" s="980"/>
      <c r="AI55" s="980"/>
      <c r="AJ55" s="980"/>
    </row>
    <row r="56" spans="1:36" s="883" customFormat="1" x14ac:dyDescent="0.3">
      <c r="A56" s="940" t="s">
        <v>144</v>
      </c>
      <c r="B56" s="933" t="s">
        <v>190</v>
      </c>
      <c r="C56" s="1003"/>
      <c r="D56" s="1004"/>
      <c r="E56" s="1004"/>
      <c r="F56" s="1002"/>
      <c r="G56" s="1002"/>
      <c r="H56" s="939" t="b">
        <f>IF(C56&lt;&gt;"",'[2]CBL Score Standard'!$D112,IF(D56&lt;&gt;"",SUM('[2]CBL Score Standard'!$D112:$E112),IF(E56&lt;&gt;"",SUM('[2]CBL Score Standard'!$D112:$F112),IF(F56&lt;&gt;"",SUM('[2]CBL Score Standard'!$D112:$G112),IF(G56&lt;&gt;"",SUM('[2]CBL Score Standard'!$D112:$H112,0))))))</f>
        <v>0</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t="s">
        <v>77</v>
      </c>
      <c r="D57" s="1002"/>
      <c r="E57" s="1002"/>
      <c r="F57" s="1002"/>
      <c r="G57" s="1002"/>
      <c r="H57" s="939">
        <f>IF(C57&lt;&gt;"",'[2]CBL Score Standard'!$D113,IF(D57&lt;&gt;"",SUM('[2]CBL Score Standard'!$D113:$E113),IF(E57&lt;&gt;"",SUM('[2]CBL Score Standard'!$D113:$F113),IF(F57&lt;&gt;"",SUM('[2]CBL Score Standard'!$D113:$G113),IF(G57&lt;&gt;"",SUM('[2]CBL Score Standard'!$D113:$H113,0))))))</f>
        <v>0</v>
      </c>
      <c r="K57" s="1173" t="s">
        <v>233</v>
      </c>
      <c r="L57" s="1174"/>
      <c r="M57" s="1174"/>
      <c r="N57" s="1174"/>
      <c r="O57" s="1174"/>
      <c r="P57" s="1174"/>
      <c r="Q57" s="1174"/>
      <c r="R57" s="1174"/>
      <c r="S57" s="1174"/>
      <c r="T57" s="1174"/>
      <c r="U57" s="1174"/>
      <c r="V57" s="1174"/>
      <c r="W57" s="1174"/>
      <c r="X57" s="1174"/>
      <c r="Y57" s="1026"/>
      <c r="Z57" s="985"/>
      <c r="AA57" s="1026"/>
      <c r="AB57" s="1026"/>
      <c r="AC57" s="1026"/>
      <c r="AD57" s="1026"/>
      <c r="AE57" s="1026"/>
      <c r="AF57" s="1026"/>
      <c r="AG57" s="1026"/>
      <c r="AH57" s="1026"/>
      <c r="AI57" s="1026"/>
      <c r="AJ57" s="1026"/>
    </row>
    <row r="58" spans="1:36" ht="27.6" x14ac:dyDescent="0.3">
      <c r="A58" s="940" t="s">
        <v>55</v>
      </c>
      <c r="B58" s="933" t="s">
        <v>419</v>
      </c>
      <c r="C58" s="1003"/>
      <c r="D58" s="1003"/>
      <c r="E58" s="1004"/>
      <c r="F58" s="1002"/>
      <c r="G58" s="1002"/>
      <c r="H58" s="939" t="b">
        <f>IF(C58&lt;&gt;"",'[2]CBL Score Standard'!$D114,IF(D58&lt;&gt;"",SUM('[2]CBL Score Standard'!$D114:$E114),IF(E58&lt;&gt;"",SUM('[2]CBL Score Standard'!$D114:$F114),IF(F58&lt;&gt;"",SUM('[2]CBL Score Standard'!$D114:$G114),IF(G58&lt;&gt;"",SUM('[2]CBL Score Standard'!$D114:$H114,0))))))</f>
        <v>0</v>
      </c>
      <c r="K58" s="1037" t="s">
        <v>133</v>
      </c>
      <c r="L58" s="1037" t="s">
        <v>91</v>
      </c>
      <c r="M58" s="1182" t="s">
        <v>75</v>
      </c>
      <c r="N58" s="1184" t="s">
        <v>134</v>
      </c>
      <c r="O58" s="1025" t="s">
        <v>135</v>
      </c>
      <c r="P58" s="1037" t="s">
        <v>136</v>
      </c>
      <c r="Q58" s="1037" t="s">
        <v>137</v>
      </c>
      <c r="R58" s="1037" t="s">
        <v>138</v>
      </c>
      <c r="S58" s="1035" t="s">
        <v>139</v>
      </c>
      <c r="T58" s="1027" t="s">
        <v>344</v>
      </c>
      <c r="U58" s="1027" t="s">
        <v>342</v>
      </c>
      <c r="V58" s="1027" t="s">
        <v>343</v>
      </c>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27.6" x14ac:dyDescent="0.3">
      <c r="A59" s="940" t="s">
        <v>56</v>
      </c>
      <c r="B59" s="933" t="s">
        <v>421</v>
      </c>
      <c r="C59" s="1003"/>
      <c r="D59" s="1003"/>
      <c r="E59" s="1004"/>
      <c r="F59" s="1002"/>
      <c r="G59" s="1002"/>
      <c r="H59" s="939" t="b">
        <f>IF(C59&lt;&gt;"",'[2]CBL Score Standard'!$D115,IF(D59&lt;&gt;"",SUM('[2]CBL Score Standard'!$D115:$E115),IF(E59&lt;&gt;"",SUM('[2]CBL Score Standard'!$D115:$F115),IF(F59&lt;&gt;"",SUM('[2]CBL Score Standard'!$D115:$G115),IF(G59&lt;&gt;"",SUM('[2]CBL Score Standard'!$D115:$H115,0))))))</f>
        <v>0</v>
      </c>
      <c r="K59" s="1031"/>
      <c r="L59" s="1031"/>
      <c r="M59" s="1183"/>
      <c r="N59" s="1185"/>
      <c r="O59" s="1024"/>
      <c r="P59" s="888" t="s">
        <v>141</v>
      </c>
      <c r="Q59" s="1031"/>
      <c r="R59" s="1031"/>
      <c r="S59" s="1036"/>
      <c r="T59" s="1027"/>
      <c r="U59" s="1027"/>
      <c r="V59" s="1027"/>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028" t="s">
        <v>142</v>
      </c>
      <c r="L60" s="1028" t="s">
        <v>143</v>
      </c>
      <c r="M60" s="934" t="s">
        <v>8</v>
      </c>
      <c r="N60" s="910" t="s">
        <v>2</v>
      </c>
      <c r="O60" s="891" t="s">
        <v>234</v>
      </c>
      <c r="P60" s="911"/>
      <c r="Q60" s="909"/>
      <c r="R60" s="912"/>
      <c r="S60" s="889"/>
      <c r="T60" s="997"/>
      <c r="U60" s="997"/>
      <c r="V60" s="997" t="str">
        <f t="shared" ref="V60:V67" si="3">IF(AND(W60="Y",X60="Y"),"Passed",IF(T60="M","Passed", ""))</f>
        <v/>
      </c>
      <c r="W60" s="997"/>
      <c r="X60" s="997"/>
      <c r="Y60" s="908"/>
      <c r="Z60" s="981">
        <f t="shared" ref="Z60:Z67" si="4">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029"/>
      <c r="L61" s="1029"/>
      <c r="M61" s="934" t="s">
        <v>8</v>
      </c>
      <c r="N61" s="910" t="s">
        <v>63</v>
      </c>
      <c r="O61" s="891" t="s">
        <v>236</v>
      </c>
      <c r="P61" s="911"/>
      <c r="Q61" s="909"/>
      <c r="R61" s="912"/>
      <c r="S61" s="889"/>
      <c r="T61" s="997"/>
      <c r="U61" s="997"/>
      <c r="V61" s="997" t="str">
        <f t="shared" si="3"/>
        <v/>
      </c>
      <c r="W61" s="997"/>
      <c r="X61" s="997"/>
      <c r="Y61" s="908"/>
      <c r="Z61" s="981">
        <f t="shared" si="4"/>
        <v>0</v>
      </c>
      <c r="AA61" s="982"/>
      <c r="AB61" s="982"/>
      <c r="AC61" s="982"/>
      <c r="AD61" s="982"/>
      <c r="AE61" s="980"/>
      <c r="AF61" s="980"/>
      <c r="AG61" s="980"/>
      <c r="AH61" s="980"/>
      <c r="AI61" s="980"/>
      <c r="AJ61" s="980"/>
    </row>
    <row r="62" spans="1:36" x14ac:dyDescent="0.3">
      <c r="A62" s="940" t="s">
        <v>56</v>
      </c>
      <c r="B62" s="933" t="s">
        <v>67</v>
      </c>
      <c r="C62" s="1003"/>
      <c r="D62" s="1003"/>
      <c r="E62" s="1002"/>
      <c r="F62" s="1002"/>
      <c r="G62" s="1002"/>
      <c r="H62" s="939" t="b">
        <f>IF(C62&lt;&gt;"",'[2]CBL Score Standard'!$D118,IF(D62&lt;&gt;"",SUM('[2]CBL Score Standard'!$D118:$E118),IF(E62&lt;&gt;"",SUM('[2]CBL Score Standard'!$D118:$F118),IF(F62&lt;&gt;"",SUM('[2]CBL Score Standard'!$D118:$G118),IF(G62&lt;&gt;"",SUM('[2]CBL Score Standard'!$D118:$H118,0))))))</f>
        <v>0</v>
      </c>
      <c r="K62" s="1029"/>
      <c r="L62" s="1029"/>
      <c r="M62" s="934" t="s">
        <v>8</v>
      </c>
      <c r="N62" s="889" t="s">
        <v>56</v>
      </c>
      <c r="O62" s="891" t="s">
        <v>237</v>
      </c>
      <c r="P62" s="911"/>
      <c r="Q62" s="909"/>
      <c r="R62" s="912"/>
      <c r="S62" s="889"/>
      <c r="T62" s="997"/>
      <c r="U62" s="997"/>
      <c r="V62" s="997" t="str">
        <f t="shared" si="3"/>
        <v/>
      </c>
      <c r="W62" s="997"/>
      <c r="X62" s="997"/>
      <c r="Y62" s="908"/>
      <c r="Z62" s="981">
        <f t="shared" si="4"/>
        <v>0</v>
      </c>
      <c r="AA62" s="982"/>
      <c r="AB62" s="982"/>
      <c r="AC62" s="982"/>
      <c r="AD62" s="982"/>
      <c r="AE62" s="980"/>
      <c r="AF62" s="980"/>
      <c r="AG62" s="980"/>
      <c r="AH62" s="980"/>
      <c r="AI62" s="980"/>
      <c r="AJ62" s="980"/>
    </row>
    <row r="63" spans="1:36" ht="12.75" customHeight="1" thickBot="1" x14ac:dyDescent="0.35">
      <c r="A63" s="941" t="s">
        <v>55</v>
      </c>
      <c r="B63" s="933" t="s">
        <v>1</v>
      </c>
      <c r="C63" s="1003"/>
      <c r="D63" s="1003"/>
      <c r="E63" s="1002"/>
      <c r="F63" s="1002"/>
      <c r="G63" s="1002"/>
      <c r="H63" s="939" t="b">
        <f>IF(C63&lt;&gt;"",'[2]CBL Score Standard'!$D119,IF(D63&lt;&gt;"",SUM('[2]CBL Score Standard'!$D119:$E119),IF(E63&lt;&gt;"",SUM('[2]CBL Score Standard'!$D119:$F119),IF(F63&lt;&gt;"",SUM('[2]CBL Score Standard'!$D119:$G119),IF(G63&lt;&gt;"",SUM('[2]CBL Score Standard'!$D119:$H119,0))))))</f>
        <v>0</v>
      </c>
      <c r="K63" s="1029"/>
      <c r="L63" s="1029"/>
      <c r="M63" s="934" t="s">
        <v>8</v>
      </c>
      <c r="N63" s="889" t="s">
        <v>55</v>
      </c>
      <c r="O63" s="891" t="s">
        <v>238</v>
      </c>
      <c r="P63" s="911"/>
      <c r="Q63" s="909"/>
      <c r="R63" s="912"/>
      <c r="S63" s="889"/>
      <c r="T63" s="997"/>
      <c r="U63" s="997"/>
      <c r="V63" s="997" t="str">
        <f t="shared" si="3"/>
        <v/>
      </c>
      <c r="W63" s="997"/>
      <c r="X63" s="997"/>
      <c r="Y63" s="908"/>
      <c r="Z63" s="981">
        <f t="shared" si="4"/>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0.81818181818181834</v>
      </c>
      <c r="K64" s="1029"/>
      <c r="L64" s="1029"/>
      <c r="M64" s="934" t="s">
        <v>8</v>
      </c>
      <c r="N64" s="910" t="s">
        <v>53</v>
      </c>
      <c r="O64" s="891" t="s">
        <v>239</v>
      </c>
      <c r="P64" s="911"/>
      <c r="Q64" s="909"/>
      <c r="R64" s="912"/>
      <c r="S64" s="889"/>
      <c r="T64" s="997"/>
      <c r="U64" s="997"/>
      <c r="V64" s="997" t="str">
        <f t="shared" si="3"/>
        <v/>
      </c>
      <c r="W64" s="997"/>
      <c r="X64" s="997"/>
      <c r="Y64" s="908"/>
      <c r="Z64" s="981">
        <f t="shared" si="4"/>
        <v>0</v>
      </c>
      <c r="AA64" s="982"/>
      <c r="AB64" s="982"/>
      <c r="AC64" s="982"/>
      <c r="AD64" s="982"/>
      <c r="AE64" s="980"/>
      <c r="AF64" s="980"/>
      <c r="AG64" s="980"/>
      <c r="AH64" s="980"/>
      <c r="AI64" s="980"/>
      <c r="AJ64" s="980"/>
    </row>
    <row r="65" spans="1:36" ht="28.2" thickBot="1" x14ac:dyDescent="0.35">
      <c r="A65" s="942" t="s">
        <v>83</v>
      </c>
      <c r="B65" s="943"/>
      <c r="C65" s="954">
        <v>0.81818181818181823</v>
      </c>
      <c r="D65" s="954">
        <v>0</v>
      </c>
      <c r="E65" s="954">
        <v>0</v>
      </c>
      <c r="F65" s="954">
        <v>0</v>
      </c>
      <c r="G65" s="954">
        <v>0</v>
      </c>
      <c r="H65" s="944">
        <v>0</v>
      </c>
      <c r="K65" s="1029"/>
      <c r="L65" s="1029"/>
      <c r="M65" s="934" t="s">
        <v>8</v>
      </c>
      <c r="N65" s="910" t="s">
        <v>59</v>
      </c>
      <c r="O65" s="891" t="s">
        <v>240</v>
      </c>
      <c r="P65" s="911"/>
      <c r="Q65" s="909"/>
      <c r="R65" s="912"/>
      <c r="S65" s="889"/>
      <c r="T65" s="997"/>
      <c r="U65" s="997"/>
      <c r="V65" s="997" t="str">
        <f t="shared" si="3"/>
        <v/>
      </c>
      <c r="W65" s="997"/>
      <c r="X65" s="997"/>
      <c r="Y65" s="908"/>
      <c r="Z65" s="981">
        <f t="shared" si="4"/>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0</v>
      </c>
      <c r="K66" s="1029"/>
      <c r="L66" s="1029"/>
      <c r="M66" s="934" t="s">
        <v>8</v>
      </c>
      <c r="N66" s="910" t="s">
        <v>55</v>
      </c>
      <c r="O66" s="891" t="s">
        <v>515</v>
      </c>
      <c r="P66" s="911"/>
      <c r="Q66" s="909"/>
      <c r="R66" s="912"/>
      <c r="S66" s="889"/>
      <c r="T66" s="997"/>
      <c r="U66" s="997"/>
      <c r="V66" s="997" t="str">
        <f t="shared" si="3"/>
        <v/>
      </c>
      <c r="W66" s="997"/>
      <c r="X66" s="997"/>
      <c r="Y66" s="908"/>
      <c r="Z66" s="981">
        <f t="shared" si="4"/>
        <v>0</v>
      </c>
      <c r="AA66" s="982"/>
      <c r="AB66" s="982"/>
      <c r="AC66" s="982"/>
      <c r="AD66" s="982"/>
      <c r="AE66" s="980"/>
      <c r="AF66" s="980"/>
      <c r="AG66" s="980"/>
      <c r="AH66" s="980"/>
      <c r="AI66" s="980"/>
      <c r="AJ66" s="980"/>
    </row>
    <row r="67" spans="1:36" x14ac:dyDescent="0.3">
      <c r="C67" s="955"/>
      <c r="D67" s="955"/>
      <c r="E67" s="955"/>
      <c r="F67" s="955"/>
      <c r="G67" s="955"/>
      <c r="K67" s="1030"/>
      <c r="L67" s="1030"/>
      <c r="M67" s="934" t="s">
        <v>8</v>
      </c>
      <c r="N67" s="910" t="s">
        <v>149</v>
      </c>
      <c r="O67" s="891" t="s">
        <v>370</v>
      </c>
      <c r="P67" s="904" t="s">
        <v>145</v>
      </c>
      <c r="Q67" s="892" t="s">
        <v>217</v>
      </c>
      <c r="R67" s="898" t="s">
        <v>241</v>
      </c>
      <c r="S67" s="889"/>
      <c r="T67" s="997"/>
      <c r="U67" s="997"/>
      <c r="V67" s="997" t="str">
        <f t="shared" si="3"/>
        <v/>
      </c>
      <c r="W67" s="997"/>
      <c r="X67" s="997"/>
      <c r="Y67" s="899" t="s">
        <v>242</v>
      </c>
      <c r="Z67" s="981">
        <f t="shared" si="4"/>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73" t="s">
        <v>243</v>
      </c>
      <c r="L69" s="1174"/>
      <c r="M69" s="1174"/>
      <c r="N69" s="1174"/>
      <c r="O69" s="1174"/>
      <c r="P69" s="1174"/>
      <c r="Q69" s="1174"/>
      <c r="R69" s="1174"/>
      <c r="S69" s="1174"/>
      <c r="T69" s="1174"/>
      <c r="U69" s="1174"/>
      <c r="V69" s="1174"/>
      <c r="W69" s="1174"/>
      <c r="X69" s="1174"/>
      <c r="Y69" s="1026"/>
      <c r="Z69" s="985"/>
      <c r="AA69" s="1026"/>
      <c r="AB69" s="1026"/>
      <c r="AC69" s="1026"/>
      <c r="AD69" s="1026"/>
      <c r="AE69" s="1026"/>
      <c r="AF69" s="1026"/>
      <c r="AG69" s="1026"/>
      <c r="AH69" s="1026"/>
      <c r="AI69" s="1026"/>
      <c r="AJ69" s="1026"/>
    </row>
    <row r="70" spans="1:36" ht="27.6" x14ac:dyDescent="0.3">
      <c r="B70" s="955"/>
      <c r="C70" s="955"/>
      <c r="D70" s="955"/>
      <c r="E70" s="955"/>
      <c r="F70" s="955"/>
      <c r="G70" s="955"/>
      <c r="K70" s="1037" t="s">
        <v>133</v>
      </c>
      <c r="L70" s="1037" t="s">
        <v>91</v>
      </c>
      <c r="M70" s="1182" t="s">
        <v>75</v>
      </c>
      <c r="N70" s="1184" t="s">
        <v>134</v>
      </c>
      <c r="O70" s="1025" t="s">
        <v>135</v>
      </c>
      <c r="P70" s="1037" t="s">
        <v>136</v>
      </c>
      <c r="Q70" s="1037" t="s">
        <v>137</v>
      </c>
      <c r="R70" s="1037" t="s">
        <v>138</v>
      </c>
      <c r="S70" s="1035" t="s">
        <v>139</v>
      </c>
      <c r="T70" s="1027" t="s">
        <v>344</v>
      </c>
      <c r="U70" s="1027" t="s">
        <v>342</v>
      </c>
      <c r="V70" s="1027" t="s">
        <v>343</v>
      </c>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27.6" x14ac:dyDescent="0.3">
      <c r="B71" s="955"/>
      <c r="C71" s="955"/>
      <c r="D71" s="955"/>
      <c r="E71" s="955"/>
      <c r="F71" s="955"/>
      <c r="G71" s="955"/>
      <c r="K71" s="1031"/>
      <c r="L71" s="1031"/>
      <c r="M71" s="1183"/>
      <c r="N71" s="1185"/>
      <c r="O71" s="1024"/>
      <c r="P71" s="888" t="s">
        <v>141</v>
      </c>
      <c r="Q71" s="1031"/>
      <c r="R71" s="1031"/>
      <c r="S71" s="1036"/>
      <c r="T71" s="1027"/>
      <c r="U71" s="1027"/>
      <c r="V71" s="1027"/>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B72" s="955"/>
      <c r="C72" s="955"/>
      <c r="D72" s="955"/>
      <c r="E72" s="955"/>
      <c r="F72" s="955"/>
      <c r="G72" s="955"/>
      <c r="K72" s="1028" t="s">
        <v>142</v>
      </c>
      <c r="L72" s="1028" t="s">
        <v>143</v>
      </c>
      <c r="M72" s="934" t="s">
        <v>9</v>
      </c>
      <c r="N72" s="910" t="s">
        <v>235</v>
      </c>
      <c r="O72" s="891" t="s">
        <v>244</v>
      </c>
      <c r="P72" s="913"/>
      <c r="Q72" s="914"/>
      <c r="R72" s="915"/>
      <c r="S72" s="889"/>
      <c r="T72" s="997"/>
      <c r="U72" s="997"/>
      <c r="V72" s="997" t="str">
        <f>IF(AND(W72="Y",X72="Y"),"Passed",IF(T72="M","Passed", ""))</f>
        <v/>
      </c>
      <c r="W72" s="997"/>
      <c r="X72" s="997"/>
      <c r="Y72" s="916"/>
      <c r="Z72" s="981">
        <f t="shared" ref="Z72:Z75" si="5">DATEDIF(AA72,AB72,"m")/12+DATEDIF(AC72,AD72,"m")/12+DATEDIF(AE72,AF72,"m")/12+DATEDIF(AG72,AH72,"m")/12+DATEDIF(AI72,AJ72,"m")/12</f>
        <v>0</v>
      </c>
      <c r="AA72" s="982"/>
      <c r="AB72" s="982"/>
      <c r="AC72" s="982"/>
      <c r="AD72" s="982"/>
      <c r="AE72" s="980"/>
      <c r="AF72" s="980"/>
      <c r="AG72" s="980"/>
      <c r="AH72" s="980"/>
      <c r="AI72" s="980"/>
      <c r="AJ72" s="980"/>
    </row>
    <row r="73" spans="1:36" x14ac:dyDescent="0.3">
      <c r="B73" s="955"/>
      <c r="C73" s="955"/>
      <c r="D73" s="955"/>
      <c r="E73" s="955"/>
      <c r="F73" s="955"/>
      <c r="G73" s="955"/>
      <c r="K73" s="1029"/>
      <c r="L73" s="1029"/>
      <c r="M73" s="934" t="s">
        <v>9</v>
      </c>
      <c r="N73" s="910" t="s">
        <v>229</v>
      </c>
      <c r="O73" s="891" t="s">
        <v>245</v>
      </c>
      <c r="P73" s="913"/>
      <c r="Q73" s="914"/>
      <c r="R73" s="915"/>
      <c r="S73" s="889"/>
      <c r="T73" s="997"/>
      <c r="U73" s="997"/>
      <c r="V73" s="997" t="str">
        <f>IF(AND(W73="Y",X73="Y"),"Passed",IF(T73="M","Passed", ""))</f>
        <v/>
      </c>
      <c r="W73" s="997"/>
      <c r="X73" s="997"/>
      <c r="Y73" s="916"/>
      <c r="Z73" s="981">
        <f t="shared" si="5"/>
        <v>0</v>
      </c>
      <c r="AA73" s="982"/>
      <c r="AB73" s="982"/>
      <c r="AC73" s="982"/>
      <c r="AD73" s="982"/>
      <c r="AE73" s="980"/>
      <c r="AF73" s="980"/>
      <c r="AG73" s="980"/>
      <c r="AH73" s="980"/>
      <c r="AI73" s="980"/>
      <c r="AJ73" s="980"/>
    </row>
    <row r="74" spans="1:36" ht="41.4" x14ac:dyDescent="0.3">
      <c r="B74" s="955"/>
      <c r="C74" s="955"/>
      <c r="D74" s="955"/>
      <c r="E74" s="955"/>
      <c r="F74" s="955"/>
      <c r="G74" s="955"/>
      <c r="K74" s="1029"/>
      <c r="L74" s="1029"/>
      <c r="M74" s="934" t="s">
        <v>9</v>
      </c>
      <c r="N74" s="910" t="s">
        <v>3</v>
      </c>
      <c r="O74" s="891" t="s">
        <v>516</v>
      </c>
      <c r="P74" s="913"/>
      <c r="Q74" s="914"/>
      <c r="R74" s="915"/>
      <c r="S74" s="889"/>
      <c r="T74" s="997"/>
      <c r="U74" s="997"/>
      <c r="V74" s="997" t="str">
        <f>IF(AND(W74="Y",X74="Y"),"Passed",IF(T74="M","Passed", ""))</f>
        <v/>
      </c>
      <c r="W74" s="997"/>
      <c r="X74" s="997"/>
      <c r="Y74" s="916"/>
      <c r="Z74" s="981">
        <f t="shared" si="5"/>
        <v>0</v>
      </c>
      <c r="AA74" s="982"/>
      <c r="AB74" s="982"/>
      <c r="AC74" s="982"/>
      <c r="AD74" s="982"/>
      <c r="AE74" s="980"/>
      <c r="AF74" s="980"/>
      <c r="AG74" s="980"/>
      <c r="AH74" s="980"/>
      <c r="AI74" s="980"/>
      <c r="AJ74" s="980"/>
    </row>
    <row r="75" spans="1:36" ht="12.75" customHeight="1" x14ac:dyDescent="0.3">
      <c r="B75" s="955"/>
      <c r="C75" s="955"/>
      <c r="D75" s="955"/>
      <c r="E75" s="955"/>
      <c r="F75" s="955"/>
      <c r="G75" s="955"/>
      <c r="K75" s="1030"/>
      <c r="L75" s="1030"/>
      <c r="M75" s="934" t="s">
        <v>9</v>
      </c>
      <c r="N75" s="910" t="s">
        <v>3</v>
      </c>
      <c r="O75" s="891" t="s">
        <v>246</v>
      </c>
      <c r="P75" s="913"/>
      <c r="Q75" s="914"/>
      <c r="R75" s="915"/>
      <c r="S75" s="889"/>
      <c r="T75" s="997"/>
      <c r="U75" s="997"/>
      <c r="V75" s="997" t="str">
        <f>IF(AND(W75="Y",X75="Y"),"Passed",IF(T75="M","Passed", ""))</f>
        <v/>
      </c>
      <c r="W75" s="997"/>
      <c r="X75" s="997"/>
      <c r="Y75" s="916"/>
      <c r="Z75" s="981">
        <f t="shared" si="5"/>
        <v>0</v>
      </c>
      <c r="AA75" s="982"/>
      <c r="AB75" s="982"/>
      <c r="AC75" s="982"/>
      <c r="AD75" s="982"/>
      <c r="AE75" s="980"/>
      <c r="AF75" s="980"/>
      <c r="AG75" s="980"/>
      <c r="AH75" s="980"/>
      <c r="AI75" s="980"/>
      <c r="AJ75" s="980"/>
    </row>
    <row r="76" spans="1:36" x14ac:dyDescent="0.3">
      <c r="B76" s="955"/>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B77" s="955"/>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B78" s="955"/>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B79" s="955"/>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B80" s="955"/>
      <c r="C80" s="955"/>
      <c r="D80" s="955"/>
      <c r="E80" s="955"/>
      <c r="F80" s="955"/>
      <c r="G80" s="955"/>
    </row>
    <row r="81" spans="2:7" x14ac:dyDescent="0.3">
      <c r="B81" s="955"/>
      <c r="C81" s="955"/>
      <c r="D81" s="955"/>
      <c r="E81" s="955"/>
      <c r="F81" s="955"/>
      <c r="G81" s="955"/>
    </row>
    <row r="82" spans="2:7" x14ac:dyDescent="0.3">
      <c r="B82" s="955"/>
      <c r="C82" s="955"/>
      <c r="D82" s="955"/>
      <c r="E82" s="955"/>
      <c r="F82" s="955"/>
      <c r="G82" s="955"/>
    </row>
    <row r="83" spans="2:7" x14ac:dyDescent="0.3">
      <c r="B83" s="955"/>
      <c r="C83" s="955"/>
      <c r="D83" s="955"/>
      <c r="E83" s="955"/>
      <c r="F83" s="955"/>
      <c r="G83" s="955"/>
    </row>
    <row r="84" spans="2:7" x14ac:dyDescent="0.3">
      <c r="B84" s="955"/>
      <c r="C84" s="955"/>
      <c r="D84" s="955"/>
      <c r="E84" s="955"/>
      <c r="F84" s="955"/>
      <c r="G84" s="955"/>
    </row>
    <row r="85" spans="2:7" x14ac:dyDescent="0.3">
      <c r="B85" s="955"/>
      <c r="C85" s="955"/>
      <c r="D85" s="955"/>
      <c r="E85" s="955"/>
      <c r="F85" s="955"/>
      <c r="G85" s="955"/>
    </row>
    <row r="86" spans="2:7" x14ac:dyDescent="0.3">
      <c r="B86" s="955"/>
      <c r="C86" s="955"/>
      <c r="D86" s="955"/>
      <c r="E86" s="955"/>
      <c r="F86" s="955"/>
      <c r="G86" s="955"/>
    </row>
    <row r="87" spans="2:7" x14ac:dyDescent="0.3">
      <c r="B87" s="955"/>
      <c r="C87" s="955"/>
      <c r="D87" s="955"/>
      <c r="E87" s="955"/>
      <c r="F87" s="955"/>
      <c r="G87" s="955"/>
    </row>
    <row r="88" spans="2:7" x14ac:dyDescent="0.3">
      <c r="B88" s="955"/>
      <c r="C88" s="955"/>
      <c r="D88" s="955"/>
      <c r="E88" s="955"/>
      <c r="F88" s="955"/>
      <c r="G88" s="955"/>
    </row>
    <row r="89" spans="2:7" x14ac:dyDescent="0.3">
      <c r="B89" s="955"/>
      <c r="C89" s="955"/>
      <c r="D89" s="955"/>
      <c r="E89" s="955"/>
      <c r="F89" s="955"/>
      <c r="G89" s="955"/>
    </row>
    <row r="90" spans="2:7" x14ac:dyDescent="0.3">
      <c r="B90" s="955"/>
      <c r="C90" s="955"/>
      <c r="D90" s="955"/>
      <c r="E90" s="955"/>
      <c r="F90" s="955"/>
      <c r="G90" s="955"/>
    </row>
    <row r="91" spans="2:7" x14ac:dyDescent="0.3">
      <c r="B91" s="955"/>
      <c r="C91" s="955"/>
      <c r="D91" s="955"/>
      <c r="E91" s="955"/>
      <c r="F91" s="955"/>
      <c r="G91" s="955"/>
    </row>
    <row r="92" spans="2:7" x14ac:dyDescent="0.3">
      <c r="B92" s="955"/>
      <c r="C92" s="955"/>
      <c r="D92" s="955"/>
      <c r="E92" s="955"/>
      <c r="F92" s="955"/>
      <c r="G92" s="955"/>
    </row>
    <row r="93" spans="2:7" x14ac:dyDescent="0.3">
      <c r="B93" s="955"/>
      <c r="C93" s="955"/>
      <c r="D93" s="955"/>
      <c r="E93" s="955"/>
      <c r="F93" s="955"/>
      <c r="G93" s="955"/>
    </row>
    <row r="94" spans="2:7" x14ac:dyDescent="0.3">
      <c r="B94" s="955"/>
      <c r="C94" s="955"/>
      <c r="D94" s="955"/>
      <c r="E94" s="955"/>
      <c r="F94" s="955"/>
      <c r="G94" s="955"/>
    </row>
    <row r="95" spans="2:7" x14ac:dyDescent="0.3">
      <c r="B95" s="955"/>
      <c r="C95" s="955"/>
      <c r="D95" s="955"/>
      <c r="E95" s="955"/>
      <c r="F95" s="955"/>
      <c r="G95" s="955"/>
    </row>
    <row r="96" spans="2:7" x14ac:dyDescent="0.3">
      <c r="B96" s="955"/>
      <c r="C96" s="955"/>
      <c r="D96" s="955"/>
      <c r="E96" s="955"/>
      <c r="F96" s="955"/>
      <c r="G96" s="955"/>
    </row>
    <row r="97" spans="2:7" x14ac:dyDescent="0.3">
      <c r="B97" s="955"/>
      <c r="C97" s="955"/>
      <c r="D97" s="955"/>
      <c r="E97" s="955"/>
      <c r="F97" s="955"/>
      <c r="G97" s="955"/>
    </row>
    <row r="98" spans="2:7" x14ac:dyDescent="0.3">
      <c r="B98" s="955"/>
      <c r="C98" s="955"/>
      <c r="D98" s="955"/>
      <c r="E98" s="955"/>
      <c r="F98" s="955"/>
      <c r="G98" s="955"/>
    </row>
    <row r="99" spans="2:7" x14ac:dyDescent="0.3">
      <c r="B99" s="955"/>
      <c r="C99" s="955"/>
      <c r="D99" s="955"/>
      <c r="E99" s="955"/>
      <c r="F99" s="955"/>
      <c r="G99" s="955"/>
    </row>
    <row r="100" spans="2:7" x14ac:dyDescent="0.3">
      <c r="B100" s="955"/>
      <c r="C100" s="955"/>
      <c r="D100" s="955"/>
      <c r="E100" s="955"/>
      <c r="F100" s="955"/>
      <c r="G100" s="955"/>
    </row>
    <row r="101" spans="2:7" x14ac:dyDescent="0.3">
      <c r="B101" s="955"/>
      <c r="C101" s="955"/>
      <c r="D101" s="955"/>
      <c r="E101" s="955"/>
      <c r="F101" s="955"/>
      <c r="G101" s="955"/>
    </row>
    <row r="102" spans="2:7" x14ac:dyDescent="0.3">
      <c r="B102" s="955"/>
      <c r="C102" s="955"/>
      <c r="D102" s="955"/>
      <c r="E102" s="955"/>
      <c r="F102" s="955"/>
      <c r="G102" s="955"/>
    </row>
    <row r="103" spans="2:7" x14ac:dyDescent="0.3">
      <c r="B103" s="955"/>
      <c r="C103" s="955"/>
      <c r="D103" s="955"/>
      <c r="E103" s="955"/>
      <c r="F103" s="955"/>
      <c r="G103" s="955"/>
    </row>
    <row r="104" spans="2:7" x14ac:dyDescent="0.3">
      <c r="B104" s="955"/>
      <c r="C104" s="955"/>
      <c r="D104" s="955"/>
      <c r="E104" s="955"/>
      <c r="F104" s="955"/>
      <c r="G104" s="955"/>
    </row>
    <row r="105" spans="2:7" x14ac:dyDescent="0.3">
      <c r="B105" s="955"/>
      <c r="C105" s="955"/>
      <c r="D105" s="955"/>
      <c r="E105" s="955"/>
      <c r="F105" s="955"/>
      <c r="G105" s="955"/>
    </row>
    <row r="106" spans="2:7" x14ac:dyDescent="0.3">
      <c r="B106" s="955"/>
      <c r="C106" s="955"/>
      <c r="D106" s="955"/>
      <c r="E106" s="955"/>
      <c r="F106" s="955"/>
      <c r="G106" s="955"/>
    </row>
    <row r="107" spans="2:7" x14ac:dyDescent="0.3">
      <c r="B107" s="955"/>
      <c r="C107" s="955"/>
      <c r="D107" s="955"/>
      <c r="E107" s="955"/>
      <c r="F107" s="955"/>
      <c r="G107" s="955"/>
    </row>
    <row r="108" spans="2:7" x14ac:dyDescent="0.3">
      <c r="B108" s="955"/>
      <c r="C108" s="955"/>
      <c r="D108" s="955"/>
      <c r="E108" s="955"/>
      <c r="F108" s="955"/>
      <c r="G108" s="955"/>
    </row>
    <row r="109" spans="2:7" x14ac:dyDescent="0.3">
      <c r="B109" s="955"/>
      <c r="C109" s="955"/>
      <c r="D109" s="955"/>
      <c r="E109" s="955"/>
      <c r="F109" s="955"/>
      <c r="G109" s="955"/>
    </row>
    <row r="110" spans="2:7" x14ac:dyDescent="0.3">
      <c r="B110" s="955"/>
      <c r="C110" s="955"/>
      <c r="D110" s="955"/>
      <c r="E110" s="955"/>
      <c r="F110" s="955"/>
      <c r="G110" s="955"/>
    </row>
    <row r="111" spans="2:7" x14ac:dyDescent="0.3">
      <c r="B111" s="955"/>
      <c r="C111" s="955"/>
      <c r="D111" s="955"/>
      <c r="E111" s="955"/>
      <c r="F111" s="955"/>
      <c r="G111" s="955"/>
    </row>
    <row r="112" spans="2:7" x14ac:dyDescent="0.3">
      <c r="B112" s="955"/>
      <c r="C112" s="955"/>
      <c r="D112" s="955"/>
      <c r="E112" s="955"/>
      <c r="F112" s="955"/>
      <c r="G112" s="955"/>
    </row>
    <row r="113" spans="2:7" x14ac:dyDescent="0.3">
      <c r="B113" s="955"/>
      <c r="C113" s="955"/>
      <c r="D113" s="955"/>
      <c r="E113" s="955"/>
      <c r="F113" s="955"/>
      <c r="G113" s="955"/>
    </row>
    <row r="114" spans="2:7" x14ac:dyDescent="0.3">
      <c r="B114" s="955"/>
      <c r="C114" s="955"/>
      <c r="D114" s="955"/>
      <c r="E114" s="955"/>
      <c r="F114" s="955"/>
      <c r="G114" s="955"/>
    </row>
    <row r="115" spans="2:7" x14ac:dyDescent="0.3">
      <c r="B115" s="955"/>
      <c r="C115" s="955"/>
      <c r="D115" s="955"/>
      <c r="E115" s="955"/>
      <c r="F115" s="955"/>
      <c r="G115" s="955"/>
    </row>
    <row r="116" spans="2:7" x14ac:dyDescent="0.3">
      <c r="B116" s="955"/>
      <c r="C116" s="955"/>
      <c r="D116" s="955"/>
      <c r="E116" s="955"/>
      <c r="F116" s="955"/>
      <c r="G116" s="955"/>
    </row>
    <row r="117" spans="2:7" x14ac:dyDescent="0.3">
      <c r="B117" s="955"/>
      <c r="C117" s="955"/>
      <c r="D117" s="955"/>
      <c r="E117" s="955"/>
      <c r="F117" s="955"/>
      <c r="G117" s="955"/>
    </row>
    <row r="118" spans="2:7" x14ac:dyDescent="0.3">
      <c r="B118" s="955"/>
      <c r="C118" s="955"/>
      <c r="D118" s="955"/>
      <c r="E118" s="955"/>
      <c r="F118" s="955"/>
      <c r="G118" s="955"/>
    </row>
    <row r="119" spans="2:7" x14ac:dyDescent="0.3">
      <c r="B119" s="955"/>
      <c r="C119" s="955"/>
      <c r="D119" s="955"/>
      <c r="E119" s="955"/>
      <c r="F119" s="955"/>
      <c r="G119" s="955"/>
    </row>
    <row r="120" spans="2:7" x14ac:dyDescent="0.3">
      <c r="B120" s="955"/>
      <c r="C120" s="955"/>
      <c r="D120" s="955"/>
      <c r="E120" s="955"/>
      <c r="F120" s="955"/>
      <c r="G120" s="955"/>
    </row>
    <row r="121" spans="2:7" x14ac:dyDescent="0.3">
      <c r="B121" s="955"/>
      <c r="C121" s="955"/>
      <c r="D121" s="955"/>
      <c r="E121" s="955"/>
      <c r="F121" s="955"/>
      <c r="G121" s="955"/>
    </row>
    <row r="122" spans="2:7" x14ac:dyDescent="0.3">
      <c r="B122" s="955"/>
      <c r="C122" s="955"/>
      <c r="D122" s="955"/>
      <c r="E122" s="955"/>
      <c r="F122" s="955"/>
      <c r="G122" s="955"/>
    </row>
    <row r="123" spans="2:7" x14ac:dyDescent="0.3">
      <c r="B123" s="955"/>
      <c r="C123" s="955"/>
      <c r="D123" s="955"/>
      <c r="E123" s="955"/>
      <c r="F123" s="955"/>
      <c r="G123" s="955"/>
    </row>
    <row r="124" spans="2:7" x14ac:dyDescent="0.3">
      <c r="B124" s="955"/>
      <c r="C124" s="955"/>
      <c r="D124" s="955"/>
      <c r="E124" s="955"/>
      <c r="F124" s="955"/>
      <c r="G124" s="955"/>
    </row>
    <row r="125" spans="2:7" x14ac:dyDescent="0.3">
      <c r="C125" s="955"/>
      <c r="D125" s="955"/>
      <c r="E125" s="955"/>
      <c r="F125" s="955"/>
      <c r="G125" s="955"/>
    </row>
    <row r="126" spans="2:7" x14ac:dyDescent="0.3">
      <c r="C126" s="955"/>
      <c r="D126" s="955"/>
      <c r="E126" s="955"/>
      <c r="F126" s="955"/>
      <c r="G126" s="955"/>
    </row>
    <row r="127" spans="2:7" x14ac:dyDescent="0.3">
      <c r="C127" s="955"/>
      <c r="D127" s="955"/>
      <c r="E127" s="955"/>
      <c r="F127" s="955"/>
      <c r="G127" s="955"/>
    </row>
    <row r="128" spans="2: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3:AN66"/>
  <mergeCells count="48">
    <mergeCell ref="AG70:AH70"/>
    <mergeCell ref="AI70:AJ70"/>
    <mergeCell ref="AI58:AJ58"/>
    <mergeCell ref="A64:G64"/>
    <mergeCell ref="A66:G66"/>
    <mergeCell ref="K69:X69"/>
    <mergeCell ref="M70:M71"/>
    <mergeCell ref="N70:N71"/>
    <mergeCell ref="Z70:Z71"/>
    <mergeCell ref="AA70:AB70"/>
    <mergeCell ref="AC70:AD70"/>
    <mergeCell ref="AE70:AF70"/>
    <mergeCell ref="AI38:AJ38"/>
    <mergeCell ref="K57:X57"/>
    <mergeCell ref="M58:M59"/>
    <mergeCell ref="N58:N59"/>
    <mergeCell ref="Z58:Z59"/>
    <mergeCell ref="AA58:AB58"/>
    <mergeCell ref="AC58:AD58"/>
    <mergeCell ref="AE58:AF58"/>
    <mergeCell ref="AG58:AH58"/>
    <mergeCell ref="AE17:AF17"/>
    <mergeCell ref="AG17:AH17"/>
    <mergeCell ref="AI17:AJ17"/>
    <mergeCell ref="K37:X37"/>
    <mergeCell ref="M38:M39"/>
    <mergeCell ref="N38:N39"/>
    <mergeCell ref="Z38:Z39"/>
    <mergeCell ref="AA38:AB38"/>
    <mergeCell ref="AC38:AD38"/>
    <mergeCell ref="AE38:AF38"/>
    <mergeCell ref="M17:M18"/>
    <mergeCell ref="N17:N18"/>
    <mergeCell ref="Z17:Z18"/>
    <mergeCell ref="AA17:AB17"/>
    <mergeCell ref="AC17:AD17"/>
    <mergeCell ref="AG38:AH38"/>
    <mergeCell ref="AC2:AD2"/>
    <mergeCell ref="AE2:AF2"/>
    <mergeCell ref="AG2:AH2"/>
    <mergeCell ref="AI2:AJ2"/>
    <mergeCell ref="K16:X16"/>
    <mergeCell ref="AA2:AB2"/>
    <mergeCell ref="A1:H1"/>
    <mergeCell ref="K1:X1"/>
    <mergeCell ref="M2:M3"/>
    <mergeCell ref="N2:N3"/>
    <mergeCell ref="Z2:Z3"/>
  </mergeCells>
  <conditionalFormatting sqref="G46">
    <cfRule type="containsText" dxfId="2130" priority="23" operator="containsText" text="O">
      <formula>NOT(ISERROR(SEARCH("O",G46)))</formula>
    </cfRule>
  </conditionalFormatting>
  <conditionalFormatting sqref="G46">
    <cfRule type="containsText" dxfId="2129" priority="20" operator="containsText" text="N/A">
      <formula>NOT(ISERROR(SEARCH("N/A",G46)))</formula>
    </cfRule>
    <cfRule type="containsText" dxfId="2128" priority="21" operator="containsText" text="Blank">
      <formula>NOT(ISERROR(SEARCH("Blank",G46)))</formula>
    </cfRule>
    <cfRule type="containsText" dxfId="2127" priority="22" operator="containsText" text="M">
      <formula>NOT(ISERROR(SEARCH("M",G46)))</formula>
    </cfRule>
  </conditionalFormatting>
  <conditionalFormatting sqref="C7:D7 F7:H7">
    <cfRule type="containsText" dxfId="2126" priority="17" operator="containsText" text="N/A">
      <formula>NOT(ISERROR(SEARCH("N/A",C7)))</formula>
    </cfRule>
    <cfRule type="containsText" dxfId="2125" priority="18" operator="containsText" text="Blank">
      <formula>NOT(ISERROR(SEARCH("Blank",C7)))</formula>
    </cfRule>
    <cfRule type="containsText" dxfId="2124" priority="19" operator="containsText" text="M">
      <formula>NOT(ISERROR(SEARCH("M",C7)))</formula>
    </cfRule>
  </conditionalFormatting>
  <conditionalFormatting sqref="F46">
    <cfRule type="containsText" dxfId="2123" priority="16" operator="containsText" text="O">
      <formula>NOT(ISERROR(SEARCH("O",F46)))</formula>
    </cfRule>
  </conditionalFormatting>
  <conditionalFormatting sqref="F46">
    <cfRule type="containsText" dxfId="2122" priority="13" operator="containsText" text="N/A">
      <formula>NOT(ISERROR(SEARCH("N/A",F46)))</formula>
    </cfRule>
    <cfRule type="containsText" dxfId="2121" priority="14" operator="containsText" text="Blank">
      <formula>NOT(ISERROR(SEARCH("Blank",F46)))</formula>
    </cfRule>
    <cfRule type="containsText" dxfId="2120" priority="15" operator="containsText" text="M">
      <formula>NOT(ISERROR(SEARCH("M",F46)))</formula>
    </cfRule>
  </conditionalFormatting>
  <conditionalFormatting sqref="C46:D46">
    <cfRule type="containsText" dxfId="2119" priority="12" operator="containsText" text="O">
      <formula>NOT(ISERROR(SEARCH("O",C46)))</formula>
    </cfRule>
  </conditionalFormatting>
  <conditionalFormatting sqref="C46:D46">
    <cfRule type="containsText" dxfId="2118" priority="9" operator="containsText" text="N/A">
      <formula>NOT(ISERROR(SEARCH("N/A",C46)))</formula>
    </cfRule>
    <cfRule type="containsText" dxfId="2117" priority="10" operator="containsText" text="Blank">
      <formula>NOT(ISERROR(SEARCH("Blank",C46)))</formula>
    </cfRule>
    <cfRule type="containsText" dxfId="2116" priority="11" operator="containsText" text="M">
      <formula>NOT(ISERROR(SEARCH("M",C46)))</formula>
    </cfRule>
  </conditionalFormatting>
  <conditionalFormatting sqref="B125:B1048576 B1:B28 B30:B69">
    <cfRule type="duplicateValues" dxfId="2115" priority="8"/>
  </conditionalFormatting>
  <conditionalFormatting sqref="B29">
    <cfRule type="duplicateValues" dxfId="2114" priority="7"/>
  </conditionalFormatting>
  <conditionalFormatting sqref="Z4 Z51:Z55 Z40:Z43 Z45:Z49 Z19:Z35">
    <cfRule type="cellIs" dxfId="2113" priority="6" operator="greaterThan">
      <formula>0</formula>
    </cfRule>
  </conditionalFormatting>
  <conditionalFormatting sqref="Z5:Z14">
    <cfRule type="cellIs" dxfId="2112" priority="5" operator="greaterThan">
      <formula>0</formula>
    </cfRule>
  </conditionalFormatting>
  <conditionalFormatting sqref="Z60:Z67">
    <cfRule type="cellIs" dxfId="2111" priority="4" operator="greaterThan">
      <formula>0</formula>
    </cfRule>
  </conditionalFormatting>
  <conditionalFormatting sqref="Z72:Z75">
    <cfRule type="cellIs" dxfId="2110" priority="3" operator="greaterThan">
      <formula>0</formula>
    </cfRule>
  </conditionalFormatting>
  <conditionalFormatting sqref="Z50">
    <cfRule type="cellIs" dxfId="2109" priority="2" operator="greaterThan">
      <formula>0</formula>
    </cfRule>
  </conditionalFormatting>
  <conditionalFormatting sqref="Z44">
    <cfRule type="cellIs" dxfId="2108" priority="1" operator="greaterThan">
      <formula>0</formula>
    </cfRule>
  </conditionalFormatting>
  <dataValidations count="3">
    <dataValidation type="list" allowBlank="1" showInputMessage="1" showErrorMessage="1" sqref="V58:V68 V70:V79 V38:V56 V17:V36 V2:V15">
      <formula1>"Passed, Failed, N/A"</formula1>
    </dataValidation>
    <dataValidation type="list" allowBlank="1" showInputMessage="1" showErrorMessage="1" sqref="T70:T79 T58:T68 T2:T15 T38:T56 T17:T36">
      <formula1>"M, O, N/A"</formula1>
    </dataValidation>
    <dataValidation type="list" allowBlank="1" showInputMessage="1" showErrorMessage="1" sqref="X33 X19 X21 X4:X10 W70:W79 W2:W15 W58:W68 X12 W17:W36 W38:W56">
      <formula1>"Y, N"</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7" right="0.7" top="0.75" bottom="0.75" header="0.3" footer="0.3"/>
  <drawing r:id="rId19"/>
  <legacyDrawing r:id="rId20"/>
  <controls>
    <mc:AlternateContent xmlns:mc="http://schemas.openxmlformats.org/markup-compatibility/2006">
      <mc:Choice Requires="x14">
        <control shapeId="1116162" r:id="rId21" name="CommandButton2">
          <controlPr defaultSize="0" autoLine="0" r:id="rId22">
            <anchor moveWithCells="1">
              <from>
                <xdr:col>8</xdr:col>
                <xdr:colOff>213360</xdr:colOff>
                <xdr:row>18</xdr:row>
                <xdr:rowOff>0</xdr:rowOff>
              </from>
              <to>
                <xdr:col>9</xdr:col>
                <xdr:colOff>541020</xdr:colOff>
                <xdr:row>20</xdr:row>
                <xdr:rowOff>83820</xdr:rowOff>
              </to>
            </anchor>
          </controlPr>
        </control>
      </mc:Choice>
      <mc:Fallback>
        <control shapeId="1116162" r:id="rId21" name="CommandButton2"/>
      </mc:Fallback>
    </mc:AlternateContent>
    <mc:AlternateContent xmlns:mc="http://schemas.openxmlformats.org/markup-compatibility/2006">
      <mc:Choice Requires="x14">
        <control shapeId="1116161" r:id="rId23" name="CommandButton1">
          <controlPr defaultSize="0" autoLine="0" r:id="rId24">
            <anchor moveWithCells="1">
              <from>
                <xdr:col>8</xdr:col>
                <xdr:colOff>259080</xdr:colOff>
                <xdr:row>7</xdr:row>
                <xdr:rowOff>0</xdr:rowOff>
              </from>
              <to>
                <xdr:col>9</xdr:col>
                <xdr:colOff>556260</xdr:colOff>
                <xdr:row>9</xdr:row>
                <xdr:rowOff>45720</xdr:rowOff>
              </to>
            </anchor>
          </controlPr>
        </control>
      </mc:Choice>
      <mc:Fallback>
        <control shapeId="1116161" r:id="rId23"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AN196"/>
  <sheetViews>
    <sheetView topLeftCell="M1" zoomScale="70" zoomScaleNormal="70" workbookViewId="0">
      <selection activeCell="U26" sqref="U26"/>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3.33203125" style="883" customWidth="1"/>
    <col min="17" max="17" width="24.88671875" style="883" customWidth="1"/>
    <col min="18" max="18" width="26.109375" style="883" customWidth="1"/>
    <col min="19" max="19" width="12.6640625" style="883" bestFit="1" customWidth="1"/>
    <col min="20" max="20" width="12.5546875" style="883" customWidth="1"/>
    <col min="21" max="21" width="11" style="883" bestFit="1" customWidth="1"/>
    <col min="22" max="22" width="10.44140625" style="883" bestFit="1" customWidth="1"/>
    <col min="23" max="23" width="23.44140625" style="883" bestFit="1" customWidth="1"/>
    <col min="24" max="24" width="22.88671875" style="883" bestFit="1" customWidth="1"/>
    <col min="25" max="25" width="42.33203125" style="883" bestFit="1" customWidth="1"/>
    <col min="26" max="26" width="16.5546875" style="883" bestFit="1" customWidth="1"/>
    <col min="27" max="36" width="11" style="883" bestFit="1" customWidth="1"/>
    <col min="37" max="40" width="9.109375" style="883"/>
    <col min="41" max="16384" width="9.109375" style="884"/>
  </cols>
  <sheetData>
    <row r="1" spans="1:36" ht="12.75" customHeight="1" x14ac:dyDescent="0.45">
      <c r="A1" s="1188" t="s">
        <v>82</v>
      </c>
      <c r="B1" s="1189"/>
      <c r="C1" s="1189"/>
      <c r="D1" s="1189"/>
      <c r="E1" s="1189"/>
      <c r="F1" s="1189"/>
      <c r="G1" s="1189"/>
      <c r="H1" s="1189"/>
      <c r="K1" s="1173" t="s">
        <v>627</v>
      </c>
      <c r="L1" s="1174"/>
      <c r="M1" s="1174"/>
      <c r="N1" s="1174"/>
      <c r="O1" s="1174"/>
      <c r="P1" s="1174"/>
      <c r="Q1" s="1174"/>
      <c r="R1" s="1174"/>
      <c r="S1" s="1174"/>
      <c r="T1" s="1174"/>
      <c r="U1" s="1174"/>
      <c r="V1" s="1174"/>
      <c r="W1" s="1174"/>
      <c r="X1" s="1174"/>
      <c r="Y1" s="1026"/>
      <c r="Z1" s="985"/>
      <c r="AA1" s="1026"/>
      <c r="AB1" s="1026"/>
      <c r="AC1" s="1026"/>
      <c r="AD1" s="1026"/>
      <c r="AE1" s="1026"/>
      <c r="AF1" s="1026"/>
      <c r="AG1" s="1026"/>
      <c r="AH1" s="1026"/>
      <c r="AI1" s="1026"/>
      <c r="AJ1" s="1026"/>
    </row>
    <row r="2" spans="1:36" ht="27.6" x14ac:dyDescent="0.3">
      <c r="A2" s="932" t="s">
        <v>367</v>
      </c>
      <c r="B2" s="997" t="s">
        <v>705</v>
      </c>
      <c r="C2" s="884"/>
      <c r="D2" s="884"/>
      <c r="E2" s="884"/>
      <c r="F2" s="884"/>
      <c r="G2" s="884"/>
      <c r="H2" s="884"/>
      <c r="K2" s="1038" t="s">
        <v>133</v>
      </c>
      <c r="L2" s="1038" t="s">
        <v>91</v>
      </c>
      <c r="M2" s="1182" t="s">
        <v>75</v>
      </c>
      <c r="N2" s="1190" t="s">
        <v>134</v>
      </c>
      <c r="O2" s="1038" t="s">
        <v>135</v>
      </c>
      <c r="P2" s="1038" t="s">
        <v>136</v>
      </c>
      <c r="Q2" s="1038" t="s">
        <v>137</v>
      </c>
      <c r="R2" s="1038" t="s">
        <v>138</v>
      </c>
      <c r="S2" s="1027" t="s">
        <v>139</v>
      </c>
      <c r="T2" s="1027" t="s">
        <v>344</v>
      </c>
      <c r="U2" s="1027" t="s">
        <v>342</v>
      </c>
      <c r="V2" s="1027" t="s">
        <v>343</v>
      </c>
      <c r="W2" s="1027" t="s">
        <v>375</v>
      </c>
      <c r="X2" s="1027" t="s">
        <v>376</v>
      </c>
      <c r="Y2" s="983"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43955</v>
      </c>
      <c r="C3" s="950"/>
      <c r="D3" s="884"/>
      <c r="E3" s="884"/>
      <c r="F3" s="884"/>
      <c r="G3" s="884"/>
      <c r="H3" s="884"/>
      <c r="K3" s="1031"/>
      <c r="L3" s="1031"/>
      <c r="M3" s="1183"/>
      <c r="N3" s="1185"/>
      <c r="O3" s="1031"/>
      <c r="P3" s="888" t="s">
        <v>141</v>
      </c>
      <c r="Q3" s="1031"/>
      <c r="R3" s="1031"/>
      <c r="S3" s="1027"/>
      <c r="T3" s="1027"/>
      <c r="U3" s="1027"/>
      <c r="V3" s="1027"/>
      <c r="W3" s="1027"/>
      <c r="X3" s="1027"/>
      <c r="Y3" s="984"/>
      <c r="Z3" s="1187"/>
      <c r="AA3" s="1023" t="s">
        <v>672</v>
      </c>
      <c r="AB3" s="1023" t="s">
        <v>673</v>
      </c>
      <c r="AC3" s="1023" t="s">
        <v>672</v>
      </c>
      <c r="AD3" s="1023" t="s">
        <v>673</v>
      </c>
      <c r="AE3" s="1023" t="s">
        <v>672</v>
      </c>
      <c r="AF3" s="1023" t="s">
        <v>673</v>
      </c>
      <c r="AG3" s="1023" t="s">
        <v>672</v>
      </c>
      <c r="AH3" s="1023" t="s">
        <v>673</v>
      </c>
      <c r="AI3" s="1023" t="s">
        <v>672</v>
      </c>
      <c r="AJ3" s="1023" t="s">
        <v>673</v>
      </c>
    </row>
    <row r="4" spans="1:36" x14ac:dyDescent="0.3">
      <c r="A4" s="932" t="s">
        <v>368</v>
      </c>
      <c r="B4" s="949">
        <f ca="1">DATEDIF(B3,TODAY(),"D")/365</f>
        <v>0.51780821917808217</v>
      </c>
      <c r="C4" s="884"/>
      <c r="D4" s="884"/>
      <c r="E4" s="884"/>
      <c r="F4" s="884"/>
      <c r="G4" s="884"/>
      <c r="H4" s="884"/>
      <c r="K4" s="1028" t="s">
        <v>142</v>
      </c>
      <c r="L4" s="1028" t="s">
        <v>143</v>
      </c>
      <c r="M4" s="934" t="s">
        <v>5</v>
      </c>
      <c r="N4" s="929" t="s">
        <v>144</v>
      </c>
      <c r="O4" s="924" t="s">
        <v>372</v>
      </c>
      <c r="P4" s="964" t="s">
        <v>145</v>
      </c>
      <c r="Q4" s="964" t="s">
        <v>146</v>
      </c>
      <c r="R4" s="962" t="s">
        <v>147</v>
      </c>
      <c r="S4" s="889" t="s">
        <v>705</v>
      </c>
      <c r="T4" s="997" t="s">
        <v>72</v>
      </c>
      <c r="U4" s="1134">
        <v>44041.194444444445</v>
      </c>
      <c r="V4" s="997" t="s">
        <v>374</v>
      </c>
      <c r="W4" s="997"/>
      <c r="X4" s="997"/>
      <c r="Y4" s="979" t="s">
        <v>148</v>
      </c>
      <c r="Z4" s="981">
        <f>DATEDIF(AA4,AB4,"m")/12+DATEDIF(AC4,AD4,"m")/12+DATEDIF(AE4,AF4,"m")/12+DATEDIF(AG4,AH4,"m")/12+DATEDIF(AI4,AJ4,"m")/12</f>
        <v>0</v>
      </c>
      <c r="AA4" s="982"/>
      <c r="AB4" s="982"/>
      <c r="AC4" s="982"/>
      <c r="AD4" s="982"/>
      <c r="AE4" s="980"/>
      <c r="AF4" s="980"/>
      <c r="AG4" s="980"/>
      <c r="AH4" s="980"/>
      <c r="AI4" s="980"/>
      <c r="AJ4" s="980"/>
    </row>
    <row r="5" spans="1:36" ht="12.75" customHeight="1" x14ac:dyDescent="0.3">
      <c r="A5" s="932" t="s">
        <v>387</v>
      </c>
      <c r="B5" s="949">
        <v>2</v>
      </c>
      <c r="C5" s="951"/>
      <c r="D5" s="884"/>
      <c r="E5" s="884"/>
      <c r="F5" s="884"/>
      <c r="G5" s="884"/>
      <c r="H5" s="884"/>
      <c r="K5" s="1029"/>
      <c r="L5" s="1029"/>
      <c r="M5" s="934" t="s">
        <v>5</v>
      </c>
      <c r="N5" s="929" t="s">
        <v>144</v>
      </c>
      <c r="O5" s="924" t="s">
        <v>373</v>
      </c>
      <c r="P5" s="966"/>
      <c r="Q5" s="965" t="s">
        <v>150</v>
      </c>
      <c r="R5" s="963" t="s">
        <v>151</v>
      </c>
      <c r="S5" s="889" t="s">
        <v>705</v>
      </c>
      <c r="T5" s="997" t="s">
        <v>72</v>
      </c>
      <c r="U5" s="997"/>
      <c r="V5" s="997" t="s">
        <v>374</v>
      </c>
      <c r="W5" s="997"/>
      <c r="X5" s="997"/>
      <c r="Y5" s="1043"/>
      <c r="Z5" s="981">
        <f t="shared" ref="Z5:Z14" si="0">DATEDIF(AA5,AB5,"m")/12+DATEDIF(AC5,AD5,"m")/12+DATEDIF(AE5,AF5,"m")/12+DATEDIF(AG5,AH5,"m")/12+DATEDIF(AI5,AJ5,"m")/12</f>
        <v>0</v>
      </c>
      <c r="AA5" s="982"/>
      <c r="AB5" s="982"/>
      <c r="AC5" s="982"/>
      <c r="AD5" s="982"/>
      <c r="AE5" s="980"/>
      <c r="AF5" s="980"/>
      <c r="AG5" s="980"/>
      <c r="AH5" s="980"/>
      <c r="AI5" s="980"/>
      <c r="AJ5" s="980"/>
    </row>
    <row r="6" spans="1:36" ht="15" thickBot="1" x14ac:dyDescent="0.35">
      <c r="A6" s="932" t="s">
        <v>388</v>
      </c>
      <c r="B6" s="949">
        <f ca="1">B4+B5</f>
        <v>2.5178082191780824</v>
      </c>
      <c r="C6" s="951"/>
      <c r="K6" s="1029"/>
      <c r="L6" s="1029"/>
      <c r="M6" s="934" t="s">
        <v>5</v>
      </c>
      <c r="N6" s="891" t="s">
        <v>149</v>
      </c>
      <c r="O6" s="918" t="s">
        <v>149</v>
      </c>
      <c r="P6" s="966"/>
      <c r="Q6" s="892" t="s">
        <v>150</v>
      </c>
      <c r="R6" s="893" t="s">
        <v>151</v>
      </c>
      <c r="S6" s="889" t="s">
        <v>705</v>
      </c>
      <c r="T6" s="997" t="s">
        <v>72</v>
      </c>
      <c r="U6" s="997"/>
      <c r="V6" s="997" t="s">
        <v>374</v>
      </c>
      <c r="W6" s="997"/>
      <c r="X6" s="997"/>
      <c r="Y6" s="894" t="s">
        <v>152</v>
      </c>
      <c r="Z6" s="981">
        <f t="shared" si="0"/>
        <v>0</v>
      </c>
      <c r="AA6" s="982"/>
      <c r="AB6" s="982"/>
      <c r="AC6" s="982"/>
      <c r="AD6" s="982"/>
      <c r="AE6" s="980"/>
      <c r="AF6" s="980"/>
      <c r="AG6" s="980"/>
      <c r="AH6" s="980"/>
      <c r="AI6" s="980"/>
      <c r="AJ6" s="980"/>
    </row>
    <row r="7" spans="1:36" ht="28.2"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966"/>
      <c r="Q7" s="964" t="s">
        <v>247</v>
      </c>
      <c r="R7" s="962" t="s">
        <v>154</v>
      </c>
      <c r="S7" s="889" t="s">
        <v>705</v>
      </c>
      <c r="T7" s="997" t="s">
        <v>72</v>
      </c>
      <c r="U7" s="997"/>
      <c r="V7" s="997"/>
      <c r="W7" s="997"/>
      <c r="X7" s="997"/>
      <c r="Y7" s="1042" t="s">
        <v>248</v>
      </c>
      <c r="Z7" s="981">
        <f t="shared" si="0"/>
        <v>0</v>
      </c>
      <c r="AA7" s="982"/>
      <c r="AB7" s="982"/>
      <c r="AC7" s="982"/>
      <c r="AD7" s="982"/>
      <c r="AE7" s="980"/>
      <c r="AF7" s="980"/>
      <c r="AG7" s="980"/>
      <c r="AH7" s="980"/>
      <c r="AI7" s="980"/>
      <c r="AJ7" s="980"/>
    </row>
    <row r="8" spans="1:36" x14ac:dyDescent="0.3">
      <c r="A8" s="937" t="s">
        <v>56</v>
      </c>
      <c r="B8" s="938" t="s">
        <v>182</v>
      </c>
      <c r="C8" s="1003" t="s">
        <v>77</v>
      </c>
      <c r="D8" s="1002"/>
      <c r="E8" s="1002"/>
      <c r="F8" s="1002"/>
      <c r="G8" s="1002"/>
      <c r="H8" s="939">
        <f>IF(C8&lt;&gt;"",'[2]CBL Score Standard'!$D64,IF(D8&lt;&gt;"",SUM('[2]CBL Score Standard'!$D64:$E64),IF(E8&lt;&gt;"",SUM('[2]CBL Score Standard'!$D64:$F64),IF(F8&lt;&gt;"",SUM('[2]CBL Score Standard'!$D64:$G64),IF(G8&lt;&gt;"",SUM('[2]CBL Score Standard'!$D64:$H64,0))))))</f>
        <v>0</v>
      </c>
      <c r="K8" s="1029"/>
      <c r="L8" s="1029"/>
      <c r="M8" s="934" t="s">
        <v>5</v>
      </c>
      <c r="N8" s="931" t="s">
        <v>144</v>
      </c>
      <c r="O8" s="896" t="s">
        <v>517</v>
      </c>
      <c r="P8" s="966"/>
      <c r="Q8" s="892" t="s">
        <v>153</v>
      </c>
      <c r="R8" s="893" t="s">
        <v>156</v>
      </c>
      <c r="S8" s="889" t="s">
        <v>705</v>
      </c>
      <c r="T8" s="997" t="s">
        <v>72</v>
      </c>
      <c r="U8" s="997"/>
      <c r="V8" s="997"/>
      <c r="W8" s="997"/>
      <c r="X8" s="997"/>
      <c r="Y8" s="897" t="s">
        <v>157</v>
      </c>
      <c r="Z8" s="981">
        <f t="shared" si="0"/>
        <v>0</v>
      </c>
      <c r="AA8" s="982"/>
      <c r="AB8" s="982"/>
      <c r="AC8" s="982"/>
      <c r="AD8" s="982"/>
      <c r="AE8" s="980"/>
      <c r="AF8" s="980"/>
      <c r="AG8" s="980"/>
      <c r="AH8" s="980"/>
      <c r="AI8" s="980"/>
      <c r="AJ8" s="980"/>
    </row>
    <row r="9" spans="1:36" x14ac:dyDescent="0.3">
      <c r="A9" s="940" t="s">
        <v>56</v>
      </c>
      <c r="B9" s="933" t="s">
        <v>427</v>
      </c>
      <c r="C9" s="1003"/>
      <c r="D9" s="1002" t="s">
        <v>77</v>
      </c>
      <c r="E9" s="1002"/>
      <c r="F9" s="1002"/>
      <c r="G9" s="1002"/>
      <c r="H9" s="939">
        <f>IF(C9&lt;&gt;"",'[2]CBL Score Standard'!$D65,IF(D9&lt;&gt;"",SUM('[2]CBL Score Standard'!$D65:$E65),IF(E9&lt;&gt;"",SUM('[2]CBL Score Standard'!$D65:$F65),IF(F9&lt;&gt;"",SUM('[2]CBL Score Standard'!$D65:$G65),IF(G9&lt;&gt;"",SUM('[2]CBL Score Standard'!$D65:$H65,0))))))</f>
        <v>4.6511627906976744E-2</v>
      </c>
      <c r="K9" s="1029"/>
      <c r="L9" s="1029"/>
      <c r="M9" s="934" t="s">
        <v>5</v>
      </c>
      <c r="N9" s="931" t="s">
        <v>144</v>
      </c>
      <c r="O9" s="896" t="s">
        <v>661</v>
      </c>
      <c r="P9" s="966"/>
      <c r="Q9" s="892" t="s">
        <v>155</v>
      </c>
      <c r="R9" s="893" t="s">
        <v>158</v>
      </c>
      <c r="S9" s="889" t="s">
        <v>705</v>
      </c>
      <c r="T9" s="997" t="s">
        <v>72</v>
      </c>
      <c r="U9" s="997"/>
      <c r="V9" s="997" t="s">
        <v>374</v>
      </c>
      <c r="W9" s="997"/>
      <c r="X9" s="997"/>
      <c r="Y9" s="894" t="s">
        <v>159</v>
      </c>
      <c r="Z9" s="981">
        <f t="shared" si="0"/>
        <v>0</v>
      </c>
      <c r="AA9" s="982"/>
      <c r="AB9" s="982"/>
      <c r="AC9" s="982"/>
      <c r="AD9" s="982"/>
      <c r="AE9" s="980"/>
      <c r="AF9" s="980"/>
      <c r="AG9" s="980"/>
      <c r="AH9" s="980"/>
      <c r="AI9" s="980"/>
      <c r="AJ9" s="980"/>
    </row>
    <row r="10" spans="1:36" x14ac:dyDescent="0.3">
      <c r="A10" s="940" t="s">
        <v>56</v>
      </c>
      <c r="B10" s="933" t="s">
        <v>663</v>
      </c>
      <c r="C10" s="1003"/>
      <c r="D10" s="1003" t="s">
        <v>77</v>
      </c>
      <c r="E10" s="1005"/>
      <c r="F10" s="1002"/>
      <c r="G10" s="1002"/>
      <c r="H10" s="939">
        <f>IF(C10&lt;&gt;"",'[2]CBL Score Standard'!$D66,IF(D10&lt;&gt;"",SUM('[2]CBL Score Standard'!$D66:$E66),IF(E10&lt;&gt;"",SUM('[2]CBL Score Standard'!$D66:$F66),IF(F10&lt;&gt;"",SUM('[2]CBL Score Standard'!$D66:$G66),IF(G10&lt;&gt;"",SUM('[2]CBL Score Standard'!$D66:$H66,0))))))</f>
        <v>0</v>
      </c>
      <c r="K10" s="1029"/>
      <c r="L10" s="1029"/>
      <c r="M10" s="934" t="s">
        <v>5</v>
      </c>
      <c r="N10" s="931" t="s">
        <v>144</v>
      </c>
      <c r="O10" s="896" t="s">
        <v>662</v>
      </c>
      <c r="P10" s="966"/>
      <c r="Q10" s="976" t="s">
        <v>659</v>
      </c>
      <c r="R10" s="976" t="s">
        <v>278</v>
      </c>
      <c r="S10" s="889" t="s">
        <v>705</v>
      </c>
      <c r="T10" s="997" t="s">
        <v>73</v>
      </c>
      <c r="U10" s="997"/>
      <c r="V10" s="997"/>
      <c r="W10" s="997"/>
      <c r="X10" s="997"/>
      <c r="Y10" s="899" t="s">
        <v>160</v>
      </c>
      <c r="Z10" s="981">
        <f t="shared" si="0"/>
        <v>0</v>
      </c>
      <c r="AA10" s="982"/>
      <c r="AB10" s="982"/>
      <c r="AC10" s="982"/>
      <c r="AD10" s="982"/>
      <c r="AE10" s="980"/>
      <c r="AF10" s="980"/>
      <c r="AG10" s="980"/>
      <c r="AH10" s="980"/>
      <c r="AI10" s="980"/>
      <c r="AJ10" s="980"/>
    </row>
    <row r="11" spans="1:36" x14ac:dyDescent="0.3">
      <c r="A11" s="940" t="s">
        <v>56</v>
      </c>
      <c r="B11" s="933" t="s">
        <v>215</v>
      </c>
      <c r="C11" s="1003"/>
      <c r="D11" s="1003" t="s">
        <v>77</v>
      </c>
      <c r="E11" s="1005"/>
      <c r="F11" s="1002"/>
      <c r="G11" s="1002"/>
      <c r="H11" s="939">
        <f>IF(C11&lt;&gt;"",'[2]CBL Score Standard'!$D67,IF(D11&lt;&gt;"",SUM('[2]CBL Score Standard'!$D67:$E67),IF(E11&lt;&gt;"",SUM('[2]CBL Score Standard'!$D67:$F67),IF(F11&lt;&gt;"",SUM('[2]CBL Score Standard'!$D67:$G67),IF(G11&lt;&gt;"",SUM('[2]CBL Score Standard'!$D67:$H67,0))))))</f>
        <v>0</v>
      </c>
      <c r="K11" s="1029"/>
      <c r="L11" s="1029"/>
      <c r="M11" s="934" t="s">
        <v>5</v>
      </c>
      <c r="N11" s="889" t="s">
        <v>31</v>
      </c>
      <c r="O11" s="925" t="s">
        <v>175</v>
      </c>
      <c r="P11" s="1029"/>
      <c r="Q11" s="890" t="s">
        <v>383</v>
      </c>
      <c r="R11" s="893" t="s">
        <v>176</v>
      </c>
      <c r="S11" s="889" t="s">
        <v>705</v>
      </c>
      <c r="T11" s="997" t="s">
        <v>72</v>
      </c>
      <c r="U11" s="999">
        <v>44029</v>
      </c>
      <c r="V11" s="997" t="s">
        <v>374</v>
      </c>
      <c r="W11" s="997"/>
      <c r="X11" s="997"/>
      <c r="Y11" s="897" t="s">
        <v>177</v>
      </c>
      <c r="Z11" s="981">
        <f t="shared" si="0"/>
        <v>0</v>
      </c>
      <c r="AA11" s="982"/>
      <c r="AB11" s="982"/>
      <c r="AC11" s="982"/>
      <c r="AD11" s="982"/>
      <c r="AE11" s="980"/>
      <c r="AF11" s="980"/>
      <c r="AG11" s="980"/>
      <c r="AH11" s="980"/>
      <c r="AI11" s="980"/>
      <c r="AJ11" s="980"/>
    </row>
    <row r="12" spans="1:36" x14ac:dyDescent="0.3">
      <c r="A12" s="940" t="s">
        <v>63</v>
      </c>
      <c r="B12" s="933" t="s">
        <v>236</v>
      </c>
      <c r="C12" s="1003"/>
      <c r="D12" s="1003"/>
      <c r="E12" s="1003"/>
      <c r="F12" s="1002"/>
      <c r="G12" s="1002"/>
      <c r="H12" s="939" t="b">
        <f>IF(C12&lt;&gt;"",'[2]CBL Score Standard'!$D68,IF(D12&lt;&gt;"",SUM('[2]CBL Score Standard'!$D68:$E68),IF(E12&lt;&gt;"",SUM('[2]CBL Score Standard'!$D68:$F68),IF(F12&lt;&gt;"",SUM('[2]CBL Score Standard'!$D68:$G68),IF(G12&lt;&gt;"",SUM('[2]CBL Score Standard'!$D68:$H68,0))))))</f>
        <v>0</v>
      </c>
      <c r="K12" s="1029"/>
      <c r="L12" s="1029"/>
      <c r="M12" s="934" t="s">
        <v>5</v>
      </c>
      <c r="N12" s="931" t="s">
        <v>31</v>
      </c>
      <c r="O12" s="896" t="s">
        <v>660</v>
      </c>
      <c r="P12" s="995">
        <v>43613</v>
      </c>
      <c r="Q12" s="892" t="s">
        <v>167</v>
      </c>
      <c r="R12" s="893" t="s">
        <v>168</v>
      </c>
      <c r="S12" s="889" t="s">
        <v>705</v>
      </c>
      <c r="T12" s="997" t="s">
        <v>72</v>
      </c>
      <c r="U12" s="997"/>
      <c r="V12" s="997"/>
      <c r="W12" s="997"/>
      <c r="X12" s="997"/>
      <c r="Y12" s="894"/>
      <c r="Z12" s="981">
        <f t="shared" si="0"/>
        <v>0</v>
      </c>
      <c r="AA12" s="982"/>
      <c r="AB12" s="982"/>
      <c r="AC12" s="982"/>
      <c r="AD12" s="982"/>
      <c r="AE12" s="980"/>
      <c r="AF12" s="980"/>
      <c r="AG12" s="980"/>
      <c r="AH12" s="980"/>
      <c r="AI12" s="980"/>
      <c r="AJ12" s="980"/>
    </row>
    <row r="13" spans="1:36"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892" t="s">
        <v>230</v>
      </c>
      <c r="Q13" s="892" t="s">
        <v>217</v>
      </c>
      <c r="R13" s="892" t="s">
        <v>217</v>
      </c>
      <c r="S13" s="889" t="s">
        <v>705</v>
      </c>
      <c r="T13" s="421"/>
      <c r="U13" s="1000"/>
      <c r="V13" s="997"/>
      <c r="W13" s="997"/>
      <c r="X13" s="997"/>
      <c r="Y13" s="894" t="s">
        <v>169</v>
      </c>
      <c r="Z13" s="981">
        <f t="shared" si="0"/>
        <v>0</v>
      </c>
      <c r="AA13" s="982"/>
      <c r="AB13" s="982"/>
      <c r="AC13" s="982"/>
      <c r="AD13" s="982"/>
      <c r="AE13" s="980"/>
      <c r="AF13" s="980"/>
      <c r="AG13" s="980"/>
      <c r="AH13" s="980"/>
      <c r="AI13" s="980"/>
      <c r="AJ13" s="980"/>
    </row>
    <row r="14" spans="1:36" ht="27.6" x14ac:dyDescent="0.3">
      <c r="A14" s="940" t="s">
        <v>55</v>
      </c>
      <c r="B14" s="933" t="s">
        <v>694</v>
      </c>
      <c r="C14" s="1003"/>
      <c r="D14" s="1003"/>
      <c r="E14" s="1002"/>
      <c r="F14" s="1002"/>
      <c r="G14" s="1002"/>
      <c r="H14" s="939" t="b">
        <f>IF(C14&lt;&gt;"",'[2]CBL Score Standard'!$D70,IF(D14&lt;&gt;"",SUM('[2]CBL Score Standard'!$D70:$E70),IF(E14&lt;&gt;"",SUM('[2]CBL Score Standard'!$D70:$F70),IF(F14&lt;&gt;"",SUM('[2]CBL Score Standard'!$D70:$G70),IF(G14&lt;&gt;"",SUM('[2]CBL Score Standard'!$D70:$H70,0))))))</f>
        <v>0</v>
      </c>
      <c r="K14" s="1030"/>
      <c r="L14" s="1030"/>
      <c r="M14" s="934" t="s">
        <v>5</v>
      </c>
      <c r="N14" s="889" t="s">
        <v>41</v>
      </c>
      <c r="O14" s="923" t="s">
        <v>450</v>
      </c>
      <c r="P14" s="995">
        <v>43627</v>
      </c>
      <c r="Q14" s="892" t="s">
        <v>381</v>
      </c>
      <c r="R14" s="893" t="s">
        <v>382</v>
      </c>
      <c r="S14" s="889" t="s">
        <v>705</v>
      </c>
      <c r="T14" s="997" t="s">
        <v>72</v>
      </c>
      <c r="U14" s="995">
        <v>44069</v>
      </c>
      <c r="V14" s="997" t="s">
        <v>374</v>
      </c>
      <c r="W14" s="997"/>
      <c r="X14" s="997"/>
      <c r="Y14" s="894" t="s">
        <v>163</v>
      </c>
      <c r="Z14" s="981">
        <f t="shared" si="0"/>
        <v>0</v>
      </c>
      <c r="AA14" s="982"/>
      <c r="AB14" s="982"/>
      <c r="AC14" s="982"/>
      <c r="AD14" s="982"/>
      <c r="AE14" s="980"/>
      <c r="AF14" s="980"/>
      <c r="AG14" s="980"/>
      <c r="AH14" s="980"/>
      <c r="AI14" s="980"/>
      <c r="AJ14" s="980"/>
    </row>
    <row r="15" spans="1:36" x14ac:dyDescent="0.3">
      <c r="A15" s="940" t="s">
        <v>55</v>
      </c>
      <c r="B15" s="933" t="s">
        <v>185</v>
      </c>
      <c r="C15" s="1003"/>
      <c r="D15" s="1002" t="s">
        <v>77</v>
      </c>
      <c r="E15" s="1002"/>
      <c r="F15" s="1002"/>
      <c r="G15" s="1002"/>
      <c r="H15" s="939">
        <f>IF(C15&lt;&gt;"",'[2]CBL Score Standard'!$D71,IF(D15&lt;&gt;"",SUM('[2]CBL Score Standard'!$D71:$E71),IF(E15&lt;&gt;"",SUM('[2]CBL Score Standard'!$D71:$F71),IF(F15&lt;&gt;"",SUM('[2]CBL Score Standard'!$D71:$G71),IF(G15&lt;&gt;"",SUM('[2]CBL Score Standard'!$D71:$H71,0))))))</f>
        <v>0</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D16" s="1003" t="s">
        <v>77</v>
      </c>
      <c r="E16" s="1006"/>
      <c r="F16" s="1003"/>
      <c r="G16" s="1003"/>
      <c r="H16" s="939">
        <f>IF(C16&lt;&gt;"",'[2]CBL Score Standard'!$D72,IF(D16&lt;&gt;"",SUM('[2]CBL Score Standard'!$D72:$E72),IF(E16&lt;&gt;"",SUM('[2]CBL Score Standard'!$D72:$F72),IF(F16&lt;&gt;"",SUM('[2]CBL Score Standard'!$D72:$G72),IF(G16&lt;&gt;"",SUM('[2]CBL Score Standard'!$D72:$H72,0))))))</f>
        <v>0</v>
      </c>
      <c r="K16" s="1173" t="s">
        <v>170</v>
      </c>
      <c r="L16" s="1174"/>
      <c r="M16" s="1174"/>
      <c r="N16" s="1174"/>
      <c r="O16" s="1174"/>
      <c r="P16" s="1174"/>
      <c r="Q16" s="1174"/>
      <c r="R16" s="1174"/>
      <c r="S16" s="1174"/>
      <c r="T16" s="1174"/>
      <c r="U16" s="1174"/>
      <c r="V16" s="1174"/>
      <c r="W16" s="1174"/>
      <c r="X16" s="1174"/>
      <c r="Y16" s="1026"/>
      <c r="Z16" s="985"/>
      <c r="AA16" s="1026"/>
      <c r="AB16" s="1026"/>
      <c r="AC16" s="1026"/>
      <c r="AD16" s="1026"/>
      <c r="AE16" s="1026"/>
      <c r="AF16" s="1026"/>
      <c r="AG16" s="1026"/>
      <c r="AH16" s="1026"/>
      <c r="AI16" s="1026"/>
      <c r="AJ16" s="1026"/>
    </row>
    <row r="17" spans="1:36" ht="27.6" x14ac:dyDescent="0.3">
      <c r="A17" s="940" t="s">
        <v>55</v>
      </c>
      <c r="B17" s="933" t="s">
        <v>194</v>
      </c>
      <c r="C17" s="1003"/>
      <c r="D17" s="1003"/>
      <c r="E17" s="1003"/>
      <c r="F17" s="1003"/>
      <c r="G17" s="1003"/>
      <c r="H17" s="939" t="b">
        <f>IF(C17&lt;&gt;"",'[2]CBL Score Standard'!$D73,IF(D17&lt;&gt;"",SUM('[2]CBL Score Standard'!$D73:$E73),IF(E17&lt;&gt;"",SUM('[2]CBL Score Standard'!$D73:$F73),IF(F17&lt;&gt;"",SUM('[2]CBL Score Standard'!$D73:$G73),IF(G17&lt;&gt;"",SUM('[2]CBL Score Standard'!$D73:$H73,0))))))</f>
        <v>0</v>
      </c>
      <c r="K17" s="1037" t="s">
        <v>133</v>
      </c>
      <c r="L17" s="1037" t="s">
        <v>91</v>
      </c>
      <c r="M17" s="1182" t="s">
        <v>75</v>
      </c>
      <c r="N17" s="1184" t="s">
        <v>134</v>
      </c>
      <c r="O17" s="1037" t="s">
        <v>135</v>
      </c>
      <c r="P17" s="1037" t="s">
        <v>136</v>
      </c>
      <c r="Q17" s="1037" t="s">
        <v>137</v>
      </c>
      <c r="R17" s="1037" t="s">
        <v>138</v>
      </c>
      <c r="S17" s="1035" t="s">
        <v>139</v>
      </c>
      <c r="T17" s="1027" t="s">
        <v>344</v>
      </c>
      <c r="U17" s="1027" t="s">
        <v>342</v>
      </c>
      <c r="V17" s="1027"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27.6" x14ac:dyDescent="0.3">
      <c r="A18" s="940" t="s">
        <v>55</v>
      </c>
      <c r="B18" s="933" t="s">
        <v>196</v>
      </c>
      <c r="C18" s="1003"/>
      <c r="D18" s="1003"/>
      <c r="E18" s="1003"/>
      <c r="F18" s="1003"/>
      <c r="G18" s="1003"/>
      <c r="H18" s="939" t="b">
        <f>IF(C18&lt;&gt;"",'[2]CBL Score Standard'!$D74,IF(D18&lt;&gt;"",SUM('[2]CBL Score Standard'!$D74:$E74),IF(E18&lt;&gt;"",SUM('[2]CBL Score Standard'!$D74:$F74),IF(F18&lt;&gt;"",SUM('[2]CBL Score Standard'!$D74:$G74),IF(G18&lt;&gt;"",SUM('[2]CBL Score Standard'!$D74:$H74,0))))))</f>
        <v>0</v>
      </c>
      <c r="K18" s="1031"/>
      <c r="L18" s="1031"/>
      <c r="M18" s="1183"/>
      <c r="N18" s="1190"/>
      <c r="O18" s="1031"/>
      <c r="P18" s="888" t="s">
        <v>141</v>
      </c>
      <c r="Q18" s="1031"/>
      <c r="R18" s="1031"/>
      <c r="S18" s="1036"/>
      <c r="T18" s="1027"/>
      <c r="U18" s="1027"/>
      <c r="V18" s="1027"/>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x14ac:dyDescent="0.3">
      <c r="A19" s="940" t="s">
        <v>55</v>
      </c>
      <c r="B19" s="933" t="s">
        <v>198</v>
      </c>
      <c r="C19" s="1003"/>
      <c r="D19" s="1003"/>
      <c r="E19" s="1003"/>
      <c r="F19" s="1003"/>
      <c r="G19" s="1003"/>
      <c r="H19" s="939" t="b">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028" t="s">
        <v>145</v>
      </c>
      <c r="Q19" s="890" t="s">
        <v>172</v>
      </c>
      <c r="R19" s="893" t="s">
        <v>173</v>
      </c>
      <c r="S19" s="889" t="s">
        <v>705</v>
      </c>
      <c r="T19" s="620" t="s">
        <v>72</v>
      </c>
      <c r="U19" s="999">
        <v>44075</v>
      </c>
      <c r="V19" s="997" t="s">
        <v>374</v>
      </c>
      <c r="W19" s="997"/>
      <c r="X19" s="997"/>
      <c r="Y19" s="897" t="s">
        <v>174</v>
      </c>
      <c r="Z19" s="981">
        <f t="shared" ref="Z19:Z35" si="1">DATEDIF(AA19,AB19,"m")/12+DATEDIF(AC19,AD19,"m")/12+DATEDIF(AE19,AF19,"m")/12+DATEDIF(AG19,AH19,"m")/12+DATEDIF(AI19,AJ19,"m")/12</f>
        <v>0</v>
      </c>
      <c r="AA19" s="982"/>
      <c r="AB19" s="982"/>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030"/>
      <c r="Q20" s="890" t="s">
        <v>179</v>
      </c>
      <c r="R20" s="893" t="s">
        <v>180</v>
      </c>
      <c r="S20" s="889" t="s">
        <v>705</v>
      </c>
      <c r="T20" s="620" t="s">
        <v>72</v>
      </c>
      <c r="U20" s="999">
        <v>44083</v>
      </c>
      <c r="V20" s="997" t="s">
        <v>374</v>
      </c>
      <c r="W20" s="997"/>
      <c r="X20" s="997"/>
      <c r="Y20" s="897" t="s">
        <v>181</v>
      </c>
      <c r="Z20" s="981">
        <f t="shared" si="1"/>
        <v>0</v>
      </c>
      <c r="AA20" s="982"/>
      <c r="AB20" s="982"/>
      <c r="AC20" s="982"/>
      <c r="AD20" s="982"/>
      <c r="AE20" s="980"/>
      <c r="AF20" s="980"/>
      <c r="AG20" s="980"/>
      <c r="AH20" s="980"/>
      <c r="AI20" s="980"/>
      <c r="AJ20" s="980"/>
    </row>
    <row r="21" spans="1:36" x14ac:dyDescent="0.3">
      <c r="A21" s="940" t="s">
        <v>55</v>
      </c>
      <c r="B21" s="933" t="s">
        <v>664</v>
      </c>
      <c r="C21" s="1003"/>
      <c r="D21" s="1003" t="s">
        <v>77</v>
      </c>
      <c r="E21" s="1005"/>
      <c r="F21" s="1002"/>
      <c r="G21" s="1002"/>
      <c r="H21" s="939">
        <f>IF(C21&lt;&gt;"",'[2]CBL Score Standard'!$D77,IF(D21&lt;&gt;"",SUM('[2]CBL Score Standard'!$D77:$E77),IF(E21&lt;&gt;"",SUM('[2]CBL Score Standard'!$D77:$F77),IF(F21&lt;&gt;"",SUM('[2]CBL Score Standard'!$D77:$G77),IF(G21&lt;&gt;"",SUM('[2]CBL Score Standard'!$D77:$H77,0))))))</f>
        <v>0</v>
      </c>
      <c r="K21" s="1029"/>
      <c r="L21" s="1029"/>
      <c r="M21" s="934" t="s">
        <v>6</v>
      </c>
      <c r="N21" s="889" t="s">
        <v>56</v>
      </c>
      <c r="O21" s="923" t="s">
        <v>182</v>
      </c>
      <c r="P21" s="995">
        <v>43609</v>
      </c>
      <c r="Q21" s="892" t="s">
        <v>172</v>
      </c>
      <c r="R21" s="898" t="s">
        <v>183</v>
      </c>
      <c r="S21" s="889" t="s">
        <v>705</v>
      </c>
      <c r="T21" s="620" t="s">
        <v>72</v>
      </c>
      <c r="U21" s="1000"/>
      <c r="V21" s="997"/>
      <c r="W21" s="997"/>
      <c r="X21" s="997"/>
      <c r="Y21" s="899" t="s">
        <v>184</v>
      </c>
      <c r="Z21" s="981">
        <f t="shared" si="1"/>
        <v>0</v>
      </c>
      <c r="AA21" s="982"/>
      <c r="AB21" s="982"/>
      <c r="AC21" s="982"/>
      <c r="AD21" s="982"/>
      <c r="AE21" s="980"/>
      <c r="AF21" s="980"/>
      <c r="AG21" s="980"/>
      <c r="AH21" s="980"/>
      <c r="AI21" s="980"/>
      <c r="AJ21" s="980"/>
    </row>
    <row r="22" spans="1:36" x14ac:dyDescent="0.3">
      <c r="A22" s="940" t="s">
        <v>55</v>
      </c>
      <c r="B22" s="933" t="s">
        <v>448</v>
      </c>
      <c r="C22" s="1003"/>
      <c r="D22" s="1003" t="s">
        <v>77</v>
      </c>
      <c r="E22" s="1005"/>
      <c r="F22" s="1002"/>
      <c r="G22" s="1002"/>
      <c r="H22" s="939">
        <f>IF(C22&lt;&gt;"",'[2]CBL Score Standard'!$D78,IF(D22&lt;&gt;"",SUM('[2]CBL Score Standard'!$D78:$E78),IF(E22&lt;&gt;"",SUM('[2]CBL Score Standard'!$D78:$F78),IF(F22&lt;&gt;"",SUM('[2]CBL Score Standard'!$D78:$G78),IF(G22&lt;&gt;"",SUM('[2]CBL Score Standard'!$D78:$H78,0))))))</f>
        <v>0</v>
      </c>
      <c r="K22" s="1029"/>
      <c r="L22" s="1029"/>
      <c r="M22" s="934" t="s">
        <v>6</v>
      </c>
      <c r="N22" s="889" t="s">
        <v>144</v>
      </c>
      <c r="O22" s="923" t="s">
        <v>187</v>
      </c>
      <c r="P22" s="1029"/>
      <c r="Q22" s="890" t="s">
        <v>153</v>
      </c>
      <c r="R22" s="893" t="s">
        <v>156</v>
      </c>
      <c r="S22" s="889" t="s">
        <v>705</v>
      </c>
      <c r="T22" s="620" t="s">
        <v>72</v>
      </c>
      <c r="U22" s="999">
        <v>44063</v>
      </c>
      <c r="V22" s="997" t="s">
        <v>374</v>
      </c>
      <c r="W22" s="997"/>
      <c r="X22" s="997"/>
      <c r="Y22" s="897" t="s">
        <v>157</v>
      </c>
      <c r="Z22" s="981">
        <f t="shared" si="1"/>
        <v>0</v>
      </c>
      <c r="AA22" s="982"/>
      <c r="AB22" s="982"/>
      <c r="AC22" s="982"/>
      <c r="AD22" s="982"/>
      <c r="AE22" s="980"/>
      <c r="AF22" s="980"/>
      <c r="AG22" s="980"/>
      <c r="AH22" s="980"/>
      <c r="AI22" s="980"/>
      <c r="AJ22" s="980"/>
    </row>
    <row r="23" spans="1:36" ht="12.75" customHeight="1" x14ac:dyDescent="0.3">
      <c r="A23" s="940" t="s">
        <v>55</v>
      </c>
      <c r="B23" s="933" t="s">
        <v>665</v>
      </c>
      <c r="C23" s="1003"/>
      <c r="D23" s="1003" t="s">
        <v>77</v>
      </c>
      <c r="E23" s="1005"/>
      <c r="F23" s="1002"/>
      <c r="G23" s="1002"/>
      <c r="H23" s="939">
        <f>IF(C23&lt;&gt;"",'[2]CBL Score Standard'!$D79,IF(D23&lt;&gt;"",SUM('[2]CBL Score Standard'!$D79:$E79),IF(E23&lt;&gt;"",SUM('[2]CBL Score Standard'!$D79:$F79),IF(F23&lt;&gt;"",SUM('[2]CBL Score Standard'!$D79:$G79),IF(G23&lt;&gt;"",SUM('[2]CBL Score Standard'!$D79:$H79,0))))))</f>
        <v>0</v>
      </c>
      <c r="K23" s="1029"/>
      <c r="L23" s="1029"/>
      <c r="M23" s="934" t="s">
        <v>6</v>
      </c>
      <c r="N23" s="889" t="s">
        <v>144</v>
      </c>
      <c r="O23" s="923" t="s">
        <v>188</v>
      </c>
      <c r="P23" s="1029"/>
      <c r="Q23" s="892" t="s">
        <v>155</v>
      </c>
      <c r="R23" s="893" t="s">
        <v>158</v>
      </c>
      <c r="S23" s="889" t="s">
        <v>705</v>
      </c>
      <c r="T23" s="620" t="s">
        <v>72</v>
      </c>
      <c r="U23" s="999">
        <v>44097</v>
      </c>
      <c r="V23" s="997" t="s">
        <v>374</v>
      </c>
      <c r="W23" s="997"/>
      <c r="X23" s="997"/>
      <c r="Y23" s="894" t="s">
        <v>159</v>
      </c>
      <c r="Z23" s="981">
        <f t="shared" si="1"/>
        <v>0</v>
      </c>
      <c r="AA23" s="982"/>
      <c r="AB23" s="982"/>
      <c r="AC23" s="982"/>
      <c r="AD23" s="982"/>
      <c r="AE23" s="980"/>
      <c r="AF23" s="980"/>
      <c r="AG23" s="980"/>
      <c r="AH23" s="980"/>
      <c r="AI23" s="980"/>
      <c r="AJ23" s="980"/>
    </row>
    <row r="24" spans="1:36" ht="12.75" customHeight="1" x14ac:dyDescent="0.3">
      <c r="A24" s="940" t="s">
        <v>55</v>
      </c>
      <c r="B24" s="933" t="s">
        <v>238</v>
      </c>
      <c r="C24" s="1003"/>
      <c r="D24" s="1003"/>
      <c r="E24" s="1003"/>
      <c r="F24" s="1002"/>
      <c r="G24" s="1002"/>
      <c r="H24" s="939" t="b">
        <f>IF(C24&lt;&gt;"",'[2]CBL Score Standard'!$D80,IF(D24&lt;&gt;"",SUM('[2]CBL Score Standard'!$D80:$E80),IF(E24&lt;&gt;"",SUM('[2]CBL Score Standard'!$D80:$F80),IF(F24&lt;&gt;"",SUM('[2]CBL Score Standard'!$D80:$G80),IF(G24&lt;&gt;"",SUM('[2]CBL Score Standard'!$D80:$H80,0))))))</f>
        <v>0</v>
      </c>
      <c r="K24" s="1029"/>
      <c r="L24" s="1029"/>
      <c r="M24" s="934" t="s">
        <v>6</v>
      </c>
      <c r="N24" s="889" t="s">
        <v>144</v>
      </c>
      <c r="O24" s="923" t="s">
        <v>189</v>
      </c>
      <c r="P24" s="1029"/>
      <c r="Q24" s="976" t="s">
        <v>659</v>
      </c>
      <c r="R24" s="976" t="s">
        <v>278</v>
      </c>
      <c r="S24" s="889" t="s">
        <v>705</v>
      </c>
      <c r="T24" s="997"/>
      <c r="U24" s="999">
        <v>44092</v>
      </c>
      <c r="V24" s="997" t="s">
        <v>374</v>
      </c>
      <c r="W24" s="997"/>
      <c r="X24" s="997"/>
      <c r="Y24" s="899" t="s">
        <v>160</v>
      </c>
      <c r="Z24" s="981">
        <f t="shared" si="1"/>
        <v>0</v>
      </c>
      <c r="AA24" s="982"/>
      <c r="AB24" s="982"/>
      <c r="AC24" s="982"/>
      <c r="AD24" s="982"/>
      <c r="AE24" s="980"/>
      <c r="AF24" s="980"/>
      <c r="AG24" s="980"/>
      <c r="AH24" s="980"/>
      <c r="AI24" s="980"/>
      <c r="AJ24" s="980"/>
    </row>
    <row r="25" spans="1:36" x14ac:dyDescent="0.3">
      <c r="A25" s="940" t="s">
        <v>55</v>
      </c>
      <c r="B25" s="933" t="s">
        <v>515</v>
      </c>
      <c r="C25" s="1003"/>
      <c r="D25" s="1003" t="s">
        <v>77</v>
      </c>
      <c r="E25" s="1003"/>
      <c r="F25" s="1002"/>
      <c r="G25" s="1002"/>
      <c r="H25" s="939">
        <f>IF(C25&lt;&gt;"",'[2]CBL Score Standard'!$D81,IF(D25&lt;&gt;"",SUM('[2]CBL Score Standard'!$D81:$E81),IF(E25&lt;&gt;"",SUM('[2]CBL Score Standard'!$D81:$F81),IF(F25&lt;&gt;"",SUM('[2]CBL Score Standard'!$D81:$G81),IF(G25&lt;&gt;"",SUM('[2]CBL Score Standard'!$D81:$H81,0))))))</f>
        <v>0</v>
      </c>
      <c r="K25" s="1029"/>
      <c r="L25" s="1029"/>
      <c r="M25" s="934" t="s">
        <v>6</v>
      </c>
      <c r="N25" s="889" t="s">
        <v>144</v>
      </c>
      <c r="O25" s="923" t="s">
        <v>190</v>
      </c>
      <c r="P25" s="1029"/>
      <c r="Q25" s="890" t="s">
        <v>161</v>
      </c>
      <c r="R25" s="893" t="s">
        <v>162</v>
      </c>
      <c r="S25" s="889" t="s">
        <v>705</v>
      </c>
      <c r="T25" s="997"/>
      <c r="U25" s="997"/>
      <c r="V25" s="997"/>
      <c r="W25" s="997"/>
      <c r="X25" s="997"/>
      <c r="Y25" s="899" t="s">
        <v>163</v>
      </c>
      <c r="Z25" s="981">
        <f t="shared" si="1"/>
        <v>0</v>
      </c>
      <c r="AA25" s="982"/>
      <c r="AB25" s="982"/>
      <c r="AC25" s="982"/>
      <c r="AD25" s="982"/>
      <c r="AE25" s="980"/>
      <c r="AF25" s="980"/>
      <c r="AG25" s="980"/>
      <c r="AH25" s="980"/>
      <c r="AI25" s="980"/>
      <c r="AJ25" s="980"/>
    </row>
    <row r="26" spans="1:36" ht="26.4"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030"/>
      <c r="Q26" s="890" t="s">
        <v>164</v>
      </c>
      <c r="R26" s="893" t="s">
        <v>165</v>
      </c>
      <c r="S26" s="889" t="s">
        <v>705</v>
      </c>
      <c r="T26" s="997" t="s">
        <v>72</v>
      </c>
      <c r="U26" s="999">
        <v>44088</v>
      </c>
      <c r="V26" s="997" t="s">
        <v>374</v>
      </c>
      <c r="W26" s="997"/>
      <c r="X26" s="997"/>
      <c r="Y26" s="899" t="s">
        <v>166</v>
      </c>
      <c r="Z26" s="981">
        <f t="shared" si="1"/>
        <v>0</v>
      </c>
      <c r="AA26" s="982"/>
      <c r="AB26" s="982"/>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923" t="s">
        <v>192</v>
      </c>
      <c r="P27" s="995">
        <v>43608</v>
      </c>
      <c r="Q27" s="892" t="s">
        <v>383</v>
      </c>
      <c r="R27" s="898" t="s">
        <v>341</v>
      </c>
      <c r="S27" s="889" t="s">
        <v>705</v>
      </c>
      <c r="T27" s="620" t="s">
        <v>72</v>
      </c>
      <c r="U27" s="1000">
        <v>44064</v>
      </c>
      <c r="V27" s="997" t="s">
        <v>374</v>
      </c>
      <c r="W27" s="997"/>
      <c r="X27" s="997"/>
      <c r="Y27" s="899" t="s">
        <v>193</v>
      </c>
      <c r="Z27" s="981">
        <f t="shared" si="1"/>
        <v>0</v>
      </c>
      <c r="AA27" s="982"/>
      <c r="AB27" s="982"/>
      <c r="AC27" s="982"/>
      <c r="AD27" s="982"/>
      <c r="AE27" s="980"/>
      <c r="AF27" s="980"/>
      <c r="AG27" s="980"/>
      <c r="AH27" s="980"/>
      <c r="AI27" s="980"/>
      <c r="AJ27" s="980"/>
    </row>
    <row r="28" spans="1:36" ht="27.6" x14ac:dyDescent="0.3">
      <c r="A28" s="940" t="s">
        <v>59</v>
      </c>
      <c r="B28" s="933" t="s">
        <v>684</v>
      </c>
      <c r="C28" s="1003"/>
      <c r="D28" s="1003" t="s">
        <v>77</v>
      </c>
      <c r="E28" s="1002"/>
      <c r="F28" s="1002"/>
      <c r="G28" s="1002"/>
      <c r="H28" s="939">
        <f>IF(C28&lt;&gt;"",'[2]CBL Score Standard'!$D84,IF(D28&lt;&gt;"",SUM('[2]CBL Score Standard'!$D84:$E84),IF(E28&lt;&gt;"",SUM('[2]CBL Score Standard'!$D84:$F84),IF(F28&lt;&gt;"",SUM('[2]CBL Score Standard'!$D84:$G84),IF(G28&lt;&gt;"",SUM('[2]CBL Score Standard'!$D84:$H84,0))))))</f>
        <v>0</v>
      </c>
      <c r="K28" s="1029"/>
      <c r="L28" s="1029"/>
      <c r="M28" s="934" t="s">
        <v>6</v>
      </c>
      <c r="N28" s="889" t="s">
        <v>55</v>
      </c>
      <c r="O28" s="923" t="s">
        <v>194</v>
      </c>
      <c r="P28" s="995">
        <v>43544</v>
      </c>
      <c r="Q28" s="976" t="s">
        <v>649</v>
      </c>
      <c r="R28" s="976" t="s">
        <v>650</v>
      </c>
      <c r="S28" s="889" t="s">
        <v>705</v>
      </c>
      <c r="T28" s="997"/>
      <c r="U28" s="997"/>
      <c r="V28" s="997"/>
      <c r="W28" s="997"/>
      <c r="X28" s="997"/>
      <c r="Y28" s="899" t="s">
        <v>195</v>
      </c>
      <c r="Z28" s="981">
        <f t="shared" si="1"/>
        <v>0</v>
      </c>
      <c r="AA28" s="982"/>
      <c r="AB28" s="982"/>
      <c r="AC28" s="982"/>
      <c r="AD28" s="982"/>
      <c r="AE28" s="980"/>
      <c r="AF28" s="980"/>
      <c r="AG28" s="980"/>
      <c r="AH28" s="980"/>
      <c r="AI28" s="980"/>
      <c r="AJ28" s="980"/>
    </row>
    <row r="29" spans="1:36" ht="27.6" x14ac:dyDescent="0.3">
      <c r="A29" s="940" t="s">
        <v>59</v>
      </c>
      <c r="B29" s="933" t="s">
        <v>683</v>
      </c>
      <c r="C29" s="1003"/>
      <c r="D29" s="1003" t="s">
        <v>77</v>
      </c>
      <c r="E29" s="1002"/>
      <c r="F29" s="1002"/>
      <c r="G29" s="1002"/>
      <c r="H29" s="939">
        <f>IF(C29&lt;&gt;"",'[2]CBL Score Standard'!$D85,IF(D29&lt;&gt;"",SUM('[2]CBL Score Standard'!$D85:$E85),IF(E29&lt;&gt;"",SUM('[2]CBL Score Standard'!$D85:$F85),IF(F29&lt;&gt;"",SUM('[2]CBL Score Standard'!$D85:$G85),IF(G29&lt;&gt;"",SUM('[2]CBL Score Standard'!$D85:$H85,0))))))</f>
        <v>0</v>
      </c>
      <c r="K29" s="1029"/>
      <c r="L29" s="1029"/>
      <c r="M29" s="934" t="s">
        <v>6</v>
      </c>
      <c r="N29" s="889" t="s">
        <v>55</v>
      </c>
      <c r="O29" s="923" t="s">
        <v>196</v>
      </c>
      <c r="P29" s="964" t="s">
        <v>145</v>
      </c>
      <c r="Q29" s="976" t="s">
        <v>651</v>
      </c>
      <c r="R29" s="976" t="s">
        <v>652</v>
      </c>
      <c r="S29" s="889" t="s">
        <v>705</v>
      </c>
      <c r="T29" s="620" t="s">
        <v>73</v>
      </c>
      <c r="U29" s="997"/>
      <c r="V29" s="997"/>
      <c r="W29" s="997"/>
      <c r="X29" s="997"/>
      <c r="Y29" s="899" t="s">
        <v>197</v>
      </c>
      <c r="Z29" s="981">
        <f t="shared" si="1"/>
        <v>0</v>
      </c>
      <c r="AA29" s="982"/>
      <c r="AB29" s="982"/>
      <c r="AC29" s="982"/>
      <c r="AD29" s="982"/>
      <c r="AE29" s="980"/>
      <c r="AF29" s="980"/>
      <c r="AG29" s="980"/>
      <c r="AH29" s="980"/>
      <c r="AI29" s="980"/>
      <c r="AJ29" s="980"/>
    </row>
    <row r="30" spans="1:36" x14ac:dyDescent="0.3">
      <c r="A30" s="940" t="s">
        <v>149</v>
      </c>
      <c r="B30" s="933" t="s">
        <v>149</v>
      </c>
      <c r="C30" s="1002"/>
      <c r="D30" s="1002" t="s">
        <v>77</v>
      </c>
      <c r="E30" s="1002"/>
      <c r="F30" s="1002"/>
      <c r="G30" s="1002"/>
      <c r="H30" s="939">
        <f>IF(C30&lt;&gt;"",'[2]CBL Score Standard'!$D86,IF(D30&lt;&gt;"",SUM('[2]CBL Score Standard'!$D86:$E86),IF(E30&lt;&gt;"",SUM('[2]CBL Score Standard'!$D86:$F86),IF(F30&lt;&gt;"",SUM('[2]CBL Score Standard'!$D86:$G86),IF(G30&lt;&gt;"",SUM('[2]CBL Score Standard'!$D86:$H86,0))))))</f>
        <v>0.13742071881606766</v>
      </c>
      <c r="K30" s="1029"/>
      <c r="L30" s="1029"/>
      <c r="M30" s="934" t="s">
        <v>6</v>
      </c>
      <c r="N30" s="889" t="s">
        <v>55</v>
      </c>
      <c r="O30" s="923" t="s">
        <v>198</v>
      </c>
      <c r="P30" s="965"/>
      <c r="Q30" s="892" t="s">
        <v>199</v>
      </c>
      <c r="R30" s="898" t="s">
        <v>200</v>
      </c>
      <c r="S30" s="889" t="s">
        <v>705</v>
      </c>
      <c r="T30" s="620" t="s">
        <v>73</v>
      </c>
      <c r="U30" s="997"/>
      <c r="V30" s="997"/>
      <c r="W30" s="997"/>
      <c r="X30" s="997"/>
      <c r="Y30" s="902" t="s">
        <v>201</v>
      </c>
      <c r="Z30" s="981">
        <f t="shared" si="1"/>
        <v>0</v>
      </c>
      <c r="AA30" s="982"/>
      <c r="AB30" s="982"/>
      <c r="AC30" s="982"/>
      <c r="AD30" s="982"/>
      <c r="AE30" s="980"/>
      <c r="AF30" s="980"/>
      <c r="AG30" s="980"/>
      <c r="AH30" s="980"/>
      <c r="AI30" s="980"/>
      <c r="AJ30" s="980"/>
    </row>
    <row r="31" spans="1:36" x14ac:dyDescent="0.3">
      <c r="A31" s="940" t="s">
        <v>149</v>
      </c>
      <c r="B31" s="933" t="s">
        <v>370</v>
      </c>
      <c r="C31" s="1003"/>
      <c r="D31" s="1003"/>
      <c r="E31" s="1004"/>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923" t="s">
        <v>202</v>
      </c>
      <c r="P31" s="995">
        <v>43629</v>
      </c>
      <c r="Q31" s="892" t="s">
        <v>384</v>
      </c>
      <c r="R31" s="898" t="s">
        <v>385</v>
      </c>
      <c r="S31" s="889" t="s">
        <v>705</v>
      </c>
      <c r="T31" s="997"/>
      <c r="U31" s="997"/>
      <c r="V31" s="997"/>
      <c r="W31" s="997"/>
      <c r="X31" s="997"/>
      <c r="Y31" s="902" t="s">
        <v>203</v>
      </c>
      <c r="Z31" s="981">
        <f t="shared" si="1"/>
        <v>0</v>
      </c>
      <c r="AA31" s="982"/>
      <c r="AB31" s="982"/>
      <c r="AC31" s="982"/>
      <c r="AD31" s="982"/>
      <c r="AE31" s="980"/>
      <c r="AF31" s="980"/>
      <c r="AG31" s="980"/>
      <c r="AH31" s="980"/>
      <c r="AI31" s="980"/>
      <c r="AJ31" s="980"/>
    </row>
    <row r="32" spans="1:36" ht="26.4" x14ac:dyDescent="0.3">
      <c r="A32" s="940" t="s">
        <v>31</v>
      </c>
      <c r="B32" s="933" t="s">
        <v>660</v>
      </c>
      <c r="C32" s="1002"/>
      <c r="D32" s="1002" t="s">
        <v>77</v>
      </c>
      <c r="E32" s="1002"/>
      <c r="F32" s="1002"/>
      <c r="G32" s="1002"/>
      <c r="H32" s="939">
        <f>IF(C32&lt;&gt;"",'[2]CBL Score Standard'!$D88,IF(D32&lt;&gt;"",SUM('[2]CBL Score Standard'!$D88:$E88),IF(E32&lt;&gt;"",SUM('[2]CBL Score Standard'!$D88:$F88),IF(F32&lt;&gt;"",SUM('[2]CBL Score Standard'!$D88:$G88),IF(G32&lt;&gt;"",SUM('[2]CBL Score Standard'!$D88:$H88,0))))))</f>
        <v>0.13742071881606766</v>
      </c>
      <c r="K32" s="1029"/>
      <c r="L32" s="1029"/>
      <c r="M32" s="934" t="s">
        <v>6</v>
      </c>
      <c r="N32" s="889" t="s">
        <v>56</v>
      </c>
      <c r="O32" s="923" t="s">
        <v>427</v>
      </c>
      <c r="P32" s="995">
        <v>43613</v>
      </c>
      <c r="Q32" s="892" t="s">
        <v>167</v>
      </c>
      <c r="R32" s="898" t="s">
        <v>204</v>
      </c>
      <c r="S32" s="889" t="s">
        <v>705</v>
      </c>
      <c r="T32" s="620" t="s">
        <v>72</v>
      </c>
      <c r="U32" s="993">
        <v>44048</v>
      </c>
      <c r="V32" s="1001" t="s">
        <v>374</v>
      </c>
      <c r="W32" s="997"/>
      <c r="X32" s="997"/>
      <c r="Y32" s="899" t="s">
        <v>205</v>
      </c>
      <c r="Z32" s="981">
        <f t="shared" si="1"/>
        <v>0</v>
      </c>
      <c r="AA32" s="982"/>
      <c r="AB32" s="982"/>
      <c r="AC32" s="982"/>
      <c r="AD32" s="982"/>
      <c r="AE32" s="980"/>
      <c r="AF32" s="980"/>
      <c r="AG32" s="980"/>
      <c r="AH32" s="980"/>
      <c r="AI32" s="980"/>
      <c r="AJ32" s="980"/>
    </row>
    <row r="33" spans="1:36" x14ac:dyDescent="0.3">
      <c r="A33" s="940" t="s">
        <v>31</v>
      </c>
      <c r="B33" s="933" t="s">
        <v>175</v>
      </c>
      <c r="C33" s="1003"/>
      <c r="D33" s="1002" t="s">
        <v>77</v>
      </c>
      <c r="E33" s="1005"/>
      <c r="F33" s="1002"/>
      <c r="G33" s="1002"/>
      <c r="H33" s="939">
        <f>IF(C33&lt;&gt;"",'[2]CBL Score Standard'!$D89,IF(D33&lt;&gt;"",SUM('[2]CBL Score Standard'!$D89:$E89),IF(E33&lt;&gt;"",SUM('[2]CBL Score Standard'!$D89:$F89),IF(F33&lt;&gt;"",SUM('[2]CBL Score Standard'!$D89:$G89),IF(G33&lt;&gt;"",SUM('[2]CBL Score Standard'!$D89:$H89,0))))))</f>
        <v>0.13742071881606766</v>
      </c>
      <c r="K33" s="1029"/>
      <c r="L33" s="1029"/>
      <c r="M33" s="934" t="s">
        <v>6</v>
      </c>
      <c r="N33" s="889" t="s">
        <v>0</v>
      </c>
      <c r="O33" s="923" t="s">
        <v>426</v>
      </c>
      <c r="P33" s="892" t="s">
        <v>145</v>
      </c>
      <c r="Q33" s="892" t="s">
        <v>206</v>
      </c>
      <c r="R33" s="893" t="s">
        <v>206</v>
      </c>
      <c r="S33" s="889" t="s">
        <v>705</v>
      </c>
      <c r="T33" s="997"/>
      <c r="U33" s="997"/>
      <c r="V33" s="997"/>
      <c r="W33" s="997"/>
      <c r="X33" s="997"/>
      <c r="Y33" s="894"/>
      <c r="Z33" s="981">
        <f t="shared" si="1"/>
        <v>0</v>
      </c>
      <c r="AA33" s="982"/>
      <c r="AB33" s="982"/>
      <c r="AC33" s="982"/>
      <c r="AD33" s="982"/>
      <c r="AE33" s="980"/>
      <c r="AF33" s="980"/>
      <c r="AG33" s="980"/>
      <c r="AH33" s="980"/>
      <c r="AI33" s="980"/>
      <c r="AJ33" s="980"/>
    </row>
    <row r="34" spans="1:36" x14ac:dyDescent="0.3">
      <c r="A34" s="940" t="s">
        <v>46</v>
      </c>
      <c r="B34" s="933" t="s">
        <v>171</v>
      </c>
      <c r="C34" s="1003"/>
      <c r="D34" s="1002" t="s">
        <v>77</v>
      </c>
      <c r="E34" s="1005"/>
      <c r="F34" s="1002"/>
      <c r="G34" s="1002"/>
      <c r="H34" s="939">
        <f>IF(C34&lt;&gt;"",'[2]CBL Score Standard'!$D90,IF(D34&lt;&gt;"",SUM('[2]CBL Score Standard'!$D90:$E90),IF(E34&lt;&gt;"",SUM('[2]CBL Score Standard'!$D90:$F90),IF(F34&lt;&gt;"",SUM('[2]CBL Score Standard'!$D90:$G90),IF(G34&lt;&gt;"",SUM('[2]CBL Score Standard'!$D90:$H90,0))))))</f>
        <v>4.6511627906976744E-2</v>
      </c>
      <c r="K34" s="1029"/>
      <c r="L34" s="1029"/>
      <c r="M34" s="934" t="s">
        <v>6</v>
      </c>
      <c r="N34" s="889" t="s">
        <v>53</v>
      </c>
      <c r="O34" s="926" t="s">
        <v>371</v>
      </c>
      <c r="P34" s="892" t="s">
        <v>145</v>
      </c>
      <c r="Q34" s="892" t="s">
        <v>164</v>
      </c>
      <c r="R34" s="898" t="s">
        <v>207</v>
      </c>
      <c r="S34" s="889" t="s">
        <v>705</v>
      </c>
      <c r="T34" s="997"/>
      <c r="U34" s="997"/>
      <c r="V34" s="997"/>
      <c r="W34" s="997"/>
      <c r="X34" s="997"/>
      <c r="Y34" s="902" t="s">
        <v>208</v>
      </c>
      <c r="Z34" s="981">
        <f t="shared" si="1"/>
        <v>0</v>
      </c>
      <c r="AA34" s="982"/>
      <c r="AB34" s="982"/>
      <c r="AC34" s="982"/>
      <c r="AD34" s="982"/>
      <c r="AE34" s="980"/>
      <c r="AF34" s="980"/>
      <c r="AG34" s="980"/>
      <c r="AH34" s="980"/>
      <c r="AI34" s="980"/>
      <c r="AJ34" s="980"/>
    </row>
    <row r="35" spans="1:36" ht="28.8" x14ac:dyDescent="0.3">
      <c r="A35" s="940" t="s">
        <v>2</v>
      </c>
      <c r="B35" s="933" t="s">
        <v>234</v>
      </c>
      <c r="C35" s="1003"/>
      <c r="D35" s="1003"/>
      <c r="E35" s="1003"/>
      <c r="F35" s="1002"/>
      <c r="G35" s="1002"/>
      <c r="H35" s="939" t="b">
        <f>IF(C35&lt;&gt;"",'[2]CBL Score Standard'!$D91,IF(D35&lt;&gt;"",SUM('[2]CBL Score Standard'!$D91:$E91),IF(E35&lt;&gt;"",SUM('[2]CBL Score Standard'!$D91:$F91),IF(F35&lt;&gt;"",SUM('[2]CBL Score Standard'!$D91:$G91),IF(G35&lt;&gt;"",SUM('[2]CBL Score Standard'!$D91:$H91,0))))))</f>
        <v>0</v>
      </c>
      <c r="K35" s="1030"/>
      <c r="L35" s="1030"/>
      <c r="M35" s="934" t="s">
        <v>6</v>
      </c>
      <c r="N35" s="889" t="s">
        <v>54</v>
      </c>
      <c r="O35" s="923" t="s">
        <v>345</v>
      </c>
      <c r="P35" s="995">
        <v>43644</v>
      </c>
      <c r="Q35" s="892" t="s">
        <v>209</v>
      </c>
      <c r="R35" s="898" t="s">
        <v>210</v>
      </c>
      <c r="S35" s="889" t="s">
        <v>705</v>
      </c>
      <c r="T35" s="620" t="s">
        <v>72</v>
      </c>
      <c r="U35" s="999">
        <v>43999</v>
      </c>
      <c r="V35" s="997" t="s">
        <v>374</v>
      </c>
      <c r="W35" s="997"/>
      <c r="X35" s="997"/>
      <c r="Y35" s="973" t="s">
        <v>629</v>
      </c>
      <c r="Z35" s="981">
        <f t="shared" si="1"/>
        <v>0</v>
      </c>
      <c r="AA35" s="982"/>
      <c r="AB35" s="982"/>
      <c r="AC35" s="982"/>
      <c r="AD35" s="982"/>
      <c r="AE35" s="980"/>
      <c r="AF35" s="980"/>
      <c r="AG35" s="980"/>
      <c r="AH35" s="980"/>
      <c r="AI35" s="980"/>
      <c r="AJ35" s="980"/>
    </row>
    <row r="36" spans="1:36" x14ac:dyDescent="0.3">
      <c r="A36" s="940" t="s">
        <v>54</v>
      </c>
      <c r="B36" s="933" t="s">
        <v>425</v>
      </c>
      <c r="C36" s="1002"/>
      <c r="D36" s="1002" t="s">
        <v>77</v>
      </c>
      <c r="E36" s="1002"/>
      <c r="F36" s="1002"/>
      <c r="G36" s="1002"/>
      <c r="H36" s="939">
        <f>IF(C36&lt;&gt;"",'[2]CBL Score Standard'!$D92,IF(D36&lt;&gt;"",SUM('[2]CBL Score Standard'!$D92:$E92),IF(E36&lt;&gt;"",SUM('[2]CBL Score Standard'!$D92:$F92),IF(F36&lt;&gt;"",SUM('[2]CBL Score Standard'!$D92:$G92),IF(G36&lt;&gt;"",SUM('[2]CBL Score Standard'!$D92:$H92,0))))))</f>
        <v>0.13742071881606766</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2" t="s">
        <v>77</v>
      </c>
      <c r="E37" s="1002"/>
      <c r="F37" s="1002"/>
      <c r="G37" s="1002"/>
      <c r="H37" s="939">
        <f>IF(C37&lt;&gt;"",'[2]CBL Score Standard'!$D93,IF(D37&lt;&gt;"",SUM('[2]CBL Score Standard'!$D93:$E93),IF(E37&lt;&gt;"",SUM('[2]CBL Score Standard'!$D93:$F93),IF(F37&lt;&gt;"",SUM('[2]CBL Score Standard'!$D93:$G93),IF(G37&lt;&gt;"",SUM('[2]CBL Score Standard'!$D93:$H93,0))))))</f>
        <v>4.6511627906976744E-2</v>
      </c>
      <c r="K37" s="1173" t="s">
        <v>211</v>
      </c>
      <c r="L37" s="1174"/>
      <c r="M37" s="1174"/>
      <c r="N37" s="1174"/>
      <c r="O37" s="1174"/>
      <c r="P37" s="1174"/>
      <c r="Q37" s="1174"/>
      <c r="R37" s="1174"/>
      <c r="S37" s="1174"/>
      <c r="T37" s="1174"/>
      <c r="U37" s="1174"/>
      <c r="V37" s="1174"/>
      <c r="W37" s="1174"/>
      <c r="X37" s="1174"/>
      <c r="Y37" s="1026"/>
      <c r="Z37" s="985"/>
      <c r="AA37" s="1026"/>
      <c r="AB37" s="1026"/>
      <c r="AC37" s="1026"/>
      <c r="AD37" s="1026"/>
      <c r="AE37" s="1026"/>
      <c r="AF37" s="1026"/>
      <c r="AG37" s="1026"/>
      <c r="AH37" s="1026"/>
      <c r="AI37" s="1026"/>
      <c r="AJ37" s="1026"/>
    </row>
    <row r="38" spans="1:36" ht="27.6" x14ac:dyDescent="0.3">
      <c r="A38" s="940" t="s">
        <v>54</v>
      </c>
      <c r="B38" s="933" t="s">
        <v>231</v>
      </c>
      <c r="C38" s="1003"/>
      <c r="D38" s="1003"/>
      <c r="E38" s="1002"/>
      <c r="F38" s="1002"/>
      <c r="G38" s="1002"/>
      <c r="H38" s="939" t="b">
        <f>IF(C38&lt;&gt;"",'[2]CBL Score Standard'!$D94,IF(D38&lt;&gt;"",SUM('[2]CBL Score Standard'!$D94:$E94),IF(E38&lt;&gt;"",SUM('[2]CBL Score Standard'!$D94:$F94),IF(F38&lt;&gt;"",SUM('[2]CBL Score Standard'!$D94:$G94),IF(G38&lt;&gt;"",SUM('[2]CBL Score Standard'!$D94:$H94,0))))))</f>
        <v>0</v>
      </c>
      <c r="K38" s="1037" t="s">
        <v>133</v>
      </c>
      <c r="L38" s="1037" t="s">
        <v>91</v>
      </c>
      <c r="M38" s="1182" t="s">
        <v>75</v>
      </c>
      <c r="N38" s="1184" t="s">
        <v>134</v>
      </c>
      <c r="O38" s="1025" t="s">
        <v>135</v>
      </c>
      <c r="P38" s="1037" t="s">
        <v>136</v>
      </c>
      <c r="Q38" s="1037" t="s">
        <v>137</v>
      </c>
      <c r="R38" s="1037" t="s">
        <v>138</v>
      </c>
      <c r="S38" s="1035" t="s">
        <v>139</v>
      </c>
      <c r="T38" s="1027" t="s">
        <v>344</v>
      </c>
      <c r="U38" s="1027" t="s">
        <v>342</v>
      </c>
      <c r="V38" s="1027"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27.6" x14ac:dyDescent="0.3">
      <c r="A39" s="940" t="s">
        <v>53</v>
      </c>
      <c r="B39" s="933" t="s">
        <v>371</v>
      </c>
      <c r="C39" s="1003"/>
      <c r="D39" s="1004"/>
      <c r="E39" s="1004"/>
      <c r="F39" s="1002"/>
      <c r="G39" s="1002"/>
      <c r="H39" s="939" t="b">
        <f>IF(C39&lt;&gt;"",'[2]CBL Score Standard'!$D95,IF(D39&lt;&gt;"",SUM('[2]CBL Score Standard'!$D95:$E95),IF(E39&lt;&gt;"",SUM('[2]CBL Score Standard'!$D95:$F95),IF(F39&lt;&gt;"",SUM('[2]CBL Score Standard'!$D95:$G95),IF(G39&lt;&gt;"",SUM('[2]CBL Score Standard'!$D95:$H95,0))))))</f>
        <v>0</v>
      </c>
      <c r="K39" s="1031"/>
      <c r="L39" s="1031"/>
      <c r="M39" s="1183"/>
      <c r="N39" s="1190"/>
      <c r="O39" s="1024"/>
      <c r="P39" s="888" t="s">
        <v>141</v>
      </c>
      <c r="Q39" s="1031"/>
      <c r="R39" s="1031"/>
      <c r="S39" s="1036"/>
      <c r="T39" s="1027"/>
      <c r="U39" s="1027"/>
      <c r="V39" s="1027"/>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x14ac:dyDescent="0.3">
      <c r="A40" s="940" t="s">
        <v>53</v>
      </c>
      <c r="B40" s="933" t="s">
        <v>223</v>
      </c>
      <c r="C40" s="1003"/>
      <c r="D40" s="1003"/>
      <c r="E40" s="1004"/>
      <c r="F40" s="1002"/>
      <c r="G40" s="1002"/>
      <c r="H40" s="939" t="b">
        <f>IF(C40&lt;&gt;"",'[2]CBL Score Standard'!$D96,IF(D40&lt;&gt;"",SUM('[2]CBL Score Standard'!$D96:$E96),IF(E40&lt;&gt;"",SUM('[2]CBL Score Standard'!$D96:$F96),IF(F40&lt;&gt;"",SUM('[2]CBL Score Standard'!$D96:$G96),IF(G40&lt;&gt;"",SUM('[2]CBL Score Standard'!$D96:$H96,0))))))</f>
        <v>0</v>
      </c>
      <c r="K40" s="1028" t="s">
        <v>142</v>
      </c>
      <c r="L40" s="1028" t="s">
        <v>143</v>
      </c>
      <c r="M40" s="934" t="s">
        <v>7</v>
      </c>
      <c r="N40" s="889" t="s">
        <v>56</v>
      </c>
      <c r="O40" s="923" t="s">
        <v>663</v>
      </c>
      <c r="P40" s="964" t="s">
        <v>145</v>
      </c>
      <c r="Q40" s="892" t="s">
        <v>212</v>
      </c>
      <c r="R40" s="898" t="s">
        <v>213</v>
      </c>
      <c r="S40" s="919"/>
      <c r="T40" s="998"/>
      <c r="U40" s="999"/>
      <c r="V40" s="1001"/>
      <c r="W40" s="997"/>
      <c r="X40" s="997"/>
      <c r="Y40" s="899" t="s">
        <v>214</v>
      </c>
      <c r="Z40" s="981">
        <f t="shared" ref="Z40:Z55" si="2">DATEDIF(AA40,AB40,"m")/12+DATEDIF(AC40,AD40,"m")/12+DATEDIF(AE40,AF40,"m")/12+DATEDIF(AG40,AH40,"m")/12+DATEDIF(AI40,AJ40,"m")/12</f>
        <v>0</v>
      </c>
      <c r="AA40" s="982"/>
      <c r="AB40" s="982"/>
      <c r="AC40" s="982"/>
      <c r="AD40" s="982"/>
      <c r="AE40" s="980"/>
      <c r="AF40" s="980"/>
      <c r="AG40" s="980"/>
      <c r="AH40" s="980"/>
      <c r="AI40" s="980"/>
      <c r="AJ40" s="980"/>
    </row>
    <row r="41" spans="1:36" x14ac:dyDescent="0.3">
      <c r="A41" s="940" t="s">
        <v>53</v>
      </c>
      <c r="B41" s="933" t="s">
        <v>226</v>
      </c>
      <c r="C41" s="1003"/>
      <c r="D41" s="1003"/>
      <c r="E41" s="1004"/>
      <c r="F41" s="1002"/>
      <c r="G41" s="1002"/>
      <c r="H41" s="939" t="b">
        <f>IF(C41&lt;&gt;"",'[2]CBL Score Standard'!$D97,IF(D41&lt;&gt;"",SUM('[2]CBL Score Standard'!$D97:$E97),IF(E41&lt;&gt;"",SUM('[2]CBL Score Standard'!$D97:$F97),IF(F41&lt;&gt;"",SUM('[2]CBL Score Standard'!$D97:$G97),IF(G41&lt;&gt;"",SUM('[2]CBL Score Standard'!$D97:$H97,0))))))</f>
        <v>0</v>
      </c>
      <c r="K41" s="1029"/>
      <c r="L41" s="1029"/>
      <c r="M41" s="934" t="s">
        <v>7</v>
      </c>
      <c r="N41" s="889" t="s">
        <v>56</v>
      </c>
      <c r="O41" s="923" t="s">
        <v>215</v>
      </c>
      <c r="P41" s="966"/>
      <c r="Q41" s="892" t="s">
        <v>164</v>
      </c>
      <c r="R41" s="898" t="s">
        <v>207</v>
      </c>
      <c r="S41" s="889" t="s">
        <v>705</v>
      </c>
      <c r="T41" s="997"/>
      <c r="U41" s="999"/>
      <c r="V41" s="1001"/>
      <c r="W41" s="997"/>
      <c r="X41" s="997"/>
      <c r="Y41" s="902" t="s">
        <v>216</v>
      </c>
      <c r="Z41" s="981">
        <f t="shared" si="2"/>
        <v>0</v>
      </c>
      <c r="AA41" s="982"/>
      <c r="AB41" s="982"/>
      <c r="AC41" s="982"/>
      <c r="AD41" s="982"/>
      <c r="AE41" s="980"/>
      <c r="AF41" s="980"/>
      <c r="AG41" s="980"/>
      <c r="AH41" s="980"/>
      <c r="AI41" s="980"/>
      <c r="AJ41" s="980"/>
    </row>
    <row r="42" spans="1:36" ht="12.75" customHeight="1"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29"/>
      <c r="L42" s="1029"/>
      <c r="M42" s="934" t="s">
        <v>7</v>
      </c>
      <c r="N42" s="889" t="s">
        <v>55</v>
      </c>
      <c r="O42" s="927" t="s">
        <v>664</v>
      </c>
      <c r="P42" s="966"/>
      <c r="Q42" s="976" t="s">
        <v>653</v>
      </c>
      <c r="R42" s="976" t="s">
        <v>654</v>
      </c>
      <c r="S42" s="889" t="s">
        <v>705</v>
      </c>
      <c r="T42" s="997" t="s">
        <v>72</v>
      </c>
      <c r="U42" s="999">
        <v>44049</v>
      </c>
      <c r="V42" s="1001" t="s">
        <v>374</v>
      </c>
      <c r="W42" s="997"/>
      <c r="X42" s="997"/>
      <c r="Y42" s="905" t="s">
        <v>249</v>
      </c>
      <c r="Z42" s="981">
        <f t="shared" si="2"/>
        <v>0</v>
      </c>
      <c r="AA42" s="982"/>
      <c r="AB42" s="982"/>
      <c r="AC42" s="982"/>
      <c r="AD42" s="982"/>
      <c r="AE42" s="980"/>
      <c r="AF42" s="980"/>
      <c r="AG42" s="980"/>
      <c r="AH42" s="980"/>
      <c r="AI42" s="980"/>
      <c r="AJ42" s="980"/>
    </row>
    <row r="43" spans="1:36" ht="27.6" x14ac:dyDescent="0.3">
      <c r="A43" s="940" t="s">
        <v>0</v>
      </c>
      <c r="B43" s="933" t="s">
        <v>426</v>
      </c>
      <c r="C43" s="1003"/>
      <c r="D43" s="1002"/>
      <c r="E43" s="1002"/>
      <c r="F43" s="1002"/>
      <c r="G43" s="1002"/>
      <c r="H43" s="939" t="b">
        <f>IF(C43&lt;&gt;"",'[2]CBL Score Standard'!$D99,IF(D43&lt;&gt;"",SUM('[2]CBL Score Standard'!$D99:$E99),IF(E43&lt;&gt;"",SUM('[2]CBL Score Standard'!$D99:$F99),IF(F43&lt;&gt;"",SUM('[2]CBL Score Standard'!$D99:$G99),IF(G43&lt;&gt;"",SUM('[2]CBL Score Standard'!$D99:$H99,0))))))</f>
        <v>0</v>
      </c>
      <c r="K43" s="1029"/>
      <c r="L43" s="1029"/>
      <c r="M43" s="934" t="s">
        <v>7</v>
      </c>
      <c r="N43" s="889" t="s">
        <v>55</v>
      </c>
      <c r="O43" s="923" t="s">
        <v>448</v>
      </c>
      <c r="P43" s="965"/>
      <c r="Q43" s="976" t="s">
        <v>655</v>
      </c>
      <c r="R43" s="976" t="s">
        <v>656</v>
      </c>
      <c r="S43" s="889" t="s">
        <v>705</v>
      </c>
      <c r="T43" s="997"/>
      <c r="U43" s="999"/>
      <c r="V43" s="1001"/>
      <c r="W43" s="997"/>
      <c r="X43" s="997"/>
      <c r="Y43" s="902" t="s">
        <v>219</v>
      </c>
      <c r="Z43" s="981">
        <f t="shared" si="2"/>
        <v>0</v>
      </c>
      <c r="AA43" s="982"/>
      <c r="AB43" s="982"/>
      <c r="AC43" s="982"/>
      <c r="AD43" s="982"/>
      <c r="AE43" s="980"/>
      <c r="AF43" s="980"/>
      <c r="AG43" s="980"/>
      <c r="AH43" s="980"/>
      <c r="AI43" s="980"/>
      <c r="AJ43" s="980"/>
    </row>
    <row r="44" spans="1:36" ht="26.4" x14ac:dyDescent="0.3">
      <c r="A44" s="940" t="s">
        <v>41</v>
      </c>
      <c r="B44" s="933" t="s">
        <v>450</v>
      </c>
      <c r="C44" s="1002"/>
      <c r="D44" s="1002" t="s">
        <v>77</v>
      </c>
      <c r="E44" s="1002"/>
      <c r="F44" s="1002"/>
      <c r="G44" s="1002"/>
      <c r="H44" s="939">
        <f>IF(C44&lt;&gt;"",'[2]CBL Score Standard'!$D100,IF(D44&lt;&gt;"",SUM('[2]CBL Score Standard'!$D100:$E100),IF(E44&lt;&gt;"",SUM('[2]CBL Score Standard'!$D100:$F100),IF(F44&lt;&gt;"",SUM('[2]CBL Score Standard'!$D100:$G100),IF(G44&lt;&gt;"",SUM('[2]CBL Score Standard'!$D100:$H100,0))))))</f>
        <v>0.13742071881606766</v>
      </c>
      <c r="K44" s="1029"/>
      <c r="L44" s="1029"/>
      <c r="M44" s="934" t="s">
        <v>7</v>
      </c>
      <c r="N44" s="889" t="s">
        <v>55</v>
      </c>
      <c r="O44" s="923" t="s">
        <v>185</v>
      </c>
      <c r="P44" s="1028" t="s">
        <v>145</v>
      </c>
      <c r="Q44" s="976" t="s">
        <v>220</v>
      </c>
      <c r="R44" s="976" t="s">
        <v>270</v>
      </c>
      <c r="S44" s="889" t="s">
        <v>705</v>
      </c>
      <c r="T44" s="997" t="s">
        <v>72</v>
      </c>
      <c r="U44" s="999">
        <v>44097</v>
      </c>
      <c r="V44" s="997" t="s">
        <v>374</v>
      </c>
      <c r="W44" s="997"/>
      <c r="X44" s="997"/>
      <c r="Y44" s="902" t="s">
        <v>186</v>
      </c>
      <c r="Z44" s="981">
        <f t="shared" si="2"/>
        <v>0</v>
      </c>
      <c r="AA44" s="982"/>
      <c r="AB44" s="982"/>
      <c r="AC44" s="982"/>
      <c r="AD44" s="982"/>
      <c r="AE44" s="980"/>
      <c r="AF44" s="980"/>
      <c r="AG44" s="980"/>
      <c r="AH44" s="980"/>
      <c r="AI44" s="980"/>
      <c r="AJ44" s="980"/>
    </row>
    <row r="45" spans="1:36" ht="27.6" x14ac:dyDescent="0.3">
      <c r="A45" s="940" t="s">
        <v>41</v>
      </c>
      <c r="B45" s="933" t="s">
        <v>178</v>
      </c>
      <c r="C45" s="1003"/>
      <c r="D45" s="1002" t="s">
        <v>77</v>
      </c>
      <c r="E45" s="1005"/>
      <c r="F45" s="1002"/>
      <c r="G45" s="1002"/>
      <c r="H45" s="939">
        <f>IF(C45&lt;&gt;"",'[2]CBL Score Standard'!$D101,IF(D45&lt;&gt;"",SUM('[2]CBL Score Standard'!$D101:$E101),IF(E45&lt;&gt;"",SUM('[2]CBL Score Standard'!$D101:$F101),IF(F45&lt;&gt;"",SUM('[2]CBL Score Standard'!$D101:$G101),IF(G45&lt;&gt;"",SUM('[2]CBL Score Standard'!$D101:$H101,0))))))</f>
        <v>4.6511627906976744E-2</v>
      </c>
      <c r="K45" s="1029"/>
      <c r="L45" s="1029"/>
      <c r="M45" s="934" t="s">
        <v>7</v>
      </c>
      <c r="N45" s="889" t="s">
        <v>55</v>
      </c>
      <c r="O45" s="923" t="s">
        <v>694</v>
      </c>
      <c r="P45" s="995">
        <v>43539</v>
      </c>
      <c r="Q45" s="976" t="s">
        <v>658</v>
      </c>
      <c r="R45" s="976" t="s">
        <v>657</v>
      </c>
      <c r="S45" s="889" t="s">
        <v>705</v>
      </c>
      <c r="T45" s="997"/>
      <c r="U45" s="997"/>
      <c r="V45" s="997"/>
      <c r="W45" s="997"/>
      <c r="X45" s="997"/>
      <c r="Y45" s="902" t="s">
        <v>186</v>
      </c>
      <c r="Z45" s="981">
        <f t="shared" si="2"/>
        <v>0</v>
      </c>
      <c r="AA45" s="982"/>
      <c r="AB45" s="982"/>
      <c r="AC45" s="982"/>
      <c r="AD45" s="982"/>
      <c r="AE45" s="980"/>
      <c r="AF45" s="980"/>
      <c r="AG45" s="980"/>
      <c r="AH45" s="980"/>
      <c r="AI45" s="980"/>
      <c r="AJ45" s="980"/>
    </row>
    <row r="46" spans="1:36"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995">
        <v>43607</v>
      </c>
      <c r="Q46" s="892" t="s">
        <v>221</v>
      </c>
      <c r="R46" s="898" t="s">
        <v>200</v>
      </c>
      <c r="S46" s="889" t="s">
        <v>705</v>
      </c>
      <c r="T46" s="997" t="s">
        <v>72</v>
      </c>
      <c r="U46" s="995">
        <v>44035</v>
      </c>
      <c r="V46" s="997" t="s">
        <v>374</v>
      </c>
      <c r="W46" s="997"/>
      <c r="X46" s="997"/>
      <c r="Y46" s="899" t="s">
        <v>222</v>
      </c>
      <c r="Z46" s="981">
        <f t="shared" si="2"/>
        <v>0</v>
      </c>
      <c r="AA46" s="982"/>
      <c r="AB46" s="982"/>
      <c r="AC46" s="982"/>
      <c r="AD46" s="982"/>
      <c r="AE46" s="980"/>
      <c r="AF46" s="980"/>
      <c r="AG46" s="980"/>
      <c r="AH46" s="980"/>
      <c r="AI46" s="980"/>
      <c r="AJ46" s="980"/>
    </row>
    <row r="47" spans="1:36" x14ac:dyDescent="0.3">
      <c r="A47" s="940" t="s">
        <v>144</v>
      </c>
      <c r="B47" s="933" t="s">
        <v>372</v>
      </c>
      <c r="C47" s="1002"/>
      <c r="D47" s="1002" t="s">
        <v>77</v>
      </c>
      <c r="E47" s="1002"/>
      <c r="F47" s="1002"/>
      <c r="G47" s="1002"/>
      <c r="H47" s="939">
        <f>IF(C47&lt;&gt;"",'[2]CBL Score Standard'!$D103,IF(D47&lt;&gt;"",SUM('[2]CBL Score Standard'!$D103:$E103),IF(E47&lt;&gt;"",SUM('[2]CBL Score Standard'!$D103:$F103),IF(F47&lt;&gt;"",SUM('[2]CBL Score Standard'!$D103:$G103),IF(G47&lt;&gt;"",SUM('[2]CBL Score Standard'!$D103:$H103,0))))))</f>
        <v>0.13742071881606766</v>
      </c>
      <c r="K47" s="1029"/>
      <c r="L47" s="1029"/>
      <c r="M47" s="934" t="s">
        <v>7</v>
      </c>
      <c r="N47" s="889" t="s">
        <v>53</v>
      </c>
      <c r="O47" s="923" t="s">
        <v>223</v>
      </c>
      <c r="P47" s="906">
        <v>43621</v>
      </c>
      <c r="Q47" s="891" t="s">
        <v>224</v>
      </c>
      <c r="R47" s="907" t="s">
        <v>225</v>
      </c>
      <c r="S47" s="889" t="s">
        <v>705</v>
      </c>
      <c r="T47" s="997"/>
      <c r="U47" s="997"/>
      <c r="V47" s="997"/>
      <c r="W47" s="997"/>
      <c r="X47" s="997"/>
      <c r="Y47" s="908" t="s">
        <v>632</v>
      </c>
      <c r="Z47" s="981">
        <f t="shared" si="2"/>
        <v>0</v>
      </c>
      <c r="AA47" s="982"/>
      <c r="AB47" s="982"/>
      <c r="AC47" s="982"/>
      <c r="AD47" s="982"/>
      <c r="AE47" s="980"/>
      <c r="AF47" s="980"/>
      <c r="AG47" s="980"/>
      <c r="AH47" s="980"/>
      <c r="AI47" s="980"/>
      <c r="AJ47" s="980"/>
    </row>
    <row r="48" spans="1:36" ht="39.6" x14ac:dyDescent="0.3">
      <c r="A48" s="940" t="s">
        <v>144</v>
      </c>
      <c r="B48" s="933" t="s">
        <v>373</v>
      </c>
      <c r="C48" s="1002"/>
      <c r="D48" s="1002" t="s">
        <v>77</v>
      </c>
      <c r="E48" s="1002"/>
      <c r="F48" s="1002"/>
      <c r="G48" s="1002"/>
      <c r="H48" s="939">
        <f>IF(C48&lt;&gt;"",'[2]CBL Score Standard'!$D104,IF(D48&lt;&gt;"",SUM('[2]CBL Score Standard'!$D104:$E104),IF(E48&lt;&gt;"",SUM('[2]CBL Score Standard'!$D104:$F104),IF(F48&lt;&gt;"",SUM('[2]CBL Score Standard'!$D104:$G104),IF(G48&lt;&gt;"",SUM('[2]CBL Score Standard'!$D104:$H104,0))))))</f>
        <v>0.13742071881606766</v>
      </c>
      <c r="K48" s="1029"/>
      <c r="L48" s="1029"/>
      <c r="M48" s="934" t="s">
        <v>7</v>
      </c>
      <c r="N48" s="889" t="s">
        <v>53</v>
      </c>
      <c r="O48" s="923" t="s">
        <v>226</v>
      </c>
      <c r="P48" s="906">
        <v>43602</v>
      </c>
      <c r="Q48" s="891" t="s">
        <v>227</v>
      </c>
      <c r="R48" s="907" t="s">
        <v>228</v>
      </c>
      <c r="S48" s="889" t="s">
        <v>705</v>
      </c>
      <c r="T48" s="997"/>
      <c r="U48" s="997"/>
      <c r="V48" s="997"/>
      <c r="W48" s="997"/>
      <c r="X48" s="997"/>
      <c r="Y48" s="908" t="s">
        <v>633</v>
      </c>
      <c r="Z48" s="981">
        <f t="shared" si="2"/>
        <v>0</v>
      </c>
      <c r="AA48" s="982"/>
      <c r="AB48" s="982"/>
      <c r="AC48" s="982"/>
      <c r="AD48" s="982"/>
      <c r="AE48" s="980"/>
      <c r="AF48" s="980"/>
      <c r="AG48" s="980"/>
      <c r="AH48" s="980"/>
      <c r="AI48" s="980"/>
      <c r="AJ48" s="980"/>
    </row>
    <row r="49" spans="1:36" ht="27.6" x14ac:dyDescent="0.3">
      <c r="A49" s="940" t="s">
        <v>144</v>
      </c>
      <c r="B49" s="933" t="s">
        <v>452</v>
      </c>
      <c r="C49" s="1002"/>
      <c r="D49" s="1002" t="s">
        <v>77</v>
      </c>
      <c r="E49" s="1002"/>
      <c r="F49" s="1002"/>
      <c r="G49" s="1002"/>
      <c r="H49" s="939">
        <f>IF(C49&lt;&gt;"",'[2]CBL Score Standard'!$D105,IF(D49&lt;&gt;"",SUM('[2]CBL Score Standard'!$D105:$E105),IF(E49&lt;&gt;"",SUM('[2]CBL Score Standard'!$D105:$F105),IF(F49&lt;&gt;"",SUM('[2]CBL Score Standard'!$D105:$G105),IF(G49&lt;&gt;"",SUM('[2]CBL Score Standard'!$D105:$H105,0))))))</f>
        <v>0.13742071881606766</v>
      </c>
      <c r="K49" s="1029"/>
      <c r="L49" s="1029"/>
      <c r="M49" s="934" t="s">
        <v>7</v>
      </c>
      <c r="N49" s="889" t="s">
        <v>59</v>
      </c>
      <c r="O49" s="925" t="s">
        <v>684</v>
      </c>
      <c r="P49" s="906">
        <v>43623</v>
      </c>
      <c r="Q49" s="891" t="s">
        <v>153</v>
      </c>
      <c r="R49" s="907" t="s">
        <v>156</v>
      </c>
      <c r="S49" s="889" t="s">
        <v>705</v>
      </c>
      <c r="T49" s="997"/>
      <c r="U49" s="1000">
        <v>44039</v>
      </c>
      <c r="V49" s="1001" t="s">
        <v>374</v>
      </c>
      <c r="W49" s="997"/>
      <c r="X49" s="997"/>
      <c r="Y49" s="908" t="s">
        <v>631</v>
      </c>
      <c r="Z49" s="981">
        <f t="shared" si="2"/>
        <v>0</v>
      </c>
      <c r="AA49" s="982"/>
      <c r="AB49" s="982"/>
      <c r="AC49" s="982"/>
      <c r="AD49" s="982"/>
      <c r="AE49" s="980"/>
      <c r="AF49" s="980"/>
      <c r="AG49" s="980"/>
      <c r="AH49" s="980"/>
      <c r="AI49" s="980"/>
      <c r="AJ49" s="980"/>
    </row>
    <row r="50" spans="1:36" ht="27.6" x14ac:dyDescent="0.3">
      <c r="A50" s="940" t="s">
        <v>144</v>
      </c>
      <c r="B50" s="933" t="s">
        <v>517</v>
      </c>
      <c r="C50" s="1002"/>
      <c r="D50" s="1002"/>
      <c r="E50" s="1002"/>
      <c r="F50" s="1002"/>
      <c r="G50" s="1002"/>
      <c r="H50" s="939" t="b">
        <f>IF(C50&lt;&gt;"",'[2]CBL Score Standard'!$D106,IF(D50&lt;&gt;"",SUM('[2]CBL Score Standard'!$D106:$E106),IF(E50&lt;&gt;"",SUM('[2]CBL Score Standard'!$D106:$F106),IF(F50&lt;&gt;"",SUM('[2]CBL Score Standard'!$D106:$G106),IF(G50&lt;&gt;"",SUM('[2]CBL Score Standard'!$D106:$H106,0))))))</f>
        <v>0</v>
      </c>
      <c r="K50" s="1029"/>
      <c r="L50" s="1029"/>
      <c r="M50" s="934" t="s">
        <v>7</v>
      </c>
      <c r="N50" s="889" t="s">
        <v>59</v>
      </c>
      <c r="O50" s="925" t="s">
        <v>683</v>
      </c>
      <c r="P50" s="906">
        <v>43623</v>
      </c>
      <c r="Q50" s="891" t="s">
        <v>153</v>
      </c>
      <c r="R50" s="907" t="s">
        <v>156</v>
      </c>
      <c r="S50" s="889" t="s">
        <v>705</v>
      </c>
      <c r="T50" s="997"/>
      <c r="U50" s="1000">
        <v>44008</v>
      </c>
      <c r="V50" s="1001" t="s">
        <v>374</v>
      </c>
      <c r="W50" s="997"/>
      <c r="X50" s="997"/>
      <c r="Y50" s="908" t="s">
        <v>631</v>
      </c>
      <c r="Z50" s="981">
        <f t="shared" si="2"/>
        <v>0</v>
      </c>
      <c r="AA50" s="982"/>
      <c r="AB50" s="982"/>
      <c r="AC50" s="982"/>
      <c r="AD50" s="982"/>
      <c r="AE50" s="980"/>
      <c r="AF50" s="980"/>
      <c r="AG50" s="980"/>
      <c r="AH50" s="980"/>
      <c r="AI50" s="980"/>
      <c r="AJ50" s="980"/>
    </row>
    <row r="51" spans="1:36" ht="28.2" thickBot="1" x14ac:dyDescent="0.35">
      <c r="A51" s="940" t="s">
        <v>144</v>
      </c>
      <c r="B51" s="933" t="s">
        <v>661</v>
      </c>
      <c r="C51" s="1002"/>
      <c r="D51" s="1002" t="s">
        <v>77</v>
      </c>
      <c r="E51" s="1002"/>
      <c r="F51" s="1002"/>
      <c r="G51" s="1002"/>
      <c r="H51" s="939">
        <f>IF(C51&lt;&gt;"",'[2]CBL Score Standard'!$D107,IF(D51&lt;&gt;"",SUM('[2]CBL Score Standard'!$D107:$E107),IF(E51&lt;&gt;"",SUM('[2]CBL Score Standard'!$D107:$F107),IF(F51&lt;&gt;"",SUM('[2]CBL Score Standard'!$D107:$G107),IF(G51&lt;&gt;"",SUM('[2]CBL Score Standard'!$D107:$H107,0))))))</f>
        <v>0.13742071881606766</v>
      </c>
      <c r="K51" s="1029"/>
      <c r="L51" s="1029"/>
      <c r="M51" s="934" t="s">
        <v>7</v>
      </c>
      <c r="N51" s="889" t="s">
        <v>56</v>
      </c>
      <c r="O51" s="925" t="s">
        <v>67</v>
      </c>
      <c r="P51" s="906"/>
      <c r="Q51" s="974" t="s">
        <v>639</v>
      </c>
      <c r="R51" s="975" t="s">
        <v>640</v>
      </c>
      <c r="S51" s="889" t="s">
        <v>705</v>
      </c>
      <c r="T51" s="997"/>
      <c r="U51" s="997"/>
      <c r="V51" s="997"/>
      <c r="W51" s="997"/>
      <c r="X51" s="997"/>
      <c r="Y51" s="908" t="s">
        <v>634</v>
      </c>
      <c r="Z51" s="981">
        <f t="shared" si="2"/>
        <v>0</v>
      </c>
      <c r="AA51" s="982"/>
      <c r="AB51" s="982"/>
      <c r="AC51" s="982"/>
      <c r="AD51" s="982"/>
      <c r="AE51" s="980"/>
      <c r="AF51" s="980"/>
      <c r="AG51" s="980"/>
      <c r="AH51" s="980"/>
      <c r="AI51" s="980"/>
      <c r="AJ51" s="980"/>
    </row>
    <row r="52" spans="1:36" ht="28.2" thickBot="1" x14ac:dyDescent="0.35">
      <c r="A52" s="940" t="s">
        <v>144</v>
      </c>
      <c r="B52" s="933" t="s">
        <v>662</v>
      </c>
      <c r="C52" s="1004"/>
      <c r="D52" s="1004"/>
      <c r="E52" s="1004"/>
      <c r="F52" s="1002"/>
      <c r="G52" s="1002"/>
      <c r="H52" s="939" t="b">
        <f>IF(C52&lt;&gt;"",'[2]CBL Score Standard'!$D108,IF(D52&lt;&gt;"",SUM('[2]CBL Score Standard'!$D108:$E108),IF(E52&lt;&gt;"",SUM('[2]CBL Score Standard'!$D108:$F108),IF(F52&lt;&gt;"",SUM('[2]CBL Score Standard'!$D108:$G108),IF(G52&lt;&gt;"",SUM('[2]CBL Score Standard'!$D108:$H108,0))))))</f>
        <v>0</v>
      </c>
      <c r="K52" s="1029"/>
      <c r="L52" s="1029"/>
      <c r="M52" s="934" t="s">
        <v>7</v>
      </c>
      <c r="N52" s="889" t="s">
        <v>55</v>
      </c>
      <c r="O52" s="925" t="s">
        <v>1</v>
      </c>
      <c r="P52" s="906"/>
      <c r="Q52" s="974" t="s">
        <v>641</v>
      </c>
      <c r="R52" s="975" t="s">
        <v>318</v>
      </c>
      <c r="S52" s="889" t="s">
        <v>705</v>
      </c>
      <c r="T52" s="997"/>
      <c r="U52" s="997"/>
      <c r="V52" s="997"/>
      <c r="W52" s="997"/>
      <c r="X52" s="997"/>
      <c r="Y52" s="908" t="s">
        <v>635</v>
      </c>
      <c r="Z52" s="981">
        <f t="shared" si="2"/>
        <v>0</v>
      </c>
      <c r="AA52" s="982"/>
      <c r="AB52" s="982"/>
      <c r="AC52" s="982"/>
      <c r="AD52" s="982"/>
      <c r="AE52" s="980"/>
      <c r="AF52" s="980"/>
      <c r="AG52" s="980"/>
      <c r="AH52" s="980"/>
      <c r="AI52" s="980"/>
      <c r="AJ52" s="980"/>
    </row>
    <row r="53" spans="1:36" ht="28.8" x14ac:dyDescent="0.3">
      <c r="A53" s="940" t="s">
        <v>144</v>
      </c>
      <c r="B53" s="933" t="s">
        <v>187</v>
      </c>
      <c r="C53" s="1003"/>
      <c r="D53" s="1002" t="s">
        <v>77</v>
      </c>
      <c r="E53" s="1002"/>
      <c r="F53" s="1002"/>
      <c r="G53" s="1002"/>
      <c r="H53" s="939">
        <f>IF(C53&lt;&gt;"",'[2]CBL Score Standard'!$D109,IF(D53&lt;&gt;"",SUM('[2]CBL Score Standard'!$D109:$E109),IF(E53&lt;&gt;"",SUM('[2]CBL Score Standard'!$D109:$F109),IF(F53&lt;&gt;"",SUM('[2]CBL Score Standard'!$D109:$G109),IF(G53&lt;&gt;"",SUM('[2]CBL Score Standard'!$D109:$H109,0))))))</f>
        <v>4.6511627906976744E-2</v>
      </c>
      <c r="K53" s="1029"/>
      <c r="L53" s="1029"/>
      <c r="M53" s="934" t="s">
        <v>7</v>
      </c>
      <c r="N53" s="889" t="s">
        <v>56</v>
      </c>
      <c r="O53" s="925" t="s">
        <v>419</v>
      </c>
      <c r="P53" s="906">
        <v>43684</v>
      </c>
      <c r="Q53" s="891" t="s">
        <v>420</v>
      </c>
      <c r="R53" s="907" t="s">
        <v>420</v>
      </c>
      <c r="S53" s="889" t="s">
        <v>705</v>
      </c>
      <c r="T53" s="997"/>
      <c r="U53" s="1000"/>
      <c r="V53" s="997"/>
      <c r="W53" s="997"/>
      <c r="X53" s="997"/>
      <c r="Y53" s="973" t="s">
        <v>630</v>
      </c>
      <c r="Z53" s="981">
        <f t="shared" si="2"/>
        <v>0</v>
      </c>
      <c r="AA53" s="982"/>
      <c r="AB53" s="982"/>
      <c r="AC53" s="982"/>
      <c r="AD53" s="982"/>
      <c r="AE53" s="980"/>
      <c r="AF53" s="980"/>
      <c r="AG53" s="980"/>
      <c r="AH53" s="980"/>
      <c r="AI53" s="980"/>
      <c r="AJ53" s="980"/>
    </row>
    <row r="54" spans="1:36" ht="26.4" x14ac:dyDescent="0.3">
      <c r="A54" s="940" t="s">
        <v>144</v>
      </c>
      <c r="B54" s="933" t="s">
        <v>188</v>
      </c>
      <c r="C54" s="1003"/>
      <c r="D54" s="1002" t="s">
        <v>77</v>
      </c>
      <c r="E54" s="1002"/>
      <c r="F54" s="1002"/>
      <c r="G54" s="1002"/>
      <c r="H54" s="939">
        <f>IF(C54&lt;&gt;"",'[2]CBL Score Standard'!$D110,IF(D54&lt;&gt;"",SUM('[2]CBL Score Standard'!$D110:$E110),IF(E54&lt;&gt;"",SUM('[2]CBL Score Standard'!$D110:$F110),IF(F54&lt;&gt;"",SUM('[2]CBL Score Standard'!$D110:$G110),IF(G54&lt;&gt;"",SUM('[2]CBL Score Standard'!$D110:$H110,0))))))</f>
        <v>4.6511627906976744E-2</v>
      </c>
      <c r="K54" s="1029"/>
      <c r="L54" s="1029"/>
      <c r="M54" s="934" t="s">
        <v>7</v>
      </c>
      <c r="N54" s="889" t="s">
        <v>56</v>
      </c>
      <c r="O54" s="925" t="s">
        <v>421</v>
      </c>
      <c r="P54" s="890" t="s">
        <v>230</v>
      </c>
      <c r="Q54" s="891" t="s">
        <v>230</v>
      </c>
      <c r="R54" s="907" t="s">
        <v>230</v>
      </c>
      <c r="S54" s="889" t="s">
        <v>705</v>
      </c>
      <c r="T54" s="997"/>
      <c r="U54" s="997"/>
      <c r="V54" s="997"/>
      <c r="W54" s="997"/>
      <c r="X54" s="997"/>
      <c r="Y54" s="973" t="s">
        <v>628</v>
      </c>
      <c r="Z54" s="981">
        <f t="shared" si="2"/>
        <v>0</v>
      </c>
      <c r="AA54" s="982"/>
      <c r="AB54" s="982"/>
      <c r="AC54" s="982"/>
      <c r="AD54" s="982"/>
      <c r="AE54" s="980"/>
      <c r="AF54" s="980"/>
      <c r="AG54" s="980"/>
      <c r="AH54" s="980"/>
      <c r="AI54" s="980"/>
      <c r="AJ54" s="980"/>
    </row>
    <row r="55" spans="1:36" s="883" customFormat="1" x14ac:dyDescent="0.3">
      <c r="A55" s="940" t="s">
        <v>144</v>
      </c>
      <c r="B55" s="933" t="s">
        <v>189</v>
      </c>
      <c r="C55" s="1003"/>
      <c r="D55" s="1004" t="s">
        <v>77</v>
      </c>
      <c r="E55" s="1004"/>
      <c r="F55" s="1002"/>
      <c r="G55" s="1002"/>
      <c r="H55" s="939">
        <f>IF(C55&lt;&gt;"",'[2]CBL Score Standard'!$D111,IF(D55&lt;&gt;"",SUM('[2]CBL Score Standard'!$D111:$E111),IF(E55&lt;&gt;"",SUM('[2]CBL Score Standard'!$D111:$F111),IF(F55&lt;&gt;"",SUM('[2]CBL Score Standard'!$D111:$G111),IF(G55&lt;&gt;"",SUM('[2]CBL Score Standard'!$D111:$H111,0))))))</f>
        <v>2.3255813953488372E-2</v>
      </c>
      <c r="K55" s="1030"/>
      <c r="L55" s="1030"/>
      <c r="M55" s="934" t="s">
        <v>7</v>
      </c>
      <c r="N55" s="889" t="s">
        <v>54</v>
      </c>
      <c r="O55" s="925" t="s">
        <v>231</v>
      </c>
      <c r="P55" s="995">
        <v>43610</v>
      </c>
      <c r="Q55" s="892" t="s">
        <v>164</v>
      </c>
      <c r="R55" s="898" t="s">
        <v>165</v>
      </c>
      <c r="S55" s="889" t="s">
        <v>705</v>
      </c>
      <c r="T55" s="997"/>
      <c r="U55" s="997"/>
      <c r="V55" s="997"/>
      <c r="W55" s="997"/>
      <c r="X55" s="997"/>
      <c r="Y55" s="902" t="s">
        <v>232</v>
      </c>
      <c r="Z55" s="981">
        <f t="shared" si="2"/>
        <v>0</v>
      </c>
      <c r="AA55" s="982"/>
      <c r="AB55" s="982"/>
      <c r="AC55" s="982"/>
      <c r="AD55" s="982"/>
      <c r="AE55" s="980"/>
      <c r="AF55" s="980"/>
      <c r="AG55" s="980"/>
      <c r="AH55" s="980"/>
      <c r="AI55" s="980"/>
      <c r="AJ55" s="980"/>
    </row>
    <row r="56" spans="1:36" s="883" customFormat="1" x14ac:dyDescent="0.3">
      <c r="A56" s="940" t="s">
        <v>144</v>
      </c>
      <c r="B56" s="933" t="s">
        <v>190</v>
      </c>
      <c r="C56" s="1003"/>
      <c r="D56" s="1004"/>
      <c r="E56" s="1004"/>
      <c r="F56" s="1002"/>
      <c r="G56" s="1002"/>
      <c r="H56" s="939" t="b">
        <f>IF(C56&lt;&gt;"",'[2]CBL Score Standard'!$D112,IF(D56&lt;&gt;"",SUM('[2]CBL Score Standard'!$D112:$E112),IF(E56&lt;&gt;"",SUM('[2]CBL Score Standard'!$D112:$F112),IF(F56&lt;&gt;"",SUM('[2]CBL Score Standard'!$D112:$G112),IF(G56&lt;&gt;"",SUM('[2]CBL Score Standard'!$D112:$H112,0))))))</f>
        <v>0</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t="s">
        <v>77</v>
      </c>
      <c r="E57" s="1002"/>
      <c r="F57" s="1002"/>
      <c r="G57" s="1002"/>
      <c r="H57" s="939">
        <f>IF(C57&lt;&gt;"",'[2]CBL Score Standard'!$D113,IF(D57&lt;&gt;"",SUM('[2]CBL Score Standard'!$D113:$E113),IF(E57&lt;&gt;"",SUM('[2]CBL Score Standard'!$D113:$F113),IF(F57&lt;&gt;"",SUM('[2]CBL Score Standard'!$D113:$G113),IF(G57&lt;&gt;"",SUM('[2]CBL Score Standard'!$D113:$H113,0))))))</f>
        <v>4.6511627906976744E-2</v>
      </c>
      <c r="K57" s="1173" t="s">
        <v>233</v>
      </c>
      <c r="L57" s="1174"/>
      <c r="M57" s="1174"/>
      <c r="N57" s="1174"/>
      <c r="O57" s="1174"/>
      <c r="P57" s="1174"/>
      <c r="Q57" s="1174"/>
      <c r="R57" s="1174"/>
      <c r="S57" s="1174"/>
      <c r="T57" s="1174"/>
      <c r="U57" s="1174"/>
      <c r="V57" s="1174"/>
      <c r="W57" s="1174"/>
      <c r="X57" s="1174"/>
      <c r="Y57" s="1026"/>
      <c r="Z57" s="985"/>
      <c r="AA57" s="1026"/>
      <c r="AB57" s="1026"/>
      <c r="AC57" s="1026"/>
      <c r="AD57" s="1026"/>
      <c r="AE57" s="1026"/>
      <c r="AF57" s="1026"/>
      <c r="AG57" s="1026"/>
      <c r="AH57" s="1026"/>
      <c r="AI57" s="1026"/>
      <c r="AJ57" s="1026"/>
    </row>
    <row r="58" spans="1:36" ht="27.6" x14ac:dyDescent="0.3">
      <c r="A58" s="940" t="s">
        <v>55</v>
      </c>
      <c r="B58" s="933" t="s">
        <v>419</v>
      </c>
      <c r="C58" s="1003"/>
      <c r="D58" s="1003" t="s">
        <v>77</v>
      </c>
      <c r="E58" s="1004"/>
      <c r="F58" s="1002"/>
      <c r="G58" s="1002"/>
      <c r="H58" s="939">
        <f>IF(C58&lt;&gt;"",'[2]CBL Score Standard'!$D114,IF(D58&lt;&gt;"",SUM('[2]CBL Score Standard'!$D114:$E114),IF(E58&lt;&gt;"",SUM('[2]CBL Score Standard'!$D114:$F114),IF(F58&lt;&gt;"",SUM('[2]CBL Score Standard'!$D114:$G114),IF(G58&lt;&gt;"",SUM('[2]CBL Score Standard'!$D114:$H114,0))))))</f>
        <v>0</v>
      </c>
      <c r="K58" s="1037" t="s">
        <v>133</v>
      </c>
      <c r="L58" s="1037" t="s">
        <v>91</v>
      </c>
      <c r="M58" s="1182" t="s">
        <v>75</v>
      </c>
      <c r="N58" s="1184" t="s">
        <v>134</v>
      </c>
      <c r="O58" s="1025" t="s">
        <v>135</v>
      </c>
      <c r="P58" s="1037" t="s">
        <v>136</v>
      </c>
      <c r="Q58" s="1037" t="s">
        <v>137</v>
      </c>
      <c r="R58" s="1037" t="s">
        <v>138</v>
      </c>
      <c r="S58" s="1035" t="s">
        <v>139</v>
      </c>
      <c r="T58" s="1027" t="s">
        <v>344</v>
      </c>
      <c r="U58" s="1027" t="s">
        <v>342</v>
      </c>
      <c r="V58" s="1027" t="s">
        <v>343</v>
      </c>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27.6" x14ac:dyDescent="0.3">
      <c r="A59" s="940" t="s">
        <v>56</v>
      </c>
      <c r="B59" s="933" t="s">
        <v>421</v>
      </c>
      <c r="C59" s="1003"/>
      <c r="D59" s="1003"/>
      <c r="E59" s="1004"/>
      <c r="F59" s="1002"/>
      <c r="G59" s="1002"/>
      <c r="H59" s="939" t="b">
        <f>IF(C59&lt;&gt;"",'[2]CBL Score Standard'!$D115,IF(D59&lt;&gt;"",SUM('[2]CBL Score Standard'!$D115:$E115),IF(E59&lt;&gt;"",SUM('[2]CBL Score Standard'!$D115:$F115),IF(F59&lt;&gt;"",SUM('[2]CBL Score Standard'!$D115:$G115),IF(G59&lt;&gt;"",SUM('[2]CBL Score Standard'!$D115:$H115,0))))))</f>
        <v>0</v>
      </c>
      <c r="K59" s="1031"/>
      <c r="L59" s="1031"/>
      <c r="M59" s="1183"/>
      <c r="N59" s="1185"/>
      <c r="O59" s="1024"/>
      <c r="P59" s="888" t="s">
        <v>141</v>
      </c>
      <c r="Q59" s="1031"/>
      <c r="R59" s="1031"/>
      <c r="S59" s="1036"/>
      <c r="T59" s="1027"/>
      <c r="U59" s="1027"/>
      <c r="V59" s="1027"/>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028" t="s">
        <v>142</v>
      </c>
      <c r="L60" s="1028" t="s">
        <v>143</v>
      </c>
      <c r="M60" s="934" t="s">
        <v>8</v>
      </c>
      <c r="N60" s="910" t="s">
        <v>2</v>
      </c>
      <c r="O60" s="891" t="s">
        <v>234</v>
      </c>
      <c r="P60" s="911"/>
      <c r="Q60" s="909"/>
      <c r="R60" s="912"/>
      <c r="S60" s="889"/>
      <c r="T60" s="997"/>
      <c r="U60" s="997"/>
      <c r="V60" s="997" t="str">
        <f t="shared" ref="V60:V67" si="3">IF(AND(W60="Y",X60="Y"),"Passed",IF(T60="M","Passed", ""))</f>
        <v/>
      </c>
      <c r="W60" s="997"/>
      <c r="X60" s="997"/>
      <c r="Y60" s="908"/>
      <c r="Z60" s="981">
        <f t="shared" ref="Z60:Z67" si="4">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029"/>
      <c r="L61" s="1029"/>
      <c r="M61" s="934" t="s">
        <v>8</v>
      </c>
      <c r="N61" s="910" t="s">
        <v>63</v>
      </c>
      <c r="O61" s="891" t="s">
        <v>236</v>
      </c>
      <c r="P61" s="911"/>
      <c r="Q61" s="909"/>
      <c r="R61" s="912"/>
      <c r="S61" s="889"/>
      <c r="T61" s="997"/>
      <c r="U61" s="997"/>
      <c r="V61" s="997" t="str">
        <f t="shared" si="3"/>
        <v/>
      </c>
      <c r="W61" s="997"/>
      <c r="X61" s="997"/>
      <c r="Y61" s="908"/>
      <c r="Z61" s="981">
        <f t="shared" si="4"/>
        <v>0</v>
      </c>
      <c r="AA61" s="982"/>
      <c r="AB61" s="982"/>
      <c r="AC61" s="982"/>
      <c r="AD61" s="982"/>
      <c r="AE61" s="980"/>
      <c r="AF61" s="980"/>
      <c r="AG61" s="980"/>
      <c r="AH61" s="980"/>
      <c r="AI61" s="980"/>
      <c r="AJ61" s="980"/>
    </row>
    <row r="62" spans="1:36" x14ac:dyDescent="0.3">
      <c r="A62" s="940" t="s">
        <v>56</v>
      </c>
      <c r="B62" s="933" t="s">
        <v>67</v>
      </c>
      <c r="C62" s="1003"/>
      <c r="D62" s="1003"/>
      <c r="E62" s="1002"/>
      <c r="F62" s="1002"/>
      <c r="G62" s="1002"/>
      <c r="H62" s="939" t="b">
        <f>IF(C62&lt;&gt;"",'[2]CBL Score Standard'!$D118,IF(D62&lt;&gt;"",SUM('[2]CBL Score Standard'!$D118:$E118),IF(E62&lt;&gt;"",SUM('[2]CBL Score Standard'!$D118:$F118),IF(F62&lt;&gt;"",SUM('[2]CBL Score Standard'!$D118:$G118),IF(G62&lt;&gt;"",SUM('[2]CBL Score Standard'!$D118:$H118,0))))))</f>
        <v>0</v>
      </c>
      <c r="K62" s="1029"/>
      <c r="L62" s="1029"/>
      <c r="M62" s="934" t="s">
        <v>8</v>
      </c>
      <c r="N62" s="889" t="s">
        <v>56</v>
      </c>
      <c r="O62" s="891" t="s">
        <v>237</v>
      </c>
      <c r="P62" s="911"/>
      <c r="Q62" s="909"/>
      <c r="R62" s="912"/>
      <c r="S62" s="889"/>
      <c r="T62" s="997"/>
      <c r="U62" s="997"/>
      <c r="V62" s="997" t="str">
        <f t="shared" si="3"/>
        <v/>
      </c>
      <c r="W62" s="997"/>
      <c r="X62" s="997"/>
      <c r="Y62" s="908"/>
      <c r="Z62" s="981">
        <f t="shared" si="4"/>
        <v>0</v>
      </c>
      <c r="AA62" s="982"/>
      <c r="AB62" s="982"/>
      <c r="AC62" s="982"/>
      <c r="AD62" s="982"/>
      <c r="AE62" s="980"/>
      <c r="AF62" s="980"/>
      <c r="AG62" s="980"/>
      <c r="AH62" s="980"/>
      <c r="AI62" s="980"/>
      <c r="AJ62" s="980"/>
    </row>
    <row r="63" spans="1:36" ht="12.75" customHeight="1" thickBot="1" x14ac:dyDescent="0.35">
      <c r="A63" s="941" t="s">
        <v>55</v>
      </c>
      <c r="B63" s="933" t="s">
        <v>1</v>
      </c>
      <c r="C63" s="1003"/>
      <c r="D63" s="1003"/>
      <c r="E63" s="1002"/>
      <c r="F63" s="1002"/>
      <c r="G63" s="1002"/>
      <c r="H63" s="939" t="b">
        <f>IF(C63&lt;&gt;"",'[2]CBL Score Standard'!$D119,IF(D63&lt;&gt;"",SUM('[2]CBL Score Standard'!$D119:$E119),IF(E63&lt;&gt;"",SUM('[2]CBL Score Standard'!$D119:$F119),IF(F63&lt;&gt;"",SUM('[2]CBL Score Standard'!$D119:$G119),IF(G63&lt;&gt;"",SUM('[2]CBL Score Standard'!$D119:$H119,0))))))</f>
        <v>0</v>
      </c>
      <c r="K63" s="1029"/>
      <c r="L63" s="1029"/>
      <c r="M63" s="934" t="s">
        <v>8</v>
      </c>
      <c r="N63" s="889" t="s">
        <v>55</v>
      </c>
      <c r="O63" s="891" t="s">
        <v>238</v>
      </c>
      <c r="P63" s="911"/>
      <c r="Q63" s="909"/>
      <c r="R63" s="912"/>
      <c r="S63" s="889"/>
      <c r="T63" s="997"/>
      <c r="U63" s="997"/>
      <c r="V63" s="997" t="str">
        <f t="shared" si="3"/>
        <v/>
      </c>
      <c r="W63" s="997"/>
      <c r="X63" s="997"/>
      <c r="Y63" s="908"/>
      <c r="Z63" s="981">
        <f t="shared" si="4"/>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1.5856236786469347</v>
      </c>
      <c r="K64" s="1029"/>
      <c r="L64" s="1029"/>
      <c r="M64" s="934" t="s">
        <v>8</v>
      </c>
      <c r="N64" s="910" t="s">
        <v>53</v>
      </c>
      <c r="O64" s="891" t="s">
        <v>239</v>
      </c>
      <c r="P64" s="911"/>
      <c r="Q64" s="909"/>
      <c r="R64" s="912"/>
      <c r="S64" s="889"/>
      <c r="T64" s="997"/>
      <c r="U64" s="997"/>
      <c r="V64" s="997" t="str">
        <f t="shared" si="3"/>
        <v/>
      </c>
      <c r="W64" s="997"/>
      <c r="X64" s="997"/>
      <c r="Y64" s="908"/>
      <c r="Z64" s="981">
        <f t="shared" si="4"/>
        <v>0</v>
      </c>
      <c r="AA64" s="982"/>
      <c r="AB64" s="982"/>
      <c r="AC64" s="982"/>
      <c r="AD64" s="982"/>
      <c r="AE64" s="980"/>
      <c r="AF64" s="980"/>
      <c r="AG64" s="980"/>
      <c r="AH64" s="980"/>
      <c r="AI64" s="980"/>
      <c r="AJ64" s="980"/>
    </row>
    <row r="65" spans="1:36" ht="28.2" thickBot="1" x14ac:dyDescent="0.35">
      <c r="A65" s="942" t="s">
        <v>83</v>
      </c>
      <c r="B65" s="943"/>
      <c r="C65" s="954">
        <v>0.81818181818181823</v>
      </c>
      <c r="D65" s="954">
        <v>0.78947368421052633</v>
      </c>
      <c r="E65" s="954">
        <v>0</v>
      </c>
      <c r="F65" s="954">
        <v>0</v>
      </c>
      <c r="G65" s="954">
        <v>0</v>
      </c>
      <c r="H65" s="944">
        <v>0</v>
      </c>
      <c r="K65" s="1029"/>
      <c r="L65" s="1029"/>
      <c r="M65" s="934" t="s">
        <v>8</v>
      </c>
      <c r="N65" s="910" t="s">
        <v>59</v>
      </c>
      <c r="O65" s="891" t="s">
        <v>240</v>
      </c>
      <c r="P65" s="911"/>
      <c r="Q65" s="909"/>
      <c r="R65" s="912"/>
      <c r="S65" s="889"/>
      <c r="T65" s="997"/>
      <c r="U65" s="997"/>
      <c r="V65" s="997" t="str">
        <f t="shared" si="3"/>
        <v/>
      </c>
      <c r="W65" s="997"/>
      <c r="X65" s="997"/>
      <c r="Y65" s="908"/>
      <c r="Z65" s="981">
        <f t="shared" si="4"/>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0</v>
      </c>
      <c r="K66" s="1029"/>
      <c r="L66" s="1029"/>
      <c r="M66" s="934" t="s">
        <v>8</v>
      </c>
      <c r="N66" s="910" t="s">
        <v>55</v>
      </c>
      <c r="O66" s="891" t="s">
        <v>515</v>
      </c>
      <c r="P66" s="911"/>
      <c r="Q66" s="909"/>
      <c r="R66" s="912"/>
      <c r="S66" s="889" t="s">
        <v>705</v>
      </c>
      <c r="T66" s="997"/>
      <c r="U66" s="1134">
        <v>44042.458333333336</v>
      </c>
      <c r="V66" s="997" t="s">
        <v>374</v>
      </c>
      <c r="W66" s="997"/>
      <c r="X66" s="997"/>
      <c r="Y66" s="908"/>
      <c r="Z66" s="981">
        <f t="shared" si="4"/>
        <v>0</v>
      </c>
      <c r="AA66" s="982"/>
      <c r="AB66" s="982"/>
      <c r="AC66" s="982"/>
      <c r="AD66" s="982"/>
      <c r="AE66" s="980"/>
      <c r="AF66" s="980"/>
      <c r="AG66" s="980"/>
      <c r="AH66" s="980"/>
      <c r="AI66" s="980"/>
      <c r="AJ66" s="980"/>
    </row>
    <row r="67" spans="1:36" x14ac:dyDescent="0.3">
      <c r="C67" s="955"/>
      <c r="D67" s="955"/>
      <c r="E67" s="955"/>
      <c r="F67" s="955"/>
      <c r="G67" s="955"/>
      <c r="K67" s="1030"/>
      <c r="L67" s="1030"/>
      <c r="M67" s="934" t="s">
        <v>8</v>
      </c>
      <c r="N67" s="910" t="s">
        <v>149</v>
      </c>
      <c r="O67" s="891" t="s">
        <v>370</v>
      </c>
      <c r="P67" s="904" t="s">
        <v>145</v>
      </c>
      <c r="Q67" s="892" t="s">
        <v>217</v>
      </c>
      <c r="R67" s="898" t="s">
        <v>241</v>
      </c>
      <c r="S67" s="889"/>
      <c r="T67" s="997"/>
      <c r="U67" s="997"/>
      <c r="V67" s="997" t="str">
        <f t="shared" si="3"/>
        <v/>
      </c>
      <c r="W67" s="997"/>
      <c r="X67" s="997"/>
      <c r="Y67" s="899" t="s">
        <v>242</v>
      </c>
      <c r="Z67" s="981">
        <f t="shared" si="4"/>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73" t="s">
        <v>243</v>
      </c>
      <c r="L69" s="1174"/>
      <c r="M69" s="1174"/>
      <c r="N69" s="1174"/>
      <c r="O69" s="1174"/>
      <c r="P69" s="1174"/>
      <c r="Q69" s="1174"/>
      <c r="R69" s="1174"/>
      <c r="S69" s="1174"/>
      <c r="T69" s="1174"/>
      <c r="U69" s="1174"/>
      <c r="V69" s="1174"/>
      <c r="W69" s="1174"/>
      <c r="X69" s="1174"/>
      <c r="Y69" s="1026"/>
      <c r="Z69" s="985"/>
      <c r="AA69" s="1026"/>
      <c r="AB69" s="1026"/>
      <c r="AC69" s="1026"/>
      <c r="AD69" s="1026"/>
      <c r="AE69" s="1026"/>
      <c r="AF69" s="1026"/>
      <c r="AG69" s="1026"/>
      <c r="AH69" s="1026"/>
      <c r="AI69" s="1026"/>
      <c r="AJ69" s="1026"/>
    </row>
    <row r="70" spans="1:36" ht="27.6" x14ac:dyDescent="0.3">
      <c r="B70" s="955"/>
      <c r="C70" s="955"/>
      <c r="D70" s="955"/>
      <c r="E70" s="955"/>
      <c r="F70" s="955"/>
      <c r="G70" s="955"/>
      <c r="K70" s="1037" t="s">
        <v>133</v>
      </c>
      <c r="L70" s="1037" t="s">
        <v>91</v>
      </c>
      <c r="M70" s="1182" t="s">
        <v>75</v>
      </c>
      <c r="N70" s="1184" t="s">
        <v>134</v>
      </c>
      <c r="O70" s="1025" t="s">
        <v>135</v>
      </c>
      <c r="P70" s="1037" t="s">
        <v>136</v>
      </c>
      <c r="Q70" s="1037" t="s">
        <v>137</v>
      </c>
      <c r="R70" s="1037" t="s">
        <v>138</v>
      </c>
      <c r="S70" s="1035" t="s">
        <v>139</v>
      </c>
      <c r="T70" s="1027" t="s">
        <v>344</v>
      </c>
      <c r="U70" s="1027" t="s">
        <v>342</v>
      </c>
      <c r="V70" s="1027" t="s">
        <v>343</v>
      </c>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27.6" x14ac:dyDescent="0.3">
      <c r="B71" s="955"/>
      <c r="C71" s="955"/>
      <c r="D71" s="955"/>
      <c r="E71" s="955"/>
      <c r="F71" s="955"/>
      <c r="G71" s="955"/>
      <c r="K71" s="1031"/>
      <c r="L71" s="1031"/>
      <c r="M71" s="1183"/>
      <c r="N71" s="1185"/>
      <c r="O71" s="1024"/>
      <c r="P71" s="888" t="s">
        <v>141</v>
      </c>
      <c r="Q71" s="1031"/>
      <c r="R71" s="1031"/>
      <c r="S71" s="1036"/>
      <c r="T71" s="1027"/>
      <c r="U71" s="1027"/>
      <c r="V71" s="1027"/>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B72" s="955"/>
      <c r="C72" s="955"/>
      <c r="D72" s="955"/>
      <c r="E72" s="955"/>
      <c r="F72" s="955"/>
      <c r="G72" s="955"/>
      <c r="K72" s="1028" t="s">
        <v>142</v>
      </c>
      <c r="L72" s="1028" t="s">
        <v>143</v>
      </c>
      <c r="M72" s="934" t="s">
        <v>9</v>
      </c>
      <c r="N72" s="910" t="s">
        <v>235</v>
      </c>
      <c r="O72" s="891" t="s">
        <v>244</v>
      </c>
      <c r="P72" s="913"/>
      <c r="Q72" s="914"/>
      <c r="R72" s="915"/>
      <c r="S72" s="889"/>
      <c r="T72" s="997"/>
      <c r="U72" s="997"/>
      <c r="V72" s="997" t="str">
        <f>IF(AND(W72="Y",X72="Y"),"Passed",IF(T72="M","Passed", ""))</f>
        <v/>
      </c>
      <c r="W72" s="997"/>
      <c r="X72" s="997"/>
      <c r="Y72" s="916"/>
      <c r="Z72" s="981">
        <f t="shared" ref="Z72:Z75" si="5">DATEDIF(AA72,AB72,"m")/12+DATEDIF(AC72,AD72,"m")/12+DATEDIF(AE72,AF72,"m")/12+DATEDIF(AG72,AH72,"m")/12+DATEDIF(AI72,AJ72,"m")/12</f>
        <v>0</v>
      </c>
      <c r="AA72" s="982"/>
      <c r="AB72" s="982"/>
      <c r="AC72" s="982"/>
      <c r="AD72" s="982"/>
      <c r="AE72" s="980"/>
      <c r="AF72" s="980"/>
      <c r="AG72" s="980"/>
      <c r="AH72" s="980"/>
      <c r="AI72" s="980"/>
      <c r="AJ72" s="980"/>
    </row>
    <row r="73" spans="1:36" x14ac:dyDescent="0.3">
      <c r="B73" s="955"/>
      <c r="C73" s="955"/>
      <c r="D73" s="955"/>
      <c r="E73" s="955"/>
      <c r="F73" s="955"/>
      <c r="G73" s="955"/>
      <c r="K73" s="1029"/>
      <c r="L73" s="1029"/>
      <c r="M73" s="934" t="s">
        <v>9</v>
      </c>
      <c r="N73" s="910" t="s">
        <v>229</v>
      </c>
      <c r="O73" s="891" t="s">
        <v>245</v>
      </c>
      <c r="P73" s="913"/>
      <c r="Q73" s="914"/>
      <c r="R73" s="915"/>
      <c r="S73" s="889"/>
      <c r="T73" s="997"/>
      <c r="U73" s="997"/>
      <c r="V73" s="997" t="str">
        <f>IF(AND(W73="Y",X73="Y"),"Passed",IF(T73="M","Passed", ""))</f>
        <v/>
      </c>
      <c r="W73" s="997"/>
      <c r="X73" s="997"/>
      <c r="Y73" s="916"/>
      <c r="Z73" s="981">
        <f t="shared" si="5"/>
        <v>0</v>
      </c>
      <c r="AA73" s="982"/>
      <c r="AB73" s="982"/>
      <c r="AC73" s="982"/>
      <c r="AD73" s="982"/>
      <c r="AE73" s="980"/>
      <c r="AF73" s="980"/>
      <c r="AG73" s="980"/>
      <c r="AH73" s="980"/>
      <c r="AI73" s="980"/>
      <c r="AJ73" s="980"/>
    </row>
    <row r="74" spans="1:36" ht="41.4" x14ac:dyDescent="0.3">
      <c r="B74" s="955"/>
      <c r="C74" s="955"/>
      <c r="D74" s="955"/>
      <c r="E74" s="955"/>
      <c r="F74" s="955"/>
      <c r="G74" s="955"/>
      <c r="K74" s="1029"/>
      <c r="L74" s="1029"/>
      <c r="M74" s="934" t="s">
        <v>9</v>
      </c>
      <c r="N74" s="910" t="s">
        <v>3</v>
      </c>
      <c r="O74" s="891" t="s">
        <v>516</v>
      </c>
      <c r="P74" s="913"/>
      <c r="Q74" s="914"/>
      <c r="R74" s="915"/>
      <c r="S74" s="889"/>
      <c r="T74" s="997"/>
      <c r="U74" s="997"/>
      <c r="V74" s="997" t="str">
        <f>IF(AND(W74="Y",X74="Y"),"Passed",IF(T74="M","Passed", ""))</f>
        <v/>
      </c>
      <c r="W74" s="997"/>
      <c r="X74" s="997"/>
      <c r="Y74" s="916"/>
      <c r="Z74" s="981">
        <f t="shared" si="5"/>
        <v>0</v>
      </c>
      <c r="AA74" s="982"/>
      <c r="AB74" s="982"/>
      <c r="AC74" s="982"/>
      <c r="AD74" s="982"/>
      <c r="AE74" s="980"/>
      <c r="AF74" s="980"/>
      <c r="AG74" s="980"/>
      <c r="AH74" s="980"/>
      <c r="AI74" s="980"/>
      <c r="AJ74" s="980"/>
    </row>
    <row r="75" spans="1:36" ht="12.75" customHeight="1" x14ac:dyDescent="0.3">
      <c r="B75" s="955"/>
      <c r="C75" s="955"/>
      <c r="D75" s="955"/>
      <c r="E75" s="955"/>
      <c r="F75" s="955"/>
      <c r="G75" s="955"/>
      <c r="K75" s="1030"/>
      <c r="L75" s="1030"/>
      <c r="M75" s="934" t="s">
        <v>9</v>
      </c>
      <c r="N75" s="910" t="s">
        <v>3</v>
      </c>
      <c r="O75" s="891" t="s">
        <v>246</v>
      </c>
      <c r="P75" s="913"/>
      <c r="Q75" s="914"/>
      <c r="R75" s="915"/>
      <c r="S75" s="889"/>
      <c r="T75" s="997"/>
      <c r="U75" s="997"/>
      <c r="V75" s="997" t="str">
        <f>IF(AND(W75="Y",X75="Y"),"Passed",IF(T75="M","Passed", ""))</f>
        <v/>
      </c>
      <c r="W75" s="997"/>
      <c r="X75" s="997"/>
      <c r="Y75" s="916"/>
      <c r="Z75" s="981">
        <f t="shared" si="5"/>
        <v>0</v>
      </c>
      <c r="AA75" s="982"/>
      <c r="AB75" s="982"/>
      <c r="AC75" s="982"/>
      <c r="AD75" s="982"/>
      <c r="AE75" s="980"/>
      <c r="AF75" s="980"/>
      <c r="AG75" s="980"/>
      <c r="AH75" s="980"/>
      <c r="AI75" s="980"/>
      <c r="AJ75" s="980"/>
    </row>
    <row r="76" spans="1:36" x14ac:dyDescent="0.3">
      <c r="B76" s="955"/>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B77" s="955"/>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B78" s="955"/>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B79" s="955"/>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B80" s="955"/>
      <c r="C80" s="955"/>
      <c r="D80" s="955"/>
      <c r="E80" s="955"/>
      <c r="F80" s="955"/>
      <c r="G80" s="955"/>
    </row>
    <row r="81" spans="2:7" x14ac:dyDescent="0.3">
      <c r="B81" s="955"/>
      <c r="C81" s="955"/>
      <c r="D81" s="955"/>
      <c r="E81" s="955"/>
      <c r="F81" s="955"/>
      <c r="G81" s="955"/>
    </row>
    <row r="82" spans="2:7" x14ac:dyDescent="0.3">
      <c r="B82" s="955"/>
      <c r="C82" s="955"/>
      <c r="D82" s="955"/>
      <c r="E82" s="955"/>
      <c r="F82" s="955"/>
      <c r="G82" s="955"/>
    </row>
    <row r="83" spans="2:7" x14ac:dyDescent="0.3">
      <c r="B83" s="955"/>
      <c r="C83" s="955"/>
      <c r="D83" s="955"/>
      <c r="E83" s="955"/>
      <c r="F83" s="955"/>
      <c r="G83" s="955"/>
    </row>
    <row r="84" spans="2:7" x14ac:dyDescent="0.3">
      <c r="B84" s="955"/>
      <c r="C84" s="955"/>
      <c r="D84" s="955"/>
      <c r="E84" s="955"/>
      <c r="F84" s="955"/>
      <c r="G84" s="955"/>
    </row>
    <row r="85" spans="2:7" x14ac:dyDescent="0.3">
      <c r="B85" s="955"/>
      <c r="C85" s="955"/>
      <c r="D85" s="955"/>
      <c r="E85" s="955"/>
      <c r="F85" s="955"/>
      <c r="G85" s="955"/>
    </row>
    <row r="86" spans="2:7" x14ac:dyDescent="0.3">
      <c r="B86" s="955"/>
      <c r="C86" s="955"/>
      <c r="D86" s="955"/>
      <c r="E86" s="955"/>
      <c r="F86" s="955"/>
      <c r="G86" s="955"/>
    </row>
    <row r="87" spans="2:7" x14ac:dyDescent="0.3">
      <c r="B87" s="955"/>
      <c r="C87" s="955"/>
      <c r="D87" s="955"/>
      <c r="E87" s="955"/>
      <c r="F87" s="955"/>
      <c r="G87" s="955"/>
    </row>
    <row r="88" spans="2:7" x14ac:dyDescent="0.3">
      <c r="B88" s="955"/>
      <c r="C88" s="955"/>
      <c r="D88" s="955"/>
      <c r="E88" s="955"/>
      <c r="F88" s="955"/>
      <c r="G88" s="955"/>
    </row>
    <row r="89" spans="2:7" x14ac:dyDescent="0.3">
      <c r="B89" s="955"/>
      <c r="C89" s="955"/>
      <c r="D89" s="955"/>
      <c r="E89" s="955"/>
      <c r="F89" s="955"/>
      <c r="G89" s="955"/>
    </row>
    <row r="90" spans="2:7" x14ac:dyDescent="0.3">
      <c r="B90" s="955"/>
      <c r="C90" s="955"/>
      <c r="D90" s="955"/>
      <c r="E90" s="955"/>
      <c r="F90" s="955"/>
      <c r="G90" s="955"/>
    </row>
    <row r="91" spans="2:7" x14ac:dyDescent="0.3">
      <c r="B91" s="955"/>
      <c r="C91" s="955"/>
      <c r="D91" s="955"/>
      <c r="E91" s="955"/>
      <c r="F91" s="955"/>
      <c r="G91" s="955"/>
    </row>
    <row r="92" spans="2:7" x14ac:dyDescent="0.3">
      <c r="B92" s="955"/>
      <c r="C92" s="955"/>
      <c r="D92" s="955"/>
      <c r="E92" s="955"/>
      <c r="F92" s="955"/>
      <c r="G92" s="955"/>
    </row>
    <row r="93" spans="2:7" x14ac:dyDescent="0.3">
      <c r="B93" s="955"/>
      <c r="C93" s="955"/>
      <c r="D93" s="955"/>
      <c r="E93" s="955"/>
      <c r="F93" s="955"/>
      <c r="G93" s="955"/>
    </row>
    <row r="94" spans="2:7" x14ac:dyDescent="0.3">
      <c r="B94" s="955"/>
      <c r="C94" s="955"/>
      <c r="D94" s="955"/>
      <c r="E94" s="955"/>
      <c r="F94" s="955"/>
      <c r="G94" s="955"/>
    </row>
    <row r="95" spans="2:7" x14ac:dyDescent="0.3">
      <c r="B95" s="955"/>
      <c r="C95" s="955"/>
      <c r="D95" s="955"/>
      <c r="E95" s="955"/>
      <c r="F95" s="955"/>
      <c r="G95" s="955"/>
    </row>
    <row r="96" spans="2:7" x14ac:dyDescent="0.3">
      <c r="B96" s="955"/>
      <c r="C96" s="955"/>
      <c r="D96" s="955"/>
      <c r="E96" s="955"/>
      <c r="F96" s="955"/>
      <c r="G96" s="955"/>
    </row>
    <row r="97" spans="2:7" x14ac:dyDescent="0.3">
      <c r="B97" s="955"/>
      <c r="C97" s="955"/>
      <c r="D97" s="955"/>
      <c r="E97" s="955"/>
      <c r="F97" s="955"/>
      <c r="G97" s="955"/>
    </row>
    <row r="98" spans="2:7" x14ac:dyDescent="0.3">
      <c r="B98" s="955"/>
      <c r="C98" s="955"/>
      <c r="D98" s="955"/>
      <c r="E98" s="955"/>
      <c r="F98" s="955"/>
      <c r="G98" s="955"/>
    </row>
    <row r="99" spans="2:7" x14ac:dyDescent="0.3">
      <c r="B99" s="955"/>
      <c r="C99" s="955"/>
      <c r="D99" s="955"/>
      <c r="E99" s="955"/>
      <c r="F99" s="955"/>
      <c r="G99" s="955"/>
    </row>
    <row r="100" spans="2:7" x14ac:dyDescent="0.3">
      <c r="B100" s="955"/>
      <c r="C100" s="955"/>
      <c r="D100" s="955"/>
      <c r="E100" s="955"/>
      <c r="F100" s="955"/>
      <c r="G100" s="955"/>
    </row>
    <row r="101" spans="2:7" x14ac:dyDescent="0.3">
      <c r="B101" s="955"/>
      <c r="C101" s="955"/>
      <c r="D101" s="955"/>
      <c r="E101" s="955"/>
      <c r="F101" s="955"/>
      <c r="G101" s="955"/>
    </row>
    <row r="102" spans="2:7" x14ac:dyDescent="0.3">
      <c r="B102" s="955"/>
      <c r="C102" s="955"/>
      <c r="D102" s="955"/>
      <c r="E102" s="955"/>
      <c r="F102" s="955"/>
      <c r="G102" s="955"/>
    </row>
    <row r="103" spans="2:7" x14ac:dyDescent="0.3">
      <c r="B103" s="955"/>
      <c r="C103" s="955"/>
      <c r="D103" s="955"/>
      <c r="E103" s="955"/>
      <c r="F103" s="955"/>
      <c r="G103" s="955"/>
    </row>
    <row r="104" spans="2:7" x14ac:dyDescent="0.3">
      <c r="B104" s="955"/>
      <c r="C104" s="955"/>
      <c r="D104" s="955"/>
      <c r="E104" s="955"/>
      <c r="F104" s="955"/>
      <c r="G104" s="955"/>
    </row>
    <row r="105" spans="2:7" x14ac:dyDescent="0.3">
      <c r="B105" s="955"/>
      <c r="C105" s="955"/>
      <c r="D105" s="955"/>
      <c r="E105" s="955"/>
      <c r="F105" s="955"/>
      <c r="G105" s="955"/>
    </row>
    <row r="106" spans="2:7" x14ac:dyDescent="0.3">
      <c r="B106" s="955"/>
      <c r="C106" s="955"/>
      <c r="D106" s="955"/>
      <c r="E106" s="955"/>
      <c r="F106" s="955"/>
      <c r="G106" s="955"/>
    </row>
    <row r="107" spans="2:7" x14ac:dyDescent="0.3">
      <c r="B107" s="955"/>
      <c r="C107" s="955"/>
      <c r="D107" s="955"/>
      <c r="E107" s="955"/>
      <c r="F107" s="955"/>
      <c r="G107" s="955"/>
    </row>
    <row r="108" spans="2:7" x14ac:dyDescent="0.3">
      <c r="B108" s="955"/>
      <c r="C108" s="955"/>
      <c r="D108" s="955"/>
      <c r="E108" s="955"/>
      <c r="F108" s="955"/>
      <c r="G108" s="955"/>
    </row>
    <row r="109" spans="2:7" x14ac:dyDescent="0.3">
      <c r="B109" s="955"/>
      <c r="C109" s="955"/>
      <c r="D109" s="955"/>
      <c r="E109" s="955"/>
      <c r="F109" s="955"/>
      <c r="G109" s="955"/>
    </row>
    <row r="110" spans="2:7" x14ac:dyDescent="0.3">
      <c r="B110" s="955"/>
      <c r="C110" s="955"/>
      <c r="D110" s="955"/>
      <c r="E110" s="955"/>
      <c r="F110" s="955"/>
      <c r="G110" s="955"/>
    </row>
    <row r="111" spans="2:7" x14ac:dyDescent="0.3">
      <c r="B111" s="955"/>
      <c r="C111" s="955"/>
      <c r="D111" s="955"/>
      <c r="E111" s="955"/>
      <c r="F111" s="955"/>
      <c r="G111" s="955"/>
    </row>
    <row r="112" spans="2:7" x14ac:dyDescent="0.3">
      <c r="B112" s="955"/>
      <c r="C112" s="955"/>
      <c r="D112" s="955"/>
      <c r="E112" s="955"/>
      <c r="F112" s="955"/>
      <c r="G112" s="955"/>
    </row>
    <row r="113" spans="2:7" x14ac:dyDescent="0.3">
      <c r="B113" s="955"/>
      <c r="C113" s="955"/>
      <c r="D113" s="955"/>
      <c r="E113" s="955"/>
      <c r="F113" s="955"/>
      <c r="G113" s="955"/>
    </row>
    <row r="114" spans="2:7" x14ac:dyDescent="0.3">
      <c r="B114" s="955"/>
      <c r="C114" s="955"/>
      <c r="D114" s="955"/>
      <c r="E114" s="955"/>
      <c r="F114" s="955"/>
      <c r="G114" s="955"/>
    </row>
    <row r="115" spans="2:7" x14ac:dyDescent="0.3">
      <c r="B115" s="955"/>
      <c r="C115" s="955"/>
      <c r="D115" s="955"/>
      <c r="E115" s="955"/>
      <c r="F115" s="955"/>
      <c r="G115" s="955"/>
    </row>
    <row r="116" spans="2:7" x14ac:dyDescent="0.3">
      <c r="B116" s="955"/>
      <c r="C116" s="955"/>
      <c r="D116" s="955"/>
      <c r="E116" s="955"/>
      <c r="F116" s="955"/>
      <c r="G116" s="955"/>
    </row>
    <row r="117" spans="2:7" x14ac:dyDescent="0.3">
      <c r="B117" s="955"/>
      <c r="C117" s="955"/>
      <c r="D117" s="955"/>
      <c r="E117" s="955"/>
      <c r="F117" s="955"/>
      <c r="G117" s="955"/>
    </row>
    <row r="118" spans="2:7" x14ac:dyDescent="0.3">
      <c r="B118" s="955"/>
      <c r="C118" s="955"/>
      <c r="D118" s="955"/>
      <c r="E118" s="955"/>
      <c r="F118" s="955"/>
      <c r="G118" s="955"/>
    </row>
    <row r="119" spans="2:7" x14ac:dyDescent="0.3">
      <c r="B119" s="955"/>
      <c r="C119" s="955"/>
      <c r="D119" s="955"/>
      <c r="E119" s="955"/>
      <c r="F119" s="955"/>
      <c r="G119" s="955"/>
    </row>
    <row r="120" spans="2:7" x14ac:dyDescent="0.3">
      <c r="B120" s="955"/>
      <c r="C120" s="955"/>
      <c r="D120" s="955"/>
      <c r="E120" s="955"/>
      <c r="F120" s="955"/>
      <c r="G120" s="955"/>
    </row>
    <row r="121" spans="2:7" x14ac:dyDescent="0.3">
      <c r="B121" s="955"/>
      <c r="C121" s="955"/>
      <c r="D121" s="955"/>
      <c r="E121" s="955"/>
      <c r="F121" s="955"/>
      <c r="G121" s="955"/>
    </row>
    <row r="122" spans="2:7" x14ac:dyDescent="0.3">
      <c r="B122" s="955"/>
      <c r="C122" s="955"/>
      <c r="D122" s="955"/>
      <c r="E122" s="955"/>
      <c r="F122" s="955"/>
      <c r="G122" s="955"/>
    </row>
    <row r="123" spans="2:7" x14ac:dyDescent="0.3">
      <c r="B123" s="955"/>
      <c r="C123" s="955"/>
      <c r="D123" s="955"/>
      <c r="E123" s="955"/>
      <c r="F123" s="955"/>
      <c r="G123" s="955"/>
    </row>
    <row r="124" spans="2:7" x14ac:dyDescent="0.3">
      <c r="B124" s="955"/>
      <c r="C124" s="955"/>
      <c r="D124" s="955"/>
      <c r="E124" s="955"/>
      <c r="F124" s="955"/>
      <c r="G124" s="955"/>
    </row>
    <row r="125" spans="2:7" x14ac:dyDescent="0.3">
      <c r="C125" s="955"/>
      <c r="D125" s="955"/>
      <c r="E125" s="955"/>
      <c r="F125" s="955"/>
      <c r="G125" s="955"/>
    </row>
    <row r="126" spans="2:7" x14ac:dyDescent="0.3">
      <c r="C126" s="955"/>
      <c r="D126" s="955"/>
      <c r="E126" s="955"/>
      <c r="F126" s="955"/>
      <c r="G126" s="955"/>
    </row>
    <row r="127" spans="2:7" x14ac:dyDescent="0.3">
      <c r="C127" s="955"/>
      <c r="D127" s="955"/>
      <c r="E127" s="955"/>
      <c r="F127" s="955"/>
      <c r="G127" s="955"/>
    </row>
    <row r="128" spans="2: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3:AN66"/>
  <mergeCells count="48">
    <mergeCell ref="AG70:AH70"/>
    <mergeCell ref="AI70:AJ70"/>
    <mergeCell ref="AI58:AJ58"/>
    <mergeCell ref="A64:G64"/>
    <mergeCell ref="A66:G66"/>
    <mergeCell ref="K69:X69"/>
    <mergeCell ref="M70:M71"/>
    <mergeCell ref="N70:N71"/>
    <mergeCell ref="Z70:Z71"/>
    <mergeCell ref="AA70:AB70"/>
    <mergeCell ref="AC70:AD70"/>
    <mergeCell ref="AE70:AF70"/>
    <mergeCell ref="AI38:AJ38"/>
    <mergeCell ref="K57:X57"/>
    <mergeCell ref="M58:M59"/>
    <mergeCell ref="N58:N59"/>
    <mergeCell ref="Z58:Z59"/>
    <mergeCell ref="AA58:AB58"/>
    <mergeCell ref="AC58:AD58"/>
    <mergeCell ref="AE58:AF58"/>
    <mergeCell ref="AG58:AH58"/>
    <mergeCell ref="AE17:AF17"/>
    <mergeCell ref="AG17:AH17"/>
    <mergeCell ref="AI17:AJ17"/>
    <mergeCell ref="K37:X37"/>
    <mergeCell ref="M38:M39"/>
    <mergeCell ref="N38:N39"/>
    <mergeCell ref="Z38:Z39"/>
    <mergeCell ref="AA38:AB38"/>
    <mergeCell ref="AC38:AD38"/>
    <mergeCell ref="AE38:AF38"/>
    <mergeCell ref="M17:M18"/>
    <mergeCell ref="N17:N18"/>
    <mergeCell ref="Z17:Z18"/>
    <mergeCell ref="AA17:AB17"/>
    <mergeCell ref="AC17:AD17"/>
    <mergeCell ref="AG38:AH38"/>
    <mergeCell ref="AC2:AD2"/>
    <mergeCell ref="AE2:AF2"/>
    <mergeCell ref="AG2:AH2"/>
    <mergeCell ref="AI2:AJ2"/>
    <mergeCell ref="K16:X16"/>
    <mergeCell ref="AA2:AB2"/>
    <mergeCell ref="A1:H1"/>
    <mergeCell ref="K1:X1"/>
    <mergeCell ref="M2:M3"/>
    <mergeCell ref="N2:N3"/>
    <mergeCell ref="Z2:Z3"/>
  </mergeCells>
  <conditionalFormatting sqref="G46">
    <cfRule type="containsText" dxfId="2107" priority="23" operator="containsText" text="O">
      <formula>NOT(ISERROR(SEARCH("O",G46)))</formula>
    </cfRule>
  </conditionalFormatting>
  <conditionalFormatting sqref="G46">
    <cfRule type="containsText" dxfId="2106" priority="20" operator="containsText" text="N/A">
      <formula>NOT(ISERROR(SEARCH("N/A",G46)))</formula>
    </cfRule>
    <cfRule type="containsText" dxfId="2105" priority="21" operator="containsText" text="Blank">
      <formula>NOT(ISERROR(SEARCH("Blank",G46)))</formula>
    </cfRule>
    <cfRule type="containsText" dxfId="2104" priority="22" operator="containsText" text="M">
      <formula>NOT(ISERROR(SEARCH("M",G46)))</formula>
    </cfRule>
  </conditionalFormatting>
  <conditionalFormatting sqref="C7:D7 F7:H7">
    <cfRule type="containsText" dxfId="2103" priority="17" operator="containsText" text="N/A">
      <formula>NOT(ISERROR(SEARCH("N/A",C7)))</formula>
    </cfRule>
    <cfRule type="containsText" dxfId="2102" priority="18" operator="containsText" text="Blank">
      <formula>NOT(ISERROR(SEARCH("Blank",C7)))</formula>
    </cfRule>
    <cfRule type="containsText" dxfId="2101" priority="19" operator="containsText" text="M">
      <formula>NOT(ISERROR(SEARCH("M",C7)))</formula>
    </cfRule>
  </conditionalFormatting>
  <conditionalFormatting sqref="F46">
    <cfRule type="containsText" dxfId="2100" priority="16" operator="containsText" text="O">
      <formula>NOT(ISERROR(SEARCH("O",F46)))</formula>
    </cfRule>
  </conditionalFormatting>
  <conditionalFormatting sqref="F46">
    <cfRule type="containsText" dxfId="2099" priority="13" operator="containsText" text="N/A">
      <formula>NOT(ISERROR(SEARCH("N/A",F46)))</formula>
    </cfRule>
    <cfRule type="containsText" dxfId="2098" priority="14" operator="containsText" text="Blank">
      <formula>NOT(ISERROR(SEARCH("Blank",F46)))</formula>
    </cfRule>
    <cfRule type="containsText" dxfId="2097" priority="15" operator="containsText" text="M">
      <formula>NOT(ISERROR(SEARCH("M",F46)))</formula>
    </cfRule>
  </conditionalFormatting>
  <conditionalFormatting sqref="C46:D46">
    <cfRule type="containsText" dxfId="2096" priority="12" operator="containsText" text="O">
      <formula>NOT(ISERROR(SEARCH("O",C46)))</formula>
    </cfRule>
  </conditionalFormatting>
  <conditionalFormatting sqref="C46:D46">
    <cfRule type="containsText" dxfId="2095" priority="9" operator="containsText" text="N/A">
      <formula>NOT(ISERROR(SEARCH("N/A",C46)))</formula>
    </cfRule>
    <cfRule type="containsText" dxfId="2094" priority="10" operator="containsText" text="Blank">
      <formula>NOT(ISERROR(SEARCH("Blank",C46)))</formula>
    </cfRule>
    <cfRule type="containsText" dxfId="2093" priority="11" operator="containsText" text="M">
      <formula>NOT(ISERROR(SEARCH("M",C46)))</formula>
    </cfRule>
  </conditionalFormatting>
  <conditionalFormatting sqref="B125:B1048576 B1:B28 B30:B69">
    <cfRule type="duplicateValues" dxfId="2092" priority="8"/>
  </conditionalFormatting>
  <conditionalFormatting sqref="B29">
    <cfRule type="duplicateValues" dxfId="2091" priority="7"/>
  </conditionalFormatting>
  <conditionalFormatting sqref="Z4 Z51:Z55 Z40:Z43 Z45:Z49 Z19:Z35">
    <cfRule type="cellIs" dxfId="2090" priority="6" operator="greaterThan">
      <formula>0</formula>
    </cfRule>
  </conditionalFormatting>
  <conditionalFormatting sqref="Z5:Z14">
    <cfRule type="cellIs" dxfId="2089" priority="5" operator="greaterThan">
      <formula>0</formula>
    </cfRule>
  </conditionalFormatting>
  <conditionalFormatting sqref="Z60:Z67">
    <cfRule type="cellIs" dxfId="2088" priority="4" operator="greaterThan">
      <formula>0</formula>
    </cfRule>
  </conditionalFormatting>
  <conditionalFormatting sqref="Z72:Z75">
    <cfRule type="cellIs" dxfId="2087" priority="3" operator="greaterThan">
      <formula>0</formula>
    </cfRule>
  </conditionalFormatting>
  <conditionalFormatting sqref="Z50">
    <cfRule type="cellIs" dxfId="2086" priority="2" operator="greaterThan">
      <formula>0</formula>
    </cfRule>
  </conditionalFormatting>
  <conditionalFormatting sqref="Z44">
    <cfRule type="cellIs" dxfId="2085" priority="1" operator="greaterThan">
      <formula>0</formula>
    </cfRule>
  </conditionalFormatting>
  <dataValidations count="3">
    <dataValidation type="list" allowBlank="1" showInputMessage="1" showErrorMessage="1" sqref="V58:V68 V70:V79 V38:V56 V17:V36 V2:V15">
      <formula1>"Passed, Failed, N/A"</formula1>
    </dataValidation>
    <dataValidation type="list" allowBlank="1" showInputMessage="1" showErrorMessage="1" sqref="T70:T79 T58:T68 T17:T36 T38:T56 T2:T15">
      <formula1>"M, O, N/A"</formula1>
    </dataValidation>
    <dataValidation type="list" allowBlank="1" showInputMessage="1" showErrorMessage="1" sqref="X33 X19 X21 X4:X10 W70:W79 W2:W15 W58:W68 X12 W17:W36 W38:W56">
      <formula1>"Y, N"</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7" right="0.7" top="0.75" bottom="0.75" header="0.3" footer="0.3"/>
  <drawing r:id="rId19"/>
  <legacyDrawing r:id="rId20"/>
  <controls>
    <mc:AlternateContent xmlns:mc="http://schemas.openxmlformats.org/markup-compatibility/2006">
      <mc:Choice Requires="x14">
        <control shapeId="1117186" r:id="rId21" name="CommandButton2">
          <controlPr defaultSize="0" autoLine="0" r:id="rId22">
            <anchor moveWithCells="1">
              <from>
                <xdr:col>8</xdr:col>
                <xdr:colOff>213360</xdr:colOff>
                <xdr:row>18</xdr:row>
                <xdr:rowOff>0</xdr:rowOff>
              </from>
              <to>
                <xdr:col>9</xdr:col>
                <xdr:colOff>541020</xdr:colOff>
                <xdr:row>20</xdr:row>
                <xdr:rowOff>83820</xdr:rowOff>
              </to>
            </anchor>
          </controlPr>
        </control>
      </mc:Choice>
      <mc:Fallback>
        <control shapeId="1117186" r:id="rId21" name="CommandButton2"/>
      </mc:Fallback>
    </mc:AlternateContent>
    <mc:AlternateContent xmlns:mc="http://schemas.openxmlformats.org/markup-compatibility/2006">
      <mc:Choice Requires="x14">
        <control shapeId="1117185" r:id="rId23" name="CommandButton1">
          <controlPr defaultSize="0" autoLine="0" r:id="rId24">
            <anchor moveWithCells="1">
              <from>
                <xdr:col>8</xdr:col>
                <xdr:colOff>259080</xdr:colOff>
                <xdr:row>6</xdr:row>
                <xdr:rowOff>30480</xdr:rowOff>
              </from>
              <to>
                <xdr:col>9</xdr:col>
                <xdr:colOff>556260</xdr:colOff>
                <xdr:row>7</xdr:row>
                <xdr:rowOff>83820</xdr:rowOff>
              </to>
            </anchor>
          </controlPr>
        </control>
      </mc:Choice>
      <mc:Fallback>
        <control shapeId="1117185" r:id="rId23"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AN196"/>
  <sheetViews>
    <sheetView topLeftCell="M1" zoomScale="85" zoomScaleNormal="85" workbookViewId="0">
      <selection activeCell="T13" sqref="T13"/>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26.109375" style="883" customWidth="1"/>
    <col min="19" max="19" width="12.6640625" style="883" bestFit="1" customWidth="1"/>
    <col min="20" max="20" width="12.5546875" style="883" customWidth="1"/>
    <col min="21" max="21" width="11" style="883" bestFit="1" customWidth="1"/>
    <col min="22" max="22" width="10.44140625" style="883" bestFit="1" customWidth="1"/>
    <col min="23" max="23" width="23.44140625" style="883" bestFit="1" customWidth="1"/>
    <col min="24" max="24" width="22.88671875" style="883" bestFit="1" customWidth="1"/>
    <col min="25" max="25" width="36.5546875" style="883" bestFit="1" customWidth="1"/>
    <col min="26" max="40" width="9.109375" style="883"/>
    <col min="41" max="16384" width="9.109375" style="884"/>
  </cols>
  <sheetData>
    <row r="1" spans="1:36" ht="12.75" customHeight="1" x14ac:dyDescent="0.45">
      <c r="A1" s="1188" t="s">
        <v>82</v>
      </c>
      <c r="B1" s="1189"/>
      <c r="C1" s="1189"/>
      <c r="D1" s="1189"/>
      <c r="E1" s="1189"/>
      <c r="F1" s="1189"/>
      <c r="G1" s="1189"/>
      <c r="H1" s="1189"/>
      <c r="K1" s="1173" t="s">
        <v>689</v>
      </c>
      <c r="L1" s="1174"/>
      <c r="M1" s="1174"/>
      <c r="N1" s="1174"/>
      <c r="O1" s="1174"/>
      <c r="P1" s="1174"/>
      <c r="Q1" s="1174"/>
      <c r="R1" s="1174"/>
      <c r="S1" s="1174"/>
      <c r="T1" s="1174"/>
      <c r="U1" s="1174"/>
      <c r="V1" s="1174"/>
      <c r="W1" s="1174"/>
      <c r="X1" s="1174"/>
      <c r="Y1" s="1174"/>
      <c r="Z1" s="985"/>
      <c r="AA1" s="1026"/>
      <c r="AB1" s="1026"/>
      <c r="AC1" s="1026"/>
      <c r="AD1" s="1026"/>
      <c r="AE1" s="1026"/>
      <c r="AF1" s="1026"/>
      <c r="AG1" s="1026"/>
      <c r="AH1" s="1026"/>
      <c r="AI1" s="1026"/>
      <c r="AJ1" s="1026"/>
    </row>
    <row r="2" spans="1:36" ht="27.6" x14ac:dyDescent="0.3">
      <c r="A2" s="932" t="s">
        <v>367</v>
      </c>
      <c r="B2" s="997" t="s">
        <v>706</v>
      </c>
      <c r="C2" s="884"/>
      <c r="D2" s="884"/>
      <c r="E2" s="884"/>
      <c r="F2" s="884"/>
      <c r="G2" s="884"/>
      <c r="H2" s="884"/>
      <c r="K2" s="1038" t="s">
        <v>133</v>
      </c>
      <c r="L2" s="1038" t="s">
        <v>91</v>
      </c>
      <c r="M2" s="1182" t="s">
        <v>75</v>
      </c>
      <c r="N2" s="1190" t="s">
        <v>134</v>
      </c>
      <c r="O2" s="1038" t="s">
        <v>135</v>
      </c>
      <c r="P2" s="1038" t="s">
        <v>136</v>
      </c>
      <c r="Q2" s="1038" t="s">
        <v>137</v>
      </c>
      <c r="R2" s="1038" t="s">
        <v>138</v>
      </c>
      <c r="S2" s="1027" t="s">
        <v>139</v>
      </c>
      <c r="T2" s="1027" t="s">
        <v>344</v>
      </c>
      <c r="U2" s="1027" t="s">
        <v>342</v>
      </c>
      <c r="V2" s="1027" t="s">
        <v>343</v>
      </c>
      <c r="W2" s="1027" t="s">
        <v>375</v>
      </c>
      <c r="X2" s="1027" t="s">
        <v>376</v>
      </c>
      <c r="Y2" s="1038"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43920</v>
      </c>
      <c r="C3" s="950"/>
      <c r="D3" s="884"/>
      <c r="E3" s="884"/>
      <c r="F3" s="884"/>
      <c r="G3" s="884"/>
      <c r="H3" s="884"/>
      <c r="K3" s="1031"/>
      <c r="L3" s="1031"/>
      <c r="M3" s="1183"/>
      <c r="N3" s="1185"/>
      <c r="O3" s="1031"/>
      <c r="P3" s="888" t="s">
        <v>141</v>
      </c>
      <c r="Q3" s="1031"/>
      <c r="R3" s="1031"/>
      <c r="S3" s="1027"/>
      <c r="T3" s="1027"/>
      <c r="U3" s="1027"/>
      <c r="V3" s="1027"/>
      <c r="W3" s="1027"/>
      <c r="X3" s="1027"/>
      <c r="Y3" s="1031"/>
      <c r="Z3" s="1187"/>
      <c r="AA3" s="1023" t="s">
        <v>672</v>
      </c>
      <c r="AB3" s="1023" t="s">
        <v>673</v>
      </c>
      <c r="AC3" s="1023" t="s">
        <v>672</v>
      </c>
      <c r="AD3" s="1023" t="s">
        <v>673</v>
      </c>
      <c r="AE3" s="1023" t="s">
        <v>672</v>
      </c>
      <c r="AF3" s="1023" t="s">
        <v>673</v>
      </c>
      <c r="AG3" s="1023" t="s">
        <v>672</v>
      </c>
      <c r="AH3" s="1023" t="s">
        <v>673</v>
      </c>
      <c r="AI3" s="1023" t="s">
        <v>672</v>
      </c>
      <c r="AJ3" s="1023" t="s">
        <v>673</v>
      </c>
    </row>
    <row r="4" spans="1:36" ht="12.75" customHeight="1" x14ac:dyDescent="0.3">
      <c r="A4" s="932" t="s">
        <v>368</v>
      </c>
      <c r="B4" s="949">
        <f ca="1">DATEDIF(B3,TODAY(),"D")/365</f>
        <v>0.61369863013698633</v>
      </c>
      <c r="C4" s="884"/>
      <c r="D4" s="884"/>
      <c r="E4" s="884"/>
      <c r="F4" s="884"/>
      <c r="G4" s="884"/>
      <c r="H4" s="884"/>
      <c r="K4" s="1028" t="s">
        <v>142</v>
      </c>
      <c r="L4" s="1028" t="s">
        <v>143</v>
      </c>
      <c r="M4" s="934" t="s">
        <v>5</v>
      </c>
      <c r="N4" s="929" t="s">
        <v>144</v>
      </c>
      <c r="O4" s="924" t="s">
        <v>372</v>
      </c>
      <c r="P4" s="964" t="s">
        <v>145</v>
      </c>
      <c r="Q4" s="964" t="s">
        <v>146</v>
      </c>
      <c r="R4" s="962" t="s">
        <v>147</v>
      </c>
      <c r="S4" s="889" t="s">
        <v>706</v>
      </c>
      <c r="T4" s="997" t="s">
        <v>72</v>
      </c>
      <c r="U4" s="997"/>
      <c r="V4" s="997" t="s">
        <v>374</v>
      </c>
      <c r="W4" s="997"/>
      <c r="X4" s="997"/>
      <c r="Y4" s="1042" t="s">
        <v>148</v>
      </c>
      <c r="Z4" s="981">
        <f>DATEDIF(AA4,AB4,"m")/12+DATEDIF(AC4,AD4,"m")/12+DATEDIF(AE4,AF4,"m")/12+DATEDIF(AG4,AH4,"m")/12+DATEDIF(AI4,AJ4,"m")/12</f>
        <v>0</v>
      </c>
      <c r="AA4" s="982"/>
      <c r="AB4" s="982"/>
      <c r="AC4" s="982"/>
      <c r="AD4" s="982"/>
      <c r="AE4" s="980"/>
      <c r="AF4" s="980"/>
      <c r="AG4" s="980"/>
      <c r="AH4" s="980"/>
      <c r="AI4" s="980"/>
      <c r="AJ4" s="980"/>
    </row>
    <row r="5" spans="1:36" ht="12.75" customHeight="1" x14ac:dyDescent="0.3">
      <c r="A5" s="932" t="s">
        <v>387</v>
      </c>
      <c r="B5" s="949">
        <v>0</v>
      </c>
      <c r="C5" s="951"/>
      <c r="D5" s="884"/>
      <c r="E5" s="884"/>
      <c r="F5" s="884"/>
      <c r="G5" s="884"/>
      <c r="H5" s="884"/>
      <c r="K5" s="1029"/>
      <c r="L5" s="1029"/>
      <c r="M5" s="934" t="s">
        <v>5</v>
      </c>
      <c r="N5" s="929" t="s">
        <v>144</v>
      </c>
      <c r="O5" s="924" t="s">
        <v>373</v>
      </c>
      <c r="P5" s="966"/>
      <c r="Q5" s="965" t="s">
        <v>150</v>
      </c>
      <c r="R5" s="963" t="s">
        <v>151</v>
      </c>
      <c r="S5" s="889" t="s">
        <v>706</v>
      </c>
      <c r="T5" s="997" t="s">
        <v>72</v>
      </c>
      <c r="U5" s="997"/>
      <c r="V5" s="997" t="s">
        <v>374</v>
      </c>
      <c r="W5" s="997"/>
      <c r="X5" s="997"/>
      <c r="Y5" s="1043"/>
      <c r="Z5" s="981">
        <f t="shared" ref="Z5:Z14" si="0">DATEDIF(AA5,AB5,"m")/12+DATEDIF(AC5,AD5,"m")/12+DATEDIF(AE5,AF5,"m")/12+DATEDIF(AG5,AH5,"m")/12+DATEDIF(AI5,AJ5,"m")/12</f>
        <v>0</v>
      </c>
      <c r="AA5" s="982"/>
      <c r="AB5" s="982"/>
      <c r="AC5" s="982"/>
      <c r="AD5" s="982"/>
      <c r="AE5" s="980"/>
      <c r="AF5" s="980"/>
      <c r="AG5" s="980"/>
      <c r="AH5" s="980"/>
      <c r="AI5" s="980"/>
      <c r="AJ5" s="980"/>
    </row>
    <row r="6" spans="1:36" ht="15" thickBot="1" x14ac:dyDescent="0.35">
      <c r="A6" s="932" t="s">
        <v>388</v>
      </c>
      <c r="B6" s="949">
        <f ca="1">B4+B5</f>
        <v>0.61369863013698633</v>
      </c>
      <c r="C6" s="951"/>
      <c r="K6" s="1029"/>
      <c r="L6" s="1029"/>
      <c r="M6" s="934" t="s">
        <v>5</v>
      </c>
      <c r="N6" s="891" t="s">
        <v>149</v>
      </c>
      <c r="O6" s="918" t="s">
        <v>149</v>
      </c>
      <c r="P6" s="966"/>
      <c r="Q6" s="892" t="s">
        <v>150</v>
      </c>
      <c r="R6" s="893" t="s">
        <v>151</v>
      </c>
      <c r="S6" s="889" t="s">
        <v>706</v>
      </c>
      <c r="T6" s="997" t="s">
        <v>72</v>
      </c>
      <c r="U6" s="997"/>
      <c r="V6" s="997" t="s">
        <v>374</v>
      </c>
      <c r="W6" s="997"/>
      <c r="X6" s="997"/>
      <c r="Y6" s="894" t="s">
        <v>152</v>
      </c>
      <c r="Z6" s="981">
        <f t="shared" si="0"/>
        <v>0</v>
      </c>
      <c r="AA6" s="982"/>
      <c r="AB6" s="982"/>
      <c r="AC6" s="982"/>
      <c r="AD6" s="982"/>
      <c r="AE6" s="980"/>
      <c r="AF6" s="980"/>
      <c r="AG6" s="980"/>
      <c r="AH6" s="980"/>
      <c r="AI6" s="980"/>
      <c r="AJ6" s="980"/>
    </row>
    <row r="7" spans="1:36" ht="28.2"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966"/>
      <c r="Q7" s="964" t="s">
        <v>247</v>
      </c>
      <c r="R7" s="962" t="s">
        <v>154</v>
      </c>
      <c r="S7" s="889" t="s">
        <v>706</v>
      </c>
      <c r="T7" s="997" t="s">
        <v>72</v>
      </c>
      <c r="U7" s="997"/>
      <c r="V7" s="997" t="s">
        <v>374</v>
      </c>
      <c r="W7" s="997"/>
      <c r="X7" s="997"/>
      <c r="Y7" s="1042" t="s">
        <v>248</v>
      </c>
      <c r="Z7" s="981">
        <f t="shared" si="0"/>
        <v>0</v>
      </c>
      <c r="AA7" s="982"/>
      <c r="AB7" s="982"/>
      <c r="AC7" s="982"/>
      <c r="AD7" s="982"/>
      <c r="AE7" s="980"/>
      <c r="AF7" s="980"/>
      <c r="AG7" s="980"/>
      <c r="AH7" s="980"/>
      <c r="AI7" s="980"/>
      <c r="AJ7" s="980"/>
    </row>
    <row r="8" spans="1:36" x14ac:dyDescent="0.3">
      <c r="A8" s="937" t="s">
        <v>56</v>
      </c>
      <c r="B8" s="938" t="s">
        <v>182</v>
      </c>
      <c r="C8" s="1002" t="s">
        <v>77</v>
      </c>
      <c r="D8" s="1002"/>
      <c r="E8" s="1002"/>
      <c r="F8" s="1002"/>
      <c r="G8" s="1002"/>
      <c r="H8" s="939">
        <f>IF(C8&lt;&gt;"",'[2]CBL Score Standard'!$D64,IF(D8&lt;&gt;"",SUM('[2]CBL Score Standard'!$D64:$E64),IF(E8&lt;&gt;"",SUM('[2]CBL Score Standard'!$D64:$F64),IF(F8&lt;&gt;"",SUM('[2]CBL Score Standard'!$D64:$G64),IF(G8&lt;&gt;"",SUM('[2]CBL Score Standard'!$D64:$H64,0))))))</f>
        <v>0</v>
      </c>
      <c r="K8" s="1029"/>
      <c r="L8" s="1029"/>
      <c r="M8" s="934" t="s">
        <v>5</v>
      </c>
      <c r="N8" s="931" t="s">
        <v>144</v>
      </c>
      <c r="O8" s="896" t="s">
        <v>517</v>
      </c>
      <c r="P8" s="966"/>
      <c r="Q8" s="892" t="s">
        <v>153</v>
      </c>
      <c r="R8" s="893" t="s">
        <v>156</v>
      </c>
      <c r="S8" s="889" t="s">
        <v>706</v>
      </c>
      <c r="T8" s="997" t="s">
        <v>72</v>
      </c>
      <c r="U8" s="997"/>
      <c r="V8" s="997"/>
      <c r="W8" s="997"/>
      <c r="X8" s="997"/>
      <c r="Y8" s="897" t="s">
        <v>157</v>
      </c>
      <c r="Z8" s="981">
        <f t="shared" si="0"/>
        <v>0</v>
      </c>
      <c r="AA8" s="982"/>
      <c r="AB8" s="982"/>
      <c r="AC8" s="982"/>
      <c r="AD8" s="982"/>
      <c r="AE8" s="980"/>
      <c r="AF8" s="980"/>
      <c r="AG8" s="980"/>
      <c r="AH8" s="980"/>
      <c r="AI8" s="980"/>
      <c r="AJ8" s="980"/>
    </row>
    <row r="9" spans="1:36" x14ac:dyDescent="0.3">
      <c r="A9" s="940" t="s">
        <v>56</v>
      </c>
      <c r="B9" s="933" t="s">
        <v>427</v>
      </c>
      <c r="C9" s="1002" t="s">
        <v>77</v>
      </c>
      <c r="D9" s="1002"/>
      <c r="E9" s="1002"/>
      <c r="F9" s="1002"/>
      <c r="G9" s="1002"/>
      <c r="H9" s="939">
        <f>IF(C9&lt;&gt;"",'[2]CBL Score Standard'!$D65,IF(D9&lt;&gt;"",SUM('[2]CBL Score Standard'!$D65:$E65),IF(E9&lt;&gt;"",SUM('[2]CBL Score Standard'!$D65:$F65),IF(F9&lt;&gt;"",SUM('[2]CBL Score Standard'!$D65:$G65),IF(G9&lt;&gt;"",SUM('[2]CBL Score Standard'!$D65:$H65,0))))))</f>
        <v>0</v>
      </c>
      <c r="K9" s="1029"/>
      <c r="L9" s="1029"/>
      <c r="M9" s="934" t="s">
        <v>5</v>
      </c>
      <c r="N9" s="931" t="s">
        <v>144</v>
      </c>
      <c r="O9" s="896" t="s">
        <v>661</v>
      </c>
      <c r="P9" s="966"/>
      <c r="Q9" s="892" t="s">
        <v>155</v>
      </c>
      <c r="R9" s="893" t="s">
        <v>158</v>
      </c>
      <c r="S9" s="889"/>
      <c r="T9" s="997" t="s">
        <v>72</v>
      </c>
      <c r="U9" s="997"/>
      <c r="V9" s="997" t="s">
        <v>374</v>
      </c>
      <c r="W9" s="997"/>
      <c r="X9" s="997"/>
      <c r="Y9" s="894" t="s">
        <v>159</v>
      </c>
      <c r="Z9" s="981">
        <f t="shared" si="0"/>
        <v>0</v>
      </c>
      <c r="AA9" s="982"/>
      <c r="AB9" s="982"/>
      <c r="AC9" s="982"/>
      <c r="AD9" s="982"/>
      <c r="AE9" s="980"/>
      <c r="AF9" s="980"/>
      <c r="AG9" s="980"/>
      <c r="AH9" s="980"/>
      <c r="AI9" s="980"/>
      <c r="AJ9" s="980"/>
    </row>
    <row r="10" spans="1:36" x14ac:dyDescent="0.3">
      <c r="A10" s="940" t="s">
        <v>56</v>
      </c>
      <c r="B10" s="933" t="s">
        <v>663</v>
      </c>
      <c r="C10" s="1005" t="s">
        <v>77</v>
      </c>
      <c r="D10" s="1003"/>
      <c r="E10" s="1005"/>
      <c r="F10" s="1002"/>
      <c r="G10" s="1002"/>
      <c r="H10" s="939">
        <f>IF(C10&lt;&gt;"",'[2]CBL Score Standard'!$D66,IF(D10&lt;&gt;"",SUM('[2]CBL Score Standard'!$D66:$E66),IF(E10&lt;&gt;"",SUM('[2]CBL Score Standard'!$D66:$F66),IF(F10&lt;&gt;"",SUM('[2]CBL Score Standard'!$D66:$G66),IF(G10&lt;&gt;"",SUM('[2]CBL Score Standard'!$D66:$H66,0))))))</f>
        <v>0</v>
      </c>
      <c r="K10" s="1029"/>
      <c r="L10" s="1029"/>
      <c r="M10" s="934" t="s">
        <v>5</v>
      </c>
      <c r="N10" s="931" t="s">
        <v>144</v>
      </c>
      <c r="O10" s="896" t="s">
        <v>662</v>
      </c>
      <c r="P10" s="966"/>
      <c r="Q10" s="976" t="s">
        <v>659</v>
      </c>
      <c r="R10" s="976" t="s">
        <v>278</v>
      </c>
      <c r="S10" s="889" t="s">
        <v>706</v>
      </c>
      <c r="T10" s="997" t="s">
        <v>72</v>
      </c>
      <c r="U10" s="997"/>
      <c r="V10" s="997" t="s">
        <v>374</v>
      </c>
      <c r="W10" s="997"/>
      <c r="X10" s="997"/>
      <c r="Y10" s="899" t="s">
        <v>160</v>
      </c>
      <c r="Z10" s="981">
        <f t="shared" si="0"/>
        <v>0</v>
      </c>
      <c r="AA10" s="982"/>
      <c r="AB10" s="982"/>
      <c r="AC10" s="982"/>
      <c r="AD10" s="982"/>
      <c r="AE10" s="980"/>
      <c r="AF10" s="980"/>
      <c r="AG10" s="980"/>
      <c r="AH10" s="980"/>
      <c r="AI10" s="980"/>
      <c r="AJ10" s="980"/>
    </row>
    <row r="11" spans="1:36" x14ac:dyDescent="0.3">
      <c r="A11" s="940" t="s">
        <v>56</v>
      </c>
      <c r="B11" s="933" t="s">
        <v>215</v>
      </c>
      <c r="C11" s="1005" t="s">
        <v>77</v>
      </c>
      <c r="D11" s="1003"/>
      <c r="E11" s="1005"/>
      <c r="F11" s="1002"/>
      <c r="G11" s="1002"/>
      <c r="H11" s="939">
        <f>IF(C11&lt;&gt;"",'[2]CBL Score Standard'!$D67,IF(D11&lt;&gt;"",SUM('[2]CBL Score Standard'!$D67:$E67),IF(E11&lt;&gt;"",SUM('[2]CBL Score Standard'!$D67:$F67),IF(F11&lt;&gt;"",SUM('[2]CBL Score Standard'!$D67:$G67),IF(G11&lt;&gt;"",SUM('[2]CBL Score Standard'!$D67:$H67,0))))))</f>
        <v>0</v>
      </c>
      <c r="K11" s="1029"/>
      <c r="L11" s="1029"/>
      <c r="M11" s="934" t="s">
        <v>5</v>
      </c>
      <c r="N11" s="889" t="s">
        <v>31</v>
      </c>
      <c r="O11" s="925" t="s">
        <v>175</v>
      </c>
      <c r="P11" s="1029"/>
      <c r="Q11" s="890" t="s">
        <v>383</v>
      </c>
      <c r="R11" s="893" t="s">
        <v>176</v>
      </c>
      <c r="S11" s="889" t="s">
        <v>706</v>
      </c>
      <c r="T11" s="997" t="s">
        <v>72</v>
      </c>
      <c r="U11" s="999">
        <v>44029</v>
      </c>
      <c r="V11" s="997" t="s">
        <v>374</v>
      </c>
      <c r="W11" s="997"/>
      <c r="X11" s="997"/>
      <c r="Y11" s="897" t="s">
        <v>177</v>
      </c>
      <c r="Z11" s="981">
        <f t="shared" si="0"/>
        <v>0</v>
      </c>
      <c r="AA11" s="982"/>
      <c r="AB11" s="982"/>
      <c r="AC11" s="982"/>
      <c r="AD11" s="982"/>
      <c r="AE11" s="980"/>
      <c r="AF11" s="980"/>
      <c r="AG11" s="980"/>
      <c r="AH11" s="980"/>
      <c r="AI11" s="980"/>
      <c r="AJ11" s="980"/>
    </row>
    <row r="12" spans="1:36" x14ac:dyDescent="0.3">
      <c r="A12" s="940" t="s">
        <v>63</v>
      </c>
      <c r="B12" s="933" t="s">
        <v>236</v>
      </c>
      <c r="C12" s="1003"/>
      <c r="D12" s="1003"/>
      <c r="E12" s="1003"/>
      <c r="F12" s="1002"/>
      <c r="G12" s="1002"/>
      <c r="H12" s="939" t="b">
        <f>IF(C12&lt;&gt;"",'[2]CBL Score Standard'!$D68,IF(D12&lt;&gt;"",SUM('[2]CBL Score Standard'!$D68:$E68),IF(E12&lt;&gt;"",SUM('[2]CBL Score Standard'!$D68:$F68),IF(F12&lt;&gt;"",SUM('[2]CBL Score Standard'!$D68:$G68),IF(G12&lt;&gt;"",SUM('[2]CBL Score Standard'!$D68:$H68,0))))))</f>
        <v>0</v>
      </c>
      <c r="K12" s="1029"/>
      <c r="L12" s="1029"/>
      <c r="M12" s="934" t="s">
        <v>5</v>
      </c>
      <c r="N12" s="931" t="s">
        <v>31</v>
      </c>
      <c r="O12" s="896" t="s">
        <v>660</v>
      </c>
      <c r="P12" s="995">
        <v>43613</v>
      </c>
      <c r="Q12" s="892" t="s">
        <v>167</v>
      </c>
      <c r="R12" s="893" t="s">
        <v>168</v>
      </c>
      <c r="S12" s="889"/>
      <c r="T12" s="997" t="s">
        <v>72</v>
      </c>
      <c r="U12" s="997"/>
      <c r="V12" s="997"/>
      <c r="W12" s="997"/>
      <c r="X12" s="997"/>
      <c r="Y12" s="894"/>
      <c r="Z12" s="981">
        <f t="shared" si="0"/>
        <v>0</v>
      </c>
      <c r="AA12" s="982"/>
      <c r="AB12" s="982"/>
      <c r="AC12" s="982"/>
      <c r="AD12" s="982"/>
      <c r="AE12" s="980"/>
      <c r="AF12" s="980"/>
      <c r="AG12" s="980"/>
      <c r="AH12" s="980"/>
      <c r="AI12" s="980"/>
      <c r="AJ12" s="980"/>
    </row>
    <row r="13" spans="1:36"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892" t="s">
        <v>230</v>
      </c>
      <c r="Q13" s="892" t="s">
        <v>217</v>
      </c>
      <c r="R13" s="892" t="s">
        <v>217</v>
      </c>
      <c r="S13" s="889" t="s">
        <v>706</v>
      </c>
      <c r="T13" s="421"/>
      <c r="U13" s="1000"/>
      <c r="V13" s="997"/>
      <c r="W13" s="997"/>
      <c r="X13" s="997"/>
      <c r="Y13" s="894" t="s">
        <v>169</v>
      </c>
      <c r="Z13" s="981">
        <f t="shared" si="0"/>
        <v>0</v>
      </c>
      <c r="AA13" s="982"/>
      <c r="AB13" s="982"/>
      <c r="AC13" s="982"/>
      <c r="AD13" s="982"/>
      <c r="AE13" s="980"/>
      <c r="AF13" s="980"/>
      <c r="AG13" s="980"/>
      <c r="AH13" s="980"/>
      <c r="AI13" s="980"/>
      <c r="AJ13" s="980"/>
    </row>
    <row r="14" spans="1:36" ht="27.6" x14ac:dyDescent="0.3">
      <c r="A14" s="940" t="s">
        <v>55</v>
      </c>
      <c r="B14" s="933" t="s">
        <v>694</v>
      </c>
      <c r="C14" s="1003"/>
      <c r="D14" s="1003"/>
      <c r="E14" s="1002"/>
      <c r="F14" s="1002"/>
      <c r="G14" s="1002"/>
      <c r="H14" s="939" t="b">
        <f>IF(C14&lt;&gt;"",'[2]CBL Score Standard'!$D70,IF(D14&lt;&gt;"",SUM('[2]CBL Score Standard'!$D70:$E70),IF(E14&lt;&gt;"",SUM('[2]CBL Score Standard'!$D70:$F70),IF(F14&lt;&gt;"",SUM('[2]CBL Score Standard'!$D70:$G70),IF(G14&lt;&gt;"",SUM('[2]CBL Score Standard'!$D70:$H70,0))))))</f>
        <v>0</v>
      </c>
      <c r="K14" s="1030"/>
      <c r="L14" s="1030"/>
      <c r="M14" s="934" t="s">
        <v>5</v>
      </c>
      <c r="N14" s="889" t="s">
        <v>41</v>
      </c>
      <c r="O14" s="923" t="s">
        <v>450</v>
      </c>
      <c r="P14" s="995">
        <v>43627</v>
      </c>
      <c r="Q14" s="892" t="s">
        <v>381</v>
      </c>
      <c r="R14" s="893" t="s">
        <v>382</v>
      </c>
      <c r="S14" s="889" t="s">
        <v>706</v>
      </c>
      <c r="T14" s="997" t="s">
        <v>72</v>
      </c>
      <c r="U14" s="995">
        <v>44069</v>
      </c>
      <c r="V14" s="997" t="s">
        <v>374</v>
      </c>
      <c r="W14" s="997"/>
      <c r="X14" s="997"/>
      <c r="Y14" s="894" t="s">
        <v>163</v>
      </c>
      <c r="Z14" s="981">
        <f t="shared" si="0"/>
        <v>0</v>
      </c>
      <c r="AA14" s="982"/>
      <c r="AB14" s="982"/>
      <c r="AC14" s="982"/>
      <c r="AD14" s="982"/>
      <c r="AE14" s="980"/>
      <c r="AF14" s="980"/>
      <c r="AG14" s="980"/>
      <c r="AH14" s="980"/>
      <c r="AI14" s="980"/>
      <c r="AJ14" s="980"/>
    </row>
    <row r="15" spans="1:36" x14ac:dyDescent="0.3">
      <c r="A15" s="940" t="s">
        <v>55</v>
      </c>
      <c r="B15" s="933" t="s">
        <v>185</v>
      </c>
      <c r="C15" s="1003"/>
      <c r="D15" s="1002"/>
      <c r="E15" s="1002"/>
      <c r="F15" s="1002"/>
      <c r="G15" s="1002"/>
      <c r="H15" s="939" t="b">
        <f>IF(C15&lt;&gt;"",'[2]CBL Score Standard'!$D71,IF(D15&lt;&gt;"",SUM('[2]CBL Score Standard'!$D71:$E71),IF(E15&lt;&gt;"",SUM('[2]CBL Score Standard'!$D71:$F71),IF(F15&lt;&gt;"",SUM('[2]CBL Score Standard'!$D71:$G71),IF(G15&lt;&gt;"",SUM('[2]CBL Score Standard'!$D71:$H71,0))))))</f>
        <v>0</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t="s">
        <v>77</v>
      </c>
      <c r="D16" s="1003"/>
      <c r="E16" s="1006"/>
      <c r="F16" s="1003"/>
      <c r="G16" s="1003"/>
      <c r="H16" s="939">
        <f>IF(C16&lt;&gt;"",'[2]CBL Score Standard'!$D72,IF(D16&lt;&gt;"",SUM('[2]CBL Score Standard'!$D72:$E72),IF(E16&lt;&gt;"",SUM('[2]CBL Score Standard'!$D72:$F72),IF(F16&lt;&gt;"",SUM('[2]CBL Score Standard'!$D72:$G72),IF(G16&lt;&gt;"",SUM('[2]CBL Score Standard'!$D72:$H72,0))))))</f>
        <v>0</v>
      </c>
      <c r="K16" s="1173" t="s">
        <v>170</v>
      </c>
      <c r="L16" s="1174"/>
      <c r="M16" s="1174"/>
      <c r="N16" s="1174"/>
      <c r="O16" s="1174"/>
      <c r="P16" s="1174"/>
      <c r="Q16" s="1174"/>
      <c r="R16" s="1174"/>
      <c r="S16" s="1174"/>
      <c r="T16" s="1174"/>
      <c r="U16" s="1174"/>
      <c r="V16" s="1174"/>
      <c r="W16" s="1174"/>
      <c r="X16" s="1174"/>
      <c r="Y16" s="1174"/>
      <c r="Z16" s="985"/>
      <c r="AA16" s="1026"/>
      <c r="AB16" s="1026"/>
      <c r="AC16" s="1026"/>
      <c r="AD16" s="1026"/>
      <c r="AE16" s="1026"/>
      <c r="AF16" s="1026"/>
      <c r="AG16" s="1026"/>
      <c r="AH16" s="1026"/>
      <c r="AI16" s="1026"/>
      <c r="AJ16" s="1026"/>
    </row>
    <row r="17" spans="1:36" ht="27.6" x14ac:dyDescent="0.3">
      <c r="A17" s="940" t="s">
        <v>55</v>
      </c>
      <c r="B17" s="933" t="s">
        <v>194</v>
      </c>
      <c r="C17" s="1003"/>
      <c r="D17" s="1003"/>
      <c r="E17" s="1003"/>
      <c r="F17" s="1003"/>
      <c r="G17" s="1003"/>
      <c r="H17" s="939" t="b">
        <f>IF(C17&lt;&gt;"",'[2]CBL Score Standard'!$D73,IF(D17&lt;&gt;"",SUM('[2]CBL Score Standard'!$D73:$E73),IF(E17&lt;&gt;"",SUM('[2]CBL Score Standard'!$D73:$F73),IF(F17&lt;&gt;"",SUM('[2]CBL Score Standard'!$D73:$G73),IF(G17&lt;&gt;"",SUM('[2]CBL Score Standard'!$D73:$H73,0))))))</f>
        <v>0</v>
      </c>
      <c r="K17" s="1037" t="s">
        <v>133</v>
      </c>
      <c r="L17" s="1037" t="s">
        <v>91</v>
      </c>
      <c r="M17" s="1182" t="s">
        <v>75</v>
      </c>
      <c r="N17" s="1184" t="s">
        <v>134</v>
      </c>
      <c r="O17" s="1037" t="s">
        <v>135</v>
      </c>
      <c r="P17" s="1037" t="s">
        <v>136</v>
      </c>
      <c r="Q17" s="1037" t="s">
        <v>137</v>
      </c>
      <c r="R17" s="1037" t="s">
        <v>138</v>
      </c>
      <c r="S17" s="1035" t="s">
        <v>139</v>
      </c>
      <c r="T17" s="1027" t="s">
        <v>344</v>
      </c>
      <c r="U17" s="1027" t="s">
        <v>342</v>
      </c>
      <c r="V17" s="1027"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940" t="s">
        <v>55</v>
      </c>
      <c r="B18" s="933" t="s">
        <v>196</v>
      </c>
      <c r="C18" s="1003"/>
      <c r="D18" s="1003"/>
      <c r="E18" s="1003"/>
      <c r="F18" s="1003"/>
      <c r="G18" s="1003"/>
      <c r="H18" s="939" t="b">
        <f>IF(C18&lt;&gt;"",'[2]CBL Score Standard'!$D74,IF(D18&lt;&gt;"",SUM('[2]CBL Score Standard'!$D74:$E74),IF(E18&lt;&gt;"",SUM('[2]CBL Score Standard'!$D74:$F74),IF(F18&lt;&gt;"",SUM('[2]CBL Score Standard'!$D74:$G74),IF(G18&lt;&gt;"",SUM('[2]CBL Score Standard'!$D74:$H74,0))))))</f>
        <v>0</v>
      </c>
      <c r="K18" s="1031"/>
      <c r="L18" s="1031"/>
      <c r="M18" s="1183"/>
      <c r="N18" s="1190"/>
      <c r="O18" s="1031"/>
      <c r="P18" s="888" t="s">
        <v>141</v>
      </c>
      <c r="Q18" s="1031"/>
      <c r="R18" s="1031"/>
      <c r="S18" s="1036"/>
      <c r="T18" s="1027"/>
      <c r="U18" s="1027"/>
      <c r="V18" s="1027"/>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ht="12.75" customHeight="1" x14ac:dyDescent="0.3">
      <c r="A19" s="940" t="s">
        <v>55</v>
      </c>
      <c r="B19" s="933" t="s">
        <v>198</v>
      </c>
      <c r="C19" s="1003"/>
      <c r="D19" s="1003"/>
      <c r="E19" s="1003"/>
      <c r="F19" s="1003"/>
      <c r="G19" s="1003"/>
      <c r="H19" s="939" t="b">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028" t="s">
        <v>145</v>
      </c>
      <c r="Q19" s="890" t="s">
        <v>172</v>
      </c>
      <c r="R19" s="893" t="s">
        <v>173</v>
      </c>
      <c r="S19" s="889" t="s">
        <v>706</v>
      </c>
      <c r="T19" s="997" t="s">
        <v>72</v>
      </c>
      <c r="U19" s="999">
        <v>44075</v>
      </c>
      <c r="V19" s="997" t="s">
        <v>374</v>
      </c>
      <c r="W19" s="997"/>
      <c r="X19" s="997"/>
      <c r="Y19" s="897" t="s">
        <v>174</v>
      </c>
      <c r="Z19" s="981">
        <f t="shared" ref="Z19:Z35" si="1">DATEDIF(AA19,AB19,"m")/12+DATEDIF(AC19,AD19,"m")/12+DATEDIF(AE19,AF19,"m")/12+DATEDIF(AG19,AH19,"m")/12+DATEDIF(AI19,AJ19,"m")/12</f>
        <v>0</v>
      </c>
      <c r="AA19" s="982"/>
      <c r="AB19" s="982"/>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030"/>
      <c r="Q20" s="890" t="s">
        <v>179</v>
      </c>
      <c r="R20" s="893" t="s">
        <v>180</v>
      </c>
      <c r="S20" s="889" t="s">
        <v>706</v>
      </c>
      <c r="T20" s="997" t="s">
        <v>72</v>
      </c>
      <c r="U20" s="997"/>
      <c r="V20" s="285" t="s">
        <v>374</v>
      </c>
      <c r="W20" s="997"/>
      <c r="X20" s="997"/>
      <c r="Y20" s="897" t="s">
        <v>181</v>
      </c>
      <c r="Z20" s="981">
        <f t="shared" si="1"/>
        <v>0</v>
      </c>
      <c r="AA20" s="982"/>
      <c r="AB20" s="982"/>
      <c r="AC20" s="982"/>
      <c r="AD20" s="982"/>
      <c r="AE20" s="980"/>
      <c r="AF20" s="980"/>
      <c r="AG20" s="980"/>
      <c r="AH20" s="980"/>
      <c r="AI20" s="980"/>
      <c r="AJ20" s="980"/>
    </row>
    <row r="21" spans="1:36" x14ac:dyDescent="0.3">
      <c r="A21" s="940" t="s">
        <v>55</v>
      </c>
      <c r="B21" s="933" t="s">
        <v>664</v>
      </c>
      <c r="C21" s="1005"/>
      <c r="D21" s="1003"/>
      <c r="E21" s="1005"/>
      <c r="F21" s="1002"/>
      <c r="G21" s="1002"/>
      <c r="H21" s="939" t="b">
        <f>IF(C21&lt;&gt;"",'[2]CBL Score Standard'!$D77,IF(D21&lt;&gt;"",SUM('[2]CBL Score Standard'!$D77:$E77),IF(E21&lt;&gt;"",SUM('[2]CBL Score Standard'!$D77:$F77),IF(F21&lt;&gt;"",SUM('[2]CBL Score Standard'!$D77:$G77),IF(G21&lt;&gt;"",SUM('[2]CBL Score Standard'!$D77:$H77,0))))))</f>
        <v>0</v>
      </c>
      <c r="K21" s="1029"/>
      <c r="L21" s="1029"/>
      <c r="M21" s="934" t="s">
        <v>6</v>
      </c>
      <c r="N21" s="889" t="s">
        <v>56</v>
      </c>
      <c r="O21" s="923" t="s">
        <v>182</v>
      </c>
      <c r="P21" s="995">
        <v>43609</v>
      </c>
      <c r="Q21" s="892" t="s">
        <v>172</v>
      </c>
      <c r="R21" s="898" t="s">
        <v>183</v>
      </c>
      <c r="S21" s="889" t="s">
        <v>706</v>
      </c>
      <c r="T21" s="997" t="s">
        <v>72</v>
      </c>
      <c r="U21" s="1000"/>
      <c r="V21" s="285" t="s">
        <v>374</v>
      </c>
      <c r="W21" s="997"/>
      <c r="X21" s="997"/>
      <c r="Y21" s="899" t="s">
        <v>184</v>
      </c>
      <c r="Z21" s="981">
        <f t="shared" si="1"/>
        <v>0</v>
      </c>
      <c r="AA21" s="982"/>
      <c r="AB21" s="982"/>
      <c r="AC21" s="982"/>
      <c r="AD21" s="982"/>
      <c r="AE21" s="980"/>
      <c r="AF21" s="980"/>
      <c r="AG21" s="980"/>
      <c r="AH21" s="980"/>
      <c r="AI21" s="980"/>
      <c r="AJ21" s="980"/>
    </row>
    <row r="22" spans="1:36" x14ac:dyDescent="0.3">
      <c r="A22" s="940" t="s">
        <v>55</v>
      </c>
      <c r="B22" s="933" t="s">
        <v>448</v>
      </c>
      <c r="C22" s="1005" t="s">
        <v>77</v>
      </c>
      <c r="D22" s="1003"/>
      <c r="E22" s="1005"/>
      <c r="F22" s="1002"/>
      <c r="G22" s="1002"/>
      <c r="H22" s="939">
        <f>IF(C22&lt;&gt;"",'[2]CBL Score Standard'!$D78,IF(D22&lt;&gt;"",SUM('[2]CBL Score Standard'!$D78:$E78),IF(E22&lt;&gt;"",SUM('[2]CBL Score Standard'!$D78:$F78),IF(F22&lt;&gt;"",SUM('[2]CBL Score Standard'!$D78:$G78),IF(G22&lt;&gt;"",SUM('[2]CBL Score Standard'!$D78:$H78,0))))))</f>
        <v>0</v>
      </c>
      <c r="K22" s="1029"/>
      <c r="L22" s="1029"/>
      <c r="M22" s="934" t="s">
        <v>6</v>
      </c>
      <c r="N22" s="889" t="s">
        <v>144</v>
      </c>
      <c r="O22" s="923" t="s">
        <v>187</v>
      </c>
      <c r="P22" s="1029"/>
      <c r="Q22" s="890" t="s">
        <v>153</v>
      </c>
      <c r="R22" s="893" t="s">
        <v>156</v>
      </c>
      <c r="S22" s="889" t="s">
        <v>706</v>
      </c>
      <c r="T22" s="997"/>
      <c r="U22" s="999">
        <v>44063</v>
      </c>
      <c r="V22" s="997" t="s">
        <v>374</v>
      </c>
      <c r="W22" s="997"/>
      <c r="X22" s="997"/>
      <c r="Y22" s="897" t="s">
        <v>157</v>
      </c>
      <c r="Z22" s="981">
        <f t="shared" si="1"/>
        <v>0</v>
      </c>
      <c r="AA22" s="982"/>
      <c r="AB22" s="982"/>
      <c r="AC22" s="982"/>
      <c r="AD22" s="982"/>
      <c r="AE22" s="980"/>
      <c r="AF22" s="980"/>
      <c r="AG22" s="980"/>
      <c r="AH22" s="980"/>
      <c r="AI22" s="980"/>
      <c r="AJ22" s="980"/>
    </row>
    <row r="23" spans="1:36" ht="12.75" customHeight="1" x14ac:dyDescent="0.3">
      <c r="A23" s="940" t="s">
        <v>55</v>
      </c>
      <c r="B23" s="933" t="s">
        <v>665</v>
      </c>
      <c r="C23" s="1005"/>
      <c r="D23" s="1003"/>
      <c r="E23" s="1005"/>
      <c r="F23" s="1002"/>
      <c r="G23" s="1002"/>
      <c r="H23" s="939" t="b">
        <f>IF(C23&lt;&gt;"",'[2]CBL Score Standard'!$D79,IF(D23&lt;&gt;"",SUM('[2]CBL Score Standard'!$D79:$E79),IF(E23&lt;&gt;"",SUM('[2]CBL Score Standard'!$D79:$F79),IF(F23&lt;&gt;"",SUM('[2]CBL Score Standard'!$D79:$G79),IF(G23&lt;&gt;"",SUM('[2]CBL Score Standard'!$D79:$H79,0))))))</f>
        <v>0</v>
      </c>
      <c r="K23" s="1029"/>
      <c r="L23" s="1029"/>
      <c r="M23" s="934" t="s">
        <v>6</v>
      </c>
      <c r="N23" s="889" t="s">
        <v>144</v>
      </c>
      <c r="O23" s="923" t="s">
        <v>188</v>
      </c>
      <c r="P23" s="1029"/>
      <c r="Q23" s="892" t="s">
        <v>155</v>
      </c>
      <c r="R23" s="893" t="s">
        <v>158</v>
      </c>
      <c r="S23" s="889" t="s">
        <v>706</v>
      </c>
      <c r="T23" s="997"/>
      <c r="U23" s="999">
        <v>44097</v>
      </c>
      <c r="V23" s="997" t="s">
        <v>374</v>
      </c>
      <c r="W23" s="997"/>
      <c r="X23" s="997"/>
      <c r="Y23" s="894" t="s">
        <v>159</v>
      </c>
      <c r="Z23" s="981">
        <f t="shared" si="1"/>
        <v>0</v>
      </c>
      <c r="AA23" s="982"/>
      <c r="AB23" s="982"/>
      <c r="AC23" s="982"/>
      <c r="AD23" s="982"/>
      <c r="AE23" s="980"/>
      <c r="AF23" s="980"/>
      <c r="AG23" s="980"/>
      <c r="AH23" s="980"/>
      <c r="AI23" s="980"/>
      <c r="AJ23" s="980"/>
    </row>
    <row r="24" spans="1:36" ht="12.75" customHeight="1" x14ac:dyDescent="0.3">
      <c r="A24" s="940" t="s">
        <v>55</v>
      </c>
      <c r="B24" s="933" t="s">
        <v>238</v>
      </c>
      <c r="C24" s="1003"/>
      <c r="D24" s="1003"/>
      <c r="E24" s="1003"/>
      <c r="F24" s="1002"/>
      <c r="G24" s="1002"/>
      <c r="H24" s="939" t="b">
        <f>IF(C24&lt;&gt;"",'[2]CBL Score Standard'!$D80,IF(D24&lt;&gt;"",SUM('[2]CBL Score Standard'!$D80:$E80),IF(E24&lt;&gt;"",SUM('[2]CBL Score Standard'!$D80:$F80),IF(F24&lt;&gt;"",SUM('[2]CBL Score Standard'!$D80:$G80),IF(G24&lt;&gt;"",SUM('[2]CBL Score Standard'!$D80:$H80,0))))))</f>
        <v>0</v>
      </c>
      <c r="K24" s="1029"/>
      <c r="L24" s="1029"/>
      <c r="M24" s="934" t="s">
        <v>6</v>
      </c>
      <c r="N24" s="889" t="s">
        <v>144</v>
      </c>
      <c r="O24" s="923" t="s">
        <v>189</v>
      </c>
      <c r="P24" s="1029"/>
      <c r="Q24" s="976" t="s">
        <v>659</v>
      </c>
      <c r="R24" s="976" t="s">
        <v>278</v>
      </c>
      <c r="S24" s="889" t="s">
        <v>706</v>
      </c>
      <c r="T24" s="997" t="s">
        <v>72</v>
      </c>
      <c r="U24" s="999">
        <v>44092</v>
      </c>
      <c r="V24" s="997" t="s">
        <v>374</v>
      </c>
      <c r="W24" s="997"/>
      <c r="X24" s="997"/>
      <c r="Y24" s="899" t="s">
        <v>160</v>
      </c>
      <c r="Z24" s="981">
        <f t="shared" si="1"/>
        <v>0</v>
      </c>
      <c r="AA24" s="982"/>
      <c r="AB24" s="982"/>
      <c r="AC24" s="982"/>
      <c r="AD24" s="982"/>
      <c r="AE24" s="980"/>
      <c r="AF24" s="980"/>
      <c r="AG24" s="980"/>
      <c r="AH24" s="980"/>
      <c r="AI24" s="980"/>
      <c r="AJ24" s="980"/>
    </row>
    <row r="25" spans="1:36" x14ac:dyDescent="0.3">
      <c r="A25" s="940" t="s">
        <v>55</v>
      </c>
      <c r="B25" s="933" t="s">
        <v>515</v>
      </c>
      <c r="C25" s="1003"/>
      <c r="D25" s="1003"/>
      <c r="E25" s="1003"/>
      <c r="F25" s="1002"/>
      <c r="G25" s="1002"/>
      <c r="H25" s="939" t="b">
        <f>IF(C25&lt;&gt;"",'[2]CBL Score Standard'!$D81,IF(D25&lt;&gt;"",SUM('[2]CBL Score Standard'!$D81:$E81),IF(E25&lt;&gt;"",SUM('[2]CBL Score Standard'!$D81:$F81),IF(F25&lt;&gt;"",SUM('[2]CBL Score Standard'!$D81:$G81),IF(G25&lt;&gt;"",SUM('[2]CBL Score Standard'!$D81:$H81,0))))))</f>
        <v>0</v>
      </c>
      <c r="K25" s="1029"/>
      <c r="L25" s="1029"/>
      <c r="M25" s="934" t="s">
        <v>6</v>
      </c>
      <c r="N25" s="889" t="s">
        <v>144</v>
      </c>
      <c r="O25" s="923" t="s">
        <v>190</v>
      </c>
      <c r="P25" s="1029"/>
      <c r="Q25" s="890" t="s">
        <v>161</v>
      </c>
      <c r="R25" s="893" t="s">
        <v>162</v>
      </c>
      <c r="S25" s="889" t="s">
        <v>706</v>
      </c>
      <c r="T25" s="997" t="s">
        <v>72</v>
      </c>
      <c r="U25" s="999">
        <v>44085</v>
      </c>
      <c r="V25" s="997" t="s">
        <v>374</v>
      </c>
      <c r="W25" s="997"/>
      <c r="X25" s="997"/>
      <c r="Y25" s="899" t="s">
        <v>163</v>
      </c>
      <c r="Z25" s="981">
        <f t="shared" ca="1" si="1"/>
        <v>1</v>
      </c>
      <c r="AA25" s="982">
        <v>43759</v>
      </c>
      <c r="AB25" s="982">
        <f ca="1">TODAY()</f>
        <v>44144</v>
      </c>
      <c r="AC25" s="982"/>
      <c r="AD25" s="982"/>
      <c r="AE25" s="980"/>
      <c r="AF25" s="980"/>
      <c r="AG25" s="980"/>
      <c r="AH25" s="980"/>
      <c r="AI25" s="980"/>
      <c r="AJ25" s="980"/>
    </row>
    <row r="26" spans="1:36" ht="26.4"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030"/>
      <c r="Q26" s="890" t="s">
        <v>164</v>
      </c>
      <c r="R26" s="893" t="s">
        <v>165</v>
      </c>
      <c r="S26" s="889" t="s">
        <v>706</v>
      </c>
      <c r="T26" s="997"/>
      <c r="U26" s="999">
        <v>44088</v>
      </c>
      <c r="V26" s="997" t="s">
        <v>374</v>
      </c>
      <c r="W26" s="997"/>
      <c r="X26" s="997"/>
      <c r="Y26" s="899" t="s">
        <v>166</v>
      </c>
      <c r="Z26" s="981">
        <f t="shared" si="1"/>
        <v>0</v>
      </c>
      <c r="AA26" s="982"/>
      <c r="AB26" s="982"/>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923" t="s">
        <v>192</v>
      </c>
      <c r="P27" s="995">
        <v>43608</v>
      </c>
      <c r="Q27" s="892" t="s">
        <v>383</v>
      </c>
      <c r="R27" s="898" t="s">
        <v>341</v>
      </c>
      <c r="S27" s="889" t="s">
        <v>706</v>
      </c>
      <c r="T27" s="997" t="s">
        <v>72</v>
      </c>
      <c r="U27" s="1000">
        <v>44064</v>
      </c>
      <c r="V27" s="997" t="s">
        <v>374</v>
      </c>
      <c r="W27" s="997"/>
      <c r="X27" s="997"/>
      <c r="Y27" s="899" t="s">
        <v>193</v>
      </c>
      <c r="Z27" s="981">
        <f t="shared" si="1"/>
        <v>0</v>
      </c>
      <c r="AA27" s="982"/>
      <c r="AB27" s="982"/>
      <c r="AC27" s="982"/>
      <c r="AD27" s="982"/>
      <c r="AE27" s="980"/>
      <c r="AF27" s="980"/>
      <c r="AG27" s="980"/>
      <c r="AH27" s="980"/>
      <c r="AI27" s="980"/>
      <c r="AJ27" s="980"/>
    </row>
    <row r="28" spans="1:36" ht="27.6" x14ac:dyDescent="0.3">
      <c r="A28" s="940" t="s">
        <v>59</v>
      </c>
      <c r="B28" s="933" t="s">
        <v>684</v>
      </c>
      <c r="C28" s="1003" t="s">
        <v>77</v>
      </c>
      <c r="D28" s="1003"/>
      <c r="E28" s="1002"/>
      <c r="F28" s="1002"/>
      <c r="G28" s="1002"/>
      <c r="H28" s="939">
        <f>IF(C28&lt;&gt;"",'[2]CBL Score Standard'!$D84,IF(D28&lt;&gt;"",SUM('[2]CBL Score Standard'!$D84:$E84),IF(E28&lt;&gt;"",SUM('[2]CBL Score Standard'!$D84:$F84),IF(F28&lt;&gt;"",SUM('[2]CBL Score Standard'!$D84:$G84),IF(G28&lt;&gt;"",SUM('[2]CBL Score Standard'!$D84:$H84,0))))))</f>
        <v>0</v>
      </c>
      <c r="K28" s="1029"/>
      <c r="L28" s="1029"/>
      <c r="M28" s="934" t="s">
        <v>6</v>
      </c>
      <c r="N28" s="889" t="s">
        <v>55</v>
      </c>
      <c r="O28" s="923" t="s">
        <v>194</v>
      </c>
      <c r="P28" s="995">
        <v>43544</v>
      </c>
      <c r="Q28" s="976" t="s">
        <v>649</v>
      </c>
      <c r="R28" s="976" t="s">
        <v>650</v>
      </c>
      <c r="S28" s="903"/>
      <c r="T28" s="997"/>
      <c r="U28" s="997"/>
      <c r="V28" s="997"/>
      <c r="W28" s="997"/>
      <c r="X28" s="997"/>
      <c r="Y28" s="899" t="s">
        <v>195</v>
      </c>
      <c r="Z28" s="981">
        <f t="shared" si="1"/>
        <v>0</v>
      </c>
      <c r="AA28" s="982"/>
      <c r="AB28" s="982"/>
      <c r="AC28" s="982"/>
      <c r="AD28" s="982"/>
      <c r="AE28" s="980"/>
      <c r="AF28" s="980"/>
      <c r="AG28" s="980"/>
      <c r="AH28" s="980"/>
      <c r="AI28" s="980"/>
      <c r="AJ28" s="980"/>
    </row>
    <row r="29" spans="1:36" ht="27.6" x14ac:dyDescent="0.3">
      <c r="A29" s="940" t="s">
        <v>59</v>
      </c>
      <c r="B29" s="933" t="s">
        <v>683</v>
      </c>
      <c r="C29" s="1003" t="s">
        <v>77</v>
      </c>
      <c r="D29" s="1003"/>
      <c r="E29" s="1002"/>
      <c r="F29" s="1002"/>
      <c r="G29" s="1002"/>
      <c r="H29" s="939">
        <f>IF(C29&lt;&gt;"",'[2]CBL Score Standard'!$D85,IF(D29&lt;&gt;"",SUM('[2]CBL Score Standard'!$D85:$E85),IF(E29&lt;&gt;"",SUM('[2]CBL Score Standard'!$D85:$F85),IF(F29&lt;&gt;"",SUM('[2]CBL Score Standard'!$D85:$G85),IF(G29&lt;&gt;"",SUM('[2]CBL Score Standard'!$D85:$H85,0))))))</f>
        <v>0</v>
      </c>
      <c r="K29" s="1029"/>
      <c r="L29" s="1029"/>
      <c r="M29" s="934" t="s">
        <v>6</v>
      </c>
      <c r="N29" s="889" t="s">
        <v>55</v>
      </c>
      <c r="O29" s="923" t="s">
        <v>196</v>
      </c>
      <c r="P29" s="964" t="s">
        <v>145</v>
      </c>
      <c r="Q29" s="976" t="s">
        <v>651</v>
      </c>
      <c r="R29" s="976" t="s">
        <v>652</v>
      </c>
      <c r="S29" s="903"/>
      <c r="T29" s="997"/>
      <c r="U29" s="997"/>
      <c r="V29" s="997"/>
      <c r="W29" s="997"/>
      <c r="X29" s="997"/>
      <c r="Y29" s="899" t="s">
        <v>197</v>
      </c>
      <c r="Z29" s="981">
        <f t="shared" si="1"/>
        <v>0</v>
      </c>
      <c r="AA29" s="982"/>
      <c r="AB29" s="982"/>
      <c r="AC29" s="982"/>
      <c r="AD29" s="982"/>
      <c r="AE29" s="980"/>
      <c r="AF29" s="980"/>
      <c r="AG29" s="980"/>
      <c r="AH29" s="980"/>
      <c r="AI29" s="980"/>
      <c r="AJ29" s="980"/>
    </row>
    <row r="30" spans="1:36" x14ac:dyDescent="0.3">
      <c r="A30" s="940" t="s">
        <v>149</v>
      </c>
      <c r="B30" s="933" t="s">
        <v>149</v>
      </c>
      <c r="C30" s="1002" t="s">
        <v>77</v>
      </c>
      <c r="D30" s="1002"/>
      <c r="E30" s="1002"/>
      <c r="F30" s="1002"/>
      <c r="G30" s="1002"/>
      <c r="H30" s="939">
        <f>IF(C30&lt;&gt;"",'[2]CBL Score Standard'!$D86,IF(D30&lt;&gt;"",SUM('[2]CBL Score Standard'!$D86:$E86),IF(E30&lt;&gt;"",SUM('[2]CBL Score Standard'!$D86:$F86),IF(F30&lt;&gt;"",SUM('[2]CBL Score Standard'!$D86:$G86),IF(G30&lt;&gt;"",SUM('[2]CBL Score Standard'!$D86:$H86,0))))))</f>
        <v>9.0909090909090912E-2</v>
      </c>
      <c r="K30" s="1029"/>
      <c r="L30" s="1029"/>
      <c r="M30" s="934" t="s">
        <v>6</v>
      </c>
      <c r="N30" s="889" t="s">
        <v>55</v>
      </c>
      <c r="O30" s="923" t="s">
        <v>198</v>
      </c>
      <c r="P30" s="965"/>
      <c r="Q30" s="892" t="s">
        <v>199</v>
      </c>
      <c r="R30" s="898" t="s">
        <v>200</v>
      </c>
      <c r="S30" s="903"/>
      <c r="T30" s="997"/>
      <c r="U30" s="997"/>
      <c r="V30" s="997"/>
      <c r="W30" s="997"/>
      <c r="X30" s="997"/>
      <c r="Y30" s="902" t="s">
        <v>201</v>
      </c>
      <c r="Z30" s="981">
        <f t="shared" si="1"/>
        <v>0</v>
      </c>
      <c r="AA30" s="982"/>
      <c r="AB30" s="982"/>
      <c r="AC30" s="982"/>
      <c r="AD30" s="982"/>
      <c r="AE30" s="980"/>
      <c r="AF30" s="980"/>
      <c r="AG30" s="980"/>
      <c r="AH30" s="980"/>
      <c r="AI30" s="980"/>
      <c r="AJ30" s="980"/>
    </row>
    <row r="31" spans="1:36" x14ac:dyDescent="0.3">
      <c r="A31" s="940" t="s">
        <v>149</v>
      </c>
      <c r="B31" s="933" t="s">
        <v>370</v>
      </c>
      <c r="C31" s="1003"/>
      <c r="D31" s="1003"/>
      <c r="E31" s="1004"/>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923" t="s">
        <v>202</v>
      </c>
      <c r="P31" s="995">
        <v>43629</v>
      </c>
      <c r="Q31" s="892" t="s">
        <v>384</v>
      </c>
      <c r="R31" s="898" t="s">
        <v>385</v>
      </c>
      <c r="S31" s="903"/>
      <c r="T31" s="997"/>
      <c r="U31" s="997"/>
      <c r="V31" s="997"/>
      <c r="W31" s="997"/>
      <c r="X31" s="997"/>
      <c r="Y31" s="902" t="s">
        <v>203</v>
      </c>
      <c r="Z31" s="981">
        <f t="shared" si="1"/>
        <v>0</v>
      </c>
      <c r="AA31" s="982"/>
      <c r="AB31" s="982"/>
      <c r="AC31" s="982"/>
      <c r="AD31" s="982"/>
      <c r="AE31" s="980"/>
      <c r="AF31" s="980"/>
      <c r="AG31" s="980"/>
      <c r="AH31" s="980"/>
      <c r="AI31" s="980"/>
      <c r="AJ31" s="980"/>
    </row>
    <row r="32" spans="1:36" ht="26.4" x14ac:dyDescent="0.3">
      <c r="A32" s="940" t="s">
        <v>31</v>
      </c>
      <c r="B32" s="933" t="s">
        <v>660</v>
      </c>
      <c r="C32" s="1002"/>
      <c r="D32" s="1002"/>
      <c r="E32" s="1002"/>
      <c r="F32" s="1002"/>
      <c r="G32" s="1002"/>
      <c r="H32" s="939" t="b">
        <f>IF(C32&lt;&gt;"",'[2]CBL Score Standard'!$D88,IF(D32&lt;&gt;"",SUM('[2]CBL Score Standard'!$D88:$E88),IF(E32&lt;&gt;"",SUM('[2]CBL Score Standard'!$D88:$F88),IF(F32&lt;&gt;"",SUM('[2]CBL Score Standard'!$D88:$G88),IF(G32&lt;&gt;"",SUM('[2]CBL Score Standard'!$D88:$H88,0))))))</f>
        <v>0</v>
      </c>
      <c r="K32" s="1029"/>
      <c r="L32" s="1029"/>
      <c r="M32" s="934" t="s">
        <v>6</v>
      </c>
      <c r="N32" s="889" t="s">
        <v>56</v>
      </c>
      <c r="O32" s="923" t="s">
        <v>427</v>
      </c>
      <c r="P32" s="995">
        <v>43613</v>
      </c>
      <c r="Q32" s="892" t="s">
        <v>167</v>
      </c>
      <c r="R32" s="898" t="s">
        <v>204</v>
      </c>
      <c r="S32" s="889" t="s">
        <v>706</v>
      </c>
      <c r="T32" s="997" t="s">
        <v>72</v>
      </c>
      <c r="U32" s="993">
        <v>44048</v>
      </c>
      <c r="V32" s="1001" t="s">
        <v>374</v>
      </c>
      <c r="W32" s="997"/>
      <c r="X32" s="997"/>
      <c r="Y32" s="899" t="s">
        <v>205</v>
      </c>
      <c r="Z32" s="981">
        <f t="shared" si="1"/>
        <v>0</v>
      </c>
      <c r="AA32" s="982"/>
      <c r="AB32" s="982"/>
      <c r="AC32" s="982"/>
      <c r="AD32" s="982"/>
      <c r="AE32" s="980"/>
      <c r="AF32" s="980"/>
      <c r="AG32" s="980"/>
      <c r="AH32" s="980"/>
      <c r="AI32" s="980"/>
      <c r="AJ32" s="980"/>
    </row>
    <row r="33" spans="1:36" x14ac:dyDescent="0.3">
      <c r="A33" s="940" t="s">
        <v>31</v>
      </c>
      <c r="B33" s="933" t="s">
        <v>175</v>
      </c>
      <c r="C33" s="1002" t="s">
        <v>77</v>
      </c>
      <c r="D33" s="1002"/>
      <c r="E33" s="1005"/>
      <c r="F33" s="1002"/>
      <c r="G33" s="1002"/>
      <c r="H33" s="939">
        <f>IF(C33&lt;&gt;"",'[2]CBL Score Standard'!$D89,IF(D33&lt;&gt;"",SUM('[2]CBL Score Standard'!$D89:$E89),IF(E33&lt;&gt;"",SUM('[2]CBL Score Standard'!$D89:$F89),IF(F33&lt;&gt;"",SUM('[2]CBL Score Standard'!$D89:$G89),IF(G33&lt;&gt;"",SUM('[2]CBL Score Standard'!$D89:$H89,0))))))</f>
        <v>9.0909090909090912E-2</v>
      </c>
      <c r="K33" s="1029"/>
      <c r="L33" s="1029"/>
      <c r="M33" s="934" t="s">
        <v>6</v>
      </c>
      <c r="N33" s="889" t="s">
        <v>0</v>
      </c>
      <c r="O33" s="923" t="s">
        <v>426</v>
      </c>
      <c r="P33" s="892" t="s">
        <v>145</v>
      </c>
      <c r="Q33" s="892" t="s">
        <v>206</v>
      </c>
      <c r="R33" s="893" t="s">
        <v>206</v>
      </c>
      <c r="S33" s="889" t="s">
        <v>706</v>
      </c>
      <c r="T33" s="997"/>
      <c r="U33" s="997"/>
      <c r="V33" s="997"/>
      <c r="W33" s="997"/>
      <c r="X33" s="997"/>
      <c r="Y33" s="894"/>
      <c r="Z33" s="981">
        <f t="shared" si="1"/>
        <v>0</v>
      </c>
      <c r="AA33" s="982"/>
      <c r="AB33" s="982"/>
      <c r="AC33" s="982"/>
      <c r="AD33" s="982"/>
      <c r="AE33" s="980"/>
      <c r="AF33" s="980"/>
      <c r="AG33" s="980"/>
      <c r="AH33" s="980"/>
      <c r="AI33" s="980"/>
      <c r="AJ33" s="980"/>
    </row>
    <row r="34" spans="1:36" x14ac:dyDescent="0.3">
      <c r="A34" s="940" t="s">
        <v>46</v>
      </c>
      <c r="B34" s="933" t="s">
        <v>171</v>
      </c>
      <c r="C34" s="1003" t="s">
        <v>77</v>
      </c>
      <c r="D34" s="1002"/>
      <c r="E34" s="1005"/>
      <c r="F34" s="1002"/>
      <c r="G34" s="1002"/>
      <c r="H34" s="939">
        <f>IF(C34&lt;&gt;"",'[2]CBL Score Standard'!$D90,IF(D34&lt;&gt;"",SUM('[2]CBL Score Standard'!$D90:$E90),IF(E34&lt;&gt;"",SUM('[2]CBL Score Standard'!$D90:$F90),IF(F34&lt;&gt;"",SUM('[2]CBL Score Standard'!$D90:$G90),IF(G34&lt;&gt;"",SUM('[2]CBL Score Standard'!$D90:$H90,0))))))</f>
        <v>0</v>
      </c>
      <c r="K34" s="1029"/>
      <c r="L34" s="1029"/>
      <c r="M34" s="934" t="s">
        <v>6</v>
      </c>
      <c r="N34" s="889" t="s">
        <v>53</v>
      </c>
      <c r="O34" s="926" t="s">
        <v>371</v>
      </c>
      <c r="P34" s="892" t="s">
        <v>145</v>
      </c>
      <c r="Q34" s="892" t="s">
        <v>164</v>
      </c>
      <c r="R34" s="898" t="s">
        <v>207</v>
      </c>
      <c r="S34" s="889"/>
      <c r="T34" s="997"/>
      <c r="U34" s="997"/>
      <c r="V34" s="997"/>
      <c r="W34" s="997"/>
      <c r="X34" s="997"/>
      <c r="Y34" s="902" t="s">
        <v>208</v>
      </c>
      <c r="Z34" s="981">
        <f t="shared" si="1"/>
        <v>0</v>
      </c>
      <c r="AA34" s="982"/>
      <c r="AB34" s="982"/>
      <c r="AC34" s="982"/>
      <c r="AD34" s="982"/>
      <c r="AE34" s="980"/>
      <c r="AF34" s="980"/>
      <c r="AG34" s="980"/>
      <c r="AH34" s="980"/>
      <c r="AI34" s="980"/>
      <c r="AJ34" s="980"/>
    </row>
    <row r="35" spans="1:36" ht="28.8" x14ac:dyDescent="0.3">
      <c r="A35" s="940" t="s">
        <v>2</v>
      </c>
      <c r="B35" s="933" t="s">
        <v>234</v>
      </c>
      <c r="C35" s="1003"/>
      <c r="D35" s="1003"/>
      <c r="E35" s="1003"/>
      <c r="F35" s="1002"/>
      <c r="G35" s="1002"/>
      <c r="H35" s="939" t="b">
        <f>IF(C35&lt;&gt;"",'[2]CBL Score Standard'!$D91,IF(D35&lt;&gt;"",SUM('[2]CBL Score Standard'!$D91:$E91),IF(E35&lt;&gt;"",SUM('[2]CBL Score Standard'!$D91:$F91),IF(F35&lt;&gt;"",SUM('[2]CBL Score Standard'!$D91:$G91),IF(G35&lt;&gt;"",SUM('[2]CBL Score Standard'!$D91:$H91,0))))))</f>
        <v>0</v>
      </c>
      <c r="K35" s="1030"/>
      <c r="L35" s="1030"/>
      <c r="M35" s="934" t="s">
        <v>6</v>
      </c>
      <c r="N35" s="889" t="s">
        <v>54</v>
      </c>
      <c r="O35" s="923" t="s">
        <v>345</v>
      </c>
      <c r="P35" s="995">
        <v>43644</v>
      </c>
      <c r="Q35" s="892" t="s">
        <v>209</v>
      </c>
      <c r="R35" s="898" t="s">
        <v>210</v>
      </c>
      <c r="S35" s="889" t="s">
        <v>706</v>
      </c>
      <c r="T35" s="997" t="s">
        <v>72</v>
      </c>
      <c r="U35" s="999">
        <v>43999</v>
      </c>
      <c r="V35" s="997" t="s">
        <v>374</v>
      </c>
      <c r="W35" s="997"/>
      <c r="X35" s="997"/>
      <c r="Y35" s="973" t="s">
        <v>629</v>
      </c>
      <c r="Z35" s="981">
        <f t="shared" si="1"/>
        <v>0</v>
      </c>
      <c r="AA35" s="982"/>
      <c r="AB35" s="982"/>
      <c r="AC35" s="982"/>
      <c r="AD35" s="982"/>
      <c r="AE35" s="980"/>
      <c r="AF35" s="980"/>
      <c r="AG35" s="980"/>
      <c r="AH35" s="980"/>
      <c r="AI35" s="980"/>
      <c r="AJ35" s="980"/>
    </row>
    <row r="36" spans="1:36" x14ac:dyDescent="0.3">
      <c r="A36" s="940" t="s">
        <v>54</v>
      </c>
      <c r="B36" s="933" t="s">
        <v>425</v>
      </c>
      <c r="C36" s="1002" t="s">
        <v>77</v>
      </c>
      <c r="D36" s="1002"/>
      <c r="E36" s="1002"/>
      <c r="F36" s="1002"/>
      <c r="G36" s="1002"/>
      <c r="H36" s="939">
        <f>IF(C36&lt;&gt;"",'[2]CBL Score Standard'!$D92,IF(D36&lt;&gt;"",SUM('[2]CBL Score Standard'!$D92:$E92),IF(E36&lt;&gt;"",SUM('[2]CBL Score Standard'!$D92:$F92),IF(F36&lt;&gt;"",SUM('[2]CBL Score Standard'!$D92:$G92),IF(G36&lt;&gt;"",SUM('[2]CBL Score Standard'!$D92:$H92,0))))))</f>
        <v>9.0909090909090912E-2</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t="s">
        <v>77</v>
      </c>
      <c r="D37" s="1002"/>
      <c r="E37" s="1002"/>
      <c r="F37" s="1002"/>
      <c r="G37" s="1002"/>
      <c r="H37" s="939">
        <f>IF(C37&lt;&gt;"",'[2]CBL Score Standard'!$D93,IF(D37&lt;&gt;"",SUM('[2]CBL Score Standard'!$D93:$E93),IF(E37&lt;&gt;"",SUM('[2]CBL Score Standard'!$D93:$F93),IF(F37&lt;&gt;"",SUM('[2]CBL Score Standard'!$D93:$G93),IF(G37&lt;&gt;"",SUM('[2]CBL Score Standard'!$D93:$H93,0))))))</f>
        <v>0</v>
      </c>
      <c r="K37" s="1173" t="s">
        <v>211</v>
      </c>
      <c r="L37" s="1174"/>
      <c r="M37" s="1174"/>
      <c r="N37" s="1174"/>
      <c r="O37" s="1174"/>
      <c r="P37" s="1174"/>
      <c r="Q37" s="1174"/>
      <c r="R37" s="1174"/>
      <c r="S37" s="1174"/>
      <c r="T37" s="1174"/>
      <c r="U37" s="1174"/>
      <c r="V37" s="1174"/>
      <c r="W37" s="1174"/>
      <c r="X37" s="1174"/>
      <c r="Y37" s="1174"/>
      <c r="Z37" s="985"/>
      <c r="AA37" s="1026"/>
      <c r="AB37" s="1026"/>
      <c r="AC37" s="1026"/>
      <c r="AD37" s="1026"/>
      <c r="AE37" s="1026"/>
      <c r="AF37" s="1026"/>
      <c r="AG37" s="1026"/>
      <c r="AH37" s="1026"/>
      <c r="AI37" s="1026"/>
      <c r="AJ37" s="1026"/>
    </row>
    <row r="38" spans="1:36" ht="27.6" x14ac:dyDescent="0.3">
      <c r="A38" s="940" t="s">
        <v>54</v>
      </c>
      <c r="B38" s="933" t="s">
        <v>231</v>
      </c>
      <c r="C38" s="1003"/>
      <c r="D38" s="1003"/>
      <c r="E38" s="1002"/>
      <c r="F38" s="1002"/>
      <c r="G38" s="1002"/>
      <c r="H38" s="939" t="b">
        <f>IF(C38&lt;&gt;"",'[2]CBL Score Standard'!$D94,IF(D38&lt;&gt;"",SUM('[2]CBL Score Standard'!$D94:$E94),IF(E38&lt;&gt;"",SUM('[2]CBL Score Standard'!$D94:$F94),IF(F38&lt;&gt;"",SUM('[2]CBL Score Standard'!$D94:$G94),IF(G38&lt;&gt;"",SUM('[2]CBL Score Standard'!$D94:$H94,0))))))</f>
        <v>0</v>
      </c>
      <c r="K38" s="1037" t="s">
        <v>133</v>
      </c>
      <c r="L38" s="1037" t="s">
        <v>91</v>
      </c>
      <c r="M38" s="1182" t="s">
        <v>75</v>
      </c>
      <c r="N38" s="1184" t="s">
        <v>134</v>
      </c>
      <c r="O38" s="1025" t="s">
        <v>135</v>
      </c>
      <c r="P38" s="1037" t="s">
        <v>136</v>
      </c>
      <c r="Q38" s="1037" t="s">
        <v>137</v>
      </c>
      <c r="R38" s="1037" t="s">
        <v>138</v>
      </c>
      <c r="S38" s="1035" t="s">
        <v>139</v>
      </c>
      <c r="T38" s="1027" t="s">
        <v>344</v>
      </c>
      <c r="U38" s="1027" t="s">
        <v>342</v>
      </c>
      <c r="V38" s="1027"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940" t="s">
        <v>53</v>
      </c>
      <c r="B39" s="933" t="s">
        <v>371</v>
      </c>
      <c r="C39" s="1003"/>
      <c r="D39" s="1004"/>
      <c r="E39" s="1004"/>
      <c r="F39" s="1002"/>
      <c r="G39" s="1002"/>
      <c r="H39" s="939" t="b">
        <f>IF(C39&lt;&gt;"",'[2]CBL Score Standard'!$D95,IF(D39&lt;&gt;"",SUM('[2]CBL Score Standard'!$D95:$E95),IF(E39&lt;&gt;"",SUM('[2]CBL Score Standard'!$D95:$F95),IF(F39&lt;&gt;"",SUM('[2]CBL Score Standard'!$D95:$G95),IF(G39&lt;&gt;"",SUM('[2]CBL Score Standard'!$D95:$H95,0))))))</f>
        <v>0</v>
      </c>
      <c r="K39" s="1031"/>
      <c r="L39" s="1031"/>
      <c r="M39" s="1183"/>
      <c r="N39" s="1190"/>
      <c r="O39" s="1024"/>
      <c r="P39" s="888" t="s">
        <v>141</v>
      </c>
      <c r="Q39" s="1031"/>
      <c r="R39" s="1031"/>
      <c r="S39" s="1036"/>
      <c r="T39" s="1027"/>
      <c r="U39" s="1027"/>
      <c r="V39" s="1027"/>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x14ac:dyDescent="0.3">
      <c r="A40" s="940" t="s">
        <v>53</v>
      </c>
      <c r="B40" s="933" t="s">
        <v>223</v>
      </c>
      <c r="C40" s="1003"/>
      <c r="D40" s="1003"/>
      <c r="E40" s="1004"/>
      <c r="F40" s="1002"/>
      <c r="G40" s="1002"/>
      <c r="H40" s="939" t="b">
        <f>IF(C40&lt;&gt;"",'[2]CBL Score Standard'!$D96,IF(D40&lt;&gt;"",SUM('[2]CBL Score Standard'!$D96:$E96),IF(E40&lt;&gt;"",SUM('[2]CBL Score Standard'!$D96:$F96),IF(F40&lt;&gt;"",SUM('[2]CBL Score Standard'!$D96:$G96),IF(G40&lt;&gt;"",SUM('[2]CBL Score Standard'!$D96:$H96,0))))))</f>
        <v>0</v>
      </c>
      <c r="K40" s="1028" t="s">
        <v>142</v>
      </c>
      <c r="L40" s="1028" t="s">
        <v>143</v>
      </c>
      <c r="M40" s="934" t="s">
        <v>7</v>
      </c>
      <c r="N40" s="889" t="s">
        <v>56</v>
      </c>
      <c r="O40" s="923" t="s">
        <v>663</v>
      </c>
      <c r="P40" s="964" t="s">
        <v>145</v>
      </c>
      <c r="Q40" s="892" t="s">
        <v>212</v>
      </c>
      <c r="R40" s="898" t="s">
        <v>213</v>
      </c>
      <c r="S40" s="919"/>
      <c r="T40" s="998"/>
      <c r="U40" s="999"/>
      <c r="V40" s="1001"/>
      <c r="W40" s="997"/>
      <c r="X40" s="997"/>
      <c r="Y40" s="899" t="s">
        <v>214</v>
      </c>
      <c r="Z40" s="981">
        <f t="shared" ref="Z40:Z55" si="2">DATEDIF(AA40,AB40,"m")/12+DATEDIF(AC40,AD40,"m")/12+DATEDIF(AE40,AF40,"m")/12+DATEDIF(AG40,AH40,"m")/12+DATEDIF(AI40,AJ40,"m")/12</f>
        <v>0</v>
      </c>
      <c r="AA40" s="982"/>
      <c r="AB40" s="982"/>
      <c r="AC40" s="982"/>
      <c r="AD40" s="982"/>
      <c r="AE40" s="980"/>
      <c r="AF40" s="980"/>
      <c r="AG40" s="980"/>
      <c r="AH40" s="980"/>
      <c r="AI40" s="980"/>
      <c r="AJ40" s="980"/>
    </row>
    <row r="41" spans="1:36" x14ac:dyDescent="0.3">
      <c r="A41" s="940" t="s">
        <v>53</v>
      </c>
      <c r="B41" s="933" t="s">
        <v>226</v>
      </c>
      <c r="C41" s="1003"/>
      <c r="D41" s="1003"/>
      <c r="E41" s="1004"/>
      <c r="F41" s="1002"/>
      <c r="G41" s="1002"/>
      <c r="H41" s="939" t="b">
        <f>IF(C41&lt;&gt;"",'[2]CBL Score Standard'!$D97,IF(D41&lt;&gt;"",SUM('[2]CBL Score Standard'!$D97:$E97),IF(E41&lt;&gt;"",SUM('[2]CBL Score Standard'!$D97:$F97),IF(F41&lt;&gt;"",SUM('[2]CBL Score Standard'!$D97:$G97),IF(G41&lt;&gt;"",SUM('[2]CBL Score Standard'!$D97:$H97,0))))))</f>
        <v>0</v>
      </c>
      <c r="K41" s="1029"/>
      <c r="L41" s="1029"/>
      <c r="M41" s="934" t="s">
        <v>7</v>
      </c>
      <c r="N41" s="889" t="s">
        <v>56</v>
      </c>
      <c r="O41" s="923" t="s">
        <v>215</v>
      </c>
      <c r="P41" s="966"/>
      <c r="Q41" s="892" t="s">
        <v>164</v>
      </c>
      <c r="R41" s="898" t="s">
        <v>207</v>
      </c>
      <c r="S41" s="889" t="s">
        <v>706</v>
      </c>
      <c r="T41" s="997" t="s">
        <v>72</v>
      </c>
      <c r="U41" s="999"/>
      <c r="V41" s="1001"/>
      <c r="W41" s="997"/>
      <c r="X41" s="997"/>
      <c r="Y41" s="902" t="s">
        <v>216</v>
      </c>
      <c r="Z41" s="981">
        <f t="shared" si="2"/>
        <v>0</v>
      </c>
      <c r="AA41" s="982"/>
      <c r="AB41" s="982"/>
      <c r="AC41" s="982"/>
      <c r="AD41" s="982"/>
      <c r="AE41" s="980"/>
      <c r="AF41" s="980"/>
      <c r="AG41" s="980"/>
      <c r="AH41" s="980"/>
      <c r="AI41" s="980"/>
      <c r="AJ41" s="980"/>
    </row>
    <row r="42" spans="1:36" ht="12.75" customHeight="1"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29"/>
      <c r="L42" s="1029"/>
      <c r="M42" s="934" t="s">
        <v>7</v>
      </c>
      <c r="N42" s="889" t="s">
        <v>55</v>
      </c>
      <c r="O42" s="927" t="s">
        <v>664</v>
      </c>
      <c r="P42" s="966"/>
      <c r="Q42" s="976" t="s">
        <v>653</v>
      </c>
      <c r="R42" s="976" t="s">
        <v>654</v>
      </c>
      <c r="S42" s="889"/>
      <c r="T42" s="998"/>
      <c r="U42" s="999"/>
      <c r="V42" s="1001"/>
      <c r="W42" s="997"/>
      <c r="X42" s="997"/>
      <c r="Y42" s="905" t="s">
        <v>249</v>
      </c>
      <c r="Z42" s="981">
        <f t="shared" si="2"/>
        <v>0</v>
      </c>
      <c r="AA42" s="982"/>
      <c r="AB42" s="982"/>
      <c r="AC42" s="982"/>
      <c r="AD42" s="982"/>
      <c r="AE42" s="980"/>
      <c r="AF42" s="980"/>
      <c r="AG42" s="980"/>
      <c r="AH42" s="980"/>
      <c r="AI42" s="980"/>
      <c r="AJ42" s="980"/>
    </row>
    <row r="43" spans="1:36" ht="27.6" x14ac:dyDescent="0.3">
      <c r="A43" s="940" t="s">
        <v>0</v>
      </c>
      <c r="B43" s="933" t="s">
        <v>426</v>
      </c>
      <c r="C43" s="1003"/>
      <c r="D43" s="1002"/>
      <c r="E43" s="1002"/>
      <c r="F43" s="1002"/>
      <c r="G43" s="1002"/>
      <c r="H43" s="939" t="b">
        <f>IF(C43&lt;&gt;"",'[2]CBL Score Standard'!$D99,IF(D43&lt;&gt;"",SUM('[2]CBL Score Standard'!$D99:$E99),IF(E43&lt;&gt;"",SUM('[2]CBL Score Standard'!$D99:$F99),IF(F43&lt;&gt;"",SUM('[2]CBL Score Standard'!$D99:$G99),IF(G43&lt;&gt;"",SUM('[2]CBL Score Standard'!$D99:$H99,0))))))</f>
        <v>0</v>
      </c>
      <c r="K43" s="1029"/>
      <c r="L43" s="1029"/>
      <c r="M43" s="934" t="s">
        <v>7</v>
      </c>
      <c r="N43" s="889" t="s">
        <v>55</v>
      </c>
      <c r="O43" s="923" t="s">
        <v>448</v>
      </c>
      <c r="P43" s="965"/>
      <c r="Q43" s="976" t="s">
        <v>655</v>
      </c>
      <c r="R43" s="976" t="s">
        <v>656</v>
      </c>
      <c r="S43" s="919" t="s">
        <v>706</v>
      </c>
      <c r="T43" s="620" t="s">
        <v>72</v>
      </c>
      <c r="U43" s="999">
        <v>44111</v>
      </c>
      <c r="V43" s="1001" t="s">
        <v>374</v>
      </c>
      <c r="W43" s="997"/>
      <c r="X43" s="997"/>
      <c r="Y43" s="902" t="s">
        <v>219</v>
      </c>
      <c r="Z43" s="981">
        <f t="shared" si="2"/>
        <v>0</v>
      </c>
      <c r="AA43" s="982"/>
      <c r="AB43" s="982"/>
      <c r="AC43" s="982"/>
      <c r="AD43" s="982"/>
      <c r="AE43" s="980"/>
      <c r="AF43" s="980"/>
      <c r="AG43" s="980"/>
      <c r="AH43" s="980"/>
      <c r="AI43" s="980"/>
      <c r="AJ43" s="980"/>
    </row>
    <row r="44" spans="1:36" ht="26.4" x14ac:dyDescent="0.3">
      <c r="A44" s="940" t="s">
        <v>41</v>
      </c>
      <c r="B44" s="933" t="s">
        <v>450</v>
      </c>
      <c r="C44" s="1002" t="s">
        <v>77</v>
      </c>
      <c r="D44" s="1002"/>
      <c r="E44" s="1002"/>
      <c r="F44" s="1002"/>
      <c r="G44" s="1002"/>
      <c r="H44" s="939">
        <f>IF(C44&lt;&gt;"",'[2]CBL Score Standard'!$D100,IF(D44&lt;&gt;"",SUM('[2]CBL Score Standard'!$D100:$E100),IF(E44&lt;&gt;"",SUM('[2]CBL Score Standard'!$D100:$F100),IF(F44&lt;&gt;"",SUM('[2]CBL Score Standard'!$D100:$G100),IF(G44&lt;&gt;"",SUM('[2]CBL Score Standard'!$D100:$H100,0))))))</f>
        <v>9.0909090909090912E-2</v>
      </c>
      <c r="K44" s="1029"/>
      <c r="L44" s="1029"/>
      <c r="M44" s="934" t="s">
        <v>7</v>
      </c>
      <c r="N44" s="889" t="s">
        <v>55</v>
      </c>
      <c r="O44" s="923" t="s">
        <v>185</v>
      </c>
      <c r="P44" s="1028" t="s">
        <v>145</v>
      </c>
      <c r="Q44" s="976" t="s">
        <v>220</v>
      </c>
      <c r="R44" s="976" t="s">
        <v>270</v>
      </c>
      <c r="S44" s="889"/>
      <c r="T44" s="997"/>
      <c r="U44" s="997"/>
      <c r="V44" s="997"/>
      <c r="W44" s="997"/>
      <c r="X44" s="997"/>
      <c r="Y44" s="902" t="s">
        <v>186</v>
      </c>
      <c r="Z44" s="981">
        <f t="shared" si="2"/>
        <v>0</v>
      </c>
      <c r="AA44" s="982"/>
      <c r="AB44" s="982"/>
      <c r="AC44" s="982"/>
      <c r="AD44" s="982"/>
      <c r="AE44" s="980"/>
      <c r="AF44" s="980"/>
      <c r="AG44" s="980"/>
      <c r="AH44" s="980"/>
      <c r="AI44" s="980"/>
      <c r="AJ44" s="980"/>
    </row>
    <row r="45" spans="1:36" ht="27.6" x14ac:dyDescent="0.3">
      <c r="A45" s="940" t="s">
        <v>41</v>
      </c>
      <c r="B45" s="933" t="s">
        <v>178</v>
      </c>
      <c r="C45" s="1003" t="s">
        <v>77</v>
      </c>
      <c r="D45" s="1002"/>
      <c r="E45" s="1005"/>
      <c r="F45" s="1002"/>
      <c r="G45" s="1002"/>
      <c r="H45" s="939">
        <f>IF(C45&lt;&gt;"",'[2]CBL Score Standard'!$D101,IF(D45&lt;&gt;"",SUM('[2]CBL Score Standard'!$D101:$E101),IF(E45&lt;&gt;"",SUM('[2]CBL Score Standard'!$D101:$F101),IF(F45&lt;&gt;"",SUM('[2]CBL Score Standard'!$D101:$G101),IF(G45&lt;&gt;"",SUM('[2]CBL Score Standard'!$D101:$H101,0))))))</f>
        <v>0</v>
      </c>
      <c r="K45" s="1029"/>
      <c r="L45" s="1029"/>
      <c r="M45" s="934" t="s">
        <v>7</v>
      </c>
      <c r="N45" s="889" t="s">
        <v>55</v>
      </c>
      <c r="O45" s="923" t="s">
        <v>694</v>
      </c>
      <c r="P45" s="995">
        <v>43539</v>
      </c>
      <c r="Q45" s="976" t="s">
        <v>658</v>
      </c>
      <c r="R45" s="976" t="s">
        <v>657</v>
      </c>
      <c r="S45" s="889"/>
      <c r="T45" s="997"/>
      <c r="U45" s="997"/>
      <c r="V45" s="997"/>
      <c r="W45" s="997"/>
      <c r="X45" s="997"/>
      <c r="Y45" s="902" t="s">
        <v>186</v>
      </c>
      <c r="Z45" s="981">
        <f t="shared" si="2"/>
        <v>0</v>
      </c>
      <c r="AA45" s="982"/>
      <c r="AB45" s="982"/>
      <c r="AC45" s="982"/>
      <c r="AD45" s="982"/>
      <c r="AE45" s="980"/>
      <c r="AF45" s="980"/>
      <c r="AG45" s="980"/>
      <c r="AH45" s="980"/>
      <c r="AI45" s="980"/>
      <c r="AJ45" s="980"/>
    </row>
    <row r="46" spans="1:36" ht="27.6"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995">
        <v>43607</v>
      </c>
      <c r="Q46" s="892" t="s">
        <v>221</v>
      </c>
      <c r="R46" s="898" t="s">
        <v>200</v>
      </c>
      <c r="S46" s="919"/>
      <c r="T46" s="620"/>
      <c r="U46" s="995"/>
      <c r="V46" s="997"/>
      <c r="W46" s="997"/>
      <c r="X46" s="997"/>
      <c r="Y46" s="899" t="s">
        <v>222</v>
      </c>
      <c r="Z46" s="981">
        <f t="shared" si="2"/>
        <v>0</v>
      </c>
      <c r="AA46" s="982"/>
      <c r="AB46" s="982"/>
      <c r="AC46" s="982"/>
      <c r="AD46" s="982"/>
      <c r="AE46" s="980"/>
      <c r="AF46" s="980"/>
      <c r="AG46" s="980"/>
      <c r="AH46" s="980"/>
      <c r="AI46" s="980"/>
      <c r="AJ46" s="980"/>
    </row>
    <row r="47" spans="1:36" x14ac:dyDescent="0.3">
      <c r="A47" s="940" t="s">
        <v>144</v>
      </c>
      <c r="B47" s="933" t="s">
        <v>372</v>
      </c>
      <c r="C47" s="1002" t="s">
        <v>77</v>
      </c>
      <c r="D47" s="1002"/>
      <c r="E47" s="1002"/>
      <c r="F47" s="1002"/>
      <c r="G47" s="1002"/>
      <c r="H47" s="939">
        <f>IF(C47&lt;&gt;"",'[2]CBL Score Standard'!$D103,IF(D47&lt;&gt;"",SUM('[2]CBL Score Standard'!$D103:$E103),IF(E47&lt;&gt;"",SUM('[2]CBL Score Standard'!$D103:$F103),IF(F47&lt;&gt;"",SUM('[2]CBL Score Standard'!$D103:$G103),IF(G47&lt;&gt;"",SUM('[2]CBL Score Standard'!$D103:$H103,0))))))</f>
        <v>9.0909090909090912E-2</v>
      </c>
      <c r="K47" s="1029"/>
      <c r="L47" s="1029"/>
      <c r="M47" s="934" t="s">
        <v>7</v>
      </c>
      <c r="N47" s="889" t="s">
        <v>53</v>
      </c>
      <c r="O47" s="923" t="s">
        <v>223</v>
      </c>
      <c r="P47" s="906">
        <v>43621</v>
      </c>
      <c r="Q47" s="891" t="s">
        <v>224</v>
      </c>
      <c r="R47" s="907" t="s">
        <v>225</v>
      </c>
      <c r="S47" s="889"/>
      <c r="T47" s="997"/>
      <c r="U47" s="997"/>
      <c r="V47" s="997"/>
      <c r="W47" s="997"/>
      <c r="X47" s="997"/>
      <c r="Y47" s="908" t="s">
        <v>632</v>
      </c>
      <c r="Z47" s="981">
        <f t="shared" si="2"/>
        <v>0</v>
      </c>
      <c r="AA47" s="982"/>
      <c r="AB47" s="982"/>
      <c r="AC47" s="982"/>
      <c r="AD47" s="982"/>
      <c r="AE47" s="980"/>
      <c r="AF47" s="980"/>
      <c r="AG47" s="980"/>
      <c r="AH47" s="980"/>
      <c r="AI47" s="980"/>
      <c r="AJ47" s="980"/>
    </row>
    <row r="48" spans="1:36" ht="39.6" x14ac:dyDescent="0.3">
      <c r="A48" s="940" t="s">
        <v>144</v>
      </c>
      <c r="B48" s="933" t="s">
        <v>373</v>
      </c>
      <c r="C48" s="1002" t="s">
        <v>77</v>
      </c>
      <c r="D48" s="1002"/>
      <c r="E48" s="1002"/>
      <c r="F48" s="1002"/>
      <c r="G48" s="1002"/>
      <c r="H48" s="939">
        <f>IF(C48&lt;&gt;"",'[2]CBL Score Standard'!$D104,IF(D48&lt;&gt;"",SUM('[2]CBL Score Standard'!$D104:$E104),IF(E48&lt;&gt;"",SUM('[2]CBL Score Standard'!$D104:$F104),IF(F48&lt;&gt;"",SUM('[2]CBL Score Standard'!$D104:$G104),IF(G48&lt;&gt;"",SUM('[2]CBL Score Standard'!$D104:$H104,0))))))</f>
        <v>9.0909090909090912E-2</v>
      </c>
      <c r="K48" s="1029"/>
      <c r="L48" s="1029"/>
      <c r="M48" s="934" t="s">
        <v>7</v>
      </c>
      <c r="N48" s="889" t="s">
        <v>53</v>
      </c>
      <c r="O48" s="923" t="s">
        <v>226</v>
      </c>
      <c r="P48" s="906">
        <v>43602</v>
      </c>
      <c r="Q48" s="891" t="s">
        <v>227</v>
      </c>
      <c r="R48" s="907" t="s">
        <v>228</v>
      </c>
      <c r="S48" s="889"/>
      <c r="T48" s="997"/>
      <c r="U48" s="997"/>
      <c r="V48" s="997"/>
      <c r="W48" s="997"/>
      <c r="X48" s="997"/>
      <c r="Y48" s="908" t="s">
        <v>633</v>
      </c>
      <c r="Z48" s="981">
        <f t="shared" si="2"/>
        <v>0</v>
      </c>
      <c r="AA48" s="982"/>
      <c r="AB48" s="982"/>
      <c r="AC48" s="982"/>
      <c r="AD48" s="982"/>
      <c r="AE48" s="980"/>
      <c r="AF48" s="980"/>
      <c r="AG48" s="980"/>
      <c r="AH48" s="980"/>
      <c r="AI48" s="980"/>
      <c r="AJ48" s="980"/>
    </row>
    <row r="49" spans="1:36" ht="27.6" x14ac:dyDescent="0.3">
      <c r="A49" s="940" t="s">
        <v>144</v>
      </c>
      <c r="B49" s="933" t="s">
        <v>452</v>
      </c>
      <c r="C49" s="1002" t="s">
        <v>77</v>
      </c>
      <c r="D49" s="1002"/>
      <c r="E49" s="1002"/>
      <c r="F49" s="1002"/>
      <c r="G49" s="1002"/>
      <c r="H49" s="939">
        <f>IF(C49&lt;&gt;"",'[2]CBL Score Standard'!$D105,IF(D49&lt;&gt;"",SUM('[2]CBL Score Standard'!$D105:$E105),IF(E49&lt;&gt;"",SUM('[2]CBL Score Standard'!$D105:$F105),IF(F49&lt;&gt;"",SUM('[2]CBL Score Standard'!$D105:$G105),IF(G49&lt;&gt;"",SUM('[2]CBL Score Standard'!$D105:$H105,0))))))</f>
        <v>9.0909090909090912E-2</v>
      </c>
      <c r="K49" s="1029"/>
      <c r="L49" s="1029"/>
      <c r="M49" s="934" t="s">
        <v>7</v>
      </c>
      <c r="N49" s="889" t="s">
        <v>59</v>
      </c>
      <c r="O49" s="925" t="s">
        <v>684</v>
      </c>
      <c r="P49" s="906">
        <v>43623</v>
      </c>
      <c r="Q49" s="891" t="s">
        <v>153</v>
      </c>
      <c r="R49" s="907" t="s">
        <v>156</v>
      </c>
      <c r="S49" s="889" t="s">
        <v>706</v>
      </c>
      <c r="T49" s="997" t="s">
        <v>73</v>
      </c>
      <c r="U49" s="1000"/>
      <c r="V49" s="1001"/>
      <c r="W49" s="997"/>
      <c r="X49" s="997"/>
      <c r="Y49" s="908" t="s">
        <v>631</v>
      </c>
      <c r="Z49" s="981">
        <f t="shared" si="2"/>
        <v>0</v>
      </c>
      <c r="AA49" s="982"/>
      <c r="AB49" s="982"/>
      <c r="AC49" s="982"/>
      <c r="AD49" s="982"/>
      <c r="AE49" s="980"/>
      <c r="AF49" s="980"/>
      <c r="AG49" s="980"/>
      <c r="AH49" s="980"/>
      <c r="AI49" s="980"/>
      <c r="AJ49" s="980"/>
    </row>
    <row r="50" spans="1:36" ht="27.6" x14ac:dyDescent="0.3">
      <c r="A50" s="940" t="s">
        <v>144</v>
      </c>
      <c r="B50" s="933" t="s">
        <v>517</v>
      </c>
      <c r="C50" s="1002"/>
      <c r="D50" s="1002"/>
      <c r="E50" s="1002"/>
      <c r="F50" s="1002"/>
      <c r="G50" s="1002"/>
      <c r="H50" s="939" t="b">
        <f>IF(C50&lt;&gt;"",'[2]CBL Score Standard'!$D106,IF(D50&lt;&gt;"",SUM('[2]CBL Score Standard'!$D106:$E106),IF(E50&lt;&gt;"",SUM('[2]CBL Score Standard'!$D106:$F106),IF(F50&lt;&gt;"",SUM('[2]CBL Score Standard'!$D106:$G106),IF(G50&lt;&gt;"",SUM('[2]CBL Score Standard'!$D106:$H106,0))))))</f>
        <v>0</v>
      </c>
      <c r="K50" s="1029"/>
      <c r="L50" s="1029"/>
      <c r="M50" s="934" t="s">
        <v>7</v>
      </c>
      <c r="N50" s="889" t="s">
        <v>59</v>
      </c>
      <c r="O50" s="925" t="s">
        <v>683</v>
      </c>
      <c r="P50" s="906">
        <v>43623</v>
      </c>
      <c r="Q50" s="891" t="s">
        <v>153</v>
      </c>
      <c r="R50" s="907" t="s">
        <v>156</v>
      </c>
      <c r="S50" s="889" t="s">
        <v>706</v>
      </c>
      <c r="T50" s="997" t="s">
        <v>73</v>
      </c>
      <c r="U50" s="1000"/>
      <c r="V50" s="1001"/>
      <c r="W50" s="997"/>
      <c r="X50" s="997"/>
      <c r="Y50" s="908" t="s">
        <v>631</v>
      </c>
      <c r="Z50" s="981">
        <f t="shared" si="2"/>
        <v>0</v>
      </c>
      <c r="AA50" s="982"/>
      <c r="AB50" s="982"/>
      <c r="AC50" s="982"/>
      <c r="AD50" s="982"/>
      <c r="AE50" s="980"/>
      <c r="AF50" s="980"/>
      <c r="AG50" s="980"/>
      <c r="AH50" s="980"/>
      <c r="AI50" s="980"/>
      <c r="AJ50" s="980"/>
    </row>
    <row r="51" spans="1:36" ht="42" thickBot="1" x14ac:dyDescent="0.35">
      <c r="A51" s="940" t="s">
        <v>144</v>
      </c>
      <c r="B51" s="933" t="s">
        <v>661</v>
      </c>
      <c r="C51" s="1002" t="s">
        <v>77</v>
      </c>
      <c r="D51" s="1002"/>
      <c r="E51" s="1002"/>
      <c r="F51" s="1002"/>
      <c r="G51" s="1002"/>
      <c r="H51" s="939">
        <f>IF(C51&lt;&gt;"",'[2]CBL Score Standard'!$D107,IF(D51&lt;&gt;"",SUM('[2]CBL Score Standard'!$D107:$E107),IF(E51&lt;&gt;"",SUM('[2]CBL Score Standard'!$D107:$F107),IF(F51&lt;&gt;"",SUM('[2]CBL Score Standard'!$D107:$G107),IF(G51&lt;&gt;"",SUM('[2]CBL Score Standard'!$D107:$H107,0))))))</f>
        <v>9.0909090909090912E-2</v>
      </c>
      <c r="K51" s="1029"/>
      <c r="L51" s="1029"/>
      <c r="M51" s="934" t="s">
        <v>7</v>
      </c>
      <c r="N51" s="889" t="s">
        <v>56</v>
      </c>
      <c r="O51" s="925" t="s">
        <v>67</v>
      </c>
      <c r="P51" s="906"/>
      <c r="Q51" s="974" t="s">
        <v>639</v>
      </c>
      <c r="R51" s="975" t="s">
        <v>640</v>
      </c>
      <c r="S51" s="997"/>
      <c r="T51" s="997"/>
      <c r="U51" s="997"/>
      <c r="V51" s="997"/>
      <c r="W51" s="997"/>
      <c r="X51" s="997"/>
      <c r="Y51" s="908" t="s">
        <v>634</v>
      </c>
      <c r="Z51" s="981">
        <f t="shared" si="2"/>
        <v>0</v>
      </c>
      <c r="AA51" s="982"/>
      <c r="AB51" s="982"/>
      <c r="AC51" s="982"/>
      <c r="AD51" s="982"/>
      <c r="AE51" s="980"/>
      <c r="AF51" s="980"/>
      <c r="AG51" s="980"/>
      <c r="AH51" s="980"/>
      <c r="AI51" s="980"/>
      <c r="AJ51" s="980"/>
    </row>
    <row r="52" spans="1:36" ht="28.2" thickBot="1" x14ac:dyDescent="0.35">
      <c r="A52" s="940" t="s">
        <v>144</v>
      </c>
      <c r="B52" s="933" t="s">
        <v>662</v>
      </c>
      <c r="C52" s="1004" t="s">
        <v>77</v>
      </c>
      <c r="D52" s="1004"/>
      <c r="E52" s="1004"/>
      <c r="F52" s="1002"/>
      <c r="G52" s="1002"/>
      <c r="H52" s="939">
        <f>IF(C52&lt;&gt;"",'[2]CBL Score Standard'!$D108,IF(D52&lt;&gt;"",SUM('[2]CBL Score Standard'!$D108:$E108),IF(E52&lt;&gt;"",SUM('[2]CBL Score Standard'!$D108:$F108),IF(F52&lt;&gt;"",SUM('[2]CBL Score Standard'!$D108:$G108),IF(G52&lt;&gt;"",SUM('[2]CBL Score Standard'!$D108:$H108,0))))))</f>
        <v>9.0909090909090912E-2</v>
      </c>
      <c r="K52" s="1029"/>
      <c r="L52" s="1029"/>
      <c r="M52" s="934" t="s">
        <v>7</v>
      </c>
      <c r="N52" s="889" t="s">
        <v>55</v>
      </c>
      <c r="O52" s="925" t="s">
        <v>1</v>
      </c>
      <c r="P52" s="906"/>
      <c r="Q52" s="974" t="s">
        <v>641</v>
      </c>
      <c r="R52" s="975" t="s">
        <v>318</v>
      </c>
      <c r="S52" s="997"/>
      <c r="T52" s="997"/>
      <c r="U52" s="997"/>
      <c r="V52" s="997"/>
      <c r="W52" s="997"/>
      <c r="X52" s="997"/>
      <c r="Y52" s="908" t="s">
        <v>635</v>
      </c>
      <c r="Z52" s="981">
        <f t="shared" si="2"/>
        <v>0</v>
      </c>
      <c r="AA52" s="982"/>
      <c r="AB52" s="982"/>
      <c r="AC52" s="982"/>
      <c r="AD52" s="982"/>
      <c r="AE52" s="980"/>
      <c r="AF52" s="980"/>
      <c r="AG52" s="980"/>
      <c r="AH52" s="980"/>
      <c r="AI52" s="980"/>
      <c r="AJ52" s="980"/>
    </row>
    <row r="53" spans="1:36" ht="28.8" x14ac:dyDescent="0.3">
      <c r="A53" s="940" t="s">
        <v>144</v>
      </c>
      <c r="B53" s="933" t="s">
        <v>187</v>
      </c>
      <c r="C53" s="1003" t="s">
        <v>77</v>
      </c>
      <c r="D53" s="1002"/>
      <c r="E53" s="1002"/>
      <c r="F53" s="1002"/>
      <c r="G53" s="1002"/>
      <c r="H53" s="939">
        <f>IF(C53&lt;&gt;"",'[2]CBL Score Standard'!$D109,IF(D53&lt;&gt;"",SUM('[2]CBL Score Standard'!$D109:$E109),IF(E53&lt;&gt;"",SUM('[2]CBL Score Standard'!$D109:$F109),IF(F53&lt;&gt;"",SUM('[2]CBL Score Standard'!$D109:$G109),IF(G53&lt;&gt;"",SUM('[2]CBL Score Standard'!$D109:$H109,0))))))</f>
        <v>0</v>
      </c>
      <c r="K53" s="1029"/>
      <c r="L53" s="1029"/>
      <c r="M53" s="934" t="s">
        <v>7</v>
      </c>
      <c r="N53" s="889" t="s">
        <v>56</v>
      </c>
      <c r="O53" s="925" t="s">
        <v>419</v>
      </c>
      <c r="P53" s="906">
        <v>43684</v>
      </c>
      <c r="Q53" s="891" t="s">
        <v>420</v>
      </c>
      <c r="R53" s="907" t="s">
        <v>420</v>
      </c>
      <c r="S53" s="889" t="s">
        <v>706</v>
      </c>
      <c r="T53" s="997" t="s">
        <v>72</v>
      </c>
      <c r="U53" s="1000"/>
      <c r="V53" s="997"/>
      <c r="W53" s="997"/>
      <c r="X53" s="997"/>
      <c r="Y53" s="973" t="s">
        <v>630</v>
      </c>
      <c r="Z53" s="981">
        <f t="shared" si="2"/>
        <v>0</v>
      </c>
      <c r="AA53" s="982"/>
      <c r="AB53" s="982"/>
      <c r="AC53" s="982"/>
      <c r="AD53" s="982"/>
      <c r="AE53" s="980"/>
      <c r="AF53" s="980"/>
      <c r="AG53" s="980"/>
      <c r="AH53" s="980"/>
      <c r="AI53" s="980"/>
      <c r="AJ53" s="980"/>
    </row>
    <row r="54" spans="1:36" ht="26.4" x14ac:dyDescent="0.3">
      <c r="A54" s="940" t="s">
        <v>144</v>
      </c>
      <c r="B54" s="933" t="s">
        <v>188</v>
      </c>
      <c r="C54" s="1003" t="s">
        <v>77</v>
      </c>
      <c r="D54" s="1002"/>
      <c r="E54" s="1002"/>
      <c r="F54" s="1002"/>
      <c r="G54" s="1002"/>
      <c r="H54" s="939">
        <f>IF(C54&lt;&gt;"",'[2]CBL Score Standard'!$D110,IF(D54&lt;&gt;"",SUM('[2]CBL Score Standard'!$D110:$E110),IF(E54&lt;&gt;"",SUM('[2]CBL Score Standard'!$D110:$F110),IF(F54&lt;&gt;"",SUM('[2]CBL Score Standard'!$D110:$G110),IF(G54&lt;&gt;"",SUM('[2]CBL Score Standard'!$D110:$H110,0))))))</f>
        <v>0</v>
      </c>
      <c r="K54" s="1029"/>
      <c r="L54" s="1029"/>
      <c r="M54" s="934" t="s">
        <v>7</v>
      </c>
      <c r="N54" s="889" t="s">
        <v>56</v>
      </c>
      <c r="O54" s="925" t="s">
        <v>421</v>
      </c>
      <c r="P54" s="890" t="s">
        <v>230</v>
      </c>
      <c r="Q54" s="891" t="s">
        <v>230</v>
      </c>
      <c r="R54" s="907" t="s">
        <v>230</v>
      </c>
      <c r="S54" s="889"/>
      <c r="T54" s="997"/>
      <c r="U54" s="997"/>
      <c r="V54" s="997"/>
      <c r="W54" s="997"/>
      <c r="X54" s="997"/>
      <c r="Y54" s="973" t="s">
        <v>628</v>
      </c>
      <c r="Z54" s="981">
        <f t="shared" si="2"/>
        <v>0</v>
      </c>
      <c r="AA54" s="982"/>
      <c r="AB54" s="982"/>
      <c r="AC54" s="982"/>
      <c r="AD54" s="982"/>
      <c r="AE54" s="980"/>
      <c r="AF54" s="980"/>
      <c r="AG54" s="980"/>
      <c r="AH54" s="980"/>
      <c r="AI54" s="980"/>
      <c r="AJ54" s="980"/>
    </row>
    <row r="55" spans="1:36" s="883" customFormat="1" x14ac:dyDescent="0.3">
      <c r="A55" s="940" t="s">
        <v>144</v>
      </c>
      <c r="B55" s="933" t="s">
        <v>189</v>
      </c>
      <c r="C55" s="1003" t="s">
        <v>77</v>
      </c>
      <c r="D55" s="1004"/>
      <c r="E55" s="1004"/>
      <c r="F55" s="1002"/>
      <c r="G55" s="1002"/>
      <c r="H55" s="939">
        <f>IF(C55&lt;&gt;"",'[2]CBL Score Standard'!$D111,IF(D55&lt;&gt;"",SUM('[2]CBL Score Standard'!$D111:$E111),IF(E55&lt;&gt;"",SUM('[2]CBL Score Standard'!$D111:$F111),IF(F55&lt;&gt;"",SUM('[2]CBL Score Standard'!$D111:$G111),IF(G55&lt;&gt;"",SUM('[2]CBL Score Standard'!$D111:$H111,0))))))</f>
        <v>0</v>
      </c>
      <c r="K55" s="1030"/>
      <c r="L55" s="1030"/>
      <c r="M55" s="934" t="s">
        <v>7</v>
      </c>
      <c r="N55" s="889" t="s">
        <v>54</v>
      </c>
      <c r="O55" s="925" t="s">
        <v>231</v>
      </c>
      <c r="P55" s="995">
        <v>43610</v>
      </c>
      <c r="Q55" s="892" t="s">
        <v>164</v>
      </c>
      <c r="R55" s="898" t="s">
        <v>165</v>
      </c>
      <c r="S55" s="889"/>
      <c r="T55" s="997"/>
      <c r="U55" s="997"/>
      <c r="V55" s="997"/>
      <c r="W55" s="997"/>
      <c r="X55" s="997"/>
      <c r="Y55" s="902" t="s">
        <v>232</v>
      </c>
      <c r="Z55" s="981">
        <f t="shared" si="2"/>
        <v>0</v>
      </c>
      <c r="AA55" s="982"/>
      <c r="AB55" s="982"/>
      <c r="AC55" s="982"/>
      <c r="AD55" s="982"/>
      <c r="AE55" s="980"/>
      <c r="AF55" s="980"/>
      <c r="AG55" s="980"/>
      <c r="AH55" s="980"/>
      <c r="AI55" s="980"/>
      <c r="AJ55" s="980"/>
    </row>
    <row r="56" spans="1:36" s="883" customFormat="1" x14ac:dyDescent="0.3">
      <c r="A56" s="940" t="s">
        <v>144</v>
      </c>
      <c r="B56" s="933" t="s">
        <v>190</v>
      </c>
      <c r="C56" s="1003" t="s">
        <v>77</v>
      </c>
      <c r="D56" s="1004"/>
      <c r="E56" s="1004"/>
      <c r="F56" s="1002"/>
      <c r="G56" s="1002"/>
      <c r="H56" s="939">
        <f>IF(C56&lt;&gt;"",'[2]CBL Score Standard'!$D112,IF(D56&lt;&gt;"",SUM('[2]CBL Score Standard'!$D112:$E112),IF(E56&lt;&gt;"",SUM('[2]CBL Score Standard'!$D112:$F112),IF(F56&lt;&gt;"",SUM('[2]CBL Score Standard'!$D112:$G112),IF(G56&lt;&gt;"",SUM('[2]CBL Score Standard'!$D112:$H112,0))))))</f>
        <v>0</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t="s">
        <v>77</v>
      </c>
      <c r="D57" s="1002"/>
      <c r="E57" s="1002"/>
      <c r="F57" s="1002"/>
      <c r="G57" s="1002"/>
      <c r="H57" s="939">
        <f>IF(C57&lt;&gt;"",'[2]CBL Score Standard'!$D113,IF(D57&lt;&gt;"",SUM('[2]CBL Score Standard'!$D113:$E113),IF(E57&lt;&gt;"",SUM('[2]CBL Score Standard'!$D113:$F113),IF(F57&lt;&gt;"",SUM('[2]CBL Score Standard'!$D113:$G113),IF(G57&lt;&gt;"",SUM('[2]CBL Score Standard'!$D113:$H113,0))))))</f>
        <v>0</v>
      </c>
      <c r="K57" s="1173" t="s">
        <v>233</v>
      </c>
      <c r="L57" s="1174"/>
      <c r="M57" s="1174"/>
      <c r="N57" s="1174"/>
      <c r="O57" s="1174"/>
      <c r="P57" s="1174"/>
      <c r="Q57" s="1174"/>
      <c r="R57" s="1174"/>
      <c r="S57" s="1174"/>
      <c r="T57" s="1174"/>
      <c r="U57" s="1174"/>
      <c r="V57" s="1174"/>
      <c r="W57" s="1174"/>
      <c r="X57" s="1174"/>
      <c r="Y57" s="1174"/>
      <c r="Z57" s="985"/>
      <c r="AA57" s="1026"/>
      <c r="AB57" s="1026"/>
      <c r="AC57" s="1026"/>
      <c r="AD57" s="1026"/>
      <c r="AE57" s="1026"/>
      <c r="AF57" s="1026"/>
      <c r="AG57" s="1026"/>
      <c r="AH57" s="1026"/>
      <c r="AI57" s="1026"/>
      <c r="AJ57" s="1026"/>
    </row>
    <row r="58" spans="1:36" ht="27.6" x14ac:dyDescent="0.3">
      <c r="A58" s="940" t="s">
        <v>55</v>
      </c>
      <c r="B58" s="933" t="s">
        <v>419</v>
      </c>
      <c r="C58" s="1003" t="s">
        <v>77</v>
      </c>
      <c r="D58" s="1003"/>
      <c r="E58" s="1004"/>
      <c r="F58" s="1002"/>
      <c r="G58" s="1002"/>
      <c r="H58" s="939">
        <f>IF(C58&lt;&gt;"",'[2]CBL Score Standard'!$D114,IF(D58&lt;&gt;"",SUM('[2]CBL Score Standard'!$D114:$E114),IF(E58&lt;&gt;"",SUM('[2]CBL Score Standard'!$D114:$F114),IF(F58&lt;&gt;"",SUM('[2]CBL Score Standard'!$D114:$G114),IF(G58&lt;&gt;"",SUM('[2]CBL Score Standard'!$D114:$H114,0))))))</f>
        <v>0</v>
      </c>
      <c r="K58" s="1037" t="s">
        <v>133</v>
      </c>
      <c r="L58" s="1037" t="s">
        <v>91</v>
      </c>
      <c r="M58" s="1182" t="s">
        <v>75</v>
      </c>
      <c r="N58" s="1184" t="s">
        <v>134</v>
      </c>
      <c r="O58" s="1025" t="s">
        <v>135</v>
      </c>
      <c r="P58" s="1037" t="s">
        <v>136</v>
      </c>
      <c r="Q58" s="1037" t="s">
        <v>137</v>
      </c>
      <c r="R58" s="1037" t="s">
        <v>138</v>
      </c>
      <c r="S58" s="1035" t="s">
        <v>139</v>
      </c>
      <c r="T58" s="1027" t="s">
        <v>344</v>
      </c>
      <c r="U58" s="1027" t="s">
        <v>342</v>
      </c>
      <c r="V58" s="1027" t="s">
        <v>343</v>
      </c>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940" t="s">
        <v>56</v>
      </c>
      <c r="B59" s="933" t="s">
        <v>421</v>
      </c>
      <c r="C59" s="1003"/>
      <c r="D59" s="1003"/>
      <c r="E59" s="1004"/>
      <c r="F59" s="1002"/>
      <c r="G59" s="1002"/>
      <c r="H59" s="939" t="b">
        <f>IF(C59&lt;&gt;"",'[2]CBL Score Standard'!$D115,IF(D59&lt;&gt;"",SUM('[2]CBL Score Standard'!$D115:$E115),IF(E59&lt;&gt;"",SUM('[2]CBL Score Standard'!$D115:$F115),IF(F59&lt;&gt;"",SUM('[2]CBL Score Standard'!$D115:$G115),IF(G59&lt;&gt;"",SUM('[2]CBL Score Standard'!$D115:$H115,0))))))</f>
        <v>0</v>
      </c>
      <c r="K59" s="1031"/>
      <c r="L59" s="1031"/>
      <c r="M59" s="1183"/>
      <c r="N59" s="1185"/>
      <c r="O59" s="1024"/>
      <c r="P59" s="888" t="s">
        <v>141</v>
      </c>
      <c r="Q59" s="1031"/>
      <c r="R59" s="1031"/>
      <c r="S59" s="1036"/>
      <c r="T59" s="1027"/>
      <c r="U59" s="1027"/>
      <c r="V59" s="1027"/>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028" t="s">
        <v>142</v>
      </c>
      <c r="L60" s="1028" t="s">
        <v>143</v>
      </c>
      <c r="M60" s="934" t="s">
        <v>8</v>
      </c>
      <c r="N60" s="910" t="s">
        <v>2</v>
      </c>
      <c r="O60" s="891" t="s">
        <v>234</v>
      </c>
      <c r="P60" s="911"/>
      <c r="Q60" s="909"/>
      <c r="R60" s="912"/>
      <c r="S60" s="889"/>
      <c r="T60" s="997"/>
      <c r="U60" s="997"/>
      <c r="V60" s="997" t="str">
        <f t="shared" ref="V60:V67" si="3">IF(AND(W60="Y",X60="Y"),"Passed",IF(T60="M","Passed", ""))</f>
        <v/>
      </c>
      <c r="W60" s="997"/>
      <c r="X60" s="997"/>
      <c r="Y60" s="908"/>
      <c r="Z60" s="981">
        <f t="shared" ref="Z60:Z67" si="4">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029"/>
      <c r="L61" s="1029"/>
      <c r="M61" s="934" t="s">
        <v>8</v>
      </c>
      <c r="N61" s="910" t="s">
        <v>63</v>
      </c>
      <c r="O61" s="891" t="s">
        <v>236</v>
      </c>
      <c r="P61" s="911"/>
      <c r="Q61" s="909"/>
      <c r="R61" s="912"/>
      <c r="S61" s="889"/>
      <c r="T61" s="997"/>
      <c r="U61" s="997"/>
      <c r="V61" s="997" t="str">
        <f t="shared" si="3"/>
        <v/>
      </c>
      <c r="W61" s="997"/>
      <c r="X61" s="997"/>
      <c r="Y61" s="908"/>
      <c r="Z61" s="981">
        <f t="shared" si="4"/>
        <v>0</v>
      </c>
      <c r="AA61" s="982"/>
      <c r="AB61" s="982"/>
      <c r="AC61" s="982"/>
      <c r="AD61" s="982"/>
      <c r="AE61" s="980"/>
      <c r="AF61" s="980"/>
      <c r="AG61" s="980"/>
      <c r="AH61" s="980"/>
      <c r="AI61" s="980"/>
      <c r="AJ61" s="980"/>
    </row>
    <row r="62" spans="1:36" x14ac:dyDescent="0.3">
      <c r="A62" s="940" t="s">
        <v>56</v>
      </c>
      <c r="B62" s="933" t="s">
        <v>67</v>
      </c>
      <c r="C62" s="1003"/>
      <c r="D62" s="1003"/>
      <c r="E62" s="1002"/>
      <c r="F62" s="1002"/>
      <c r="G62" s="1002"/>
      <c r="H62" s="939" t="b">
        <f>IF(C62&lt;&gt;"",'[2]CBL Score Standard'!$D118,IF(D62&lt;&gt;"",SUM('[2]CBL Score Standard'!$D118:$E118),IF(E62&lt;&gt;"",SUM('[2]CBL Score Standard'!$D118:$F118),IF(F62&lt;&gt;"",SUM('[2]CBL Score Standard'!$D118:$G118),IF(G62&lt;&gt;"",SUM('[2]CBL Score Standard'!$D118:$H118,0))))))</f>
        <v>0</v>
      </c>
      <c r="K62" s="1029"/>
      <c r="L62" s="1029"/>
      <c r="M62" s="934" t="s">
        <v>8</v>
      </c>
      <c r="N62" s="889" t="s">
        <v>56</v>
      </c>
      <c r="O62" s="891" t="s">
        <v>237</v>
      </c>
      <c r="P62" s="911"/>
      <c r="Q62" s="909"/>
      <c r="R62" s="912"/>
      <c r="S62" s="889"/>
      <c r="T62" s="997"/>
      <c r="U62" s="997"/>
      <c r="V62" s="997" t="str">
        <f t="shared" si="3"/>
        <v/>
      </c>
      <c r="W62" s="997"/>
      <c r="X62" s="997"/>
      <c r="Y62" s="908"/>
      <c r="Z62" s="981">
        <f t="shared" si="4"/>
        <v>0</v>
      </c>
      <c r="AA62" s="982"/>
      <c r="AB62" s="982"/>
      <c r="AC62" s="982"/>
      <c r="AD62" s="982"/>
      <c r="AE62" s="980"/>
      <c r="AF62" s="980"/>
      <c r="AG62" s="980"/>
      <c r="AH62" s="980"/>
      <c r="AI62" s="980"/>
      <c r="AJ62" s="980"/>
    </row>
    <row r="63" spans="1:36" ht="12.75" customHeight="1" thickBot="1" x14ac:dyDescent="0.35">
      <c r="A63" s="941" t="s">
        <v>55</v>
      </c>
      <c r="B63" s="933" t="s">
        <v>1</v>
      </c>
      <c r="C63" s="1003"/>
      <c r="D63" s="1003"/>
      <c r="E63" s="1002"/>
      <c r="F63" s="1002"/>
      <c r="G63" s="1002"/>
      <c r="H63" s="939" t="b">
        <f>IF(C63&lt;&gt;"",'[2]CBL Score Standard'!$D119,IF(D63&lt;&gt;"",SUM('[2]CBL Score Standard'!$D119:$E119),IF(E63&lt;&gt;"",SUM('[2]CBL Score Standard'!$D119:$F119),IF(F63&lt;&gt;"",SUM('[2]CBL Score Standard'!$D119:$G119),IF(G63&lt;&gt;"",SUM('[2]CBL Score Standard'!$D119:$H119,0))))))</f>
        <v>0</v>
      </c>
      <c r="K63" s="1029"/>
      <c r="L63" s="1029"/>
      <c r="M63" s="934" t="s">
        <v>8</v>
      </c>
      <c r="N63" s="889" t="s">
        <v>55</v>
      </c>
      <c r="O63" s="891" t="s">
        <v>238</v>
      </c>
      <c r="P63" s="911"/>
      <c r="Q63" s="909"/>
      <c r="R63" s="912"/>
      <c r="S63" s="889"/>
      <c r="T63" s="997"/>
      <c r="U63" s="997"/>
      <c r="V63" s="997" t="str">
        <f t="shared" si="3"/>
        <v/>
      </c>
      <c r="W63" s="997"/>
      <c r="X63" s="997"/>
      <c r="Y63" s="908"/>
      <c r="Z63" s="981">
        <f t="shared" si="4"/>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0.81818181818181834</v>
      </c>
      <c r="K64" s="1029"/>
      <c r="L64" s="1029"/>
      <c r="M64" s="934" t="s">
        <v>8</v>
      </c>
      <c r="N64" s="910" t="s">
        <v>53</v>
      </c>
      <c r="O64" s="891" t="s">
        <v>239</v>
      </c>
      <c r="P64" s="911"/>
      <c r="Q64" s="909"/>
      <c r="R64" s="912"/>
      <c r="S64" s="889"/>
      <c r="T64" s="997"/>
      <c r="U64" s="997"/>
      <c r="V64" s="997" t="str">
        <f t="shared" si="3"/>
        <v/>
      </c>
      <c r="W64" s="997"/>
      <c r="X64" s="997"/>
      <c r="Y64" s="908"/>
      <c r="Z64" s="981">
        <f t="shared" si="4"/>
        <v>0</v>
      </c>
      <c r="AA64" s="982"/>
      <c r="AB64" s="982"/>
      <c r="AC64" s="982"/>
      <c r="AD64" s="982"/>
      <c r="AE64" s="980"/>
      <c r="AF64" s="980"/>
      <c r="AG64" s="980"/>
      <c r="AH64" s="980"/>
      <c r="AI64" s="980"/>
      <c r="AJ64" s="980"/>
    </row>
    <row r="65" spans="1:36" ht="28.2" thickBot="1" x14ac:dyDescent="0.35">
      <c r="A65" s="942" t="s">
        <v>83</v>
      </c>
      <c r="B65" s="943"/>
      <c r="C65" s="954">
        <v>0.81818181818181823</v>
      </c>
      <c r="D65" s="954">
        <v>0</v>
      </c>
      <c r="E65" s="954">
        <v>0</v>
      </c>
      <c r="F65" s="954">
        <v>0</v>
      </c>
      <c r="G65" s="954">
        <v>0</v>
      </c>
      <c r="H65" s="944">
        <v>0</v>
      </c>
      <c r="K65" s="1029"/>
      <c r="L65" s="1029"/>
      <c r="M65" s="934" t="s">
        <v>8</v>
      </c>
      <c r="N65" s="910" t="s">
        <v>59</v>
      </c>
      <c r="O65" s="891" t="s">
        <v>240</v>
      </c>
      <c r="P65" s="911"/>
      <c r="Q65" s="909"/>
      <c r="R65" s="912"/>
      <c r="S65" s="889"/>
      <c r="T65" s="997"/>
      <c r="U65" s="997"/>
      <c r="V65" s="997" t="str">
        <f t="shared" si="3"/>
        <v/>
      </c>
      <c r="W65" s="997"/>
      <c r="X65" s="997"/>
      <c r="Y65" s="908"/>
      <c r="Z65" s="981">
        <f t="shared" si="4"/>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0</v>
      </c>
      <c r="K66" s="1029"/>
      <c r="L66" s="1029"/>
      <c r="M66" s="934" t="s">
        <v>8</v>
      </c>
      <c r="N66" s="910" t="s">
        <v>55</v>
      </c>
      <c r="O66" s="891" t="s">
        <v>515</v>
      </c>
      <c r="P66" s="911"/>
      <c r="Q66" s="909"/>
      <c r="R66" s="912"/>
      <c r="S66" s="889"/>
      <c r="T66" s="997"/>
      <c r="U66" s="997"/>
      <c r="V66" s="997" t="str">
        <f t="shared" si="3"/>
        <v/>
      </c>
      <c r="W66" s="997"/>
      <c r="X66" s="997"/>
      <c r="Y66" s="908"/>
      <c r="Z66" s="981">
        <f t="shared" si="4"/>
        <v>0</v>
      </c>
      <c r="AA66" s="982"/>
      <c r="AB66" s="982"/>
      <c r="AC66" s="982"/>
      <c r="AD66" s="982"/>
      <c r="AE66" s="980"/>
      <c r="AF66" s="980"/>
      <c r="AG66" s="980"/>
      <c r="AH66" s="980"/>
      <c r="AI66" s="980"/>
      <c r="AJ66" s="980"/>
    </row>
    <row r="67" spans="1:36" x14ac:dyDescent="0.3">
      <c r="C67" s="955"/>
      <c r="D67" s="955"/>
      <c r="E67" s="955"/>
      <c r="F67" s="955"/>
      <c r="G67" s="955"/>
      <c r="K67" s="1030"/>
      <c r="L67" s="1030"/>
      <c r="M67" s="934" t="s">
        <v>8</v>
      </c>
      <c r="N67" s="910" t="s">
        <v>149</v>
      </c>
      <c r="O67" s="891" t="s">
        <v>370</v>
      </c>
      <c r="P67" s="904" t="s">
        <v>145</v>
      </c>
      <c r="Q67" s="892" t="s">
        <v>217</v>
      </c>
      <c r="R67" s="898" t="s">
        <v>241</v>
      </c>
      <c r="S67" s="889"/>
      <c r="T67" s="997"/>
      <c r="U67" s="997"/>
      <c r="V67" s="997" t="str">
        <f t="shared" si="3"/>
        <v/>
      </c>
      <c r="W67" s="997"/>
      <c r="X67" s="997"/>
      <c r="Y67" s="899" t="s">
        <v>242</v>
      </c>
      <c r="Z67" s="981">
        <f t="shared" si="4"/>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73" t="s">
        <v>243</v>
      </c>
      <c r="L69" s="1174"/>
      <c r="M69" s="1174"/>
      <c r="N69" s="1174"/>
      <c r="O69" s="1174"/>
      <c r="P69" s="1174"/>
      <c r="Q69" s="1174"/>
      <c r="R69" s="1174"/>
      <c r="S69" s="1174"/>
      <c r="T69" s="1174"/>
      <c r="U69" s="1174"/>
      <c r="V69" s="1174"/>
      <c r="W69" s="1174"/>
      <c r="X69" s="1174"/>
      <c r="Y69" s="1174"/>
      <c r="Z69" s="985"/>
      <c r="AA69" s="1026"/>
      <c r="AB69" s="1026"/>
      <c r="AC69" s="1026"/>
      <c r="AD69" s="1026"/>
      <c r="AE69" s="1026"/>
      <c r="AF69" s="1026"/>
      <c r="AG69" s="1026"/>
      <c r="AH69" s="1026"/>
      <c r="AI69" s="1026"/>
      <c r="AJ69" s="1026"/>
    </row>
    <row r="70" spans="1:36" ht="27.6" x14ac:dyDescent="0.3">
      <c r="C70" s="955"/>
      <c r="D70" s="955"/>
      <c r="E70" s="955"/>
      <c r="F70" s="955"/>
      <c r="G70" s="955"/>
      <c r="K70" s="1037" t="s">
        <v>133</v>
      </c>
      <c r="L70" s="1037" t="s">
        <v>91</v>
      </c>
      <c r="M70" s="1182" t="s">
        <v>75</v>
      </c>
      <c r="N70" s="1184" t="s">
        <v>134</v>
      </c>
      <c r="O70" s="1025" t="s">
        <v>135</v>
      </c>
      <c r="P70" s="1037" t="s">
        <v>136</v>
      </c>
      <c r="Q70" s="1037" t="s">
        <v>137</v>
      </c>
      <c r="R70" s="1037" t="s">
        <v>138</v>
      </c>
      <c r="S70" s="1035" t="s">
        <v>139</v>
      </c>
      <c r="T70" s="1027" t="s">
        <v>344</v>
      </c>
      <c r="U70" s="1027" t="s">
        <v>342</v>
      </c>
      <c r="V70" s="1027" t="s">
        <v>343</v>
      </c>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955"/>
      <c r="D71" s="955"/>
      <c r="E71" s="955"/>
      <c r="F71" s="955"/>
      <c r="G71" s="955"/>
      <c r="K71" s="1031"/>
      <c r="L71" s="1031"/>
      <c r="M71" s="1183"/>
      <c r="N71" s="1185"/>
      <c r="O71" s="1024"/>
      <c r="P71" s="888" t="s">
        <v>141</v>
      </c>
      <c r="Q71" s="1031"/>
      <c r="R71" s="1031"/>
      <c r="S71" s="1036"/>
      <c r="T71" s="1027"/>
      <c r="U71" s="1027"/>
      <c r="V71" s="1027"/>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C72" s="955"/>
      <c r="D72" s="955"/>
      <c r="E72" s="955"/>
      <c r="F72" s="955"/>
      <c r="G72" s="955"/>
      <c r="K72" s="1028" t="s">
        <v>142</v>
      </c>
      <c r="L72" s="1028" t="s">
        <v>143</v>
      </c>
      <c r="M72" s="934" t="s">
        <v>9</v>
      </c>
      <c r="N72" s="910" t="s">
        <v>235</v>
      </c>
      <c r="O72" s="891" t="s">
        <v>244</v>
      </c>
      <c r="P72" s="913"/>
      <c r="Q72" s="914"/>
      <c r="R72" s="915"/>
      <c r="S72" s="889"/>
      <c r="T72" s="997"/>
      <c r="U72" s="997"/>
      <c r="V72" s="997" t="str">
        <f>IF(AND(W72="Y",X72="Y"),"Passed",IF(T72="M","Passed", ""))</f>
        <v/>
      </c>
      <c r="W72" s="997"/>
      <c r="X72" s="997"/>
      <c r="Y72" s="916"/>
      <c r="Z72" s="981">
        <f t="shared" ref="Z72:Z75" si="5">DATEDIF(AA72,AB72,"m")/12+DATEDIF(AC72,AD72,"m")/12+DATEDIF(AE72,AF72,"m")/12+DATEDIF(AG72,AH72,"m")/12+DATEDIF(AI72,AJ72,"m")/12</f>
        <v>0</v>
      </c>
      <c r="AA72" s="982"/>
      <c r="AB72" s="982"/>
      <c r="AC72" s="982"/>
      <c r="AD72" s="982"/>
      <c r="AE72" s="980"/>
      <c r="AF72" s="980"/>
      <c r="AG72" s="980"/>
      <c r="AH72" s="980"/>
      <c r="AI72" s="980"/>
      <c r="AJ72" s="980"/>
    </row>
    <row r="73" spans="1:36" x14ac:dyDescent="0.3">
      <c r="C73" s="955"/>
      <c r="D73" s="955"/>
      <c r="E73" s="955"/>
      <c r="F73" s="955"/>
      <c r="G73" s="955"/>
      <c r="K73" s="1029"/>
      <c r="L73" s="1029"/>
      <c r="M73" s="934" t="s">
        <v>9</v>
      </c>
      <c r="N73" s="910" t="s">
        <v>229</v>
      </c>
      <c r="O73" s="891" t="s">
        <v>245</v>
      </c>
      <c r="P73" s="913"/>
      <c r="Q73" s="914"/>
      <c r="R73" s="915"/>
      <c r="S73" s="889"/>
      <c r="T73" s="997"/>
      <c r="U73" s="997"/>
      <c r="V73" s="997" t="str">
        <f>IF(AND(W73="Y",X73="Y"),"Passed",IF(T73="M","Passed", ""))</f>
        <v/>
      </c>
      <c r="W73" s="997"/>
      <c r="X73" s="997"/>
      <c r="Y73" s="916"/>
      <c r="Z73" s="981">
        <f t="shared" si="5"/>
        <v>0</v>
      </c>
      <c r="AA73" s="982"/>
      <c r="AB73" s="982"/>
      <c r="AC73" s="982"/>
      <c r="AD73" s="982"/>
      <c r="AE73" s="980"/>
      <c r="AF73" s="980"/>
      <c r="AG73" s="980"/>
      <c r="AH73" s="980"/>
      <c r="AI73" s="980"/>
      <c r="AJ73" s="980"/>
    </row>
    <row r="74" spans="1:36" ht="41.4" x14ac:dyDescent="0.3">
      <c r="C74" s="955"/>
      <c r="D74" s="955"/>
      <c r="E74" s="955"/>
      <c r="F74" s="955"/>
      <c r="G74" s="955"/>
      <c r="K74" s="1029"/>
      <c r="L74" s="1029"/>
      <c r="M74" s="934" t="s">
        <v>9</v>
      </c>
      <c r="N74" s="910" t="s">
        <v>3</v>
      </c>
      <c r="O74" s="891" t="s">
        <v>516</v>
      </c>
      <c r="P74" s="913"/>
      <c r="Q74" s="914"/>
      <c r="R74" s="915"/>
      <c r="S74" s="889"/>
      <c r="T74" s="997"/>
      <c r="U74" s="997"/>
      <c r="V74" s="997" t="str">
        <f>IF(AND(W74="Y",X74="Y"),"Passed",IF(T74="M","Passed", ""))</f>
        <v/>
      </c>
      <c r="W74" s="997"/>
      <c r="X74" s="997"/>
      <c r="Y74" s="916"/>
      <c r="Z74" s="981">
        <f t="shared" si="5"/>
        <v>0</v>
      </c>
      <c r="AA74" s="982"/>
      <c r="AB74" s="982"/>
      <c r="AC74" s="982"/>
      <c r="AD74" s="982"/>
      <c r="AE74" s="980"/>
      <c r="AF74" s="980"/>
      <c r="AG74" s="980"/>
      <c r="AH74" s="980"/>
      <c r="AI74" s="980"/>
      <c r="AJ74" s="980"/>
    </row>
    <row r="75" spans="1:36" ht="12.75" customHeight="1" x14ac:dyDescent="0.3">
      <c r="C75" s="955"/>
      <c r="D75" s="955"/>
      <c r="E75" s="955"/>
      <c r="F75" s="955"/>
      <c r="G75" s="955"/>
      <c r="K75" s="1030"/>
      <c r="L75" s="1030"/>
      <c r="M75" s="934" t="s">
        <v>9</v>
      </c>
      <c r="N75" s="910" t="s">
        <v>3</v>
      </c>
      <c r="O75" s="891" t="s">
        <v>246</v>
      </c>
      <c r="P75" s="913"/>
      <c r="Q75" s="914"/>
      <c r="R75" s="915"/>
      <c r="S75" s="889"/>
      <c r="T75" s="997"/>
      <c r="U75" s="997"/>
      <c r="V75" s="997" t="str">
        <f>IF(AND(W75="Y",X75="Y"),"Passed",IF(T75="M","Passed", ""))</f>
        <v/>
      </c>
      <c r="W75" s="997"/>
      <c r="X75" s="997"/>
      <c r="Y75" s="916"/>
      <c r="Z75" s="981">
        <f t="shared" si="5"/>
        <v>0</v>
      </c>
      <c r="AA75" s="982"/>
      <c r="AB75" s="982"/>
      <c r="AC75" s="982"/>
      <c r="AD75" s="982"/>
      <c r="AE75" s="980"/>
      <c r="AF75" s="980"/>
      <c r="AG75" s="980"/>
      <c r="AH75" s="980"/>
      <c r="AI75" s="980"/>
      <c r="AJ75" s="980"/>
    </row>
    <row r="76" spans="1:36" x14ac:dyDescent="0.3">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C80" s="955"/>
      <c r="D80" s="955"/>
      <c r="E80" s="955"/>
      <c r="F80" s="955"/>
      <c r="G80" s="955"/>
    </row>
    <row r="81" spans="3:7" x14ac:dyDescent="0.3">
      <c r="C81" s="955"/>
      <c r="D81" s="955"/>
      <c r="E81" s="955"/>
      <c r="F81" s="955"/>
      <c r="G81" s="955"/>
    </row>
    <row r="82" spans="3:7" x14ac:dyDescent="0.3">
      <c r="C82" s="955"/>
      <c r="D82" s="955"/>
      <c r="E82" s="955"/>
      <c r="F82" s="955"/>
      <c r="G82" s="955"/>
    </row>
    <row r="83" spans="3:7" x14ac:dyDescent="0.3">
      <c r="C83" s="955"/>
      <c r="D83" s="955"/>
      <c r="E83" s="955"/>
      <c r="F83" s="955"/>
      <c r="G83" s="955"/>
    </row>
    <row r="84" spans="3:7" x14ac:dyDescent="0.3">
      <c r="C84" s="955"/>
      <c r="D84" s="955"/>
      <c r="E84" s="955"/>
      <c r="F84" s="955"/>
      <c r="G84" s="955"/>
    </row>
    <row r="85" spans="3:7" x14ac:dyDescent="0.3">
      <c r="C85" s="955"/>
      <c r="D85" s="955"/>
      <c r="E85" s="955"/>
      <c r="F85" s="955"/>
      <c r="G85" s="955"/>
    </row>
    <row r="86" spans="3:7" x14ac:dyDescent="0.3">
      <c r="C86" s="955"/>
      <c r="D86" s="955"/>
      <c r="E86" s="955"/>
      <c r="F86" s="955"/>
      <c r="G86" s="955"/>
    </row>
    <row r="87" spans="3:7" x14ac:dyDescent="0.3">
      <c r="C87" s="955"/>
      <c r="D87" s="955"/>
      <c r="E87" s="955"/>
      <c r="F87" s="955"/>
      <c r="G87" s="955"/>
    </row>
    <row r="88" spans="3:7" x14ac:dyDescent="0.3">
      <c r="C88" s="955"/>
      <c r="D88" s="955"/>
      <c r="E88" s="955"/>
      <c r="F88" s="955"/>
      <c r="G88" s="955"/>
    </row>
    <row r="89" spans="3:7" x14ac:dyDescent="0.3">
      <c r="C89" s="955"/>
      <c r="D89" s="955"/>
      <c r="E89" s="955"/>
      <c r="F89" s="955"/>
      <c r="G89" s="955"/>
    </row>
    <row r="90" spans="3:7" x14ac:dyDescent="0.3">
      <c r="C90" s="955"/>
      <c r="D90" s="955"/>
      <c r="E90" s="955"/>
      <c r="F90" s="955"/>
      <c r="G90" s="955"/>
    </row>
    <row r="91" spans="3:7" x14ac:dyDescent="0.3">
      <c r="C91" s="955"/>
      <c r="D91" s="955"/>
      <c r="E91" s="955"/>
      <c r="F91" s="955"/>
      <c r="G91" s="955"/>
    </row>
    <row r="92" spans="3:7" x14ac:dyDescent="0.3">
      <c r="C92" s="955"/>
      <c r="D92" s="955"/>
      <c r="E92" s="955"/>
      <c r="F92" s="955"/>
      <c r="G92" s="955"/>
    </row>
    <row r="93" spans="3:7" x14ac:dyDescent="0.3">
      <c r="C93" s="955"/>
      <c r="D93" s="955"/>
      <c r="E93" s="955"/>
      <c r="F93" s="955"/>
      <c r="G93" s="955"/>
    </row>
    <row r="94" spans="3:7" x14ac:dyDescent="0.3">
      <c r="C94" s="955"/>
      <c r="D94" s="955"/>
      <c r="E94" s="955"/>
      <c r="F94" s="955"/>
      <c r="G94" s="955"/>
    </row>
    <row r="95" spans="3:7" x14ac:dyDescent="0.3">
      <c r="C95" s="955"/>
      <c r="D95" s="955"/>
      <c r="E95" s="955"/>
      <c r="F95" s="955"/>
      <c r="G95" s="955"/>
    </row>
    <row r="96" spans="3:7" x14ac:dyDescent="0.3">
      <c r="C96" s="955"/>
      <c r="D96" s="955"/>
      <c r="E96" s="955"/>
      <c r="F96" s="955"/>
      <c r="G96" s="955"/>
    </row>
    <row r="97" spans="3:7" x14ac:dyDescent="0.3">
      <c r="C97" s="955"/>
      <c r="D97" s="955"/>
      <c r="E97" s="955"/>
      <c r="F97" s="955"/>
      <c r="G97" s="955"/>
    </row>
    <row r="98" spans="3:7" x14ac:dyDescent="0.3">
      <c r="C98" s="955"/>
      <c r="D98" s="955"/>
      <c r="E98" s="955"/>
      <c r="F98" s="955"/>
      <c r="G98" s="955"/>
    </row>
    <row r="99" spans="3:7" x14ac:dyDescent="0.3">
      <c r="C99" s="955"/>
      <c r="D99" s="955"/>
      <c r="E99" s="955"/>
      <c r="F99" s="955"/>
      <c r="G99" s="955"/>
    </row>
    <row r="100" spans="3:7" x14ac:dyDescent="0.3">
      <c r="C100" s="955"/>
      <c r="D100" s="955"/>
      <c r="E100" s="955"/>
      <c r="F100" s="955"/>
      <c r="G100" s="955"/>
    </row>
    <row r="101" spans="3:7" x14ac:dyDescent="0.3">
      <c r="C101" s="955"/>
      <c r="D101" s="955"/>
      <c r="E101" s="955"/>
      <c r="F101" s="955"/>
      <c r="G101" s="955"/>
    </row>
    <row r="102" spans="3:7" x14ac:dyDescent="0.3">
      <c r="C102" s="955"/>
      <c r="D102" s="955"/>
      <c r="E102" s="955"/>
      <c r="F102" s="955"/>
      <c r="G102" s="955"/>
    </row>
    <row r="103" spans="3:7" x14ac:dyDescent="0.3">
      <c r="C103" s="955"/>
      <c r="D103" s="955"/>
      <c r="E103" s="955"/>
      <c r="F103" s="955"/>
      <c r="G103" s="955"/>
    </row>
    <row r="104" spans="3:7" x14ac:dyDescent="0.3">
      <c r="C104" s="955"/>
      <c r="D104" s="955"/>
      <c r="E104" s="955"/>
      <c r="F104" s="955"/>
      <c r="G104" s="955"/>
    </row>
    <row r="105" spans="3:7" x14ac:dyDescent="0.3">
      <c r="C105" s="955"/>
      <c r="D105" s="955"/>
      <c r="E105" s="955"/>
      <c r="F105" s="955"/>
      <c r="G105" s="955"/>
    </row>
    <row r="106" spans="3:7" x14ac:dyDescent="0.3">
      <c r="C106" s="955"/>
      <c r="D106" s="955"/>
      <c r="E106" s="955"/>
      <c r="F106" s="955"/>
      <c r="G106" s="955"/>
    </row>
    <row r="107" spans="3:7" x14ac:dyDescent="0.3">
      <c r="C107" s="955"/>
      <c r="D107" s="955"/>
      <c r="E107" s="955"/>
      <c r="F107" s="955"/>
      <c r="G107" s="955"/>
    </row>
    <row r="108" spans="3:7" x14ac:dyDescent="0.3">
      <c r="C108" s="955"/>
      <c r="D108" s="955"/>
      <c r="E108" s="955"/>
      <c r="F108" s="955"/>
      <c r="G108" s="955"/>
    </row>
    <row r="109" spans="3:7" x14ac:dyDescent="0.3">
      <c r="C109" s="955"/>
      <c r="D109" s="955"/>
      <c r="E109" s="955"/>
      <c r="F109" s="955"/>
      <c r="G109" s="955"/>
    </row>
    <row r="110" spans="3:7" x14ac:dyDescent="0.3">
      <c r="C110" s="955"/>
      <c r="D110" s="955"/>
      <c r="E110" s="955"/>
      <c r="F110" s="955"/>
      <c r="G110" s="955"/>
    </row>
    <row r="111" spans="3:7" x14ac:dyDescent="0.3">
      <c r="C111" s="955"/>
      <c r="D111" s="955"/>
      <c r="E111" s="955"/>
      <c r="F111" s="955"/>
      <c r="G111" s="955"/>
    </row>
    <row r="112" spans="3:7" x14ac:dyDescent="0.3">
      <c r="C112" s="955"/>
      <c r="D112" s="955"/>
      <c r="E112" s="955"/>
      <c r="F112" s="955"/>
      <c r="G112" s="955"/>
    </row>
    <row r="113" spans="3:7" x14ac:dyDescent="0.3">
      <c r="C113" s="955"/>
      <c r="D113" s="955"/>
      <c r="E113" s="955"/>
      <c r="F113" s="955"/>
      <c r="G113" s="955"/>
    </row>
    <row r="114" spans="3:7" x14ac:dyDescent="0.3">
      <c r="C114" s="955"/>
      <c r="D114" s="955"/>
      <c r="E114" s="955"/>
      <c r="F114" s="955"/>
      <c r="G114" s="955"/>
    </row>
    <row r="115" spans="3:7" x14ac:dyDescent="0.3">
      <c r="C115" s="955"/>
      <c r="D115" s="955"/>
      <c r="E115" s="955"/>
      <c r="F115" s="955"/>
      <c r="G115" s="955"/>
    </row>
    <row r="116" spans="3:7" x14ac:dyDescent="0.3">
      <c r="C116" s="955"/>
      <c r="D116" s="955"/>
      <c r="E116" s="955"/>
      <c r="F116" s="955"/>
      <c r="G116" s="955"/>
    </row>
    <row r="117" spans="3:7" x14ac:dyDescent="0.3">
      <c r="C117" s="955"/>
      <c r="D117" s="955"/>
      <c r="E117" s="955"/>
      <c r="F117" s="955"/>
      <c r="G117" s="955"/>
    </row>
    <row r="118" spans="3:7" x14ac:dyDescent="0.3">
      <c r="C118" s="955"/>
      <c r="D118" s="955"/>
      <c r="E118" s="955"/>
      <c r="F118" s="955"/>
      <c r="G118" s="955"/>
    </row>
    <row r="119" spans="3:7" x14ac:dyDescent="0.3">
      <c r="C119" s="955"/>
      <c r="D119" s="955"/>
      <c r="E119" s="955"/>
      <c r="F119" s="955"/>
      <c r="G119" s="955"/>
    </row>
    <row r="120" spans="3:7" x14ac:dyDescent="0.3">
      <c r="C120" s="955"/>
      <c r="D120" s="955"/>
      <c r="E120" s="955"/>
      <c r="F120" s="955"/>
      <c r="G120" s="955"/>
    </row>
    <row r="121" spans="3:7" x14ac:dyDescent="0.3">
      <c r="C121" s="955"/>
      <c r="D121" s="955"/>
      <c r="E121" s="955"/>
      <c r="F121" s="955"/>
      <c r="G121" s="955"/>
    </row>
    <row r="122" spans="3:7" x14ac:dyDescent="0.3">
      <c r="C122" s="955"/>
      <c r="D122" s="955"/>
      <c r="E122" s="955"/>
      <c r="F122" s="955"/>
      <c r="G122" s="955"/>
    </row>
    <row r="123" spans="3:7" x14ac:dyDescent="0.3">
      <c r="C123" s="955"/>
      <c r="D123" s="955"/>
      <c r="E123" s="955"/>
      <c r="F123" s="955"/>
      <c r="G123" s="955"/>
    </row>
    <row r="124" spans="3:7" x14ac:dyDescent="0.3">
      <c r="C124" s="955"/>
      <c r="D124" s="955"/>
      <c r="E124" s="955"/>
      <c r="F124" s="955"/>
      <c r="G124" s="955"/>
    </row>
    <row r="125" spans="3:7" x14ac:dyDescent="0.3">
      <c r="C125" s="955"/>
      <c r="D125" s="955"/>
      <c r="E125" s="955"/>
      <c r="F125" s="955"/>
      <c r="G125" s="955"/>
    </row>
    <row r="126" spans="3:7" x14ac:dyDescent="0.3">
      <c r="C126" s="955"/>
      <c r="D126" s="955"/>
      <c r="E126" s="955"/>
      <c r="F126" s="955"/>
      <c r="G126" s="955"/>
    </row>
    <row r="127" spans="3:7" x14ac:dyDescent="0.3">
      <c r="C127" s="955"/>
      <c r="D127" s="955"/>
      <c r="E127" s="955"/>
      <c r="F127" s="955"/>
      <c r="G127" s="955"/>
    </row>
    <row r="128" spans="3: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3:AN66"/>
  <mergeCells count="48">
    <mergeCell ref="AG70:AH70"/>
    <mergeCell ref="AI70:AJ70"/>
    <mergeCell ref="AI58:AJ58"/>
    <mergeCell ref="A64:G64"/>
    <mergeCell ref="A66:G66"/>
    <mergeCell ref="K69:Y69"/>
    <mergeCell ref="M70:M71"/>
    <mergeCell ref="N70:N71"/>
    <mergeCell ref="Z70:Z71"/>
    <mergeCell ref="AA70:AB70"/>
    <mergeCell ref="AC70:AD70"/>
    <mergeCell ref="AE70:AF70"/>
    <mergeCell ref="AI38:AJ38"/>
    <mergeCell ref="K57:Y57"/>
    <mergeCell ref="M58:M59"/>
    <mergeCell ref="N58:N59"/>
    <mergeCell ref="Z58:Z59"/>
    <mergeCell ref="AA58:AB58"/>
    <mergeCell ref="AC58:AD58"/>
    <mergeCell ref="AE58:AF58"/>
    <mergeCell ref="AG58:AH58"/>
    <mergeCell ref="AE17:AF17"/>
    <mergeCell ref="AG17:AH17"/>
    <mergeCell ref="AI17:AJ17"/>
    <mergeCell ref="K37:Y37"/>
    <mergeCell ref="M38:M39"/>
    <mergeCell ref="N38:N39"/>
    <mergeCell ref="Z38:Z39"/>
    <mergeCell ref="AA38:AB38"/>
    <mergeCell ref="AC38:AD38"/>
    <mergeCell ref="AE38:AF38"/>
    <mergeCell ref="M17:M18"/>
    <mergeCell ref="N17:N18"/>
    <mergeCell ref="Z17:Z18"/>
    <mergeCell ref="AA17:AB17"/>
    <mergeCell ref="AC17:AD17"/>
    <mergeCell ref="AG38:AH38"/>
    <mergeCell ref="AC2:AD2"/>
    <mergeCell ref="AE2:AF2"/>
    <mergeCell ref="AG2:AH2"/>
    <mergeCell ref="AI2:AJ2"/>
    <mergeCell ref="K16:Y16"/>
    <mergeCell ref="AA2:AB2"/>
    <mergeCell ref="A1:H1"/>
    <mergeCell ref="K1:Y1"/>
    <mergeCell ref="M2:M3"/>
    <mergeCell ref="N2:N3"/>
    <mergeCell ref="Z2:Z3"/>
  </mergeCells>
  <conditionalFormatting sqref="E12">
    <cfRule type="containsText" dxfId="2084" priority="10" operator="containsText" text="N/A">
      <formula>NOT(ISERROR(SEARCH("N/A",E12)))</formula>
    </cfRule>
    <cfRule type="containsText" dxfId="2083" priority="11" operator="containsText" text="O">
      <formula>NOT(ISERROR(SEARCH("O",E12)))</formula>
    </cfRule>
    <cfRule type="containsText" dxfId="2082" priority="12" operator="containsText" text="M">
      <formula>NOT(ISERROR(SEARCH("M",E12)))</formula>
    </cfRule>
  </conditionalFormatting>
  <conditionalFormatting sqref="G46">
    <cfRule type="containsText" dxfId="2081" priority="23" operator="containsText" text="O">
      <formula>NOT(ISERROR(SEARCH("O",G46)))</formula>
    </cfRule>
  </conditionalFormatting>
  <conditionalFormatting sqref="G46">
    <cfRule type="containsText" dxfId="2080" priority="20" operator="containsText" text="N/A">
      <formula>NOT(ISERROR(SEARCH("N/A",G46)))</formula>
    </cfRule>
    <cfRule type="containsText" dxfId="2079" priority="21" operator="containsText" text="Blank">
      <formula>NOT(ISERROR(SEARCH("Blank",G46)))</formula>
    </cfRule>
    <cfRule type="containsText" dxfId="2078" priority="22" operator="containsText" text="M">
      <formula>NOT(ISERROR(SEARCH("M",G46)))</formula>
    </cfRule>
  </conditionalFormatting>
  <conditionalFormatting sqref="C7:H7">
    <cfRule type="containsText" dxfId="2077" priority="17" operator="containsText" text="N/A">
      <formula>NOT(ISERROR(SEARCH("N/A",C7)))</formula>
    </cfRule>
    <cfRule type="containsText" dxfId="2076" priority="18" operator="containsText" text="Blank">
      <formula>NOT(ISERROR(SEARCH("Blank",C7)))</formula>
    </cfRule>
    <cfRule type="containsText" dxfId="2075" priority="19" operator="containsText" text="M">
      <formula>NOT(ISERROR(SEARCH("M",C7)))</formula>
    </cfRule>
  </conditionalFormatting>
  <conditionalFormatting sqref="E13">
    <cfRule type="containsText" dxfId="2074" priority="7" operator="containsText" text="N/A">
      <formula>NOT(ISERROR(SEARCH("N/A",E13)))</formula>
    </cfRule>
    <cfRule type="containsText" dxfId="2073" priority="8" operator="containsText" text="O">
      <formula>NOT(ISERROR(SEARCH("O",E13)))</formula>
    </cfRule>
    <cfRule type="containsText" dxfId="2072" priority="9" operator="containsText" text="M">
      <formula>NOT(ISERROR(SEARCH("M",E13)))</formula>
    </cfRule>
  </conditionalFormatting>
  <conditionalFormatting sqref="C46:F46">
    <cfRule type="containsText" dxfId="2071" priority="16" operator="containsText" text="O">
      <formula>NOT(ISERROR(SEARCH("O",C46)))</formula>
    </cfRule>
  </conditionalFormatting>
  <conditionalFormatting sqref="C46:F46">
    <cfRule type="containsText" dxfId="2070" priority="13" operator="containsText" text="N/A">
      <formula>NOT(ISERROR(SEARCH("N/A",C46)))</formula>
    </cfRule>
    <cfRule type="containsText" dxfId="2069" priority="14" operator="containsText" text="Blank">
      <formula>NOT(ISERROR(SEARCH("Blank",C46)))</formula>
    </cfRule>
    <cfRule type="containsText" dxfId="2068" priority="15" operator="containsText" text="M">
      <formula>NOT(ISERROR(SEARCH("M",C46)))</formula>
    </cfRule>
  </conditionalFormatting>
  <conditionalFormatting sqref="Z4 Z51:Z55 Z40:Z43 Z45:Z49 Z19:Z35">
    <cfRule type="cellIs" dxfId="2067" priority="6" operator="greaterThan">
      <formula>0</formula>
    </cfRule>
  </conditionalFormatting>
  <conditionalFormatting sqref="Z5:Z14">
    <cfRule type="cellIs" dxfId="2066" priority="5" operator="greaterThan">
      <formula>0</formula>
    </cfRule>
  </conditionalFormatting>
  <conditionalFormatting sqref="Z60:Z67">
    <cfRule type="cellIs" dxfId="2065" priority="4" operator="greaterThan">
      <formula>0</formula>
    </cfRule>
  </conditionalFormatting>
  <conditionalFormatting sqref="Z72:Z75">
    <cfRule type="cellIs" dxfId="2064" priority="3" operator="greaterThan">
      <formula>0</formula>
    </cfRule>
  </conditionalFormatting>
  <conditionalFormatting sqref="Z50">
    <cfRule type="cellIs" dxfId="2063" priority="2" operator="greaterThan">
      <formula>0</formula>
    </cfRule>
  </conditionalFormatting>
  <conditionalFormatting sqref="Z44">
    <cfRule type="cellIs" dxfId="2062" priority="1" operator="greaterThan">
      <formula>0</formula>
    </cfRule>
  </conditionalFormatting>
  <dataValidations count="3">
    <dataValidation type="list" allowBlank="1" showInputMessage="1" showErrorMessage="1" sqref="V58:V68 V70:V79 V2:V15 V38:V56 V17:V36">
      <formula1>"Passed, Failed, N/A"</formula1>
    </dataValidation>
    <dataValidation type="list" allowBlank="1" showInputMessage="1" showErrorMessage="1" sqref="T70:T79 T58:T68 T2:T15 T38:T56 T17:T36">
      <formula1>"M, O, N/A"</formula1>
    </dataValidation>
    <dataValidation type="list" allowBlank="1" showInputMessage="1" showErrorMessage="1" sqref="X12 X33 X19 X21 X4:X10 W1:W79">
      <formula1>"Y, N"</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7" right="0.7" top="0.75" bottom="0.75" header="0.3" footer="0.3"/>
  <drawing r:id="rId19"/>
  <legacyDrawing r:id="rId20"/>
  <controls>
    <mc:AlternateContent xmlns:mc="http://schemas.openxmlformats.org/markup-compatibility/2006">
      <mc:Choice Requires="x14">
        <control shapeId="1118210" r:id="rId21" name="CommandButton2">
          <controlPr defaultSize="0" autoLine="0" r:id="rId22">
            <anchor moveWithCells="1">
              <from>
                <xdr:col>8</xdr:col>
                <xdr:colOff>213360</xdr:colOff>
                <xdr:row>18</xdr:row>
                <xdr:rowOff>0</xdr:rowOff>
              </from>
              <to>
                <xdr:col>9</xdr:col>
                <xdr:colOff>541020</xdr:colOff>
                <xdr:row>20</xdr:row>
                <xdr:rowOff>106680</xdr:rowOff>
              </to>
            </anchor>
          </controlPr>
        </control>
      </mc:Choice>
      <mc:Fallback>
        <control shapeId="1118210" r:id="rId21" name="CommandButton2"/>
      </mc:Fallback>
    </mc:AlternateContent>
    <mc:AlternateContent xmlns:mc="http://schemas.openxmlformats.org/markup-compatibility/2006">
      <mc:Choice Requires="x14">
        <control shapeId="1118209" r:id="rId23" name="CommandButton1">
          <controlPr defaultSize="0" autoLine="0" r:id="rId24">
            <anchor moveWithCells="1">
              <from>
                <xdr:col>8</xdr:col>
                <xdr:colOff>259080</xdr:colOff>
                <xdr:row>7</xdr:row>
                <xdr:rowOff>0</xdr:rowOff>
              </from>
              <to>
                <xdr:col>9</xdr:col>
                <xdr:colOff>556260</xdr:colOff>
                <xdr:row>9</xdr:row>
                <xdr:rowOff>45720</xdr:rowOff>
              </to>
            </anchor>
          </controlPr>
        </control>
      </mc:Choice>
      <mc:Fallback>
        <control shapeId="1118209" r:id="rId23"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AN196"/>
  <sheetViews>
    <sheetView topLeftCell="N1" zoomScale="70" zoomScaleNormal="70" workbookViewId="0">
      <selection activeCell="O13" sqref="O13:T13"/>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3.33203125" style="883" customWidth="1"/>
    <col min="17" max="17" width="24.88671875" style="883" customWidth="1"/>
    <col min="18" max="18" width="26.109375" style="883" customWidth="1"/>
    <col min="19" max="19" width="12.6640625" style="883" bestFit="1" customWidth="1"/>
    <col min="20" max="20" width="12.5546875" style="883" customWidth="1"/>
    <col min="21" max="21" width="11" style="883" bestFit="1" customWidth="1"/>
    <col min="22" max="22" width="10.44140625" style="883" bestFit="1" customWidth="1"/>
    <col min="23" max="23" width="23.44140625" style="883" bestFit="1" customWidth="1"/>
    <col min="24" max="24" width="22.88671875" style="883" bestFit="1" customWidth="1"/>
    <col min="25" max="25" width="42.33203125" style="883" bestFit="1" customWidth="1"/>
    <col min="26" max="26" width="16.5546875" style="883" bestFit="1" customWidth="1"/>
    <col min="27" max="36" width="11" style="883" bestFit="1" customWidth="1"/>
    <col min="37" max="40" width="9.109375" style="883"/>
    <col min="41" max="16384" width="9.109375" style="884"/>
  </cols>
  <sheetData>
    <row r="1" spans="1:36" ht="12.75" customHeight="1" x14ac:dyDescent="0.45">
      <c r="A1" s="1188" t="s">
        <v>82</v>
      </c>
      <c r="B1" s="1189"/>
      <c r="C1" s="1189"/>
      <c r="D1" s="1189"/>
      <c r="E1" s="1189"/>
      <c r="F1" s="1189"/>
      <c r="G1" s="1189"/>
      <c r="H1" s="1189"/>
      <c r="K1" s="1173" t="s">
        <v>627</v>
      </c>
      <c r="L1" s="1174"/>
      <c r="M1" s="1174"/>
      <c r="N1" s="1174"/>
      <c r="O1" s="1174"/>
      <c r="P1" s="1174"/>
      <c r="Q1" s="1174"/>
      <c r="R1" s="1174"/>
      <c r="S1" s="1174"/>
      <c r="T1" s="1174"/>
      <c r="U1" s="1174"/>
      <c r="V1" s="1174"/>
      <c r="W1" s="1174"/>
      <c r="X1" s="1174"/>
      <c r="Y1" s="1026"/>
      <c r="Z1" s="985"/>
      <c r="AA1" s="1026"/>
      <c r="AB1" s="1026"/>
      <c r="AC1" s="1026"/>
      <c r="AD1" s="1026"/>
      <c r="AE1" s="1026"/>
      <c r="AF1" s="1026"/>
      <c r="AG1" s="1026"/>
      <c r="AH1" s="1026"/>
      <c r="AI1" s="1026"/>
      <c r="AJ1" s="1026"/>
    </row>
    <row r="2" spans="1:36" ht="27.6" x14ac:dyDescent="0.3">
      <c r="A2" s="932" t="s">
        <v>367</v>
      </c>
      <c r="B2" s="997" t="s">
        <v>707</v>
      </c>
      <c r="C2" s="884"/>
      <c r="D2" s="884"/>
      <c r="E2" s="884"/>
      <c r="F2" s="884"/>
      <c r="G2" s="884"/>
      <c r="H2" s="884"/>
      <c r="K2" s="1038" t="s">
        <v>133</v>
      </c>
      <c r="L2" s="1038" t="s">
        <v>91</v>
      </c>
      <c r="M2" s="1182" t="s">
        <v>75</v>
      </c>
      <c r="N2" s="1190" t="s">
        <v>134</v>
      </c>
      <c r="O2" s="1038" t="s">
        <v>135</v>
      </c>
      <c r="P2" s="1038" t="s">
        <v>136</v>
      </c>
      <c r="Q2" s="1038" t="s">
        <v>137</v>
      </c>
      <c r="R2" s="1038" t="s">
        <v>138</v>
      </c>
      <c r="S2" s="1027" t="s">
        <v>139</v>
      </c>
      <c r="T2" s="1027" t="s">
        <v>344</v>
      </c>
      <c r="U2" s="1027" t="s">
        <v>342</v>
      </c>
      <c r="V2" s="1027" t="s">
        <v>343</v>
      </c>
      <c r="W2" s="1027" t="s">
        <v>375</v>
      </c>
      <c r="X2" s="1027" t="s">
        <v>376</v>
      </c>
      <c r="Y2" s="983"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43927</v>
      </c>
      <c r="C3" s="950"/>
      <c r="D3" s="884"/>
      <c r="E3" s="884"/>
      <c r="F3" s="884"/>
      <c r="G3" s="884"/>
      <c r="H3" s="884"/>
      <c r="K3" s="1031"/>
      <c r="L3" s="1031"/>
      <c r="M3" s="1183"/>
      <c r="N3" s="1185"/>
      <c r="O3" s="1031"/>
      <c r="P3" s="888" t="s">
        <v>141</v>
      </c>
      <c r="Q3" s="1031"/>
      <c r="R3" s="1031"/>
      <c r="S3" s="1027"/>
      <c r="T3" s="1027"/>
      <c r="U3" s="1027"/>
      <c r="V3" s="1027"/>
      <c r="W3" s="1027"/>
      <c r="X3" s="1027"/>
      <c r="Y3" s="984"/>
      <c r="Z3" s="1187"/>
      <c r="AA3" s="1023" t="s">
        <v>672</v>
      </c>
      <c r="AB3" s="1023" t="s">
        <v>673</v>
      </c>
      <c r="AC3" s="1023" t="s">
        <v>672</v>
      </c>
      <c r="AD3" s="1023" t="s">
        <v>673</v>
      </c>
      <c r="AE3" s="1023" t="s">
        <v>672</v>
      </c>
      <c r="AF3" s="1023" t="s">
        <v>673</v>
      </c>
      <c r="AG3" s="1023" t="s">
        <v>672</v>
      </c>
      <c r="AH3" s="1023" t="s">
        <v>673</v>
      </c>
      <c r="AI3" s="1023" t="s">
        <v>672</v>
      </c>
      <c r="AJ3" s="1023" t="s">
        <v>673</v>
      </c>
    </row>
    <row r="4" spans="1:36" x14ac:dyDescent="0.3">
      <c r="A4" s="932" t="s">
        <v>368</v>
      </c>
      <c r="B4" s="949">
        <f ca="1">DATEDIF(B3,TODAY(),"D")/365</f>
        <v>0.59452054794520548</v>
      </c>
      <c r="C4" s="884"/>
      <c r="D4" s="884"/>
      <c r="E4" s="884"/>
      <c r="F4" s="884"/>
      <c r="G4" s="884"/>
      <c r="H4" s="884"/>
      <c r="K4" s="1028" t="s">
        <v>142</v>
      </c>
      <c r="L4" s="1028" t="s">
        <v>143</v>
      </c>
      <c r="M4" s="934" t="s">
        <v>5</v>
      </c>
      <c r="N4" s="929" t="s">
        <v>144</v>
      </c>
      <c r="O4" s="924" t="s">
        <v>372</v>
      </c>
      <c r="P4" s="964" t="s">
        <v>145</v>
      </c>
      <c r="Q4" s="964" t="s">
        <v>146</v>
      </c>
      <c r="R4" s="962" t="s">
        <v>147</v>
      </c>
      <c r="S4" s="889" t="s">
        <v>707</v>
      </c>
      <c r="T4" s="997" t="s">
        <v>72</v>
      </c>
      <c r="U4" s="997"/>
      <c r="V4" s="997" t="s">
        <v>374</v>
      </c>
      <c r="W4" s="997"/>
      <c r="X4" s="997"/>
      <c r="Y4" s="979" t="s">
        <v>148</v>
      </c>
      <c r="Z4" s="981">
        <f>DATEDIF(AA4,AB4,"m")/12+DATEDIF(AC4,AD4,"m")/12+DATEDIF(AE4,AF4,"m")/12+DATEDIF(AG4,AH4,"m")/12+DATEDIF(AI4,AJ4,"m")/12</f>
        <v>0</v>
      </c>
      <c r="AA4" s="982"/>
      <c r="AB4" s="982"/>
      <c r="AC4" s="982"/>
      <c r="AD4" s="982"/>
      <c r="AE4" s="980"/>
      <c r="AF4" s="980"/>
      <c r="AG4" s="980"/>
      <c r="AH4" s="980"/>
      <c r="AI4" s="980"/>
      <c r="AJ4" s="980"/>
    </row>
    <row r="5" spans="1:36" ht="12.75" customHeight="1" x14ac:dyDescent="0.3">
      <c r="A5" s="932" t="s">
        <v>387</v>
      </c>
      <c r="B5" s="949">
        <v>1.5</v>
      </c>
      <c r="C5" s="951"/>
      <c r="D5" s="884"/>
      <c r="E5" s="884"/>
      <c r="F5" s="884"/>
      <c r="G5" s="884"/>
      <c r="H5" s="884"/>
      <c r="K5" s="1029"/>
      <c r="L5" s="1029"/>
      <c r="M5" s="934" t="s">
        <v>5</v>
      </c>
      <c r="N5" s="929" t="s">
        <v>144</v>
      </c>
      <c r="O5" s="924" t="s">
        <v>373</v>
      </c>
      <c r="P5" s="966"/>
      <c r="Q5" s="965" t="s">
        <v>150</v>
      </c>
      <c r="R5" s="963" t="s">
        <v>151</v>
      </c>
      <c r="S5" s="889" t="s">
        <v>707</v>
      </c>
      <c r="T5" s="997" t="s">
        <v>72</v>
      </c>
      <c r="U5" s="997"/>
      <c r="V5" s="997" t="s">
        <v>374</v>
      </c>
      <c r="W5" s="997"/>
      <c r="X5" s="997"/>
      <c r="Y5" s="1043"/>
      <c r="Z5" s="981">
        <f t="shared" ref="Z5:Z14" si="0">DATEDIF(AA5,AB5,"m")/12+DATEDIF(AC5,AD5,"m")/12+DATEDIF(AE5,AF5,"m")/12+DATEDIF(AG5,AH5,"m")/12+DATEDIF(AI5,AJ5,"m")/12</f>
        <v>0</v>
      </c>
      <c r="AA5" s="982"/>
      <c r="AB5" s="982"/>
      <c r="AC5" s="982"/>
      <c r="AD5" s="982"/>
      <c r="AE5" s="980"/>
      <c r="AF5" s="980"/>
      <c r="AG5" s="980"/>
      <c r="AH5" s="980"/>
      <c r="AI5" s="980"/>
      <c r="AJ5" s="980"/>
    </row>
    <row r="6" spans="1:36" ht="15" thickBot="1" x14ac:dyDescent="0.35">
      <c r="A6" s="932" t="s">
        <v>388</v>
      </c>
      <c r="B6" s="949">
        <f ca="1">B4+B5</f>
        <v>2.0945205479452054</v>
      </c>
      <c r="C6" s="951"/>
      <c r="K6" s="1029"/>
      <c r="L6" s="1029"/>
      <c r="M6" s="934" t="s">
        <v>5</v>
      </c>
      <c r="N6" s="891" t="s">
        <v>149</v>
      </c>
      <c r="O6" s="918" t="s">
        <v>149</v>
      </c>
      <c r="P6" s="966"/>
      <c r="Q6" s="892" t="s">
        <v>150</v>
      </c>
      <c r="R6" s="893" t="s">
        <v>151</v>
      </c>
      <c r="S6" s="889" t="s">
        <v>707</v>
      </c>
      <c r="T6" s="997" t="s">
        <v>72</v>
      </c>
      <c r="U6" s="997"/>
      <c r="V6" s="997" t="s">
        <v>374</v>
      </c>
      <c r="W6" s="997"/>
      <c r="X6" s="997"/>
      <c r="Y6" s="894" t="s">
        <v>152</v>
      </c>
      <c r="Z6" s="981">
        <f t="shared" si="0"/>
        <v>0</v>
      </c>
      <c r="AA6" s="982"/>
      <c r="AB6" s="982"/>
      <c r="AC6" s="982"/>
      <c r="AD6" s="982"/>
      <c r="AE6" s="980"/>
      <c r="AF6" s="980"/>
      <c r="AG6" s="980"/>
      <c r="AH6" s="980"/>
      <c r="AI6" s="980"/>
      <c r="AJ6" s="980"/>
    </row>
    <row r="7" spans="1:36" ht="28.2"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966"/>
      <c r="Q7" s="964" t="s">
        <v>247</v>
      </c>
      <c r="R7" s="962" t="s">
        <v>154</v>
      </c>
      <c r="S7" s="889" t="s">
        <v>707</v>
      </c>
      <c r="T7" s="997" t="s">
        <v>72</v>
      </c>
      <c r="U7" s="997"/>
      <c r="V7" s="997" t="s">
        <v>374</v>
      </c>
      <c r="W7" s="997"/>
      <c r="X7" s="997"/>
      <c r="Y7" s="1042" t="s">
        <v>248</v>
      </c>
      <c r="Z7" s="981">
        <f t="shared" si="0"/>
        <v>0</v>
      </c>
      <c r="AA7" s="982"/>
      <c r="AB7" s="982"/>
      <c r="AC7" s="982"/>
      <c r="AD7" s="982"/>
      <c r="AE7" s="980"/>
      <c r="AF7" s="980"/>
      <c r="AG7" s="980"/>
      <c r="AH7" s="980"/>
      <c r="AI7" s="980"/>
      <c r="AJ7" s="980"/>
    </row>
    <row r="8" spans="1:36" x14ac:dyDescent="0.3">
      <c r="A8" s="937" t="s">
        <v>56</v>
      </c>
      <c r="B8" s="938" t="s">
        <v>182</v>
      </c>
      <c r="C8" s="1003"/>
      <c r="D8" s="1002" t="s">
        <v>77</v>
      </c>
      <c r="E8" s="1002"/>
      <c r="F8" s="1002"/>
      <c r="G8" s="1002"/>
      <c r="H8" s="939">
        <f>IF(C8&lt;&gt;"",'[2]CBL Score Standard'!$D64,IF(D8&lt;&gt;"",SUM('[2]CBL Score Standard'!$D64:$E64),IF(E8&lt;&gt;"",SUM('[2]CBL Score Standard'!$D64:$F64),IF(F8&lt;&gt;"",SUM('[2]CBL Score Standard'!$D64:$G64),IF(G8&lt;&gt;"",SUM('[2]CBL Score Standard'!$D64:$H64,0))))))</f>
        <v>4.6511627906976744E-2</v>
      </c>
      <c r="K8" s="1029"/>
      <c r="L8" s="1029"/>
      <c r="M8" s="934" t="s">
        <v>5</v>
      </c>
      <c r="N8" s="931" t="s">
        <v>144</v>
      </c>
      <c r="O8" s="896" t="s">
        <v>517</v>
      </c>
      <c r="P8" s="966"/>
      <c r="Q8" s="892" t="s">
        <v>153</v>
      </c>
      <c r="R8" s="893" t="s">
        <v>156</v>
      </c>
      <c r="S8" s="889" t="s">
        <v>707</v>
      </c>
      <c r="T8" s="997" t="s">
        <v>72</v>
      </c>
      <c r="U8" s="997"/>
      <c r="V8" s="997"/>
      <c r="W8" s="997"/>
      <c r="X8" s="997"/>
      <c r="Y8" s="897" t="s">
        <v>157</v>
      </c>
      <c r="Z8" s="981">
        <f t="shared" si="0"/>
        <v>0</v>
      </c>
      <c r="AA8" s="982"/>
      <c r="AB8" s="982"/>
      <c r="AC8" s="982"/>
      <c r="AD8" s="982"/>
      <c r="AE8" s="980"/>
      <c r="AF8" s="980"/>
      <c r="AG8" s="980"/>
      <c r="AH8" s="980"/>
      <c r="AI8" s="980"/>
      <c r="AJ8" s="980"/>
    </row>
    <row r="9" spans="1:36" x14ac:dyDescent="0.3">
      <c r="A9" s="940" t="s">
        <v>56</v>
      </c>
      <c r="B9" s="933" t="s">
        <v>427</v>
      </c>
      <c r="C9" s="1003"/>
      <c r="D9" s="1002" t="s">
        <v>77</v>
      </c>
      <c r="E9" s="1002"/>
      <c r="F9" s="1002"/>
      <c r="G9" s="1002"/>
      <c r="H9" s="939">
        <f>IF(C9&lt;&gt;"",'[2]CBL Score Standard'!$D65,IF(D9&lt;&gt;"",SUM('[2]CBL Score Standard'!$D65:$E65),IF(E9&lt;&gt;"",SUM('[2]CBL Score Standard'!$D65:$F65),IF(F9&lt;&gt;"",SUM('[2]CBL Score Standard'!$D65:$G65),IF(G9&lt;&gt;"",SUM('[2]CBL Score Standard'!$D65:$H65,0))))))</f>
        <v>4.6511627906976744E-2</v>
      </c>
      <c r="K9" s="1029"/>
      <c r="L9" s="1029"/>
      <c r="M9" s="934" t="s">
        <v>5</v>
      </c>
      <c r="N9" s="931" t="s">
        <v>144</v>
      </c>
      <c r="O9" s="896" t="s">
        <v>661</v>
      </c>
      <c r="P9" s="966"/>
      <c r="Q9" s="892" t="s">
        <v>155</v>
      </c>
      <c r="R9" s="893" t="s">
        <v>158</v>
      </c>
      <c r="S9" s="889" t="s">
        <v>707</v>
      </c>
      <c r="T9" s="997" t="s">
        <v>72</v>
      </c>
      <c r="U9" s="997"/>
      <c r="V9" s="997" t="s">
        <v>374</v>
      </c>
      <c r="W9" s="997"/>
      <c r="X9" s="997"/>
      <c r="Y9" s="894" t="s">
        <v>159</v>
      </c>
      <c r="Z9" s="981">
        <f t="shared" si="0"/>
        <v>0</v>
      </c>
      <c r="AA9" s="982"/>
      <c r="AB9" s="982"/>
      <c r="AC9" s="982"/>
      <c r="AD9" s="982"/>
      <c r="AE9" s="980"/>
      <c r="AF9" s="980"/>
      <c r="AG9" s="980"/>
      <c r="AH9" s="980"/>
      <c r="AI9" s="980"/>
      <c r="AJ9" s="980"/>
    </row>
    <row r="10" spans="1:36" x14ac:dyDescent="0.3">
      <c r="A10" s="940" t="s">
        <v>56</v>
      </c>
      <c r="B10" s="933" t="s">
        <v>663</v>
      </c>
      <c r="C10" s="1003"/>
      <c r="D10" s="1003"/>
      <c r="E10" s="1005"/>
      <c r="F10" s="1002"/>
      <c r="G10" s="1002"/>
      <c r="H10" s="939" t="b">
        <f>IF(C10&lt;&gt;"",'[2]CBL Score Standard'!$D66,IF(D10&lt;&gt;"",SUM('[2]CBL Score Standard'!$D66:$E66),IF(E10&lt;&gt;"",SUM('[2]CBL Score Standard'!$D66:$F66),IF(F10&lt;&gt;"",SUM('[2]CBL Score Standard'!$D66:$G66),IF(G10&lt;&gt;"",SUM('[2]CBL Score Standard'!$D66:$H66,0))))))</f>
        <v>0</v>
      </c>
      <c r="K10" s="1029"/>
      <c r="L10" s="1029"/>
      <c r="M10" s="934" t="s">
        <v>5</v>
      </c>
      <c r="N10" s="931" t="s">
        <v>144</v>
      </c>
      <c r="O10" s="896" t="s">
        <v>662</v>
      </c>
      <c r="P10" s="966"/>
      <c r="Q10" s="976" t="s">
        <v>659</v>
      </c>
      <c r="R10" s="976" t="s">
        <v>278</v>
      </c>
      <c r="S10" s="889" t="s">
        <v>707</v>
      </c>
      <c r="T10" s="997" t="s">
        <v>72</v>
      </c>
      <c r="U10" s="997"/>
      <c r="V10" s="997" t="s">
        <v>374</v>
      </c>
      <c r="W10" s="997"/>
      <c r="X10" s="997"/>
      <c r="Y10" s="899" t="s">
        <v>160</v>
      </c>
      <c r="Z10" s="981">
        <f t="shared" si="0"/>
        <v>0</v>
      </c>
      <c r="AA10" s="982"/>
      <c r="AB10" s="982"/>
      <c r="AC10" s="982"/>
      <c r="AD10" s="982"/>
      <c r="AE10" s="980"/>
      <c r="AF10" s="980"/>
      <c r="AG10" s="980"/>
      <c r="AH10" s="980"/>
      <c r="AI10" s="980"/>
      <c r="AJ10" s="980"/>
    </row>
    <row r="11" spans="1:36" x14ac:dyDescent="0.3">
      <c r="A11" s="940" t="s">
        <v>56</v>
      </c>
      <c r="B11" s="933" t="s">
        <v>215</v>
      </c>
      <c r="C11" s="1003"/>
      <c r="D11" s="1003" t="s">
        <v>77</v>
      </c>
      <c r="E11" s="1005"/>
      <c r="F11" s="1002"/>
      <c r="G11" s="1002"/>
      <c r="H11" s="939">
        <f>IF(C11&lt;&gt;"",'[2]CBL Score Standard'!$D67,IF(D11&lt;&gt;"",SUM('[2]CBL Score Standard'!$D67:$E67),IF(E11&lt;&gt;"",SUM('[2]CBL Score Standard'!$D67:$F67),IF(F11&lt;&gt;"",SUM('[2]CBL Score Standard'!$D67:$G67),IF(G11&lt;&gt;"",SUM('[2]CBL Score Standard'!$D67:$H67,0))))))</f>
        <v>0</v>
      </c>
      <c r="K11" s="1029"/>
      <c r="L11" s="1029"/>
      <c r="M11" s="934" t="s">
        <v>5</v>
      </c>
      <c r="N11" s="889" t="s">
        <v>31</v>
      </c>
      <c r="O11" s="925" t="s">
        <v>175</v>
      </c>
      <c r="P11" s="1029"/>
      <c r="Q11" s="890" t="s">
        <v>383</v>
      </c>
      <c r="R11" s="893" t="s">
        <v>176</v>
      </c>
      <c r="S11" s="889" t="s">
        <v>707</v>
      </c>
      <c r="T11" s="997" t="s">
        <v>72</v>
      </c>
      <c r="U11" s="999">
        <v>44029</v>
      </c>
      <c r="V11" s="997" t="s">
        <v>374</v>
      </c>
      <c r="W11" s="997"/>
      <c r="X11" s="997"/>
      <c r="Y11" s="897" t="s">
        <v>177</v>
      </c>
      <c r="Z11" s="981">
        <f t="shared" si="0"/>
        <v>0</v>
      </c>
      <c r="AA11" s="982"/>
      <c r="AB11" s="982"/>
      <c r="AC11" s="982"/>
      <c r="AD11" s="982"/>
      <c r="AE11" s="980"/>
      <c r="AF11" s="980"/>
      <c r="AG11" s="980"/>
      <c r="AH11" s="980"/>
      <c r="AI11" s="980"/>
      <c r="AJ11" s="980"/>
    </row>
    <row r="12" spans="1:36" x14ac:dyDescent="0.3">
      <c r="A12" s="940" t="s">
        <v>63</v>
      </c>
      <c r="B12" s="933" t="s">
        <v>236</v>
      </c>
      <c r="C12" s="1003"/>
      <c r="D12" s="1003"/>
      <c r="E12" s="1003"/>
      <c r="F12" s="1002"/>
      <c r="G12" s="1002"/>
      <c r="H12" s="939" t="b">
        <f>IF(C12&lt;&gt;"",'[2]CBL Score Standard'!$D68,IF(D12&lt;&gt;"",SUM('[2]CBL Score Standard'!$D68:$E68),IF(E12&lt;&gt;"",SUM('[2]CBL Score Standard'!$D68:$F68),IF(F12&lt;&gt;"",SUM('[2]CBL Score Standard'!$D68:$G68),IF(G12&lt;&gt;"",SUM('[2]CBL Score Standard'!$D68:$H68,0))))))</f>
        <v>0</v>
      </c>
      <c r="K12" s="1029"/>
      <c r="L12" s="1029"/>
      <c r="M12" s="934" t="s">
        <v>5</v>
      </c>
      <c r="N12" s="931" t="s">
        <v>31</v>
      </c>
      <c r="O12" s="896" t="s">
        <v>660</v>
      </c>
      <c r="P12" s="995">
        <v>43613</v>
      </c>
      <c r="Q12" s="892" t="s">
        <v>167</v>
      </c>
      <c r="R12" s="893" t="s">
        <v>168</v>
      </c>
      <c r="S12" s="889" t="s">
        <v>707</v>
      </c>
      <c r="T12" s="997" t="s">
        <v>72</v>
      </c>
      <c r="U12" s="997"/>
      <c r="V12" s="997"/>
      <c r="W12" s="997"/>
      <c r="X12" s="997"/>
      <c r="Y12" s="894"/>
      <c r="Z12" s="981">
        <f t="shared" si="0"/>
        <v>0</v>
      </c>
      <c r="AA12" s="982"/>
      <c r="AB12" s="982"/>
      <c r="AC12" s="982"/>
      <c r="AD12" s="982"/>
      <c r="AE12" s="980"/>
      <c r="AF12" s="980"/>
      <c r="AG12" s="980"/>
      <c r="AH12" s="980"/>
      <c r="AI12" s="980"/>
      <c r="AJ12" s="980"/>
    </row>
    <row r="13" spans="1:36"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892" t="s">
        <v>230</v>
      </c>
      <c r="Q13" s="892" t="s">
        <v>217</v>
      </c>
      <c r="R13" s="892" t="s">
        <v>217</v>
      </c>
      <c r="S13" s="889" t="s">
        <v>707</v>
      </c>
      <c r="T13" s="421"/>
      <c r="U13" s="1000"/>
      <c r="V13" s="997"/>
      <c r="W13" s="997"/>
      <c r="X13" s="997"/>
      <c r="Y13" s="894" t="s">
        <v>169</v>
      </c>
      <c r="Z13" s="981">
        <f t="shared" si="0"/>
        <v>0</v>
      </c>
      <c r="AA13" s="982"/>
      <c r="AB13" s="982"/>
      <c r="AC13" s="982"/>
      <c r="AD13" s="982"/>
      <c r="AE13" s="980"/>
      <c r="AF13" s="980"/>
      <c r="AG13" s="980"/>
      <c r="AH13" s="980"/>
      <c r="AI13" s="980"/>
      <c r="AJ13" s="980"/>
    </row>
    <row r="14" spans="1:36" ht="27.6" x14ac:dyDescent="0.3">
      <c r="A14" s="940" t="s">
        <v>55</v>
      </c>
      <c r="B14" s="933" t="s">
        <v>694</v>
      </c>
      <c r="C14" s="1003"/>
      <c r="D14" s="1003"/>
      <c r="E14" s="1002"/>
      <c r="F14" s="1002"/>
      <c r="G14" s="1002"/>
      <c r="H14" s="939" t="b">
        <f>IF(C14&lt;&gt;"",'[2]CBL Score Standard'!$D70,IF(D14&lt;&gt;"",SUM('[2]CBL Score Standard'!$D70:$E70),IF(E14&lt;&gt;"",SUM('[2]CBL Score Standard'!$D70:$F70),IF(F14&lt;&gt;"",SUM('[2]CBL Score Standard'!$D70:$G70),IF(G14&lt;&gt;"",SUM('[2]CBL Score Standard'!$D70:$H70,0))))))</f>
        <v>0</v>
      </c>
      <c r="K14" s="1030"/>
      <c r="L14" s="1030"/>
      <c r="M14" s="934" t="s">
        <v>5</v>
      </c>
      <c r="N14" s="889" t="s">
        <v>41</v>
      </c>
      <c r="O14" s="923" t="s">
        <v>450</v>
      </c>
      <c r="P14" s="995">
        <v>43627</v>
      </c>
      <c r="Q14" s="892" t="s">
        <v>381</v>
      </c>
      <c r="R14" s="893" t="s">
        <v>382</v>
      </c>
      <c r="S14" s="889" t="s">
        <v>707</v>
      </c>
      <c r="T14" s="997" t="s">
        <v>72</v>
      </c>
      <c r="U14" s="995">
        <v>44069</v>
      </c>
      <c r="V14" s="997" t="s">
        <v>374</v>
      </c>
      <c r="W14" s="997"/>
      <c r="X14" s="997"/>
      <c r="Y14" s="894" t="s">
        <v>163</v>
      </c>
      <c r="Z14" s="981">
        <f t="shared" si="0"/>
        <v>0</v>
      </c>
      <c r="AA14" s="982"/>
      <c r="AB14" s="982"/>
      <c r="AC14" s="982"/>
      <c r="AD14" s="982"/>
      <c r="AE14" s="980"/>
      <c r="AF14" s="980"/>
      <c r="AG14" s="980"/>
      <c r="AH14" s="980"/>
      <c r="AI14" s="980"/>
      <c r="AJ14" s="980"/>
    </row>
    <row r="15" spans="1:36" x14ac:dyDescent="0.3">
      <c r="A15" s="940" t="s">
        <v>55</v>
      </c>
      <c r="B15" s="933" t="s">
        <v>185</v>
      </c>
      <c r="C15" s="1003"/>
      <c r="D15" s="1002"/>
      <c r="E15" s="1002"/>
      <c r="F15" s="1002"/>
      <c r="G15" s="1002"/>
      <c r="H15" s="939" t="b">
        <f>IF(C15&lt;&gt;"",'[2]CBL Score Standard'!$D71,IF(D15&lt;&gt;"",SUM('[2]CBL Score Standard'!$D71:$E71),IF(E15&lt;&gt;"",SUM('[2]CBL Score Standard'!$D71:$F71),IF(F15&lt;&gt;"",SUM('[2]CBL Score Standard'!$D71:$G71),IF(G15&lt;&gt;"",SUM('[2]CBL Score Standard'!$D71:$H71,0))))))</f>
        <v>0</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D16" s="1003" t="s">
        <v>77</v>
      </c>
      <c r="E16" s="1006"/>
      <c r="F16" s="1003"/>
      <c r="G16" s="1003"/>
      <c r="H16" s="939">
        <f>IF(C16&lt;&gt;"",'[2]CBL Score Standard'!$D72,IF(D16&lt;&gt;"",SUM('[2]CBL Score Standard'!$D72:$E72),IF(E16&lt;&gt;"",SUM('[2]CBL Score Standard'!$D72:$F72),IF(F16&lt;&gt;"",SUM('[2]CBL Score Standard'!$D72:$G72),IF(G16&lt;&gt;"",SUM('[2]CBL Score Standard'!$D72:$H72,0))))))</f>
        <v>0</v>
      </c>
      <c r="K16" s="1173" t="s">
        <v>170</v>
      </c>
      <c r="L16" s="1174"/>
      <c r="M16" s="1174"/>
      <c r="N16" s="1174"/>
      <c r="O16" s="1174"/>
      <c r="P16" s="1174"/>
      <c r="Q16" s="1174"/>
      <c r="R16" s="1174"/>
      <c r="S16" s="1174"/>
      <c r="T16" s="1174"/>
      <c r="U16" s="1174"/>
      <c r="V16" s="1174"/>
      <c r="W16" s="1174"/>
      <c r="X16" s="1174"/>
      <c r="Y16" s="1026"/>
      <c r="Z16" s="985"/>
      <c r="AA16" s="1026"/>
      <c r="AB16" s="1026"/>
      <c r="AC16" s="1026"/>
      <c r="AD16" s="1026"/>
      <c r="AE16" s="1026"/>
      <c r="AF16" s="1026"/>
      <c r="AG16" s="1026"/>
      <c r="AH16" s="1026"/>
      <c r="AI16" s="1026"/>
      <c r="AJ16" s="1026"/>
    </row>
    <row r="17" spans="1:36" ht="27.6" x14ac:dyDescent="0.3">
      <c r="A17" s="940" t="s">
        <v>55</v>
      </c>
      <c r="B17" s="933" t="s">
        <v>194</v>
      </c>
      <c r="C17" s="1003"/>
      <c r="D17" s="1003"/>
      <c r="E17" s="1003"/>
      <c r="F17" s="1003"/>
      <c r="G17" s="1003"/>
      <c r="H17" s="939" t="b">
        <f>IF(C17&lt;&gt;"",'[2]CBL Score Standard'!$D73,IF(D17&lt;&gt;"",SUM('[2]CBL Score Standard'!$D73:$E73),IF(E17&lt;&gt;"",SUM('[2]CBL Score Standard'!$D73:$F73),IF(F17&lt;&gt;"",SUM('[2]CBL Score Standard'!$D73:$G73),IF(G17&lt;&gt;"",SUM('[2]CBL Score Standard'!$D73:$H73,0))))))</f>
        <v>0</v>
      </c>
      <c r="K17" s="1037" t="s">
        <v>133</v>
      </c>
      <c r="L17" s="1037" t="s">
        <v>91</v>
      </c>
      <c r="M17" s="1182" t="s">
        <v>75</v>
      </c>
      <c r="N17" s="1184" t="s">
        <v>134</v>
      </c>
      <c r="O17" s="1037" t="s">
        <v>135</v>
      </c>
      <c r="P17" s="1037" t="s">
        <v>136</v>
      </c>
      <c r="Q17" s="1037" t="s">
        <v>137</v>
      </c>
      <c r="R17" s="1037" t="s">
        <v>138</v>
      </c>
      <c r="S17" s="1035" t="s">
        <v>139</v>
      </c>
      <c r="T17" s="1027" t="s">
        <v>344</v>
      </c>
      <c r="U17" s="1027" t="s">
        <v>342</v>
      </c>
      <c r="V17" s="1027"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27.6" x14ac:dyDescent="0.3">
      <c r="A18" s="940" t="s">
        <v>55</v>
      </c>
      <c r="B18" s="933" t="s">
        <v>196</v>
      </c>
      <c r="C18" s="1003"/>
      <c r="D18" s="1003"/>
      <c r="E18" s="1003"/>
      <c r="F18" s="1003"/>
      <c r="G18" s="1003"/>
      <c r="H18" s="939" t="b">
        <f>IF(C18&lt;&gt;"",'[2]CBL Score Standard'!$D74,IF(D18&lt;&gt;"",SUM('[2]CBL Score Standard'!$D74:$E74),IF(E18&lt;&gt;"",SUM('[2]CBL Score Standard'!$D74:$F74),IF(F18&lt;&gt;"",SUM('[2]CBL Score Standard'!$D74:$G74),IF(G18&lt;&gt;"",SUM('[2]CBL Score Standard'!$D74:$H74,0))))))</f>
        <v>0</v>
      </c>
      <c r="K18" s="1031"/>
      <c r="L18" s="1031"/>
      <c r="M18" s="1183"/>
      <c r="N18" s="1190"/>
      <c r="O18" s="1031"/>
      <c r="P18" s="888" t="s">
        <v>141</v>
      </c>
      <c r="Q18" s="1031"/>
      <c r="R18" s="1031"/>
      <c r="S18" s="1036"/>
      <c r="T18" s="1027"/>
      <c r="U18" s="1027"/>
      <c r="V18" s="1027"/>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x14ac:dyDescent="0.3">
      <c r="A19" s="940" t="s">
        <v>55</v>
      </c>
      <c r="B19" s="933" t="s">
        <v>198</v>
      </c>
      <c r="C19" s="1003"/>
      <c r="D19" s="1003"/>
      <c r="E19" s="1003"/>
      <c r="F19" s="1003"/>
      <c r="G19" s="1003"/>
      <c r="H19" s="939" t="b">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028" t="s">
        <v>145</v>
      </c>
      <c r="Q19" s="890" t="s">
        <v>172</v>
      </c>
      <c r="R19" s="893" t="s">
        <v>173</v>
      </c>
      <c r="S19" s="889" t="s">
        <v>707</v>
      </c>
      <c r="T19" s="620" t="s">
        <v>72</v>
      </c>
      <c r="U19" s="999">
        <v>44075</v>
      </c>
      <c r="V19" s="997" t="s">
        <v>374</v>
      </c>
      <c r="W19" s="997"/>
      <c r="X19" s="997"/>
      <c r="Y19" s="897" t="s">
        <v>174</v>
      </c>
      <c r="Z19" s="981">
        <f t="shared" ref="Z19:Z35" si="1">DATEDIF(AA19,AB19,"m")/12+DATEDIF(AC19,AD19,"m")/12+DATEDIF(AE19,AF19,"m")/12+DATEDIF(AG19,AH19,"m")/12+DATEDIF(AI19,AJ19,"m")/12</f>
        <v>0</v>
      </c>
      <c r="AA19" s="982"/>
      <c r="AB19" s="982"/>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030"/>
      <c r="Q20" s="890" t="s">
        <v>179</v>
      </c>
      <c r="R20" s="893" t="s">
        <v>180</v>
      </c>
      <c r="S20" s="889" t="s">
        <v>707</v>
      </c>
      <c r="T20" s="620" t="s">
        <v>72</v>
      </c>
      <c r="U20" s="997"/>
      <c r="V20" s="620" t="s">
        <v>374</v>
      </c>
      <c r="W20" s="997"/>
      <c r="X20" s="997"/>
      <c r="Y20" s="897" t="s">
        <v>181</v>
      </c>
      <c r="Z20" s="981">
        <f t="shared" si="1"/>
        <v>0</v>
      </c>
      <c r="AA20" s="982"/>
      <c r="AB20" s="982"/>
      <c r="AC20" s="982"/>
      <c r="AD20" s="982"/>
      <c r="AE20" s="980"/>
      <c r="AF20" s="980"/>
      <c r="AG20" s="980"/>
      <c r="AH20" s="980"/>
      <c r="AI20" s="980"/>
      <c r="AJ20" s="980"/>
    </row>
    <row r="21" spans="1:36" x14ac:dyDescent="0.3">
      <c r="A21" s="940" t="s">
        <v>55</v>
      </c>
      <c r="B21" s="933" t="s">
        <v>664</v>
      </c>
      <c r="C21" s="1003" t="s">
        <v>77</v>
      </c>
      <c r="D21" s="1003"/>
      <c r="E21" s="1005"/>
      <c r="F21" s="1002"/>
      <c r="G21" s="1002"/>
      <c r="H21" s="939">
        <f>IF(C21&lt;&gt;"",'[2]CBL Score Standard'!$D77,IF(D21&lt;&gt;"",SUM('[2]CBL Score Standard'!$D77:$E77),IF(E21&lt;&gt;"",SUM('[2]CBL Score Standard'!$D77:$F77),IF(F21&lt;&gt;"",SUM('[2]CBL Score Standard'!$D77:$G77),IF(G21&lt;&gt;"",SUM('[2]CBL Score Standard'!$D77:$H77,0))))))</f>
        <v>0</v>
      </c>
      <c r="K21" s="1029"/>
      <c r="L21" s="1029"/>
      <c r="M21" s="934" t="s">
        <v>6</v>
      </c>
      <c r="N21" s="889" t="s">
        <v>56</v>
      </c>
      <c r="O21" s="923" t="s">
        <v>182</v>
      </c>
      <c r="P21" s="995">
        <v>43609</v>
      </c>
      <c r="Q21" s="892" t="s">
        <v>172</v>
      </c>
      <c r="R21" s="898" t="s">
        <v>183</v>
      </c>
      <c r="S21" s="889" t="s">
        <v>707</v>
      </c>
      <c r="T21" s="620" t="s">
        <v>72</v>
      </c>
      <c r="U21" s="1000"/>
      <c r="V21" s="620" t="s">
        <v>374</v>
      </c>
      <c r="W21" s="997"/>
      <c r="X21" s="997"/>
      <c r="Y21" s="899" t="s">
        <v>184</v>
      </c>
      <c r="Z21" s="981">
        <f t="shared" si="1"/>
        <v>0</v>
      </c>
      <c r="AA21" s="982"/>
      <c r="AB21" s="982"/>
      <c r="AC21" s="982"/>
      <c r="AD21" s="982"/>
      <c r="AE21" s="980"/>
      <c r="AF21" s="980"/>
      <c r="AG21" s="980"/>
      <c r="AH21" s="980"/>
      <c r="AI21" s="980"/>
      <c r="AJ21" s="980"/>
    </row>
    <row r="22" spans="1:36" x14ac:dyDescent="0.3">
      <c r="A22" s="940" t="s">
        <v>55</v>
      </c>
      <c r="B22" s="933" t="s">
        <v>448</v>
      </c>
      <c r="C22" s="1003"/>
      <c r="D22" s="1003" t="s">
        <v>77</v>
      </c>
      <c r="E22" s="1005"/>
      <c r="F22" s="1002"/>
      <c r="G22" s="1002"/>
      <c r="H22" s="939">
        <f>IF(C22&lt;&gt;"",'[2]CBL Score Standard'!$D78,IF(D22&lt;&gt;"",SUM('[2]CBL Score Standard'!$D78:$E78),IF(E22&lt;&gt;"",SUM('[2]CBL Score Standard'!$D78:$F78),IF(F22&lt;&gt;"",SUM('[2]CBL Score Standard'!$D78:$G78),IF(G22&lt;&gt;"",SUM('[2]CBL Score Standard'!$D78:$H78,0))))))</f>
        <v>0</v>
      </c>
      <c r="K22" s="1029"/>
      <c r="L22" s="1029"/>
      <c r="M22" s="934" t="s">
        <v>6</v>
      </c>
      <c r="N22" s="889" t="s">
        <v>144</v>
      </c>
      <c r="O22" s="923" t="s">
        <v>187</v>
      </c>
      <c r="P22" s="1029"/>
      <c r="Q22" s="890" t="s">
        <v>153</v>
      </c>
      <c r="R22" s="893" t="s">
        <v>156</v>
      </c>
      <c r="S22" s="889" t="s">
        <v>707</v>
      </c>
      <c r="T22" s="620" t="s">
        <v>72</v>
      </c>
      <c r="U22" s="999">
        <v>44063</v>
      </c>
      <c r="V22" s="997" t="s">
        <v>374</v>
      </c>
      <c r="W22" s="997"/>
      <c r="X22" s="997"/>
      <c r="Y22" s="897" t="s">
        <v>157</v>
      </c>
      <c r="Z22" s="981">
        <f t="shared" si="1"/>
        <v>0</v>
      </c>
      <c r="AA22" s="982"/>
      <c r="AB22" s="982"/>
      <c r="AC22" s="982"/>
      <c r="AD22" s="982"/>
      <c r="AE22" s="980"/>
      <c r="AF22" s="980"/>
      <c r="AG22" s="980"/>
      <c r="AH22" s="980"/>
      <c r="AI22" s="980"/>
      <c r="AJ22" s="980"/>
    </row>
    <row r="23" spans="1:36" ht="12.75" customHeight="1" x14ac:dyDescent="0.3">
      <c r="A23" s="940" t="s">
        <v>55</v>
      </c>
      <c r="B23" s="933" t="s">
        <v>665</v>
      </c>
      <c r="C23" s="1003"/>
      <c r="D23" s="1003"/>
      <c r="E23" s="1005"/>
      <c r="F23" s="1002"/>
      <c r="G23" s="1002"/>
      <c r="H23" s="939" t="b">
        <f>IF(C23&lt;&gt;"",'[2]CBL Score Standard'!$D79,IF(D23&lt;&gt;"",SUM('[2]CBL Score Standard'!$D79:$E79),IF(E23&lt;&gt;"",SUM('[2]CBL Score Standard'!$D79:$F79),IF(F23&lt;&gt;"",SUM('[2]CBL Score Standard'!$D79:$G79),IF(G23&lt;&gt;"",SUM('[2]CBL Score Standard'!$D79:$H79,0))))))</f>
        <v>0</v>
      </c>
      <c r="K23" s="1029"/>
      <c r="L23" s="1029"/>
      <c r="M23" s="934" t="s">
        <v>6</v>
      </c>
      <c r="N23" s="889" t="s">
        <v>144</v>
      </c>
      <c r="O23" s="923" t="s">
        <v>188</v>
      </c>
      <c r="P23" s="1029"/>
      <c r="Q23" s="892" t="s">
        <v>155</v>
      </c>
      <c r="R23" s="893" t="s">
        <v>158</v>
      </c>
      <c r="S23" s="889" t="s">
        <v>707</v>
      </c>
      <c r="T23" s="620"/>
      <c r="U23" s="999">
        <v>44097</v>
      </c>
      <c r="V23" s="997" t="s">
        <v>374</v>
      </c>
      <c r="W23" s="997"/>
      <c r="X23" s="997"/>
      <c r="Y23" s="894" t="s">
        <v>159</v>
      </c>
      <c r="Z23" s="981">
        <f t="shared" si="1"/>
        <v>0</v>
      </c>
      <c r="AA23" s="982"/>
      <c r="AB23" s="982"/>
      <c r="AC23" s="982"/>
      <c r="AD23" s="982"/>
      <c r="AE23" s="980"/>
      <c r="AF23" s="980"/>
      <c r="AG23" s="980"/>
      <c r="AH23" s="980"/>
      <c r="AI23" s="980"/>
      <c r="AJ23" s="980"/>
    </row>
    <row r="24" spans="1:36" ht="12.75" customHeight="1" x14ac:dyDescent="0.3">
      <c r="A24" s="940" t="s">
        <v>55</v>
      </c>
      <c r="B24" s="933" t="s">
        <v>238</v>
      </c>
      <c r="C24" s="1003"/>
      <c r="D24" s="1003"/>
      <c r="E24" s="1003"/>
      <c r="F24" s="1002"/>
      <c r="G24" s="1002"/>
      <c r="H24" s="939" t="b">
        <f>IF(C24&lt;&gt;"",'[2]CBL Score Standard'!$D80,IF(D24&lt;&gt;"",SUM('[2]CBL Score Standard'!$D80:$E80),IF(E24&lt;&gt;"",SUM('[2]CBL Score Standard'!$D80:$F80),IF(F24&lt;&gt;"",SUM('[2]CBL Score Standard'!$D80:$G80),IF(G24&lt;&gt;"",SUM('[2]CBL Score Standard'!$D80:$H80,0))))))</f>
        <v>0</v>
      </c>
      <c r="K24" s="1029"/>
      <c r="L24" s="1029"/>
      <c r="M24" s="934" t="s">
        <v>6</v>
      </c>
      <c r="N24" s="889" t="s">
        <v>144</v>
      </c>
      <c r="O24" s="923" t="s">
        <v>189</v>
      </c>
      <c r="P24" s="1029"/>
      <c r="Q24" s="976" t="s">
        <v>659</v>
      </c>
      <c r="R24" s="976" t="s">
        <v>278</v>
      </c>
      <c r="S24" s="889" t="s">
        <v>707</v>
      </c>
      <c r="T24" s="997" t="s">
        <v>72</v>
      </c>
      <c r="U24" s="999">
        <v>44092</v>
      </c>
      <c r="V24" s="997" t="s">
        <v>374</v>
      </c>
      <c r="W24" s="997"/>
      <c r="X24" s="997"/>
      <c r="Y24" s="899" t="s">
        <v>160</v>
      </c>
      <c r="Z24" s="981">
        <f t="shared" si="1"/>
        <v>0</v>
      </c>
      <c r="AA24" s="982"/>
      <c r="AB24" s="982"/>
      <c r="AC24" s="982"/>
      <c r="AD24" s="982"/>
      <c r="AE24" s="980"/>
      <c r="AF24" s="980"/>
      <c r="AG24" s="980"/>
      <c r="AH24" s="980"/>
      <c r="AI24" s="980"/>
      <c r="AJ24" s="980"/>
    </row>
    <row r="25" spans="1:36" x14ac:dyDescent="0.3">
      <c r="A25" s="940" t="s">
        <v>55</v>
      </c>
      <c r="B25" s="933" t="s">
        <v>515</v>
      </c>
      <c r="C25" s="1003"/>
      <c r="D25" s="1003"/>
      <c r="E25" s="1003"/>
      <c r="F25" s="1002"/>
      <c r="G25" s="1002"/>
      <c r="H25" s="939" t="b">
        <f>IF(C25&lt;&gt;"",'[2]CBL Score Standard'!$D81,IF(D25&lt;&gt;"",SUM('[2]CBL Score Standard'!$D81:$E81),IF(E25&lt;&gt;"",SUM('[2]CBL Score Standard'!$D81:$F81),IF(F25&lt;&gt;"",SUM('[2]CBL Score Standard'!$D81:$G81),IF(G25&lt;&gt;"",SUM('[2]CBL Score Standard'!$D81:$H81,0))))))</f>
        <v>0</v>
      </c>
      <c r="K25" s="1029"/>
      <c r="L25" s="1029"/>
      <c r="M25" s="934" t="s">
        <v>6</v>
      </c>
      <c r="N25" s="889" t="s">
        <v>144</v>
      </c>
      <c r="O25" s="923" t="s">
        <v>190</v>
      </c>
      <c r="P25" s="1029"/>
      <c r="Q25" s="890" t="s">
        <v>161</v>
      </c>
      <c r="R25" s="893" t="s">
        <v>162</v>
      </c>
      <c r="S25" s="889" t="s">
        <v>707</v>
      </c>
      <c r="T25" s="997" t="s">
        <v>72</v>
      </c>
      <c r="U25" s="999">
        <v>44085</v>
      </c>
      <c r="V25" s="997" t="s">
        <v>374</v>
      </c>
      <c r="W25" s="997"/>
      <c r="X25" s="997"/>
      <c r="Y25" s="899" t="s">
        <v>163</v>
      </c>
      <c r="Z25" s="981">
        <f t="shared" si="1"/>
        <v>0</v>
      </c>
      <c r="AA25" s="982"/>
      <c r="AB25" s="982"/>
      <c r="AC25" s="982"/>
      <c r="AD25" s="982"/>
      <c r="AE25" s="980"/>
      <c r="AF25" s="980"/>
      <c r="AG25" s="980"/>
      <c r="AH25" s="980"/>
      <c r="AI25" s="980"/>
      <c r="AJ25" s="980"/>
    </row>
    <row r="26" spans="1:36" ht="26.4"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030"/>
      <c r="Q26" s="890" t="s">
        <v>164</v>
      </c>
      <c r="R26" s="893" t="s">
        <v>165</v>
      </c>
      <c r="S26" s="889" t="s">
        <v>707</v>
      </c>
      <c r="T26" s="997"/>
      <c r="U26" s="999">
        <v>44088</v>
      </c>
      <c r="V26" s="997" t="s">
        <v>374</v>
      </c>
      <c r="W26" s="997"/>
      <c r="X26" s="997"/>
      <c r="Y26" s="899" t="s">
        <v>166</v>
      </c>
      <c r="Z26" s="981">
        <f t="shared" si="1"/>
        <v>0</v>
      </c>
      <c r="AA26" s="982"/>
      <c r="AB26" s="982"/>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923" t="s">
        <v>192</v>
      </c>
      <c r="P27" s="995">
        <v>43608</v>
      </c>
      <c r="Q27" s="892" t="s">
        <v>383</v>
      </c>
      <c r="R27" s="898" t="s">
        <v>341</v>
      </c>
      <c r="S27" s="889" t="s">
        <v>707</v>
      </c>
      <c r="T27" s="620" t="s">
        <v>72</v>
      </c>
      <c r="U27" s="1000">
        <v>44064</v>
      </c>
      <c r="V27" s="997" t="s">
        <v>374</v>
      </c>
      <c r="W27" s="997"/>
      <c r="X27" s="997"/>
      <c r="Y27" s="899" t="s">
        <v>193</v>
      </c>
      <c r="Z27" s="981">
        <f t="shared" si="1"/>
        <v>0</v>
      </c>
      <c r="AA27" s="982"/>
      <c r="AB27" s="982"/>
      <c r="AC27" s="982"/>
      <c r="AD27" s="982"/>
      <c r="AE27" s="980"/>
      <c r="AF27" s="980"/>
      <c r="AG27" s="980"/>
      <c r="AH27" s="980"/>
      <c r="AI27" s="980"/>
      <c r="AJ27" s="980"/>
    </row>
    <row r="28" spans="1:36" ht="27.6" x14ac:dyDescent="0.3">
      <c r="A28" s="940" t="s">
        <v>59</v>
      </c>
      <c r="B28" s="933" t="s">
        <v>684</v>
      </c>
      <c r="C28" s="1003" t="s">
        <v>77</v>
      </c>
      <c r="D28" s="1003"/>
      <c r="E28" s="1002"/>
      <c r="F28" s="1002"/>
      <c r="G28" s="1002"/>
      <c r="H28" s="939">
        <f>IF(C28&lt;&gt;"",'[2]CBL Score Standard'!$D84,IF(D28&lt;&gt;"",SUM('[2]CBL Score Standard'!$D84:$E84),IF(E28&lt;&gt;"",SUM('[2]CBL Score Standard'!$D84:$F84),IF(F28&lt;&gt;"",SUM('[2]CBL Score Standard'!$D84:$G84),IF(G28&lt;&gt;"",SUM('[2]CBL Score Standard'!$D84:$H84,0))))))</f>
        <v>0</v>
      </c>
      <c r="K28" s="1029"/>
      <c r="L28" s="1029"/>
      <c r="M28" s="934" t="s">
        <v>6</v>
      </c>
      <c r="N28" s="889" t="s">
        <v>55</v>
      </c>
      <c r="O28" s="923" t="s">
        <v>194</v>
      </c>
      <c r="P28" s="995">
        <v>43544</v>
      </c>
      <c r="Q28" s="976" t="s">
        <v>649</v>
      </c>
      <c r="R28" s="976" t="s">
        <v>650</v>
      </c>
      <c r="S28" s="889" t="s">
        <v>707</v>
      </c>
      <c r="T28" s="997"/>
      <c r="U28" s="997"/>
      <c r="V28" s="997"/>
      <c r="W28" s="997"/>
      <c r="X28" s="997"/>
      <c r="Y28" s="899" t="s">
        <v>195</v>
      </c>
      <c r="Z28" s="981">
        <f t="shared" si="1"/>
        <v>0</v>
      </c>
      <c r="AA28" s="982"/>
      <c r="AB28" s="982"/>
      <c r="AC28" s="982"/>
      <c r="AD28" s="982"/>
      <c r="AE28" s="980"/>
      <c r="AF28" s="980"/>
      <c r="AG28" s="980"/>
      <c r="AH28" s="980"/>
      <c r="AI28" s="980"/>
      <c r="AJ28" s="980"/>
    </row>
    <row r="29" spans="1:36" ht="27.6" x14ac:dyDescent="0.3">
      <c r="A29" s="940" t="s">
        <v>59</v>
      </c>
      <c r="B29" s="933" t="s">
        <v>683</v>
      </c>
      <c r="C29" s="1003"/>
      <c r="D29" s="1003" t="s">
        <v>77</v>
      </c>
      <c r="E29" s="1002"/>
      <c r="F29" s="1002"/>
      <c r="G29" s="1002"/>
      <c r="H29" s="939">
        <f>IF(C29&lt;&gt;"",'[2]CBL Score Standard'!$D85,IF(D29&lt;&gt;"",SUM('[2]CBL Score Standard'!$D85:$E85),IF(E29&lt;&gt;"",SUM('[2]CBL Score Standard'!$D85:$F85),IF(F29&lt;&gt;"",SUM('[2]CBL Score Standard'!$D85:$G85),IF(G29&lt;&gt;"",SUM('[2]CBL Score Standard'!$D85:$H85,0))))))</f>
        <v>0</v>
      </c>
      <c r="K29" s="1029"/>
      <c r="L29" s="1029"/>
      <c r="M29" s="934" t="s">
        <v>6</v>
      </c>
      <c r="N29" s="889" t="s">
        <v>55</v>
      </c>
      <c r="O29" s="923" t="s">
        <v>196</v>
      </c>
      <c r="P29" s="964" t="s">
        <v>145</v>
      </c>
      <c r="Q29" s="976" t="s">
        <v>651</v>
      </c>
      <c r="R29" s="976" t="s">
        <v>652</v>
      </c>
      <c r="S29" s="889" t="s">
        <v>707</v>
      </c>
      <c r="T29" s="620"/>
      <c r="U29" s="997"/>
      <c r="V29" s="997"/>
      <c r="W29" s="997"/>
      <c r="X29" s="997"/>
      <c r="Y29" s="899" t="s">
        <v>197</v>
      </c>
      <c r="Z29" s="981">
        <f t="shared" si="1"/>
        <v>0</v>
      </c>
      <c r="AA29" s="982"/>
      <c r="AB29" s="982"/>
      <c r="AC29" s="982"/>
      <c r="AD29" s="982"/>
      <c r="AE29" s="980"/>
      <c r="AF29" s="980"/>
      <c r="AG29" s="980"/>
      <c r="AH29" s="980"/>
      <c r="AI29" s="980"/>
      <c r="AJ29" s="980"/>
    </row>
    <row r="30" spans="1:36" x14ac:dyDescent="0.3">
      <c r="A30" s="940" t="s">
        <v>149</v>
      </c>
      <c r="B30" s="933" t="s">
        <v>149</v>
      </c>
      <c r="C30" s="1002"/>
      <c r="D30" s="1002" t="s">
        <v>77</v>
      </c>
      <c r="E30" s="1002"/>
      <c r="F30" s="1002"/>
      <c r="G30" s="1002"/>
      <c r="H30" s="939">
        <f>IF(C30&lt;&gt;"",'[2]CBL Score Standard'!$D86,IF(D30&lt;&gt;"",SUM('[2]CBL Score Standard'!$D86:$E86),IF(E30&lt;&gt;"",SUM('[2]CBL Score Standard'!$D86:$F86),IF(F30&lt;&gt;"",SUM('[2]CBL Score Standard'!$D86:$G86),IF(G30&lt;&gt;"",SUM('[2]CBL Score Standard'!$D86:$H86,0))))))</f>
        <v>0.13742071881606766</v>
      </c>
      <c r="K30" s="1029"/>
      <c r="L30" s="1029"/>
      <c r="M30" s="934" t="s">
        <v>6</v>
      </c>
      <c r="N30" s="889" t="s">
        <v>55</v>
      </c>
      <c r="O30" s="923" t="s">
        <v>198</v>
      </c>
      <c r="P30" s="965"/>
      <c r="Q30" s="892" t="s">
        <v>199</v>
      </c>
      <c r="R30" s="898" t="s">
        <v>200</v>
      </c>
      <c r="S30" s="889" t="s">
        <v>707</v>
      </c>
      <c r="T30" s="620"/>
      <c r="U30" s="997"/>
      <c r="V30" s="997"/>
      <c r="W30" s="997"/>
      <c r="X30" s="997"/>
      <c r="Y30" s="902" t="s">
        <v>201</v>
      </c>
      <c r="Z30" s="981">
        <f t="shared" si="1"/>
        <v>0</v>
      </c>
      <c r="AA30" s="982"/>
      <c r="AB30" s="982"/>
      <c r="AC30" s="982"/>
      <c r="AD30" s="982"/>
      <c r="AE30" s="980"/>
      <c r="AF30" s="980"/>
      <c r="AG30" s="980"/>
      <c r="AH30" s="980"/>
      <c r="AI30" s="980"/>
      <c r="AJ30" s="980"/>
    </row>
    <row r="31" spans="1:36" x14ac:dyDescent="0.3">
      <c r="A31" s="940" t="s">
        <v>149</v>
      </c>
      <c r="B31" s="933" t="s">
        <v>370</v>
      </c>
      <c r="C31" s="1003"/>
      <c r="D31" s="1003"/>
      <c r="E31" s="1004"/>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923" t="s">
        <v>202</v>
      </c>
      <c r="P31" s="995">
        <v>43629</v>
      </c>
      <c r="Q31" s="892" t="s">
        <v>384</v>
      </c>
      <c r="R31" s="898" t="s">
        <v>385</v>
      </c>
      <c r="S31" s="889" t="s">
        <v>707</v>
      </c>
      <c r="T31" s="997"/>
      <c r="U31" s="997"/>
      <c r="V31" s="997"/>
      <c r="W31" s="997"/>
      <c r="X31" s="997"/>
      <c r="Y31" s="902" t="s">
        <v>203</v>
      </c>
      <c r="Z31" s="981">
        <f t="shared" si="1"/>
        <v>0</v>
      </c>
      <c r="AA31" s="982"/>
      <c r="AB31" s="982"/>
      <c r="AC31" s="982"/>
      <c r="AD31" s="982"/>
      <c r="AE31" s="980"/>
      <c r="AF31" s="980"/>
      <c r="AG31" s="980"/>
      <c r="AH31" s="980"/>
      <c r="AI31" s="980"/>
      <c r="AJ31" s="980"/>
    </row>
    <row r="32" spans="1:36" ht="26.4" x14ac:dyDescent="0.3">
      <c r="A32" s="940" t="s">
        <v>31</v>
      </c>
      <c r="B32" s="933" t="s">
        <v>660</v>
      </c>
      <c r="C32" s="1002" t="s">
        <v>77</v>
      </c>
      <c r="D32" s="1002"/>
      <c r="E32" s="1002"/>
      <c r="F32" s="1002"/>
      <c r="G32" s="1002"/>
      <c r="H32" s="939">
        <f>IF(C32&lt;&gt;"",'[2]CBL Score Standard'!$D88,IF(D32&lt;&gt;"",SUM('[2]CBL Score Standard'!$D88:$E88),IF(E32&lt;&gt;"",SUM('[2]CBL Score Standard'!$D88:$F88),IF(F32&lt;&gt;"",SUM('[2]CBL Score Standard'!$D88:$G88),IF(G32&lt;&gt;"",SUM('[2]CBL Score Standard'!$D88:$H88,0))))))</f>
        <v>9.0909090909090912E-2</v>
      </c>
      <c r="K32" s="1029"/>
      <c r="L32" s="1029"/>
      <c r="M32" s="934" t="s">
        <v>6</v>
      </c>
      <c r="N32" s="889" t="s">
        <v>56</v>
      </c>
      <c r="O32" s="923" t="s">
        <v>427</v>
      </c>
      <c r="P32" s="995">
        <v>43613</v>
      </c>
      <c r="Q32" s="892" t="s">
        <v>167</v>
      </c>
      <c r="R32" s="898" t="s">
        <v>204</v>
      </c>
      <c r="S32" s="889" t="s">
        <v>707</v>
      </c>
      <c r="T32" s="620" t="s">
        <v>72</v>
      </c>
      <c r="U32" s="993">
        <v>44048</v>
      </c>
      <c r="V32" s="1001" t="s">
        <v>374</v>
      </c>
      <c r="W32" s="997"/>
      <c r="X32" s="997"/>
      <c r="Y32" s="899" t="s">
        <v>205</v>
      </c>
      <c r="Z32" s="981">
        <f t="shared" si="1"/>
        <v>0</v>
      </c>
      <c r="AA32" s="982"/>
      <c r="AB32" s="982"/>
      <c r="AC32" s="982"/>
      <c r="AD32" s="982"/>
      <c r="AE32" s="980"/>
      <c r="AF32" s="980"/>
      <c r="AG32" s="980"/>
      <c r="AH32" s="980"/>
      <c r="AI32" s="980"/>
      <c r="AJ32" s="980"/>
    </row>
    <row r="33" spans="1:36" x14ac:dyDescent="0.3">
      <c r="A33" s="940" t="s">
        <v>31</v>
      </c>
      <c r="B33" s="933" t="s">
        <v>175</v>
      </c>
      <c r="C33" s="1003"/>
      <c r="D33" s="1002" t="s">
        <v>77</v>
      </c>
      <c r="E33" s="1005"/>
      <c r="F33" s="1002"/>
      <c r="G33" s="1002"/>
      <c r="H33" s="939">
        <f>IF(C33&lt;&gt;"",'[2]CBL Score Standard'!$D89,IF(D33&lt;&gt;"",SUM('[2]CBL Score Standard'!$D89:$E89),IF(E33&lt;&gt;"",SUM('[2]CBL Score Standard'!$D89:$F89),IF(F33&lt;&gt;"",SUM('[2]CBL Score Standard'!$D89:$G89),IF(G33&lt;&gt;"",SUM('[2]CBL Score Standard'!$D89:$H89,0))))))</f>
        <v>0.13742071881606766</v>
      </c>
      <c r="K33" s="1029"/>
      <c r="L33" s="1029"/>
      <c r="M33" s="934" t="s">
        <v>6</v>
      </c>
      <c r="N33" s="889" t="s">
        <v>0</v>
      </c>
      <c r="O33" s="923" t="s">
        <v>426</v>
      </c>
      <c r="P33" s="892" t="s">
        <v>145</v>
      </c>
      <c r="Q33" s="892" t="s">
        <v>206</v>
      </c>
      <c r="R33" s="893" t="s">
        <v>206</v>
      </c>
      <c r="S33" s="889" t="s">
        <v>707</v>
      </c>
      <c r="T33" s="997"/>
      <c r="U33" s="997"/>
      <c r="V33" s="997"/>
      <c r="W33" s="997"/>
      <c r="X33" s="997"/>
      <c r="Y33" s="894"/>
      <c r="Z33" s="981">
        <f t="shared" si="1"/>
        <v>0</v>
      </c>
      <c r="AA33" s="982"/>
      <c r="AB33" s="982"/>
      <c r="AC33" s="982"/>
      <c r="AD33" s="982"/>
      <c r="AE33" s="980"/>
      <c r="AF33" s="980"/>
      <c r="AG33" s="980"/>
      <c r="AH33" s="980"/>
      <c r="AI33" s="980"/>
      <c r="AJ33" s="980"/>
    </row>
    <row r="34" spans="1:36" x14ac:dyDescent="0.3">
      <c r="A34" s="940" t="s">
        <v>46</v>
      </c>
      <c r="B34" s="933" t="s">
        <v>171</v>
      </c>
      <c r="C34" s="1003"/>
      <c r="D34" s="1002" t="s">
        <v>77</v>
      </c>
      <c r="E34" s="1005"/>
      <c r="F34" s="1002"/>
      <c r="G34" s="1002"/>
      <c r="H34" s="939">
        <f>IF(C34&lt;&gt;"",'[2]CBL Score Standard'!$D90,IF(D34&lt;&gt;"",SUM('[2]CBL Score Standard'!$D90:$E90),IF(E34&lt;&gt;"",SUM('[2]CBL Score Standard'!$D90:$F90),IF(F34&lt;&gt;"",SUM('[2]CBL Score Standard'!$D90:$G90),IF(G34&lt;&gt;"",SUM('[2]CBL Score Standard'!$D90:$H90,0))))))</f>
        <v>4.6511627906976744E-2</v>
      </c>
      <c r="K34" s="1029"/>
      <c r="L34" s="1029"/>
      <c r="M34" s="934" t="s">
        <v>6</v>
      </c>
      <c r="N34" s="889" t="s">
        <v>53</v>
      </c>
      <c r="O34" s="926" t="s">
        <v>371</v>
      </c>
      <c r="P34" s="892" t="s">
        <v>145</v>
      </c>
      <c r="Q34" s="892" t="s">
        <v>164</v>
      </c>
      <c r="R34" s="898" t="s">
        <v>207</v>
      </c>
      <c r="S34" s="889" t="s">
        <v>707</v>
      </c>
      <c r="T34" s="997"/>
      <c r="U34" s="997"/>
      <c r="V34" s="997"/>
      <c r="W34" s="997"/>
      <c r="X34" s="997"/>
      <c r="Y34" s="902" t="s">
        <v>208</v>
      </c>
      <c r="Z34" s="981">
        <f t="shared" si="1"/>
        <v>0</v>
      </c>
      <c r="AA34" s="982"/>
      <c r="AB34" s="982"/>
      <c r="AC34" s="982"/>
      <c r="AD34" s="982"/>
      <c r="AE34" s="980"/>
      <c r="AF34" s="980"/>
      <c r="AG34" s="980"/>
      <c r="AH34" s="980"/>
      <c r="AI34" s="980"/>
      <c r="AJ34" s="980"/>
    </row>
    <row r="35" spans="1:36" ht="28.8" x14ac:dyDescent="0.3">
      <c r="A35" s="940" t="s">
        <v>2</v>
      </c>
      <c r="B35" s="933" t="s">
        <v>234</v>
      </c>
      <c r="C35" s="1003"/>
      <c r="D35" s="1003"/>
      <c r="E35" s="1003"/>
      <c r="F35" s="1002"/>
      <c r="G35" s="1002"/>
      <c r="H35" s="939" t="b">
        <f>IF(C35&lt;&gt;"",'[2]CBL Score Standard'!$D91,IF(D35&lt;&gt;"",SUM('[2]CBL Score Standard'!$D91:$E91),IF(E35&lt;&gt;"",SUM('[2]CBL Score Standard'!$D91:$F91),IF(F35&lt;&gt;"",SUM('[2]CBL Score Standard'!$D91:$G91),IF(G35&lt;&gt;"",SUM('[2]CBL Score Standard'!$D91:$H91,0))))))</f>
        <v>0</v>
      </c>
      <c r="K35" s="1030"/>
      <c r="L35" s="1030"/>
      <c r="M35" s="934" t="s">
        <v>6</v>
      </c>
      <c r="N35" s="889" t="s">
        <v>54</v>
      </c>
      <c r="O35" s="923" t="s">
        <v>345</v>
      </c>
      <c r="P35" s="995">
        <v>43644</v>
      </c>
      <c r="Q35" s="892" t="s">
        <v>209</v>
      </c>
      <c r="R35" s="898" t="s">
        <v>210</v>
      </c>
      <c r="S35" s="889" t="s">
        <v>707</v>
      </c>
      <c r="T35" s="620" t="s">
        <v>72</v>
      </c>
      <c r="U35" s="999">
        <v>43999</v>
      </c>
      <c r="V35" s="997" t="s">
        <v>374</v>
      </c>
      <c r="W35" s="997"/>
      <c r="X35" s="997"/>
      <c r="Y35" s="973" t="s">
        <v>629</v>
      </c>
      <c r="Z35" s="981">
        <f t="shared" si="1"/>
        <v>0</v>
      </c>
      <c r="AA35" s="982"/>
      <c r="AB35" s="982"/>
      <c r="AC35" s="982"/>
      <c r="AD35" s="982"/>
      <c r="AE35" s="980"/>
      <c r="AF35" s="980"/>
      <c r="AG35" s="980"/>
      <c r="AH35" s="980"/>
      <c r="AI35" s="980"/>
      <c r="AJ35" s="980"/>
    </row>
    <row r="36" spans="1:36" x14ac:dyDescent="0.3">
      <c r="A36" s="940" t="s">
        <v>54</v>
      </c>
      <c r="B36" s="933" t="s">
        <v>425</v>
      </c>
      <c r="C36" s="1002" t="s">
        <v>77</v>
      </c>
      <c r="D36" s="1002"/>
      <c r="E36" s="1002"/>
      <c r="F36" s="1002"/>
      <c r="G36" s="1002"/>
      <c r="H36" s="939">
        <f>IF(C36&lt;&gt;"",'[2]CBL Score Standard'!$D92,IF(D36&lt;&gt;"",SUM('[2]CBL Score Standard'!$D92:$E92),IF(E36&lt;&gt;"",SUM('[2]CBL Score Standard'!$D92:$F92),IF(F36&lt;&gt;"",SUM('[2]CBL Score Standard'!$D92:$G92),IF(G36&lt;&gt;"",SUM('[2]CBL Score Standard'!$D92:$H92,0))))))</f>
        <v>9.0909090909090912E-2</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2" t="s">
        <v>77</v>
      </c>
      <c r="E37" s="1002"/>
      <c r="F37" s="1002"/>
      <c r="G37" s="1002"/>
      <c r="H37" s="939">
        <f>IF(C37&lt;&gt;"",'[2]CBL Score Standard'!$D93,IF(D37&lt;&gt;"",SUM('[2]CBL Score Standard'!$D93:$E93),IF(E37&lt;&gt;"",SUM('[2]CBL Score Standard'!$D93:$F93),IF(F37&lt;&gt;"",SUM('[2]CBL Score Standard'!$D93:$G93),IF(G37&lt;&gt;"",SUM('[2]CBL Score Standard'!$D93:$H93,0))))))</f>
        <v>4.6511627906976744E-2</v>
      </c>
      <c r="K37" s="1173" t="s">
        <v>211</v>
      </c>
      <c r="L37" s="1174"/>
      <c r="M37" s="1174"/>
      <c r="N37" s="1174"/>
      <c r="O37" s="1174"/>
      <c r="P37" s="1174"/>
      <c r="Q37" s="1174"/>
      <c r="R37" s="1174"/>
      <c r="S37" s="1174"/>
      <c r="T37" s="1174"/>
      <c r="U37" s="1174"/>
      <c r="V37" s="1174"/>
      <c r="W37" s="1174"/>
      <c r="X37" s="1174"/>
      <c r="Y37" s="1026"/>
      <c r="Z37" s="985"/>
      <c r="AA37" s="1026"/>
      <c r="AB37" s="1026"/>
      <c r="AC37" s="1026"/>
      <c r="AD37" s="1026"/>
      <c r="AE37" s="1026"/>
      <c r="AF37" s="1026"/>
      <c r="AG37" s="1026"/>
      <c r="AH37" s="1026"/>
      <c r="AI37" s="1026"/>
      <c r="AJ37" s="1026"/>
    </row>
    <row r="38" spans="1:36" ht="27.6" x14ac:dyDescent="0.3">
      <c r="A38" s="940" t="s">
        <v>54</v>
      </c>
      <c r="B38" s="933" t="s">
        <v>231</v>
      </c>
      <c r="C38" s="1003"/>
      <c r="D38" s="1003"/>
      <c r="E38" s="1002"/>
      <c r="F38" s="1002"/>
      <c r="G38" s="1002"/>
      <c r="H38" s="939" t="b">
        <f>IF(C38&lt;&gt;"",'[2]CBL Score Standard'!$D94,IF(D38&lt;&gt;"",SUM('[2]CBL Score Standard'!$D94:$E94),IF(E38&lt;&gt;"",SUM('[2]CBL Score Standard'!$D94:$F94),IF(F38&lt;&gt;"",SUM('[2]CBL Score Standard'!$D94:$G94),IF(G38&lt;&gt;"",SUM('[2]CBL Score Standard'!$D94:$H94,0))))))</f>
        <v>0</v>
      </c>
      <c r="K38" s="1037" t="s">
        <v>133</v>
      </c>
      <c r="L38" s="1037" t="s">
        <v>91</v>
      </c>
      <c r="M38" s="1182" t="s">
        <v>75</v>
      </c>
      <c r="N38" s="1184" t="s">
        <v>134</v>
      </c>
      <c r="O38" s="1025" t="s">
        <v>135</v>
      </c>
      <c r="P38" s="1037" t="s">
        <v>136</v>
      </c>
      <c r="Q38" s="1037" t="s">
        <v>137</v>
      </c>
      <c r="R38" s="1037" t="s">
        <v>138</v>
      </c>
      <c r="S38" s="1035" t="s">
        <v>139</v>
      </c>
      <c r="T38" s="1027" t="s">
        <v>344</v>
      </c>
      <c r="U38" s="1027" t="s">
        <v>342</v>
      </c>
      <c r="V38" s="1027"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27.6" x14ac:dyDescent="0.3">
      <c r="A39" s="940" t="s">
        <v>53</v>
      </c>
      <c r="B39" s="933" t="s">
        <v>371</v>
      </c>
      <c r="C39" s="1003"/>
      <c r="D39" s="1004"/>
      <c r="E39" s="1004"/>
      <c r="F39" s="1002"/>
      <c r="G39" s="1002"/>
      <c r="H39" s="939" t="b">
        <f>IF(C39&lt;&gt;"",'[2]CBL Score Standard'!$D95,IF(D39&lt;&gt;"",SUM('[2]CBL Score Standard'!$D95:$E95),IF(E39&lt;&gt;"",SUM('[2]CBL Score Standard'!$D95:$F95),IF(F39&lt;&gt;"",SUM('[2]CBL Score Standard'!$D95:$G95),IF(G39&lt;&gt;"",SUM('[2]CBL Score Standard'!$D95:$H95,0))))))</f>
        <v>0</v>
      </c>
      <c r="K39" s="1031"/>
      <c r="L39" s="1031"/>
      <c r="M39" s="1183"/>
      <c r="N39" s="1190"/>
      <c r="O39" s="1024"/>
      <c r="P39" s="888" t="s">
        <v>141</v>
      </c>
      <c r="Q39" s="1031"/>
      <c r="R39" s="1031"/>
      <c r="S39" s="1036"/>
      <c r="T39" s="1027"/>
      <c r="U39" s="1027"/>
      <c r="V39" s="1027"/>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x14ac:dyDescent="0.3">
      <c r="A40" s="940" t="s">
        <v>53</v>
      </c>
      <c r="B40" s="933" t="s">
        <v>223</v>
      </c>
      <c r="C40" s="1003"/>
      <c r="D40" s="1003"/>
      <c r="E40" s="1004"/>
      <c r="F40" s="1002"/>
      <c r="G40" s="1002"/>
      <c r="H40" s="939" t="b">
        <f>IF(C40&lt;&gt;"",'[2]CBL Score Standard'!$D96,IF(D40&lt;&gt;"",SUM('[2]CBL Score Standard'!$D96:$E96),IF(E40&lt;&gt;"",SUM('[2]CBL Score Standard'!$D96:$F96),IF(F40&lt;&gt;"",SUM('[2]CBL Score Standard'!$D96:$G96),IF(G40&lt;&gt;"",SUM('[2]CBL Score Standard'!$D96:$H96,0))))))</f>
        <v>0</v>
      </c>
      <c r="K40" s="1028" t="s">
        <v>142</v>
      </c>
      <c r="L40" s="1028" t="s">
        <v>143</v>
      </c>
      <c r="M40" s="934" t="s">
        <v>7</v>
      </c>
      <c r="N40" s="889" t="s">
        <v>56</v>
      </c>
      <c r="O40" s="923" t="s">
        <v>663</v>
      </c>
      <c r="P40" s="964" t="s">
        <v>145</v>
      </c>
      <c r="Q40" s="892" t="s">
        <v>212</v>
      </c>
      <c r="R40" s="898" t="s">
        <v>213</v>
      </c>
      <c r="S40" s="919"/>
      <c r="T40" s="998"/>
      <c r="U40" s="999"/>
      <c r="V40" s="1001"/>
      <c r="W40" s="997"/>
      <c r="X40" s="997"/>
      <c r="Y40" s="899" t="s">
        <v>214</v>
      </c>
      <c r="Z40" s="981">
        <f t="shared" ref="Z40:Z55" si="2">DATEDIF(AA40,AB40,"m")/12+DATEDIF(AC40,AD40,"m")/12+DATEDIF(AE40,AF40,"m")/12+DATEDIF(AG40,AH40,"m")/12+DATEDIF(AI40,AJ40,"m")/12</f>
        <v>0</v>
      </c>
      <c r="AA40" s="982"/>
      <c r="AB40" s="982"/>
      <c r="AC40" s="982"/>
      <c r="AD40" s="982"/>
      <c r="AE40" s="980"/>
      <c r="AF40" s="980"/>
      <c r="AG40" s="980"/>
      <c r="AH40" s="980"/>
      <c r="AI40" s="980"/>
      <c r="AJ40" s="980"/>
    </row>
    <row r="41" spans="1:36" x14ac:dyDescent="0.3">
      <c r="A41" s="940" t="s">
        <v>53</v>
      </c>
      <c r="B41" s="933" t="s">
        <v>226</v>
      </c>
      <c r="C41" s="1003"/>
      <c r="D41" s="1003"/>
      <c r="E41" s="1004"/>
      <c r="F41" s="1002"/>
      <c r="G41" s="1002"/>
      <c r="H41" s="939" t="b">
        <f>IF(C41&lt;&gt;"",'[2]CBL Score Standard'!$D97,IF(D41&lt;&gt;"",SUM('[2]CBL Score Standard'!$D97:$E97),IF(E41&lt;&gt;"",SUM('[2]CBL Score Standard'!$D97:$F97),IF(F41&lt;&gt;"",SUM('[2]CBL Score Standard'!$D97:$G97),IF(G41&lt;&gt;"",SUM('[2]CBL Score Standard'!$D97:$H97,0))))))</f>
        <v>0</v>
      </c>
      <c r="K41" s="1029"/>
      <c r="L41" s="1029"/>
      <c r="M41" s="934" t="s">
        <v>7</v>
      </c>
      <c r="N41" s="889" t="s">
        <v>56</v>
      </c>
      <c r="O41" s="923" t="s">
        <v>215</v>
      </c>
      <c r="P41" s="966"/>
      <c r="Q41" s="892" t="s">
        <v>164</v>
      </c>
      <c r="R41" s="898" t="s">
        <v>207</v>
      </c>
      <c r="S41" s="889" t="s">
        <v>707</v>
      </c>
      <c r="T41" s="997" t="s">
        <v>72</v>
      </c>
      <c r="U41" s="999">
        <v>44106</v>
      </c>
      <c r="V41" s="1001" t="s">
        <v>374</v>
      </c>
      <c r="W41" s="997"/>
      <c r="X41" s="997"/>
      <c r="Y41" s="902" t="s">
        <v>216</v>
      </c>
      <c r="Z41" s="981">
        <f t="shared" si="2"/>
        <v>0</v>
      </c>
      <c r="AA41" s="982"/>
      <c r="AB41" s="982"/>
      <c r="AC41" s="982"/>
      <c r="AD41" s="982"/>
      <c r="AE41" s="980"/>
      <c r="AF41" s="980"/>
      <c r="AG41" s="980"/>
      <c r="AH41" s="980"/>
      <c r="AI41" s="980"/>
      <c r="AJ41" s="980"/>
    </row>
    <row r="42" spans="1:36" ht="12.75" customHeight="1"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29"/>
      <c r="L42" s="1029"/>
      <c r="M42" s="934" t="s">
        <v>7</v>
      </c>
      <c r="N42" s="889" t="s">
        <v>55</v>
      </c>
      <c r="O42" s="927" t="s">
        <v>664</v>
      </c>
      <c r="P42" s="966"/>
      <c r="Q42" s="976" t="s">
        <v>653</v>
      </c>
      <c r="R42" s="976" t="s">
        <v>654</v>
      </c>
      <c r="S42" s="889" t="s">
        <v>707</v>
      </c>
      <c r="T42" s="997"/>
      <c r="U42" s="999"/>
      <c r="V42" s="1001"/>
      <c r="W42" s="997"/>
      <c r="X42" s="997"/>
      <c r="Y42" s="905" t="s">
        <v>249</v>
      </c>
      <c r="Z42" s="981">
        <f t="shared" si="2"/>
        <v>0</v>
      </c>
      <c r="AA42" s="982"/>
      <c r="AB42" s="982"/>
      <c r="AC42" s="982"/>
      <c r="AD42" s="982"/>
      <c r="AE42" s="980"/>
      <c r="AF42" s="980"/>
      <c r="AG42" s="980"/>
      <c r="AH42" s="980"/>
      <c r="AI42" s="980"/>
      <c r="AJ42" s="980"/>
    </row>
    <row r="43" spans="1:36" ht="27.6" x14ac:dyDescent="0.3">
      <c r="A43" s="940" t="s">
        <v>0</v>
      </c>
      <c r="B43" s="933" t="s">
        <v>426</v>
      </c>
      <c r="C43" s="1003"/>
      <c r="D43" s="1002"/>
      <c r="E43" s="1002"/>
      <c r="F43" s="1002"/>
      <c r="G43" s="1002"/>
      <c r="H43" s="939" t="b">
        <f>IF(C43&lt;&gt;"",'[2]CBL Score Standard'!$D99,IF(D43&lt;&gt;"",SUM('[2]CBL Score Standard'!$D99:$E99),IF(E43&lt;&gt;"",SUM('[2]CBL Score Standard'!$D99:$F99),IF(F43&lt;&gt;"",SUM('[2]CBL Score Standard'!$D99:$G99),IF(G43&lt;&gt;"",SUM('[2]CBL Score Standard'!$D99:$H99,0))))))</f>
        <v>0</v>
      </c>
      <c r="K43" s="1029"/>
      <c r="L43" s="1029"/>
      <c r="M43" s="934" t="s">
        <v>7</v>
      </c>
      <c r="N43" s="889" t="s">
        <v>55</v>
      </c>
      <c r="O43" s="923" t="s">
        <v>448</v>
      </c>
      <c r="P43" s="965"/>
      <c r="Q43" s="976" t="s">
        <v>655</v>
      </c>
      <c r="R43" s="976" t="s">
        <v>656</v>
      </c>
      <c r="S43" s="889" t="s">
        <v>707</v>
      </c>
      <c r="T43" s="997" t="s">
        <v>72</v>
      </c>
      <c r="U43" s="999">
        <v>44111</v>
      </c>
      <c r="V43" s="1001" t="s">
        <v>374</v>
      </c>
      <c r="W43" s="997"/>
      <c r="X43" s="997"/>
      <c r="Y43" s="902" t="s">
        <v>219</v>
      </c>
      <c r="Z43" s="981">
        <f t="shared" si="2"/>
        <v>0</v>
      </c>
      <c r="AA43" s="982"/>
      <c r="AB43" s="982"/>
      <c r="AC43" s="982"/>
      <c r="AD43" s="982"/>
      <c r="AE43" s="980"/>
      <c r="AF43" s="980"/>
      <c r="AG43" s="980"/>
      <c r="AH43" s="980"/>
      <c r="AI43" s="980"/>
      <c r="AJ43" s="980"/>
    </row>
    <row r="44" spans="1:36" ht="26.4" x14ac:dyDescent="0.3">
      <c r="A44" s="940" t="s">
        <v>41</v>
      </c>
      <c r="B44" s="933" t="s">
        <v>450</v>
      </c>
      <c r="C44" s="1002"/>
      <c r="D44" s="1002" t="s">
        <v>77</v>
      </c>
      <c r="E44" s="1002"/>
      <c r="F44" s="1002"/>
      <c r="G44" s="1002"/>
      <c r="H44" s="939">
        <f>IF(C44&lt;&gt;"",'[2]CBL Score Standard'!$D100,IF(D44&lt;&gt;"",SUM('[2]CBL Score Standard'!$D100:$E100),IF(E44&lt;&gt;"",SUM('[2]CBL Score Standard'!$D100:$F100),IF(F44&lt;&gt;"",SUM('[2]CBL Score Standard'!$D100:$G100),IF(G44&lt;&gt;"",SUM('[2]CBL Score Standard'!$D100:$H100,0))))))</f>
        <v>0.13742071881606766</v>
      </c>
      <c r="K44" s="1029"/>
      <c r="L44" s="1029"/>
      <c r="M44" s="934" t="s">
        <v>7</v>
      </c>
      <c r="N44" s="889" t="s">
        <v>55</v>
      </c>
      <c r="O44" s="923" t="s">
        <v>185</v>
      </c>
      <c r="P44" s="1028" t="s">
        <v>145</v>
      </c>
      <c r="Q44" s="976" t="s">
        <v>220</v>
      </c>
      <c r="R44" s="976" t="s">
        <v>270</v>
      </c>
      <c r="S44" s="889" t="s">
        <v>707</v>
      </c>
      <c r="T44" s="997"/>
      <c r="U44" s="997"/>
      <c r="V44" s="997"/>
      <c r="W44" s="997"/>
      <c r="X44" s="997"/>
      <c r="Y44" s="902" t="s">
        <v>186</v>
      </c>
      <c r="Z44" s="981">
        <f t="shared" si="2"/>
        <v>0</v>
      </c>
      <c r="AA44" s="982"/>
      <c r="AB44" s="982"/>
      <c r="AC44" s="982"/>
      <c r="AD44" s="982"/>
      <c r="AE44" s="980"/>
      <c r="AF44" s="980"/>
      <c r="AG44" s="980"/>
      <c r="AH44" s="980"/>
      <c r="AI44" s="980"/>
      <c r="AJ44" s="980"/>
    </row>
    <row r="45" spans="1:36" ht="27.6" x14ac:dyDescent="0.3">
      <c r="A45" s="940" t="s">
        <v>41</v>
      </c>
      <c r="B45" s="933" t="s">
        <v>178</v>
      </c>
      <c r="C45" s="1003"/>
      <c r="D45" s="1002" t="s">
        <v>77</v>
      </c>
      <c r="E45" s="1005"/>
      <c r="F45" s="1002"/>
      <c r="G45" s="1002"/>
      <c r="H45" s="939">
        <f>IF(C45&lt;&gt;"",'[2]CBL Score Standard'!$D101,IF(D45&lt;&gt;"",SUM('[2]CBL Score Standard'!$D101:$E101),IF(E45&lt;&gt;"",SUM('[2]CBL Score Standard'!$D101:$F101),IF(F45&lt;&gt;"",SUM('[2]CBL Score Standard'!$D101:$G101),IF(G45&lt;&gt;"",SUM('[2]CBL Score Standard'!$D101:$H101,0))))))</f>
        <v>4.6511627906976744E-2</v>
      </c>
      <c r="K45" s="1029"/>
      <c r="L45" s="1029"/>
      <c r="M45" s="934" t="s">
        <v>7</v>
      </c>
      <c r="N45" s="889" t="s">
        <v>55</v>
      </c>
      <c r="O45" s="923" t="s">
        <v>694</v>
      </c>
      <c r="P45" s="995">
        <v>43539</v>
      </c>
      <c r="Q45" s="976" t="s">
        <v>658</v>
      </c>
      <c r="R45" s="976" t="s">
        <v>657</v>
      </c>
      <c r="S45" s="889" t="s">
        <v>707</v>
      </c>
      <c r="T45" s="997"/>
      <c r="U45" s="997"/>
      <c r="V45" s="997"/>
      <c r="W45" s="997"/>
      <c r="X45" s="997"/>
      <c r="Y45" s="902" t="s">
        <v>186</v>
      </c>
      <c r="Z45" s="981">
        <f t="shared" si="2"/>
        <v>0</v>
      </c>
      <c r="AA45" s="982"/>
      <c r="AB45" s="982"/>
      <c r="AC45" s="982"/>
      <c r="AD45" s="982"/>
      <c r="AE45" s="980"/>
      <c r="AF45" s="980"/>
      <c r="AG45" s="980"/>
      <c r="AH45" s="980"/>
      <c r="AI45" s="980"/>
      <c r="AJ45" s="980"/>
    </row>
    <row r="46" spans="1:36"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995">
        <v>43607</v>
      </c>
      <c r="Q46" s="892" t="s">
        <v>221</v>
      </c>
      <c r="R46" s="898" t="s">
        <v>200</v>
      </c>
      <c r="S46" s="889" t="s">
        <v>707</v>
      </c>
      <c r="T46" s="997"/>
      <c r="U46" s="995"/>
      <c r="V46" s="997"/>
      <c r="W46" s="997"/>
      <c r="X46" s="997"/>
      <c r="Y46" s="899" t="s">
        <v>222</v>
      </c>
      <c r="Z46" s="981">
        <f t="shared" si="2"/>
        <v>0</v>
      </c>
      <c r="AA46" s="982"/>
      <c r="AB46" s="982"/>
      <c r="AC46" s="982"/>
      <c r="AD46" s="982"/>
      <c r="AE46" s="980"/>
      <c r="AF46" s="980"/>
      <c r="AG46" s="980"/>
      <c r="AH46" s="980"/>
      <c r="AI46" s="980"/>
      <c r="AJ46" s="980"/>
    </row>
    <row r="47" spans="1:36" x14ac:dyDescent="0.3">
      <c r="A47" s="940" t="s">
        <v>144</v>
      </c>
      <c r="B47" s="933" t="s">
        <v>372</v>
      </c>
      <c r="C47" s="1002"/>
      <c r="D47" s="1002" t="s">
        <v>77</v>
      </c>
      <c r="E47" s="1002"/>
      <c r="F47" s="1002"/>
      <c r="G47" s="1002"/>
      <c r="H47" s="939">
        <f>IF(C47&lt;&gt;"",'[2]CBL Score Standard'!$D103,IF(D47&lt;&gt;"",SUM('[2]CBL Score Standard'!$D103:$E103),IF(E47&lt;&gt;"",SUM('[2]CBL Score Standard'!$D103:$F103),IF(F47&lt;&gt;"",SUM('[2]CBL Score Standard'!$D103:$G103),IF(G47&lt;&gt;"",SUM('[2]CBL Score Standard'!$D103:$H103,0))))))</f>
        <v>0.13742071881606766</v>
      </c>
      <c r="K47" s="1029"/>
      <c r="L47" s="1029"/>
      <c r="M47" s="934" t="s">
        <v>7</v>
      </c>
      <c r="N47" s="889" t="s">
        <v>53</v>
      </c>
      <c r="O47" s="923" t="s">
        <v>223</v>
      </c>
      <c r="P47" s="906">
        <v>43621</v>
      </c>
      <c r="Q47" s="891" t="s">
        <v>224</v>
      </c>
      <c r="R47" s="907" t="s">
        <v>225</v>
      </c>
      <c r="S47" s="889" t="s">
        <v>707</v>
      </c>
      <c r="T47" s="997"/>
      <c r="U47" s="997"/>
      <c r="V47" s="997"/>
      <c r="W47" s="997"/>
      <c r="X47" s="997"/>
      <c r="Y47" s="908" t="s">
        <v>632</v>
      </c>
      <c r="Z47" s="981">
        <f t="shared" si="2"/>
        <v>0</v>
      </c>
      <c r="AA47" s="982"/>
      <c r="AB47" s="982"/>
      <c r="AC47" s="982"/>
      <c r="AD47" s="982"/>
      <c r="AE47" s="980"/>
      <c r="AF47" s="980"/>
      <c r="AG47" s="980"/>
      <c r="AH47" s="980"/>
      <c r="AI47" s="980"/>
      <c r="AJ47" s="980"/>
    </row>
    <row r="48" spans="1:36" ht="39.6" x14ac:dyDescent="0.3">
      <c r="A48" s="940" t="s">
        <v>144</v>
      </c>
      <c r="B48" s="933" t="s">
        <v>373</v>
      </c>
      <c r="C48" s="1002"/>
      <c r="D48" s="1002" t="s">
        <v>77</v>
      </c>
      <c r="E48" s="1002"/>
      <c r="F48" s="1002"/>
      <c r="G48" s="1002"/>
      <c r="H48" s="939">
        <f>IF(C48&lt;&gt;"",'[2]CBL Score Standard'!$D104,IF(D48&lt;&gt;"",SUM('[2]CBL Score Standard'!$D104:$E104),IF(E48&lt;&gt;"",SUM('[2]CBL Score Standard'!$D104:$F104),IF(F48&lt;&gt;"",SUM('[2]CBL Score Standard'!$D104:$G104),IF(G48&lt;&gt;"",SUM('[2]CBL Score Standard'!$D104:$H104,0))))))</f>
        <v>0.13742071881606766</v>
      </c>
      <c r="K48" s="1029"/>
      <c r="L48" s="1029"/>
      <c r="M48" s="934" t="s">
        <v>7</v>
      </c>
      <c r="N48" s="889" t="s">
        <v>53</v>
      </c>
      <c r="O48" s="923" t="s">
        <v>226</v>
      </c>
      <c r="P48" s="906">
        <v>43602</v>
      </c>
      <c r="Q48" s="891" t="s">
        <v>227</v>
      </c>
      <c r="R48" s="907" t="s">
        <v>228</v>
      </c>
      <c r="S48" s="889" t="s">
        <v>707</v>
      </c>
      <c r="T48" s="997"/>
      <c r="U48" s="997"/>
      <c r="V48" s="997"/>
      <c r="W48" s="997"/>
      <c r="X48" s="997"/>
      <c r="Y48" s="908" t="s">
        <v>633</v>
      </c>
      <c r="Z48" s="981">
        <f t="shared" si="2"/>
        <v>0</v>
      </c>
      <c r="AA48" s="982"/>
      <c r="AB48" s="982"/>
      <c r="AC48" s="982"/>
      <c r="AD48" s="982"/>
      <c r="AE48" s="980"/>
      <c r="AF48" s="980"/>
      <c r="AG48" s="980"/>
      <c r="AH48" s="980"/>
      <c r="AI48" s="980"/>
      <c r="AJ48" s="980"/>
    </row>
    <row r="49" spans="1:36" ht="27.6" x14ac:dyDescent="0.3">
      <c r="A49" s="940" t="s">
        <v>144</v>
      </c>
      <c r="B49" s="933" t="s">
        <v>452</v>
      </c>
      <c r="C49" s="1002"/>
      <c r="D49" s="1002" t="s">
        <v>77</v>
      </c>
      <c r="E49" s="1002"/>
      <c r="F49" s="1002"/>
      <c r="G49" s="1002"/>
      <c r="H49" s="939">
        <f>IF(C49&lt;&gt;"",'[2]CBL Score Standard'!$D105,IF(D49&lt;&gt;"",SUM('[2]CBL Score Standard'!$D105:$E105),IF(E49&lt;&gt;"",SUM('[2]CBL Score Standard'!$D105:$F105),IF(F49&lt;&gt;"",SUM('[2]CBL Score Standard'!$D105:$G105),IF(G49&lt;&gt;"",SUM('[2]CBL Score Standard'!$D105:$H105,0))))))</f>
        <v>0.13742071881606766</v>
      </c>
      <c r="K49" s="1029"/>
      <c r="L49" s="1029"/>
      <c r="M49" s="934" t="s">
        <v>7</v>
      </c>
      <c r="N49" s="889" t="s">
        <v>59</v>
      </c>
      <c r="O49" s="925" t="s">
        <v>684</v>
      </c>
      <c r="P49" s="906">
        <v>43623</v>
      </c>
      <c r="Q49" s="891" t="s">
        <v>153</v>
      </c>
      <c r="R49" s="907" t="s">
        <v>156</v>
      </c>
      <c r="S49" s="889" t="s">
        <v>707</v>
      </c>
      <c r="T49" s="997"/>
      <c r="U49" s="1000"/>
      <c r="V49" s="1001"/>
      <c r="W49" s="997"/>
      <c r="X49" s="997"/>
      <c r="Y49" s="908" t="s">
        <v>631</v>
      </c>
      <c r="Z49" s="981">
        <f t="shared" si="2"/>
        <v>0</v>
      </c>
      <c r="AA49" s="982"/>
      <c r="AB49" s="982"/>
      <c r="AC49" s="982"/>
      <c r="AD49" s="982"/>
      <c r="AE49" s="980"/>
      <c r="AF49" s="980"/>
      <c r="AG49" s="980"/>
      <c r="AH49" s="980"/>
      <c r="AI49" s="980"/>
      <c r="AJ49" s="980"/>
    </row>
    <row r="50" spans="1:36" ht="27.6" x14ac:dyDescent="0.3">
      <c r="A50" s="940" t="s">
        <v>144</v>
      </c>
      <c r="B50" s="933" t="s">
        <v>517</v>
      </c>
      <c r="C50" s="1002"/>
      <c r="D50" s="1002"/>
      <c r="E50" s="1002"/>
      <c r="F50" s="1002"/>
      <c r="G50" s="1002"/>
      <c r="H50" s="939" t="b">
        <f>IF(C50&lt;&gt;"",'[2]CBL Score Standard'!$D106,IF(D50&lt;&gt;"",SUM('[2]CBL Score Standard'!$D106:$E106),IF(E50&lt;&gt;"",SUM('[2]CBL Score Standard'!$D106:$F106),IF(F50&lt;&gt;"",SUM('[2]CBL Score Standard'!$D106:$G106),IF(G50&lt;&gt;"",SUM('[2]CBL Score Standard'!$D106:$H106,0))))))</f>
        <v>0</v>
      </c>
      <c r="K50" s="1029"/>
      <c r="L50" s="1029"/>
      <c r="M50" s="934" t="s">
        <v>7</v>
      </c>
      <c r="N50" s="889" t="s">
        <v>59</v>
      </c>
      <c r="O50" s="925" t="s">
        <v>683</v>
      </c>
      <c r="P50" s="906">
        <v>43623</v>
      </c>
      <c r="Q50" s="891" t="s">
        <v>153</v>
      </c>
      <c r="R50" s="907" t="s">
        <v>156</v>
      </c>
      <c r="S50" s="889" t="s">
        <v>707</v>
      </c>
      <c r="T50" s="997"/>
      <c r="U50" s="1000"/>
      <c r="V50" s="1001"/>
      <c r="W50" s="997"/>
      <c r="X50" s="997"/>
      <c r="Y50" s="908" t="s">
        <v>631</v>
      </c>
      <c r="Z50" s="981">
        <f t="shared" si="2"/>
        <v>0</v>
      </c>
      <c r="AA50" s="982"/>
      <c r="AB50" s="982"/>
      <c r="AC50" s="982"/>
      <c r="AD50" s="982"/>
      <c r="AE50" s="980"/>
      <c r="AF50" s="980"/>
      <c r="AG50" s="980"/>
      <c r="AH50" s="980"/>
      <c r="AI50" s="980"/>
      <c r="AJ50" s="980"/>
    </row>
    <row r="51" spans="1:36" ht="28.2" thickBot="1" x14ac:dyDescent="0.35">
      <c r="A51" s="940" t="s">
        <v>144</v>
      </c>
      <c r="B51" s="933" t="s">
        <v>661</v>
      </c>
      <c r="C51" s="1002"/>
      <c r="D51" s="1002" t="s">
        <v>77</v>
      </c>
      <c r="E51" s="1002"/>
      <c r="F51" s="1002"/>
      <c r="G51" s="1002"/>
      <c r="H51" s="939">
        <f>IF(C51&lt;&gt;"",'[2]CBL Score Standard'!$D107,IF(D51&lt;&gt;"",SUM('[2]CBL Score Standard'!$D107:$E107),IF(E51&lt;&gt;"",SUM('[2]CBL Score Standard'!$D107:$F107),IF(F51&lt;&gt;"",SUM('[2]CBL Score Standard'!$D107:$G107),IF(G51&lt;&gt;"",SUM('[2]CBL Score Standard'!$D107:$H107,0))))))</f>
        <v>0.13742071881606766</v>
      </c>
      <c r="K51" s="1029"/>
      <c r="L51" s="1029"/>
      <c r="M51" s="934" t="s">
        <v>7</v>
      </c>
      <c r="N51" s="889" t="s">
        <v>56</v>
      </c>
      <c r="O51" s="925" t="s">
        <v>67</v>
      </c>
      <c r="P51" s="906"/>
      <c r="Q51" s="974" t="s">
        <v>639</v>
      </c>
      <c r="R51" s="975" t="s">
        <v>640</v>
      </c>
      <c r="S51" s="889" t="s">
        <v>707</v>
      </c>
      <c r="T51" s="997"/>
      <c r="U51" s="997"/>
      <c r="V51" s="997"/>
      <c r="W51" s="997"/>
      <c r="X51" s="997"/>
      <c r="Y51" s="908" t="s">
        <v>634</v>
      </c>
      <c r="Z51" s="981">
        <f t="shared" si="2"/>
        <v>0</v>
      </c>
      <c r="AA51" s="982"/>
      <c r="AB51" s="982"/>
      <c r="AC51" s="982"/>
      <c r="AD51" s="982"/>
      <c r="AE51" s="980"/>
      <c r="AF51" s="980"/>
      <c r="AG51" s="980"/>
      <c r="AH51" s="980"/>
      <c r="AI51" s="980"/>
      <c r="AJ51" s="980"/>
    </row>
    <row r="52" spans="1:36" ht="28.2" thickBot="1" x14ac:dyDescent="0.35">
      <c r="A52" s="940" t="s">
        <v>144</v>
      </c>
      <c r="B52" s="933" t="s">
        <v>662</v>
      </c>
      <c r="C52" s="1004"/>
      <c r="D52" s="1004" t="s">
        <v>77</v>
      </c>
      <c r="E52" s="1004"/>
      <c r="F52" s="1002"/>
      <c r="G52" s="1002"/>
      <c r="H52" s="939">
        <f>IF(C52&lt;&gt;"",'[2]CBL Score Standard'!$D108,IF(D52&lt;&gt;"",SUM('[2]CBL Score Standard'!$D108:$E108),IF(E52&lt;&gt;"",SUM('[2]CBL Score Standard'!$D108:$F108),IF(F52&lt;&gt;"",SUM('[2]CBL Score Standard'!$D108:$G108),IF(G52&lt;&gt;"",SUM('[2]CBL Score Standard'!$D108:$H108,0))))))</f>
        <v>0.13742071881606766</v>
      </c>
      <c r="K52" s="1029"/>
      <c r="L52" s="1029"/>
      <c r="M52" s="934" t="s">
        <v>7</v>
      </c>
      <c r="N52" s="889" t="s">
        <v>55</v>
      </c>
      <c r="O52" s="925" t="s">
        <v>1</v>
      </c>
      <c r="P52" s="906"/>
      <c r="Q52" s="974" t="s">
        <v>641</v>
      </c>
      <c r="R52" s="975" t="s">
        <v>318</v>
      </c>
      <c r="S52" s="889" t="s">
        <v>707</v>
      </c>
      <c r="T52" s="997"/>
      <c r="U52" s="997"/>
      <c r="V52" s="997"/>
      <c r="W52" s="997"/>
      <c r="X52" s="997"/>
      <c r="Y52" s="908" t="s">
        <v>635</v>
      </c>
      <c r="Z52" s="981">
        <f t="shared" si="2"/>
        <v>0</v>
      </c>
      <c r="AA52" s="982"/>
      <c r="AB52" s="982"/>
      <c r="AC52" s="982"/>
      <c r="AD52" s="982"/>
      <c r="AE52" s="980"/>
      <c r="AF52" s="980"/>
      <c r="AG52" s="980"/>
      <c r="AH52" s="980"/>
      <c r="AI52" s="980"/>
      <c r="AJ52" s="980"/>
    </row>
    <row r="53" spans="1:36" ht="28.8" x14ac:dyDescent="0.3">
      <c r="A53" s="940" t="s">
        <v>144</v>
      </c>
      <c r="B53" s="933" t="s">
        <v>187</v>
      </c>
      <c r="C53" s="1003"/>
      <c r="D53" s="1002" t="s">
        <v>77</v>
      </c>
      <c r="E53" s="1002"/>
      <c r="F53" s="1002"/>
      <c r="G53" s="1002"/>
      <c r="H53" s="939">
        <f>IF(C53&lt;&gt;"",'[2]CBL Score Standard'!$D109,IF(D53&lt;&gt;"",SUM('[2]CBL Score Standard'!$D109:$E109),IF(E53&lt;&gt;"",SUM('[2]CBL Score Standard'!$D109:$F109),IF(F53&lt;&gt;"",SUM('[2]CBL Score Standard'!$D109:$G109),IF(G53&lt;&gt;"",SUM('[2]CBL Score Standard'!$D109:$H109,0))))))</f>
        <v>4.6511627906976744E-2</v>
      </c>
      <c r="K53" s="1029"/>
      <c r="L53" s="1029"/>
      <c r="M53" s="934" t="s">
        <v>7</v>
      </c>
      <c r="N53" s="889" t="s">
        <v>56</v>
      </c>
      <c r="O53" s="925" t="s">
        <v>419</v>
      </c>
      <c r="P53" s="906">
        <v>43684</v>
      </c>
      <c r="Q53" s="891" t="s">
        <v>420</v>
      </c>
      <c r="R53" s="907" t="s">
        <v>420</v>
      </c>
      <c r="S53" s="889" t="s">
        <v>707</v>
      </c>
      <c r="T53" s="997"/>
      <c r="U53" s="1000"/>
      <c r="V53" s="997"/>
      <c r="W53" s="997"/>
      <c r="X53" s="997"/>
      <c r="Y53" s="973" t="s">
        <v>630</v>
      </c>
      <c r="Z53" s="981">
        <f t="shared" si="2"/>
        <v>0</v>
      </c>
      <c r="AA53" s="982"/>
      <c r="AB53" s="982"/>
      <c r="AC53" s="982"/>
      <c r="AD53" s="982"/>
      <c r="AE53" s="980"/>
      <c r="AF53" s="980"/>
      <c r="AG53" s="980"/>
      <c r="AH53" s="980"/>
      <c r="AI53" s="980"/>
      <c r="AJ53" s="980"/>
    </row>
    <row r="54" spans="1:36" ht="26.4" x14ac:dyDescent="0.3">
      <c r="A54" s="940" t="s">
        <v>144</v>
      </c>
      <c r="B54" s="933" t="s">
        <v>188</v>
      </c>
      <c r="C54" s="1003"/>
      <c r="D54" s="1002" t="s">
        <v>77</v>
      </c>
      <c r="E54" s="1002"/>
      <c r="F54" s="1002"/>
      <c r="G54" s="1002"/>
      <c r="H54" s="939">
        <f>IF(C54&lt;&gt;"",'[2]CBL Score Standard'!$D110,IF(D54&lt;&gt;"",SUM('[2]CBL Score Standard'!$D110:$E110),IF(E54&lt;&gt;"",SUM('[2]CBL Score Standard'!$D110:$F110),IF(F54&lt;&gt;"",SUM('[2]CBL Score Standard'!$D110:$G110),IF(G54&lt;&gt;"",SUM('[2]CBL Score Standard'!$D110:$H110,0))))))</f>
        <v>4.6511627906976744E-2</v>
      </c>
      <c r="K54" s="1029"/>
      <c r="L54" s="1029"/>
      <c r="M54" s="934" t="s">
        <v>7</v>
      </c>
      <c r="N54" s="889" t="s">
        <v>56</v>
      </c>
      <c r="O54" s="925" t="s">
        <v>421</v>
      </c>
      <c r="P54" s="890" t="s">
        <v>230</v>
      </c>
      <c r="Q54" s="891" t="s">
        <v>230</v>
      </c>
      <c r="R54" s="907" t="s">
        <v>230</v>
      </c>
      <c r="S54" s="889" t="s">
        <v>707</v>
      </c>
      <c r="T54" s="997"/>
      <c r="U54" s="997"/>
      <c r="V54" s="997"/>
      <c r="W54" s="997"/>
      <c r="X54" s="997"/>
      <c r="Y54" s="973" t="s">
        <v>628</v>
      </c>
      <c r="Z54" s="981">
        <f t="shared" si="2"/>
        <v>0</v>
      </c>
      <c r="AA54" s="982"/>
      <c r="AB54" s="982"/>
      <c r="AC54" s="982"/>
      <c r="AD54" s="982"/>
      <c r="AE54" s="980"/>
      <c r="AF54" s="980"/>
      <c r="AG54" s="980"/>
      <c r="AH54" s="980"/>
      <c r="AI54" s="980"/>
      <c r="AJ54" s="980"/>
    </row>
    <row r="55" spans="1:36" s="883" customFormat="1" x14ac:dyDescent="0.3">
      <c r="A55" s="940" t="s">
        <v>144</v>
      </c>
      <c r="B55" s="933" t="s">
        <v>189</v>
      </c>
      <c r="C55" s="1003"/>
      <c r="D55" s="1004" t="s">
        <v>77</v>
      </c>
      <c r="E55" s="1004"/>
      <c r="F55" s="1002"/>
      <c r="G55" s="1002"/>
      <c r="H55" s="939">
        <f>IF(C55&lt;&gt;"",'[2]CBL Score Standard'!$D111,IF(D55&lt;&gt;"",SUM('[2]CBL Score Standard'!$D111:$E111),IF(E55&lt;&gt;"",SUM('[2]CBL Score Standard'!$D111:$F111),IF(F55&lt;&gt;"",SUM('[2]CBL Score Standard'!$D111:$G111),IF(G55&lt;&gt;"",SUM('[2]CBL Score Standard'!$D111:$H111,0))))))</f>
        <v>2.3255813953488372E-2</v>
      </c>
      <c r="K55" s="1030"/>
      <c r="L55" s="1030"/>
      <c r="M55" s="934" t="s">
        <v>7</v>
      </c>
      <c r="N55" s="889" t="s">
        <v>54</v>
      </c>
      <c r="O55" s="925" t="s">
        <v>231</v>
      </c>
      <c r="P55" s="995">
        <v>43610</v>
      </c>
      <c r="Q55" s="892" t="s">
        <v>164</v>
      </c>
      <c r="R55" s="898" t="s">
        <v>165</v>
      </c>
      <c r="S55" s="889" t="s">
        <v>707</v>
      </c>
      <c r="T55" s="997"/>
      <c r="U55" s="997"/>
      <c r="V55" s="997"/>
      <c r="W55" s="997"/>
      <c r="X55" s="997"/>
      <c r="Y55" s="902" t="s">
        <v>232</v>
      </c>
      <c r="Z55" s="981">
        <f t="shared" si="2"/>
        <v>0</v>
      </c>
      <c r="AA55" s="982"/>
      <c r="AB55" s="982"/>
      <c r="AC55" s="982"/>
      <c r="AD55" s="982"/>
      <c r="AE55" s="980"/>
      <c r="AF55" s="980"/>
      <c r="AG55" s="980"/>
      <c r="AH55" s="980"/>
      <c r="AI55" s="980"/>
      <c r="AJ55" s="980"/>
    </row>
    <row r="56" spans="1:36" s="883" customFormat="1" x14ac:dyDescent="0.3">
      <c r="A56" s="940" t="s">
        <v>144</v>
      </c>
      <c r="B56" s="933" t="s">
        <v>190</v>
      </c>
      <c r="C56" s="1003"/>
      <c r="D56" s="1004" t="s">
        <v>77</v>
      </c>
      <c r="E56" s="1004"/>
      <c r="F56" s="1002"/>
      <c r="G56" s="1002"/>
      <c r="H56" s="939">
        <f>IF(C56&lt;&gt;"",'[2]CBL Score Standard'!$D112,IF(D56&lt;&gt;"",SUM('[2]CBL Score Standard'!$D112:$E112),IF(E56&lt;&gt;"",SUM('[2]CBL Score Standard'!$D112:$F112),IF(F56&lt;&gt;"",SUM('[2]CBL Score Standard'!$D112:$G112),IF(G56&lt;&gt;"",SUM('[2]CBL Score Standard'!$D112:$H112,0))))))</f>
        <v>2.3255813953488372E-2</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t="s">
        <v>77</v>
      </c>
      <c r="E57" s="1002"/>
      <c r="F57" s="1002"/>
      <c r="G57" s="1002"/>
      <c r="H57" s="939">
        <f>IF(C57&lt;&gt;"",'[2]CBL Score Standard'!$D113,IF(D57&lt;&gt;"",SUM('[2]CBL Score Standard'!$D113:$E113),IF(E57&lt;&gt;"",SUM('[2]CBL Score Standard'!$D113:$F113),IF(F57&lt;&gt;"",SUM('[2]CBL Score Standard'!$D113:$G113),IF(G57&lt;&gt;"",SUM('[2]CBL Score Standard'!$D113:$H113,0))))))</f>
        <v>4.6511627906976744E-2</v>
      </c>
      <c r="K57" s="1173" t="s">
        <v>233</v>
      </c>
      <c r="L57" s="1174"/>
      <c r="M57" s="1174"/>
      <c r="N57" s="1174"/>
      <c r="O57" s="1174"/>
      <c r="P57" s="1174"/>
      <c r="Q57" s="1174"/>
      <c r="R57" s="1174"/>
      <c r="S57" s="1174"/>
      <c r="T57" s="1174"/>
      <c r="U57" s="1174"/>
      <c r="V57" s="1174"/>
      <c r="W57" s="1174"/>
      <c r="X57" s="1174"/>
      <c r="Y57" s="1026"/>
      <c r="Z57" s="985"/>
      <c r="AA57" s="1026"/>
      <c r="AB57" s="1026"/>
      <c r="AC57" s="1026"/>
      <c r="AD57" s="1026"/>
      <c r="AE57" s="1026"/>
      <c r="AF57" s="1026"/>
      <c r="AG57" s="1026"/>
      <c r="AH57" s="1026"/>
      <c r="AI57" s="1026"/>
      <c r="AJ57" s="1026"/>
    </row>
    <row r="58" spans="1:36" ht="27.6" x14ac:dyDescent="0.3">
      <c r="A58" s="940" t="s">
        <v>55</v>
      </c>
      <c r="B58" s="933" t="s">
        <v>419</v>
      </c>
      <c r="C58" s="1003" t="s">
        <v>77</v>
      </c>
      <c r="D58" s="1003"/>
      <c r="E58" s="1004"/>
      <c r="F58" s="1002"/>
      <c r="G58" s="1002"/>
      <c r="H58" s="939">
        <f>IF(C58&lt;&gt;"",'[2]CBL Score Standard'!$D114,IF(D58&lt;&gt;"",SUM('[2]CBL Score Standard'!$D114:$E114),IF(E58&lt;&gt;"",SUM('[2]CBL Score Standard'!$D114:$F114),IF(F58&lt;&gt;"",SUM('[2]CBL Score Standard'!$D114:$G114),IF(G58&lt;&gt;"",SUM('[2]CBL Score Standard'!$D114:$H114,0))))))</f>
        <v>0</v>
      </c>
      <c r="K58" s="1037" t="s">
        <v>133</v>
      </c>
      <c r="L58" s="1037" t="s">
        <v>91</v>
      </c>
      <c r="M58" s="1182" t="s">
        <v>75</v>
      </c>
      <c r="N58" s="1184" t="s">
        <v>134</v>
      </c>
      <c r="O58" s="1025" t="s">
        <v>135</v>
      </c>
      <c r="P58" s="1037" t="s">
        <v>136</v>
      </c>
      <c r="Q58" s="1037" t="s">
        <v>137</v>
      </c>
      <c r="R58" s="1037" t="s">
        <v>138</v>
      </c>
      <c r="S58" s="1035" t="s">
        <v>139</v>
      </c>
      <c r="T58" s="1027" t="s">
        <v>344</v>
      </c>
      <c r="U58" s="1027" t="s">
        <v>342</v>
      </c>
      <c r="V58" s="1027" t="s">
        <v>343</v>
      </c>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27.6" x14ac:dyDescent="0.3">
      <c r="A59" s="940" t="s">
        <v>56</v>
      </c>
      <c r="B59" s="933" t="s">
        <v>421</v>
      </c>
      <c r="C59" s="1003"/>
      <c r="D59" s="1003"/>
      <c r="E59" s="1004"/>
      <c r="F59" s="1002"/>
      <c r="G59" s="1002"/>
      <c r="H59" s="939" t="b">
        <f>IF(C59&lt;&gt;"",'[2]CBL Score Standard'!$D115,IF(D59&lt;&gt;"",SUM('[2]CBL Score Standard'!$D115:$E115),IF(E59&lt;&gt;"",SUM('[2]CBL Score Standard'!$D115:$F115),IF(F59&lt;&gt;"",SUM('[2]CBL Score Standard'!$D115:$G115),IF(G59&lt;&gt;"",SUM('[2]CBL Score Standard'!$D115:$H115,0))))))</f>
        <v>0</v>
      </c>
      <c r="K59" s="1031"/>
      <c r="L59" s="1031"/>
      <c r="M59" s="1183"/>
      <c r="N59" s="1185"/>
      <c r="O59" s="1024"/>
      <c r="P59" s="888" t="s">
        <v>141</v>
      </c>
      <c r="Q59" s="1031"/>
      <c r="R59" s="1031"/>
      <c r="S59" s="1036"/>
      <c r="T59" s="1027"/>
      <c r="U59" s="1027"/>
      <c r="V59" s="1027"/>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028" t="s">
        <v>142</v>
      </c>
      <c r="L60" s="1028" t="s">
        <v>143</v>
      </c>
      <c r="M60" s="934" t="s">
        <v>8</v>
      </c>
      <c r="N60" s="910" t="s">
        <v>2</v>
      </c>
      <c r="O60" s="891" t="s">
        <v>234</v>
      </c>
      <c r="P60" s="911"/>
      <c r="Q60" s="909"/>
      <c r="R60" s="912"/>
      <c r="S60" s="889"/>
      <c r="T60" s="997"/>
      <c r="U60" s="997"/>
      <c r="V60" s="997" t="str">
        <f t="shared" ref="V60:V67" si="3">IF(AND(W60="Y",X60="Y"),"Passed",IF(T60="M","Passed", ""))</f>
        <v/>
      </c>
      <c r="W60" s="997"/>
      <c r="X60" s="997"/>
      <c r="Y60" s="908"/>
      <c r="Z60" s="981">
        <f t="shared" ref="Z60:Z67" si="4">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029"/>
      <c r="L61" s="1029"/>
      <c r="M61" s="934" t="s">
        <v>8</v>
      </c>
      <c r="N61" s="910" t="s">
        <v>63</v>
      </c>
      <c r="O61" s="891" t="s">
        <v>236</v>
      </c>
      <c r="P61" s="911"/>
      <c r="Q61" s="909"/>
      <c r="R61" s="912"/>
      <c r="S61" s="889"/>
      <c r="T61" s="997"/>
      <c r="U61" s="997"/>
      <c r="V61" s="997" t="str">
        <f t="shared" si="3"/>
        <v/>
      </c>
      <c r="W61" s="997"/>
      <c r="X61" s="997"/>
      <c r="Y61" s="908"/>
      <c r="Z61" s="981">
        <f t="shared" si="4"/>
        <v>0</v>
      </c>
      <c r="AA61" s="982"/>
      <c r="AB61" s="982"/>
      <c r="AC61" s="982"/>
      <c r="AD61" s="982"/>
      <c r="AE61" s="980"/>
      <c r="AF61" s="980"/>
      <c r="AG61" s="980"/>
      <c r="AH61" s="980"/>
      <c r="AI61" s="980"/>
      <c r="AJ61" s="980"/>
    </row>
    <row r="62" spans="1:36" x14ac:dyDescent="0.3">
      <c r="A62" s="940" t="s">
        <v>56</v>
      </c>
      <c r="B62" s="933" t="s">
        <v>67</v>
      </c>
      <c r="C62" s="1003"/>
      <c r="D62" s="1003"/>
      <c r="E62" s="1002"/>
      <c r="F62" s="1002"/>
      <c r="G62" s="1002"/>
      <c r="H62" s="939" t="b">
        <f>IF(C62&lt;&gt;"",'[2]CBL Score Standard'!$D118,IF(D62&lt;&gt;"",SUM('[2]CBL Score Standard'!$D118:$E118),IF(E62&lt;&gt;"",SUM('[2]CBL Score Standard'!$D118:$F118),IF(F62&lt;&gt;"",SUM('[2]CBL Score Standard'!$D118:$G118),IF(G62&lt;&gt;"",SUM('[2]CBL Score Standard'!$D118:$H118,0))))))</f>
        <v>0</v>
      </c>
      <c r="K62" s="1029"/>
      <c r="L62" s="1029"/>
      <c r="M62" s="934" t="s">
        <v>8</v>
      </c>
      <c r="N62" s="889" t="s">
        <v>56</v>
      </c>
      <c r="O62" s="891" t="s">
        <v>237</v>
      </c>
      <c r="P62" s="911"/>
      <c r="Q62" s="909"/>
      <c r="R62" s="912"/>
      <c r="S62" s="889"/>
      <c r="T62" s="997"/>
      <c r="U62" s="997"/>
      <c r="V62" s="997" t="str">
        <f t="shared" si="3"/>
        <v/>
      </c>
      <c r="W62" s="997"/>
      <c r="X62" s="997"/>
      <c r="Y62" s="908"/>
      <c r="Z62" s="981">
        <f t="shared" si="4"/>
        <v>0</v>
      </c>
      <c r="AA62" s="982"/>
      <c r="AB62" s="982"/>
      <c r="AC62" s="982"/>
      <c r="AD62" s="982"/>
      <c r="AE62" s="980"/>
      <c r="AF62" s="980"/>
      <c r="AG62" s="980"/>
      <c r="AH62" s="980"/>
      <c r="AI62" s="980"/>
      <c r="AJ62" s="980"/>
    </row>
    <row r="63" spans="1:36" ht="12.75" customHeight="1" thickBot="1" x14ac:dyDescent="0.35">
      <c r="A63" s="941" t="s">
        <v>55</v>
      </c>
      <c r="B63" s="933" t="s">
        <v>1</v>
      </c>
      <c r="C63" s="1003"/>
      <c r="D63" s="1003"/>
      <c r="E63" s="1002"/>
      <c r="F63" s="1002"/>
      <c r="G63" s="1002"/>
      <c r="H63" s="939" t="b">
        <f>IF(C63&lt;&gt;"",'[2]CBL Score Standard'!$D119,IF(D63&lt;&gt;"",SUM('[2]CBL Score Standard'!$D119:$E119),IF(E63&lt;&gt;"",SUM('[2]CBL Score Standard'!$D119:$F119),IF(F63&lt;&gt;"",SUM('[2]CBL Score Standard'!$D119:$G119),IF(G63&lt;&gt;"",SUM('[2]CBL Score Standard'!$D119:$H119,0))))))</f>
        <v>0</v>
      </c>
      <c r="K63" s="1029"/>
      <c r="L63" s="1029"/>
      <c r="M63" s="934" t="s">
        <v>8</v>
      </c>
      <c r="N63" s="889" t="s">
        <v>55</v>
      </c>
      <c r="O63" s="891" t="s">
        <v>238</v>
      </c>
      <c r="P63" s="911"/>
      <c r="Q63" s="909"/>
      <c r="R63" s="912"/>
      <c r="S63" s="889"/>
      <c r="T63" s="997"/>
      <c r="U63" s="997"/>
      <c r="V63" s="997" t="str">
        <f t="shared" si="3"/>
        <v/>
      </c>
      <c r="W63" s="997"/>
      <c r="X63" s="997"/>
      <c r="Y63" s="908"/>
      <c r="Z63" s="981">
        <f t="shared" si="4"/>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1.6997885835095139</v>
      </c>
      <c r="K64" s="1029"/>
      <c r="L64" s="1029"/>
      <c r="M64" s="934" t="s">
        <v>8</v>
      </c>
      <c r="N64" s="910" t="s">
        <v>53</v>
      </c>
      <c r="O64" s="891" t="s">
        <v>239</v>
      </c>
      <c r="P64" s="911"/>
      <c r="Q64" s="909"/>
      <c r="R64" s="912"/>
      <c r="S64" s="889"/>
      <c r="T64" s="997"/>
      <c r="U64" s="997"/>
      <c r="V64" s="997" t="str">
        <f t="shared" si="3"/>
        <v/>
      </c>
      <c r="W64" s="997"/>
      <c r="X64" s="997"/>
      <c r="Y64" s="908"/>
      <c r="Z64" s="981">
        <f t="shared" si="4"/>
        <v>0</v>
      </c>
      <c r="AA64" s="982"/>
      <c r="AB64" s="982"/>
      <c r="AC64" s="982"/>
      <c r="AD64" s="982"/>
      <c r="AE64" s="980"/>
      <c r="AF64" s="980"/>
      <c r="AG64" s="980"/>
      <c r="AH64" s="980"/>
      <c r="AI64" s="980"/>
      <c r="AJ64" s="980"/>
    </row>
    <row r="65" spans="1:36" ht="28.2" thickBot="1" x14ac:dyDescent="0.35">
      <c r="A65" s="942" t="s">
        <v>83</v>
      </c>
      <c r="B65" s="943"/>
      <c r="C65" s="954">
        <v>0.90909090909090906</v>
      </c>
      <c r="D65" s="954">
        <v>0.78947368421052633</v>
      </c>
      <c r="E65" s="954">
        <v>0</v>
      </c>
      <c r="F65" s="954">
        <v>0</v>
      </c>
      <c r="G65" s="954">
        <v>0</v>
      </c>
      <c r="H65" s="944">
        <v>0</v>
      </c>
      <c r="K65" s="1029"/>
      <c r="L65" s="1029"/>
      <c r="M65" s="934" t="s">
        <v>8</v>
      </c>
      <c r="N65" s="910" t="s">
        <v>59</v>
      </c>
      <c r="O65" s="891" t="s">
        <v>240</v>
      </c>
      <c r="P65" s="911"/>
      <c r="Q65" s="909"/>
      <c r="R65" s="912"/>
      <c r="S65" s="889"/>
      <c r="T65" s="997"/>
      <c r="U65" s="997"/>
      <c r="V65" s="997" t="str">
        <f t="shared" si="3"/>
        <v/>
      </c>
      <c r="W65" s="997"/>
      <c r="X65" s="997"/>
      <c r="Y65" s="908"/>
      <c r="Z65" s="981">
        <f t="shared" si="4"/>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0</v>
      </c>
      <c r="K66" s="1029"/>
      <c r="L66" s="1029"/>
      <c r="M66" s="934" t="s">
        <v>8</v>
      </c>
      <c r="N66" s="910" t="s">
        <v>55</v>
      </c>
      <c r="O66" s="891" t="s">
        <v>515</v>
      </c>
      <c r="P66" s="911"/>
      <c r="Q66" s="909"/>
      <c r="R66" s="912"/>
      <c r="S66" s="889"/>
      <c r="T66" s="997"/>
      <c r="U66" s="997"/>
      <c r="V66" s="997" t="str">
        <f t="shared" si="3"/>
        <v/>
      </c>
      <c r="W66" s="997"/>
      <c r="X66" s="997"/>
      <c r="Y66" s="908"/>
      <c r="Z66" s="981">
        <f t="shared" si="4"/>
        <v>0</v>
      </c>
      <c r="AA66" s="982"/>
      <c r="AB66" s="982"/>
      <c r="AC66" s="982"/>
      <c r="AD66" s="982"/>
      <c r="AE66" s="980"/>
      <c r="AF66" s="980"/>
      <c r="AG66" s="980"/>
      <c r="AH66" s="980"/>
      <c r="AI66" s="980"/>
      <c r="AJ66" s="980"/>
    </row>
    <row r="67" spans="1:36" x14ac:dyDescent="0.3">
      <c r="C67" s="955"/>
      <c r="D67" s="955"/>
      <c r="E67" s="955"/>
      <c r="F67" s="955"/>
      <c r="G67" s="955"/>
      <c r="K67" s="1030"/>
      <c r="L67" s="1030"/>
      <c r="M67" s="934" t="s">
        <v>8</v>
      </c>
      <c r="N67" s="910" t="s">
        <v>149</v>
      </c>
      <c r="O67" s="891" t="s">
        <v>370</v>
      </c>
      <c r="P67" s="904" t="s">
        <v>145</v>
      </c>
      <c r="Q67" s="892" t="s">
        <v>217</v>
      </c>
      <c r="R67" s="898" t="s">
        <v>241</v>
      </c>
      <c r="S67" s="889"/>
      <c r="T67" s="997"/>
      <c r="U67" s="997"/>
      <c r="V67" s="997" t="str">
        <f t="shared" si="3"/>
        <v/>
      </c>
      <c r="W67" s="997"/>
      <c r="X67" s="997"/>
      <c r="Y67" s="899" t="s">
        <v>242</v>
      </c>
      <c r="Z67" s="981">
        <f t="shared" si="4"/>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73" t="s">
        <v>243</v>
      </c>
      <c r="L69" s="1174"/>
      <c r="M69" s="1174"/>
      <c r="N69" s="1174"/>
      <c r="O69" s="1174"/>
      <c r="P69" s="1174"/>
      <c r="Q69" s="1174"/>
      <c r="R69" s="1174"/>
      <c r="S69" s="1174"/>
      <c r="T69" s="1174"/>
      <c r="U69" s="1174"/>
      <c r="V69" s="1174"/>
      <c r="W69" s="1174"/>
      <c r="X69" s="1174"/>
      <c r="Y69" s="1026"/>
      <c r="Z69" s="985"/>
      <c r="AA69" s="1026"/>
      <c r="AB69" s="1026"/>
      <c r="AC69" s="1026"/>
      <c r="AD69" s="1026"/>
      <c r="AE69" s="1026"/>
      <c r="AF69" s="1026"/>
      <c r="AG69" s="1026"/>
      <c r="AH69" s="1026"/>
      <c r="AI69" s="1026"/>
      <c r="AJ69" s="1026"/>
    </row>
    <row r="70" spans="1:36" ht="27.6" x14ac:dyDescent="0.3">
      <c r="B70" s="955"/>
      <c r="C70" s="955"/>
      <c r="D70" s="955"/>
      <c r="E70" s="955"/>
      <c r="F70" s="955"/>
      <c r="G70" s="955"/>
      <c r="K70" s="1037" t="s">
        <v>133</v>
      </c>
      <c r="L70" s="1037" t="s">
        <v>91</v>
      </c>
      <c r="M70" s="1182" t="s">
        <v>75</v>
      </c>
      <c r="N70" s="1184" t="s">
        <v>134</v>
      </c>
      <c r="O70" s="1025" t="s">
        <v>135</v>
      </c>
      <c r="P70" s="1037" t="s">
        <v>136</v>
      </c>
      <c r="Q70" s="1037" t="s">
        <v>137</v>
      </c>
      <c r="R70" s="1037" t="s">
        <v>138</v>
      </c>
      <c r="S70" s="1035" t="s">
        <v>139</v>
      </c>
      <c r="T70" s="1027" t="s">
        <v>344</v>
      </c>
      <c r="U70" s="1027" t="s">
        <v>342</v>
      </c>
      <c r="V70" s="1027" t="s">
        <v>343</v>
      </c>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27.6" x14ac:dyDescent="0.3">
      <c r="B71" s="955"/>
      <c r="C71" s="955"/>
      <c r="D71" s="955"/>
      <c r="E71" s="955"/>
      <c r="F71" s="955"/>
      <c r="G71" s="955"/>
      <c r="K71" s="1031"/>
      <c r="L71" s="1031"/>
      <c r="M71" s="1183"/>
      <c r="N71" s="1185"/>
      <c r="O71" s="1024"/>
      <c r="P71" s="888" t="s">
        <v>141</v>
      </c>
      <c r="Q71" s="1031"/>
      <c r="R71" s="1031"/>
      <c r="S71" s="1036"/>
      <c r="T71" s="1027"/>
      <c r="U71" s="1027"/>
      <c r="V71" s="1027"/>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B72" s="955"/>
      <c r="C72" s="955"/>
      <c r="D72" s="955"/>
      <c r="E72" s="955"/>
      <c r="F72" s="955"/>
      <c r="G72" s="955"/>
      <c r="K72" s="1028" t="s">
        <v>142</v>
      </c>
      <c r="L72" s="1028" t="s">
        <v>143</v>
      </c>
      <c r="M72" s="934" t="s">
        <v>9</v>
      </c>
      <c r="N72" s="910" t="s">
        <v>235</v>
      </c>
      <c r="O72" s="891" t="s">
        <v>244</v>
      </c>
      <c r="P72" s="913"/>
      <c r="Q72" s="914"/>
      <c r="R72" s="915"/>
      <c r="S72" s="889"/>
      <c r="T72" s="997"/>
      <c r="U72" s="997"/>
      <c r="V72" s="997" t="str">
        <f>IF(AND(W72="Y",X72="Y"),"Passed",IF(T72="M","Passed", ""))</f>
        <v/>
      </c>
      <c r="W72" s="997"/>
      <c r="X72" s="997"/>
      <c r="Y72" s="916"/>
      <c r="Z72" s="981">
        <f t="shared" ref="Z72:Z75" si="5">DATEDIF(AA72,AB72,"m")/12+DATEDIF(AC72,AD72,"m")/12+DATEDIF(AE72,AF72,"m")/12+DATEDIF(AG72,AH72,"m")/12+DATEDIF(AI72,AJ72,"m")/12</f>
        <v>0</v>
      </c>
      <c r="AA72" s="982"/>
      <c r="AB72" s="982"/>
      <c r="AC72" s="982"/>
      <c r="AD72" s="982"/>
      <c r="AE72" s="980"/>
      <c r="AF72" s="980"/>
      <c r="AG72" s="980"/>
      <c r="AH72" s="980"/>
      <c r="AI72" s="980"/>
      <c r="AJ72" s="980"/>
    </row>
    <row r="73" spans="1:36" x14ac:dyDescent="0.3">
      <c r="B73" s="955"/>
      <c r="C73" s="955"/>
      <c r="D73" s="955"/>
      <c r="E73" s="955"/>
      <c r="F73" s="955"/>
      <c r="G73" s="955"/>
      <c r="K73" s="1029"/>
      <c r="L73" s="1029"/>
      <c r="M73" s="934" t="s">
        <v>9</v>
      </c>
      <c r="N73" s="910" t="s">
        <v>229</v>
      </c>
      <c r="O73" s="891" t="s">
        <v>245</v>
      </c>
      <c r="P73" s="913"/>
      <c r="Q73" s="914"/>
      <c r="R73" s="915"/>
      <c r="S73" s="889"/>
      <c r="T73" s="997"/>
      <c r="U73" s="997"/>
      <c r="V73" s="997" t="str">
        <f>IF(AND(W73="Y",X73="Y"),"Passed",IF(T73="M","Passed", ""))</f>
        <v/>
      </c>
      <c r="W73" s="997"/>
      <c r="X73" s="997"/>
      <c r="Y73" s="916"/>
      <c r="Z73" s="981">
        <f t="shared" si="5"/>
        <v>0</v>
      </c>
      <c r="AA73" s="982"/>
      <c r="AB73" s="982"/>
      <c r="AC73" s="982"/>
      <c r="AD73" s="982"/>
      <c r="AE73" s="980"/>
      <c r="AF73" s="980"/>
      <c r="AG73" s="980"/>
      <c r="AH73" s="980"/>
      <c r="AI73" s="980"/>
      <c r="AJ73" s="980"/>
    </row>
    <row r="74" spans="1:36" ht="41.4" x14ac:dyDescent="0.3">
      <c r="B74" s="955"/>
      <c r="C74" s="955"/>
      <c r="D74" s="955"/>
      <c r="E74" s="955"/>
      <c r="F74" s="955"/>
      <c r="G74" s="955"/>
      <c r="K74" s="1029"/>
      <c r="L74" s="1029"/>
      <c r="M74" s="934" t="s">
        <v>9</v>
      </c>
      <c r="N74" s="910" t="s">
        <v>3</v>
      </c>
      <c r="O74" s="891" t="s">
        <v>516</v>
      </c>
      <c r="P74" s="913"/>
      <c r="Q74" s="914"/>
      <c r="R74" s="915"/>
      <c r="S74" s="889"/>
      <c r="T74" s="997"/>
      <c r="U74" s="997"/>
      <c r="V74" s="997" t="str">
        <f>IF(AND(W74="Y",X74="Y"),"Passed",IF(T74="M","Passed", ""))</f>
        <v/>
      </c>
      <c r="W74" s="997"/>
      <c r="X74" s="997"/>
      <c r="Y74" s="916"/>
      <c r="Z74" s="981">
        <f t="shared" si="5"/>
        <v>0</v>
      </c>
      <c r="AA74" s="982"/>
      <c r="AB74" s="982"/>
      <c r="AC74" s="982"/>
      <c r="AD74" s="982"/>
      <c r="AE74" s="980"/>
      <c r="AF74" s="980"/>
      <c r="AG74" s="980"/>
      <c r="AH74" s="980"/>
      <c r="AI74" s="980"/>
      <c r="AJ74" s="980"/>
    </row>
    <row r="75" spans="1:36" ht="12.75" customHeight="1" x14ac:dyDescent="0.3">
      <c r="B75" s="955"/>
      <c r="C75" s="955"/>
      <c r="D75" s="955"/>
      <c r="E75" s="955"/>
      <c r="F75" s="955"/>
      <c r="G75" s="955"/>
      <c r="K75" s="1030"/>
      <c r="L75" s="1030"/>
      <c r="M75" s="934" t="s">
        <v>9</v>
      </c>
      <c r="N75" s="910" t="s">
        <v>3</v>
      </c>
      <c r="O75" s="891" t="s">
        <v>246</v>
      </c>
      <c r="P75" s="913"/>
      <c r="Q75" s="914"/>
      <c r="R75" s="915"/>
      <c r="S75" s="889"/>
      <c r="T75" s="997"/>
      <c r="U75" s="997"/>
      <c r="V75" s="997" t="str">
        <f>IF(AND(W75="Y",X75="Y"),"Passed",IF(T75="M","Passed", ""))</f>
        <v/>
      </c>
      <c r="W75" s="997"/>
      <c r="X75" s="997"/>
      <c r="Y75" s="916"/>
      <c r="Z75" s="981">
        <f t="shared" si="5"/>
        <v>0</v>
      </c>
      <c r="AA75" s="982"/>
      <c r="AB75" s="982"/>
      <c r="AC75" s="982"/>
      <c r="AD75" s="982"/>
      <c r="AE75" s="980"/>
      <c r="AF75" s="980"/>
      <c r="AG75" s="980"/>
      <c r="AH75" s="980"/>
      <c r="AI75" s="980"/>
      <c r="AJ75" s="980"/>
    </row>
    <row r="76" spans="1:36" x14ac:dyDescent="0.3">
      <c r="B76" s="955"/>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B77" s="955"/>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B78" s="955"/>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B79" s="955"/>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B80" s="955"/>
      <c r="C80" s="955"/>
      <c r="D80" s="955"/>
      <c r="E80" s="955"/>
      <c r="F80" s="955"/>
      <c r="G80" s="955"/>
    </row>
    <row r="81" spans="2:7" x14ac:dyDescent="0.3">
      <c r="B81" s="955"/>
      <c r="C81" s="955"/>
      <c r="D81" s="955"/>
      <c r="E81" s="955"/>
      <c r="F81" s="955"/>
      <c r="G81" s="955"/>
    </row>
    <row r="82" spans="2:7" x14ac:dyDescent="0.3">
      <c r="B82" s="955"/>
      <c r="C82" s="955"/>
      <c r="D82" s="955"/>
      <c r="E82" s="955"/>
      <c r="F82" s="955"/>
      <c r="G82" s="955"/>
    </row>
    <row r="83" spans="2:7" x14ac:dyDescent="0.3">
      <c r="B83" s="955"/>
      <c r="C83" s="955"/>
      <c r="D83" s="955"/>
      <c r="E83" s="955"/>
      <c r="F83" s="955"/>
      <c r="G83" s="955"/>
    </row>
    <row r="84" spans="2:7" x14ac:dyDescent="0.3">
      <c r="B84" s="955"/>
      <c r="C84" s="955"/>
      <c r="D84" s="955"/>
      <c r="E84" s="955"/>
      <c r="F84" s="955"/>
      <c r="G84" s="955"/>
    </row>
    <row r="85" spans="2:7" x14ac:dyDescent="0.3">
      <c r="B85" s="955"/>
      <c r="C85" s="955"/>
      <c r="D85" s="955"/>
      <c r="E85" s="955"/>
      <c r="F85" s="955"/>
      <c r="G85" s="955"/>
    </row>
    <row r="86" spans="2:7" x14ac:dyDescent="0.3">
      <c r="B86" s="955"/>
      <c r="C86" s="955"/>
      <c r="D86" s="955"/>
      <c r="E86" s="955"/>
      <c r="F86" s="955"/>
      <c r="G86" s="955"/>
    </row>
    <row r="87" spans="2:7" x14ac:dyDescent="0.3">
      <c r="B87" s="955"/>
      <c r="C87" s="955"/>
      <c r="D87" s="955"/>
      <c r="E87" s="955"/>
      <c r="F87" s="955"/>
      <c r="G87" s="955"/>
    </row>
    <row r="88" spans="2:7" x14ac:dyDescent="0.3">
      <c r="B88" s="955"/>
      <c r="C88" s="955"/>
      <c r="D88" s="955"/>
      <c r="E88" s="955"/>
      <c r="F88" s="955"/>
      <c r="G88" s="955"/>
    </row>
    <row r="89" spans="2:7" x14ac:dyDescent="0.3">
      <c r="B89" s="955"/>
      <c r="C89" s="955"/>
      <c r="D89" s="955"/>
      <c r="E89" s="955"/>
      <c r="F89" s="955"/>
      <c r="G89" s="955"/>
    </row>
    <row r="90" spans="2:7" x14ac:dyDescent="0.3">
      <c r="B90" s="955"/>
      <c r="C90" s="955"/>
      <c r="D90" s="955"/>
      <c r="E90" s="955"/>
      <c r="F90" s="955"/>
      <c r="G90" s="955"/>
    </row>
    <row r="91" spans="2:7" x14ac:dyDescent="0.3">
      <c r="B91" s="955"/>
      <c r="C91" s="955"/>
      <c r="D91" s="955"/>
      <c r="E91" s="955"/>
      <c r="F91" s="955"/>
      <c r="G91" s="955"/>
    </row>
    <row r="92" spans="2:7" x14ac:dyDescent="0.3">
      <c r="B92" s="955"/>
      <c r="C92" s="955"/>
      <c r="D92" s="955"/>
      <c r="E92" s="955"/>
      <c r="F92" s="955"/>
      <c r="G92" s="955"/>
    </row>
    <row r="93" spans="2:7" x14ac:dyDescent="0.3">
      <c r="B93" s="955"/>
      <c r="C93" s="955"/>
      <c r="D93" s="955"/>
      <c r="E93" s="955"/>
      <c r="F93" s="955"/>
      <c r="G93" s="955"/>
    </row>
    <row r="94" spans="2:7" x14ac:dyDescent="0.3">
      <c r="B94" s="955"/>
      <c r="C94" s="955"/>
      <c r="D94" s="955"/>
      <c r="E94" s="955"/>
      <c r="F94" s="955"/>
      <c r="G94" s="955"/>
    </row>
    <row r="95" spans="2:7" x14ac:dyDescent="0.3">
      <c r="B95" s="955"/>
      <c r="C95" s="955"/>
      <c r="D95" s="955"/>
      <c r="E95" s="955"/>
      <c r="F95" s="955"/>
      <c r="G95" s="955"/>
    </row>
    <row r="96" spans="2:7" x14ac:dyDescent="0.3">
      <c r="B96" s="955"/>
      <c r="C96" s="955"/>
      <c r="D96" s="955"/>
      <c r="E96" s="955"/>
      <c r="F96" s="955"/>
      <c r="G96" s="955"/>
    </row>
    <row r="97" spans="2:7" x14ac:dyDescent="0.3">
      <c r="B97" s="955"/>
      <c r="C97" s="955"/>
      <c r="D97" s="955"/>
      <c r="E97" s="955"/>
      <c r="F97" s="955"/>
      <c r="G97" s="955"/>
    </row>
    <row r="98" spans="2:7" x14ac:dyDescent="0.3">
      <c r="B98" s="955"/>
      <c r="C98" s="955"/>
      <c r="D98" s="955"/>
      <c r="E98" s="955"/>
      <c r="F98" s="955"/>
      <c r="G98" s="955"/>
    </row>
    <row r="99" spans="2:7" x14ac:dyDescent="0.3">
      <c r="B99" s="955"/>
      <c r="C99" s="955"/>
      <c r="D99" s="955"/>
      <c r="E99" s="955"/>
      <c r="F99" s="955"/>
      <c r="G99" s="955"/>
    </row>
    <row r="100" spans="2:7" x14ac:dyDescent="0.3">
      <c r="B100" s="955"/>
      <c r="C100" s="955"/>
      <c r="D100" s="955"/>
      <c r="E100" s="955"/>
      <c r="F100" s="955"/>
      <c r="G100" s="955"/>
    </row>
    <row r="101" spans="2:7" x14ac:dyDescent="0.3">
      <c r="B101" s="955"/>
      <c r="C101" s="955"/>
      <c r="D101" s="955"/>
      <c r="E101" s="955"/>
      <c r="F101" s="955"/>
      <c r="G101" s="955"/>
    </row>
    <row r="102" spans="2:7" x14ac:dyDescent="0.3">
      <c r="B102" s="955"/>
      <c r="C102" s="955"/>
      <c r="D102" s="955"/>
      <c r="E102" s="955"/>
      <c r="F102" s="955"/>
      <c r="G102" s="955"/>
    </row>
    <row r="103" spans="2:7" x14ac:dyDescent="0.3">
      <c r="B103" s="955"/>
      <c r="C103" s="955"/>
      <c r="D103" s="955"/>
      <c r="E103" s="955"/>
      <c r="F103" s="955"/>
      <c r="G103" s="955"/>
    </row>
    <row r="104" spans="2:7" x14ac:dyDescent="0.3">
      <c r="B104" s="955"/>
      <c r="C104" s="955"/>
      <c r="D104" s="955"/>
      <c r="E104" s="955"/>
      <c r="F104" s="955"/>
      <c r="G104" s="955"/>
    </row>
    <row r="105" spans="2:7" x14ac:dyDescent="0.3">
      <c r="B105" s="955"/>
      <c r="C105" s="955"/>
      <c r="D105" s="955"/>
      <c r="E105" s="955"/>
      <c r="F105" s="955"/>
      <c r="G105" s="955"/>
    </row>
    <row r="106" spans="2:7" x14ac:dyDescent="0.3">
      <c r="B106" s="955"/>
      <c r="C106" s="955"/>
      <c r="D106" s="955"/>
      <c r="E106" s="955"/>
      <c r="F106" s="955"/>
      <c r="G106" s="955"/>
    </row>
    <row r="107" spans="2:7" x14ac:dyDescent="0.3">
      <c r="B107" s="955"/>
      <c r="C107" s="955"/>
      <c r="D107" s="955"/>
      <c r="E107" s="955"/>
      <c r="F107" s="955"/>
      <c r="G107" s="955"/>
    </row>
    <row r="108" spans="2:7" x14ac:dyDescent="0.3">
      <c r="B108" s="955"/>
      <c r="C108" s="955"/>
      <c r="D108" s="955"/>
      <c r="E108" s="955"/>
      <c r="F108" s="955"/>
      <c r="G108" s="955"/>
    </row>
    <row r="109" spans="2:7" x14ac:dyDescent="0.3">
      <c r="B109" s="955"/>
      <c r="C109" s="955"/>
      <c r="D109" s="955"/>
      <c r="E109" s="955"/>
      <c r="F109" s="955"/>
      <c r="G109" s="955"/>
    </row>
    <row r="110" spans="2:7" x14ac:dyDescent="0.3">
      <c r="B110" s="955"/>
      <c r="C110" s="955"/>
      <c r="D110" s="955"/>
      <c r="E110" s="955"/>
      <c r="F110" s="955"/>
      <c r="G110" s="955"/>
    </row>
    <row r="111" spans="2:7" x14ac:dyDescent="0.3">
      <c r="B111" s="955"/>
      <c r="C111" s="955"/>
      <c r="D111" s="955"/>
      <c r="E111" s="955"/>
      <c r="F111" s="955"/>
      <c r="G111" s="955"/>
    </row>
    <row r="112" spans="2:7" x14ac:dyDescent="0.3">
      <c r="B112" s="955"/>
      <c r="C112" s="955"/>
      <c r="D112" s="955"/>
      <c r="E112" s="955"/>
      <c r="F112" s="955"/>
      <c r="G112" s="955"/>
    </row>
    <row r="113" spans="2:7" x14ac:dyDescent="0.3">
      <c r="B113" s="955"/>
      <c r="C113" s="955"/>
      <c r="D113" s="955"/>
      <c r="E113" s="955"/>
      <c r="F113" s="955"/>
      <c r="G113" s="955"/>
    </row>
    <row r="114" spans="2:7" x14ac:dyDescent="0.3">
      <c r="B114" s="955"/>
      <c r="C114" s="955"/>
      <c r="D114" s="955"/>
      <c r="E114" s="955"/>
      <c r="F114" s="955"/>
      <c r="G114" s="955"/>
    </row>
    <row r="115" spans="2:7" x14ac:dyDescent="0.3">
      <c r="B115" s="955"/>
      <c r="C115" s="955"/>
      <c r="D115" s="955"/>
      <c r="E115" s="955"/>
      <c r="F115" s="955"/>
      <c r="G115" s="955"/>
    </row>
    <row r="116" spans="2:7" x14ac:dyDescent="0.3">
      <c r="B116" s="955"/>
      <c r="C116" s="955"/>
      <c r="D116" s="955"/>
      <c r="E116" s="955"/>
      <c r="F116" s="955"/>
      <c r="G116" s="955"/>
    </row>
    <row r="117" spans="2:7" x14ac:dyDescent="0.3">
      <c r="B117" s="955"/>
      <c r="C117" s="955"/>
      <c r="D117" s="955"/>
      <c r="E117" s="955"/>
      <c r="F117" s="955"/>
      <c r="G117" s="955"/>
    </row>
    <row r="118" spans="2:7" x14ac:dyDescent="0.3">
      <c r="B118" s="955"/>
      <c r="C118" s="955"/>
      <c r="D118" s="955"/>
      <c r="E118" s="955"/>
      <c r="F118" s="955"/>
      <c r="G118" s="955"/>
    </row>
    <row r="119" spans="2:7" x14ac:dyDescent="0.3">
      <c r="B119" s="955"/>
      <c r="C119" s="955"/>
      <c r="D119" s="955"/>
      <c r="E119" s="955"/>
      <c r="F119" s="955"/>
      <c r="G119" s="955"/>
    </row>
    <row r="120" spans="2:7" x14ac:dyDescent="0.3">
      <c r="B120" s="955"/>
      <c r="C120" s="955"/>
      <c r="D120" s="955"/>
      <c r="E120" s="955"/>
      <c r="F120" s="955"/>
      <c r="G120" s="955"/>
    </row>
    <row r="121" spans="2:7" x14ac:dyDescent="0.3">
      <c r="B121" s="955"/>
      <c r="C121" s="955"/>
      <c r="D121" s="955"/>
      <c r="E121" s="955"/>
      <c r="F121" s="955"/>
      <c r="G121" s="955"/>
    </row>
    <row r="122" spans="2:7" x14ac:dyDescent="0.3">
      <c r="B122" s="955"/>
      <c r="C122" s="955"/>
      <c r="D122" s="955"/>
      <c r="E122" s="955"/>
      <c r="F122" s="955"/>
      <c r="G122" s="955"/>
    </row>
    <row r="123" spans="2:7" x14ac:dyDescent="0.3">
      <c r="B123" s="955"/>
      <c r="C123" s="955"/>
      <c r="D123" s="955"/>
      <c r="E123" s="955"/>
      <c r="F123" s="955"/>
      <c r="G123" s="955"/>
    </row>
    <row r="124" spans="2:7" x14ac:dyDescent="0.3">
      <c r="B124" s="955"/>
      <c r="C124" s="955"/>
      <c r="D124" s="955"/>
      <c r="E124" s="955"/>
      <c r="F124" s="955"/>
      <c r="G124" s="955"/>
    </row>
    <row r="125" spans="2:7" x14ac:dyDescent="0.3">
      <c r="C125" s="955"/>
      <c r="D125" s="955"/>
      <c r="E125" s="955"/>
      <c r="F125" s="955"/>
      <c r="G125" s="955"/>
    </row>
    <row r="126" spans="2:7" x14ac:dyDescent="0.3">
      <c r="C126" s="955"/>
      <c r="D126" s="955"/>
      <c r="E126" s="955"/>
      <c r="F126" s="955"/>
      <c r="G126" s="955"/>
    </row>
    <row r="127" spans="2:7" x14ac:dyDescent="0.3">
      <c r="C127" s="955"/>
      <c r="D127" s="955"/>
      <c r="E127" s="955"/>
      <c r="F127" s="955"/>
      <c r="G127" s="955"/>
    </row>
    <row r="128" spans="2: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3:AN66"/>
  <mergeCells count="48">
    <mergeCell ref="AG70:AH70"/>
    <mergeCell ref="AI70:AJ70"/>
    <mergeCell ref="AI58:AJ58"/>
    <mergeCell ref="A64:G64"/>
    <mergeCell ref="A66:G66"/>
    <mergeCell ref="K69:X69"/>
    <mergeCell ref="M70:M71"/>
    <mergeCell ref="N70:N71"/>
    <mergeCell ref="Z70:Z71"/>
    <mergeCell ref="AA70:AB70"/>
    <mergeCell ref="AC70:AD70"/>
    <mergeCell ref="AE70:AF70"/>
    <mergeCell ref="AI38:AJ38"/>
    <mergeCell ref="K57:X57"/>
    <mergeCell ref="M58:M59"/>
    <mergeCell ref="N58:N59"/>
    <mergeCell ref="Z58:Z59"/>
    <mergeCell ref="AA58:AB58"/>
    <mergeCell ref="AC58:AD58"/>
    <mergeCell ref="AE58:AF58"/>
    <mergeCell ref="AG58:AH58"/>
    <mergeCell ref="AE17:AF17"/>
    <mergeCell ref="AG17:AH17"/>
    <mergeCell ref="AI17:AJ17"/>
    <mergeCell ref="K37:X37"/>
    <mergeCell ref="M38:M39"/>
    <mergeCell ref="N38:N39"/>
    <mergeCell ref="Z38:Z39"/>
    <mergeCell ref="AA38:AB38"/>
    <mergeCell ref="AC38:AD38"/>
    <mergeCell ref="AE38:AF38"/>
    <mergeCell ref="M17:M18"/>
    <mergeCell ref="N17:N18"/>
    <mergeCell ref="Z17:Z18"/>
    <mergeCell ref="AA17:AB17"/>
    <mergeCell ref="AC17:AD17"/>
    <mergeCell ref="AG38:AH38"/>
    <mergeCell ref="AC2:AD2"/>
    <mergeCell ref="AE2:AF2"/>
    <mergeCell ref="AG2:AH2"/>
    <mergeCell ref="AI2:AJ2"/>
    <mergeCell ref="K16:X16"/>
    <mergeCell ref="AA2:AB2"/>
    <mergeCell ref="A1:H1"/>
    <mergeCell ref="K1:X1"/>
    <mergeCell ref="M2:M3"/>
    <mergeCell ref="N2:N3"/>
    <mergeCell ref="Z2:Z3"/>
  </mergeCells>
  <conditionalFormatting sqref="G46">
    <cfRule type="containsText" dxfId="2061" priority="23" operator="containsText" text="O">
      <formula>NOT(ISERROR(SEARCH("O",G46)))</formula>
    </cfRule>
  </conditionalFormatting>
  <conditionalFormatting sqref="G46">
    <cfRule type="containsText" dxfId="2060" priority="20" operator="containsText" text="N/A">
      <formula>NOT(ISERROR(SEARCH("N/A",G46)))</formula>
    </cfRule>
    <cfRule type="containsText" dxfId="2059" priority="21" operator="containsText" text="Blank">
      <formula>NOT(ISERROR(SEARCH("Blank",G46)))</formula>
    </cfRule>
    <cfRule type="containsText" dxfId="2058" priority="22" operator="containsText" text="M">
      <formula>NOT(ISERROR(SEARCH("M",G46)))</formula>
    </cfRule>
  </conditionalFormatting>
  <conditionalFormatting sqref="C7:D7 F7:H7">
    <cfRule type="containsText" dxfId="2057" priority="17" operator="containsText" text="N/A">
      <formula>NOT(ISERROR(SEARCH("N/A",C7)))</formula>
    </cfRule>
    <cfRule type="containsText" dxfId="2056" priority="18" operator="containsText" text="Blank">
      <formula>NOT(ISERROR(SEARCH("Blank",C7)))</formula>
    </cfRule>
    <cfRule type="containsText" dxfId="2055" priority="19" operator="containsText" text="M">
      <formula>NOT(ISERROR(SEARCH("M",C7)))</formula>
    </cfRule>
  </conditionalFormatting>
  <conditionalFormatting sqref="F46">
    <cfRule type="containsText" dxfId="2054" priority="16" operator="containsText" text="O">
      <formula>NOT(ISERROR(SEARCH("O",F46)))</formula>
    </cfRule>
  </conditionalFormatting>
  <conditionalFormatting sqref="F46">
    <cfRule type="containsText" dxfId="2053" priority="13" operator="containsText" text="N/A">
      <formula>NOT(ISERROR(SEARCH("N/A",F46)))</formula>
    </cfRule>
    <cfRule type="containsText" dxfId="2052" priority="14" operator="containsText" text="Blank">
      <formula>NOT(ISERROR(SEARCH("Blank",F46)))</formula>
    </cfRule>
    <cfRule type="containsText" dxfId="2051" priority="15" operator="containsText" text="M">
      <formula>NOT(ISERROR(SEARCH("M",F46)))</formula>
    </cfRule>
  </conditionalFormatting>
  <conditionalFormatting sqref="C46:D46">
    <cfRule type="containsText" dxfId="2050" priority="12" operator="containsText" text="O">
      <formula>NOT(ISERROR(SEARCH("O",C46)))</formula>
    </cfRule>
  </conditionalFormatting>
  <conditionalFormatting sqref="C46:D46">
    <cfRule type="containsText" dxfId="2049" priority="9" operator="containsText" text="N/A">
      <formula>NOT(ISERROR(SEARCH("N/A",C46)))</formula>
    </cfRule>
    <cfRule type="containsText" dxfId="2048" priority="10" operator="containsText" text="Blank">
      <formula>NOT(ISERROR(SEARCH("Blank",C46)))</formula>
    </cfRule>
    <cfRule type="containsText" dxfId="2047" priority="11" operator="containsText" text="M">
      <formula>NOT(ISERROR(SEARCH("M",C46)))</formula>
    </cfRule>
  </conditionalFormatting>
  <conditionalFormatting sqref="B125:B1048576 B1:B28 B30:B69">
    <cfRule type="duplicateValues" dxfId="2046" priority="8"/>
  </conditionalFormatting>
  <conditionalFormatting sqref="B29">
    <cfRule type="duplicateValues" dxfId="2045" priority="7"/>
  </conditionalFormatting>
  <conditionalFormatting sqref="Z4 Z51:Z55 Z40:Z43 Z45:Z49 Z19:Z35">
    <cfRule type="cellIs" dxfId="2044" priority="6" operator="greaterThan">
      <formula>0</formula>
    </cfRule>
  </conditionalFormatting>
  <conditionalFormatting sqref="Z5:Z14">
    <cfRule type="cellIs" dxfId="2043" priority="5" operator="greaterThan">
      <formula>0</formula>
    </cfRule>
  </conditionalFormatting>
  <conditionalFormatting sqref="Z60:Z67">
    <cfRule type="cellIs" dxfId="2042" priority="4" operator="greaterThan">
      <formula>0</formula>
    </cfRule>
  </conditionalFormatting>
  <conditionalFormatting sqref="Z72:Z75">
    <cfRule type="cellIs" dxfId="2041" priority="3" operator="greaterThan">
      <formula>0</formula>
    </cfRule>
  </conditionalFormatting>
  <conditionalFormatting sqref="Z50">
    <cfRule type="cellIs" dxfId="2040" priority="2" operator="greaterThan">
      <formula>0</formula>
    </cfRule>
  </conditionalFormatting>
  <conditionalFormatting sqref="Z44">
    <cfRule type="cellIs" dxfId="2039" priority="1" operator="greaterThan">
      <formula>0</formula>
    </cfRule>
  </conditionalFormatting>
  <dataValidations count="3">
    <dataValidation type="list" allowBlank="1" showInputMessage="1" showErrorMessage="1" sqref="V58:V68 V70:V79 V2:V15 V38:V56 V17:V36">
      <formula1>"Passed, Failed, N/A"</formula1>
    </dataValidation>
    <dataValidation type="list" allowBlank="1" showInputMessage="1" showErrorMessage="1" sqref="T70:T79 T58:T68 T2:T15 T38:T56 T17:T36">
      <formula1>"M, O, N/A"</formula1>
    </dataValidation>
    <dataValidation type="list" allowBlank="1" showInputMessage="1" showErrorMessage="1" sqref="X33 X19 X21 X4:X10 W70:W79 W2:W15 W58:W68 X12 W17:W36 W38:W56">
      <formula1>"Y, N"</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7" right="0.7" top="0.75" bottom="0.75" header="0.3" footer="0.3"/>
  <drawing r:id="rId19"/>
  <legacyDrawing r:id="rId20"/>
  <controls>
    <mc:AlternateContent xmlns:mc="http://schemas.openxmlformats.org/markup-compatibility/2006">
      <mc:Choice Requires="x14">
        <control shapeId="1120258" r:id="rId21" name="CommandButton2">
          <controlPr defaultSize="0" autoLine="0" r:id="rId22">
            <anchor moveWithCells="1">
              <from>
                <xdr:col>8</xdr:col>
                <xdr:colOff>213360</xdr:colOff>
                <xdr:row>18</xdr:row>
                <xdr:rowOff>0</xdr:rowOff>
              </from>
              <to>
                <xdr:col>9</xdr:col>
                <xdr:colOff>541020</xdr:colOff>
                <xdr:row>20</xdr:row>
                <xdr:rowOff>83820</xdr:rowOff>
              </to>
            </anchor>
          </controlPr>
        </control>
      </mc:Choice>
      <mc:Fallback>
        <control shapeId="1120258" r:id="rId21" name="CommandButton2"/>
      </mc:Fallback>
    </mc:AlternateContent>
    <mc:AlternateContent xmlns:mc="http://schemas.openxmlformats.org/markup-compatibility/2006">
      <mc:Choice Requires="x14">
        <control shapeId="1120257" r:id="rId23" name="CommandButton1">
          <controlPr defaultSize="0" autoLine="0" r:id="rId24">
            <anchor moveWithCells="1">
              <from>
                <xdr:col>8</xdr:col>
                <xdr:colOff>259080</xdr:colOff>
                <xdr:row>7</xdr:row>
                <xdr:rowOff>0</xdr:rowOff>
              </from>
              <to>
                <xdr:col>9</xdr:col>
                <xdr:colOff>556260</xdr:colOff>
                <xdr:row>9</xdr:row>
                <xdr:rowOff>45720</xdr:rowOff>
              </to>
            </anchor>
          </controlPr>
        </control>
      </mc:Choice>
      <mc:Fallback>
        <control shapeId="1120257" r:id="rId23"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dimension ref="A1:AN196"/>
  <sheetViews>
    <sheetView topLeftCell="G13" zoomScale="70" zoomScaleNormal="70" workbookViewId="0">
      <selection activeCell="O33" sqref="O33"/>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26.109375" style="883" customWidth="1"/>
    <col min="19" max="19" width="12.6640625" style="883" bestFit="1" customWidth="1"/>
    <col min="20" max="20" width="12.5546875" style="883" customWidth="1"/>
    <col min="21" max="21" width="11" style="883" customWidth="1"/>
    <col min="22" max="22" width="10.44140625" style="883" bestFit="1" customWidth="1"/>
    <col min="23" max="23" width="23.44140625" style="883" bestFit="1" customWidth="1"/>
    <col min="24" max="24" width="22.88671875" style="883" bestFit="1" customWidth="1"/>
    <col min="25" max="25" width="42.33203125" style="883" bestFit="1" customWidth="1"/>
    <col min="26" max="26" width="16.5546875" style="883" bestFit="1" customWidth="1"/>
    <col min="27" max="36" width="11" style="883" bestFit="1" customWidth="1"/>
    <col min="37" max="40" width="9.109375" style="883"/>
    <col min="41" max="16384" width="9.109375" style="884"/>
  </cols>
  <sheetData>
    <row r="1" spans="1:36" ht="12.75" customHeight="1" x14ac:dyDescent="0.45">
      <c r="A1" s="1188" t="s">
        <v>82</v>
      </c>
      <c r="B1" s="1189"/>
      <c r="C1" s="1189"/>
      <c r="D1" s="1189"/>
      <c r="E1" s="1189"/>
      <c r="F1" s="1189"/>
      <c r="G1" s="1189"/>
      <c r="H1" s="1189"/>
      <c r="K1" s="1173" t="s">
        <v>627</v>
      </c>
      <c r="L1" s="1174"/>
      <c r="M1" s="1174"/>
      <c r="N1" s="1174"/>
      <c r="O1" s="1174"/>
      <c r="P1" s="1174"/>
      <c r="Q1" s="1174"/>
      <c r="R1" s="1174"/>
      <c r="S1" s="1174"/>
      <c r="T1" s="1174"/>
      <c r="U1" s="1174"/>
      <c r="V1" s="1174"/>
      <c r="W1" s="1174"/>
      <c r="X1" s="1174"/>
      <c r="Y1" s="1026"/>
      <c r="Z1" s="985"/>
      <c r="AA1" s="1026"/>
      <c r="AB1" s="1026"/>
      <c r="AC1" s="1026"/>
      <c r="AD1" s="1026"/>
      <c r="AE1" s="1026"/>
      <c r="AF1" s="1026"/>
      <c r="AG1" s="1026"/>
      <c r="AH1" s="1026"/>
      <c r="AI1" s="1026"/>
      <c r="AJ1" s="1026"/>
    </row>
    <row r="2" spans="1:36" ht="27.6" x14ac:dyDescent="0.3">
      <c r="A2" s="932" t="s">
        <v>367</v>
      </c>
      <c r="B2" s="997" t="s">
        <v>708</v>
      </c>
      <c r="C2" s="884"/>
      <c r="D2" s="884"/>
      <c r="E2" s="884"/>
      <c r="F2" s="884"/>
      <c r="G2" s="884"/>
      <c r="H2" s="884"/>
      <c r="K2" s="1038" t="s">
        <v>133</v>
      </c>
      <c r="L2" s="1038" t="s">
        <v>91</v>
      </c>
      <c r="M2" s="1182" t="s">
        <v>75</v>
      </c>
      <c r="N2" s="1190" t="s">
        <v>134</v>
      </c>
      <c r="O2" s="1038" t="s">
        <v>135</v>
      </c>
      <c r="P2" s="1038" t="s">
        <v>136</v>
      </c>
      <c r="Q2" s="1038" t="s">
        <v>137</v>
      </c>
      <c r="R2" s="1038" t="s">
        <v>138</v>
      </c>
      <c r="S2" s="1027" t="s">
        <v>139</v>
      </c>
      <c r="T2" s="1027" t="s">
        <v>344</v>
      </c>
      <c r="U2" s="1027" t="s">
        <v>342</v>
      </c>
      <c r="V2" s="1027" t="s">
        <v>343</v>
      </c>
      <c r="W2" s="1027" t="s">
        <v>375</v>
      </c>
      <c r="X2" s="1027" t="s">
        <v>376</v>
      </c>
      <c r="Y2" s="983"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43948</v>
      </c>
      <c r="C3" s="950"/>
      <c r="D3" s="884"/>
      <c r="E3" s="884"/>
      <c r="F3" s="884"/>
      <c r="G3" s="884"/>
      <c r="H3" s="884"/>
      <c r="K3" s="1031"/>
      <c r="L3" s="1031"/>
      <c r="M3" s="1183"/>
      <c r="N3" s="1185"/>
      <c r="O3" s="1031"/>
      <c r="P3" s="888" t="s">
        <v>141</v>
      </c>
      <c r="Q3" s="1031"/>
      <c r="R3" s="1031"/>
      <c r="S3" s="1027"/>
      <c r="T3" s="1027"/>
      <c r="U3" s="1027"/>
      <c r="V3" s="1027"/>
      <c r="W3" s="1027"/>
      <c r="X3" s="1027"/>
      <c r="Y3" s="984"/>
      <c r="Z3" s="1187"/>
      <c r="AA3" s="1023" t="s">
        <v>672</v>
      </c>
      <c r="AB3" s="1023" t="s">
        <v>673</v>
      </c>
      <c r="AC3" s="1023" t="s">
        <v>672</v>
      </c>
      <c r="AD3" s="1023" t="s">
        <v>673</v>
      </c>
      <c r="AE3" s="1023" t="s">
        <v>672</v>
      </c>
      <c r="AF3" s="1023" t="s">
        <v>673</v>
      </c>
      <c r="AG3" s="1023" t="s">
        <v>672</v>
      </c>
      <c r="AH3" s="1023" t="s">
        <v>673</v>
      </c>
      <c r="AI3" s="1023" t="s">
        <v>672</v>
      </c>
      <c r="AJ3" s="1023" t="s">
        <v>673</v>
      </c>
    </row>
    <row r="4" spans="1:36" x14ac:dyDescent="0.3">
      <c r="A4" s="932" t="s">
        <v>368</v>
      </c>
      <c r="B4" s="949">
        <f ca="1">DATEDIF(B3,TODAY(),"D")/365</f>
        <v>0.53698630136986303</v>
      </c>
      <c r="C4" s="884"/>
      <c r="D4" s="884"/>
      <c r="E4" s="884"/>
      <c r="F4" s="884"/>
      <c r="G4" s="884"/>
      <c r="H4" s="884"/>
      <c r="K4" s="1028" t="s">
        <v>142</v>
      </c>
      <c r="L4" s="1028" t="s">
        <v>143</v>
      </c>
      <c r="M4" s="934" t="s">
        <v>5</v>
      </c>
      <c r="N4" s="929" t="s">
        <v>144</v>
      </c>
      <c r="O4" s="924" t="s">
        <v>372</v>
      </c>
      <c r="P4" s="964" t="s">
        <v>145</v>
      </c>
      <c r="Q4" s="964" t="s">
        <v>146</v>
      </c>
      <c r="R4" s="962" t="s">
        <v>147</v>
      </c>
      <c r="S4" s="889" t="s">
        <v>708</v>
      </c>
      <c r="T4" s="997" t="s">
        <v>72</v>
      </c>
      <c r="U4" s="1134">
        <v>44041.194444444445</v>
      </c>
      <c r="V4" s="997" t="s">
        <v>374</v>
      </c>
      <c r="W4" s="997"/>
      <c r="X4" s="997"/>
      <c r="Y4" s="979" t="s">
        <v>148</v>
      </c>
      <c r="Z4" s="981">
        <f>DATEDIF(AA4,AB4,"m")/12+DATEDIF(AC4,AD4,"m")/12+DATEDIF(AE4,AF4,"m")/12+DATEDIF(AG4,AH4,"m")/12+DATEDIF(AI4,AJ4,"m")/12</f>
        <v>0</v>
      </c>
      <c r="AA4" s="982"/>
      <c r="AB4" s="982"/>
      <c r="AC4" s="982"/>
      <c r="AD4" s="982"/>
      <c r="AE4" s="980"/>
      <c r="AF4" s="980"/>
      <c r="AG4" s="980"/>
      <c r="AH4" s="980"/>
      <c r="AI4" s="980"/>
      <c r="AJ4" s="980"/>
    </row>
    <row r="5" spans="1:36" ht="12.75" customHeight="1" x14ac:dyDescent="0.3">
      <c r="A5" s="932" t="s">
        <v>387</v>
      </c>
      <c r="B5" s="949">
        <v>5</v>
      </c>
      <c r="C5" s="951"/>
      <c r="D5" s="884"/>
      <c r="E5" s="884"/>
      <c r="F5" s="884"/>
      <c r="G5" s="884"/>
      <c r="H5" s="884"/>
      <c r="K5" s="1029"/>
      <c r="L5" s="1029"/>
      <c r="M5" s="934" t="s">
        <v>5</v>
      </c>
      <c r="N5" s="929" t="s">
        <v>144</v>
      </c>
      <c r="O5" s="924" t="s">
        <v>373</v>
      </c>
      <c r="P5" s="966"/>
      <c r="Q5" s="965" t="s">
        <v>150</v>
      </c>
      <c r="R5" s="963" t="s">
        <v>151</v>
      </c>
      <c r="S5" s="889" t="s">
        <v>708</v>
      </c>
      <c r="T5" s="997" t="s">
        <v>72</v>
      </c>
      <c r="U5" s="997"/>
      <c r="V5" s="997" t="s">
        <v>374</v>
      </c>
      <c r="W5" s="997"/>
      <c r="X5" s="997"/>
      <c r="Y5" s="1043"/>
      <c r="Z5" s="981">
        <f t="shared" ref="Z5:Z14" si="0">DATEDIF(AA5,AB5,"m")/12+DATEDIF(AC5,AD5,"m")/12+DATEDIF(AE5,AF5,"m")/12+DATEDIF(AG5,AH5,"m")/12+DATEDIF(AI5,AJ5,"m")/12</f>
        <v>0</v>
      </c>
      <c r="AA5" s="982"/>
      <c r="AB5" s="982"/>
      <c r="AC5" s="982"/>
      <c r="AD5" s="982"/>
      <c r="AE5" s="980"/>
      <c r="AF5" s="980"/>
      <c r="AG5" s="980"/>
      <c r="AH5" s="980"/>
      <c r="AI5" s="980"/>
      <c r="AJ5" s="980"/>
    </row>
    <row r="6" spans="1:36" ht="15" thickBot="1" x14ac:dyDescent="0.35">
      <c r="A6" s="932" t="s">
        <v>388</v>
      </c>
      <c r="B6" s="949">
        <f ca="1">B4+B5</f>
        <v>5.536986301369863</v>
      </c>
      <c r="C6" s="951"/>
      <c r="K6" s="1029"/>
      <c r="L6" s="1029"/>
      <c r="M6" s="934" t="s">
        <v>5</v>
      </c>
      <c r="N6" s="891" t="s">
        <v>149</v>
      </c>
      <c r="O6" s="918" t="s">
        <v>149</v>
      </c>
      <c r="P6" s="966"/>
      <c r="Q6" s="892" t="s">
        <v>150</v>
      </c>
      <c r="R6" s="893" t="s">
        <v>151</v>
      </c>
      <c r="S6" s="889" t="s">
        <v>708</v>
      </c>
      <c r="T6" s="997" t="s">
        <v>72</v>
      </c>
      <c r="U6" s="997"/>
      <c r="V6" s="997" t="s">
        <v>374</v>
      </c>
      <c r="W6" s="997"/>
      <c r="X6" s="997"/>
      <c r="Y6" s="894" t="s">
        <v>152</v>
      </c>
      <c r="Z6" s="981">
        <f t="shared" si="0"/>
        <v>0</v>
      </c>
      <c r="AA6" s="982"/>
      <c r="AB6" s="982"/>
      <c r="AC6" s="982"/>
      <c r="AD6" s="982"/>
      <c r="AE6" s="980"/>
      <c r="AF6" s="980"/>
      <c r="AG6" s="980"/>
      <c r="AH6" s="980"/>
      <c r="AI6" s="980"/>
      <c r="AJ6" s="980"/>
    </row>
    <row r="7" spans="1:36" ht="28.2"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966"/>
      <c r="Q7" s="964" t="s">
        <v>247</v>
      </c>
      <c r="R7" s="962" t="s">
        <v>154</v>
      </c>
      <c r="S7" s="889" t="s">
        <v>708</v>
      </c>
      <c r="T7" s="997" t="s">
        <v>72</v>
      </c>
      <c r="U7" s="997"/>
      <c r="V7" s="997"/>
      <c r="W7" s="997"/>
      <c r="X7" s="997"/>
      <c r="Y7" s="1042" t="s">
        <v>248</v>
      </c>
      <c r="Z7" s="981">
        <f t="shared" si="0"/>
        <v>0</v>
      </c>
      <c r="AA7" s="982"/>
      <c r="AB7" s="982"/>
      <c r="AC7" s="982"/>
      <c r="AD7" s="982"/>
      <c r="AE7" s="980"/>
      <c r="AF7" s="980"/>
      <c r="AG7" s="980"/>
      <c r="AH7" s="980"/>
      <c r="AI7" s="980"/>
      <c r="AJ7" s="980"/>
    </row>
    <row r="8" spans="1:36" ht="13.2" customHeight="1" x14ac:dyDescent="0.3">
      <c r="A8" s="937" t="s">
        <v>56</v>
      </c>
      <c r="B8" s="938" t="s">
        <v>182</v>
      </c>
      <c r="C8" s="1003"/>
      <c r="D8" s="1002" t="s">
        <v>77</v>
      </c>
      <c r="E8" s="1002"/>
      <c r="F8" s="1002"/>
      <c r="G8" s="1002"/>
      <c r="H8" s="939">
        <f>IF(C8&lt;&gt;"",'[2]CBL Score Standard'!$D64,IF(D8&lt;&gt;"",SUM('[2]CBL Score Standard'!$D64:$E64),IF(E8&lt;&gt;"",SUM('[2]CBL Score Standard'!$D64:$F64),IF(F8&lt;&gt;"",SUM('[2]CBL Score Standard'!$D64:$G64),IF(G8&lt;&gt;"",SUM('[2]CBL Score Standard'!$D64:$H64,0))))))</f>
        <v>4.6511627906976744E-2</v>
      </c>
      <c r="K8" s="1029"/>
      <c r="L8" s="1029"/>
      <c r="M8" s="934" t="s">
        <v>5</v>
      </c>
      <c r="N8" s="931" t="s">
        <v>144</v>
      </c>
      <c r="O8" s="896" t="s">
        <v>517</v>
      </c>
      <c r="P8" s="966"/>
      <c r="Q8" s="892" t="s">
        <v>153</v>
      </c>
      <c r="R8" s="893" t="s">
        <v>156</v>
      </c>
      <c r="S8" s="889" t="s">
        <v>708</v>
      </c>
      <c r="T8" s="997" t="s">
        <v>72</v>
      </c>
      <c r="U8" s="997"/>
      <c r="V8" s="997"/>
      <c r="W8" s="997"/>
      <c r="X8" s="997"/>
      <c r="Y8" s="897" t="s">
        <v>157</v>
      </c>
      <c r="Z8" s="981">
        <f t="shared" si="0"/>
        <v>0</v>
      </c>
      <c r="AA8" s="982"/>
      <c r="AB8" s="982"/>
      <c r="AC8" s="982"/>
      <c r="AD8" s="982"/>
      <c r="AE8" s="980"/>
      <c r="AF8" s="980"/>
      <c r="AG8" s="980"/>
      <c r="AH8" s="980"/>
      <c r="AI8" s="980"/>
      <c r="AJ8" s="980"/>
    </row>
    <row r="9" spans="1:36" x14ac:dyDescent="0.3">
      <c r="A9" s="940" t="s">
        <v>56</v>
      </c>
      <c r="B9" s="933" t="s">
        <v>427</v>
      </c>
      <c r="C9" s="1003" t="s">
        <v>77</v>
      </c>
      <c r="D9" s="1002"/>
      <c r="E9" s="1002"/>
      <c r="F9" s="1002"/>
      <c r="G9" s="1002"/>
      <c r="H9" s="939">
        <f>IF(C9&lt;&gt;"",'[2]CBL Score Standard'!$D65,IF(D9&lt;&gt;"",SUM('[2]CBL Score Standard'!$D65:$E65),IF(E9&lt;&gt;"",SUM('[2]CBL Score Standard'!$D65:$F65),IF(F9&lt;&gt;"",SUM('[2]CBL Score Standard'!$D65:$G65),IF(G9&lt;&gt;"",SUM('[2]CBL Score Standard'!$D65:$H65,0))))))</f>
        <v>0</v>
      </c>
      <c r="K9" s="1029"/>
      <c r="L9" s="1029"/>
      <c r="M9" s="934" t="s">
        <v>5</v>
      </c>
      <c r="N9" s="931" t="s">
        <v>144</v>
      </c>
      <c r="O9" s="896" t="s">
        <v>661</v>
      </c>
      <c r="P9" s="966"/>
      <c r="Q9" s="892" t="s">
        <v>155</v>
      </c>
      <c r="R9" s="893" t="s">
        <v>158</v>
      </c>
      <c r="S9" s="889" t="s">
        <v>708</v>
      </c>
      <c r="T9" s="997" t="s">
        <v>72</v>
      </c>
      <c r="U9" s="997"/>
      <c r="V9" s="997" t="s">
        <v>374</v>
      </c>
      <c r="W9" s="997"/>
      <c r="X9" s="997"/>
      <c r="Y9" s="894" t="s">
        <v>159</v>
      </c>
      <c r="Z9" s="981">
        <f t="shared" si="0"/>
        <v>0</v>
      </c>
      <c r="AA9" s="982"/>
      <c r="AB9" s="982"/>
      <c r="AC9" s="982"/>
      <c r="AD9" s="982"/>
      <c r="AE9" s="980"/>
      <c r="AF9" s="980"/>
      <c r="AG9" s="980"/>
      <c r="AH9" s="980"/>
      <c r="AI9" s="980"/>
      <c r="AJ9" s="980"/>
    </row>
    <row r="10" spans="1:36" x14ac:dyDescent="0.3">
      <c r="A10" s="940" t="s">
        <v>56</v>
      </c>
      <c r="B10" s="933" t="s">
        <v>663</v>
      </c>
      <c r="C10" s="1003"/>
      <c r="D10" s="1005" t="s">
        <v>77</v>
      </c>
      <c r="E10" s="1005"/>
      <c r="F10" s="1002"/>
      <c r="G10" s="1002"/>
      <c r="H10" s="939">
        <f>IF(C10&lt;&gt;"",'[2]CBL Score Standard'!$D66,IF(D10&lt;&gt;"",SUM('[2]CBL Score Standard'!$D66:$E66),IF(E10&lt;&gt;"",SUM('[2]CBL Score Standard'!$D66:$F66),IF(F10&lt;&gt;"",SUM('[2]CBL Score Standard'!$D66:$G66),IF(G10&lt;&gt;"",SUM('[2]CBL Score Standard'!$D66:$H66,0))))))</f>
        <v>0</v>
      </c>
      <c r="K10" s="1029"/>
      <c r="L10" s="1029"/>
      <c r="M10" s="934" t="s">
        <v>5</v>
      </c>
      <c r="N10" s="931" t="s">
        <v>144</v>
      </c>
      <c r="O10" s="896" t="s">
        <v>662</v>
      </c>
      <c r="P10" s="966"/>
      <c r="Q10" s="976" t="s">
        <v>659</v>
      </c>
      <c r="R10" s="976" t="s">
        <v>278</v>
      </c>
      <c r="S10" s="889"/>
      <c r="T10" s="997" t="s">
        <v>72</v>
      </c>
      <c r="U10" s="997"/>
      <c r="V10" s="997" t="s">
        <v>374</v>
      </c>
      <c r="W10" s="997"/>
      <c r="X10" s="997"/>
      <c r="Y10" s="899" t="s">
        <v>160</v>
      </c>
      <c r="Z10" s="981">
        <f t="shared" si="0"/>
        <v>0</v>
      </c>
      <c r="AA10" s="982"/>
      <c r="AB10" s="982"/>
      <c r="AC10" s="982"/>
      <c r="AD10" s="982"/>
      <c r="AE10" s="980"/>
      <c r="AF10" s="980"/>
      <c r="AG10" s="980"/>
      <c r="AH10" s="980"/>
      <c r="AI10" s="980"/>
      <c r="AJ10" s="980"/>
    </row>
    <row r="11" spans="1:36" x14ac:dyDescent="0.3">
      <c r="A11" s="940" t="s">
        <v>56</v>
      </c>
      <c r="B11" s="933" t="s">
        <v>215</v>
      </c>
      <c r="C11" s="1003"/>
      <c r="D11" s="1005" t="s">
        <v>77</v>
      </c>
      <c r="E11" s="1005"/>
      <c r="F11" s="1002"/>
      <c r="G11" s="1002"/>
      <c r="H11" s="939">
        <f>IF(C11&lt;&gt;"",'[2]CBL Score Standard'!$D67,IF(D11&lt;&gt;"",SUM('[2]CBL Score Standard'!$D67:$E67),IF(E11&lt;&gt;"",SUM('[2]CBL Score Standard'!$D67:$F67),IF(F11&lt;&gt;"",SUM('[2]CBL Score Standard'!$D67:$G67),IF(G11&lt;&gt;"",SUM('[2]CBL Score Standard'!$D67:$H67,0))))))</f>
        <v>0</v>
      </c>
      <c r="K11" s="1029"/>
      <c r="L11" s="1029"/>
      <c r="M11" s="934" t="s">
        <v>5</v>
      </c>
      <c r="N11" s="889" t="s">
        <v>31</v>
      </c>
      <c r="O11" s="925" t="s">
        <v>175</v>
      </c>
      <c r="P11" s="1029"/>
      <c r="Q11" s="890" t="s">
        <v>383</v>
      </c>
      <c r="R11" s="893" t="s">
        <v>176</v>
      </c>
      <c r="S11" s="889" t="s">
        <v>708</v>
      </c>
      <c r="T11" s="997" t="s">
        <v>72</v>
      </c>
      <c r="U11" s="999">
        <v>44029</v>
      </c>
      <c r="V11" s="997" t="s">
        <v>374</v>
      </c>
      <c r="W11" s="997"/>
      <c r="X11" s="997"/>
      <c r="Y11" s="897" t="s">
        <v>177</v>
      </c>
      <c r="Z11" s="981">
        <f t="shared" si="0"/>
        <v>0</v>
      </c>
      <c r="AA11" s="982"/>
      <c r="AB11" s="982"/>
      <c r="AC11" s="982"/>
      <c r="AD11" s="982"/>
      <c r="AE11" s="980"/>
      <c r="AF11" s="980"/>
      <c r="AG11" s="980"/>
      <c r="AH11" s="980"/>
      <c r="AI11" s="980"/>
      <c r="AJ11" s="980"/>
    </row>
    <row r="12" spans="1:36" x14ac:dyDescent="0.3">
      <c r="A12" s="940" t="s">
        <v>63</v>
      </c>
      <c r="B12" s="933" t="s">
        <v>236</v>
      </c>
      <c r="C12" s="1003"/>
      <c r="D12" s="1003"/>
      <c r="E12" s="1003"/>
      <c r="F12" s="1002"/>
      <c r="G12" s="1002"/>
      <c r="H12" s="939" t="b">
        <f>IF(C12&lt;&gt;"",'[2]CBL Score Standard'!$D68,IF(D12&lt;&gt;"",SUM('[2]CBL Score Standard'!$D68:$E68),IF(E12&lt;&gt;"",SUM('[2]CBL Score Standard'!$D68:$F68),IF(F12&lt;&gt;"",SUM('[2]CBL Score Standard'!$D68:$G68),IF(G12&lt;&gt;"",SUM('[2]CBL Score Standard'!$D68:$H68,0))))))</f>
        <v>0</v>
      </c>
      <c r="K12" s="1029"/>
      <c r="L12" s="1029"/>
      <c r="M12" s="934" t="s">
        <v>5</v>
      </c>
      <c r="N12" s="931" t="s">
        <v>31</v>
      </c>
      <c r="O12" s="896" t="s">
        <v>660</v>
      </c>
      <c r="P12" s="995">
        <v>43613</v>
      </c>
      <c r="Q12" s="892" t="s">
        <v>167</v>
      </c>
      <c r="R12" s="893" t="s">
        <v>168</v>
      </c>
      <c r="S12" s="889" t="s">
        <v>708</v>
      </c>
      <c r="T12" s="997" t="s">
        <v>72</v>
      </c>
      <c r="U12" s="997"/>
      <c r="V12" s="997"/>
      <c r="W12" s="997"/>
      <c r="X12" s="997"/>
      <c r="Y12" s="894"/>
      <c r="Z12" s="981">
        <f t="shared" si="0"/>
        <v>0</v>
      </c>
      <c r="AA12" s="982"/>
      <c r="AB12" s="982"/>
      <c r="AC12" s="982"/>
      <c r="AD12" s="982"/>
      <c r="AE12" s="980"/>
      <c r="AF12" s="980"/>
      <c r="AG12" s="980"/>
      <c r="AH12" s="980"/>
      <c r="AI12" s="980"/>
      <c r="AJ12" s="980"/>
    </row>
    <row r="13" spans="1:36"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892" t="s">
        <v>230</v>
      </c>
      <c r="Q13" s="892" t="s">
        <v>217</v>
      </c>
      <c r="R13" s="892" t="s">
        <v>217</v>
      </c>
      <c r="S13" s="889" t="s">
        <v>708</v>
      </c>
      <c r="T13" s="421"/>
      <c r="U13" s="1000"/>
      <c r="V13" s="997"/>
      <c r="W13" s="997"/>
      <c r="X13" s="997"/>
      <c r="Y13" s="894" t="s">
        <v>169</v>
      </c>
      <c r="Z13" s="981">
        <f t="shared" si="0"/>
        <v>0</v>
      </c>
      <c r="AA13" s="982"/>
      <c r="AB13" s="982"/>
      <c r="AC13" s="982"/>
      <c r="AD13" s="982"/>
      <c r="AE13" s="980"/>
      <c r="AF13" s="980"/>
      <c r="AG13" s="980"/>
      <c r="AH13" s="980"/>
      <c r="AI13" s="980"/>
      <c r="AJ13" s="980"/>
    </row>
    <row r="14" spans="1:36" ht="27.6" x14ac:dyDescent="0.3">
      <c r="A14" s="940" t="s">
        <v>55</v>
      </c>
      <c r="B14" s="933" t="s">
        <v>694</v>
      </c>
      <c r="C14" s="1003"/>
      <c r="D14" s="1003"/>
      <c r="E14" s="1002"/>
      <c r="F14" s="1002"/>
      <c r="G14" s="1002"/>
      <c r="H14" s="939" t="b">
        <f>IF(C14&lt;&gt;"",'[2]CBL Score Standard'!$D70,IF(D14&lt;&gt;"",SUM('[2]CBL Score Standard'!$D70:$E70),IF(E14&lt;&gt;"",SUM('[2]CBL Score Standard'!$D70:$F70),IF(F14&lt;&gt;"",SUM('[2]CBL Score Standard'!$D70:$G70),IF(G14&lt;&gt;"",SUM('[2]CBL Score Standard'!$D70:$H70,0))))))</f>
        <v>0</v>
      </c>
      <c r="K14" s="1030"/>
      <c r="L14" s="1030"/>
      <c r="M14" s="934" t="s">
        <v>5</v>
      </c>
      <c r="N14" s="889" t="s">
        <v>41</v>
      </c>
      <c r="O14" s="923" t="s">
        <v>450</v>
      </c>
      <c r="P14" s="995">
        <v>43627</v>
      </c>
      <c r="Q14" s="892" t="s">
        <v>381</v>
      </c>
      <c r="R14" s="893" t="s">
        <v>382</v>
      </c>
      <c r="S14" s="889" t="s">
        <v>708</v>
      </c>
      <c r="T14" s="997" t="s">
        <v>72</v>
      </c>
      <c r="U14" s="995"/>
      <c r="V14" s="997" t="s">
        <v>374</v>
      </c>
      <c r="W14" s="997"/>
      <c r="X14" s="997"/>
      <c r="Y14" s="894" t="s">
        <v>163</v>
      </c>
      <c r="Z14" s="981">
        <f t="shared" si="0"/>
        <v>0</v>
      </c>
      <c r="AA14" s="982"/>
      <c r="AB14" s="982"/>
      <c r="AC14" s="982"/>
      <c r="AD14" s="982"/>
      <c r="AE14" s="980"/>
      <c r="AF14" s="980"/>
      <c r="AG14" s="980"/>
      <c r="AH14" s="980"/>
      <c r="AI14" s="980"/>
      <c r="AJ14" s="980"/>
    </row>
    <row r="15" spans="1:36" x14ac:dyDescent="0.3">
      <c r="A15" s="940" t="s">
        <v>55</v>
      </c>
      <c r="B15" s="933" t="s">
        <v>185</v>
      </c>
      <c r="C15" s="1003"/>
      <c r="D15" s="1002"/>
      <c r="E15" s="1002"/>
      <c r="F15" s="1002"/>
      <c r="G15" s="1002"/>
      <c r="H15" s="939" t="b">
        <f>IF(C15&lt;&gt;"",'[2]CBL Score Standard'!$D71,IF(D15&lt;&gt;"",SUM('[2]CBL Score Standard'!$D71:$E71),IF(E15&lt;&gt;"",SUM('[2]CBL Score Standard'!$D71:$F71),IF(F15&lt;&gt;"",SUM('[2]CBL Score Standard'!$D71:$G71),IF(G15&lt;&gt;"",SUM('[2]CBL Score Standard'!$D71:$H71,0))))))</f>
        <v>0</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D16" s="1003" t="s">
        <v>77</v>
      </c>
      <c r="E16" s="1006"/>
      <c r="F16" s="1003"/>
      <c r="G16" s="1003"/>
      <c r="H16" s="939">
        <f>IF(C16&lt;&gt;"",'[2]CBL Score Standard'!$D72,IF(D16&lt;&gt;"",SUM('[2]CBL Score Standard'!$D72:$E72),IF(E16&lt;&gt;"",SUM('[2]CBL Score Standard'!$D72:$F72),IF(F16&lt;&gt;"",SUM('[2]CBL Score Standard'!$D72:$G72),IF(G16&lt;&gt;"",SUM('[2]CBL Score Standard'!$D72:$H72,0))))))</f>
        <v>0</v>
      </c>
      <c r="K16" s="1173" t="s">
        <v>170</v>
      </c>
      <c r="L16" s="1174"/>
      <c r="M16" s="1174"/>
      <c r="N16" s="1174"/>
      <c r="O16" s="1174"/>
      <c r="P16" s="1174"/>
      <c r="Q16" s="1174"/>
      <c r="R16" s="1174"/>
      <c r="S16" s="1174"/>
      <c r="T16" s="1174"/>
      <c r="U16" s="1174"/>
      <c r="V16" s="1174"/>
      <c r="W16" s="1174"/>
      <c r="X16" s="1174"/>
      <c r="Y16" s="1026"/>
      <c r="Z16" s="985"/>
      <c r="AA16" s="1026"/>
      <c r="AB16" s="1026"/>
      <c r="AC16" s="1026"/>
      <c r="AD16" s="1026"/>
      <c r="AE16" s="1026"/>
      <c r="AF16" s="1026"/>
      <c r="AG16" s="1026"/>
      <c r="AH16" s="1026"/>
      <c r="AI16" s="1026"/>
      <c r="AJ16" s="1026"/>
    </row>
    <row r="17" spans="1:36" ht="27.6" x14ac:dyDescent="0.3">
      <c r="A17" s="940" t="s">
        <v>55</v>
      </c>
      <c r="B17" s="933" t="s">
        <v>194</v>
      </c>
      <c r="C17" s="1003"/>
      <c r="D17" s="1003"/>
      <c r="E17" s="1003"/>
      <c r="F17" s="1003"/>
      <c r="G17" s="1003"/>
      <c r="H17" s="939" t="b">
        <f>IF(C17&lt;&gt;"",'[2]CBL Score Standard'!$D73,IF(D17&lt;&gt;"",SUM('[2]CBL Score Standard'!$D73:$E73),IF(E17&lt;&gt;"",SUM('[2]CBL Score Standard'!$D73:$F73),IF(F17&lt;&gt;"",SUM('[2]CBL Score Standard'!$D73:$G73),IF(G17&lt;&gt;"",SUM('[2]CBL Score Standard'!$D73:$H73,0))))))</f>
        <v>0</v>
      </c>
      <c r="K17" s="1037" t="s">
        <v>133</v>
      </c>
      <c r="L17" s="1037" t="s">
        <v>91</v>
      </c>
      <c r="M17" s="1182" t="s">
        <v>75</v>
      </c>
      <c r="N17" s="1184" t="s">
        <v>134</v>
      </c>
      <c r="O17" s="1037" t="s">
        <v>135</v>
      </c>
      <c r="P17" s="1037" t="s">
        <v>136</v>
      </c>
      <c r="Q17" s="1037" t="s">
        <v>137</v>
      </c>
      <c r="R17" s="1037" t="s">
        <v>138</v>
      </c>
      <c r="S17" s="1035" t="s">
        <v>139</v>
      </c>
      <c r="T17" s="1027" t="s">
        <v>344</v>
      </c>
      <c r="U17" s="1027" t="s">
        <v>342</v>
      </c>
      <c r="V17" s="1027"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27.6" x14ac:dyDescent="0.3">
      <c r="A18" s="940" t="s">
        <v>55</v>
      </c>
      <c r="B18" s="933" t="s">
        <v>196</v>
      </c>
      <c r="C18" s="1003"/>
      <c r="D18" s="1003"/>
      <c r="E18" s="1003"/>
      <c r="F18" s="1003"/>
      <c r="G18" s="1003"/>
      <c r="H18" s="939" t="b">
        <f>IF(C18&lt;&gt;"",'[2]CBL Score Standard'!$D74,IF(D18&lt;&gt;"",SUM('[2]CBL Score Standard'!$D74:$E74),IF(E18&lt;&gt;"",SUM('[2]CBL Score Standard'!$D74:$F74),IF(F18&lt;&gt;"",SUM('[2]CBL Score Standard'!$D74:$G74),IF(G18&lt;&gt;"",SUM('[2]CBL Score Standard'!$D74:$H74,0))))))</f>
        <v>0</v>
      </c>
      <c r="K18" s="1031"/>
      <c r="L18" s="1031"/>
      <c r="M18" s="1183"/>
      <c r="N18" s="1190"/>
      <c r="O18" s="1031"/>
      <c r="P18" s="888" t="s">
        <v>141</v>
      </c>
      <c r="Q18" s="1031"/>
      <c r="R18" s="1031"/>
      <c r="S18" s="1036"/>
      <c r="T18" s="1027"/>
      <c r="U18" s="1027"/>
      <c r="V18" s="1027"/>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x14ac:dyDescent="0.3">
      <c r="A19" s="940" t="s">
        <v>55</v>
      </c>
      <c r="B19" s="933" t="s">
        <v>198</v>
      </c>
      <c r="C19" s="1003"/>
      <c r="D19" s="1003"/>
      <c r="E19" s="1003"/>
      <c r="F19" s="1003"/>
      <c r="G19" s="1003"/>
      <c r="H19" s="939" t="b">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028" t="s">
        <v>145</v>
      </c>
      <c r="Q19" s="890" t="s">
        <v>172</v>
      </c>
      <c r="R19" s="893" t="s">
        <v>173</v>
      </c>
      <c r="S19" s="889" t="s">
        <v>708</v>
      </c>
      <c r="T19" s="997" t="s">
        <v>72</v>
      </c>
      <c r="U19" s="999">
        <v>44075</v>
      </c>
      <c r="V19" s="997" t="s">
        <v>374</v>
      </c>
      <c r="W19" s="997"/>
      <c r="X19" s="997"/>
      <c r="Y19" s="897" t="s">
        <v>174</v>
      </c>
      <c r="Z19" s="981">
        <f t="shared" ref="Z19:Z35" si="1">DATEDIF(AA19,AB19,"m")/12+DATEDIF(AC19,AD19,"m")/12+DATEDIF(AE19,AF19,"m")/12+DATEDIF(AG19,AH19,"m")/12+DATEDIF(AI19,AJ19,"m")/12</f>
        <v>0</v>
      </c>
      <c r="AA19" s="982"/>
      <c r="AB19" s="982"/>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030"/>
      <c r="Q20" s="890" t="s">
        <v>179</v>
      </c>
      <c r="R20" s="893" t="s">
        <v>180</v>
      </c>
      <c r="S20" s="889" t="s">
        <v>708</v>
      </c>
      <c r="T20" s="997" t="s">
        <v>72</v>
      </c>
      <c r="U20" s="999">
        <v>44083</v>
      </c>
      <c r="V20" s="997" t="s">
        <v>374</v>
      </c>
      <c r="W20" s="997"/>
      <c r="X20" s="997"/>
      <c r="Y20" s="897" t="s">
        <v>181</v>
      </c>
      <c r="Z20" s="981">
        <f t="shared" si="1"/>
        <v>0</v>
      </c>
      <c r="AA20" s="982"/>
      <c r="AB20" s="982"/>
      <c r="AC20" s="982"/>
      <c r="AD20" s="982"/>
      <c r="AE20" s="980"/>
      <c r="AF20" s="980"/>
      <c r="AG20" s="980"/>
      <c r="AH20" s="980"/>
      <c r="AI20" s="980"/>
      <c r="AJ20" s="980"/>
    </row>
    <row r="21" spans="1:36" x14ac:dyDescent="0.3">
      <c r="A21" s="940" t="s">
        <v>55</v>
      </c>
      <c r="B21" s="933" t="s">
        <v>664</v>
      </c>
      <c r="C21" s="1003"/>
      <c r="D21" s="1003" t="s">
        <v>77</v>
      </c>
      <c r="E21" s="1005"/>
      <c r="F21" s="1002"/>
      <c r="G21" s="1002"/>
      <c r="H21" s="939">
        <f>IF(C21&lt;&gt;"",'[2]CBL Score Standard'!$D77,IF(D21&lt;&gt;"",SUM('[2]CBL Score Standard'!$D77:$E77),IF(E21&lt;&gt;"",SUM('[2]CBL Score Standard'!$D77:$F77),IF(F21&lt;&gt;"",SUM('[2]CBL Score Standard'!$D77:$G77),IF(G21&lt;&gt;"",SUM('[2]CBL Score Standard'!$D77:$H77,0))))))</f>
        <v>0</v>
      </c>
      <c r="K21" s="1029"/>
      <c r="L21" s="1029"/>
      <c r="M21" s="934" t="s">
        <v>6</v>
      </c>
      <c r="N21" s="889" t="s">
        <v>56</v>
      </c>
      <c r="O21" s="923" t="s">
        <v>182</v>
      </c>
      <c r="P21" s="995">
        <v>43609</v>
      </c>
      <c r="Q21" s="892" t="s">
        <v>172</v>
      </c>
      <c r="R21" s="898" t="s">
        <v>183</v>
      </c>
      <c r="S21" s="889" t="s">
        <v>708</v>
      </c>
      <c r="T21" s="997" t="s">
        <v>72</v>
      </c>
      <c r="U21" s="1000"/>
      <c r="V21" s="997"/>
      <c r="W21" s="997"/>
      <c r="X21" s="997"/>
      <c r="Y21" s="899" t="s">
        <v>184</v>
      </c>
      <c r="Z21" s="981">
        <f t="shared" si="1"/>
        <v>0</v>
      </c>
      <c r="AA21" s="982"/>
      <c r="AB21" s="982"/>
      <c r="AC21" s="982"/>
      <c r="AD21" s="982"/>
      <c r="AE21" s="980"/>
      <c r="AF21" s="980"/>
      <c r="AG21" s="980"/>
      <c r="AH21" s="980"/>
      <c r="AI21" s="980"/>
      <c r="AJ21" s="980"/>
    </row>
    <row r="22" spans="1:36" x14ac:dyDescent="0.3">
      <c r="A22" s="940" t="s">
        <v>55</v>
      </c>
      <c r="B22" s="933" t="s">
        <v>448</v>
      </c>
      <c r="C22" s="1003"/>
      <c r="D22" s="1003" t="s">
        <v>77</v>
      </c>
      <c r="E22" s="1005"/>
      <c r="F22" s="1002"/>
      <c r="G22" s="1002"/>
      <c r="H22" s="939">
        <f>IF(C22&lt;&gt;"",'[2]CBL Score Standard'!$D78,IF(D22&lt;&gt;"",SUM('[2]CBL Score Standard'!$D78:$E78),IF(E22&lt;&gt;"",SUM('[2]CBL Score Standard'!$D78:$F78),IF(F22&lt;&gt;"",SUM('[2]CBL Score Standard'!$D78:$G78),IF(G22&lt;&gt;"",SUM('[2]CBL Score Standard'!$D78:$H78,0))))))</f>
        <v>0</v>
      </c>
      <c r="K22" s="1029"/>
      <c r="L22" s="1029"/>
      <c r="M22" s="934" t="s">
        <v>6</v>
      </c>
      <c r="N22" s="889" t="s">
        <v>144</v>
      </c>
      <c r="O22" s="923" t="s">
        <v>187</v>
      </c>
      <c r="P22" s="1029"/>
      <c r="Q22" s="890" t="s">
        <v>153</v>
      </c>
      <c r="R22" s="893" t="s">
        <v>156</v>
      </c>
      <c r="S22" s="889" t="s">
        <v>708</v>
      </c>
      <c r="T22" s="997" t="s">
        <v>72</v>
      </c>
      <c r="U22" s="999">
        <v>44063</v>
      </c>
      <c r="V22" s="997" t="s">
        <v>374</v>
      </c>
      <c r="W22" s="997"/>
      <c r="X22" s="997"/>
      <c r="Y22" s="897" t="s">
        <v>157</v>
      </c>
      <c r="Z22" s="981">
        <f t="shared" si="1"/>
        <v>0</v>
      </c>
      <c r="AA22" s="982"/>
      <c r="AB22" s="982"/>
      <c r="AC22" s="982"/>
      <c r="AD22" s="982"/>
      <c r="AE22" s="980"/>
      <c r="AF22" s="980"/>
      <c r="AG22" s="980"/>
      <c r="AH22" s="980"/>
      <c r="AI22" s="980"/>
      <c r="AJ22" s="980"/>
    </row>
    <row r="23" spans="1:36" ht="12.75" customHeight="1" x14ac:dyDescent="0.3">
      <c r="A23" s="940" t="s">
        <v>55</v>
      </c>
      <c r="B23" s="933" t="s">
        <v>665</v>
      </c>
      <c r="C23" s="1003"/>
      <c r="D23" s="1003" t="s">
        <v>77</v>
      </c>
      <c r="E23" s="1005"/>
      <c r="F23" s="1002"/>
      <c r="G23" s="1002"/>
      <c r="H23" s="939">
        <f>IF(C23&lt;&gt;"",'[2]CBL Score Standard'!$D79,IF(D23&lt;&gt;"",SUM('[2]CBL Score Standard'!$D79:$E79),IF(E23&lt;&gt;"",SUM('[2]CBL Score Standard'!$D79:$F79),IF(F23&lt;&gt;"",SUM('[2]CBL Score Standard'!$D79:$G79),IF(G23&lt;&gt;"",SUM('[2]CBL Score Standard'!$D79:$H79,0))))))</f>
        <v>0</v>
      </c>
      <c r="K23" s="1029"/>
      <c r="L23" s="1029"/>
      <c r="M23" s="934" t="s">
        <v>6</v>
      </c>
      <c r="N23" s="889" t="s">
        <v>144</v>
      </c>
      <c r="O23" s="923" t="s">
        <v>188</v>
      </c>
      <c r="P23" s="1029"/>
      <c r="Q23" s="892" t="s">
        <v>155</v>
      </c>
      <c r="R23" s="893" t="s">
        <v>158</v>
      </c>
      <c r="S23" s="889" t="s">
        <v>708</v>
      </c>
      <c r="T23" s="997"/>
      <c r="U23" s="997"/>
      <c r="V23" s="997"/>
      <c r="W23" s="997"/>
      <c r="X23" s="997"/>
      <c r="Y23" s="894" t="s">
        <v>159</v>
      </c>
      <c r="Z23" s="981">
        <f t="shared" si="1"/>
        <v>0</v>
      </c>
      <c r="AA23" s="982"/>
      <c r="AB23" s="982"/>
      <c r="AC23" s="982"/>
      <c r="AD23" s="982"/>
      <c r="AE23" s="980"/>
      <c r="AF23" s="980"/>
      <c r="AG23" s="980"/>
      <c r="AH23" s="980"/>
      <c r="AI23" s="980"/>
      <c r="AJ23" s="980"/>
    </row>
    <row r="24" spans="1:36" ht="12.75" customHeight="1" x14ac:dyDescent="0.3">
      <c r="A24" s="940" t="s">
        <v>55</v>
      </c>
      <c r="B24" s="933" t="s">
        <v>238</v>
      </c>
      <c r="C24" s="1003"/>
      <c r="D24" s="1003"/>
      <c r="E24" s="1003"/>
      <c r="F24" s="1002"/>
      <c r="G24" s="1002"/>
      <c r="H24" s="939" t="b">
        <f>IF(C24&lt;&gt;"",'[2]CBL Score Standard'!$D80,IF(D24&lt;&gt;"",SUM('[2]CBL Score Standard'!$D80:$E80),IF(E24&lt;&gt;"",SUM('[2]CBL Score Standard'!$D80:$F80),IF(F24&lt;&gt;"",SUM('[2]CBL Score Standard'!$D80:$G80),IF(G24&lt;&gt;"",SUM('[2]CBL Score Standard'!$D80:$H80,0))))))</f>
        <v>0</v>
      </c>
      <c r="K24" s="1029"/>
      <c r="L24" s="1029"/>
      <c r="M24" s="934" t="s">
        <v>6</v>
      </c>
      <c r="N24" s="889" t="s">
        <v>144</v>
      </c>
      <c r="O24" s="923" t="s">
        <v>189</v>
      </c>
      <c r="P24" s="1029"/>
      <c r="Q24" s="976" t="s">
        <v>659</v>
      </c>
      <c r="R24" s="976" t="s">
        <v>278</v>
      </c>
      <c r="S24" s="889" t="s">
        <v>708</v>
      </c>
      <c r="T24" s="997" t="s">
        <v>72</v>
      </c>
      <c r="U24" s="999">
        <v>44092</v>
      </c>
      <c r="V24" s="997" t="s">
        <v>374</v>
      </c>
      <c r="W24" s="997"/>
      <c r="X24" s="997"/>
      <c r="Y24" s="899" t="s">
        <v>160</v>
      </c>
      <c r="Z24" s="981">
        <f t="shared" si="1"/>
        <v>0</v>
      </c>
      <c r="AA24" s="982"/>
      <c r="AB24" s="982"/>
      <c r="AC24" s="982"/>
      <c r="AD24" s="982"/>
      <c r="AE24" s="980"/>
      <c r="AF24" s="980"/>
      <c r="AG24" s="980"/>
      <c r="AH24" s="980"/>
      <c r="AI24" s="980"/>
      <c r="AJ24" s="980"/>
    </row>
    <row r="25" spans="1:36" x14ac:dyDescent="0.3">
      <c r="A25" s="940" t="s">
        <v>55</v>
      </c>
      <c r="B25" s="933" t="s">
        <v>515</v>
      </c>
      <c r="C25" s="1003"/>
      <c r="D25" s="1003"/>
      <c r="E25" s="1003"/>
      <c r="F25" s="1002"/>
      <c r="G25" s="1002"/>
      <c r="H25" s="939" t="b">
        <f>IF(C25&lt;&gt;"",'[2]CBL Score Standard'!$D81,IF(D25&lt;&gt;"",SUM('[2]CBL Score Standard'!$D81:$E81),IF(E25&lt;&gt;"",SUM('[2]CBL Score Standard'!$D81:$F81),IF(F25&lt;&gt;"",SUM('[2]CBL Score Standard'!$D81:$G81),IF(G25&lt;&gt;"",SUM('[2]CBL Score Standard'!$D81:$H81,0))))))</f>
        <v>0</v>
      </c>
      <c r="K25" s="1029"/>
      <c r="L25" s="1029"/>
      <c r="M25" s="934" t="s">
        <v>6</v>
      </c>
      <c r="N25" s="889" t="s">
        <v>144</v>
      </c>
      <c r="O25" s="923" t="s">
        <v>190</v>
      </c>
      <c r="P25" s="1029"/>
      <c r="Q25" s="890" t="s">
        <v>161</v>
      </c>
      <c r="R25" s="893" t="s">
        <v>162</v>
      </c>
      <c r="S25" s="889"/>
      <c r="T25" s="997" t="s">
        <v>72</v>
      </c>
      <c r="U25" s="997"/>
      <c r="V25" s="997"/>
      <c r="W25" s="997"/>
      <c r="X25" s="997"/>
      <c r="Y25" s="899" t="s">
        <v>163</v>
      </c>
      <c r="Z25" s="981">
        <f t="shared" si="1"/>
        <v>0</v>
      </c>
      <c r="AA25" s="982"/>
      <c r="AB25" s="982"/>
      <c r="AC25" s="982"/>
      <c r="AD25" s="982"/>
      <c r="AE25" s="980"/>
      <c r="AF25" s="980"/>
      <c r="AG25" s="980"/>
      <c r="AH25" s="980"/>
      <c r="AI25" s="980"/>
      <c r="AJ25" s="980"/>
    </row>
    <row r="26" spans="1:36" ht="26.4"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030"/>
      <c r="Q26" s="890" t="s">
        <v>164</v>
      </c>
      <c r="R26" s="893" t="s">
        <v>165</v>
      </c>
      <c r="S26" s="889" t="s">
        <v>708</v>
      </c>
      <c r="T26" s="997"/>
      <c r="U26" s="997"/>
      <c r="V26" s="997"/>
      <c r="W26" s="997"/>
      <c r="X26" s="997"/>
      <c r="Y26" s="899" t="s">
        <v>166</v>
      </c>
      <c r="Z26" s="981">
        <f t="shared" si="1"/>
        <v>0</v>
      </c>
      <c r="AA26" s="982"/>
      <c r="AB26" s="982"/>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923" t="s">
        <v>192</v>
      </c>
      <c r="P27" s="995">
        <v>43608</v>
      </c>
      <c r="Q27" s="892" t="s">
        <v>383</v>
      </c>
      <c r="R27" s="898" t="s">
        <v>341</v>
      </c>
      <c r="S27" s="889" t="s">
        <v>708</v>
      </c>
      <c r="T27" s="997" t="s">
        <v>72</v>
      </c>
      <c r="U27" s="1000">
        <v>44064</v>
      </c>
      <c r="V27" s="997" t="s">
        <v>374</v>
      </c>
      <c r="W27" s="997"/>
      <c r="X27" s="997"/>
      <c r="Y27" s="899" t="s">
        <v>193</v>
      </c>
      <c r="Z27" s="981">
        <f t="shared" si="1"/>
        <v>0</v>
      </c>
      <c r="AA27" s="982"/>
      <c r="AB27" s="982"/>
      <c r="AC27" s="982"/>
      <c r="AD27" s="982"/>
      <c r="AE27" s="980"/>
      <c r="AF27" s="980"/>
      <c r="AG27" s="980"/>
      <c r="AH27" s="980"/>
      <c r="AI27" s="980"/>
      <c r="AJ27" s="980"/>
    </row>
    <row r="28" spans="1:36" ht="27.6" x14ac:dyDescent="0.3">
      <c r="A28" s="940" t="s">
        <v>59</v>
      </c>
      <c r="B28" s="933" t="s">
        <v>684</v>
      </c>
      <c r="C28" s="1003"/>
      <c r="D28" s="1003" t="s">
        <v>77</v>
      </c>
      <c r="E28" s="1002"/>
      <c r="F28" s="1002"/>
      <c r="G28" s="1002"/>
      <c r="H28" s="939">
        <f>IF(C28&lt;&gt;"",'[2]CBL Score Standard'!$D84,IF(D28&lt;&gt;"",SUM('[2]CBL Score Standard'!$D84:$E84),IF(E28&lt;&gt;"",SUM('[2]CBL Score Standard'!$D84:$F84),IF(F28&lt;&gt;"",SUM('[2]CBL Score Standard'!$D84:$G84),IF(G28&lt;&gt;"",SUM('[2]CBL Score Standard'!$D84:$H84,0))))))</f>
        <v>0</v>
      </c>
      <c r="K28" s="1029"/>
      <c r="L28" s="1029"/>
      <c r="M28" s="934" t="s">
        <v>6</v>
      </c>
      <c r="N28" s="889" t="s">
        <v>55</v>
      </c>
      <c r="O28" s="923" t="s">
        <v>194</v>
      </c>
      <c r="P28" s="995">
        <v>43544</v>
      </c>
      <c r="Q28" s="976" t="s">
        <v>649</v>
      </c>
      <c r="R28" s="976" t="s">
        <v>650</v>
      </c>
      <c r="S28" s="903"/>
      <c r="T28" s="997"/>
      <c r="U28" s="997"/>
      <c r="V28" s="997"/>
      <c r="W28" s="997"/>
      <c r="X28" s="997"/>
      <c r="Y28" s="899" t="s">
        <v>195</v>
      </c>
      <c r="Z28" s="981">
        <f t="shared" si="1"/>
        <v>0</v>
      </c>
      <c r="AA28" s="982"/>
      <c r="AB28" s="982"/>
      <c r="AC28" s="982"/>
      <c r="AD28" s="982"/>
      <c r="AE28" s="980"/>
      <c r="AF28" s="980"/>
      <c r="AG28" s="980"/>
      <c r="AH28" s="980"/>
      <c r="AI28" s="980"/>
      <c r="AJ28" s="980"/>
    </row>
    <row r="29" spans="1:36" ht="27.6" x14ac:dyDescent="0.3">
      <c r="A29" s="940" t="s">
        <v>59</v>
      </c>
      <c r="B29" s="933" t="s">
        <v>683</v>
      </c>
      <c r="C29" s="1003"/>
      <c r="D29" s="1003" t="s">
        <v>77</v>
      </c>
      <c r="E29" s="1002"/>
      <c r="F29" s="1002"/>
      <c r="G29" s="1002"/>
      <c r="H29" s="939">
        <f>IF(C29&lt;&gt;"",'[2]CBL Score Standard'!$D85,IF(D29&lt;&gt;"",SUM('[2]CBL Score Standard'!$D85:$E85),IF(E29&lt;&gt;"",SUM('[2]CBL Score Standard'!$D85:$F85),IF(F29&lt;&gt;"",SUM('[2]CBL Score Standard'!$D85:$G85),IF(G29&lt;&gt;"",SUM('[2]CBL Score Standard'!$D85:$H85,0))))))</f>
        <v>0</v>
      </c>
      <c r="K29" s="1029"/>
      <c r="L29" s="1029"/>
      <c r="M29" s="934" t="s">
        <v>6</v>
      </c>
      <c r="N29" s="889" t="s">
        <v>55</v>
      </c>
      <c r="O29" s="923" t="s">
        <v>196</v>
      </c>
      <c r="P29" s="964" t="s">
        <v>145</v>
      </c>
      <c r="Q29" s="976" t="s">
        <v>651</v>
      </c>
      <c r="R29" s="976" t="s">
        <v>652</v>
      </c>
      <c r="S29" s="889" t="s">
        <v>708</v>
      </c>
      <c r="T29" s="997"/>
      <c r="U29" s="997"/>
      <c r="V29" s="997"/>
      <c r="W29" s="997"/>
      <c r="X29" s="997"/>
      <c r="Y29" s="899" t="s">
        <v>197</v>
      </c>
      <c r="Z29" s="981">
        <f t="shared" si="1"/>
        <v>0</v>
      </c>
      <c r="AA29" s="982"/>
      <c r="AB29" s="982"/>
      <c r="AC29" s="982"/>
      <c r="AD29" s="982"/>
      <c r="AE29" s="980"/>
      <c r="AF29" s="980"/>
      <c r="AG29" s="980"/>
      <c r="AH29" s="980"/>
      <c r="AI29" s="980"/>
      <c r="AJ29" s="980"/>
    </row>
    <row r="30" spans="1:36" x14ac:dyDescent="0.3">
      <c r="A30" s="940" t="s">
        <v>149</v>
      </c>
      <c r="B30" s="933" t="s">
        <v>149</v>
      </c>
      <c r="C30" s="1002"/>
      <c r="D30" s="1002" t="s">
        <v>77</v>
      </c>
      <c r="E30" s="1002"/>
      <c r="F30" s="1002"/>
      <c r="G30" s="1002"/>
      <c r="H30" s="939">
        <f>IF(C30&lt;&gt;"",'[2]CBL Score Standard'!$D86,IF(D30&lt;&gt;"",SUM('[2]CBL Score Standard'!$D86:$E86),IF(E30&lt;&gt;"",SUM('[2]CBL Score Standard'!$D86:$F86),IF(F30&lt;&gt;"",SUM('[2]CBL Score Standard'!$D86:$G86),IF(G30&lt;&gt;"",SUM('[2]CBL Score Standard'!$D86:$H86,0))))))</f>
        <v>0.13742071881606766</v>
      </c>
      <c r="K30" s="1029"/>
      <c r="L30" s="1029"/>
      <c r="M30" s="934" t="s">
        <v>6</v>
      </c>
      <c r="N30" s="889" t="s">
        <v>55</v>
      </c>
      <c r="O30" s="923" t="s">
        <v>198</v>
      </c>
      <c r="P30" s="965"/>
      <c r="Q30" s="892" t="s">
        <v>199</v>
      </c>
      <c r="R30" s="898" t="s">
        <v>200</v>
      </c>
      <c r="S30" s="889" t="s">
        <v>708</v>
      </c>
      <c r="T30" s="997"/>
      <c r="U30" s="997"/>
      <c r="V30" s="997"/>
      <c r="W30" s="997"/>
      <c r="X30" s="997"/>
      <c r="Y30" s="902" t="s">
        <v>201</v>
      </c>
      <c r="Z30" s="981">
        <f t="shared" si="1"/>
        <v>0</v>
      </c>
      <c r="AA30" s="982"/>
      <c r="AB30" s="982"/>
      <c r="AC30" s="982"/>
      <c r="AD30" s="982"/>
      <c r="AE30" s="980"/>
      <c r="AF30" s="980"/>
      <c r="AG30" s="980"/>
      <c r="AH30" s="980"/>
      <c r="AI30" s="980"/>
      <c r="AJ30" s="980"/>
    </row>
    <row r="31" spans="1:36" x14ac:dyDescent="0.3">
      <c r="A31" s="940" t="s">
        <v>149</v>
      </c>
      <c r="B31" s="933" t="s">
        <v>370</v>
      </c>
      <c r="C31" s="1003"/>
      <c r="D31" s="1003"/>
      <c r="E31" s="1004"/>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923" t="s">
        <v>202</v>
      </c>
      <c r="P31" s="995">
        <v>43629</v>
      </c>
      <c r="Q31" s="892" t="s">
        <v>384</v>
      </c>
      <c r="R31" s="898" t="s">
        <v>385</v>
      </c>
      <c r="S31" s="903"/>
      <c r="T31" s="997"/>
      <c r="U31" s="997"/>
      <c r="V31" s="997"/>
      <c r="W31" s="997"/>
      <c r="X31" s="997"/>
      <c r="Y31" s="902" t="s">
        <v>203</v>
      </c>
      <c r="Z31" s="981">
        <f t="shared" si="1"/>
        <v>0</v>
      </c>
      <c r="AA31" s="982"/>
      <c r="AB31" s="982"/>
      <c r="AC31" s="982"/>
      <c r="AD31" s="982"/>
      <c r="AE31" s="980"/>
      <c r="AF31" s="980"/>
      <c r="AG31" s="980"/>
      <c r="AH31" s="980"/>
      <c r="AI31" s="980"/>
      <c r="AJ31" s="980"/>
    </row>
    <row r="32" spans="1:36" ht="26.4" x14ac:dyDescent="0.3">
      <c r="A32" s="940" t="s">
        <v>31</v>
      </c>
      <c r="B32" s="933" t="s">
        <v>660</v>
      </c>
      <c r="C32" s="1002"/>
      <c r="D32" s="1002" t="s">
        <v>77</v>
      </c>
      <c r="E32" s="1002"/>
      <c r="F32" s="1002"/>
      <c r="G32" s="1002"/>
      <c r="H32" s="939">
        <f>IF(C32&lt;&gt;"",'[2]CBL Score Standard'!$D88,IF(D32&lt;&gt;"",SUM('[2]CBL Score Standard'!$D88:$E88),IF(E32&lt;&gt;"",SUM('[2]CBL Score Standard'!$D88:$F88),IF(F32&lt;&gt;"",SUM('[2]CBL Score Standard'!$D88:$G88),IF(G32&lt;&gt;"",SUM('[2]CBL Score Standard'!$D88:$H88,0))))))</f>
        <v>0.13742071881606766</v>
      </c>
      <c r="K32" s="1029"/>
      <c r="L32" s="1029"/>
      <c r="M32" s="934" t="s">
        <v>6</v>
      </c>
      <c r="N32" s="889" t="s">
        <v>56</v>
      </c>
      <c r="O32" s="923" t="s">
        <v>427</v>
      </c>
      <c r="P32" s="995">
        <v>43613</v>
      </c>
      <c r="Q32" s="892" t="s">
        <v>167</v>
      </c>
      <c r="R32" s="898" t="s">
        <v>204</v>
      </c>
      <c r="S32" s="889" t="s">
        <v>708</v>
      </c>
      <c r="T32" s="997" t="s">
        <v>72</v>
      </c>
      <c r="U32" s="993"/>
      <c r="V32" s="1001"/>
      <c r="W32" s="997"/>
      <c r="X32" s="997"/>
      <c r="Y32" s="899" t="s">
        <v>205</v>
      </c>
      <c r="Z32" s="981">
        <f t="shared" si="1"/>
        <v>0</v>
      </c>
      <c r="AA32" s="982"/>
      <c r="AB32" s="982"/>
      <c r="AC32" s="982"/>
      <c r="AD32" s="982"/>
      <c r="AE32" s="980"/>
      <c r="AF32" s="980"/>
      <c r="AG32" s="980"/>
      <c r="AH32" s="980"/>
      <c r="AI32" s="980"/>
      <c r="AJ32" s="980"/>
    </row>
    <row r="33" spans="1:36" x14ac:dyDescent="0.3">
      <c r="A33" s="940" t="s">
        <v>31</v>
      </c>
      <c r="B33" s="933" t="s">
        <v>175</v>
      </c>
      <c r="C33" s="1003"/>
      <c r="D33" s="1002" t="s">
        <v>77</v>
      </c>
      <c r="E33" s="1005"/>
      <c r="F33" s="1002"/>
      <c r="G33" s="1002"/>
      <c r="H33" s="939">
        <f>IF(C33&lt;&gt;"",'[2]CBL Score Standard'!$D89,IF(D33&lt;&gt;"",SUM('[2]CBL Score Standard'!$D89:$E89),IF(E33&lt;&gt;"",SUM('[2]CBL Score Standard'!$D89:$F89),IF(F33&lt;&gt;"",SUM('[2]CBL Score Standard'!$D89:$G89),IF(G33&lt;&gt;"",SUM('[2]CBL Score Standard'!$D89:$H89,0))))))</f>
        <v>0.13742071881606766</v>
      </c>
      <c r="K33" s="1029"/>
      <c r="L33" s="1029"/>
      <c r="M33" s="934" t="s">
        <v>6</v>
      </c>
      <c r="N33" s="889" t="s">
        <v>0</v>
      </c>
      <c r="O33" s="923" t="s">
        <v>426</v>
      </c>
      <c r="P33" s="892" t="s">
        <v>145</v>
      </c>
      <c r="Q33" s="892" t="s">
        <v>206</v>
      </c>
      <c r="R33" s="893" t="s">
        <v>206</v>
      </c>
      <c r="S33" s="903"/>
      <c r="T33" s="421" t="s">
        <v>72</v>
      </c>
      <c r="U33" s="997"/>
      <c r="V33" s="997" t="s">
        <v>374</v>
      </c>
      <c r="W33" s="997"/>
      <c r="X33" s="997"/>
      <c r="Y33" s="894"/>
      <c r="Z33" s="981">
        <f t="shared" si="1"/>
        <v>0</v>
      </c>
      <c r="AA33" s="982"/>
      <c r="AB33" s="982"/>
      <c r="AC33" s="982"/>
      <c r="AD33" s="982"/>
      <c r="AE33" s="980"/>
      <c r="AF33" s="980"/>
      <c r="AG33" s="980"/>
      <c r="AH33" s="980"/>
      <c r="AI33" s="980"/>
      <c r="AJ33" s="980"/>
    </row>
    <row r="34" spans="1:36" x14ac:dyDescent="0.3">
      <c r="A34" s="940" t="s">
        <v>46</v>
      </c>
      <c r="B34" s="933" t="s">
        <v>171</v>
      </c>
      <c r="C34" s="1003"/>
      <c r="D34" s="1002" t="s">
        <v>77</v>
      </c>
      <c r="E34" s="1005"/>
      <c r="F34" s="1002"/>
      <c r="G34" s="1002"/>
      <c r="H34" s="939">
        <f>IF(C34&lt;&gt;"",'[2]CBL Score Standard'!$D90,IF(D34&lt;&gt;"",SUM('[2]CBL Score Standard'!$D90:$E90),IF(E34&lt;&gt;"",SUM('[2]CBL Score Standard'!$D90:$F90),IF(F34&lt;&gt;"",SUM('[2]CBL Score Standard'!$D90:$G90),IF(G34&lt;&gt;"",SUM('[2]CBL Score Standard'!$D90:$H90,0))))))</f>
        <v>4.6511627906976744E-2</v>
      </c>
      <c r="K34" s="1029"/>
      <c r="L34" s="1029"/>
      <c r="M34" s="934" t="s">
        <v>6</v>
      </c>
      <c r="N34" s="889" t="s">
        <v>53</v>
      </c>
      <c r="O34" s="926" t="s">
        <v>371</v>
      </c>
      <c r="P34" s="892" t="s">
        <v>145</v>
      </c>
      <c r="Q34" s="892" t="s">
        <v>164</v>
      </c>
      <c r="R34" s="898" t="s">
        <v>207</v>
      </c>
      <c r="S34" s="889"/>
      <c r="T34" s="997"/>
      <c r="U34" s="997"/>
      <c r="V34" s="997"/>
      <c r="W34" s="997"/>
      <c r="X34" s="997"/>
      <c r="Y34" s="902" t="s">
        <v>208</v>
      </c>
      <c r="Z34" s="981">
        <f t="shared" si="1"/>
        <v>0</v>
      </c>
      <c r="AA34" s="982"/>
      <c r="AB34" s="982"/>
      <c r="AC34" s="982"/>
      <c r="AD34" s="982"/>
      <c r="AE34" s="980"/>
      <c r="AF34" s="980"/>
      <c r="AG34" s="980"/>
      <c r="AH34" s="980"/>
      <c r="AI34" s="980"/>
      <c r="AJ34" s="980"/>
    </row>
    <row r="35" spans="1:36" ht="28.8" x14ac:dyDescent="0.3">
      <c r="A35" s="940" t="s">
        <v>2</v>
      </c>
      <c r="B35" s="933" t="s">
        <v>234</v>
      </c>
      <c r="C35" s="1003"/>
      <c r="D35" s="1003"/>
      <c r="E35" s="1003"/>
      <c r="F35" s="1002"/>
      <c r="G35" s="1002"/>
      <c r="H35" s="939" t="b">
        <f>IF(C35&lt;&gt;"",'[2]CBL Score Standard'!$D91,IF(D35&lt;&gt;"",SUM('[2]CBL Score Standard'!$D91:$E91),IF(E35&lt;&gt;"",SUM('[2]CBL Score Standard'!$D91:$F91),IF(F35&lt;&gt;"",SUM('[2]CBL Score Standard'!$D91:$G91),IF(G35&lt;&gt;"",SUM('[2]CBL Score Standard'!$D91:$H91,0))))))</f>
        <v>0</v>
      </c>
      <c r="K35" s="1030"/>
      <c r="L35" s="1030"/>
      <c r="M35" s="934" t="s">
        <v>6</v>
      </c>
      <c r="N35" s="889" t="s">
        <v>54</v>
      </c>
      <c r="O35" s="923" t="s">
        <v>345</v>
      </c>
      <c r="P35" s="995">
        <v>43644</v>
      </c>
      <c r="Q35" s="892" t="s">
        <v>209</v>
      </c>
      <c r="R35" s="898" t="s">
        <v>210</v>
      </c>
      <c r="S35" s="889" t="s">
        <v>708</v>
      </c>
      <c r="T35" s="997" t="s">
        <v>72</v>
      </c>
      <c r="U35" s="999">
        <v>43999</v>
      </c>
      <c r="V35" s="997" t="s">
        <v>374</v>
      </c>
      <c r="W35" s="997"/>
      <c r="X35" s="997"/>
      <c r="Y35" s="973" t="s">
        <v>629</v>
      </c>
      <c r="Z35" s="981">
        <f t="shared" si="1"/>
        <v>0</v>
      </c>
      <c r="AA35" s="982"/>
      <c r="AB35" s="982"/>
      <c r="AC35" s="982"/>
      <c r="AD35" s="982"/>
      <c r="AE35" s="980"/>
      <c r="AF35" s="980"/>
      <c r="AG35" s="980"/>
      <c r="AH35" s="980"/>
      <c r="AI35" s="980"/>
      <c r="AJ35" s="980"/>
    </row>
    <row r="36" spans="1:36" x14ac:dyDescent="0.3">
      <c r="A36" s="940" t="s">
        <v>54</v>
      </c>
      <c r="B36" s="933" t="s">
        <v>425</v>
      </c>
      <c r="C36" s="1002"/>
      <c r="D36" s="1002" t="s">
        <v>77</v>
      </c>
      <c r="E36" s="1002"/>
      <c r="F36" s="1002"/>
      <c r="G36" s="1002"/>
      <c r="H36" s="939">
        <f>IF(C36&lt;&gt;"",'[2]CBL Score Standard'!$D92,IF(D36&lt;&gt;"",SUM('[2]CBL Score Standard'!$D92:$E92),IF(E36&lt;&gt;"",SUM('[2]CBL Score Standard'!$D92:$F92),IF(F36&lt;&gt;"",SUM('[2]CBL Score Standard'!$D92:$G92),IF(G36&lt;&gt;"",SUM('[2]CBL Score Standard'!$D92:$H92,0))))))</f>
        <v>0.13742071881606766</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2" t="s">
        <v>77</v>
      </c>
      <c r="E37" s="1002"/>
      <c r="F37" s="1002"/>
      <c r="G37" s="1002"/>
      <c r="H37" s="939">
        <f>IF(C37&lt;&gt;"",'[2]CBL Score Standard'!$D93,IF(D37&lt;&gt;"",SUM('[2]CBL Score Standard'!$D93:$E93),IF(E37&lt;&gt;"",SUM('[2]CBL Score Standard'!$D93:$F93),IF(F37&lt;&gt;"",SUM('[2]CBL Score Standard'!$D93:$G93),IF(G37&lt;&gt;"",SUM('[2]CBL Score Standard'!$D93:$H93,0))))))</f>
        <v>4.6511627906976744E-2</v>
      </c>
      <c r="K37" s="1173" t="s">
        <v>211</v>
      </c>
      <c r="L37" s="1174"/>
      <c r="M37" s="1174"/>
      <c r="N37" s="1174"/>
      <c r="O37" s="1174"/>
      <c r="P37" s="1174"/>
      <c r="Q37" s="1174"/>
      <c r="R37" s="1174"/>
      <c r="S37" s="1174"/>
      <c r="T37" s="1174"/>
      <c r="U37" s="1174"/>
      <c r="V37" s="1174"/>
      <c r="W37" s="1174"/>
      <c r="X37" s="1174"/>
      <c r="Y37" s="1026"/>
      <c r="Z37" s="985"/>
      <c r="AA37" s="1026"/>
      <c r="AB37" s="1026"/>
      <c r="AC37" s="1026"/>
      <c r="AD37" s="1026"/>
      <c r="AE37" s="1026"/>
      <c r="AF37" s="1026"/>
      <c r="AG37" s="1026"/>
      <c r="AH37" s="1026"/>
      <c r="AI37" s="1026"/>
      <c r="AJ37" s="1026"/>
    </row>
    <row r="38" spans="1:36" ht="27.6" x14ac:dyDescent="0.3">
      <c r="A38" s="940" t="s">
        <v>54</v>
      </c>
      <c r="B38" s="933" t="s">
        <v>231</v>
      </c>
      <c r="C38" s="1003"/>
      <c r="D38" s="1003"/>
      <c r="E38" s="1002"/>
      <c r="F38" s="1002"/>
      <c r="G38" s="1002"/>
      <c r="H38" s="939" t="b">
        <f>IF(C38&lt;&gt;"",'[2]CBL Score Standard'!$D94,IF(D38&lt;&gt;"",SUM('[2]CBL Score Standard'!$D94:$E94),IF(E38&lt;&gt;"",SUM('[2]CBL Score Standard'!$D94:$F94),IF(F38&lt;&gt;"",SUM('[2]CBL Score Standard'!$D94:$G94),IF(G38&lt;&gt;"",SUM('[2]CBL Score Standard'!$D94:$H94,0))))))</f>
        <v>0</v>
      </c>
      <c r="K38" s="1037" t="s">
        <v>133</v>
      </c>
      <c r="L38" s="1037" t="s">
        <v>91</v>
      </c>
      <c r="M38" s="1182" t="s">
        <v>75</v>
      </c>
      <c r="N38" s="1184" t="s">
        <v>134</v>
      </c>
      <c r="O38" s="1025" t="s">
        <v>135</v>
      </c>
      <c r="P38" s="1037" t="s">
        <v>136</v>
      </c>
      <c r="Q38" s="1037" t="s">
        <v>137</v>
      </c>
      <c r="R38" s="1037" t="s">
        <v>138</v>
      </c>
      <c r="S38" s="1035" t="s">
        <v>139</v>
      </c>
      <c r="T38" s="1027" t="s">
        <v>344</v>
      </c>
      <c r="U38" s="1027" t="s">
        <v>342</v>
      </c>
      <c r="V38" s="1027"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27.6" x14ac:dyDescent="0.3">
      <c r="A39" s="940" t="s">
        <v>53</v>
      </c>
      <c r="B39" s="933" t="s">
        <v>371</v>
      </c>
      <c r="C39" s="1003"/>
      <c r="D39" s="1004"/>
      <c r="E39" s="1004"/>
      <c r="F39" s="1002"/>
      <c r="G39" s="1002"/>
      <c r="H39" s="939" t="b">
        <f>IF(C39&lt;&gt;"",'[2]CBL Score Standard'!$D95,IF(D39&lt;&gt;"",SUM('[2]CBL Score Standard'!$D95:$E95),IF(E39&lt;&gt;"",SUM('[2]CBL Score Standard'!$D95:$F95),IF(F39&lt;&gt;"",SUM('[2]CBL Score Standard'!$D95:$G95),IF(G39&lt;&gt;"",SUM('[2]CBL Score Standard'!$D95:$H95,0))))))</f>
        <v>0</v>
      </c>
      <c r="K39" s="1031"/>
      <c r="L39" s="1031"/>
      <c r="M39" s="1183"/>
      <c r="N39" s="1190"/>
      <c r="O39" s="1024"/>
      <c r="P39" s="888" t="s">
        <v>141</v>
      </c>
      <c r="Q39" s="1031"/>
      <c r="R39" s="1031"/>
      <c r="S39" s="1036"/>
      <c r="T39" s="1027"/>
      <c r="U39" s="1027"/>
      <c r="V39" s="1027"/>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x14ac:dyDescent="0.3">
      <c r="A40" s="940" t="s">
        <v>53</v>
      </c>
      <c r="B40" s="933" t="s">
        <v>223</v>
      </c>
      <c r="C40" s="1003"/>
      <c r="D40" s="1003"/>
      <c r="E40" s="1004"/>
      <c r="F40" s="1002"/>
      <c r="G40" s="1002"/>
      <c r="H40" s="939" t="b">
        <f>IF(C40&lt;&gt;"",'[2]CBL Score Standard'!$D96,IF(D40&lt;&gt;"",SUM('[2]CBL Score Standard'!$D96:$E96),IF(E40&lt;&gt;"",SUM('[2]CBL Score Standard'!$D96:$F96),IF(F40&lt;&gt;"",SUM('[2]CBL Score Standard'!$D96:$G96),IF(G40&lt;&gt;"",SUM('[2]CBL Score Standard'!$D96:$H96,0))))))</f>
        <v>0</v>
      </c>
      <c r="K40" s="1028" t="s">
        <v>142</v>
      </c>
      <c r="L40" s="1028" t="s">
        <v>143</v>
      </c>
      <c r="M40" s="934" t="s">
        <v>7</v>
      </c>
      <c r="N40" s="889" t="s">
        <v>56</v>
      </c>
      <c r="O40" s="923" t="s">
        <v>663</v>
      </c>
      <c r="P40" s="964" t="s">
        <v>145</v>
      </c>
      <c r="Q40" s="892" t="s">
        <v>212</v>
      </c>
      <c r="R40" s="898" t="s">
        <v>213</v>
      </c>
      <c r="S40" s="919"/>
      <c r="T40" s="997"/>
      <c r="U40" s="999"/>
      <c r="V40" s="1001"/>
      <c r="W40" s="997"/>
      <c r="X40" s="997"/>
      <c r="Y40" s="899" t="s">
        <v>214</v>
      </c>
      <c r="Z40" s="981">
        <f t="shared" ref="Z40:Z55" si="2">DATEDIF(AA40,AB40,"m")/12+DATEDIF(AC40,AD40,"m")/12+DATEDIF(AE40,AF40,"m")/12+DATEDIF(AG40,AH40,"m")/12+DATEDIF(AI40,AJ40,"m")/12</f>
        <v>0</v>
      </c>
      <c r="AA40" s="982"/>
      <c r="AB40" s="982"/>
      <c r="AC40" s="982"/>
      <c r="AD40" s="982"/>
      <c r="AE40" s="980"/>
      <c r="AF40" s="980"/>
      <c r="AG40" s="980"/>
      <c r="AH40" s="980"/>
      <c r="AI40" s="980"/>
      <c r="AJ40" s="980"/>
    </row>
    <row r="41" spans="1:36" x14ac:dyDescent="0.3">
      <c r="A41" s="940" t="s">
        <v>53</v>
      </c>
      <c r="B41" s="933" t="s">
        <v>226</v>
      </c>
      <c r="C41" s="1003"/>
      <c r="D41" s="1003"/>
      <c r="E41" s="1004"/>
      <c r="F41" s="1002"/>
      <c r="G41" s="1002"/>
      <c r="H41" s="939" t="b">
        <f>IF(C41&lt;&gt;"",'[2]CBL Score Standard'!$D97,IF(D41&lt;&gt;"",SUM('[2]CBL Score Standard'!$D97:$E97),IF(E41&lt;&gt;"",SUM('[2]CBL Score Standard'!$D97:$F97),IF(F41&lt;&gt;"",SUM('[2]CBL Score Standard'!$D97:$G97),IF(G41&lt;&gt;"",SUM('[2]CBL Score Standard'!$D97:$H97,0))))))</f>
        <v>0</v>
      </c>
      <c r="K41" s="1029"/>
      <c r="L41" s="1029"/>
      <c r="M41" s="934" t="s">
        <v>7</v>
      </c>
      <c r="N41" s="889" t="s">
        <v>56</v>
      </c>
      <c r="O41" s="923" t="s">
        <v>215</v>
      </c>
      <c r="P41" s="966"/>
      <c r="Q41" s="892" t="s">
        <v>164</v>
      </c>
      <c r="R41" s="898" t="s">
        <v>207</v>
      </c>
      <c r="S41" s="889" t="s">
        <v>708</v>
      </c>
      <c r="T41" s="997" t="s">
        <v>72</v>
      </c>
      <c r="U41" s="999">
        <v>44106</v>
      </c>
      <c r="V41" s="1001" t="s">
        <v>374</v>
      </c>
      <c r="W41" s="997"/>
      <c r="X41" s="997"/>
      <c r="Y41" s="902" t="s">
        <v>216</v>
      </c>
      <c r="Z41" s="981">
        <f t="shared" si="2"/>
        <v>0</v>
      </c>
      <c r="AA41" s="982"/>
      <c r="AB41" s="982"/>
      <c r="AC41" s="982"/>
      <c r="AD41" s="982"/>
      <c r="AE41" s="980"/>
      <c r="AF41" s="980"/>
      <c r="AG41" s="980"/>
      <c r="AH41" s="980"/>
      <c r="AI41" s="980"/>
      <c r="AJ41" s="980"/>
    </row>
    <row r="42" spans="1:36" ht="12.75" customHeight="1"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29"/>
      <c r="L42" s="1029"/>
      <c r="M42" s="934" t="s">
        <v>7</v>
      </c>
      <c r="N42" s="889" t="s">
        <v>55</v>
      </c>
      <c r="O42" s="927" t="s">
        <v>664</v>
      </c>
      <c r="P42" s="966"/>
      <c r="Q42" s="976" t="s">
        <v>653</v>
      </c>
      <c r="R42" s="976" t="s">
        <v>654</v>
      </c>
      <c r="S42" s="889" t="s">
        <v>708</v>
      </c>
      <c r="T42" s="997" t="s">
        <v>72</v>
      </c>
      <c r="U42" s="999"/>
      <c r="V42" s="1001"/>
      <c r="W42" s="997"/>
      <c r="X42" s="997"/>
      <c r="Y42" s="905" t="s">
        <v>249</v>
      </c>
      <c r="Z42" s="981">
        <f t="shared" si="2"/>
        <v>0</v>
      </c>
      <c r="AA42" s="982"/>
      <c r="AB42" s="982"/>
      <c r="AC42" s="982"/>
      <c r="AD42" s="982"/>
      <c r="AE42" s="980"/>
      <c r="AF42" s="980"/>
      <c r="AG42" s="980"/>
      <c r="AH42" s="980"/>
      <c r="AI42" s="980"/>
      <c r="AJ42" s="980"/>
    </row>
    <row r="43" spans="1:36" ht="27.6" x14ac:dyDescent="0.3">
      <c r="A43" s="940" t="s">
        <v>0</v>
      </c>
      <c r="B43" s="933" t="s">
        <v>426</v>
      </c>
      <c r="C43" s="1003"/>
      <c r="D43" s="1002" t="s">
        <v>77</v>
      </c>
      <c r="E43" s="1002"/>
      <c r="F43" s="1002"/>
      <c r="G43" s="1002"/>
      <c r="H43" s="939">
        <f>IF(C43&lt;&gt;"",'[2]CBL Score Standard'!$D99,IF(D43&lt;&gt;"",SUM('[2]CBL Score Standard'!$D99:$E99),IF(E43&lt;&gt;"",SUM('[2]CBL Score Standard'!$D99:$F99),IF(F43&lt;&gt;"",SUM('[2]CBL Score Standard'!$D99:$G99),IF(G43&lt;&gt;"",SUM('[2]CBL Score Standard'!$D99:$H99,0))))))</f>
        <v>4.6511627906976744E-2</v>
      </c>
      <c r="K43" s="1029"/>
      <c r="L43" s="1029"/>
      <c r="M43" s="934" t="s">
        <v>7</v>
      </c>
      <c r="N43" s="889" t="s">
        <v>55</v>
      </c>
      <c r="O43" s="923" t="s">
        <v>448</v>
      </c>
      <c r="P43" s="965"/>
      <c r="Q43" s="976" t="s">
        <v>655</v>
      </c>
      <c r="R43" s="976" t="s">
        <v>656</v>
      </c>
      <c r="S43" s="889" t="s">
        <v>708</v>
      </c>
      <c r="T43" s="997" t="s">
        <v>72</v>
      </c>
      <c r="U43" s="999"/>
      <c r="V43" s="1001"/>
      <c r="W43" s="997"/>
      <c r="X43" s="997"/>
      <c r="Y43" s="902" t="s">
        <v>219</v>
      </c>
      <c r="Z43" s="981">
        <f t="shared" si="2"/>
        <v>0</v>
      </c>
      <c r="AA43" s="982"/>
      <c r="AB43" s="982"/>
      <c r="AC43" s="982"/>
      <c r="AD43" s="982"/>
      <c r="AE43" s="980"/>
      <c r="AF43" s="980"/>
      <c r="AG43" s="980"/>
      <c r="AH43" s="980"/>
      <c r="AI43" s="980"/>
      <c r="AJ43" s="980"/>
    </row>
    <row r="44" spans="1:36" ht="26.4" x14ac:dyDescent="0.3">
      <c r="A44" s="940" t="s">
        <v>41</v>
      </c>
      <c r="B44" s="933" t="s">
        <v>450</v>
      </c>
      <c r="C44" s="1002"/>
      <c r="D44" s="1002" t="s">
        <v>77</v>
      </c>
      <c r="E44" s="1002"/>
      <c r="F44" s="1002"/>
      <c r="G44" s="1002"/>
      <c r="H44" s="939">
        <f>IF(C44&lt;&gt;"",'[2]CBL Score Standard'!$D100,IF(D44&lt;&gt;"",SUM('[2]CBL Score Standard'!$D100:$E100),IF(E44&lt;&gt;"",SUM('[2]CBL Score Standard'!$D100:$F100),IF(F44&lt;&gt;"",SUM('[2]CBL Score Standard'!$D100:$G100),IF(G44&lt;&gt;"",SUM('[2]CBL Score Standard'!$D100:$H100,0))))))</f>
        <v>0.13742071881606766</v>
      </c>
      <c r="K44" s="1029"/>
      <c r="L44" s="1029"/>
      <c r="M44" s="934" t="s">
        <v>7</v>
      </c>
      <c r="N44" s="889" t="s">
        <v>55</v>
      </c>
      <c r="O44" s="923" t="s">
        <v>185</v>
      </c>
      <c r="P44" s="1028" t="s">
        <v>145</v>
      </c>
      <c r="Q44" s="976" t="s">
        <v>220</v>
      </c>
      <c r="R44" s="976" t="s">
        <v>270</v>
      </c>
      <c r="S44" s="889"/>
      <c r="T44" s="997"/>
      <c r="U44" s="997"/>
      <c r="V44" s="997"/>
      <c r="W44" s="997"/>
      <c r="X44" s="997"/>
      <c r="Y44" s="902" t="s">
        <v>186</v>
      </c>
      <c r="Z44" s="981">
        <f t="shared" si="2"/>
        <v>0</v>
      </c>
      <c r="AA44" s="982"/>
      <c r="AB44" s="982"/>
      <c r="AC44" s="982"/>
      <c r="AD44" s="982"/>
      <c r="AE44" s="980"/>
      <c r="AF44" s="980"/>
      <c r="AG44" s="980"/>
      <c r="AH44" s="980"/>
      <c r="AI44" s="980"/>
      <c r="AJ44" s="980"/>
    </row>
    <row r="45" spans="1:36" ht="27.6" x14ac:dyDescent="0.3">
      <c r="A45" s="940" t="s">
        <v>41</v>
      </c>
      <c r="B45" s="933" t="s">
        <v>178</v>
      </c>
      <c r="C45" s="1003"/>
      <c r="D45" s="1002" t="s">
        <v>77</v>
      </c>
      <c r="E45" s="1005"/>
      <c r="F45" s="1002"/>
      <c r="G45" s="1002"/>
      <c r="H45" s="939">
        <f>IF(C45&lt;&gt;"",'[2]CBL Score Standard'!$D101,IF(D45&lt;&gt;"",SUM('[2]CBL Score Standard'!$D101:$E101),IF(E45&lt;&gt;"",SUM('[2]CBL Score Standard'!$D101:$F101),IF(F45&lt;&gt;"",SUM('[2]CBL Score Standard'!$D101:$G101),IF(G45&lt;&gt;"",SUM('[2]CBL Score Standard'!$D101:$H101,0))))))</f>
        <v>4.6511627906976744E-2</v>
      </c>
      <c r="K45" s="1029"/>
      <c r="L45" s="1029"/>
      <c r="M45" s="934" t="s">
        <v>7</v>
      </c>
      <c r="N45" s="889" t="s">
        <v>55</v>
      </c>
      <c r="O45" s="923" t="s">
        <v>694</v>
      </c>
      <c r="P45" s="995">
        <v>43539</v>
      </c>
      <c r="Q45" s="976" t="s">
        <v>658</v>
      </c>
      <c r="R45" s="976" t="s">
        <v>657</v>
      </c>
      <c r="S45" s="889"/>
      <c r="T45" s="997"/>
      <c r="U45" s="997"/>
      <c r="V45" s="997"/>
      <c r="W45" s="997"/>
      <c r="X45" s="997"/>
      <c r="Y45" s="902" t="s">
        <v>186</v>
      </c>
      <c r="Z45" s="981">
        <f t="shared" si="2"/>
        <v>0</v>
      </c>
      <c r="AA45" s="982"/>
      <c r="AB45" s="982"/>
      <c r="AC45" s="982"/>
      <c r="AD45" s="982"/>
      <c r="AE45" s="980"/>
      <c r="AF45" s="980"/>
      <c r="AG45" s="980"/>
      <c r="AH45" s="980"/>
      <c r="AI45" s="980"/>
      <c r="AJ45" s="980"/>
    </row>
    <row r="46" spans="1:36"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995">
        <v>43607</v>
      </c>
      <c r="Q46" s="892" t="s">
        <v>221</v>
      </c>
      <c r="R46" s="898" t="s">
        <v>200</v>
      </c>
      <c r="S46" s="889" t="s">
        <v>708</v>
      </c>
      <c r="T46" s="997" t="s">
        <v>72</v>
      </c>
      <c r="U46" s="995">
        <v>44035</v>
      </c>
      <c r="V46" s="997" t="s">
        <v>374</v>
      </c>
      <c r="W46" s="997"/>
      <c r="X46" s="997"/>
      <c r="Y46" s="899" t="s">
        <v>222</v>
      </c>
      <c r="Z46" s="981">
        <f t="shared" si="2"/>
        <v>0</v>
      </c>
      <c r="AA46" s="982"/>
      <c r="AB46" s="982"/>
      <c r="AC46" s="982"/>
      <c r="AD46" s="982"/>
      <c r="AE46" s="980"/>
      <c r="AF46" s="980"/>
      <c r="AG46" s="980"/>
      <c r="AH46" s="980"/>
      <c r="AI46" s="980"/>
      <c r="AJ46" s="980"/>
    </row>
    <row r="47" spans="1:36" x14ac:dyDescent="0.3">
      <c r="A47" s="940" t="s">
        <v>144</v>
      </c>
      <c r="B47" s="933" t="s">
        <v>372</v>
      </c>
      <c r="C47" s="1002"/>
      <c r="D47" s="1002" t="s">
        <v>77</v>
      </c>
      <c r="E47" s="1002"/>
      <c r="F47" s="1002"/>
      <c r="G47" s="1002"/>
      <c r="H47" s="939">
        <f>IF(C47&lt;&gt;"",'[2]CBL Score Standard'!$D103,IF(D47&lt;&gt;"",SUM('[2]CBL Score Standard'!$D103:$E103),IF(E47&lt;&gt;"",SUM('[2]CBL Score Standard'!$D103:$F103),IF(F47&lt;&gt;"",SUM('[2]CBL Score Standard'!$D103:$G103),IF(G47&lt;&gt;"",SUM('[2]CBL Score Standard'!$D103:$H103,0))))))</f>
        <v>0.13742071881606766</v>
      </c>
      <c r="K47" s="1029"/>
      <c r="L47" s="1029"/>
      <c r="M47" s="934" t="s">
        <v>7</v>
      </c>
      <c r="N47" s="889" t="s">
        <v>53</v>
      </c>
      <c r="O47" s="923" t="s">
        <v>223</v>
      </c>
      <c r="P47" s="906">
        <v>43621</v>
      </c>
      <c r="Q47" s="891" t="s">
        <v>224</v>
      </c>
      <c r="R47" s="907" t="s">
        <v>225</v>
      </c>
      <c r="S47" s="889"/>
      <c r="T47" s="997"/>
      <c r="U47" s="997"/>
      <c r="V47" s="997"/>
      <c r="W47" s="997"/>
      <c r="X47" s="997"/>
      <c r="Y47" s="908" t="s">
        <v>632</v>
      </c>
      <c r="Z47" s="981">
        <f t="shared" si="2"/>
        <v>0</v>
      </c>
      <c r="AA47" s="982"/>
      <c r="AB47" s="982"/>
      <c r="AC47" s="982"/>
      <c r="AD47" s="982"/>
      <c r="AE47" s="980"/>
      <c r="AF47" s="980"/>
      <c r="AG47" s="980"/>
      <c r="AH47" s="980"/>
      <c r="AI47" s="980"/>
      <c r="AJ47" s="980"/>
    </row>
    <row r="48" spans="1:36" ht="39.6" x14ac:dyDescent="0.3">
      <c r="A48" s="940" t="s">
        <v>144</v>
      </c>
      <c r="B48" s="933" t="s">
        <v>373</v>
      </c>
      <c r="C48" s="1002"/>
      <c r="D48" s="1002" t="s">
        <v>77</v>
      </c>
      <c r="E48" s="1002"/>
      <c r="F48" s="1002"/>
      <c r="G48" s="1002"/>
      <c r="H48" s="939">
        <f>IF(C48&lt;&gt;"",'[2]CBL Score Standard'!$D104,IF(D48&lt;&gt;"",SUM('[2]CBL Score Standard'!$D104:$E104),IF(E48&lt;&gt;"",SUM('[2]CBL Score Standard'!$D104:$F104),IF(F48&lt;&gt;"",SUM('[2]CBL Score Standard'!$D104:$G104),IF(G48&lt;&gt;"",SUM('[2]CBL Score Standard'!$D104:$H104,0))))))</f>
        <v>0.13742071881606766</v>
      </c>
      <c r="K48" s="1029"/>
      <c r="L48" s="1029"/>
      <c r="M48" s="934" t="s">
        <v>7</v>
      </c>
      <c r="N48" s="889" t="s">
        <v>53</v>
      </c>
      <c r="O48" s="923" t="s">
        <v>226</v>
      </c>
      <c r="P48" s="906">
        <v>43602</v>
      </c>
      <c r="Q48" s="891" t="s">
        <v>227</v>
      </c>
      <c r="R48" s="907" t="s">
        <v>228</v>
      </c>
      <c r="S48" s="889"/>
      <c r="T48" s="997"/>
      <c r="U48" s="997"/>
      <c r="V48" s="997"/>
      <c r="W48" s="997"/>
      <c r="X48" s="997"/>
      <c r="Y48" s="908" t="s">
        <v>633</v>
      </c>
      <c r="Z48" s="981">
        <f t="shared" si="2"/>
        <v>0</v>
      </c>
      <c r="AA48" s="982"/>
      <c r="AB48" s="982"/>
      <c r="AC48" s="982"/>
      <c r="AD48" s="982"/>
      <c r="AE48" s="980"/>
      <c r="AF48" s="980"/>
      <c r="AG48" s="980"/>
      <c r="AH48" s="980"/>
      <c r="AI48" s="980"/>
      <c r="AJ48" s="980"/>
    </row>
    <row r="49" spans="1:36" ht="27.6" x14ac:dyDescent="0.3">
      <c r="A49" s="940" t="s">
        <v>144</v>
      </c>
      <c r="B49" s="933" t="s">
        <v>452</v>
      </c>
      <c r="C49" s="1002"/>
      <c r="D49" s="1002"/>
      <c r="E49" s="1002"/>
      <c r="F49" s="1002"/>
      <c r="G49" s="1002"/>
      <c r="H49" s="939" t="b">
        <f>IF(C49&lt;&gt;"",'[2]CBL Score Standard'!$D105,IF(D49&lt;&gt;"",SUM('[2]CBL Score Standard'!$D105:$E105),IF(E49&lt;&gt;"",SUM('[2]CBL Score Standard'!$D105:$F105),IF(F49&lt;&gt;"",SUM('[2]CBL Score Standard'!$D105:$G105),IF(G49&lt;&gt;"",SUM('[2]CBL Score Standard'!$D105:$H105,0))))))</f>
        <v>0</v>
      </c>
      <c r="K49" s="1029"/>
      <c r="L49" s="1029"/>
      <c r="M49" s="934" t="s">
        <v>7</v>
      </c>
      <c r="N49" s="889" t="s">
        <v>59</v>
      </c>
      <c r="O49" s="925" t="s">
        <v>684</v>
      </c>
      <c r="P49" s="906">
        <v>43623</v>
      </c>
      <c r="Q49" s="891" t="s">
        <v>153</v>
      </c>
      <c r="R49" s="907" t="s">
        <v>156</v>
      </c>
      <c r="S49" s="889" t="s">
        <v>708</v>
      </c>
      <c r="T49" s="997" t="s">
        <v>72</v>
      </c>
      <c r="U49" s="1000">
        <v>44039</v>
      </c>
      <c r="V49" s="1001" t="s">
        <v>374</v>
      </c>
      <c r="W49" s="997"/>
      <c r="X49" s="997"/>
      <c r="Y49" s="908" t="s">
        <v>631</v>
      </c>
      <c r="Z49" s="981">
        <f t="shared" si="2"/>
        <v>0</v>
      </c>
      <c r="AA49" s="982"/>
      <c r="AB49" s="982"/>
      <c r="AC49" s="982"/>
      <c r="AD49" s="982"/>
      <c r="AE49" s="980"/>
      <c r="AF49" s="980"/>
      <c r="AG49" s="980"/>
      <c r="AH49" s="980"/>
      <c r="AI49" s="980"/>
      <c r="AJ49" s="980"/>
    </row>
    <row r="50" spans="1:36" ht="27.6" x14ac:dyDescent="0.3">
      <c r="A50" s="940" t="s">
        <v>144</v>
      </c>
      <c r="B50" s="933" t="s">
        <v>517</v>
      </c>
      <c r="C50" s="1002"/>
      <c r="D50" s="1002"/>
      <c r="E50" s="1002"/>
      <c r="F50" s="1002"/>
      <c r="G50" s="1002"/>
      <c r="H50" s="939" t="b">
        <f>IF(C50&lt;&gt;"",'[2]CBL Score Standard'!$D106,IF(D50&lt;&gt;"",SUM('[2]CBL Score Standard'!$D106:$E106),IF(E50&lt;&gt;"",SUM('[2]CBL Score Standard'!$D106:$F106),IF(F50&lt;&gt;"",SUM('[2]CBL Score Standard'!$D106:$G106),IF(G50&lt;&gt;"",SUM('[2]CBL Score Standard'!$D106:$H106,0))))))</f>
        <v>0</v>
      </c>
      <c r="K50" s="1029"/>
      <c r="L50" s="1029"/>
      <c r="M50" s="934" t="s">
        <v>7</v>
      </c>
      <c r="N50" s="889" t="s">
        <v>59</v>
      </c>
      <c r="O50" s="925" t="s">
        <v>683</v>
      </c>
      <c r="P50" s="906">
        <v>43623</v>
      </c>
      <c r="Q50" s="891" t="s">
        <v>153</v>
      </c>
      <c r="R50" s="907" t="s">
        <v>156</v>
      </c>
      <c r="S50" s="889" t="s">
        <v>708</v>
      </c>
      <c r="T50" s="997" t="s">
        <v>72</v>
      </c>
      <c r="U50" s="1000">
        <v>44008</v>
      </c>
      <c r="V50" s="1001" t="s">
        <v>374</v>
      </c>
      <c r="W50" s="997"/>
      <c r="X50" s="997"/>
      <c r="Y50" s="908" t="s">
        <v>631</v>
      </c>
      <c r="Z50" s="981">
        <f t="shared" si="2"/>
        <v>0</v>
      </c>
      <c r="AA50" s="982"/>
      <c r="AB50" s="982"/>
      <c r="AC50" s="982"/>
      <c r="AD50" s="982"/>
      <c r="AE50" s="980"/>
      <c r="AF50" s="980"/>
      <c r="AG50" s="980"/>
      <c r="AH50" s="980"/>
      <c r="AI50" s="980"/>
      <c r="AJ50" s="980"/>
    </row>
    <row r="51" spans="1:36" ht="28.2" thickBot="1" x14ac:dyDescent="0.35">
      <c r="A51" s="940" t="s">
        <v>144</v>
      </c>
      <c r="B51" s="933" t="s">
        <v>661</v>
      </c>
      <c r="C51" s="1002"/>
      <c r="D51" s="1002" t="s">
        <v>77</v>
      </c>
      <c r="E51" s="1002"/>
      <c r="F51" s="1002"/>
      <c r="G51" s="1002"/>
      <c r="H51" s="939">
        <f>IF(C51&lt;&gt;"",'[2]CBL Score Standard'!$D107,IF(D51&lt;&gt;"",SUM('[2]CBL Score Standard'!$D107:$E107),IF(E51&lt;&gt;"",SUM('[2]CBL Score Standard'!$D107:$F107),IF(F51&lt;&gt;"",SUM('[2]CBL Score Standard'!$D107:$G107),IF(G51&lt;&gt;"",SUM('[2]CBL Score Standard'!$D107:$H107,0))))))</f>
        <v>0.13742071881606766</v>
      </c>
      <c r="K51" s="1029"/>
      <c r="L51" s="1029"/>
      <c r="M51" s="934" t="s">
        <v>7</v>
      </c>
      <c r="N51" s="889" t="s">
        <v>56</v>
      </c>
      <c r="O51" s="925" t="s">
        <v>67</v>
      </c>
      <c r="P51" s="906"/>
      <c r="Q51" s="974" t="s">
        <v>639</v>
      </c>
      <c r="R51" s="975" t="s">
        <v>640</v>
      </c>
      <c r="S51" s="997"/>
      <c r="T51" s="997"/>
      <c r="U51" s="997"/>
      <c r="V51" s="997"/>
      <c r="W51" s="997"/>
      <c r="X51" s="997"/>
      <c r="Y51" s="908" t="s">
        <v>634</v>
      </c>
      <c r="Z51" s="981">
        <f t="shared" si="2"/>
        <v>0</v>
      </c>
      <c r="AA51" s="982"/>
      <c r="AB51" s="982"/>
      <c r="AC51" s="982"/>
      <c r="AD51" s="982"/>
      <c r="AE51" s="980"/>
      <c r="AF51" s="980"/>
      <c r="AG51" s="980"/>
      <c r="AH51" s="980"/>
      <c r="AI51" s="980"/>
      <c r="AJ51" s="980"/>
    </row>
    <row r="52" spans="1:36" ht="28.2" thickBot="1" x14ac:dyDescent="0.35">
      <c r="A52" s="940" t="s">
        <v>144</v>
      </c>
      <c r="B52" s="933" t="s">
        <v>662</v>
      </c>
      <c r="C52" s="1004"/>
      <c r="D52" s="1004" t="s">
        <v>77</v>
      </c>
      <c r="E52" s="1004"/>
      <c r="F52" s="1002"/>
      <c r="G52" s="1002"/>
      <c r="H52" s="939">
        <f>IF(C52&lt;&gt;"",'[2]CBL Score Standard'!$D108,IF(D52&lt;&gt;"",SUM('[2]CBL Score Standard'!$D108:$E108),IF(E52&lt;&gt;"",SUM('[2]CBL Score Standard'!$D108:$F108),IF(F52&lt;&gt;"",SUM('[2]CBL Score Standard'!$D108:$G108),IF(G52&lt;&gt;"",SUM('[2]CBL Score Standard'!$D108:$H108,0))))))</f>
        <v>0.13742071881606766</v>
      </c>
      <c r="K52" s="1029"/>
      <c r="L52" s="1029"/>
      <c r="M52" s="934" t="s">
        <v>7</v>
      </c>
      <c r="N52" s="889" t="s">
        <v>55</v>
      </c>
      <c r="O52" s="925" t="s">
        <v>1</v>
      </c>
      <c r="P52" s="906"/>
      <c r="Q52" s="974" t="s">
        <v>641</v>
      </c>
      <c r="R52" s="975" t="s">
        <v>318</v>
      </c>
      <c r="S52" s="997"/>
      <c r="T52" s="997"/>
      <c r="U52" s="997"/>
      <c r="V52" s="997"/>
      <c r="W52" s="997"/>
      <c r="X52" s="997"/>
      <c r="Y52" s="908" t="s">
        <v>635</v>
      </c>
      <c r="Z52" s="981">
        <f t="shared" si="2"/>
        <v>0</v>
      </c>
      <c r="AA52" s="982"/>
      <c r="AB52" s="982"/>
      <c r="AC52" s="982"/>
      <c r="AD52" s="982"/>
      <c r="AE52" s="980"/>
      <c r="AF52" s="980"/>
      <c r="AG52" s="980"/>
      <c r="AH52" s="980"/>
      <c r="AI52" s="980"/>
      <c r="AJ52" s="980"/>
    </row>
    <row r="53" spans="1:36" ht="28.8" x14ac:dyDescent="0.3">
      <c r="A53" s="940" t="s">
        <v>144</v>
      </c>
      <c r="B53" s="933" t="s">
        <v>187</v>
      </c>
      <c r="C53" s="1003"/>
      <c r="D53" s="1002" t="s">
        <v>77</v>
      </c>
      <c r="E53" s="1002"/>
      <c r="F53" s="1002"/>
      <c r="G53" s="1002"/>
      <c r="H53" s="939">
        <f>IF(C53&lt;&gt;"",'[2]CBL Score Standard'!$D109,IF(D53&lt;&gt;"",SUM('[2]CBL Score Standard'!$D109:$E109),IF(E53&lt;&gt;"",SUM('[2]CBL Score Standard'!$D109:$F109),IF(F53&lt;&gt;"",SUM('[2]CBL Score Standard'!$D109:$G109),IF(G53&lt;&gt;"",SUM('[2]CBL Score Standard'!$D109:$H109,0))))))</f>
        <v>4.6511627906976744E-2</v>
      </c>
      <c r="K53" s="1029"/>
      <c r="L53" s="1029"/>
      <c r="M53" s="934" t="s">
        <v>7</v>
      </c>
      <c r="N53" s="889" t="s">
        <v>56</v>
      </c>
      <c r="O53" s="925" t="s">
        <v>419</v>
      </c>
      <c r="P53" s="906">
        <v>43684</v>
      </c>
      <c r="Q53" s="891" t="s">
        <v>420</v>
      </c>
      <c r="R53" s="907" t="s">
        <v>420</v>
      </c>
      <c r="S53" s="889" t="s">
        <v>708</v>
      </c>
      <c r="T53" s="997" t="s">
        <v>72</v>
      </c>
      <c r="U53" s="1000"/>
      <c r="V53" s="997"/>
      <c r="W53" s="997"/>
      <c r="X53" s="997"/>
      <c r="Y53" s="973" t="s">
        <v>630</v>
      </c>
      <c r="Z53" s="981">
        <f t="shared" si="2"/>
        <v>0</v>
      </c>
      <c r="AA53" s="982"/>
      <c r="AB53" s="982"/>
      <c r="AC53" s="982"/>
      <c r="AD53" s="982"/>
      <c r="AE53" s="980"/>
      <c r="AF53" s="980"/>
      <c r="AG53" s="980"/>
      <c r="AH53" s="980"/>
      <c r="AI53" s="980"/>
      <c r="AJ53" s="980"/>
    </row>
    <row r="54" spans="1:36" ht="26.4" x14ac:dyDescent="0.3">
      <c r="A54" s="940" t="s">
        <v>144</v>
      </c>
      <c r="B54" s="933" t="s">
        <v>188</v>
      </c>
      <c r="C54" s="1003"/>
      <c r="D54" s="1002"/>
      <c r="E54" s="1002"/>
      <c r="F54" s="1002"/>
      <c r="G54" s="1002"/>
      <c r="H54" s="939" t="b">
        <f>IF(C54&lt;&gt;"",'[2]CBL Score Standard'!$D110,IF(D54&lt;&gt;"",SUM('[2]CBL Score Standard'!$D110:$E110),IF(E54&lt;&gt;"",SUM('[2]CBL Score Standard'!$D110:$F110),IF(F54&lt;&gt;"",SUM('[2]CBL Score Standard'!$D110:$G110),IF(G54&lt;&gt;"",SUM('[2]CBL Score Standard'!$D110:$H110,0))))))</f>
        <v>0</v>
      </c>
      <c r="K54" s="1029"/>
      <c r="L54" s="1029"/>
      <c r="M54" s="934" t="s">
        <v>7</v>
      </c>
      <c r="N54" s="889" t="s">
        <v>56</v>
      </c>
      <c r="O54" s="925" t="s">
        <v>421</v>
      </c>
      <c r="P54" s="890" t="s">
        <v>230</v>
      </c>
      <c r="Q54" s="891" t="s">
        <v>230</v>
      </c>
      <c r="R54" s="907" t="s">
        <v>230</v>
      </c>
      <c r="S54" s="889"/>
      <c r="T54" s="997"/>
      <c r="U54" s="997"/>
      <c r="V54" s="997"/>
      <c r="W54" s="997"/>
      <c r="X54" s="997"/>
      <c r="Y54" s="973" t="s">
        <v>628</v>
      </c>
      <c r="Z54" s="981">
        <f t="shared" si="2"/>
        <v>0</v>
      </c>
      <c r="AA54" s="982"/>
      <c r="AB54" s="982"/>
      <c r="AC54" s="982"/>
      <c r="AD54" s="982"/>
      <c r="AE54" s="980"/>
      <c r="AF54" s="980"/>
      <c r="AG54" s="980"/>
      <c r="AH54" s="980"/>
      <c r="AI54" s="980"/>
      <c r="AJ54" s="980"/>
    </row>
    <row r="55" spans="1:36" s="883" customFormat="1" x14ac:dyDescent="0.3">
      <c r="A55" s="940" t="s">
        <v>144</v>
      </c>
      <c r="B55" s="933" t="s">
        <v>189</v>
      </c>
      <c r="C55" s="1003"/>
      <c r="D55" s="1004" t="s">
        <v>77</v>
      </c>
      <c r="E55" s="1004"/>
      <c r="F55" s="1002"/>
      <c r="G55" s="1002"/>
      <c r="H55" s="939">
        <f>IF(C55&lt;&gt;"",'[2]CBL Score Standard'!$D111,IF(D55&lt;&gt;"",SUM('[2]CBL Score Standard'!$D111:$E111),IF(E55&lt;&gt;"",SUM('[2]CBL Score Standard'!$D111:$F111),IF(F55&lt;&gt;"",SUM('[2]CBL Score Standard'!$D111:$G111),IF(G55&lt;&gt;"",SUM('[2]CBL Score Standard'!$D111:$H111,0))))))</f>
        <v>2.3255813953488372E-2</v>
      </c>
      <c r="K55" s="1030"/>
      <c r="L55" s="1030"/>
      <c r="M55" s="934" t="s">
        <v>7</v>
      </c>
      <c r="N55" s="889" t="s">
        <v>54</v>
      </c>
      <c r="O55" s="925" t="s">
        <v>231</v>
      </c>
      <c r="P55" s="995">
        <v>43610</v>
      </c>
      <c r="Q55" s="892" t="s">
        <v>164</v>
      </c>
      <c r="R55" s="898" t="s">
        <v>165</v>
      </c>
      <c r="S55" s="889"/>
      <c r="T55" s="997"/>
      <c r="U55" s="997"/>
      <c r="V55" s="997"/>
      <c r="W55" s="997"/>
      <c r="X55" s="997"/>
      <c r="Y55" s="902" t="s">
        <v>232</v>
      </c>
      <c r="Z55" s="981">
        <f t="shared" si="2"/>
        <v>0</v>
      </c>
      <c r="AA55" s="982"/>
      <c r="AB55" s="982"/>
      <c r="AC55" s="982"/>
      <c r="AD55" s="982"/>
      <c r="AE55" s="980"/>
      <c r="AF55" s="980"/>
      <c r="AG55" s="980"/>
      <c r="AH55" s="980"/>
      <c r="AI55" s="980"/>
      <c r="AJ55" s="980"/>
    </row>
    <row r="56" spans="1:36" s="883" customFormat="1" x14ac:dyDescent="0.3">
      <c r="A56" s="940" t="s">
        <v>144</v>
      </c>
      <c r="B56" s="933" t="s">
        <v>190</v>
      </c>
      <c r="C56" s="1003"/>
      <c r="D56" s="1004"/>
      <c r="E56" s="1004"/>
      <c r="F56" s="1002"/>
      <c r="G56" s="1002"/>
      <c r="H56" s="939" t="b">
        <f>IF(C56&lt;&gt;"",'[2]CBL Score Standard'!$D112,IF(D56&lt;&gt;"",SUM('[2]CBL Score Standard'!$D112:$E112),IF(E56&lt;&gt;"",SUM('[2]CBL Score Standard'!$D112:$F112),IF(F56&lt;&gt;"",SUM('[2]CBL Score Standard'!$D112:$G112),IF(G56&lt;&gt;"",SUM('[2]CBL Score Standard'!$D112:$H112,0))))))</f>
        <v>0</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c r="E57" s="1002"/>
      <c r="F57" s="1002"/>
      <c r="G57" s="1002"/>
      <c r="H57" s="939" t="b">
        <f>IF(C57&lt;&gt;"",'[2]CBL Score Standard'!$D113,IF(D57&lt;&gt;"",SUM('[2]CBL Score Standard'!$D113:$E113),IF(E57&lt;&gt;"",SUM('[2]CBL Score Standard'!$D113:$F113),IF(F57&lt;&gt;"",SUM('[2]CBL Score Standard'!$D113:$G113),IF(G57&lt;&gt;"",SUM('[2]CBL Score Standard'!$D113:$H113,0))))))</f>
        <v>0</v>
      </c>
      <c r="K57" s="1173" t="s">
        <v>233</v>
      </c>
      <c r="L57" s="1174"/>
      <c r="M57" s="1174"/>
      <c r="N57" s="1174"/>
      <c r="O57" s="1174"/>
      <c r="P57" s="1174"/>
      <c r="Q57" s="1174"/>
      <c r="R57" s="1174"/>
      <c r="S57" s="1174"/>
      <c r="T57" s="1174"/>
      <c r="U57" s="1174"/>
      <c r="V57" s="1174"/>
      <c r="W57" s="1174"/>
      <c r="X57" s="1174"/>
      <c r="Y57" s="1026"/>
      <c r="Z57" s="985"/>
      <c r="AA57" s="1026"/>
      <c r="AB57" s="1026"/>
      <c r="AC57" s="1026"/>
      <c r="AD57" s="1026"/>
      <c r="AE57" s="1026"/>
      <c r="AF57" s="1026"/>
      <c r="AG57" s="1026"/>
      <c r="AH57" s="1026"/>
      <c r="AI57" s="1026"/>
      <c r="AJ57" s="1026"/>
    </row>
    <row r="58" spans="1:36" ht="27.6" x14ac:dyDescent="0.3">
      <c r="A58" s="940" t="s">
        <v>55</v>
      </c>
      <c r="B58" s="933" t="s">
        <v>419</v>
      </c>
      <c r="C58" s="1003"/>
      <c r="D58" s="1003" t="s">
        <v>77</v>
      </c>
      <c r="E58" s="1004"/>
      <c r="F58" s="1002"/>
      <c r="G58" s="1002"/>
      <c r="H58" s="939">
        <f>IF(C58&lt;&gt;"",'[2]CBL Score Standard'!$D114,IF(D58&lt;&gt;"",SUM('[2]CBL Score Standard'!$D114:$E114),IF(E58&lt;&gt;"",SUM('[2]CBL Score Standard'!$D114:$F114),IF(F58&lt;&gt;"",SUM('[2]CBL Score Standard'!$D114:$G114),IF(G58&lt;&gt;"",SUM('[2]CBL Score Standard'!$D114:$H114,0))))))</f>
        <v>0</v>
      </c>
      <c r="K58" s="1037" t="s">
        <v>133</v>
      </c>
      <c r="L58" s="1037" t="s">
        <v>91</v>
      </c>
      <c r="M58" s="1182" t="s">
        <v>75</v>
      </c>
      <c r="N58" s="1184" t="s">
        <v>134</v>
      </c>
      <c r="O58" s="1025" t="s">
        <v>135</v>
      </c>
      <c r="P58" s="1037" t="s">
        <v>136</v>
      </c>
      <c r="Q58" s="1037" t="s">
        <v>137</v>
      </c>
      <c r="R58" s="1037" t="s">
        <v>138</v>
      </c>
      <c r="S58" s="1035" t="s">
        <v>139</v>
      </c>
      <c r="T58" s="1027" t="s">
        <v>344</v>
      </c>
      <c r="U58" s="1027" t="s">
        <v>342</v>
      </c>
      <c r="V58" s="1027" t="s">
        <v>343</v>
      </c>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27.6" x14ac:dyDescent="0.3">
      <c r="A59" s="940" t="s">
        <v>56</v>
      </c>
      <c r="B59" s="933" t="s">
        <v>421</v>
      </c>
      <c r="C59" s="1003"/>
      <c r="D59" s="1003"/>
      <c r="E59" s="1004"/>
      <c r="F59" s="1002"/>
      <c r="G59" s="1002"/>
      <c r="H59" s="939" t="b">
        <f>IF(C59&lt;&gt;"",'[2]CBL Score Standard'!$D115,IF(D59&lt;&gt;"",SUM('[2]CBL Score Standard'!$D115:$E115),IF(E59&lt;&gt;"",SUM('[2]CBL Score Standard'!$D115:$F115),IF(F59&lt;&gt;"",SUM('[2]CBL Score Standard'!$D115:$G115),IF(G59&lt;&gt;"",SUM('[2]CBL Score Standard'!$D115:$H115,0))))))</f>
        <v>0</v>
      </c>
      <c r="K59" s="1031"/>
      <c r="L59" s="1031"/>
      <c r="M59" s="1183"/>
      <c r="N59" s="1185"/>
      <c r="O59" s="1024"/>
      <c r="P59" s="888" t="s">
        <v>141</v>
      </c>
      <c r="Q59" s="1031"/>
      <c r="R59" s="1031"/>
      <c r="S59" s="1036"/>
      <c r="T59" s="1027"/>
      <c r="U59" s="1027"/>
      <c r="V59" s="1027"/>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028" t="s">
        <v>142</v>
      </c>
      <c r="L60" s="1028" t="s">
        <v>143</v>
      </c>
      <c r="M60" s="934" t="s">
        <v>8</v>
      </c>
      <c r="N60" s="910" t="s">
        <v>2</v>
      </c>
      <c r="O60" s="891" t="s">
        <v>234</v>
      </c>
      <c r="P60" s="911"/>
      <c r="Q60" s="909"/>
      <c r="R60" s="912"/>
      <c r="S60" s="889"/>
      <c r="T60" s="997"/>
      <c r="U60" s="997"/>
      <c r="V60" s="997" t="str">
        <f t="shared" ref="V60:V67" si="3">IF(AND(W60="Y",X60="Y"),"Passed",IF(T60="M","Passed", ""))</f>
        <v/>
      </c>
      <c r="W60" s="997"/>
      <c r="X60" s="997"/>
      <c r="Y60" s="908"/>
      <c r="Z60" s="981">
        <f t="shared" ref="Z60:Z67" si="4">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029"/>
      <c r="L61" s="1029"/>
      <c r="M61" s="934" t="s">
        <v>8</v>
      </c>
      <c r="N61" s="910" t="s">
        <v>63</v>
      </c>
      <c r="O61" s="891" t="s">
        <v>236</v>
      </c>
      <c r="P61" s="911"/>
      <c r="Q61" s="909"/>
      <c r="R61" s="912"/>
      <c r="S61" s="889"/>
      <c r="T61" s="997"/>
      <c r="U61" s="997"/>
      <c r="V61" s="997" t="str">
        <f t="shared" si="3"/>
        <v/>
      </c>
      <c r="W61" s="997"/>
      <c r="X61" s="997"/>
      <c r="Y61" s="908"/>
      <c r="Z61" s="981">
        <f t="shared" si="4"/>
        <v>0</v>
      </c>
      <c r="AA61" s="982"/>
      <c r="AB61" s="982"/>
      <c r="AC61" s="982"/>
      <c r="AD61" s="982"/>
      <c r="AE61" s="980"/>
      <c r="AF61" s="980"/>
      <c r="AG61" s="980"/>
      <c r="AH61" s="980"/>
      <c r="AI61" s="980"/>
      <c r="AJ61" s="980"/>
    </row>
    <row r="62" spans="1:36" x14ac:dyDescent="0.3">
      <c r="A62" s="940" t="s">
        <v>56</v>
      </c>
      <c r="B62" s="933" t="s">
        <v>67</v>
      </c>
      <c r="C62" s="1003"/>
      <c r="D62" s="1003"/>
      <c r="E62" s="1002"/>
      <c r="F62" s="1002"/>
      <c r="G62" s="1002"/>
      <c r="H62" s="939" t="b">
        <f>IF(C62&lt;&gt;"",'[2]CBL Score Standard'!$D118,IF(D62&lt;&gt;"",SUM('[2]CBL Score Standard'!$D118:$E118),IF(E62&lt;&gt;"",SUM('[2]CBL Score Standard'!$D118:$F118),IF(F62&lt;&gt;"",SUM('[2]CBL Score Standard'!$D118:$G118),IF(G62&lt;&gt;"",SUM('[2]CBL Score Standard'!$D118:$H118,0))))))</f>
        <v>0</v>
      </c>
      <c r="K62" s="1029"/>
      <c r="L62" s="1029"/>
      <c r="M62" s="934" t="s">
        <v>8</v>
      </c>
      <c r="N62" s="889" t="s">
        <v>56</v>
      </c>
      <c r="O62" s="891" t="s">
        <v>237</v>
      </c>
      <c r="P62" s="911"/>
      <c r="Q62" s="909"/>
      <c r="R62" s="912"/>
      <c r="S62" s="889"/>
      <c r="T62" s="997"/>
      <c r="U62" s="997"/>
      <c r="V62" s="997" t="str">
        <f t="shared" si="3"/>
        <v/>
      </c>
      <c r="W62" s="997"/>
      <c r="X62" s="997"/>
      <c r="Y62" s="908"/>
      <c r="Z62" s="981">
        <f t="shared" si="4"/>
        <v>0</v>
      </c>
      <c r="AA62" s="982"/>
      <c r="AB62" s="982"/>
      <c r="AC62" s="982"/>
      <c r="AD62" s="982"/>
      <c r="AE62" s="980"/>
      <c r="AF62" s="980"/>
      <c r="AG62" s="980"/>
      <c r="AH62" s="980"/>
      <c r="AI62" s="980"/>
      <c r="AJ62" s="980"/>
    </row>
    <row r="63" spans="1:36" ht="12.75" customHeight="1" thickBot="1" x14ac:dyDescent="0.35">
      <c r="A63" s="941" t="s">
        <v>55</v>
      </c>
      <c r="B63" s="933" t="s">
        <v>1</v>
      </c>
      <c r="C63" s="1003"/>
      <c r="D63" s="1003"/>
      <c r="E63" s="1002"/>
      <c r="F63" s="1002"/>
      <c r="G63" s="1002"/>
      <c r="H63" s="939" t="b">
        <f>IF(C63&lt;&gt;"",'[2]CBL Score Standard'!$D119,IF(D63&lt;&gt;"",SUM('[2]CBL Score Standard'!$D119:$E119),IF(E63&lt;&gt;"",SUM('[2]CBL Score Standard'!$D119:$F119),IF(F63&lt;&gt;"",SUM('[2]CBL Score Standard'!$D119:$G119),IF(G63&lt;&gt;"",SUM('[2]CBL Score Standard'!$D119:$H119,0))))))</f>
        <v>0</v>
      </c>
      <c r="K63" s="1029"/>
      <c r="L63" s="1029"/>
      <c r="M63" s="934" t="s">
        <v>8</v>
      </c>
      <c r="N63" s="889" t="s">
        <v>55</v>
      </c>
      <c r="O63" s="891" t="s">
        <v>238</v>
      </c>
      <c r="P63" s="911"/>
      <c r="Q63" s="909"/>
      <c r="R63" s="912"/>
      <c r="S63" s="889"/>
      <c r="T63" s="997"/>
      <c r="U63" s="997"/>
      <c r="V63" s="997" t="str">
        <f t="shared" si="3"/>
        <v/>
      </c>
      <c r="W63" s="997"/>
      <c r="X63" s="997"/>
      <c r="Y63" s="908"/>
      <c r="Z63" s="981">
        <f t="shared" si="4"/>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1.5391120507399578</v>
      </c>
      <c r="K64" s="1029"/>
      <c r="L64" s="1029"/>
      <c r="M64" s="934" t="s">
        <v>8</v>
      </c>
      <c r="N64" s="910" t="s">
        <v>53</v>
      </c>
      <c r="O64" s="891" t="s">
        <v>239</v>
      </c>
      <c r="P64" s="911"/>
      <c r="Q64" s="909"/>
      <c r="R64" s="912"/>
      <c r="S64" s="889"/>
      <c r="T64" s="997"/>
      <c r="U64" s="997"/>
      <c r="V64" s="997" t="str">
        <f t="shared" si="3"/>
        <v/>
      </c>
      <c r="W64" s="997"/>
      <c r="X64" s="997"/>
      <c r="Y64" s="908"/>
      <c r="Z64" s="981">
        <f t="shared" si="4"/>
        <v>0</v>
      </c>
      <c r="AA64" s="982"/>
      <c r="AB64" s="982"/>
      <c r="AC64" s="982"/>
      <c r="AD64" s="982"/>
      <c r="AE64" s="980"/>
      <c r="AF64" s="980"/>
      <c r="AG64" s="980"/>
      <c r="AH64" s="980"/>
      <c r="AI64" s="980"/>
      <c r="AJ64" s="980"/>
    </row>
    <row r="65" spans="1:36" ht="28.2" thickBot="1" x14ac:dyDescent="0.35">
      <c r="A65" s="942" t="s">
        <v>83</v>
      </c>
      <c r="B65" s="943"/>
      <c r="C65" s="954">
        <v>0.81818181818181823</v>
      </c>
      <c r="D65" s="954">
        <v>0.78947368421052633</v>
      </c>
      <c r="E65" s="954">
        <v>0</v>
      </c>
      <c r="F65" s="954">
        <v>0</v>
      </c>
      <c r="G65" s="954">
        <v>0</v>
      </c>
      <c r="H65" s="944">
        <v>0</v>
      </c>
      <c r="K65" s="1029"/>
      <c r="L65" s="1029"/>
      <c r="M65" s="934" t="s">
        <v>8</v>
      </c>
      <c r="N65" s="910" t="s">
        <v>59</v>
      </c>
      <c r="O65" s="891" t="s">
        <v>240</v>
      </c>
      <c r="P65" s="911"/>
      <c r="Q65" s="909"/>
      <c r="R65" s="912"/>
      <c r="S65" s="889"/>
      <c r="T65" s="997"/>
      <c r="U65" s="997"/>
      <c r="V65" s="997" t="str">
        <f t="shared" si="3"/>
        <v/>
      </c>
      <c r="W65" s="997"/>
      <c r="X65" s="997"/>
      <c r="Y65" s="908"/>
      <c r="Z65" s="981">
        <f t="shared" si="4"/>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0</v>
      </c>
      <c r="K66" s="1029"/>
      <c r="L66" s="1029"/>
      <c r="M66" s="934" t="s">
        <v>8</v>
      </c>
      <c r="N66" s="910" t="s">
        <v>55</v>
      </c>
      <c r="O66" s="891" t="s">
        <v>515</v>
      </c>
      <c r="P66" s="911"/>
      <c r="Q66" s="909"/>
      <c r="R66" s="912"/>
      <c r="S66" s="889"/>
      <c r="T66" s="997"/>
      <c r="U66" s="997"/>
      <c r="V66" s="997" t="str">
        <f t="shared" si="3"/>
        <v/>
      </c>
      <c r="W66" s="997"/>
      <c r="X66" s="997"/>
      <c r="Y66" s="908"/>
      <c r="Z66" s="981">
        <f t="shared" si="4"/>
        <v>0</v>
      </c>
      <c r="AA66" s="982"/>
      <c r="AB66" s="982"/>
      <c r="AC66" s="982"/>
      <c r="AD66" s="982"/>
      <c r="AE66" s="980"/>
      <c r="AF66" s="980"/>
      <c r="AG66" s="980"/>
      <c r="AH66" s="980"/>
      <c r="AI66" s="980"/>
      <c r="AJ66" s="980"/>
    </row>
    <row r="67" spans="1:36" x14ac:dyDescent="0.3">
      <c r="C67" s="955"/>
      <c r="D67" s="955"/>
      <c r="E67" s="955"/>
      <c r="F67" s="955"/>
      <c r="G67" s="955"/>
      <c r="K67" s="1030"/>
      <c r="L67" s="1030"/>
      <c r="M67" s="934" t="s">
        <v>8</v>
      </c>
      <c r="N67" s="910" t="s">
        <v>149</v>
      </c>
      <c r="O67" s="891" t="s">
        <v>370</v>
      </c>
      <c r="P67" s="904" t="s">
        <v>145</v>
      </c>
      <c r="Q67" s="892" t="s">
        <v>217</v>
      </c>
      <c r="R67" s="898" t="s">
        <v>241</v>
      </c>
      <c r="S67" s="889"/>
      <c r="T67" s="997"/>
      <c r="U67" s="997"/>
      <c r="V67" s="997" t="str">
        <f t="shared" si="3"/>
        <v/>
      </c>
      <c r="W67" s="997"/>
      <c r="X67" s="997"/>
      <c r="Y67" s="899" t="s">
        <v>242</v>
      </c>
      <c r="Z67" s="981">
        <f t="shared" si="4"/>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73" t="s">
        <v>243</v>
      </c>
      <c r="L69" s="1174"/>
      <c r="M69" s="1174"/>
      <c r="N69" s="1174"/>
      <c r="O69" s="1174"/>
      <c r="P69" s="1174"/>
      <c r="Q69" s="1174"/>
      <c r="R69" s="1174"/>
      <c r="S69" s="1174"/>
      <c r="T69" s="1174"/>
      <c r="U69" s="1174"/>
      <c r="V69" s="1174"/>
      <c r="W69" s="1174"/>
      <c r="X69" s="1174"/>
      <c r="Y69" s="1026"/>
      <c r="Z69" s="985"/>
      <c r="AA69" s="1026"/>
      <c r="AB69" s="1026"/>
      <c r="AC69" s="1026"/>
      <c r="AD69" s="1026"/>
      <c r="AE69" s="1026"/>
      <c r="AF69" s="1026"/>
      <c r="AG69" s="1026"/>
      <c r="AH69" s="1026"/>
      <c r="AI69" s="1026"/>
      <c r="AJ69" s="1026"/>
    </row>
    <row r="70" spans="1:36" ht="27.6" x14ac:dyDescent="0.3">
      <c r="B70" s="955"/>
      <c r="C70" s="955"/>
      <c r="D70" s="955"/>
      <c r="E70" s="955"/>
      <c r="F70" s="955"/>
      <c r="G70" s="955"/>
      <c r="K70" s="1037" t="s">
        <v>133</v>
      </c>
      <c r="L70" s="1037" t="s">
        <v>91</v>
      </c>
      <c r="M70" s="1182" t="s">
        <v>75</v>
      </c>
      <c r="N70" s="1184" t="s">
        <v>134</v>
      </c>
      <c r="O70" s="1025" t="s">
        <v>135</v>
      </c>
      <c r="P70" s="1037" t="s">
        <v>136</v>
      </c>
      <c r="Q70" s="1037" t="s">
        <v>137</v>
      </c>
      <c r="R70" s="1037" t="s">
        <v>138</v>
      </c>
      <c r="S70" s="1035" t="s">
        <v>139</v>
      </c>
      <c r="T70" s="1027" t="s">
        <v>344</v>
      </c>
      <c r="U70" s="1027" t="s">
        <v>342</v>
      </c>
      <c r="V70" s="1027" t="s">
        <v>343</v>
      </c>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27.6" x14ac:dyDescent="0.3">
      <c r="B71" s="955"/>
      <c r="C71" s="955"/>
      <c r="D71" s="955"/>
      <c r="E71" s="955"/>
      <c r="F71" s="955"/>
      <c r="G71" s="955"/>
      <c r="K71" s="1031"/>
      <c r="L71" s="1031"/>
      <c r="M71" s="1183"/>
      <c r="N71" s="1185"/>
      <c r="O71" s="1024"/>
      <c r="P71" s="888" t="s">
        <v>141</v>
      </c>
      <c r="Q71" s="1031"/>
      <c r="R71" s="1031"/>
      <c r="S71" s="1036"/>
      <c r="T71" s="1027"/>
      <c r="U71" s="1027"/>
      <c r="V71" s="1027"/>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B72" s="955"/>
      <c r="C72" s="955"/>
      <c r="D72" s="955"/>
      <c r="E72" s="955"/>
      <c r="F72" s="955"/>
      <c r="G72" s="955"/>
      <c r="K72" s="1028" t="s">
        <v>142</v>
      </c>
      <c r="L72" s="1028" t="s">
        <v>143</v>
      </c>
      <c r="M72" s="934" t="s">
        <v>9</v>
      </c>
      <c r="N72" s="910" t="s">
        <v>235</v>
      </c>
      <c r="O72" s="891" t="s">
        <v>244</v>
      </c>
      <c r="P72" s="913"/>
      <c r="Q72" s="914"/>
      <c r="R72" s="915"/>
      <c r="S72" s="889"/>
      <c r="T72" s="997"/>
      <c r="U72" s="997"/>
      <c r="V72" s="997" t="str">
        <f>IF(AND(W72="Y",X72="Y"),"Passed",IF(T72="M","Passed", ""))</f>
        <v/>
      </c>
      <c r="W72" s="997"/>
      <c r="X72" s="997"/>
      <c r="Y72" s="916"/>
      <c r="Z72" s="981">
        <f t="shared" ref="Z72:Z75" si="5">DATEDIF(AA72,AB72,"m")/12+DATEDIF(AC72,AD72,"m")/12+DATEDIF(AE72,AF72,"m")/12+DATEDIF(AG72,AH72,"m")/12+DATEDIF(AI72,AJ72,"m")/12</f>
        <v>0</v>
      </c>
      <c r="AA72" s="982"/>
      <c r="AB72" s="982"/>
      <c r="AC72" s="982"/>
      <c r="AD72" s="982"/>
      <c r="AE72" s="980"/>
      <c r="AF72" s="980"/>
      <c r="AG72" s="980"/>
      <c r="AH72" s="980"/>
      <c r="AI72" s="980"/>
      <c r="AJ72" s="980"/>
    </row>
    <row r="73" spans="1:36" x14ac:dyDescent="0.3">
      <c r="B73" s="955"/>
      <c r="C73" s="955"/>
      <c r="D73" s="955"/>
      <c r="E73" s="955"/>
      <c r="F73" s="955"/>
      <c r="G73" s="955"/>
      <c r="K73" s="1029"/>
      <c r="L73" s="1029"/>
      <c r="M73" s="934" t="s">
        <v>9</v>
      </c>
      <c r="N73" s="910" t="s">
        <v>229</v>
      </c>
      <c r="O73" s="891" t="s">
        <v>245</v>
      </c>
      <c r="P73" s="913"/>
      <c r="Q73" s="914"/>
      <c r="R73" s="915"/>
      <c r="S73" s="889"/>
      <c r="T73" s="997"/>
      <c r="U73" s="997"/>
      <c r="V73" s="997" t="str">
        <f>IF(AND(W73="Y",X73="Y"),"Passed",IF(T73="M","Passed", ""))</f>
        <v/>
      </c>
      <c r="W73" s="997"/>
      <c r="X73" s="997"/>
      <c r="Y73" s="916"/>
      <c r="Z73" s="981">
        <f t="shared" si="5"/>
        <v>0</v>
      </c>
      <c r="AA73" s="982"/>
      <c r="AB73" s="982"/>
      <c r="AC73" s="982"/>
      <c r="AD73" s="982"/>
      <c r="AE73" s="980"/>
      <c r="AF73" s="980"/>
      <c r="AG73" s="980"/>
      <c r="AH73" s="980"/>
      <c r="AI73" s="980"/>
      <c r="AJ73" s="980"/>
    </row>
    <row r="74" spans="1:36" ht="41.4" x14ac:dyDescent="0.3">
      <c r="B74" s="955"/>
      <c r="C74" s="955"/>
      <c r="D74" s="955"/>
      <c r="E74" s="955"/>
      <c r="F74" s="955"/>
      <c r="G74" s="955"/>
      <c r="K74" s="1029"/>
      <c r="L74" s="1029"/>
      <c r="M74" s="934" t="s">
        <v>9</v>
      </c>
      <c r="N74" s="910" t="s">
        <v>3</v>
      </c>
      <c r="O74" s="891" t="s">
        <v>516</v>
      </c>
      <c r="P74" s="913"/>
      <c r="Q74" s="914"/>
      <c r="R74" s="915"/>
      <c r="S74" s="889"/>
      <c r="T74" s="997"/>
      <c r="U74" s="997"/>
      <c r="V74" s="997" t="str">
        <f>IF(AND(W74="Y",X74="Y"),"Passed",IF(T74="M","Passed", ""))</f>
        <v/>
      </c>
      <c r="W74" s="997"/>
      <c r="X74" s="997"/>
      <c r="Y74" s="916"/>
      <c r="Z74" s="981">
        <f t="shared" si="5"/>
        <v>0</v>
      </c>
      <c r="AA74" s="982"/>
      <c r="AB74" s="982"/>
      <c r="AC74" s="982"/>
      <c r="AD74" s="982"/>
      <c r="AE74" s="980"/>
      <c r="AF74" s="980"/>
      <c r="AG74" s="980"/>
      <c r="AH74" s="980"/>
      <c r="AI74" s="980"/>
      <c r="AJ74" s="980"/>
    </row>
    <row r="75" spans="1:36" ht="12.75" customHeight="1" x14ac:dyDescent="0.3">
      <c r="B75" s="955"/>
      <c r="C75" s="955"/>
      <c r="D75" s="955"/>
      <c r="E75" s="955"/>
      <c r="F75" s="955"/>
      <c r="G75" s="955"/>
      <c r="K75" s="1030"/>
      <c r="L75" s="1030"/>
      <c r="M75" s="934" t="s">
        <v>9</v>
      </c>
      <c r="N75" s="910" t="s">
        <v>3</v>
      </c>
      <c r="O75" s="891" t="s">
        <v>246</v>
      </c>
      <c r="P75" s="913"/>
      <c r="Q75" s="914"/>
      <c r="R75" s="915"/>
      <c r="S75" s="889"/>
      <c r="T75" s="997"/>
      <c r="U75" s="997"/>
      <c r="V75" s="997" t="str">
        <f>IF(AND(W75="Y",X75="Y"),"Passed",IF(T75="M","Passed", ""))</f>
        <v/>
      </c>
      <c r="W75" s="997"/>
      <c r="X75" s="997"/>
      <c r="Y75" s="916"/>
      <c r="Z75" s="981">
        <f t="shared" si="5"/>
        <v>0</v>
      </c>
      <c r="AA75" s="982"/>
      <c r="AB75" s="982"/>
      <c r="AC75" s="982"/>
      <c r="AD75" s="982"/>
      <c r="AE75" s="980"/>
      <c r="AF75" s="980"/>
      <c r="AG75" s="980"/>
      <c r="AH75" s="980"/>
      <c r="AI75" s="980"/>
      <c r="AJ75" s="980"/>
    </row>
    <row r="76" spans="1:36" x14ac:dyDescent="0.3">
      <c r="B76" s="955"/>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B77" s="955"/>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B78" s="955"/>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B79" s="955"/>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B80" s="955"/>
      <c r="C80" s="955"/>
      <c r="D80" s="955"/>
      <c r="E80" s="955"/>
      <c r="F80" s="955"/>
      <c r="G80" s="955"/>
    </row>
    <row r="81" spans="2:7" x14ac:dyDescent="0.3">
      <c r="B81" s="955"/>
      <c r="C81" s="955"/>
      <c r="D81" s="955"/>
      <c r="E81" s="955"/>
      <c r="F81" s="955"/>
      <c r="G81" s="955"/>
    </row>
    <row r="82" spans="2:7" x14ac:dyDescent="0.3">
      <c r="B82" s="955"/>
      <c r="C82" s="955"/>
      <c r="D82" s="955"/>
      <c r="E82" s="955"/>
      <c r="F82" s="955"/>
      <c r="G82" s="955"/>
    </row>
    <row r="83" spans="2:7" x14ac:dyDescent="0.3">
      <c r="B83" s="955"/>
      <c r="C83" s="955"/>
      <c r="D83" s="955"/>
      <c r="E83" s="955"/>
      <c r="F83" s="955"/>
      <c r="G83" s="955"/>
    </row>
    <row r="84" spans="2:7" x14ac:dyDescent="0.3">
      <c r="B84" s="955"/>
      <c r="C84" s="955"/>
      <c r="D84" s="955"/>
      <c r="E84" s="955"/>
      <c r="F84" s="955"/>
      <c r="G84" s="955"/>
    </row>
    <row r="85" spans="2:7" x14ac:dyDescent="0.3">
      <c r="B85" s="955"/>
      <c r="C85" s="955"/>
      <c r="D85" s="955"/>
      <c r="E85" s="955"/>
      <c r="F85" s="955"/>
      <c r="G85" s="955"/>
    </row>
    <row r="86" spans="2:7" x14ac:dyDescent="0.3">
      <c r="B86" s="955"/>
      <c r="C86" s="955"/>
      <c r="D86" s="955"/>
      <c r="E86" s="955"/>
      <c r="F86" s="955"/>
      <c r="G86" s="955"/>
    </row>
    <row r="87" spans="2:7" x14ac:dyDescent="0.3">
      <c r="B87" s="955"/>
      <c r="C87" s="955"/>
      <c r="D87" s="955"/>
      <c r="E87" s="955"/>
      <c r="F87" s="955"/>
      <c r="G87" s="955"/>
    </row>
    <row r="88" spans="2:7" x14ac:dyDescent="0.3">
      <c r="B88" s="955"/>
      <c r="C88" s="955"/>
      <c r="D88" s="955"/>
      <c r="E88" s="955"/>
      <c r="F88" s="955"/>
      <c r="G88" s="955"/>
    </row>
    <row r="89" spans="2:7" x14ac:dyDescent="0.3">
      <c r="B89" s="955"/>
      <c r="C89" s="955"/>
      <c r="D89" s="955"/>
      <c r="E89" s="955"/>
      <c r="F89" s="955"/>
      <c r="G89" s="955"/>
    </row>
    <row r="90" spans="2:7" x14ac:dyDescent="0.3">
      <c r="B90" s="955"/>
      <c r="C90" s="955"/>
      <c r="D90" s="955"/>
      <c r="E90" s="955"/>
      <c r="F90" s="955"/>
      <c r="G90" s="955"/>
    </row>
    <row r="91" spans="2:7" x14ac:dyDescent="0.3">
      <c r="B91" s="955"/>
      <c r="C91" s="955"/>
      <c r="D91" s="955"/>
      <c r="E91" s="955"/>
      <c r="F91" s="955"/>
      <c r="G91" s="955"/>
    </row>
    <row r="92" spans="2:7" x14ac:dyDescent="0.3">
      <c r="B92" s="955"/>
      <c r="C92" s="955"/>
      <c r="D92" s="955"/>
      <c r="E92" s="955"/>
      <c r="F92" s="955"/>
      <c r="G92" s="955"/>
    </row>
    <row r="93" spans="2:7" x14ac:dyDescent="0.3">
      <c r="B93" s="955"/>
      <c r="C93" s="955"/>
      <c r="D93" s="955"/>
      <c r="E93" s="955"/>
      <c r="F93" s="955"/>
      <c r="G93" s="955"/>
    </row>
    <row r="94" spans="2:7" x14ac:dyDescent="0.3">
      <c r="B94" s="955"/>
      <c r="C94" s="955"/>
      <c r="D94" s="955"/>
      <c r="E94" s="955"/>
      <c r="F94" s="955"/>
      <c r="G94" s="955"/>
    </row>
    <row r="95" spans="2:7" x14ac:dyDescent="0.3">
      <c r="B95" s="955"/>
      <c r="C95" s="955"/>
      <c r="D95" s="955"/>
      <c r="E95" s="955"/>
      <c r="F95" s="955"/>
      <c r="G95" s="955"/>
    </row>
    <row r="96" spans="2:7" x14ac:dyDescent="0.3">
      <c r="B96" s="955"/>
      <c r="C96" s="955"/>
      <c r="D96" s="955"/>
      <c r="E96" s="955"/>
      <c r="F96" s="955"/>
      <c r="G96" s="955"/>
    </row>
    <row r="97" spans="2:7" x14ac:dyDescent="0.3">
      <c r="B97" s="955"/>
      <c r="C97" s="955"/>
      <c r="D97" s="955"/>
      <c r="E97" s="955"/>
      <c r="F97" s="955"/>
      <c r="G97" s="955"/>
    </row>
    <row r="98" spans="2:7" x14ac:dyDescent="0.3">
      <c r="B98" s="955"/>
      <c r="C98" s="955"/>
      <c r="D98" s="955"/>
      <c r="E98" s="955"/>
      <c r="F98" s="955"/>
      <c r="G98" s="955"/>
    </row>
    <row r="99" spans="2:7" x14ac:dyDescent="0.3">
      <c r="B99" s="955"/>
      <c r="C99" s="955"/>
      <c r="D99" s="955"/>
      <c r="E99" s="955"/>
      <c r="F99" s="955"/>
      <c r="G99" s="955"/>
    </row>
    <row r="100" spans="2:7" x14ac:dyDescent="0.3">
      <c r="B100" s="955"/>
      <c r="C100" s="955"/>
      <c r="D100" s="955"/>
      <c r="E100" s="955"/>
      <c r="F100" s="955"/>
      <c r="G100" s="955"/>
    </row>
    <row r="101" spans="2:7" x14ac:dyDescent="0.3">
      <c r="B101" s="955"/>
      <c r="C101" s="955"/>
      <c r="D101" s="955"/>
      <c r="E101" s="955"/>
      <c r="F101" s="955"/>
      <c r="G101" s="955"/>
    </row>
    <row r="102" spans="2:7" x14ac:dyDescent="0.3">
      <c r="B102" s="955"/>
      <c r="C102" s="955"/>
      <c r="D102" s="955"/>
      <c r="E102" s="955"/>
      <c r="F102" s="955"/>
      <c r="G102" s="955"/>
    </row>
    <row r="103" spans="2:7" x14ac:dyDescent="0.3">
      <c r="B103" s="955"/>
      <c r="C103" s="955"/>
      <c r="D103" s="955"/>
      <c r="E103" s="955"/>
      <c r="F103" s="955"/>
      <c r="G103" s="955"/>
    </row>
    <row r="104" spans="2:7" x14ac:dyDescent="0.3">
      <c r="B104" s="955"/>
      <c r="C104" s="955"/>
      <c r="D104" s="955"/>
      <c r="E104" s="955"/>
      <c r="F104" s="955"/>
      <c r="G104" s="955"/>
    </row>
    <row r="105" spans="2:7" x14ac:dyDescent="0.3">
      <c r="B105" s="955"/>
      <c r="C105" s="955"/>
      <c r="D105" s="955"/>
      <c r="E105" s="955"/>
      <c r="F105" s="955"/>
      <c r="G105" s="955"/>
    </row>
    <row r="106" spans="2:7" x14ac:dyDescent="0.3">
      <c r="B106" s="955"/>
      <c r="C106" s="955"/>
      <c r="D106" s="955"/>
      <c r="E106" s="955"/>
      <c r="F106" s="955"/>
      <c r="G106" s="955"/>
    </row>
    <row r="107" spans="2:7" x14ac:dyDescent="0.3">
      <c r="B107" s="955"/>
      <c r="C107" s="955"/>
      <c r="D107" s="955"/>
      <c r="E107" s="955"/>
      <c r="F107" s="955"/>
      <c r="G107" s="955"/>
    </row>
    <row r="108" spans="2:7" x14ac:dyDescent="0.3">
      <c r="B108" s="955"/>
      <c r="C108" s="955"/>
      <c r="D108" s="955"/>
      <c r="E108" s="955"/>
      <c r="F108" s="955"/>
      <c r="G108" s="955"/>
    </row>
    <row r="109" spans="2:7" x14ac:dyDescent="0.3">
      <c r="B109" s="955"/>
      <c r="C109" s="955"/>
      <c r="D109" s="955"/>
      <c r="E109" s="955"/>
      <c r="F109" s="955"/>
      <c r="G109" s="955"/>
    </row>
    <row r="110" spans="2:7" x14ac:dyDescent="0.3">
      <c r="B110" s="955"/>
      <c r="C110" s="955"/>
      <c r="D110" s="955"/>
      <c r="E110" s="955"/>
      <c r="F110" s="955"/>
      <c r="G110" s="955"/>
    </row>
    <row r="111" spans="2:7" x14ac:dyDescent="0.3">
      <c r="B111" s="955"/>
      <c r="C111" s="955"/>
      <c r="D111" s="955"/>
      <c r="E111" s="955"/>
      <c r="F111" s="955"/>
      <c r="G111" s="955"/>
    </row>
    <row r="112" spans="2:7" x14ac:dyDescent="0.3">
      <c r="B112" s="955"/>
      <c r="C112" s="955"/>
      <c r="D112" s="955"/>
      <c r="E112" s="955"/>
      <c r="F112" s="955"/>
      <c r="G112" s="955"/>
    </row>
    <row r="113" spans="2:7" x14ac:dyDescent="0.3">
      <c r="B113" s="955"/>
      <c r="C113" s="955"/>
      <c r="D113" s="955"/>
      <c r="E113" s="955"/>
      <c r="F113" s="955"/>
      <c r="G113" s="955"/>
    </row>
    <row r="114" spans="2:7" x14ac:dyDescent="0.3">
      <c r="B114" s="955"/>
      <c r="C114" s="955"/>
      <c r="D114" s="955"/>
      <c r="E114" s="955"/>
      <c r="F114" s="955"/>
      <c r="G114" s="955"/>
    </row>
    <row r="115" spans="2:7" x14ac:dyDescent="0.3">
      <c r="B115" s="955"/>
      <c r="C115" s="955"/>
      <c r="D115" s="955"/>
      <c r="E115" s="955"/>
      <c r="F115" s="955"/>
      <c r="G115" s="955"/>
    </row>
    <row r="116" spans="2:7" x14ac:dyDescent="0.3">
      <c r="B116" s="955"/>
      <c r="C116" s="955"/>
      <c r="D116" s="955"/>
      <c r="E116" s="955"/>
      <c r="F116" s="955"/>
      <c r="G116" s="955"/>
    </row>
    <row r="117" spans="2:7" x14ac:dyDescent="0.3">
      <c r="B117" s="955"/>
      <c r="C117" s="955"/>
      <c r="D117" s="955"/>
      <c r="E117" s="955"/>
      <c r="F117" s="955"/>
      <c r="G117" s="955"/>
    </row>
    <row r="118" spans="2:7" x14ac:dyDescent="0.3">
      <c r="B118" s="955"/>
      <c r="C118" s="955"/>
      <c r="D118" s="955"/>
      <c r="E118" s="955"/>
      <c r="F118" s="955"/>
      <c r="G118" s="955"/>
    </row>
    <row r="119" spans="2:7" x14ac:dyDescent="0.3">
      <c r="B119" s="955"/>
      <c r="C119" s="955"/>
      <c r="D119" s="955"/>
      <c r="E119" s="955"/>
      <c r="F119" s="955"/>
      <c r="G119" s="955"/>
    </row>
    <row r="120" spans="2:7" x14ac:dyDescent="0.3">
      <c r="B120" s="955"/>
      <c r="C120" s="955"/>
      <c r="D120" s="955"/>
      <c r="E120" s="955"/>
      <c r="F120" s="955"/>
      <c r="G120" s="955"/>
    </row>
    <row r="121" spans="2:7" x14ac:dyDescent="0.3">
      <c r="B121" s="955"/>
      <c r="C121" s="955"/>
      <c r="D121" s="955"/>
      <c r="E121" s="955"/>
      <c r="F121" s="955"/>
      <c r="G121" s="955"/>
    </row>
    <row r="122" spans="2:7" x14ac:dyDescent="0.3">
      <c r="B122" s="955"/>
      <c r="C122" s="955"/>
      <c r="D122" s="955"/>
      <c r="E122" s="955"/>
      <c r="F122" s="955"/>
      <c r="G122" s="955"/>
    </row>
    <row r="123" spans="2:7" x14ac:dyDescent="0.3">
      <c r="B123" s="955"/>
      <c r="C123" s="955"/>
      <c r="D123" s="955"/>
      <c r="E123" s="955"/>
      <c r="F123" s="955"/>
      <c r="G123" s="955"/>
    </row>
    <row r="124" spans="2:7" x14ac:dyDescent="0.3">
      <c r="B124" s="955"/>
      <c r="C124" s="955"/>
      <c r="D124" s="955"/>
      <c r="E124" s="955"/>
      <c r="F124" s="955"/>
      <c r="G124" s="955"/>
    </row>
    <row r="125" spans="2:7" x14ac:dyDescent="0.3">
      <c r="C125" s="955"/>
      <c r="D125" s="955"/>
      <c r="E125" s="955"/>
      <c r="F125" s="955"/>
      <c r="G125" s="955"/>
    </row>
    <row r="126" spans="2:7" x14ac:dyDescent="0.3">
      <c r="C126" s="955"/>
      <c r="D126" s="955"/>
      <c r="E126" s="955"/>
      <c r="F126" s="955"/>
      <c r="G126" s="955"/>
    </row>
    <row r="127" spans="2:7" x14ac:dyDescent="0.3">
      <c r="C127" s="955"/>
      <c r="D127" s="955"/>
      <c r="E127" s="955"/>
      <c r="F127" s="955"/>
      <c r="G127" s="955"/>
    </row>
    <row r="128" spans="2: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3:AN66"/>
  <mergeCells count="48">
    <mergeCell ref="AG70:AH70"/>
    <mergeCell ref="AI70:AJ70"/>
    <mergeCell ref="AI58:AJ58"/>
    <mergeCell ref="A64:G64"/>
    <mergeCell ref="A66:G66"/>
    <mergeCell ref="K69:X69"/>
    <mergeCell ref="M70:M71"/>
    <mergeCell ref="N70:N71"/>
    <mergeCell ref="Z70:Z71"/>
    <mergeCell ref="AA70:AB70"/>
    <mergeCell ref="AC70:AD70"/>
    <mergeCell ref="AE70:AF70"/>
    <mergeCell ref="AI38:AJ38"/>
    <mergeCell ref="K57:X57"/>
    <mergeCell ref="M58:M59"/>
    <mergeCell ref="N58:N59"/>
    <mergeCell ref="Z58:Z59"/>
    <mergeCell ref="AA58:AB58"/>
    <mergeCell ref="AC58:AD58"/>
    <mergeCell ref="AE58:AF58"/>
    <mergeCell ref="AG58:AH58"/>
    <mergeCell ref="AE17:AF17"/>
    <mergeCell ref="AG17:AH17"/>
    <mergeCell ref="AI17:AJ17"/>
    <mergeCell ref="K37:X37"/>
    <mergeCell ref="M38:M39"/>
    <mergeCell ref="N38:N39"/>
    <mergeCell ref="Z38:Z39"/>
    <mergeCell ref="AA38:AB38"/>
    <mergeCell ref="AC38:AD38"/>
    <mergeCell ref="AE38:AF38"/>
    <mergeCell ref="M17:M18"/>
    <mergeCell ref="N17:N18"/>
    <mergeCell ref="Z17:Z18"/>
    <mergeCell ref="AA17:AB17"/>
    <mergeCell ref="AC17:AD17"/>
    <mergeCell ref="AG38:AH38"/>
    <mergeCell ref="AC2:AD2"/>
    <mergeCell ref="AE2:AF2"/>
    <mergeCell ref="AG2:AH2"/>
    <mergeCell ref="AI2:AJ2"/>
    <mergeCell ref="K16:X16"/>
    <mergeCell ref="AA2:AB2"/>
    <mergeCell ref="A1:H1"/>
    <mergeCell ref="K1:X1"/>
    <mergeCell ref="M2:M3"/>
    <mergeCell ref="N2:N3"/>
    <mergeCell ref="Z2:Z3"/>
  </mergeCells>
  <conditionalFormatting sqref="C7:D7 F7:H7">
    <cfRule type="containsText" dxfId="2038" priority="23" operator="containsText" text="N/A">
      <formula>NOT(ISERROR(SEARCH("N/A",C7)))</formula>
    </cfRule>
    <cfRule type="containsText" dxfId="2037" priority="24" operator="containsText" text="Blank">
      <formula>NOT(ISERROR(SEARCH("Blank",C7)))</formula>
    </cfRule>
    <cfRule type="containsText" dxfId="2036" priority="25" operator="containsText" text="M">
      <formula>NOT(ISERROR(SEARCH("M",C7)))</formula>
    </cfRule>
  </conditionalFormatting>
  <conditionalFormatting sqref="B125:B1048576 B1:B28 B30:B69">
    <cfRule type="duplicateValues" dxfId="2035" priority="22"/>
  </conditionalFormatting>
  <conditionalFormatting sqref="B29">
    <cfRule type="duplicateValues" dxfId="2034" priority="21"/>
  </conditionalFormatting>
  <conditionalFormatting sqref="Z4 Z51:Z55 Z40:Z43 Z45:Z49 Z19:Z35">
    <cfRule type="cellIs" dxfId="2033" priority="20" operator="greaterThan">
      <formula>0</formula>
    </cfRule>
  </conditionalFormatting>
  <conditionalFormatting sqref="Z5:Z14">
    <cfRule type="cellIs" dxfId="2032" priority="19" operator="greaterThan">
      <formula>0</formula>
    </cfRule>
  </conditionalFormatting>
  <conditionalFormatting sqref="Z60:Z67">
    <cfRule type="cellIs" dxfId="2031" priority="18" operator="greaterThan">
      <formula>0</formula>
    </cfRule>
  </conditionalFormatting>
  <conditionalFormatting sqref="Z72:Z75">
    <cfRule type="cellIs" dxfId="2030" priority="17" operator="greaterThan">
      <formula>0</formula>
    </cfRule>
  </conditionalFormatting>
  <conditionalFormatting sqref="Z50">
    <cfRule type="cellIs" dxfId="2029" priority="16" operator="greaterThan">
      <formula>0</formula>
    </cfRule>
  </conditionalFormatting>
  <conditionalFormatting sqref="Z44">
    <cfRule type="cellIs" dxfId="2028" priority="15" operator="greaterThan">
      <formula>0</formula>
    </cfRule>
  </conditionalFormatting>
  <conditionalFormatting sqref="E12">
    <cfRule type="containsText" dxfId="2027" priority="4" operator="containsText" text="N/A">
      <formula>NOT(ISERROR(SEARCH("N/A",E12)))</formula>
    </cfRule>
    <cfRule type="containsText" dxfId="2026" priority="5" operator="containsText" text="O">
      <formula>NOT(ISERROR(SEARCH("O",E12)))</formula>
    </cfRule>
    <cfRule type="containsText" dxfId="2025" priority="6" operator="containsText" text="M">
      <formula>NOT(ISERROR(SEARCH("M",E12)))</formula>
    </cfRule>
  </conditionalFormatting>
  <conditionalFormatting sqref="G46">
    <cfRule type="containsText" dxfId="2024" priority="14" operator="containsText" text="O">
      <formula>NOT(ISERROR(SEARCH("O",G46)))</formula>
    </cfRule>
  </conditionalFormatting>
  <conditionalFormatting sqref="G46">
    <cfRule type="containsText" dxfId="2023" priority="11" operator="containsText" text="N/A">
      <formula>NOT(ISERROR(SEARCH("N/A",G46)))</formula>
    </cfRule>
    <cfRule type="containsText" dxfId="2022" priority="12" operator="containsText" text="Blank">
      <formula>NOT(ISERROR(SEARCH("Blank",G46)))</formula>
    </cfRule>
    <cfRule type="containsText" dxfId="2021" priority="13" operator="containsText" text="M">
      <formula>NOT(ISERROR(SEARCH("M",G46)))</formula>
    </cfRule>
  </conditionalFormatting>
  <conditionalFormatting sqref="E13">
    <cfRule type="containsText" dxfId="2020" priority="1" operator="containsText" text="N/A">
      <formula>NOT(ISERROR(SEARCH("N/A",E13)))</formula>
    </cfRule>
    <cfRule type="containsText" dxfId="2019" priority="2" operator="containsText" text="O">
      <formula>NOT(ISERROR(SEARCH("O",E13)))</formula>
    </cfRule>
    <cfRule type="containsText" dxfId="2018" priority="3" operator="containsText" text="M">
      <formula>NOT(ISERROR(SEARCH("M",E13)))</formula>
    </cfRule>
  </conditionalFormatting>
  <conditionalFormatting sqref="C46:F46">
    <cfRule type="containsText" dxfId="2017" priority="10" operator="containsText" text="O">
      <formula>NOT(ISERROR(SEARCH("O",C46)))</formula>
    </cfRule>
  </conditionalFormatting>
  <conditionalFormatting sqref="C46:F46">
    <cfRule type="containsText" dxfId="2016" priority="7" operator="containsText" text="N/A">
      <formula>NOT(ISERROR(SEARCH("N/A",C46)))</formula>
    </cfRule>
    <cfRule type="containsText" dxfId="2015" priority="8" operator="containsText" text="Blank">
      <formula>NOT(ISERROR(SEARCH("Blank",C46)))</formula>
    </cfRule>
    <cfRule type="containsText" dxfId="2014" priority="9" operator="containsText" text="M">
      <formula>NOT(ISERROR(SEARCH("M",C46)))</formula>
    </cfRule>
  </conditionalFormatting>
  <dataValidations count="3">
    <dataValidation type="list" allowBlank="1" showInputMessage="1" showErrorMessage="1" sqref="V58:V68 V70:V79 V17:V36 V38:V56 V2:V15">
      <formula1>"Passed, Failed, N/A"</formula1>
    </dataValidation>
    <dataValidation type="list" allowBlank="1" showInputMessage="1" showErrorMessage="1" sqref="T70:T79 T58:T68 T17:T36 T38:T56 T2:T15">
      <formula1>"M, O, N/A"</formula1>
    </dataValidation>
    <dataValidation type="list" allowBlank="1" showInputMessage="1" showErrorMessage="1" sqref="X33 X19 X21 X4:X10 W70:W79 W2:W15 W58:W68 X12 W17:W36 W38:W56">
      <formula1>"Y, N"</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7" right="0.7" top="0.75" bottom="0.75" header="0.3" footer="0.3"/>
  <drawing r:id="rId19"/>
  <legacyDrawing r:id="rId20"/>
  <controls>
    <mc:AlternateContent xmlns:mc="http://schemas.openxmlformats.org/markup-compatibility/2006">
      <mc:Choice Requires="x14">
        <control shapeId="1121282" r:id="rId21" name="CommandButton2">
          <controlPr defaultSize="0" autoLine="0" r:id="rId22">
            <anchor moveWithCells="1">
              <from>
                <xdr:col>8</xdr:col>
                <xdr:colOff>213360</xdr:colOff>
                <xdr:row>18</xdr:row>
                <xdr:rowOff>0</xdr:rowOff>
              </from>
              <to>
                <xdr:col>9</xdr:col>
                <xdr:colOff>541020</xdr:colOff>
                <xdr:row>20</xdr:row>
                <xdr:rowOff>83820</xdr:rowOff>
              </to>
            </anchor>
          </controlPr>
        </control>
      </mc:Choice>
      <mc:Fallback>
        <control shapeId="1121282" r:id="rId21" name="CommandButton2"/>
      </mc:Fallback>
    </mc:AlternateContent>
    <mc:AlternateContent xmlns:mc="http://schemas.openxmlformats.org/markup-compatibility/2006">
      <mc:Choice Requires="x14">
        <control shapeId="1121281" r:id="rId23" name="CommandButton1">
          <controlPr defaultSize="0" autoLine="0" r:id="rId24">
            <anchor moveWithCells="1">
              <from>
                <xdr:col>8</xdr:col>
                <xdr:colOff>259080</xdr:colOff>
                <xdr:row>6</xdr:row>
                <xdr:rowOff>30480</xdr:rowOff>
              </from>
              <to>
                <xdr:col>9</xdr:col>
                <xdr:colOff>556260</xdr:colOff>
                <xdr:row>7</xdr:row>
                <xdr:rowOff>83820</xdr:rowOff>
              </to>
            </anchor>
          </controlPr>
        </control>
      </mc:Choice>
      <mc:Fallback>
        <control shapeId="1121281" r:id="rId23" name="CommandButto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5">
    <tabColor theme="5"/>
    <pageSetUpPr fitToPage="1"/>
  </sheetPr>
  <dimension ref="A1:AN196"/>
  <sheetViews>
    <sheetView showGridLines="0" topLeftCell="J1" zoomScale="85" zoomScaleNormal="85" workbookViewId="0">
      <selection activeCell="O12" sqref="O12"/>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12.6640625" bestFit="1" customWidth="1"/>
    <col min="20" max="20" width="12.5546875" customWidth="1"/>
    <col min="21" max="21" width="11" bestFit="1" customWidth="1"/>
    <col min="22" max="22" width="10.44140625" bestFit="1" customWidth="1"/>
    <col min="23" max="23" width="23.44140625" bestFit="1" customWidth="1"/>
    <col min="24" max="24" width="22.88671875" bestFit="1" customWidth="1"/>
    <col min="25" max="25" width="36.5546875" bestFit="1" customWidth="1"/>
    <col min="41" max="16384" width="9.109375" style="3"/>
  </cols>
  <sheetData>
    <row r="1" spans="1:36" ht="12.75" customHeight="1" x14ac:dyDescent="0.45">
      <c r="A1" s="1188" t="s">
        <v>82</v>
      </c>
      <c r="B1" s="1189"/>
      <c r="C1" s="1189"/>
      <c r="D1" s="1189"/>
      <c r="E1" s="1189"/>
      <c r="F1" s="1189"/>
      <c r="G1" s="1189"/>
      <c r="H1" s="1189"/>
      <c r="K1" s="1173" t="s">
        <v>395</v>
      </c>
      <c r="L1" s="1174"/>
      <c r="M1" s="1174"/>
      <c r="N1" s="1174"/>
      <c r="O1" s="1174"/>
      <c r="P1" s="1174"/>
      <c r="Q1" s="1174"/>
      <c r="R1" s="1174"/>
      <c r="S1" s="1174"/>
      <c r="T1" s="1174"/>
      <c r="U1" s="1174"/>
      <c r="V1" s="1174"/>
      <c r="W1" s="1174"/>
      <c r="X1" s="1174"/>
      <c r="Y1" s="1174"/>
      <c r="Z1" s="263"/>
      <c r="AA1" s="330"/>
      <c r="AB1" s="330"/>
      <c r="AC1" s="330"/>
      <c r="AD1" s="330"/>
      <c r="AE1" s="330"/>
      <c r="AF1" s="330"/>
      <c r="AG1" s="330"/>
      <c r="AH1" s="330"/>
      <c r="AI1" s="330"/>
      <c r="AJ1" s="330"/>
    </row>
    <row r="2" spans="1:36" ht="27.6" x14ac:dyDescent="0.3">
      <c r="A2" s="98" t="s">
        <v>367</v>
      </c>
      <c r="B2" s="83" t="s">
        <v>679</v>
      </c>
      <c r="C2" s="3"/>
      <c r="D2" s="3"/>
      <c r="E2" s="3"/>
      <c r="F2" s="3"/>
      <c r="G2" s="3"/>
      <c r="H2" s="3"/>
      <c r="K2" s="334" t="s">
        <v>133</v>
      </c>
      <c r="L2" s="334" t="s">
        <v>91</v>
      </c>
      <c r="M2" s="1182" t="s">
        <v>75</v>
      </c>
      <c r="N2" s="1190" t="s">
        <v>134</v>
      </c>
      <c r="O2" s="334" t="s">
        <v>135</v>
      </c>
      <c r="P2" s="334" t="s">
        <v>136</v>
      </c>
      <c r="Q2" s="334" t="s">
        <v>137</v>
      </c>
      <c r="R2" s="334" t="s">
        <v>138</v>
      </c>
      <c r="S2" s="333" t="s">
        <v>139</v>
      </c>
      <c r="T2" s="333" t="s">
        <v>344</v>
      </c>
      <c r="U2" s="333" t="s">
        <v>342</v>
      </c>
      <c r="V2" s="333" t="s">
        <v>343</v>
      </c>
      <c r="W2" s="333" t="s">
        <v>375</v>
      </c>
      <c r="X2" s="333" t="s">
        <v>376</v>
      </c>
      <c r="Y2" s="334"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43878</v>
      </c>
      <c r="C3" s="125"/>
      <c r="D3" s="3"/>
      <c r="E3" s="3"/>
      <c r="F3" s="3"/>
      <c r="G3" s="3"/>
      <c r="H3" s="3"/>
      <c r="K3" s="335"/>
      <c r="L3" s="335"/>
      <c r="M3" s="1183"/>
      <c r="N3" s="1185"/>
      <c r="O3" s="335"/>
      <c r="P3" s="35" t="s">
        <v>141</v>
      </c>
      <c r="Q3" s="335"/>
      <c r="R3" s="335"/>
      <c r="S3" s="333"/>
      <c r="T3" s="333"/>
      <c r="U3" s="333"/>
      <c r="V3" s="333"/>
      <c r="W3" s="333"/>
      <c r="X3" s="333"/>
      <c r="Y3" s="335"/>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0.72876712328767124</v>
      </c>
      <c r="C4" s="3"/>
      <c r="D4" s="3"/>
      <c r="E4" s="3"/>
      <c r="F4" s="3"/>
      <c r="G4" s="3"/>
      <c r="H4" s="3"/>
      <c r="K4" s="337" t="s">
        <v>142</v>
      </c>
      <c r="L4" s="337" t="s">
        <v>143</v>
      </c>
      <c r="M4" s="104" t="s">
        <v>5</v>
      </c>
      <c r="N4" s="93" t="s">
        <v>144</v>
      </c>
      <c r="O4" s="88" t="s">
        <v>372</v>
      </c>
      <c r="P4" s="140" t="s">
        <v>145</v>
      </c>
      <c r="Q4" s="140" t="s">
        <v>146</v>
      </c>
      <c r="R4" s="266" t="s">
        <v>147</v>
      </c>
      <c r="S4" s="69" t="s">
        <v>679</v>
      </c>
      <c r="T4" s="83" t="s">
        <v>72</v>
      </c>
      <c r="U4" s="1134">
        <v>44041.194444444445</v>
      </c>
      <c r="V4" s="83"/>
      <c r="W4" s="83"/>
      <c r="X4" s="83"/>
      <c r="Y4" s="342" t="s">
        <v>148</v>
      </c>
      <c r="Z4" s="259">
        <f>DATEDIF(AA4,AB4,"m")/12+DATEDIF(AC4,AD4,"m")/12+DATEDIF(AE4,AF4,"m")/12+DATEDIF(AG4,AH4,"m")/12+DATEDIF(AI4,AJ4,"m")/12</f>
        <v>0</v>
      </c>
      <c r="AA4" s="260"/>
      <c r="AB4" s="260"/>
      <c r="AC4" s="260"/>
      <c r="AD4" s="260"/>
      <c r="AE4" s="258"/>
      <c r="AF4" s="258"/>
      <c r="AG4" s="258"/>
      <c r="AH4" s="258"/>
      <c r="AI4" s="258"/>
      <c r="AJ4" s="258"/>
    </row>
    <row r="5" spans="1:36" ht="12.75" customHeight="1" x14ac:dyDescent="0.3">
      <c r="A5" s="98" t="s">
        <v>387</v>
      </c>
      <c r="B5" s="124">
        <v>3.5</v>
      </c>
      <c r="C5" s="126"/>
      <c r="D5" s="3"/>
      <c r="E5" s="3"/>
      <c r="F5" s="3"/>
      <c r="G5" s="3"/>
      <c r="H5" s="3"/>
      <c r="K5" s="338"/>
      <c r="L5" s="338"/>
      <c r="M5" s="104" t="s">
        <v>5</v>
      </c>
      <c r="N5" s="93" t="s">
        <v>144</v>
      </c>
      <c r="O5" s="88" t="s">
        <v>373</v>
      </c>
      <c r="P5" s="142"/>
      <c r="Q5" s="141" t="s">
        <v>150</v>
      </c>
      <c r="R5" s="265" t="s">
        <v>151</v>
      </c>
      <c r="S5" s="69" t="s">
        <v>679</v>
      </c>
      <c r="T5" s="83" t="s">
        <v>72</v>
      </c>
      <c r="U5" s="200">
        <v>43878</v>
      </c>
      <c r="V5" s="83" t="s">
        <v>374</v>
      </c>
      <c r="W5" s="83"/>
      <c r="X5" s="83"/>
      <c r="Y5" s="343"/>
      <c r="Z5" s="259">
        <f t="shared" ref="Z5:Z14" ca="1" si="0">DATEDIF(AA5,AB5,"m")/12+DATEDIF(AC5,AD5,"m")/12+DATEDIF(AE5,AF5,"m")/12+DATEDIF(AG5,AH5,"m")/12+DATEDIF(AI5,AJ5,"m")/12</f>
        <v>0.66666666666666663</v>
      </c>
      <c r="AA5" s="260">
        <v>43878</v>
      </c>
      <c r="AB5" s="260">
        <f ca="1" xml:space="preserve"> TODAY()</f>
        <v>44144</v>
      </c>
      <c r="AC5" s="260"/>
      <c r="AD5" s="260"/>
      <c r="AE5" s="258"/>
      <c r="AF5" s="258"/>
      <c r="AG5" s="258"/>
      <c r="AH5" s="258"/>
      <c r="AI5" s="258"/>
      <c r="AJ5" s="258"/>
    </row>
    <row r="6" spans="1:36" ht="15" thickBot="1" x14ac:dyDescent="0.35">
      <c r="A6" s="98" t="s">
        <v>388</v>
      </c>
      <c r="B6" s="124">
        <f ca="1">B4+B5</f>
        <v>4.2287671232876711</v>
      </c>
      <c r="C6" s="126"/>
      <c r="K6" s="338"/>
      <c r="L6" s="338"/>
      <c r="M6" s="104" t="s">
        <v>5</v>
      </c>
      <c r="N6" s="38" t="s">
        <v>149</v>
      </c>
      <c r="O6" s="65" t="s">
        <v>149</v>
      </c>
      <c r="P6" s="142"/>
      <c r="Q6" s="39" t="s">
        <v>150</v>
      </c>
      <c r="R6" s="40" t="s">
        <v>151</v>
      </c>
      <c r="S6" s="69" t="s">
        <v>679</v>
      </c>
      <c r="T6" s="83" t="s">
        <v>72</v>
      </c>
      <c r="U6" s="200">
        <v>43878</v>
      </c>
      <c r="V6" s="83" t="s">
        <v>374</v>
      </c>
      <c r="W6" s="83"/>
      <c r="X6" s="83"/>
      <c r="Y6" s="41" t="s">
        <v>152</v>
      </c>
      <c r="Z6" s="259">
        <f t="shared" ca="1" si="0"/>
        <v>0.66666666666666663</v>
      </c>
      <c r="AA6" s="260">
        <v>43878</v>
      </c>
      <c r="AB6" s="260">
        <f ca="1" xml:space="preserve"> TODAY()</f>
        <v>44144</v>
      </c>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42"/>
      <c r="Q7" s="140" t="s">
        <v>247</v>
      </c>
      <c r="R7" s="266" t="s">
        <v>154</v>
      </c>
      <c r="S7" s="69" t="s">
        <v>679</v>
      </c>
      <c r="T7" s="83" t="s">
        <v>72</v>
      </c>
      <c r="U7" s="83"/>
      <c r="V7" s="83"/>
      <c r="W7" s="83"/>
      <c r="X7" s="83"/>
      <c r="Y7" s="342" t="s">
        <v>248</v>
      </c>
      <c r="Z7" s="259">
        <f t="shared" si="0"/>
        <v>0</v>
      </c>
      <c r="AA7" s="260"/>
      <c r="AB7" s="260"/>
      <c r="AC7" s="260"/>
      <c r="AD7" s="260"/>
      <c r="AE7" s="258"/>
      <c r="AF7" s="258"/>
      <c r="AG7" s="258"/>
      <c r="AH7" s="258"/>
      <c r="AI7" s="258"/>
      <c r="AJ7" s="258"/>
    </row>
    <row r="8" spans="1:36" x14ac:dyDescent="0.3">
      <c r="A8" s="107" t="s">
        <v>56</v>
      </c>
      <c r="B8" s="108" t="s">
        <v>182</v>
      </c>
      <c r="C8" s="100"/>
      <c r="D8" s="24" t="s">
        <v>77</v>
      </c>
      <c r="E8" s="24"/>
      <c r="F8" s="24"/>
      <c r="G8" s="24"/>
      <c r="H8" s="109">
        <f>IF(C8&lt;&gt;"",'CBL Score Standard'!$D64,IF(D8&lt;&gt;"",SUM('CBL Score Standard'!$D64:$E64),IF(E8&lt;&gt;"",SUM('CBL Score Standard'!$D64:$F64),IF(F8&lt;&gt;"",SUM('CBL Score Standard'!$D64:$G64),IF(G8&lt;&gt;"",SUM('CBL Score Standard'!$D64:$H64,0))))))</f>
        <v>4.7619047619047616E-2</v>
      </c>
      <c r="K8" s="338"/>
      <c r="L8" s="338"/>
      <c r="M8" s="104" t="s">
        <v>5</v>
      </c>
      <c r="N8" s="127" t="s">
        <v>144</v>
      </c>
      <c r="O8" s="43" t="s">
        <v>517</v>
      </c>
      <c r="P8" s="142"/>
      <c r="Q8" s="39" t="s">
        <v>153</v>
      </c>
      <c r="R8" s="40" t="s">
        <v>156</v>
      </c>
      <c r="S8" s="69" t="s">
        <v>679</v>
      </c>
      <c r="T8" s="83" t="s">
        <v>72</v>
      </c>
      <c r="U8" s="83"/>
      <c r="V8" s="83"/>
      <c r="W8" s="83"/>
      <c r="X8" s="83"/>
      <c r="Y8" s="44" t="s">
        <v>157</v>
      </c>
      <c r="Z8" s="259">
        <f t="shared" si="0"/>
        <v>0</v>
      </c>
      <c r="AA8" s="260"/>
      <c r="AB8" s="260"/>
      <c r="AC8" s="260"/>
      <c r="AD8" s="260"/>
      <c r="AE8" s="258"/>
      <c r="AF8" s="258"/>
      <c r="AG8" s="258"/>
      <c r="AH8" s="258"/>
      <c r="AI8" s="258"/>
      <c r="AJ8" s="258"/>
    </row>
    <row r="9" spans="1:36" x14ac:dyDescent="0.3">
      <c r="A9" s="110" t="s">
        <v>56</v>
      </c>
      <c r="B9" s="99" t="s">
        <v>427</v>
      </c>
      <c r="C9" s="100" t="s">
        <v>77</v>
      </c>
      <c r="D9" s="24"/>
      <c r="E9" s="24"/>
      <c r="F9" s="24"/>
      <c r="G9" s="24"/>
      <c r="H9" s="109">
        <f>IF(C9&lt;&gt;"",'CBL Score Standard'!$D65,IF(D9&lt;&gt;"",SUM('CBL Score Standard'!$D65:$E65),IF(E9&lt;&gt;"",SUM('CBL Score Standard'!$D65:$F65),IF(F9&lt;&gt;"",SUM('CBL Score Standard'!$D65:$G65),IF(G9&lt;&gt;"",SUM('CBL Score Standard'!$D65:$H65,0))))))</f>
        <v>0</v>
      </c>
      <c r="K9" s="338"/>
      <c r="L9" s="338"/>
      <c r="M9" s="104" t="s">
        <v>5</v>
      </c>
      <c r="N9" s="127" t="s">
        <v>144</v>
      </c>
      <c r="O9" s="43" t="s">
        <v>661</v>
      </c>
      <c r="P9" s="142"/>
      <c r="Q9" s="39" t="s">
        <v>155</v>
      </c>
      <c r="R9" s="40" t="s">
        <v>158</v>
      </c>
      <c r="S9" s="36"/>
      <c r="T9" s="83"/>
      <c r="U9" s="83"/>
      <c r="V9" s="83"/>
      <c r="W9" s="83"/>
      <c r="X9" s="83"/>
      <c r="Y9" s="41" t="s">
        <v>159</v>
      </c>
      <c r="Z9" s="259">
        <f t="shared" si="0"/>
        <v>0</v>
      </c>
      <c r="AA9" s="260"/>
      <c r="AB9" s="260"/>
      <c r="AC9" s="260"/>
      <c r="AD9" s="260"/>
      <c r="AE9" s="258"/>
      <c r="AF9" s="258"/>
      <c r="AG9" s="258"/>
      <c r="AH9" s="258"/>
      <c r="AI9" s="258"/>
      <c r="AJ9" s="258"/>
    </row>
    <row r="10" spans="1:36" x14ac:dyDescent="0.3">
      <c r="A10" s="110" t="s">
        <v>56</v>
      </c>
      <c r="B10" s="99" t="s">
        <v>663</v>
      </c>
      <c r="C10" s="100"/>
      <c r="D10" s="100" t="s">
        <v>77</v>
      </c>
      <c r="E10" s="129"/>
      <c r="F10" s="24"/>
      <c r="G10" s="24"/>
      <c r="H10" s="109">
        <f>IF(C10&lt;&gt;"",'CBL Score Standard'!$D66,IF(D10&lt;&gt;"",SUM('CBL Score Standard'!$D66:$E66),IF(E10&lt;&gt;"",SUM('CBL Score Standard'!$D66:$F66),IF(F10&lt;&gt;"",SUM('CBL Score Standard'!$D66:$G66),IF(G10&lt;&gt;"",SUM('CBL Score Standard'!$D66:$H66,0))))))</f>
        <v>0</v>
      </c>
      <c r="K10" s="338"/>
      <c r="L10" s="338"/>
      <c r="M10" s="104" t="s">
        <v>5</v>
      </c>
      <c r="N10" s="127" t="s">
        <v>144</v>
      </c>
      <c r="O10" s="43" t="s">
        <v>662</v>
      </c>
      <c r="P10" s="142"/>
      <c r="Q10" s="254" t="s">
        <v>659</v>
      </c>
      <c r="R10" s="254" t="s">
        <v>278</v>
      </c>
      <c r="S10" s="36"/>
      <c r="T10" s="83"/>
      <c r="U10" s="83"/>
      <c r="V10" s="83"/>
      <c r="W10" s="83"/>
      <c r="X10" s="83"/>
      <c r="Y10" s="46" t="s">
        <v>160</v>
      </c>
      <c r="Z10" s="259">
        <f t="shared" si="0"/>
        <v>0</v>
      </c>
      <c r="AA10" s="260"/>
      <c r="AB10" s="260"/>
      <c r="AC10" s="260"/>
      <c r="AD10" s="260"/>
      <c r="AE10" s="258"/>
      <c r="AF10" s="258"/>
      <c r="AG10" s="258"/>
      <c r="AH10" s="258"/>
      <c r="AI10" s="258"/>
      <c r="AJ10" s="258"/>
    </row>
    <row r="11" spans="1:36" x14ac:dyDescent="0.3">
      <c r="A11" s="110" t="s">
        <v>56</v>
      </c>
      <c r="B11" s="99" t="s">
        <v>215</v>
      </c>
      <c r="C11" s="100" t="s">
        <v>77</v>
      </c>
      <c r="D11" s="100"/>
      <c r="E11" s="129"/>
      <c r="F11" s="24"/>
      <c r="G11" s="24"/>
      <c r="H11" s="109">
        <f>IF(C11&lt;&gt;"",'CBL Score Standard'!$D67,IF(D11&lt;&gt;"",SUM('CBL Score Standard'!$D67:$E67),IF(E11&lt;&gt;"",SUM('CBL Score Standard'!$D67:$F67),IF(F11&lt;&gt;"",SUM('CBL Score Standard'!$D67:$G67),IF(G11&lt;&gt;"",SUM('CBL Score Standard'!$D67:$H67,0))))))</f>
        <v>0</v>
      </c>
      <c r="K11" s="338"/>
      <c r="L11" s="338"/>
      <c r="M11" s="104" t="s">
        <v>5</v>
      </c>
      <c r="N11" s="36" t="s">
        <v>31</v>
      </c>
      <c r="O11" s="89" t="s">
        <v>175</v>
      </c>
      <c r="P11" s="338"/>
      <c r="Q11" s="37" t="s">
        <v>383</v>
      </c>
      <c r="R11" s="40" t="s">
        <v>176</v>
      </c>
      <c r="S11" s="69" t="s">
        <v>679</v>
      </c>
      <c r="T11" s="157" t="s">
        <v>72</v>
      </c>
      <c r="U11" s="999">
        <v>44029</v>
      </c>
      <c r="V11" s="83" t="s">
        <v>374</v>
      </c>
      <c r="W11" s="83"/>
      <c r="X11" s="83"/>
      <c r="Y11" s="44" t="s">
        <v>177</v>
      </c>
      <c r="Z11" s="259">
        <f t="shared" si="0"/>
        <v>0</v>
      </c>
      <c r="AA11" s="260"/>
      <c r="AB11" s="260"/>
      <c r="AC11" s="260"/>
      <c r="AD11" s="260"/>
      <c r="AE11" s="258"/>
      <c r="AF11" s="258"/>
      <c r="AG11" s="258"/>
      <c r="AH11" s="258"/>
      <c r="AI11" s="258"/>
      <c r="AJ11" s="258"/>
    </row>
    <row r="12" spans="1:36" x14ac:dyDescent="0.3">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47">
        <v>43613</v>
      </c>
      <c r="Q12" s="39" t="s">
        <v>167</v>
      </c>
      <c r="R12" s="40" t="s">
        <v>168</v>
      </c>
      <c r="S12" s="69" t="s">
        <v>679</v>
      </c>
      <c r="T12" s="83" t="s">
        <v>72</v>
      </c>
      <c r="U12" s="83"/>
      <c r="V12" s="83" t="s">
        <v>374</v>
      </c>
      <c r="W12" s="83"/>
      <c r="X12" s="83"/>
      <c r="Y12" s="41"/>
      <c r="Z12" s="259">
        <f t="shared" si="0"/>
        <v>0</v>
      </c>
      <c r="AA12" s="260"/>
      <c r="AB12" s="260"/>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39" t="s">
        <v>230</v>
      </c>
      <c r="Q13" s="39" t="s">
        <v>217</v>
      </c>
      <c r="R13" s="39" t="s">
        <v>217</v>
      </c>
      <c r="S13" s="69" t="s">
        <v>679</v>
      </c>
      <c r="T13" s="421"/>
      <c r="U13" s="181"/>
      <c r="V13" s="83"/>
      <c r="W13" s="83"/>
      <c r="X13" s="83"/>
      <c r="Y13" s="41" t="s">
        <v>169</v>
      </c>
      <c r="Z13" s="259">
        <f t="shared" si="0"/>
        <v>0</v>
      </c>
      <c r="AA13" s="260"/>
      <c r="AB13" s="260"/>
      <c r="AC13" s="260"/>
      <c r="AD13" s="260"/>
      <c r="AE13" s="258"/>
      <c r="AF13" s="258"/>
      <c r="AG13" s="258"/>
      <c r="AH13" s="258"/>
      <c r="AI13" s="258"/>
      <c r="AJ13" s="258"/>
    </row>
    <row r="14" spans="1:36" ht="27.6" x14ac:dyDescent="0.3">
      <c r="A14" s="110" t="s">
        <v>55</v>
      </c>
      <c r="B14" s="99" t="s">
        <v>694</v>
      </c>
      <c r="C14" s="100"/>
      <c r="D14" s="100"/>
      <c r="E14" s="24"/>
      <c r="F14" s="24"/>
      <c r="G14" s="24"/>
      <c r="H14" s="109" t="b">
        <f>IF(C14&lt;&gt;"",'CBL Score Standard'!$D70,IF(D14&lt;&gt;"",SUM('CBL Score Standard'!$D70:$E70),IF(E14&lt;&gt;"",SUM('CBL Score Standard'!$D70:$F70),IF(F14&lt;&gt;"",SUM('CBL Score Standard'!$D70:$G70),IF(G14&lt;&gt;"",SUM('CBL Score Standard'!$D70:$H70,0))))))</f>
        <v>0</v>
      </c>
      <c r="K14" s="339"/>
      <c r="L14" s="339"/>
      <c r="M14" s="104" t="s">
        <v>5</v>
      </c>
      <c r="N14" s="36" t="s">
        <v>41</v>
      </c>
      <c r="O14" s="87" t="s">
        <v>450</v>
      </c>
      <c r="P14" s="47">
        <v>43627</v>
      </c>
      <c r="Q14" s="39" t="s">
        <v>381</v>
      </c>
      <c r="R14" s="40" t="s">
        <v>382</v>
      </c>
      <c r="S14" s="69" t="s">
        <v>679</v>
      </c>
      <c r="T14" s="83" t="s">
        <v>72</v>
      </c>
      <c r="U14" s="47"/>
      <c r="V14" s="83" t="s">
        <v>374</v>
      </c>
      <c r="W14" s="83"/>
      <c r="X14" s="83"/>
      <c r="Y14" s="41" t="s">
        <v>163</v>
      </c>
      <c r="Z14" s="259">
        <f t="shared" si="0"/>
        <v>0</v>
      </c>
      <c r="AA14" s="260"/>
      <c r="AB14" s="260"/>
      <c r="AC14" s="260"/>
      <c r="AD14" s="260"/>
      <c r="AE14" s="258"/>
      <c r="AF14" s="258"/>
      <c r="AG14" s="258"/>
      <c r="AH14" s="258"/>
      <c r="AI14" s="258"/>
      <c r="AJ14" s="258"/>
    </row>
    <row r="15" spans="1:36" x14ac:dyDescent="0.3">
      <c r="A15" s="110" t="s">
        <v>55</v>
      </c>
      <c r="B15" s="99" t="s">
        <v>185</v>
      </c>
      <c r="C15" s="100"/>
      <c r="D15" s="24" t="s">
        <v>77</v>
      </c>
      <c r="E15" s="24"/>
      <c r="F15" s="24"/>
      <c r="G15" s="24"/>
      <c r="H15" s="109">
        <f>IF(C15&lt;&gt;"",'CBL Score Standard'!$D71,IF(D15&lt;&gt;"",SUM('CBL Score Standard'!$D71:$E71),IF(E15&lt;&gt;"",SUM('CBL Score Standard'!$D71:$F71),IF(F15&lt;&gt;"",SUM('CBL Score Standard'!$D71:$G71),IF(G15&lt;&gt;"",SUM('CBL Score Standard'!$D71:$H71,0))))))</f>
        <v>0</v>
      </c>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t="s">
        <v>77</v>
      </c>
      <c r="E16" s="130"/>
      <c r="F16" s="100"/>
      <c r="G16" s="100"/>
      <c r="H16" s="109">
        <f>IF(C16&lt;&gt;"",'CBL Score Standard'!$D72,IF(D16&lt;&gt;"",SUM('CBL Score Standard'!$D72:$E72),IF(E16&lt;&gt;"",SUM('CBL Score Standard'!$D72:$F72),IF(F16&lt;&gt;"",SUM('CBL Score Standard'!$D72:$G72),IF(G16&lt;&gt;"",SUM('CBL Score Standard'!$D72:$H72,0))))))</f>
        <v>0</v>
      </c>
      <c r="K16" s="1173" t="s">
        <v>170</v>
      </c>
      <c r="L16" s="1174"/>
      <c r="M16" s="1174"/>
      <c r="N16" s="1174"/>
      <c r="O16" s="1174"/>
      <c r="P16" s="1174"/>
      <c r="Q16" s="1174"/>
      <c r="R16" s="1174"/>
      <c r="S16" s="1174"/>
      <c r="T16" s="1174"/>
      <c r="U16" s="1174"/>
      <c r="V16" s="1174"/>
      <c r="W16" s="1174"/>
      <c r="X16" s="1174"/>
      <c r="Y16" s="1174"/>
      <c r="Z16" s="263"/>
      <c r="AA16" s="330"/>
      <c r="AB16" s="330"/>
      <c r="AC16" s="330"/>
      <c r="AD16" s="330"/>
      <c r="AE16" s="330"/>
      <c r="AF16" s="330"/>
      <c r="AG16" s="330"/>
      <c r="AH16" s="330"/>
      <c r="AI16" s="330"/>
      <c r="AJ16" s="330"/>
    </row>
    <row r="17" spans="1:36" ht="27.6" x14ac:dyDescent="0.3">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336" t="s">
        <v>133</v>
      </c>
      <c r="L17" s="336" t="s">
        <v>91</v>
      </c>
      <c r="M17" s="1182" t="s">
        <v>75</v>
      </c>
      <c r="N17" s="1184" t="s">
        <v>134</v>
      </c>
      <c r="O17" s="336" t="s">
        <v>135</v>
      </c>
      <c r="P17" s="336" t="s">
        <v>136</v>
      </c>
      <c r="Q17" s="336" t="s">
        <v>137</v>
      </c>
      <c r="R17" s="336" t="s">
        <v>138</v>
      </c>
      <c r="S17" s="341" t="s">
        <v>139</v>
      </c>
      <c r="T17" s="333" t="s">
        <v>344</v>
      </c>
      <c r="U17" s="333" t="s">
        <v>342</v>
      </c>
      <c r="V17" s="333" t="s">
        <v>343</v>
      </c>
      <c r="W17" s="333" t="s">
        <v>375</v>
      </c>
      <c r="X17" s="333" t="s">
        <v>376</v>
      </c>
      <c r="Y17" s="336"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t="s">
        <v>77</v>
      </c>
      <c r="E18" s="100"/>
      <c r="F18" s="100"/>
      <c r="G18" s="100"/>
      <c r="H18" s="109">
        <f>IF(C18&lt;&gt;"",'CBL Score Standard'!$D74,IF(D18&lt;&gt;"",SUM('CBL Score Standard'!$D74:$E74),IF(E18&lt;&gt;"",SUM('CBL Score Standard'!$D74:$F74),IF(F18&lt;&gt;"",SUM('CBL Score Standard'!$D74:$G74),IF(G18&lt;&gt;"",SUM('CBL Score Standard'!$D74:$H74,0))))))</f>
        <v>0</v>
      </c>
      <c r="K18" s="335"/>
      <c r="L18" s="335"/>
      <c r="M18" s="1183"/>
      <c r="N18" s="1190"/>
      <c r="O18" s="335"/>
      <c r="P18" s="35" t="s">
        <v>141</v>
      </c>
      <c r="Q18" s="335"/>
      <c r="R18" s="335"/>
      <c r="S18" s="340"/>
      <c r="T18" s="333"/>
      <c r="U18" s="333"/>
      <c r="V18" s="333"/>
      <c r="W18" s="333"/>
      <c r="X18" s="333"/>
      <c r="Y18" s="335"/>
      <c r="Z18" s="1187"/>
      <c r="AA18" s="329" t="s">
        <v>672</v>
      </c>
      <c r="AB18" s="329" t="s">
        <v>673</v>
      </c>
      <c r="AC18" s="329" t="s">
        <v>672</v>
      </c>
      <c r="AD18" s="329" t="s">
        <v>673</v>
      </c>
      <c r="AE18" s="329" t="s">
        <v>672</v>
      </c>
      <c r="AF18" s="329" t="s">
        <v>673</v>
      </c>
      <c r="AG18" s="329" t="s">
        <v>672</v>
      </c>
      <c r="AH18" s="329" t="s">
        <v>673</v>
      </c>
      <c r="AI18" s="329" t="s">
        <v>672</v>
      </c>
      <c r="AJ18" s="329" t="s">
        <v>673</v>
      </c>
    </row>
    <row r="19" spans="1:36" ht="12.75" customHeight="1"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337" t="s">
        <v>145</v>
      </c>
      <c r="Q19" s="37" t="s">
        <v>172</v>
      </c>
      <c r="R19" s="40" t="s">
        <v>173</v>
      </c>
      <c r="S19" s="69" t="s">
        <v>679</v>
      </c>
      <c r="T19" s="83" t="s">
        <v>72</v>
      </c>
      <c r="U19" s="999">
        <v>44075</v>
      </c>
      <c r="V19" s="83" t="s">
        <v>374</v>
      </c>
      <c r="W19" s="83"/>
      <c r="X19" s="83"/>
      <c r="Y19" s="44" t="s">
        <v>174</v>
      </c>
      <c r="Z19" s="259">
        <f t="shared" ref="Z19:Z35" si="1">DATEDIF(AA19,AB19,"m")/12+DATEDIF(AC19,AD19,"m")/12+DATEDIF(AE19,AF19,"m")/12+DATEDIF(AG19,AH19,"m")/12+DATEDIF(AI19,AJ19,"m")/12</f>
        <v>0</v>
      </c>
      <c r="AA19" s="260"/>
      <c r="AB19" s="260"/>
      <c r="AC19" s="260"/>
      <c r="AD19" s="260"/>
      <c r="AE19" s="258"/>
      <c r="AF19" s="258"/>
      <c r="AG19" s="258"/>
      <c r="AH19" s="258"/>
      <c r="AI19" s="258"/>
      <c r="AJ19" s="258"/>
    </row>
    <row r="20" spans="1:36" ht="27.6" x14ac:dyDescent="0.3">
      <c r="A20" s="110" t="s">
        <v>55</v>
      </c>
      <c r="B20" s="99" t="s">
        <v>202</v>
      </c>
      <c r="C20" s="100"/>
      <c r="D20" s="100"/>
      <c r="E20" s="100"/>
      <c r="F20" s="100"/>
      <c r="G20" s="100"/>
      <c r="H20" s="109" t="b">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339"/>
      <c r="Q20" s="37" t="s">
        <v>179</v>
      </c>
      <c r="R20" s="40" t="s">
        <v>180</v>
      </c>
      <c r="S20" s="66"/>
      <c r="T20" s="157"/>
      <c r="U20" s="83"/>
      <c r="V20" s="83"/>
      <c r="W20" s="83"/>
      <c r="X20" s="83"/>
      <c r="Y20" s="44" t="s">
        <v>181</v>
      </c>
      <c r="Z20" s="259">
        <f t="shared" si="1"/>
        <v>0</v>
      </c>
      <c r="AA20" s="260"/>
      <c r="AB20" s="260"/>
      <c r="AC20" s="260"/>
      <c r="AD20" s="260"/>
      <c r="AE20" s="258"/>
      <c r="AF20" s="258"/>
      <c r="AG20" s="258"/>
      <c r="AH20" s="258"/>
      <c r="AI20" s="258"/>
      <c r="AJ20" s="258"/>
    </row>
    <row r="21" spans="1:36" x14ac:dyDescent="0.3">
      <c r="A21" s="110" t="s">
        <v>55</v>
      </c>
      <c r="B21" s="99" t="s">
        <v>664</v>
      </c>
      <c r="C21" s="100"/>
      <c r="D21" s="100" t="s">
        <v>77</v>
      </c>
      <c r="E21" s="129"/>
      <c r="F21" s="24"/>
      <c r="G21" s="24"/>
      <c r="H21" s="109">
        <f>IF(C21&lt;&gt;"",'CBL Score Standard'!$D77,IF(D21&lt;&gt;"",SUM('CBL Score Standard'!$D77:$E77),IF(E21&lt;&gt;"",SUM('CBL Score Standard'!$D77:$F77),IF(F21&lt;&gt;"",SUM('CBL Score Standard'!$D77:$G77),IF(G21&lt;&gt;"",SUM('CBL Score Standard'!$D77:$H77,0))))))</f>
        <v>0</v>
      </c>
      <c r="K21" s="338"/>
      <c r="L21" s="338"/>
      <c r="M21" s="104" t="s">
        <v>6</v>
      </c>
      <c r="N21" s="36" t="s">
        <v>56</v>
      </c>
      <c r="O21" s="87" t="s">
        <v>182</v>
      </c>
      <c r="P21" s="47">
        <v>43609</v>
      </c>
      <c r="Q21" s="39" t="s">
        <v>172</v>
      </c>
      <c r="R21" s="45" t="s">
        <v>183</v>
      </c>
      <c r="S21" s="66"/>
      <c r="T21" s="83"/>
      <c r="U21" s="181"/>
      <c r="V21" s="83"/>
      <c r="W21" s="83"/>
      <c r="X21" s="83"/>
      <c r="Y21" s="46" t="s">
        <v>184</v>
      </c>
      <c r="Z21" s="259">
        <f t="shared" si="1"/>
        <v>0</v>
      </c>
      <c r="AA21" s="260"/>
      <c r="AB21" s="260"/>
      <c r="AC21" s="260"/>
      <c r="AD21" s="260"/>
      <c r="AE21" s="258"/>
      <c r="AF21" s="258"/>
      <c r="AG21" s="258"/>
      <c r="AH21" s="258"/>
      <c r="AI21" s="258"/>
      <c r="AJ21" s="258"/>
    </row>
    <row r="22" spans="1:36" x14ac:dyDescent="0.3">
      <c r="A22" s="110" t="s">
        <v>55</v>
      </c>
      <c r="B22" s="99" t="s">
        <v>448</v>
      </c>
      <c r="C22" s="100"/>
      <c r="D22" s="100" t="s">
        <v>77</v>
      </c>
      <c r="E22" s="129"/>
      <c r="F22" s="24"/>
      <c r="G22" s="24"/>
      <c r="H22" s="109">
        <f>IF(C22&lt;&gt;"",'CBL Score Standard'!$D78,IF(D22&lt;&gt;"",SUM('CBL Score Standard'!$D78:$E78),IF(E22&lt;&gt;"",SUM('CBL Score Standard'!$D78:$F78),IF(F22&lt;&gt;"",SUM('CBL Score Standard'!$D78:$G78),IF(G22&lt;&gt;"",SUM('CBL Score Standard'!$D78:$H78,0))))))</f>
        <v>0</v>
      </c>
      <c r="K22" s="338"/>
      <c r="L22" s="338"/>
      <c r="M22" s="104" t="s">
        <v>6</v>
      </c>
      <c r="N22" s="36" t="s">
        <v>144</v>
      </c>
      <c r="O22" s="87" t="s">
        <v>187</v>
      </c>
      <c r="P22" s="338"/>
      <c r="Q22" s="37" t="s">
        <v>153</v>
      </c>
      <c r="R22" s="40" t="s">
        <v>156</v>
      </c>
      <c r="S22" s="36" t="s">
        <v>679</v>
      </c>
      <c r="T22" s="83"/>
      <c r="U22" s="999">
        <v>44063</v>
      </c>
      <c r="V22" s="83" t="s">
        <v>374</v>
      </c>
      <c r="W22" s="83"/>
      <c r="X22" s="83"/>
      <c r="Y22" s="44" t="s">
        <v>157</v>
      </c>
      <c r="Z22" s="259">
        <f t="shared" si="1"/>
        <v>0</v>
      </c>
      <c r="AA22" s="260"/>
      <c r="AB22" s="260"/>
      <c r="AC22" s="260"/>
      <c r="AD22" s="260"/>
      <c r="AE22" s="258"/>
      <c r="AF22" s="258"/>
      <c r="AG22" s="258"/>
      <c r="AH22" s="258"/>
      <c r="AI22" s="258"/>
      <c r="AJ22" s="258"/>
    </row>
    <row r="23" spans="1:36" ht="12.75" customHeight="1" x14ac:dyDescent="0.3">
      <c r="A23" s="110" t="s">
        <v>55</v>
      </c>
      <c r="B23" s="99" t="s">
        <v>665</v>
      </c>
      <c r="C23" s="100"/>
      <c r="D23" s="100" t="s">
        <v>77</v>
      </c>
      <c r="E23" s="129"/>
      <c r="F23" s="24"/>
      <c r="G23" s="24"/>
      <c r="H23" s="109">
        <f>IF(C23&lt;&gt;"",'CBL Score Standard'!$D79,IF(D23&lt;&gt;"",SUM('CBL Score Standard'!$D79:$E79),IF(E23&lt;&gt;"",SUM('CBL Score Standard'!$D79:$F79),IF(F23&lt;&gt;"",SUM('CBL Score Standard'!$D79:$G79),IF(G23&lt;&gt;"",SUM('CBL Score Standard'!$D79:$H79,0))))))</f>
        <v>0</v>
      </c>
      <c r="K23" s="338"/>
      <c r="L23" s="338"/>
      <c r="M23" s="104" t="s">
        <v>6</v>
      </c>
      <c r="N23" s="36" t="s">
        <v>144</v>
      </c>
      <c r="O23" s="87" t="s">
        <v>188</v>
      </c>
      <c r="P23" s="338"/>
      <c r="Q23" s="39" t="s">
        <v>155</v>
      </c>
      <c r="R23" s="40" t="s">
        <v>158</v>
      </c>
      <c r="S23" s="36" t="s">
        <v>679</v>
      </c>
      <c r="T23" s="83"/>
      <c r="U23" s="999">
        <v>44097</v>
      </c>
      <c r="V23" s="83" t="s">
        <v>374</v>
      </c>
      <c r="W23" s="83"/>
      <c r="X23" s="83"/>
      <c r="Y23" s="41" t="s">
        <v>159</v>
      </c>
      <c r="Z23" s="259">
        <f t="shared" si="1"/>
        <v>0</v>
      </c>
      <c r="AA23" s="260"/>
      <c r="AB23" s="260"/>
      <c r="AC23" s="260"/>
      <c r="AD23" s="260"/>
      <c r="AE23" s="258"/>
      <c r="AF23" s="258"/>
      <c r="AG23" s="258"/>
      <c r="AH23" s="258"/>
      <c r="AI23" s="258"/>
      <c r="AJ23" s="258"/>
    </row>
    <row r="24" spans="1:36" ht="12.75" customHeight="1" x14ac:dyDescent="0.3">
      <c r="A24" s="110" t="s">
        <v>55</v>
      </c>
      <c r="B24" s="99" t="s">
        <v>238</v>
      </c>
      <c r="C24" s="100"/>
      <c r="D24" s="100"/>
      <c r="E24" s="100"/>
      <c r="F24" s="24"/>
      <c r="G24" s="24"/>
      <c r="H24" s="109" t="b">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338"/>
      <c r="Q24" s="254" t="s">
        <v>659</v>
      </c>
      <c r="R24" s="254" t="s">
        <v>278</v>
      </c>
      <c r="S24" s="36" t="s">
        <v>679</v>
      </c>
      <c r="T24" s="83"/>
      <c r="U24" s="999">
        <v>44092</v>
      </c>
      <c r="V24" s="83" t="s">
        <v>374</v>
      </c>
      <c r="W24" s="83"/>
      <c r="X24" s="83"/>
      <c r="Y24" s="46" t="s">
        <v>160</v>
      </c>
      <c r="Z24" s="259">
        <f t="shared" si="1"/>
        <v>0</v>
      </c>
      <c r="AA24" s="260"/>
      <c r="AB24" s="260"/>
      <c r="AC24" s="260"/>
      <c r="AD24" s="260"/>
      <c r="AE24" s="258"/>
      <c r="AF24" s="258"/>
      <c r="AG24" s="258"/>
      <c r="AH24" s="258"/>
      <c r="AI24" s="258"/>
      <c r="AJ24" s="258"/>
    </row>
    <row r="25" spans="1:36" x14ac:dyDescent="0.3">
      <c r="A25" s="110" t="s">
        <v>55</v>
      </c>
      <c r="B25" s="99" t="s">
        <v>515</v>
      </c>
      <c r="C25" s="100"/>
      <c r="D25" s="100" t="s">
        <v>77</v>
      </c>
      <c r="E25" s="100"/>
      <c r="F25" s="24"/>
      <c r="G25" s="24"/>
      <c r="H25" s="109">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338"/>
      <c r="Q25" s="37" t="s">
        <v>161</v>
      </c>
      <c r="R25" s="40" t="s">
        <v>162</v>
      </c>
      <c r="S25" s="36"/>
      <c r="T25" s="83"/>
      <c r="U25" s="83"/>
      <c r="V25" s="83"/>
      <c r="W25" s="83"/>
      <c r="X25" s="83"/>
      <c r="Y25" s="46" t="s">
        <v>163</v>
      </c>
      <c r="Z25" s="259">
        <f t="shared" si="1"/>
        <v>0</v>
      </c>
      <c r="AA25" s="260"/>
      <c r="AB25" s="260"/>
      <c r="AC25" s="260"/>
      <c r="AD25" s="260"/>
      <c r="AE25" s="258"/>
      <c r="AF25" s="258"/>
      <c r="AG25" s="258"/>
      <c r="AH25" s="258"/>
      <c r="AI25" s="258"/>
      <c r="AJ25" s="258"/>
    </row>
    <row r="26" spans="1:36" ht="26.4"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339"/>
      <c r="Q26" s="37" t="s">
        <v>164</v>
      </c>
      <c r="R26" s="40" t="s">
        <v>165</v>
      </c>
      <c r="S26" s="69" t="s">
        <v>679</v>
      </c>
      <c r="T26" s="83" t="s">
        <v>72</v>
      </c>
      <c r="U26" s="83"/>
      <c r="V26" s="83"/>
      <c r="W26" s="83"/>
      <c r="X26" s="83"/>
      <c r="Y26" s="46" t="s">
        <v>166</v>
      </c>
      <c r="Z26" s="259">
        <f t="shared" si="1"/>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47">
        <v>43608</v>
      </c>
      <c r="Q27" s="39" t="s">
        <v>383</v>
      </c>
      <c r="R27" s="45" t="s">
        <v>341</v>
      </c>
      <c r="S27" s="69" t="s">
        <v>679</v>
      </c>
      <c r="T27" s="83" t="s">
        <v>72</v>
      </c>
      <c r="U27" s="181">
        <v>44064</v>
      </c>
      <c r="V27" s="83" t="s">
        <v>374</v>
      </c>
      <c r="W27" s="83"/>
      <c r="X27" s="83"/>
      <c r="Y27" s="46" t="s">
        <v>193</v>
      </c>
      <c r="Z27" s="259">
        <f t="shared" si="1"/>
        <v>0</v>
      </c>
      <c r="AA27" s="260"/>
      <c r="AB27" s="260"/>
      <c r="AC27" s="260"/>
      <c r="AD27" s="260"/>
      <c r="AE27" s="258"/>
      <c r="AF27" s="258"/>
      <c r="AG27" s="258"/>
      <c r="AH27" s="258"/>
      <c r="AI27" s="258"/>
      <c r="AJ27" s="258"/>
    </row>
    <row r="28" spans="1:36" ht="27.6" x14ac:dyDescent="0.3">
      <c r="A28" s="110" t="s">
        <v>59</v>
      </c>
      <c r="B28" s="99" t="s">
        <v>684</v>
      </c>
      <c r="C28" s="100" t="s">
        <v>77</v>
      </c>
      <c r="D28" s="100"/>
      <c r="E28" s="24"/>
      <c r="F28" s="24"/>
      <c r="G28" s="24"/>
      <c r="H28" s="109">
        <f>IF(C28&lt;&gt;"",'CBL Score Standard'!$D84,IF(D28&lt;&gt;"",SUM('CBL Score Standard'!$D84:$E84),IF(E28&lt;&gt;"",SUM('CBL Score Standard'!$D84:$F84),IF(F28&lt;&gt;"",SUM('CBL Score Standard'!$D84:$G84),IF(G28&lt;&gt;"",SUM('CBL Score Standard'!$D84:$H84,0))))))</f>
        <v>0</v>
      </c>
      <c r="K28" s="338"/>
      <c r="L28" s="338"/>
      <c r="M28" s="104" t="s">
        <v>6</v>
      </c>
      <c r="N28" s="36" t="s">
        <v>55</v>
      </c>
      <c r="O28" s="87" t="s">
        <v>194</v>
      </c>
      <c r="P28" s="47">
        <v>43544</v>
      </c>
      <c r="Q28" s="254" t="s">
        <v>649</v>
      </c>
      <c r="R28" s="254" t="s">
        <v>650</v>
      </c>
      <c r="S28" s="50"/>
      <c r="T28" s="83"/>
      <c r="U28" s="83"/>
      <c r="V28" s="83"/>
      <c r="W28" s="83"/>
      <c r="X28" s="83"/>
      <c r="Y28" s="46" t="s">
        <v>195</v>
      </c>
      <c r="Z28" s="259">
        <f t="shared" si="1"/>
        <v>0</v>
      </c>
      <c r="AA28" s="260"/>
      <c r="AB28" s="260"/>
      <c r="AC28" s="260"/>
      <c r="AD28" s="260"/>
      <c r="AE28" s="258"/>
      <c r="AF28" s="258"/>
      <c r="AG28" s="258"/>
      <c r="AH28" s="258"/>
      <c r="AI28" s="258"/>
      <c r="AJ28" s="258"/>
    </row>
    <row r="29" spans="1:36" ht="27.6" x14ac:dyDescent="0.3">
      <c r="A29" s="110" t="s">
        <v>59</v>
      </c>
      <c r="B29" s="99" t="s">
        <v>683</v>
      </c>
      <c r="C29" s="100"/>
      <c r="D29" s="100" t="s">
        <v>77</v>
      </c>
      <c r="E29" s="24"/>
      <c r="F29" s="24"/>
      <c r="G29" s="24"/>
      <c r="H29" s="109">
        <f>IF(C29&lt;&gt;"",'CBL Score Standard'!$D85,IF(D29&lt;&gt;"",SUM('CBL Score Standard'!$D85:$E85),IF(E29&lt;&gt;"",SUM('CBL Score Standard'!$D85:$F85),IF(F29&lt;&gt;"",SUM('CBL Score Standard'!$D85:$G85),IF(G29&lt;&gt;"",SUM('CBL Score Standard'!$D85:$H85,0))))))</f>
        <v>0</v>
      </c>
      <c r="K29" s="338"/>
      <c r="L29" s="338"/>
      <c r="M29" s="104" t="s">
        <v>6</v>
      </c>
      <c r="N29" s="36" t="s">
        <v>55</v>
      </c>
      <c r="O29" s="87" t="s">
        <v>196</v>
      </c>
      <c r="P29" s="140" t="s">
        <v>145</v>
      </c>
      <c r="Q29" s="254" t="s">
        <v>651</v>
      </c>
      <c r="R29" s="254" t="s">
        <v>652</v>
      </c>
      <c r="S29" s="69" t="s">
        <v>679</v>
      </c>
      <c r="T29" s="83" t="s">
        <v>72</v>
      </c>
      <c r="U29" s="999">
        <v>44078</v>
      </c>
      <c r="V29" s="83" t="s">
        <v>374</v>
      </c>
      <c r="W29" s="83"/>
      <c r="X29" s="83"/>
      <c r="Y29" s="46" t="s">
        <v>197</v>
      </c>
      <c r="Z29" s="259">
        <f t="shared" si="1"/>
        <v>0</v>
      </c>
      <c r="AA29" s="260"/>
      <c r="AB29" s="260"/>
      <c r="AC29" s="260"/>
      <c r="AD29" s="260"/>
      <c r="AE29" s="258"/>
      <c r="AF29" s="258"/>
      <c r="AG29" s="258"/>
      <c r="AH29" s="258"/>
      <c r="AI29" s="258"/>
      <c r="AJ29" s="258"/>
    </row>
    <row r="30" spans="1:36" x14ac:dyDescent="0.3">
      <c r="A30" s="110" t="s">
        <v>149</v>
      </c>
      <c r="B30" s="99" t="s">
        <v>149</v>
      </c>
      <c r="C30" s="24"/>
      <c r="D30" s="24" t="s">
        <v>77</v>
      </c>
      <c r="E30" s="24"/>
      <c r="F30" s="24"/>
      <c r="G30" s="24"/>
      <c r="H30" s="109">
        <f>IF(C30&lt;&gt;"",'CBL Score Standard'!$D86,IF(D30&lt;&gt;"",SUM('CBL Score Standard'!$D86:$E86),IF(E30&lt;&gt;"",SUM('CBL Score Standard'!$D86:$F86),IF(F30&lt;&gt;"",SUM('CBL Score Standard'!$D86:$G86),IF(G30&lt;&gt;"",SUM('CBL Score Standard'!$D86:$H86,0))))))</f>
        <v>0.13852813852813853</v>
      </c>
      <c r="K30" s="338"/>
      <c r="L30" s="338"/>
      <c r="M30" s="104" t="s">
        <v>6</v>
      </c>
      <c r="N30" s="36" t="s">
        <v>55</v>
      </c>
      <c r="O30" s="87" t="s">
        <v>198</v>
      </c>
      <c r="P30" s="141"/>
      <c r="Q30" s="39" t="s">
        <v>199</v>
      </c>
      <c r="R30" s="45" t="s">
        <v>200</v>
      </c>
      <c r="S30" s="69" t="s">
        <v>679</v>
      </c>
      <c r="T30" s="83" t="s">
        <v>72</v>
      </c>
      <c r="U30" s="83"/>
      <c r="V30" s="83"/>
      <c r="W30" s="83"/>
      <c r="X30" s="83"/>
      <c r="Y30" s="49" t="s">
        <v>201</v>
      </c>
      <c r="Z30" s="259">
        <f t="shared" si="1"/>
        <v>0</v>
      </c>
      <c r="AA30" s="260"/>
      <c r="AB30" s="260"/>
      <c r="AC30" s="260"/>
      <c r="AD30" s="260"/>
      <c r="AE30" s="258"/>
      <c r="AF30" s="258"/>
      <c r="AG30" s="258"/>
      <c r="AH30" s="258"/>
      <c r="AI30" s="258"/>
      <c r="AJ30" s="258"/>
    </row>
    <row r="31" spans="1:36"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47">
        <v>43629</v>
      </c>
      <c r="Q31" s="39" t="s">
        <v>384</v>
      </c>
      <c r="R31" s="45" t="s">
        <v>385</v>
      </c>
      <c r="S31" s="50"/>
      <c r="T31" s="421"/>
      <c r="U31" s="83"/>
      <c r="V31" s="83"/>
      <c r="W31" s="83"/>
      <c r="X31" s="83"/>
      <c r="Y31" s="49" t="s">
        <v>203</v>
      </c>
      <c r="Z31" s="259">
        <f t="shared" si="1"/>
        <v>0</v>
      </c>
      <c r="AA31" s="260"/>
      <c r="AB31" s="260"/>
      <c r="AC31" s="260"/>
      <c r="AD31" s="260"/>
      <c r="AE31" s="258"/>
      <c r="AF31" s="258"/>
      <c r="AG31" s="258"/>
      <c r="AH31" s="258"/>
      <c r="AI31" s="258"/>
      <c r="AJ31" s="258"/>
    </row>
    <row r="32" spans="1:36" ht="26.4" x14ac:dyDescent="0.3">
      <c r="A32" s="110" t="s">
        <v>31</v>
      </c>
      <c r="B32" s="99" t="s">
        <v>660</v>
      </c>
      <c r="C32" s="24"/>
      <c r="D32" s="24" t="s">
        <v>77</v>
      </c>
      <c r="E32" s="24"/>
      <c r="F32" s="24"/>
      <c r="G32" s="24"/>
      <c r="H32" s="109">
        <f>IF(C32&lt;&gt;"",'CBL Score Standard'!$D88,IF(D32&lt;&gt;"",SUM('CBL Score Standard'!$D88:$E88),IF(E32&lt;&gt;"",SUM('CBL Score Standard'!$D88:$F88),IF(F32&lt;&gt;"",SUM('CBL Score Standard'!$D88:$G88),IF(G32&lt;&gt;"",SUM('CBL Score Standard'!$D88:$H88,0))))))</f>
        <v>0.13852813852813853</v>
      </c>
      <c r="K32" s="338"/>
      <c r="L32" s="338"/>
      <c r="M32" s="104" t="s">
        <v>6</v>
      </c>
      <c r="N32" s="36" t="s">
        <v>56</v>
      </c>
      <c r="O32" s="87" t="s">
        <v>427</v>
      </c>
      <c r="P32" s="47">
        <v>43613</v>
      </c>
      <c r="Q32" s="39" t="s">
        <v>167</v>
      </c>
      <c r="R32" s="45" t="s">
        <v>204</v>
      </c>
      <c r="S32" s="36"/>
      <c r="T32" s="157"/>
      <c r="U32" s="185"/>
      <c r="V32" s="214"/>
      <c r="W32" s="83"/>
      <c r="X32" s="83"/>
      <c r="Y32" s="46" t="s">
        <v>205</v>
      </c>
      <c r="Z32" s="259">
        <f t="shared" si="1"/>
        <v>0</v>
      </c>
      <c r="AA32" s="260"/>
      <c r="AB32" s="260"/>
      <c r="AC32" s="260"/>
      <c r="AD32" s="260"/>
      <c r="AE32" s="258"/>
      <c r="AF32" s="258"/>
      <c r="AG32" s="258"/>
      <c r="AH32" s="258"/>
      <c r="AI32" s="258"/>
      <c r="AJ32" s="258"/>
    </row>
    <row r="33" spans="1:36" x14ac:dyDescent="0.3">
      <c r="A33" s="110" t="s">
        <v>31</v>
      </c>
      <c r="B33" s="99" t="s">
        <v>175</v>
      </c>
      <c r="C33" s="100"/>
      <c r="D33" s="24" t="s">
        <v>77</v>
      </c>
      <c r="E33" s="129"/>
      <c r="F33" s="24"/>
      <c r="G33" s="24"/>
      <c r="H33" s="109">
        <f>IF(C33&lt;&gt;"",'CBL Score Standard'!$D89,IF(D33&lt;&gt;"",SUM('CBL Score Standard'!$D89:$E89),IF(E33&lt;&gt;"",SUM('CBL Score Standard'!$D89:$F89),IF(F33&lt;&gt;"",SUM('CBL Score Standard'!$D89:$G89),IF(G33&lt;&gt;"",SUM('CBL Score Standard'!$D89:$H89,0))))))</f>
        <v>0.13852813852813853</v>
      </c>
      <c r="K33" s="338"/>
      <c r="L33" s="338"/>
      <c r="M33" s="104" t="s">
        <v>6</v>
      </c>
      <c r="N33" s="36" t="s">
        <v>0</v>
      </c>
      <c r="O33" s="87" t="s">
        <v>426</v>
      </c>
      <c r="P33" s="39" t="s">
        <v>145</v>
      </c>
      <c r="Q33" s="39" t="s">
        <v>206</v>
      </c>
      <c r="R33" s="40" t="s">
        <v>206</v>
      </c>
      <c r="S33" s="50"/>
      <c r="T33" s="83"/>
      <c r="U33" s="83"/>
      <c r="V33" s="83"/>
      <c r="W33" s="83"/>
      <c r="X33" s="83"/>
      <c r="Y33" s="41"/>
      <c r="Z33" s="259">
        <f t="shared" si="1"/>
        <v>0</v>
      </c>
      <c r="AA33" s="260"/>
      <c r="AB33" s="260"/>
      <c r="AC33" s="260"/>
      <c r="AD33" s="260"/>
      <c r="AE33" s="258"/>
      <c r="AF33" s="258"/>
      <c r="AG33" s="258"/>
      <c r="AH33" s="258"/>
      <c r="AI33" s="258"/>
      <c r="AJ33" s="258"/>
    </row>
    <row r="34" spans="1:36" x14ac:dyDescent="0.3">
      <c r="A34" s="110" t="s">
        <v>46</v>
      </c>
      <c r="B34" s="99" t="s">
        <v>171</v>
      </c>
      <c r="C34" s="100"/>
      <c r="D34" s="24" t="s">
        <v>77</v>
      </c>
      <c r="E34" s="129"/>
      <c r="F34" s="24"/>
      <c r="G34" s="24"/>
      <c r="H34" s="109">
        <f>IF(C34&lt;&gt;"",'CBL Score Standard'!$D90,IF(D34&lt;&gt;"",SUM('CBL Score Standard'!$D90:$E90),IF(E34&lt;&gt;"",SUM('CBL Score Standard'!$D90:$F90),IF(F34&lt;&gt;"",SUM('CBL Score Standard'!$D90:$G90),IF(G34&lt;&gt;"",SUM('CBL Score Standard'!$D90:$H90,0))))))</f>
        <v>4.7619047619047616E-2</v>
      </c>
      <c r="K34" s="338"/>
      <c r="L34" s="338"/>
      <c r="M34" s="104" t="s">
        <v>6</v>
      </c>
      <c r="N34" s="36" t="s">
        <v>53</v>
      </c>
      <c r="O34" s="90" t="s">
        <v>371</v>
      </c>
      <c r="P34" s="39" t="s">
        <v>145</v>
      </c>
      <c r="Q34" s="39" t="s">
        <v>164</v>
      </c>
      <c r="R34" s="45" t="s">
        <v>207</v>
      </c>
      <c r="S34" s="36"/>
      <c r="T34" s="83"/>
      <c r="U34" s="83"/>
      <c r="V34" s="83"/>
      <c r="W34" s="83"/>
      <c r="X34" s="83"/>
      <c r="Y34" s="49" t="s">
        <v>208</v>
      </c>
      <c r="Z34" s="259">
        <f t="shared" si="1"/>
        <v>0</v>
      </c>
      <c r="AA34" s="260"/>
      <c r="AB34" s="260"/>
      <c r="AC34" s="260"/>
      <c r="AD34" s="260"/>
      <c r="AE34" s="258"/>
      <c r="AF34" s="258"/>
      <c r="AG34" s="258"/>
      <c r="AH34" s="258"/>
      <c r="AI34" s="258"/>
      <c r="AJ34" s="258"/>
    </row>
    <row r="35" spans="1:36" ht="28.8"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47">
        <v>43644</v>
      </c>
      <c r="Q35" s="39" t="s">
        <v>209</v>
      </c>
      <c r="R35" s="45" t="s">
        <v>210</v>
      </c>
      <c r="S35" s="69" t="s">
        <v>679</v>
      </c>
      <c r="T35" s="83" t="s">
        <v>72</v>
      </c>
      <c r="U35" s="999">
        <v>43999</v>
      </c>
      <c r="V35" s="83" t="s">
        <v>374</v>
      </c>
      <c r="W35" s="83"/>
      <c r="X35" s="83"/>
      <c r="Y35" s="250" t="s">
        <v>629</v>
      </c>
      <c r="Z35" s="259">
        <f t="shared" si="1"/>
        <v>0</v>
      </c>
      <c r="AA35" s="260"/>
      <c r="AB35" s="260"/>
      <c r="AC35" s="260"/>
      <c r="AD35" s="260"/>
      <c r="AE35" s="258"/>
      <c r="AF35" s="258"/>
      <c r="AG35" s="258"/>
      <c r="AH35" s="258"/>
      <c r="AI35" s="258"/>
      <c r="AJ35" s="258"/>
    </row>
    <row r="36" spans="1:36" x14ac:dyDescent="0.3">
      <c r="A36" s="110" t="s">
        <v>54</v>
      </c>
      <c r="B36" s="99" t="s">
        <v>425</v>
      </c>
      <c r="C36" s="24" t="s">
        <v>77</v>
      </c>
      <c r="D36" s="24"/>
      <c r="E36" s="24"/>
      <c r="F36" s="24"/>
      <c r="G36" s="24"/>
      <c r="H36" s="109">
        <f>IF(C36&lt;&gt;"",'CBL Score Standard'!$D92,IF(D36&lt;&gt;"",SUM('CBL Score Standard'!$D92:$E92),IF(E36&lt;&gt;"",SUM('CBL Score Standard'!$D92:$F92),IF(F36&lt;&gt;"",SUM('CBL Score Standard'!$D92:$G92),IF(G36&lt;&gt;"",SUM('CBL Score Standard'!$D92:$H92,0))))))</f>
        <v>9.0909090909090912E-2</v>
      </c>
      <c r="K36" s="3"/>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t="s">
        <v>77</v>
      </c>
      <c r="E37" s="24"/>
      <c r="F37" s="24"/>
      <c r="G37" s="24"/>
      <c r="H37" s="109">
        <f>IF(C37&lt;&gt;"",'CBL Score Standard'!$D93,IF(D37&lt;&gt;"",SUM('CBL Score Standard'!$D93:$E93),IF(E37&lt;&gt;"",SUM('CBL Score Standard'!$D93:$F93),IF(F37&lt;&gt;"",SUM('CBL Score Standard'!$D93:$G93),IF(G37&lt;&gt;"",SUM('CBL Score Standard'!$D93:$H93,0))))))</f>
        <v>4.7619047619047616E-2</v>
      </c>
      <c r="K37" s="1173" t="s">
        <v>211</v>
      </c>
      <c r="L37" s="1174"/>
      <c r="M37" s="1174"/>
      <c r="N37" s="1174"/>
      <c r="O37" s="1174"/>
      <c r="P37" s="1174"/>
      <c r="Q37" s="1174"/>
      <c r="R37" s="1174"/>
      <c r="S37" s="1174"/>
      <c r="T37" s="1174"/>
      <c r="U37" s="1174"/>
      <c r="V37" s="1174"/>
      <c r="W37" s="1174"/>
      <c r="X37" s="1174"/>
      <c r="Y37" s="1174"/>
      <c r="Z37" s="263"/>
      <c r="AA37" s="330"/>
      <c r="AB37" s="330"/>
      <c r="AC37" s="330"/>
      <c r="AD37" s="330"/>
      <c r="AE37" s="330"/>
      <c r="AF37" s="330"/>
      <c r="AG37" s="330"/>
      <c r="AH37" s="330"/>
      <c r="AI37" s="330"/>
      <c r="AJ37" s="330"/>
    </row>
    <row r="38" spans="1:36" ht="27.6" x14ac:dyDescent="0.3">
      <c r="A38" s="110" t="s">
        <v>54</v>
      </c>
      <c r="B38" s="99" t="s">
        <v>231</v>
      </c>
      <c r="C38" s="100"/>
      <c r="D38" s="100"/>
      <c r="E38" s="24"/>
      <c r="F38" s="24"/>
      <c r="G38" s="24"/>
      <c r="H38" s="109" t="b">
        <f>IF(C38&lt;&gt;"",'CBL Score Standard'!$D94,IF(D38&lt;&gt;"",SUM('CBL Score Standard'!$D94:$E94),IF(E38&lt;&gt;"",SUM('CBL Score Standard'!$D94:$F94),IF(F38&lt;&gt;"",SUM('CBL Score Standard'!$D94:$G94),IF(G38&lt;&gt;"",SUM('CBL Score Standard'!$D94:$H94,0))))))</f>
        <v>0</v>
      </c>
      <c r="K38" s="336" t="s">
        <v>133</v>
      </c>
      <c r="L38" s="336" t="s">
        <v>91</v>
      </c>
      <c r="M38" s="1182" t="s">
        <v>75</v>
      </c>
      <c r="N38" s="1184" t="s">
        <v>134</v>
      </c>
      <c r="O38" s="332" t="s">
        <v>135</v>
      </c>
      <c r="P38" s="336" t="s">
        <v>136</v>
      </c>
      <c r="Q38" s="336" t="s">
        <v>137</v>
      </c>
      <c r="R38" s="336" t="s">
        <v>138</v>
      </c>
      <c r="S38" s="341" t="s">
        <v>139</v>
      </c>
      <c r="T38" s="333" t="s">
        <v>344</v>
      </c>
      <c r="U38" s="333" t="s">
        <v>342</v>
      </c>
      <c r="V38" s="333" t="s">
        <v>343</v>
      </c>
      <c r="W38" s="333" t="s">
        <v>375</v>
      </c>
      <c r="X38" s="333" t="s">
        <v>376</v>
      </c>
      <c r="Y38" s="336"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17"/>
      <c r="F39" s="24"/>
      <c r="G39" s="24"/>
      <c r="H39" s="109" t="b">
        <f>IF(C39&lt;&gt;"",'CBL Score Standard'!$D95,IF(D39&lt;&gt;"",SUM('CBL Score Standard'!$D95:$E95),IF(E39&lt;&gt;"",SUM('CBL Score Standard'!$D95:$F95),IF(F39&lt;&gt;"",SUM('CBL Score Standard'!$D95:$G95),IF(G39&lt;&gt;"",SUM('CBL Score Standard'!$D95:$H95,0))))))</f>
        <v>0</v>
      </c>
      <c r="K39" s="335"/>
      <c r="L39" s="335"/>
      <c r="M39" s="1183"/>
      <c r="N39" s="1190"/>
      <c r="O39" s="331"/>
      <c r="P39" s="35" t="s">
        <v>141</v>
      </c>
      <c r="Q39" s="335"/>
      <c r="R39" s="335"/>
      <c r="S39" s="340"/>
      <c r="T39" s="333"/>
      <c r="U39" s="333"/>
      <c r="V39" s="333"/>
      <c r="W39" s="333"/>
      <c r="X39" s="333"/>
      <c r="Y39" s="335"/>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337" t="s">
        <v>142</v>
      </c>
      <c r="L40" s="337" t="s">
        <v>143</v>
      </c>
      <c r="M40" s="104" t="s">
        <v>7</v>
      </c>
      <c r="N40" s="36" t="s">
        <v>56</v>
      </c>
      <c r="O40" s="87" t="s">
        <v>663</v>
      </c>
      <c r="P40" s="140" t="s">
        <v>145</v>
      </c>
      <c r="Q40" s="39" t="s">
        <v>212</v>
      </c>
      <c r="R40" s="45" t="s">
        <v>213</v>
      </c>
      <c r="S40" s="66" t="s">
        <v>679</v>
      </c>
      <c r="T40" s="83" t="s">
        <v>72</v>
      </c>
      <c r="U40" s="180">
        <v>44029</v>
      </c>
      <c r="V40" s="214" t="s">
        <v>374</v>
      </c>
      <c r="W40" s="83"/>
      <c r="X40" s="83"/>
      <c r="Y40" s="46" t="s">
        <v>214</v>
      </c>
      <c r="Z40" s="259">
        <f t="shared" ref="Z40:Z55" si="2">DATEDIF(AA40,AB40,"m")/12+DATEDIF(AC40,AD40,"m")/12+DATEDIF(AE40,AF40,"m")/12+DATEDIF(AG40,AH40,"m")/12+DATEDIF(AI40,AJ40,"m")/12</f>
        <v>0</v>
      </c>
      <c r="AA40" s="260"/>
      <c r="AB40" s="260"/>
      <c r="AC40" s="260"/>
      <c r="AD40" s="260"/>
      <c r="AE40" s="258"/>
      <c r="AF40" s="258"/>
      <c r="AG40" s="258"/>
      <c r="AH40" s="258"/>
      <c r="AI40" s="258"/>
      <c r="AJ40" s="258"/>
    </row>
    <row r="41" spans="1:36"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42"/>
      <c r="Q41" s="39" t="s">
        <v>164</v>
      </c>
      <c r="R41" s="45" t="s">
        <v>207</v>
      </c>
      <c r="S41" s="919" t="s">
        <v>679</v>
      </c>
      <c r="T41" s="421"/>
      <c r="U41" s="180"/>
      <c r="V41" s="214"/>
      <c r="W41" s="83"/>
      <c r="X41" s="83"/>
      <c r="Y41" s="49" t="s">
        <v>216</v>
      </c>
      <c r="Z41" s="259">
        <f t="shared" si="2"/>
        <v>0</v>
      </c>
      <c r="AA41" s="260"/>
      <c r="AB41" s="260"/>
      <c r="AC41" s="260"/>
      <c r="AD41" s="260"/>
      <c r="AE41" s="258"/>
      <c r="AF41" s="258"/>
      <c r="AG41" s="258"/>
      <c r="AH41" s="258"/>
      <c r="AI41" s="258"/>
      <c r="AJ41" s="258"/>
    </row>
    <row r="42" spans="1:36" ht="12.75" customHeight="1"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42"/>
      <c r="Q42" s="254" t="s">
        <v>653</v>
      </c>
      <c r="R42" s="254" t="s">
        <v>654</v>
      </c>
      <c r="S42" s="919" t="s">
        <v>679</v>
      </c>
      <c r="T42" s="83" t="s">
        <v>72</v>
      </c>
      <c r="U42" s="180">
        <v>44049</v>
      </c>
      <c r="V42" s="214" t="s">
        <v>418</v>
      </c>
      <c r="W42" s="83"/>
      <c r="X42" s="83"/>
      <c r="Y42" s="52" t="s">
        <v>249</v>
      </c>
      <c r="Z42" s="259">
        <f t="shared" si="2"/>
        <v>0</v>
      </c>
      <c r="AA42" s="260"/>
      <c r="AB42" s="260"/>
      <c r="AC42" s="260"/>
      <c r="AD42" s="260"/>
      <c r="AE42" s="258"/>
      <c r="AF42" s="258"/>
      <c r="AG42" s="258"/>
      <c r="AH42" s="258"/>
      <c r="AI42" s="258"/>
      <c r="AJ42" s="258"/>
    </row>
    <row r="43" spans="1:36" ht="27.6" x14ac:dyDescent="0.3">
      <c r="A43" s="110" t="s">
        <v>0</v>
      </c>
      <c r="B43" s="99" t="s">
        <v>426</v>
      </c>
      <c r="C43" s="100"/>
      <c r="D43" s="24" t="s">
        <v>77</v>
      </c>
      <c r="E43" s="24"/>
      <c r="F43" s="24"/>
      <c r="G43" s="24"/>
      <c r="H43" s="109">
        <f>IF(C43&lt;&gt;"",'CBL Score Standard'!$D99,IF(D43&lt;&gt;"",SUM('CBL Score Standard'!$D99:$E99),IF(E43&lt;&gt;"",SUM('CBL Score Standard'!$D99:$F99),IF(F43&lt;&gt;"",SUM('CBL Score Standard'!$D99:$G99),IF(G43&lt;&gt;"",SUM('CBL Score Standard'!$D99:$H99,0))))))</f>
        <v>4.7619047619047616E-2</v>
      </c>
      <c r="K43" s="338"/>
      <c r="L43" s="338"/>
      <c r="M43" s="104" t="s">
        <v>7</v>
      </c>
      <c r="N43" s="36" t="s">
        <v>55</v>
      </c>
      <c r="O43" s="87" t="s">
        <v>448</v>
      </c>
      <c r="P43" s="141"/>
      <c r="Q43" s="254" t="s">
        <v>655</v>
      </c>
      <c r="R43" s="254" t="s">
        <v>656</v>
      </c>
      <c r="S43" s="919" t="s">
        <v>679</v>
      </c>
      <c r="T43" s="83" t="s">
        <v>72</v>
      </c>
      <c r="U43" s="180">
        <v>44111</v>
      </c>
      <c r="V43" s="214" t="s">
        <v>374</v>
      </c>
      <c r="W43" s="83"/>
      <c r="X43" s="83"/>
      <c r="Y43" s="49" t="s">
        <v>219</v>
      </c>
      <c r="Z43" s="259">
        <f t="shared" si="2"/>
        <v>0</v>
      </c>
      <c r="AA43" s="260"/>
      <c r="AB43" s="260"/>
      <c r="AC43" s="260"/>
      <c r="AD43" s="260"/>
      <c r="AE43" s="258"/>
      <c r="AF43" s="258"/>
      <c r="AG43" s="258"/>
      <c r="AH43" s="258"/>
      <c r="AI43" s="258"/>
      <c r="AJ43" s="258"/>
    </row>
    <row r="44" spans="1:36" ht="26.4" x14ac:dyDescent="0.3">
      <c r="A44" s="110" t="s">
        <v>41</v>
      </c>
      <c r="B44" s="99" t="s">
        <v>450</v>
      </c>
      <c r="C44" s="24"/>
      <c r="D44" s="24" t="s">
        <v>77</v>
      </c>
      <c r="E44" s="24"/>
      <c r="F44" s="24"/>
      <c r="G44" s="24"/>
      <c r="H44" s="109">
        <f>IF(C44&lt;&gt;"",'CBL Score Standard'!$D100,IF(D44&lt;&gt;"",SUM('CBL Score Standard'!$D100:$E100),IF(E44&lt;&gt;"",SUM('CBL Score Standard'!$D100:$F100),IF(F44&lt;&gt;"",SUM('CBL Score Standard'!$D100:$G100),IF(G44&lt;&gt;"",SUM('CBL Score Standard'!$D100:$H100,0))))))</f>
        <v>0.13852813852813853</v>
      </c>
      <c r="K44" s="338"/>
      <c r="L44" s="338"/>
      <c r="M44" s="104" t="s">
        <v>7</v>
      </c>
      <c r="N44" s="36" t="s">
        <v>55</v>
      </c>
      <c r="O44" s="87" t="s">
        <v>185</v>
      </c>
      <c r="P44" s="337" t="s">
        <v>145</v>
      </c>
      <c r="Q44" s="254" t="s">
        <v>220</v>
      </c>
      <c r="R44" s="254" t="s">
        <v>270</v>
      </c>
      <c r="S44" s="919" t="s">
        <v>679</v>
      </c>
      <c r="T44" s="83" t="s">
        <v>72</v>
      </c>
      <c r="U44" s="999">
        <v>44097</v>
      </c>
      <c r="V44" s="83" t="s">
        <v>374</v>
      </c>
      <c r="W44" s="83"/>
      <c r="X44" s="83"/>
      <c r="Y44" s="81" t="s">
        <v>186</v>
      </c>
      <c r="Z44" s="259">
        <f t="shared" si="2"/>
        <v>0</v>
      </c>
      <c r="AA44" s="260"/>
      <c r="AB44" s="260"/>
      <c r="AC44" s="260"/>
      <c r="AD44" s="260"/>
      <c r="AE44" s="258"/>
      <c r="AF44" s="258"/>
      <c r="AG44" s="258"/>
      <c r="AH44" s="258"/>
      <c r="AI44" s="258"/>
      <c r="AJ44" s="258"/>
    </row>
    <row r="45" spans="1:36" ht="27.6" x14ac:dyDescent="0.3">
      <c r="A45" s="110" t="s">
        <v>41</v>
      </c>
      <c r="B45" s="99" t="s">
        <v>178</v>
      </c>
      <c r="C45" s="100"/>
      <c r="D45" s="24"/>
      <c r="E45" s="129"/>
      <c r="F45" s="24"/>
      <c r="G45" s="24"/>
      <c r="H45" s="109" t="b">
        <f>IF(C45&lt;&gt;"",'CBL Score Standard'!$D101,IF(D45&lt;&gt;"",SUM('CBL Score Standard'!$D101:$E101),IF(E45&lt;&gt;"",SUM('CBL Score Standard'!$D101:$F101),IF(F45&lt;&gt;"",SUM('CBL Score Standard'!$D101:$G101),IF(G45&lt;&gt;"",SUM('CBL Score Standard'!$D101:$H101,0))))))</f>
        <v>0</v>
      </c>
      <c r="K45" s="338"/>
      <c r="L45" s="338"/>
      <c r="M45" s="104" t="s">
        <v>7</v>
      </c>
      <c r="N45" s="36" t="s">
        <v>55</v>
      </c>
      <c r="O45" s="87" t="s">
        <v>694</v>
      </c>
      <c r="P45" s="47">
        <v>43539</v>
      </c>
      <c r="Q45" s="254" t="s">
        <v>658</v>
      </c>
      <c r="R45" s="254" t="s">
        <v>657</v>
      </c>
      <c r="S45" s="36"/>
      <c r="T45" s="83"/>
      <c r="U45" s="83"/>
      <c r="V45" s="83"/>
      <c r="W45" s="83"/>
      <c r="X45" s="83"/>
      <c r="Y45" s="49" t="s">
        <v>186</v>
      </c>
      <c r="Z45" s="259">
        <f t="shared" si="2"/>
        <v>0</v>
      </c>
      <c r="AA45" s="260"/>
      <c r="AB45" s="260"/>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47">
        <v>43607</v>
      </c>
      <c r="Q46" s="39" t="s">
        <v>221</v>
      </c>
      <c r="R46" s="45" t="s">
        <v>200</v>
      </c>
      <c r="S46" s="919" t="s">
        <v>679</v>
      </c>
      <c r="T46" s="83" t="s">
        <v>72</v>
      </c>
      <c r="U46" s="47">
        <v>44035</v>
      </c>
      <c r="V46" s="83" t="s">
        <v>374</v>
      </c>
      <c r="W46" s="83"/>
      <c r="X46" s="83"/>
      <c r="Y46" s="46" t="s">
        <v>222</v>
      </c>
      <c r="Z46" s="259">
        <f t="shared" si="2"/>
        <v>0</v>
      </c>
      <c r="AA46" s="260"/>
      <c r="AB46" s="260"/>
      <c r="AC46" s="260"/>
      <c r="AD46" s="260"/>
      <c r="AE46" s="258"/>
      <c r="AF46" s="258"/>
      <c r="AG46" s="258"/>
      <c r="AH46" s="258"/>
      <c r="AI46" s="258"/>
      <c r="AJ46" s="258"/>
    </row>
    <row r="47" spans="1:36" x14ac:dyDescent="0.3">
      <c r="A47" s="110" t="s">
        <v>144</v>
      </c>
      <c r="B47" s="99" t="s">
        <v>372</v>
      </c>
      <c r="C47" s="24" t="s">
        <v>77</v>
      </c>
      <c r="D47" s="24"/>
      <c r="E47" s="24"/>
      <c r="F47" s="24"/>
      <c r="G47" s="24"/>
      <c r="H47" s="109">
        <f>IF(C47&lt;&gt;"",'CBL Score Standard'!$D103,IF(D47&lt;&gt;"",SUM('CBL Score Standard'!$D103:$E103),IF(E47&lt;&gt;"",SUM('CBL Score Standard'!$D103:$F103),IF(F47&lt;&gt;"",SUM('CBL Score Standard'!$D103:$G103),IF(G47&lt;&gt;"",SUM('CBL Score Standard'!$D103:$H103,0))))))</f>
        <v>9.0909090909090912E-2</v>
      </c>
      <c r="K47" s="338"/>
      <c r="L47" s="338"/>
      <c r="M47" s="104" t="s">
        <v>7</v>
      </c>
      <c r="N47" s="36" t="s">
        <v>53</v>
      </c>
      <c r="O47" s="87" t="s">
        <v>223</v>
      </c>
      <c r="P47" s="53">
        <v>43621</v>
      </c>
      <c r="Q47" s="38" t="s">
        <v>224</v>
      </c>
      <c r="R47" s="54" t="s">
        <v>225</v>
      </c>
      <c r="S47" s="36"/>
      <c r="T47" s="83"/>
      <c r="U47" s="83"/>
      <c r="V47" s="83"/>
      <c r="W47" s="83"/>
      <c r="X47" s="83"/>
      <c r="Y47" s="55" t="s">
        <v>632</v>
      </c>
      <c r="Z47" s="259">
        <f t="shared" si="2"/>
        <v>0</v>
      </c>
      <c r="AA47" s="260"/>
      <c r="AB47" s="260"/>
      <c r="AC47" s="260"/>
      <c r="AD47" s="260"/>
      <c r="AE47" s="258"/>
      <c r="AF47" s="258"/>
      <c r="AG47" s="258"/>
      <c r="AH47" s="258"/>
      <c r="AI47" s="258"/>
      <c r="AJ47" s="258"/>
    </row>
    <row r="48" spans="1:36" ht="39.6" x14ac:dyDescent="0.3">
      <c r="A48" s="110" t="s">
        <v>144</v>
      </c>
      <c r="B48" s="99" t="s">
        <v>373</v>
      </c>
      <c r="C48" s="24"/>
      <c r="D48" s="24" t="s">
        <v>77</v>
      </c>
      <c r="E48" s="24"/>
      <c r="F48" s="24"/>
      <c r="G48" s="24"/>
      <c r="H48" s="109">
        <f>IF(C48&lt;&gt;"",'CBL Score Standard'!$D104,IF(D48&lt;&gt;"",SUM('CBL Score Standard'!$D104:$E104),IF(E48&lt;&gt;"",SUM('CBL Score Standard'!$D104:$F104),IF(F48&lt;&gt;"",SUM('CBL Score Standard'!$D104:$G104),IF(G48&lt;&gt;"",SUM('CBL Score Standard'!$D104:$H104,0))))))</f>
        <v>0.13852813852813853</v>
      </c>
      <c r="K48" s="338"/>
      <c r="L48" s="338"/>
      <c r="M48" s="104" t="s">
        <v>7</v>
      </c>
      <c r="N48" s="36" t="s">
        <v>53</v>
      </c>
      <c r="O48" s="87" t="s">
        <v>226</v>
      </c>
      <c r="P48" s="53">
        <v>43602</v>
      </c>
      <c r="Q48" s="38" t="s">
        <v>227</v>
      </c>
      <c r="R48" s="54" t="s">
        <v>228</v>
      </c>
      <c r="S48" s="36"/>
      <c r="T48" s="83"/>
      <c r="U48" s="83"/>
      <c r="V48" s="83"/>
      <c r="W48" s="83"/>
      <c r="X48" s="83"/>
      <c r="Y48" s="55" t="s">
        <v>633</v>
      </c>
      <c r="Z48" s="259">
        <f t="shared" si="2"/>
        <v>0</v>
      </c>
      <c r="AA48" s="260"/>
      <c r="AB48" s="260"/>
      <c r="AC48" s="260"/>
      <c r="AD48" s="260"/>
      <c r="AE48" s="258"/>
      <c r="AF48" s="258"/>
      <c r="AG48" s="258"/>
      <c r="AH48" s="258"/>
      <c r="AI48" s="258"/>
      <c r="AJ48" s="258"/>
    </row>
    <row r="49" spans="1:36" ht="27.6" x14ac:dyDescent="0.3">
      <c r="A49" s="110" t="s">
        <v>144</v>
      </c>
      <c r="B49" s="99" t="s">
        <v>452</v>
      </c>
      <c r="C49" s="24" t="s">
        <v>77</v>
      </c>
      <c r="D49" s="24"/>
      <c r="E49" s="24"/>
      <c r="F49" s="24"/>
      <c r="G49" s="24"/>
      <c r="H49" s="109">
        <f>IF(C49&lt;&gt;"",'CBL Score Standard'!$D105,IF(D49&lt;&gt;"",SUM('CBL Score Standard'!$D105:$E105),IF(E49&lt;&gt;"",SUM('CBL Score Standard'!$D105:$F105),IF(F49&lt;&gt;"",SUM('CBL Score Standard'!$D105:$G105),IF(G49&lt;&gt;"",SUM('CBL Score Standard'!$D105:$H105,0))))))</f>
        <v>9.0909090909090912E-2</v>
      </c>
      <c r="K49" s="338"/>
      <c r="L49" s="338"/>
      <c r="M49" s="104" t="s">
        <v>7</v>
      </c>
      <c r="N49" s="36" t="s">
        <v>59</v>
      </c>
      <c r="O49" s="89" t="s">
        <v>684</v>
      </c>
      <c r="P49" s="53">
        <v>43623</v>
      </c>
      <c r="Q49" s="38" t="s">
        <v>153</v>
      </c>
      <c r="R49" s="54" t="s">
        <v>156</v>
      </c>
      <c r="S49" s="919" t="s">
        <v>679</v>
      </c>
      <c r="T49" s="83" t="s">
        <v>72</v>
      </c>
      <c r="U49" s="181">
        <v>44039</v>
      </c>
      <c r="V49" s="214" t="s">
        <v>418</v>
      </c>
      <c r="W49" s="83"/>
      <c r="X49" s="83"/>
      <c r="Y49" s="55" t="s">
        <v>631</v>
      </c>
      <c r="Z49" s="259">
        <f t="shared" si="2"/>
        <v>0</v>
      </c>
      <c r="AA49" s="260"/>
      <c r="AB49" s="260"/>
      <c r="AC49" s="260"/>
      <c r="AD49" s="260"/>
      <c r="AE49" s="258"/>
      <c r="AF49" s="258"/>
      <c r="AG49" s="258"/>
      <c r="AH49" s="258"/>
      <c r="AI49" s="258"/>
      <c r="AJ49" s="258"/>
    </row>
    <row r="50" spans="1:36" ht="27.6" x14ac:dyDescent="0.3">
      <c r="A50" s="110" t="s">
        <v>144</v>
      </c>
      <c r="B50" s="99" t="s">
        <v>517</v>
      </c>
      <c r="C50" s="24" t="s">
        <v>77</v>
      </c>
      <c r="D50" s="24"/>
      <c r="E50" s="24"/>
      <c r="F50" s="24"/>
      <c r="G50" s="24"/>
      <c r="H50" s="109">
        <f>IF(C50&lt;&gt;"",'CBL Score Standard'!$D106,IF(D50&lt;&gt;"",SUM('CBL Score Standard'!$D106:$E106),IF(E50&lt;&gt;"",SUM('CBL Score Standard'!$D106:$F106),IF(F50&lt;&gt;"",SUM('CBL Score Standard'!$D106:$G106),IF(G50&lt;&gt;"",SUM('CBL Score Standard'!$D106:$H106,0))))))</f>
        <v>9.0909090909090912E-2</v>
      </c>
      <c r="K50" s="338"/>
      <c r="L50" s="338"/>
      <c r="M50" s="104" t="s">
        <v>7</v>
      </c>
      <c r="N50" s="36" t="s">
        <v>59</v>
      </c>
      <c r="O50" s="89" t="s">
        <v>683</v>
      </c>
      <c r="P50" s="53">
        <v>43623</v>
      </c>
      <c r="Q50" s="38" t="s">
        <v>153</v>
      </c>
      <c r="R50" s="54" t="s">
        <v>156</v>
      </c>
      <c r="S50" s="36" t="s">
        <v>679</v>
      </c>
      <c r="T50" s="83" t="s">
        <v>72</v>
      </c>
      <c r="U50" s="181">
        <v>44008</v>
      </c>
      <c r="V50" s="214" t="s">
        <v>374</v>
      </c>
      <c r="W50" s="83"/>
      <c r="X50" s="83"/>
      <c r="Y50" s="55" t="s">
        <v>631</v>
      </c>
      <c r="Z50" s="259">
        <f t="shared" si="2"/>
        <v>0</v>
      </c>
      <c r="AA50" s="260"/>
      <c r="AB50" s="260"/>
      <c r="AC50" s="260"/>
      <c r="AD50" s="260"/>
      <c r="AE50" s="258"/>
      <c r="AF50" s="258"/>
      <c r="AG50" s="258"/>
      <c r="AH50" s="258"/>
      <c r="AI50" s="258"/>
      <c r="AJ50" s="258"/>
    </row>
    <row r="51" spans="1:36" ht="42" thickBot="1" x14ac:dyDescent="0.35">
      <c r="A51" s="110" t="s">
        <v>144</v>
      </c>
      <c r="B51" s="99" t="s">
        <v>661</v>
      </c>
      <c r="C51" s="24"/>
      <c r="D51" s="24" t="s">
        <v>77</v>
      </c>
      <c r="E51" s="24"/>
      <c r="F51" s="24"/>
      <c r="G51" s="24"/>
      <c r="H51" s="109">
        <f>IF(C51&lt;&gt;"",'CBL Score Standard'!$D107,IF(D51&lt;&gt;"",SUM('CBL Score Standard'!$D107:$E107),IF(E51&lt;&gt;"",SUM('CBL Score Standard'!$D107:$F107),IF(F51&lt;&gt;"",SUM('CBL Score Standard'!$D107:$G107),IF(G51&lt;&gt;"",SUM('CBL Score Standard'!$D107:$H107,0))))))</f>
        <v>0.13852813852813853</v>
      </c>
      <c r="K51" s="338"/>
      <c r="L51" s="338"/>
      <c r="M51" s="104" t="s">
        <v>7</v>
      </c>
      <c r="N51" s="36" t="s">
        <v>56</v>
      </c>
      <c r="O51" s="89" t="s">
        <v>67</v>
      </c>
      <c r="P51" s="53"/>
      <c r="Q51" s="251" t="s">
        <v>639</v>
      </c>
      <c r="R51" s="252" t="s">
        <v>640</v>
      </c>
      <c r="S51" s="83"/>
      <c r="T51" s="83"/>
      <c r="U51" s="83"/>
      <c r="V51" s="83"/>
      <c r="W51" s="83"/>
      <c r="X51" s="83"/>
      <c r="Y51" s="55" t="s">
        <v>634</v>
      </c>
      <c r="Z51" s="259">
        <f t="shared" si="2"/>
        <v>0</v>
      </c>
      <c r="AA51" s="260"/>
      <c r="AB51" s="260"/>
      <c r="AC51" s="260"/>
      <c r="AD51" s="260"/>
      <c r="AE51" s="258"/>
      <c r="AF51" s="258"/>
      <c r="AG51" s="258"/>
      <c r="AH51" s="258"/>
      <c r="AI51" s="258"/>
      <c r="AJ51" s="258"/>
    </row>
    <row r="52" spans="1:36" ht="28.2" thickBot="1" x14ac:dyDescent="0.35">
      <c r="A52" s="110" t="s">
        <v>144</v>
      </c>
      <c r="B52" s="99" t="s">
        <v>662</v>
      </c>
      <c r="C52" s="117"/>
      <c r="D52" s="117"/>
      <c r="E52" s="117"/>
      <c r="F52" s="24"/>
      <c r="G52" s="24"/>
      <c r="H52" s="109" t="b">
        <f>IF(C52&lt;&gt;"",'CBL Score Standard'!$D108,IF(D52&lt;&gt;"",SUM('CBL Score Standard'!$D108:$E108),IF(E52&lt;&gt;"",SUM('CBL Score Standard'!$D108:$F108),IF(F52&lt;&gt;"",SUM('CBL Score Standard'!$D108:$G108),IF(G52&lt;&gt;"",SUM('CBL Score Standard'!$D108:$H108,0))))))</f>
        <v>0</v>
      </c>
      <c r="K52" s="338"/>
      <c r="L52" s="338"/>
      <c r="M52" s="104" t="s">
        <v>7</v>
      </c>
      <c r="N52" s="36" t="s">
        <v>55</v>
      </c>
      <c r="O52" s="89" t="s">
        <v>1</v>
      </c>
      <c r="P52" s="53"/>
      <c r="Q52" s="251" t="s">
        <v>641</v>
      </c>
      <c r="R52" s="252" t="s">
        <v>318</v>
      </c>
      <c r="S52" s="83"/>
      <c r="T52" s="83"/>
      <c r="U52" s="83"/>
      <c r="V52" s="83"/>
      <c r="W52" s="83"/>
      <c r="X52" s="83"/>
      <c r="Y52" s="55" t="s">
        <v>635</v>
      </c>
      <c r="Z52" s="259">
        <f t="shared" si="2"/>
        <v>0</v>
      </c>
      <c r="AA52" s="260"/>
      <c r="AB52" s="260"/>
      <c r="AC52" s="260"/>
      <c r="AD52" s="260"/>
      <c r="AE52" s="258"/>
      <c r="AF52" s="258"/>
      <c r="AG52" s="258"/>
      <c r="AH52" s="258"/>
      <c r="AI52" s="258"/>
      <c r="AJ52" s="258"/>
    </row>
    <row r="53" spans="1:36" ht="28.8" x14ac:dyDescent="0.3">
      <c r="A53" s="110" t="s">
        <v>144</v>
      </c>
      <c r="B53" s="99" t="s">
        <v>187</v>
      </c>
      <c r="C53" s="100"/>
      <c r="D53" s="24" t="s">
        <v>77</v>
      </c>
      <c r="E53" s="24"/>
      <c r="F53" s="24"/>
      <c r="G53" s="24"/>
      <c r="H53" s="109">
        <f>IF(C53&lt;&gt;"",'CBL Score Standard'!$D109,IF(D53&lt;&gt;"",SUM('CBL Score Standard'!$D109:$E109),IF(E53&lt;&gt;"",SUM('CBL Score Standard'!$D109:$F109),IF(F53&lt;&gt;"",SUM('CBL Score Standard'!$D109:$G109),IF(G53&lt;&gt;"",SUM('CBL Score Standard'!$D109:$H109,0))))))</f>
        <v>4.7619047619047616E-2</v>
      </c>
      <c r="K53" s="338"/>
      <c r="L53" s="338"/>
      <c r="M53" s="104" t="s">
        <v>7</v>
      </c>
      <c r="N53" s="36" t="s">
        <v>56</v>
      </c>
      <c r="O53" s="89" t="s">
        <v>419</v>
      </c>
      <c r="P53" s="53">
        <v>43684</v>
      </c>
      <c r="Q53" s="38" t="s">
        <v>420</v>
      </c>
      <c r="R53" s="54" t="s">
        <v>420</v>
      </c>
      <c r="S53" s="36"/>
      <c r="T53" s="421"/>
      <c r="U53" s="181"/>
      <c r="V53" s="83"/>
      <c r="W53" s="83"/>
      <c r="X53" s="83"/>
      <c r="Y53" s="250" t="s">
        <v>630</v>
      </c>
      <c r="Z53" s="259">
        <f t="shared" si="2"/>
        <v>0</v>
      </c>
      <c r="AA53" s="260"/>
      <c r="AB53" s="260"/>
      <c r="AC53" s="260"/>
      <c r="AD53" s="260"/>
      <c r="AE53" s="258"/>
      <c r="AF53" s="258"/>
      <c r="AG53" s="258"/>
      <c r="AH53" s="258"/>
      <c r="AI53" s="258"/>
      <c r="AJ53" s="258"/>
    </row>
    <row r="54" spans="1:36" ht="26.4" x14ac:dyDescent="0.3">
      <c r="A54" s="110" t="s">
        <v>144</v>
      </c>
      <c r="B54" s="99" t="s">
        <v>188</v>
      </c>
      <c r="C54" s="100"/>
      <c r="D54" s="24" t="s">
        <v>77</v>
      </c>
      <c r="E54" s="24"/>
      <c r="F54" s="24"/>
      <c r="G54" s="24"/>
      <c r="H54" s="109">
        <f>IF(C54&lt;&gt;"",'CBL Score Standard'!$D110,IF(D54&lt;&gt;"",SUM('CBL Score Standard'!$D110:$E110),IF(E54&lt;&gt;"",SUM('CBL Score Standard'!$D110:$F110),IF(F54&lt;&gt;"",SUM('CBL Score Standard'!$D110:$G110),IF(G54&lt;&gt;"",SUM('CBL Score Standard'!$D110:$H110,0))))))</f>
        <v>4.7619047619047616E-2</v>
      </c>
      <c r="K54" s="338"/>
      <c r="L54" s="338"/>
      <c r="M54" s="104" t="s">
        <v>7</v>
      </c>
      <c r="N54" s="36" t="s">
        <v>56</v>
      </c>
      <c r="O54" s="89" t="s">
        <v>421</v>
      </c>
      <c r="P54" s="37" t="s">
        <v>230</v>
      </c>
      <c r="Q54" s="38" t="s">
        <v>230</v>
      </c>
      <c r="R54" s="54" t="s">
        <v>230</v>
      </c>
      <c r="S54" s="36"/>
      <c r="T54" s="83"/>
      <c r="U54" s="83"/>
      <c r="V54" s="83"/>
      <c r="W54" s="83"/>
      <c r="X54" s="83"/>
      <c r="Y54" s="250" t="s">
        <v>628</v>
      </c>
      <c r="Z54" s="259">
        <f t="shared" si="2"/>
        <v>0</v>
      </c>
      <c r="AA54" s="260"/>
      <c r="AB54" s="260"/>
      <c r="AC54" s="260"/>
      <c r="AD54" s="260"/>
      <c r="AE54" s="258"/>
      <c r="AF54" s="258"/>
      <c r="AG54" s="258"/>
      <c r="AH54" s="258"/>
      <c r="AI54" s="258"/>
      <c r="AJ54" s="258"/>
    </row>
    <row r="55" spans="1:36" customFormat="1" x14ac:dyDescent="0.3">
      <c r="A55" s="110" t="s">
        <v>144</v>
      </c>
      <c r="B55" s="99" t="s">
        <v>189</v>
      </c>
      <c r="C55" s="100"/>
      <c r="D55" s="117" t="s">
        <v>77</v>
      </c>
      <c r="E55" s="117"/>
      <c r="F55" s="24"/>
      <c r="G55" s="24"/>
      <c r="H55" s="109">
        <f>IF(C55&lt;&gt;"",'CBL Score Standard'!$D111,IF(D55&lt;&gt;"",SUM('CBL Score Standard'!$D111:$E111),IF(E55&lt;&gt;"",SUM('CBL Score Standard'!$D111:$F111),IF(F55&lt;&gt;"",SUM('CBL Score Standard'!$D111:$G111),IF(G55&lt;&gt;"",SUM('CBL Score Standard'!$D111:$H111,0))))))</f>
        <v>2.3809523809523808E-2</v>
      </c>
      <c r="K55" s="339"/>
      <c r="L55" s="339"/>
      <c r="M55" s="104" t="s">
        <v>7</v>
      </c>
      <c r="N55" s="36" t="s">
        <v>54</v>
      </c>
      <c r="O55" s="89" t="s">
        <v>231</v>
      </c>
      <c r="P55" s="47">
        <v>43610</v>
      </c>
      <c r="Q55" s="39" t="s">
        <v>164</v>
      </c>
      <c r="R55" s="45" t="s">
        <v>165</v>
      </c>
      <c r="S55" s="36"/>
      <c r="T55" s="83"/>
      <c r="U55" s="83"/>
      <c r="V55" s="83"/>
      <c r="W55" s="83"/>
      <c r="X55" s="83"/>
      <c r="Y55" s="49" t="s">
        <v>232</v>
      </c>
      <c r="Z55" s="259">
        <f t="shared" si="2"/>
        <v>0</v>
      </c>
      <c r="AA55" s="260"/>
      <c r="AB55" s="260"/>
      <c r="AC55" s="260"/>
      <c r="AD55" s="260"/>
      <c r="AE55" s="258"/>
      <c r="AF55" s="258"/>
      <c r="AG55" s="258"/>
      <c r="AH55" s="258"/>
      <c r="AI55" s="258"/>
      <c r="AJ55" s="258"/>
    </row>
    <row r="56" spans="1:36" customFormat="1" x14ac:dyDescent="0.3">
      <c r="A56" s="110" t="s">
        <v>144</v>
      </c>
      <c r="B56" s="99" t="s">
        <v>190</v>
      </c>
      <c r="C56" s="100"/>
      <c r="D56" s="117"/>
      <c r="E56" s="117"/>
      <c r="F56" s="24"/>
      <c r="G56" s="24"/>
      <c r="H56" s="109" t="b">
        <f>IF(C56&lt;&gt;"",'CBL Score Standard'!$D112,IF(D56&lt;&gt;"",SUM('CBL Score Standard'!$D112:$E112),IF(E56&lt;&gt;"",SUM('CBL Score Standard'!$D112:$F112),IF(F56&lt;&gt;"",SUM('CBL Score Standard'!$D112:$G112),IF(G56&lt;&gt;"",SUM('CBL Score Standard'!$D112:$H112,0))))))</f>
        <v>0</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24"/>
      <c r="F57" s="24"/>
      <c r="G57" s="24"/>
      <c r="H57" s="109" t="b">
        <f>IF(C57&lt;&gt;"",'CBL Score Standard'!$D113,IF(D57&lt;&gt;"",SUM('CBL Score Standard'!$D113:$E113),IF(E57&lt;&gt;"",SUM('CBL Score Standard'!$D113:$F113),IF(F57&lt;&gt;"",SUM('CBL Score Standard'!$D113:$G113),IF(G57&lt;&gt;"",SUM('CBL Score Standard'!$D113:$H113,0))))))</f>
        <v>0</v>
      </c>
      <c r="K57" s="1173" t="s">
        <v>233</v>
      </c>
      <c r="L57" s="1174"/>
      <c r="M57" s="1174"/>
      <c r="N57" s="1174"/>
      <c r="O57" s="1174"/>
      <c r="P57" s="1174"/>
      <c r="Q57" s="1174"/>
      <c r="R57" s="1174"/>
      <c r="S57" s="1174"/>
      <c r="T57" s="1174"/>
      <c r="U57" s="1174"/>
      <c r="V57" s="1174"/>
      <c r="W57" s="1174"/>
      <c r="X57" s="1174"/>
      <c r="Y57" s="1174"/>
      <c r="Z57" s="263"/>
      <c r="AA57" s="330"/>
      <c r="AB57" s="330"/>
      <c r="AC57" s="330"/>
      <c r="AD57" s="330"/>
      <c r="AE57" s="330"/>
      <c r="AF57" s="330"/>
      <c r="AG57" s="330"/>
      <c r="AH57" s="330"/>
      <c r="AI57" s="330"/>
      <c r="AJ57" s="330"/>
    </row>
    <row r="58" spans="1:36" ht="27.6" x14ac:dyDescent="0.3">
      <c r="A58" s="110" t="s">
        <v>55</v>
      </c>
      <c r="B58" s="99" t="s">
        <v>419</v>
      </c>
      <c r="C58" s="100"/>
      <c r="D58" s="100"/>
      <c r="E58" s="117"/>
      <c r="F58" s="24"/>
      <c r="G58" s="24"/>
      <c r="H58" s="109" t="b">
        <f>IF(C58&lt;&gt;"",'CBL Score Standard'!$D114,IF(D58&lt;&gt;"",SUM('CBL Score Standard'!$D114:$E114),IF(E58&lt;&gt;"",SUM('CBL Score Standard'!$D114:$F114),IF(F58&lt;&gt;"",SUM('CBL Score Standard'!$D114:$G114),IF(G58&lt;&gt;"",SUM('CBL Score Standard'!$D114:$H114,0))))))</f>
        <v>0</v>
      </c>
      <c r="K58" s="336" t="s">
        <v>133</v>
      </c>
      <c r="L58" s="336" t="s">
        <v>91</v>
      </c>
      <c r="M58" s="1182" t="s">
        <v>75</v>
      </c>
      <c r="N58" s="1184" t="s">
        <v>134</v>
      </c>
      <c r="O58" s="332" t="s">
        <v>135</v>
      </c>
      <c r="P58" s="336" t="s">
        <v>136</v>
      </c>
      <c r="Q58" s="336" t="s">
        <v>137</v>
      </c>
      <c r="R58" s="336" t="s">
        <v>138</v>
      </c>
      <c r="S58" s="341" t="s">
        <v>139</v>
      </c>
      <c r="T58" s="333" t="s">
        <v>344</v>
      </c>
      <c r="U58" s="333" t="s">
        <v>342</v>
      </c>
      <c r="V58" s="333" t="s">
        <v>343</v>
      </c>
      <c r="W58" s="333" t="s">
        <v>375</v>
      </c>
      <c r="X58" s="333" t="s">
        <v>376</v>
      </c>
      <c r="Y58" s="336"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17"/>
      <c r="F59" s="24"/>
      <c r="G59" s="24"/>
      <c r="H59" s="109" t="b">
        <f>IF(C59&lt;&gt;"",'CBL Score Standard'!$D115,IF(D59&lt;&gt;"",SUM('CBL Score Standard'!$D115:$E115),IF(E59&lt;&gt;"",SUM('CBL Score Standard'!$D115:$F115),IF(F59&lt;&gt;"",SUM('CBL Score Standard'!$D115:$G115),IF(G59&lt;&gt;"",SUM('CBL Score Standard'!$D115:$H115,0))))))</f>
        <v>0</v>
      </c>
      <c r="K59" s="335"/>
      <c r="L59" s="335"/>
      <c r="M59" s="1183"/>
      <c r="N59" s="1185"/>
      <c r="O59" s="331"/>
      <c r="P59" s="35" t="s">
        <v>141</v>
      </c>
      <c r="Q59" s="335"/>
      <c r="R59" s="335"/>
      <c r="S59" s="340"/>
      <c r="T59" s="333"/>
      <c r="U59" s="333"/>
      <c r="V59" s="333"/>
      <c r="W59" s="333"/>
      <c r="X59" s="333"/>
      <c r="Y59" s="335"/>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337" t="s">
        <v>142</v>
      </c>
      <c r="L60" s="337" t="s">
        <v>143</v>
      </c>
      <c r="M60" s="104" t="s">
        <v>8</v>
      </c>
      <c r="N60" s="57" t="s">
        <v>2</v>
      </c>
      <c r="O60" s="38" t="s">
        <v>234</v>
      </c>
      <c r="P60" s="58"/>
      <c r="Q60" s="56"/>
      <c r="R60" s="59"/>
      <c r="S60" s="36"/>
      <c r="T60" s="83"/>
      <c r="U60" s="83"/>
      <c r="V60" s="83" t="str">
        <f t="shared" ref="V60:V67" si="3">IF(AND(W60="Y",X60="Y"),"Passed",IF(T60="M","Passed", ""))</f>
        <v/>
      </c>
      <c r="W60" s="83"/>
      <c r="X60" s="83"/>
      <c r="Y60" s="55"/>
      <c r="Z60" s="259">
        <f t="shared" ref="Z60:Z67" si="4">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338"/>
      <c r="L61" s="338"/>
      <c r="M61" s="104" t="s">
        <v>8</v>
      </c>
      <c r="N61" s="57" t="s">
        <v>63</v>
      </c>
      <c r="O61" s="38" t="s">
        <v>236</v>
      </c>
      <c r="P61" s="58"/>
      <c r="Q61" s="56"/>
      <c r="R61" s="59"/>
      <c r="S61" s="36"/>
      <c r="T61" s="83"/>
      <c r="U61" s="83"/>
      <c r="V61" s="83" t="str">
        <f t="shared" si="3"/>
        <v/>
      </c>
      <c r="W61" s="83"/>
      <c r="X61" s="83"/>
      <c r="Y61" s="55"/>
      <c r="Z61" s="259">
        <f t="shared" si="4"/>
        <v>0</v>
      </c>
      <c r="AA61" s="260"/>
      <c r="AB61" s="260"/>
      <c r="AC61" s="260"/>
      <c r="AD61" s="260"/>
      <c r="AE61" s="258"/>
      <c r="AF61" s="258"/>
      <c r="AG61" s="258"/>
      <c r="AH61" s="258"/>
      <c r="AI61" s="258"/>
      <c r="AJ61" s="258"/>
    </row>
    <row r="62" spans="1:36" x14ac:dyDescent="0.3">
      <c r="A62" s="110" t="s">
        <v>56</v>
      </c>
      <c r="B62" s="99" t="s">
        <v>67</v>
      </c>
      <c r="C62" s="100"/>
      <c r="D62" s="100"/>
      <c r="E62" s="24"/>
      <c r="F62" s="24"/>
      <c r="G62" s="24"/>
      <c r="H62" s="109" t="b">
        <f>IF(C62&lt;&gt;"",'CBL Score Standard'!$D118,IF(D62&lt;&gt;"",SUM('CBL Score Standard'!$D118:$E118),IF(E62&lt;&gt;"",SUM('CBL Score Standard'!$D118:$F118),IF(F62&lt;&gt;"",SUM('CBL Score Standard'!$D118:$G118),IF(G62&lt;&gt;"",SUM('CBL Score Standard'!$D118:$H118,0))))))</f>
        <v>0</v>
      </c>
      <c r="K62" s="338"/>
      <c r="L62" s="338"/>
      <c r="M62" s="104" t="s">
        <v>8</v>
      </c>
      <c r="N62" s="36" t="s">
        <v>56</v>
      </c>
      <c r="O62" s="38" t="s">
        <v>237</v>
      </c>
      <c r="P62" s="58"/>
      <c r="Q62" s="56"/>
      <c r="R62" s="59"/>
      <c r="S62" s="36"/>
      <c r="T62" s="83"/>
      <c r="U62" s="83"/>
      <c r="V62" s="83" t="str">
        <f t="shared" si="3"/>
        <v/>
      </c>
      <c r="W62" s="83"/>
      <c r="X62" s="83"/>
      <c r="Y62" s="55"/>
      <c r="Z62" s="259">
        <f t="shared" si="4"/>
        <v>0</v>
      </c>
      <c r="AA62" s="260"/>
      <c r="AB62" s="260"/>
      <c r="AC62" s="260"/>
      <c r="AD62" s="260"/>
      <c r="AE62" s="258"/>
      <c r="AF62" s="258"/>
      <c r="AG62" s="258"/>
      <c r="AH62" s="258"/>
      <c r="AI62" s="258"/>
      <c r="AJ62" s="258"/>
    </row>
    <row r="63" spans="1:36" ht="12.75" customHeight="1" thickBot="1" x14ac:dyDescent="0.35">
      <c r="A63" s="111" t="s">
        <v>55</v>
      </c>
      <c r="B63" s="99" t="s">
        <v>1</v>
      </c>
      <c r="C63" s="100"/>
      <c r="D63" s="100"/>
      <c r="E63" s="24"/>
      <c r="F63" s="24"/>
      <c r="G63" s="24"/>
      <c r="H63" s="109" t="b">
        <f>IF(C63&lt;&gt;"",'CBL Score Standard'!$D119,IF(D63&lt;&gt;"",SUM('CBL Score Standard'!$D119:$E119),IF(E63&lt;&gt;"",SUM('CBL Score Standard'!$D119:$F119),IF(F63&lt;&gt;"",SUM('CBL Score Standard'!$D119:$G119),IF(G63&lt;&gt;"",SUM('CBL Score Standard'!$D119:$H119,0))))))</f>
        <v>0</v>
      </c>
      <c r="K63" s="338"/>
      <c r="L63" s="338"/>
      <c r="M63" s="104" t="s">
        <v>8</v>
      </c>
      <c r="N63" s="36" t="s">
        <v>55</v>
      </c>
      <c r="O63" s="38" t="s">
        <v>238</v>
      </c>
      <c r="P63" s="58"/>
      <c r="Q63" s="56"/>
      <c r="R63" s="59"/>
      <c r="S63" s="36"/>
      <c r="T63" s="83"/>
      <c r="U63" s="83"/>
      <c r="V63" s="83" t="str">
        <f t="shared" si="3"/>
        <v/>
      </c>
      <c r="W63" s="83"/>
      <c r="X63" s="83"/>
      <c r="Y63" s="55"/>
      <c r="Z63" s="259">
        <f t="shared" si="4"/>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1.5043290043290043</v>
      </c>
      <c r="K64" s="338"/>
      <c r="L64" s="338"/>
      <c r="M64" s="104" t="s">
        <v>8</v>
      </c>
      <c r="N64" s="57" t="s">
        <v>53</v>
      </c>
      <c r="O64" s="38" t="s">
        <v>239</v>
      </c>
      <c r="P64" s="58"/>
      <c r="Q64" s="56"/>
      <c r="R64" s="59"/>
      <c r="S64" s="36"/>
      <c r="T64" s="83"/>
      <c r="U64" s="83"/>
      <c r="V64" s="83" t="str">
        <f t="shared" si="3"/>
        <v/>
      </c>
      <c r="W64" s="83"/>
      <c r="X64" s="83"/>
      <c r="Y64" s="55"/>
      <c r="Z64" s="259">
        <f t="shared" si="4"/>
        <v>0</v>
      </c>
      <c r="AA64" s="260"/>
      <c r="AB64" s="260"/>
      <c r="AC64" s="260"/>
      <c r="AD64" s="260"/>
      <c r="AE64" s="258"/>
      <c r="AF64" s="258"/>
      <c r="AG64" s="258"/>
      <c r="AH64" s="258"/>
      <c r="AI64" s="258"/>
      <c r="AJ64" s="258"/>
    </row>
    <row r="65" spans="1:36" ht="28.2" thickBot="1" x14ac:dyDescent="0.35">
      <c r="A65" s="112" t="s">
        <v>83</v>
      </c>
      <c r="B65" s="113"/>
      <c r="C65" s="134">
        <v>0.90909090909090906</v>
      </c>
      <c r="D65" s="134">
        <v>0.63157894736842102</v>
      </c>
      <c r="E65" s="134">
        <v>0</v>
      </c>
      <c r="F65" s="134">
        <v>0</v>
      </c>
      <c r="G65" s="134">
        <v>0</v>
      </c>
      <c r="H65" s="114">
        <v>0</v>
      </c>
      <c r="K65" s="338"/>
      <c r="L65" s="338"/>
      <c r="M65" s="104" t="s">
        <v>8</v>
      </c>
      <c r="N65" s="57" t="s">
        <v>59</v>
      </c>
      <c r="O65" s="38" t="s">
        <v>240</v>
      </c>
      <c r="P65" s="58"/>
      <c r="Q65" s="56"/>
      <c r="R65" s="59"/>
      <c r="S65" s="36"/>
      <c r="T65" s="83"/>
      <c r="U65" s="83"/>
      <c r="V65" s="83" t="str">
        <f t="shared" si="3"/>
        <v/>
      </c>
      <c r="W65" s="83"/>
      <c r="X65" s="83"/>
      <c r="Y65" s="55"/>
      <c r="Z65" s="259">
        <f t="shared" si="4"/>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0</v>
      </c>
      <c r="K66" s="338"/>
      <c r="L66" s="338"/>
      <c r="M66" s="104" t="s">
        <v>8</v>
      </c>
      <c r="N66" s="57" t="s">
        <v>55</v>
      </c>
      <c r="O66" s="38" t="s">
        <v>515</v>
      </c>
      <c r="P66" s="58"/>
      <c r="Q66" s="56"/>
      <c r="R66" s="59"/>
      <c r="S66" s="36" t="s">
        <v>679</v>
      </c>
      <c r="T66" s="83"/>
      <c r="U66" s="1134">
        <v>44042.458333333336</v>
      </c>
      <c r="V66" s="83" t="s">
        <v>374</v>
      </c>
      <c r="W66" s="83"/>
      <c r="X66" s="83"/>
      <c r="Y66" s="55"/>
      <c r="Z66" s="259">
        <f t="shared" si="4"/>
        <v>0</v>
      </c>
      <c r="AA66" s="260"/>
      <c r="AB66" s="260"/>
      <c r="AC66" s="260"/>
      <c r="AD66" s="260"/>
      <c r="AE66" s="258"/>
      <c r="AF66" s="258"/>
      <c r="AG66" s="258"/>
      <c r="AH66" s="258"/>
      <c r="AI66" s="258"/>
      <c r="AJ66" s="258"/>
    </row>
    <row r="67" spans="1:36" x14ac:dyDescent="0.3">
      <c r="C67" s="135"/>
      <c r="D67" s="135"/>
      <c r="E67" s="135"/>
      <c r="F67" s="135"/>
      <c r="G67" s="135"/>
      <c r="K67" s="339"/>
      <c r="L67" s="339"/>
      <c r="M67" s="104" t="s">
        <v>8</v>
      </c>
      <c r="N67" s="57" t="s">
        <v>149</v>
      </c>
      <c r="O67" s="38" t="s">
        <v>370</v>
      </c>
      <c r="P67" s="51" t="s">
        <v>145</v>
      </c>
      <c r="Q67" s="39" t="s">
        <v>217</v>
      </c>
      <c r="R67" s="45" t="s">
        <v>241</v>
      </c>
      <c r="S67" s="36"/>
      <c r="T67" s="83"/>
      <c r="U67" s="83"/>
      <c r="V67" s="83" t="str">
        <f t="shared" si="3"/>
        <v/>
      </c>
      <c r="W67" s="83"/>
      <c r="X67" s="83"/>
      <c r="Y67" s="46" t="s">
        <v>242</v>
      </c>
      <c r="Z67" s="259">
        <f t="shared" si="4"/>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73" t="s">
        <v>243</v>
      </c>
      <c r="L69" s="1174"/>
      <c r="M69" s="1174"/>
      <c r="N69" s="1174"/>
      <c r="O69" s="1174"/>
      <c r="P69" s="1174"/>
      <c r="Q69" s="1174"/>
      <c r="R69" s="1174"/>
      <c r="S69" s="1174"/>
      <c r="T69" s="1174"/>
      <c r="U69" s="1174"/>
      <c r="V69" s="1174"/>
      <c r="W69" s="1174"/>
      <c r="X69" s="1174"/>
      <c r="Y69" s="1174"/>
      <c r="Z69" s="263"/>
      <c r="AA69" s="330"/>
      <c r="AB69" s="330"/>
      <c r="AC69" s="330"/>
      <c r="AD69" s="330"/>
      <c r="AE69" s="330"/>
      <c r="AF69" s="330"/>
      <c r="AG69" s="330"/>
      <c r="AH69" s="330"/>
      <c r="AI69" s="330"/>
      <c r="AJ69" s="330"/>
    </row>
    <row r="70" spans="1:36" ht="27.6" x14ac:dyDescent="0.3">
      <c r="C70" s="135"/>
      <c r="D70" s="135"/>
      <c r="E70" s="135"/>
      <c r="F70" s="135"/>
      <c r="G70" s="135"/>
      <c r="K70" s="336" t="s">
        <v>133</v>
      </c>
      <c r="L70" s="336" t="s">
        <v>91</v>
      </c>
      <c r="M70" s="1182" t="s">
        <v>75</v>
      </c>
      <c r="N70" s="1184" t="s">
        <v>134</v>
      </c>
      <c r="O70" s="332" t="s">
        <v>135</v>
      </c>
      <c r="P70" s="336" t="s">
        <v>136</v>
      </c>
      <c r="Q70" s="336" t="s">
        <v>137</v>
      </c>
      <c r="R70" s="336" t="s">
        <v>138</v>
      </c>
      <c r="S70" s="341" t="s">
        <v>139</v>
      </c>
      <c r="T70" s="333" t="s">
        <v>344</v>
      </c>
      <c r="U70" s="333" t="s">
        <v>342</v>
      </c>
      <c r="V70" s="333" t="s">
        <v>343</v>
      </c>
      <c r="W70" s="333" t="s">
        <v>375</v>
      </c>
      <c r="X70" s="333" t="s">
        <v>379</v>
      </c>
      <c r="Y70" s="336"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335"/>
      <c r="L71" s="335"/>
      <c r="M71" s="1183"/>
      <c r="N71" s="1185"/>
      <c r="O71" s="331"/>
      <c r="P71" s="35" t="s">
        <v>141</v>
      </c>
      <c r="Q71" s="335"/>
      <c r="R71" s="335"/>
      <c r="S71" s="340"/>
      <c r="T71" s="333"/>
      <c r="U71" s="333"/>
      <c r="V71" s="333"/>
      <c r="W71" s="333"/>
      <c r="X71" s="333"/>
      <c r="Y71" s="335"/>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c r="T72" s="83"/>
      <c r="U72" s="83"/>
      <c r="V72" s="83" t="str">
        <f>IF(AND(W72="Y",X72="Y"),"Passed",IF(T72="M","Passed", ""))</f>
        <v/>
      </c>
      <c r="W72" s="83"/>
      <c r="X72" s="83"/>
      <c r="Y72" s="63"/>
      <c r="Z72" s="259">
        <f t="shared" ref="Z72:Z75" si="5">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36"/>
      <c r="T73" s="83"/>
      <c r="U73" s="83"/>
      <c r="V73" s="83" t="str">
        <f>IF(AND(W73="Y",X73="Y"),"Passed",IF(T73="M","Passed", ""))</f>
        <v/>
      </c>
      <c r="W73" s="83"/>
      <c r="X73" s="83"/>
      <c r="Y73" s="63"/>
      <c r="Z73" s="259">
        <f t="shared" si="5"/>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36"/>
      <c r="T74" s="83"/>
      <c r="U74" s="83"/>
      <c r="V74" s="83" t="str">
        <f>IF(AND(W74="Y",X74="Y"),"Passed",IF(T74="M","Passed", ""))</f>
        <v/>
      </c>
      <c r="W74" s="83"/>
      <c r="X74" s="83"/>
      <c r="Y74" s="63"/>
      <c r="Z74" s="259">
        <f t="shared" si="5"/>
        <v>0</v>
      </c>
      <c r="AA74" s="260"/>
      <c r="AB74" s="260"/>
      <c r="AC74" s="260"/>
      <c r="AD74" s="260"/>
      <c r="AE74" s="258"/>
      <c r="AF74" s="258"/>
      <c r="AG74" s="258"/>
      <c r="AH74" s="258"/>
      <c r="AI74" s="258"/>
      <c r="AJ74" s="258"/>
    </row>
    <row r="75" spans="1:36" ht="12.75" customHeight="1" x14ac:dyDescent="0.3">
      <c r="C75" s="135"/>
      <c r="D75" s="135"/>
      <c r="E75" s="135"/>
      <c r="F75" s="135"/>
      <c r="G75" s="135"/>
      <c r="K75" s="339"/>
      <c r="L75" s="339"/>
      <c r="M75" s="104" t="s">
        <v>9</v>
      </c>
      <c r="N75" s="57" t="s">
        <v>3</v>
      </c>
      <c r="O75" s="38" t="s">
        <v>246</v>
      </c>
      <c r="P75" s="60"/>
      <c r="Q75" s="61"/>
      <c r="R75" s="62"/>
      <c r="S75" s="36"/>
      <c r="T75" s="83"/>
      <c r="U75" s="83"/>
      <c r="V75" s="83" t="str">
        <f>IF(AND(W75="Y",X75="Y"),"Passed",IF(T75="M","Passed", ""))</f>
        <v/>
      </c>
      <c r="W75" s="83"/>
      <c r="X75" s="83"/>
      <c r="Y75" s="63"/>
      <c r="Z75" s="259">
        <f t="shared" si="5"/>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N66"/>
  <customSheetViews>
    <customSheetView guid="{3F51B73C-8999-4BDD-B7BB-CFA8C5D5F118}" scale="85" showGridLines="0" fitToPage="1" topLeftCell="B1">
      <selection activeCell="M9" sqref="M9"/>
      <pageMargins left="0.25" right="0" top="0.25" bottom="0.25" header="0.3" footer="0"/>
      <pageSetup scale="30" fitToHeight="0" orientation="landscape" r:id="rId1"/>
    </customSheetView>
    <customSheetView guid="{040B64FF-F135-4C7F-9498-A8399C10673D}" scale="85" showGridLines="0" fitToPage="1" topLeftCell="B1">
      <selection activeCell="M9" sqref="M9"/>
      <pageMargins left="0.25" right="0" top="0.25" bottom="0.25" header="0.3" footer="0"/>
      <pageSetup scale="30" fitToHeight="0" orientation="landscape" r:id="rId2"/>
    </customSheetView>
    <customSheetView guid="{6D9FC8F7-6352-4BF1-890A-27BF36FADC03}" scale="85" showGridLines="0" fitToPage="1" topLeftCell="B1">
      <selection activeCell="M9" sqref="M9"/>
      <pageMargins left="0.25" right="0" top="0.25" bottom="0.25" header="0.3" footer="0"/>
      <pageSetup scale="30" fitToHeight="0" orientation="landscape" r:id="rId3"/>
    </customSheetView>
  </customSheetViews>
  <mergeCells count="48">
    <mergeCell ref="AA70:AB70"/>
    <mergeCell ref="AC70:AD70"/>
    <mergeCell ref="AE70:AF70"/>
    <mergeCell ref="AG70:AH70"/>
    <mergeCell ref="AI70:AJ70"/>
    <mergeCell ref="AA58:AB58"/>
    <mergeCell ref="AC58:AD58"/>
    <mergeCell ref="AE58:AF58"/>
    <mergeCell ref="AG58:AH58"/>
    <mergeCell ref="AI58:AJ58"/>
    <mergeCell ref="AA2:AB2"/>
    <mergeCell ref="AC2:AD2"/>
    <mergeCell ref="AE2:AF2"/>
    <mergeCell ref="AG2:AH2"/>
    <mergeCell ref="AI2:AJ2"/>
    <mergeCell ref="K37:Y37"/>
    <mergeCell ref="M38:M39"/>
    <mergeCell ref="N38:N39"/>
    <mergeCell ref="K57:Y57"/>
    <mergeCell ref="M58:M59"/>
    <mergeCell ref="N58:N59"/>
    <mergeCell ref="A1:H1"/>
    <mergeCell ref="K1:Y1"/>
    <mergeCell ref="M2:M3"/>
    <mergeCell ref="N2:N3"/>
    <mergeCell ref="Z2:Z3"/>
    <mergeCell ref="K16:Y16"/>
    <mergeCell ref="M17:M18"/>
    <mergeCell ref="N17:N18"/>
    <mergeCell ref="Z17:Z18"/>
    <mergeCell ref="AA17:AB17"/>
    <mergeCell ref="AC17:AD17"/>
    <mergeCell ref="AE17:AF17"/>
    <mergeCell ref="AG17:AH17"/>
    <mergeCell ref="AI17:AJ17"/>
    <mergeCell ref="Z38:Z39"/>
    <mergeCell ref="AA38:AB38"/>
    <mergeCell ref="AC38:AD38"/>
    <mergeCell ref="AE38:AF38"/>
    <mergeCell ref="AG38:AH38"/>
    <mergeCell ref="AI38:AJ38"/>
    <mergeCell ref="Z58:Z59"/>
    <mergeCell ref="A64:G64"/>
    <mergeCell ref="A66:G66"/>
    <mergeCell ref="K69:Y69"/>
    <mergeCell ref="M70:M71"/>
    <mergeCell ref="N70:N71"/>
    <mergeCell ref="Z70:Z71"/>
  </mergeCells>
  <conditionalFormatting sqref="C7:H7">
    <cfRule type="containsText" dxfId="2013" priority="31" operator="containsText" text="N/A">
      <formula>NOT(ISERROR(SEARCH("N/A",C7)))</formula>
    </cfRule>
    <cfRule type="containsText" dxfId="2012" priority="32" operator="containsText" text="Blank">
      <formula>NOT(ISERROR(SEARCH("Blank",C7)))</formula>
    </cfRule>
    <cfRule type="containsText" dxfId="2011" priority="33" operator="containsText" text="M">
      <formula>NOT(ISERROR(SEARCH("M",C7)))</formula>
    </cfRule>
  </conditionalFormatting>
  <conditionalFormatting sqref="E13">
    <cfRule type="containsText" dxfId="2010" priority="15" operator="containsText" text="N/A">
      <formula>NOT(ISERROR(SEARCH("N/A",E13)))</formula>
    </cfRule>
    <cfRule type="containsText" dxfId="2009" priority="16" operator="containsText" text="O">
      <formula>NOT(ISERROR(SEARCH("O",E13)))</formula>
    </cfRule>
    <cfRule type="containsText" dxfId="2008" priority="17" operator="containsText" text="M">
      <formula>NOT(ISERROR(SEARCH("M",E13)))</formula>
    </cfRule>
  </conditionalFormatting>
  <conditionalFormatting sqref="C46:G46">
    <cfRule type="containsText" dxfId="2007" priority="24" operator="containsText" text="O">
      <formula>NOT(ISERROR(SEARCH("O",C46)))</formula>
    </cfRule>
  </conditionalFormatting>
  <conditionalFormatting sqref="C46:G46">
    <cfRule type="containsText" dxfId="2006" priority="21" operator="containsText" text="N/A">
      <formula>NOT(ISERROR(SEARCH("N/A",C46)))</formula>
    </cfRule>
    <cfRule type="containsText" dxfId="2005" priority="22" operator="containsText" text="Blank">
      <formula>NOT(ISERROR(SEARCH("Blank",C46)))</formula>
    </cfRule>
    <cfRule type="containsText" dxfId="2004" priority="23" operator="containsText" text="M">
      <formula>NOT(ISERROR(SEARCH("M",C46)))</formula>
    </cfRule>
  </conditionalFormatting>
  <conditionalFormatting sqref="E12">
    <cfRule type="containsText" dxfId="2003" priority="18" operator="containsText" text="N/A">
      <formula>NOT(ISERROR(SEARCH("N/A",E12)))</formula>
    </cfRule>
    <cfRule type="containsText" dxfId="2002" priority="19" operator="containsText" text="O">
      <formula>NOT(ISERROR(SEARCH("O",E12)))</formula>
    </cfRule>
    <cfRule type="containsText" dxfId="2001" priority="20" operator="containsText" text="M">
      <formula>NOT(ISERROR(SEARCH("M",E12)))</formula>
    </cfRule>
  </conditionalFormatting>
  <conditionalFormatting sqref="Z4 Z51:Z55 Z40:Z43 Z45:Z49 Z19:Z35">
    <cfRule type="cellIs" dxfId="2000" priority="6" operator="greaterThan">
      <formula>0</formula>
    </cfRule>
  </conditionalFormatting>
  <conditionalFormatting sqref="Z5:Z14">
    <cfRule type="cellIs" dxfId="1999" priority="5" operator="greaterThan">
      <formula>0</formula>
    </cfRule>
  </conditionalFormatting>
  <conditionalFormatting sqref="Z60:Z67">
    <cfRule type="cellIs" dxfId="1998" priority="4" operator="greaterThan">
      <formula>0</formula>
    </cfRule>
  </conditionalFormatting>
  <conditionalFormatting sqref="Z72:Z75">
    <cfRule type="cellIs" dxfId="1997" priority="3" operator="greaterThan">
      <formula>0</formula>
    </cfRule>
  </conditionalFormatting>
  <conditionalFormatting sqref="Z50">
    <cfRule type="cellIs" dxfId="1996" priority="2" operator="greaterThan">
      <formula>0</formula>
    </cfRule>
  </conditionalFormatting>
  <conditionalFormatting sqref="Z44">
    <cfRule type="cellIs" dxfId="1995" priority="1" operator="greaterThan">
      <formula>0</formula>
    </cfRule>
  </conditionalFormatting>
  <dataValidations count="3">
    <dataValidation type="list" allowBlank="1" showInputMessage="1" showErrorMessage="1" sqref="V58:V68 V70:V79 V2:V15 V38:V56 V17:V36">
      <formula1>"Passed, Failed, N/A"</formula1>
    </dataValidation>
    <dataValidation type="list" allowBlank="1" showInputMessage="1" showErrorMessage="1" sqref="T70:T79 T58:T68 T2:T15 T38:T56 T17:T36">
      <formula1>"M, O, N/A"</formula1>
    </dataValidation>
    <dataValidation type="list" allowBlank="1" showInputMessage="1" showErrorMessage="1" sqref="X4:X10 X33 X19 X21 X12 W1:W79">
      <formula1>"Y, N"</formula1>
    </dataValidation>
  </dataValidations>
  <hyperlinks>
    <hyperlink ref="Y4" r:id="rId4" display="http://collab.lge.com/main/x/gOGHLw"/>
    <hyperlink ref="Y7" r:id="rId5" display="http://collab.lge.com/main/x/AocBNg"/>
    <hyperlink ref="Y8" r:id="rId6"/>
    <hyperlink ref="Y19" r:id="rId7"/>
    <hyperlink ref="Y20" r:id="rId8"/>
    <hyperlink ref="Y22" r:id="rId9"/>
    <hyperlink ref="Y30" r:id="rId10"/>
    <hyperlink ref="Y31" r:id="rId11"/>
    <hyperlink ref="Y34" r:id="rId12"/>
    <hyperlink ref="Y41" r:id="rId13"/>
    <hyperlink ref="Y42" r:id="rId14" display="http://collab.lge.com/main/x/j9smN"/>
    <hyperlink ref="Y43" r:id="rId15"/>
    <hyperlink ref="Y45" r:id="rId16"/>
    <hyperlink ref="Y55" r:id="rId17"/>
    <hyperlink ref="Y35" r:id="rId18"/>
    <hyperlink ref="Y53" r:id="rId19"/>
    <hyperlink ref="Y11" r:id="rId20"/>
    <hyperlink ref="Y44" r:id="rId21"/>
  </hyperlinks>
  <pageMargins left="0.25" right="0" top="0.25" bottom="0.25" header="0.3" footer="0"/>
  <pageSetup scale="30" fitToHeight="0" orientation="landscape" r:id="rId22"/>
  <drawing r:id="rId23"/>
  <legacyDrawing r:id="rId24"/>
  <controls>
    <mc:AlternateContent xmlns:mc="http://schemas.openxmlformats.org/markup-compatibility/2006">
      <mc:Choice Requires="x14">
        <control shapeId="582657" r:id="rId25" name="CommandButton1">
          <controlPr defaultSize="0" autoLine="0" r:id="rId26">
            <anchor moveWithCells="1">
              <from>
                <xdr:col>8</xdr:col>
                <xdr:colOff>114300</xdr:colOff>
                <xdr:row>6</xdr:row>
                <xdr:rowOff>106680</xdr:rowOff>
              </from>
              <to>
                <xdr:col>9</xdr:col>
                <xdr:colOff>403860</xdr:colOff>
                <xdr:row>7</xdr:row>
                <xdr:rowOff>99060</xdr:rowOff>
              </to>
            </anchor>
          </controlPr>
        </control>
      </mc:Choice>
      <mc:Fallback>
        <control shapeId="582657" r:id="rId25" name="CommandButton1"/>
      </mc:Fallback>
    </mc:AlternateContent>
    <mc:AlternateContent xmlns:mc="http://schemas.openxmlformats.org/markup-compatibility/2006">
      <mc:Choice Requires="x14">
        <control shapeId="582658" r:id="rId27" name="CommandButton2">
          <controlPr defaultSize="0" autoLine="0" r:id="rId28">
            <anchor moveWithCells="1">
              <from>
                <xdr:col>8</xdr:col>
                <xdr:colOff>121920</xdr:colOff>
                <xdr:row>10</xdr:row>
                <xdr:rowOff>0</xdr:rowOff>
              </from>
              <to>
                <xdr:col>9</xdr:col>
                <xdr:colOff>441960</xdr:colOff>
                <xdr:row>12</xdr:row>
                <xdr:rowOff>83820</xdr:rowOff>
              </to>
            </anchor>
          </controlPr>
        </control>
      </mc:Choice>
      <mc:Fallback>
        <control shapeId="582658" r:id="rId27" name="CommandButton2"/>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FF0000"/>
    <pageSetUpPr fitToPage="1"/>
  </sheetPr>
  <dimension ref="A1:AN196"/>
  <sheetViews>
    <sheetView showGridLines="0" topLeftCell="M10" zoomScale="70" zoomScaleNormal="70" workbookViewId="0">
      <selection activeCell="O35" sqref="O35"/>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26.109375" style="883" customWidth="1"/>
    <col min="19" max="19" width="12.6640625" style="883" bestFit="1" customWidth="1"/>
    <col min="20" max="20" width="12.5546875" style="883" customWidth="1"/>
    <col min="21" max="21" width="11" style="883" customWidth="1"/>
    <col min="22" max="22" width="10.44140625" style="883" bestFit="1" customWidth="1"/>
    <col min="23" max="23" width="23.44140625" style="883" bestFit="1" customWidth="1"/>
    <col min="24" max="24" width="22.88671875" style="883" bestFit="1" customWidth="1"/>
    <col min="25" max="25" width="42.33203125" style="883" bestFit="1" customWidth="1"/>
    <col min="26" max="26" width="16.5546875" style="883" bestFit="1" customWidth="1"/>
    <col min="27" max="36" width="11" style="883" bestFit="1" customWidth="1"/>
    <col min="37" max="40" width="9.109375" style="883"/>
    <col min="41" max="16384" width="9.109375" style="884"/>
  </cols>
  <sheetData>
    <row r="1" spans="1:36" ht="12.75" customHeight="1" x14ac:dyDescent="0.45">
      <c r="A1" s="1188" t="s">
        <v>82</v>
      </c>
      <c r="B1" s="1189"/>
      <c r="C1" s="1189"/>
      <c r="D1" s="1189"/>
      <c r="E1" s="1189"/>
      <c r="F1" s="1189"/>
      <c r="G1" s="1189"/>
      <c r="H1" s="1189"/>
      <c r="K1" s="1173" t="s">
        <v>627</v>
      </c>
      <c r="L1" s="1174"/>
      <c r="M1" s="1174"/>
      <c r="N1" s="1174"/>
      <c r="O1" s="1174"/>
      <c r="P1" s="1174"/>
      <c r="Q1" s="1174"/>
      <c r="R1" s="1174"/>
      <c r="S1" s="1174"/>
      <c r="T1" s="1174"/>
      <c r="U1" s="1174"/>
      <c r="V1" s="1174"/>
      <c r="W1" s="1174"/>
      <c r="X1" s="1174"/>
      <c r="Y1" s="1026"/>
      <c r="Z1" s="985"/>
      <c r="AA1" s="1026"/>
      <c r="AB1" s="1026"/>
      <c r="AC1" s="1026"/>
      <c r="AD1" s="1026"/>
      <c r="AE1" s="1026"/>
      <c r="AF1" s="1026"/>
      <c r="AG1" s="1026"/>
      <c r="AH1" s="1026"/>
      <c r="AI1" s="1026"/>
      <c r="AJ1" s="1026"/>
    </row>
    <row r="2" spans="1:36" ht="27.6" x14ac:dyDescent="0.3">
      <c r="A2" s="932" t="s">
        <v>367</v>
      </c>
      <c r="B2" s="997" t="s">
        <v>685</v>
      </c>
      <c r="C2" s="884"/>
      <c r="D2" s="884"/>
      <c r="E2" s="884"/>
      <c r="F2" s="884"/>
      <c r="G2" s="884"/>
      <c r="H2" s="884"/>
      <c r="K2" s="1038" t="s">
        <v>133</v>
      </c>
      <c r="L2" s="1038" t="s">
        <v>91</v>
      </c>
      <c r="M2" s="1182" t="s">
        <v>75</v>
      </c>
      <c r="N2" s="1190" t="s">
        <v>134</v>
      </c>
      <c r="O2" s="1038" t="s">
        <v>135</v>
      </c>
      <c r="P2" s="1038" t="s">
        <v>136</v>
      </c>
      <c r="Q2" s="1038" t="s">
        <v>137</v>
      </c>
      <c r="R2" s="1038" t="s">
        <v>138</v>
      </c>
      <c r="S2" s="1027" t="s">
        <v>139</v>
      </c>
      <c r="T2" s="1027" t="s">
        <v>344</v>
      </c>
      <c r="U2" s="1027" t="s">
        <v>342</v>
      </c>
      <c r="V2" s="1027" t="s">
        <v>343</v>
      </c>
      <c r="W2" s="1027" t="s">
        <v>375</v>
      </c>
      <c r="X2" s="1027" t="s">
        <v>376</v>
      </c>
      <c r="Y2" s="983"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43948</v>
      </c>
      <c r="C3" s="950"/>
      <c r="D3" s="884"/>
      <c r="E3" s="884"/>
      <c r="F3" s="884"/>
      <c r="G3" s="884"/>
      <c r="H3" s="884"/>
      <c r="K3" s="1031"/>
      <c r="L3" s="1031"/>
      <c r="M3" s="1183"/>
      <c r="N3" s="1185"/>
      <c r="O3" s="1031"/>
      <c r="P3" s="888" t="s">
        <v>141</v>
      </c>
      <c r="Q3" s="1031"/>
      <c r="R3" s="1031"/>
      <c r="S3" s="1027"/>
      <c r="T3" s="1027"/>
      <c r="U3" s="1027"/>
      <c r="V3" s="1027"/>
      <c r="W3" s="1027"/>
      <c r="X3" s="1027"/>
      <c r="Y3" s="984"/>
      <c r="Z3" s="1187"/>
      <c r="AA3" s="1023" t="s">
        <v>672</v>
      </c>
      <c r="AB3" s="1023" t="s">
        <v>673</v>
      </c>
      <c r="AC3" s="1023" t="s">
        <v>672</v>
      </c>
      <c r="AD3" s="1023" t="s">
        <v>673</v>
      </c>
      <c r="AE3" s="1023" t="s">
        <v>672</v>
      </c>
      <c r="AF3" s="1023" t="s">
        <v>673</v>
      </c>
      <c r="AG3" s="1023" t="s">
        <v>672</v>
      </c>
      <c r="AH3" s="1023" t="s">
        <v>673</v>
      </c>
      <c r="AI3" s="1023" t="s">
        <v>672</v>
      </c>
      <c r="AJ3" s="1023" t="s">
        <v>673</v>
      </c>
    </row>
    <row r="4" spans="1:36" x14ac:dyDescent="0.3">
      <c r="A4" s="932" t="s">
        <v>368</v>
      </c>
      <c r="B4" s="949">
        <f ca="1">DATEDIF(B3,TODAY(),"D")/365</f>
        <v>0.53698630136986303</v>
      </c>
      <c r="C4" s="884"/>
      <c r="D4" s="884"/>
      <c r="E4" s="884"/>
      <c r="F4" s="884"/>
      <c r="G4" s="884"/>
      <c r="H4" s="884"/>
      <c r="K4" s="1028" t="s">
        <v>142</v>
      </c>
      <c r="L4" s="1028" t="s">
        <v>143</v>
      </c>
      <c r="M4" s="934" t="s">
        <v>5</v>
      </c>
      <c r="N4" s="929" t="s">
        <v>144</v>
      </c>
      <c r="O4" s="924" t="s">
        <v>372</v>
      </c>
      <c r="P4" s="964" t="s">
        <v>145</v>
      </c>
      <c r="Q4" s="964" t="s">
        <v>146</v>
      </c>
      <c r="R4" s="962" t="s">
        <v>147</v>
      </c>
      <c r="S4" s="889" t="s">
        <v>685</v>
      </c>
      <c r="T4" s="997" t="s">
        <v>72</v>
      </c>
      <c r="U4" s="1134">
        <v>44041.194444444445</v>
      </c>
      <c r="V4" s="997" t="s">
        <v>374</v>
      </c>
      <c r="W4" s="997"/>
      <c r="X4" s="997"/>
      <c r="Y4" s="979" t="s">
        <v>148</v>
      </c>
      <c r="Z4" s="981">
        <f>DATEDIF(AA4,AB4,"m")/12+DATEDIF(AC4,AD4,"m")/12+DATEDIF(AE4,AF4,"m")/12+DATEDIF(AG4,AH4,"m")/12+DATEDIF(AI4,AJ4,"m")/12</f>
        <v>0</v>
      </c>
      <c r="AA4" s="982"/>
      <c r="AB4" s="982"/>
      <c r="AC4" s="982"/>
      <c r="AD4" s="982"/>
      <c r="AE4" s="980"/>
      <c r="AF4" s="980"/>
      <c r="AG4" s="980"/>
      <c r="AH4" s="980"/>
      <c r="AI4" s="980"/>
      <c r="AJ4" s="980"/>
    </row>
    <row r="5" spans="1:36" ht="12.75" customHeight="1" x14ac:dyDescent="0.3">
      <c r="A5" s="932" t="s">
        <v>387</v>
      </c>
      <c r="B5" s="949">
        <v>5</v>
      </c>
      <c r="C5" s="951"/>
      <c r="D5" s="884"/>
      <c r="E5" s="884"/>
      <c r="F5" s="884"/>
      <c r="G5" s="884"/>
      <c r="H5" s="884"/>
      <c r="K5" s="1029"/>
      <c r="L5" s="1029"/>
      <c r="M5" s="934" t="s">
        <v>5</v>
      </c>
      <c r="N5" s="929" t="s">
        <v>144</v>
      </c>
      <c r="O5" s="924" t="s">
        <v>373</v>
      </c>
      <c r="P5" s="966"/>
      <c r="Q5" s="965" t="s">
        <v>150</v>
      </c>
      <c r="R5" s="963" t="s">
        <v>151</v>
      </c>
      <c r="S5" s="889" t="s">
        <v>685</v>
      </c>
      <c r="T5" s="997" t="s">
        <v>72</v>
      </c>
      <c r="U5" s="997"/>
      <c r="V5" s="997" t="s">
        <v>374</v>
      </c>
      <c r="W5" s="997"/>
      <c r="X5" s="997"/>
      <c r="Y5" s="1043"/>
      <c r="Z5" s="981">
        <f t="shared" ref="Z5:Z14" si="0">DATEDIF(AA5,AB5,"m")/12+DATEDIF(AC5,AD5,"m")/12+DATEDIF(AE5,AF5,"m")/12+DATEDIF(AG5,AH5,"m")/12+DATEDIF(AI5,AJ5,"m")/12</f>
        <v>0</v>
      </c>
      <c r="AA5" s="982"/>
      <c r="AB5" s="982"/>
      <c r="AC5" s="982"/>
      <c r="AD5" s="982"/>
      <c r="AE5" s="980"/>
      <c r="AF5" s="980"/>
      <c r="AG5" s="980"/>
      <c r="AH5" s="980"/>
      <c r="AI5" s="980"/>
      <c r="AJ5" s="980"/>
    </row>
    <row r="6" spans="1:36" ht="15" thickBot="1" x14ac:dyDescent="0.35">
      <c r="A6" s="932" t="s">
        <v>388</v>
      </c>
      <c r="B6" s="949">
        <f ca="1">B4+B5</f>
        <v>5.536986301369863</v>
      </c>
      <c r="C6" s="951"/>
      <c r="K6" s="1029"/>
      <c r="L6" s="1029"/>
      <c r="M6" s="934" t="s">
        <v>5</v>
      </c>
      <c r="N6" s="891" t="s">
        <v>149</v>
      </c>
      <c r="O6" s="918" t="s">
        <v>149</v>
      </c>
      <c r="P6" s="966"/>
      <c r="Q6" s="892" t="s">
        <v>150</v>
      </c>
      <c r="R6" s="893" t="s">
        <v>151</v>
      </c>
      <c r="S6" s="889" t="s">
        <v>685</v>
      </c>
      <c r="T6" s="997" t="s">
        <v>72</v>
      </c>
      <c r="U6" s="997"/>
      <c r="V6" s="997" t="s">
        <v>374</v>
      </c>
      <c r="W6" s="997"/>
      <c r="X6" s="997"/>
      <c r="Y6" s="894" t="s">
        <v>152</v>
      </c>
      <c r="Z6" s="981">
        <f t="shared" si="0"/>
        <v>0</v>
      </c>
      <c r="AA6" s="982"/>
      <c r="AB6" s="982"/>
      <c r="AC6" s="982"/>
      <c r="AD6" s="982"/>
      <c r="AE6" s="980"/>
      <c r="AF6" s="980"/>
      <c r="AG6" s="980"/>
      <c r="AH6" s="980"/>
      <c r="AI6" s="980"/>
      <c r="AJ6" s="980"/>
    </row>
    <row r="7" spans="1:36" ht="28.2"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966"/>
      <c r="Q7" s="964" t="s">
        <v>247</v>
      </c>
      <c r="R7" s="962" t="s">
        <v>154</v>
      </c>
      <c r="S7" s="889" t="s">
        <v>685</v>
      </c>
      <c r="T7" s="997" t="s">
        <v>72</v>
      </c>
      <c r="U7" s="997"/>
      <c r="V7" s="997"/>
      <c r="W7" s="997"/>
      <c r="X7" s="997"/>
      <c r="Y7" s="1042" t="s">
        <v>248</v>
      </c>
      <c r="Z7" s="981">
        <f t="shared" si="0"/>
        <v>0</v>
      </c>
      <c r="AA7" s="982"/>
      <c r="AB7" s="982"/>
      <c r="AC7" s="982"/>
      <c r="AD7" s="982"/>
      <c r="AE7" s="980"/>
      <c r="AF7" s="980"/>
      <c r="AG7" s="980"/>
      <c r="AH7" s="980"/>
      <c r="AI7" s="980"/>
      <c r="AJ7" s="980"/>
    </row>
    <row r="8" spans="1:36" ht="13.2" customHeight="1" x14ac:dyDescent="0.3">
      <c r="A8" s="937" t="s">
        <v>56</v>
      </c>
      <c r="B8" s="938" t="s">
        <v>182</v>
      </c>
      <c r="C8" s="1003"/>
      <c r="D8" s="1002" t="s">
        <v>77</v>
      </c>
      <c r="E8" s="1002"/>
      <c r="F8" s="1002"/>
      <c r="G8" s="1002"/>
      <c r="H8" s="939">
        <f>IF(C8&lt;&gt;"",'[2]CBL Score Standard'!$D64,IF(D8&lt;&gt;"",SUM('[2]CBL Score Standard'!$D64:$E64),IF(E8&lt;&gt;"",SUM('[2]CBL Score Standard'!$D64:$F64),IF(F8&lt;&gt;"",SUM('[2]CBL Score Standard'!$D64:$G64),IF(G8&lt;&gt;"",SUM('[2]CBL Score Standard'!$D64:$H64,0))))))</f>
        <v>4.6511627906976744E-2</v>
      </c>
      <c r="K8" s="1029"/>
      <c r="L8" s="1029"/>
      <c r="M8" s="934" t="s">
        <v>5</v>
      </c>
      <c r="N8" s="931" t="s">
        <v>144</v>
      </c>
      <c r="O8" s="896" t="s">
        <v>517</v>
      </c>
      <c r="P8" s="966"/>
      <c r="Q8" s="892" t="s">
        <v>153</v>
      </c>
      <c r="R8" s="893" t="s">
        <v>156</v>
      </c>
      <c r="S8" s="889" t="s">
        <v>685</v>
      </c>
      <c r="T8" s="997" t="s">
        <v>72</v>
      </c>
      <c r="U8" s="997"/>
      <c r="V8" s="997"/>
      <c r="W8" s="997"/>
      <c r="X8" s="997"/>
      <c r="Y8" s="897" t="s">
        <v>157</v>
      </c>
      <c r="Z8" s="981">
        <f t="shared" si="0"/>
        <v>0</v>
      </c>
      <c r="AA8" s="982"/>
      <c r="AB8" s="982"/>
      <c r="AC8" s="982"/>
      <c r="AD8" s="982"/>
      <c r="AE8" s="980"/>
      <c r="AF8" s="980"/>
      <c r="AG8" s="980"/>
      <c r="AH8" s="980"/>
      <c r="AI8" s="980"/>
      <c r="AJ8" s="980"/>
    </row>
    <row r="9" spans="1:36" x14ac:dyDescent="0.3">
      <c r="A9" s="940" t="s">
        <v>56</v>
      </c>
      <c r="B9" s="933" t="s">
        <v>427</v>
      </c>
      <c r="C9" s="1003"/>
      <c r="D9" s="1002" t="s">
        <v>77</v>
      </c>
      <c r="E9" s="1002"/>
      <c r="F9" s="1002"/>
      <c r="G9" s="1002"/>
      <c r="H9" s="939">
        <f>IF(C9&lt;&gt;"",'[2]CBL Score Standard'!$D65,IF(D9&lt;&gt;"",SUM('[2]CBL Score Standard'!$D65:$E65),IF(E9&lt;&gt;"",SUM('[2]CBL Score Standard'!$D65:$F65),IF(F9&lt;&gt;"",SUM('[2]CBL Score Standard'!$D65:$G65),IF(G9&lt;&gt;"",SUM('[2]CBL Score Standard'!$D65:$H65,0))))))</f>
        <v>4.6511627906976744E-2</v>
      </c>
      <c r="K9" s="1029"/>
      <c r="L9" s="1029"/>
      <c r="M9" s="934" t="s">
        <v>5</v>
      </c>
      <c r="N9" s="931" t="s">
        <v>144</v>
      </c>
      <c r="O9" s="896" t="s">
        <v>661</v>
      </c>
      <c r="P9" s="966"/>
      <c r="Q9" s="892" t="s">
        <v>155</v>
      </c>
      <c r="R9" s="893" t="s">
        <v>158</v>
      </c>
      <c r="S9" s="889" t="s">
        <v>685</v>
      </c>
      <c r="T9" s="997" t="s">
        <v>72</v>
      </c>
      <c r="U9" s="997"/>
      <c r="V9" s="997" t="s">
        <v>374</v>
      </c>
      <c r="W9" s="997"/>
      <c r="X9" s="997"/>
      <c r="Y9" s="894" t="s">
        <v>159</v>
      </c>
      <c r="Z9" s="981">
        <f t="shared" si="0"/>
        <v>0</v>
      </c>
      <c r="AA9" s="982"/>
      <c r="AB9" s="982"/>
      <c r="AC9" s="982"/>
      <c r="AD9" s="982"/>
      <c r="AE9" s="980"/>
      <c r="AF9" s="980"/>
      <c r="AG9" s="980"/>
      <c r="AH9" s="980"/>
      <c r="AI9" s="980"/>
      <c r="AJ9" s="980"/>
    </row>
    <row r="10" spans="1:36" x14ac:dyDescent="0.3">
      <c r="A10" s="940" t="s">
        <v>56</v>
      </c>
      <c r="B10" s="933" t="s">
        <v>663</v>
      </c>
      <c r="C10" s="1003"/>
      <c r="D10" s="1005" t="s">
        <v>77</v>
      </c>
      <c r="E10" s="1005"/>
      <c r="F10" s="1002"/>
      <c r="G10" s="1002"/>
      <c r="H10" s="939">
        <f>IF(C10&lt;&gt;"",'[2]CBL Score Standard'!$D66,IF(D10&lt;&gt;"",SUM('[2]CBL Score Standard'!$D66:$E66),IF(E10&lt;&gt;"",SUM('[2]CBL Score Standard'!$D66:$F66),IF(F10&lt;&gt;"",SUM('[2]CBL Score Standard'!$D66:$G66),IF(G10&lt;&gt;"",SUM('[2]CBL Score Standard'!$D66:$H66,0))))))</f>
        <v>0</v>
      </c>
      <c r="K10" s="1029"/>
      <c r="L10" s="1029"/>
      <c r="M10" s="934" t="s">
        <v>5</v>
      </c>
      <c r="N10" s="931" t="s">
        <v>144</v>
      </c>
      <c r="O10" s="896" t="s">
        <v>662</v>
      </c>
      <c r="P10" s="966"/>
      <c r="Q10" s="976" t="s">
        <v>659</v>
      </c>
      <c r="R10" s="976" t="s">
        <v>278</v>
      </c>
      <c r="S10" s="889"/>
      <c r="T10" s="997"/>
      <c r="U10" s="997"/>
      <c r="V10" s="997"/>
      <c r="W10" s="997"/>
      <c r="X10" s="997"/>
      <c r="Y10" s="899" t="s">
        <v>160</v>
      </c>
      <c r="Z10" s="981">
        <f t="shared" si="0"/>
        <v>0</v>
      </c>
      <c r="AA10" s="982"/>
      <c r="AB10" s="982"/>
      <c r="AC10" s="982"/>
      <c r="AD10" s="982"/>
      <c r="AE10" s="980"/>
      <c r="AF10" s="980"/>
      <c r="AG10" s="980"/>
      <c r="AH10" s="980"/>
      <c r="AI10" s="980"/>
      <c r="AJ10" s="980"/>
    </row>
    <row r="11" spans="1:36" x14ac:dyDescent="0.3">
      <c r="A11" s="940" t="s">
        <v>56</v>
      </c>
      <c r="B11" s="933" t="s">
        <v>215</v>
      </c>
      <c r="C11" s="1003"/>
      <c r="D11" s="1005" t="s">
        <v>77</v>
      </c>
      <c r="E11" s="1005"/>
      <c r="F11" s="1002"/>
      <c r="G11" s="1002"/>
      <c r="H11" s="939">
        <f>IF(C11&lt;&gt;"",'[2]CBL Score Standard'!$D67,IF(D11&lt;&gt;"",SUM('[2]CBL Score Standard'!$D67:$E67),IF(E11&lt;&gt;"",SUM('[2]CBL Score Standard'!$D67:$F67),IF(F11&lt;&gt;"",SUM('[2]CBL Score Standard'!$D67:$G67),IF(G11&lt;&gt;"",SUM('[2]CBL Score Standard'!$D67:$H67,0))))))</f>
        <v>0</v>
      </c>
      <c r="K11" s="1029"/>
      <c r="L11" s="1029"/>
      <c r="M11" s="934" t="s">
        <v>5</v>
      </c>
      <c r="N11" s="889" t="s">
        <v>31</v>
      </c>
      <c r="O11" s="925" t="s">
        <v>175</v>
      </c>
      <c r="P11" s="1029"/>
      <c r="Q11" s="890" t="s">
        <v>383</v>
      </c>
      <c r="R11" s="893" t="s">
        <v>176</v>
      </c>
      <c r="S11" s="889" t="s">
        <v>685</v>
      </c>
      <c r="T11" s="997" t="s">
        <v>72</v>
      </c>
      <c r="U11" s="999">
        <v>44029</v>
      </c>
      <c r="V11" s="997" t="s">
        <v>374</v>
      </c>
      <c r="W11" s="997"/>
      <c r="X11" s="997"/>
      <c r="Y11" s="897" t="s">
        <v>177</v>
      </c>
      <c r="Z11" s="981">
        <f t="shared" si="0"/>
        <v>0</v>
      </c>
      <c r="AA11" s="982"/>
      <c r="AB11" s="982"/>
      <c r="AC11" s="982"/>
      <c r="AD11" s="982"/>
      <c r="AE11" s="980"/>
      <c r="AF11" s="980"/>
      <c r="AG11" s="980"/>
      <c r="AH11" s="980"/>
      <c r="AI11" s="980"/>
      <c r="AJ11" s="980"/>
    </row>
    <row r="12" spans="1:36" x14ac:dyDescent="0.3">
      <c r="A12" s="940" t="s">
        <v>63</v>
      </c>
      <c r="B12" s="933" t="s">
        <v>236</v>
      </c>
      <c r="C12" s="1003"/>
      <c r="D12" s="1003"/>
      <c r="E12" s="1003"/>
      <c r="F12" s="1002"/>
      <c r="G12" s="1002"/>
      <c r="H12" s="939" t="b">
        <f>IF(C12&lt;&gt;"",'[2]CBL Score Standard'!$D68,IF(D12&lt;&gt;"",SUM('[2]CBL Score Standard'!$D68:$E68),IF(E12&lt;&gt;"",SUM('[2]CBL Score Standard'!$D68:$F68),IF(F12&lt;&gt;"",SUM('[2]CBL Score Standard'!$D68:$G68),IF(G12&lt;&gt;"",SUM('[2]CBL Score Standard'!$D68:$H68,0))))))</f>
        <v>0</v>
      </c>
      <c r="K12" s="1029"/>
      <c r="L12" s="1029"/>
      <c r="M12" s="934" t="s">
        <v>5</v>
      </c>
      <c r="N12" s="931" t="s">
        <v>31</v>
      </c>
      <c r="O12" s="896" t="s">
        <v>660</v>
      </c>
      <c r="P12" s="995">
        <v>43613</v>
      </c>
      <c r="Q12" s="892" t="s">
        <v>167</v>
      </c>
      <c r="R12" s="893" t="s">
        <v>168</v>
      </c>
      <c r="S12" s="889" t="s">
        <v>685</v>
      </c>
      <c r="T12" s="421" t="s">
        <v>72</v>
      </c>
      <c r="U12" s="997"/>
      <c r="V12" s="997" t="s">
        <v>374</v>
      </c>
      <c r="W12" s="997"/>
      <c r="X12" s="997"/>
      <c r="Y12" s="894"/>
      <c r="Z12" s="981">
        <f t="shared" si="0"/>
        <v>0</v>
      </c>
      <c r="AA12" s="982"/>
      <c r="AB12" s="982"/>
      <c r="AC12" s="982"/>
      <c r="AD12" s="982"/>
      <c r="AE12" s="980"/>
      <c r="AF12" s="980"/>
      <c r="AG12" s="980"/>
      <c r="AH12" s="980"/>
      <c r="AI12" s="980"/>
      <c r="AJ12" s="980"/>
    </row>
    <row r="13" spans="1:36"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892" t="s">
        <v>230</v>
      </c>
      <c r="Q13" s="892" t="s">
        <v>217</v>
      </c>
      <c r="R13" s="892" t="s">
        <v>217</v>
      </c>
      <c r="S13" s="889" t="s">
        <v>685</v>
      </c>
      <c r="T13" s="421"/>
      <c r="U13" s="1000"/>
      <c r="V13" s="997"/>
      <c r="W13" s="997"/>
      <c r="X13" s="997"/>
      <c r="Y13" s="894" t="s">
        <v>169</v>
      </c>
      <c r="Z13" s="981">
        <f t="shared" si="0"/>
        <v>0</v>
      </c>
      <c r="AA13" s="982"/>
      <c r="AB13" s="982"/>
      <c r="AC13" s="982"/>
      <c r="AD13" s="982"/>
      <c r="AE13" s="980"/>
      <c r="AF13" s="980"/>
      <c r="AG13" s="980"/>
      <c r="AH13" s="980"/>
      <c r="AI13" s="980"/>
      <c r="AJ13" s="980"/>
    </row>
    <row r="14" spans="1:36" ht="27.6" x14ac:dyDescent="0.3">
      <c r="A14" s="940" t="s">
        <v>55</v>
      </c>
      <c r="B14" s="933" t="s">
        <v>694</v>
      </c>
      <c r="C14" s="1003"/>
      <c r="D14" s="1003"/>
      <c r="E14" s="1002"/>
      <c r="F14" s="1002"/>
      <c r="G14" s="1002"/>
      <c r="H14" s="939" t="b">
        <f>IF(C14&lt;&gt;"",'[2]CBL Score Standard'!$D70,IF(D14&lt;&gt;"",SUM('[2]CBL Score Standard'!$D70:$E70),IF(E14&lt;&gt;"",SUM('[2]CBL Score Standard'!$D70:$F70),IF(F14&lt;&gt;"",SUM('[2]CBL Score Standard'!$D70:$G70),IF(G14&lt;&gt;"",SUM('[2]CBL Score Standard'!$D70:$H70,0))))))</f>
        <v>0</v>
      </c>
      <c r="K14" s="1030"/>
      <c r="L14" s="1030"/>
      <c r="M14" s="934" t="s">
        <v>5</v>
      </c>
      <c r="N14" s="889" t="s">
        <v>41</v>
      </c>
      <c r="O14" s="923" t="s">
        <v>450</v>
      </c>
      <c r="P14" s="995">
        <v>43627</v>
      </c>
      <c r="Q14" s="892" t="s">
        <v>381</v>
      </c>
      <c r="R14" s="893" t="s">
        <v>382</v>
      </c>
      <c r="S14" s="889" t="s">
        <v>685</v>
      </c>
      <c r="T14" s="421" t="s">
        <v>72</v>
      </c>
      <c r="U14" s="995">
        <v>44069</v>
      </c>
      <c r="V14" s="997" t="s">
        <v>374</v>
      </c>
      <c r="W14" s="997"/>
      <c r="X14" s="997"/>
      <c r="Y14" s="894" t="s">
        <v>163</v>
      </c>
      <c r="Z14" s="981">
        <f t="shared" si="0"/>
        <v>0</v>
      </c>
      <c r="AA14" s="982"/>
      <c r="AB14" s="982"/>
      <c r="AC14" s="982"/>
      <c r="AD14" s="982"/>
      <c r="AE14" s="980"/>
      <c r="AF14" s="980"/>
      <c r="AG14" s="980"/>
      <c r="AH14" s="980"/>
      <c r="AI14" s="980"/>
      <c r="AJ14" s="980"/>
    </row>
    <row r="15" spans="1:36" x14ac:dyDescent="0.3">
      <c r="A15" s="940" t="s">
        <v>55</v>
      </c>
      <c r="B15" s="933" t="s">
        <v>185</v>
      </c>
      <c r="C15" s="1003"/>
      <c r="D15" s="1002" t="s">
        <v>77</v>
      </c>
      <c r="E15" s="1002"/>
      <c r="F15" s="1002"/>
      <c r="G15" s="1002"/>
      <c r="H15" s="939">
        <f>IF(C15&lt;&gt;"",'[2]CBL Score Standard'!$D71,IF(D15&lt;&gt;"",SUM('[2]CBL Score Standard'!$D71:$E71),IF(E15&lt;&gt;"",SUM('[2]CBL Score Standard'!$D71:$F71),IF(F15&lt;&gt;"",SUM('[2]CBL Score Standard'!$D71:$G71),IF(G15&lt;&gt;"",SUM('[2]CBL Score Standard'!$D71:$H71,0))))))</f>
        <v>0</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D16" s="1003" t="s">
        <v>77</v>
      </c>
      <c r="E16" s="1006"/>
      <c r="F16" s="1003"/>
      <c r="G16" s="1003"/>
      <c r="H16" s="939">
        <f>IF(C16&lt;&gt;"",'[2]CBL Score Standard'!$D72,IF(D16&lt;&gt;"",SUM('[2]CBL Score Standard'!$D72:$E72),IF(E16&lt;&gt;"",SUM('[2]CBL Score Standard'!$D72:$F72),IF(F16&lt;&gt;"",SUM('[2]CBL Score Standard'!$D72:$G72),IF(G16&lt;&gt;"",SUM('[2]CBL Score Standard'!$D72:$H72,0))))))</f>
        <v>0</v>
      </c>
      <c r="K16" s="1173" t="s">
        <v>170</v>
      </c>
      <c r="L16" s="1174"/>
      <c r="M16" s="1174"/>
      <c r="N16" s="1174"/>
      <c r="O16" s="1174"/>
      <c r="P16" s="1174"/>
      <c r="Q16" s="1174"/>
      <c r="R16" s="1174"/>
      <c r="S16" s="1174"/>
      <c r="T16" s="1174"/>
      <c r="U16" s="1174"/>
      <c r="V16" s="1174"/>
      <c r="W16" s="1174"/>
      <c r="X16" s="1174"/>
      <c r="Y16" s="1026"/>
      <c r="Z16" s="985"/>
      <c r="AA16" s="1026"/>
      <c r="AB16" s="1026"/>
      <c r="AC16" s="1026"/>
      <c r="AD16" s="1026"/>
      <c r="AE16" s="1026"/>
      <c r="AF16" s="1026"/>
      <c r="AG16" s="1026"/>
      <c r="AH16" s="1026"/>
      <c r="AI16" s="1026"/>
      <c r="AJ16" s="1026"/>
    </row>
    <row r="17" spans="1:36" ht="27.6" x14ac:dyDescent="0.3">
      <c r="A17" s="940" t="s">
        <v>55</v>
      </c>
      <c r="B17" s="933" t="s">
        <v>194</v>
      </c>
      <c r="C17" s="1003"/>
      <c r="D17" s="1003"/>
      <c r="E17" s="1003"/>
      <c r="F17" s="1003"/>
      <c r="G17" s="1003"/>
      <c r="H17" s="939" t="b">
        <f>IF(C17&lt;&gt;"",'[2]CBL Score Standard'!$D73,IF(D17&lt;&gt;"",SUM('[2]CBL Score Standard'!$D73:$E73),IF(E17&lt;&gt;"",SUM('[2]CBL Score Standard'!$D73:$F73),IF(F17&lt;&gt;"",SUM('[2]CBL Score Standard'!$D73:$G73),IF(G17&lt;&gt;"",SUM('[2]CBL Score Standard'!$D73:$H73,0))))))</f>
        <v>0</v>
      </c>
      <c r="K17" s="1037" t="s">
        <v>133</v>
      </c>
      <c r="L17" s="1037" t="s">
        <v>91</v>
      </c>
      <c r="M17" s="1182" t="s">
        <v>75</v>
      </c>
      <c r="N17" s="1184" t="s">
        <v>134</v>
      </c>
      <c r="O17" s="1037" t="s">
        <v>135</v>
      </c>
      <c r="P17" s="1037" t="s">
        <v>136</v>
      </c>
      <c r="Q17" s="1037" t="s">
        <v>137</v>
      </c>
      <c r="R17" s="1037" t="s">
        <v>138</v>
      </c>
      <c r="S17" s="1035" t="s">
        <v>139</v>
      </c>
      <c r="T17" s="1027" t="s">
        <v>344</v>
      </c>
      <c r="U17" s="1027" t="s">
        <v>342</v>
      </c>
      <c r="V17" s="1027"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27.6" x14ac:dyDescent="0.3">
      <c r="A18" s="940" t="s">
        <v>55</v>
      </c>
      <c r="B18" s="933" t="s">
        <v>196</v>
      </c>
      <c r="C18" s="1003"/>
      <c r="D18" s="1003" t="s">
        <v>77</v>
      </c>
      <c r="E18" s="1003"/>
      <c r="F18" s="1003"/>
      <c r="G18" s="1003"/>
      <c r="H18" s="939">
        <f>IF(C18&lt;&gt;"",'[2]CBL Score Standard'!$D74,IF(D18&lt;&gt;"",SUM('[2]CBL Score Standard'!$D74:$E74),IF(E18&lt;&gt;"",SUM('[2]CBL Score Standard'!$D74:$F74),IF(F18&lt;&gt;"",SUM('[2]CBL Score Standard'!$D74:$G74),IF(G18&lt;&gt;"",SUM('[2]CBL Score Standard'!$D74:$H74,0))))))</f>
        <v>0</v>
      </c>
      <c r="K18" s="1031"/>
      <c r="L18" s="1031"/>
      <c r="M18" s="1183"/>
      <c r="N18" s="1190"/>
      <c r="O18" s="1031"/>
      <c r="P18" s="888" t="s">
        <v>141</v>
      </c>
      <c r="Q18" s="1031"/>
      <c r="R18" s="1031"/>
      <c r="S18" s="1036"/>
      <c r="T18" s="1027"/>
      <c r="U18" s="1027"/>
      <c r="V18" s="1027"/>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x14ac:dyDescent="0.3">
      <c r="A19" s="940" t="s">
        <v>55</v>
      </c>
      <c r="B19" s="933" t="s">
        <v>198</v>
      </c>
      <c r="C19" s="1003"/>
      <c r="D19" s="1003" t="s">
        <v>77</v>
      </c>
      <c r="E19" s="1003"/>
      <c r="F19" s="1003"/>
      <c r="G19" s="1003"/>
      <c r="H19" s="939">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028" t="s">
        <v>145</v>
      </c>
      <c r="Q19" s="890" t="s">
        <v>172</v>
      </c>
      <c r="R19" s="893" t="s">
        <v>173</v>
      </c>
      <c r="S19" s="889" t="s">
        <v>685</v>
      </c>
      <c r="T19" s="997" t="s">
        <v>72</v>
      </c>
      <c r="U19" s="999">
        <v>44075</v>
      </c>
      <c r="V19" s="997" t="s">
        <v>374</v>
      </c>
      <c r="W19" s="997"/>
      <c r="X19" s="997"/>
      <c r="Y19" s="897" t="s">
        <v>174</v>
      </c>
      <c r="Z19" s="981">
        <f t="shared" ref="Z19:Z35" si="1">DATEDIF(AA19,AB19,"m")/12+DATEDIF(AC19,AD19,"m")/12+DATEDIF(AE19,AF19,"m")/12+DATEDIF(AG19,AH19,"m")/12+DATEDIF(AI19,AJ19,"m")/12</f>
        <v>0</v>
      </c>
      <c r="AA19" s="982"/>
      <c r="AB19" s="982"/>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030"/>
      <c r="Q20" s="890" t="s">
        <v>179</v>
      </c>
      <c r="R20" s="893" t="s">
        <v>180</v>
      </c>
      <c r="S20" s="889" t="s">
        <v>685</v>
      </c>
      <c r="T20" s="421"/>
      <c r="U20" s="999">
        <v>44083</v>
      </c>
      <c r="V20" s="997" t="s">
        <v>374</v>
      </c>
      <c r="W20" s="997"/>
      <c r="X20" s="997"/>
      <c r="Y20" s="897" t="s">
        <v>181</v>
      </c>
      <c r="Z20" s="981">
        <f t="shared" si="1"/>
        <v>0</v>
      </c>
      <c r="AA20" s="982"/>
      <c r="AB20" s="982"/>
      <c r="AC20" s="982"/>
      <c r="AD20" s="982"/>
      <c r="AE20" s="980"/>
      <c r="AF20" s="980"/>
      <c r="AG20" s="980"/>
      <c r="AH20" s="980"/>
      <c r="AI20" s="980"/>
      <c r="AJ20" s="980"/>
    </row>
    <row r="21" spans="1:36" x14ac:dyDescent="0.3">
      <c r="A21" s="940" t="s">
        <v>55</v>
      </c>
      <c r="B21" s="933" t="s">
        <v>664</v>
      </c>
      <c r="C21" s="1003"/>
      <c r="D21" s="1003" t="s">
        <v>77</v>
      </c>
      <c r="E21" s="1005"/>
      <c r="F21" s="1002"/>
      <c r="G21" s="1002"/>
      <c r="H21" s="939">
        <f>IF(C21&lt;&gt;"",'[2]CBL Score Standard'!$D77,IF(D21&lt;&gt;"",SUM('[2]CBL Score Standard'!$D77:$E77),IF(E21&lt;&gt;"",SUM('[2]CBL Score Standard'!$D77:$F77),IF(F21&lt;&gt;"",SUM('[2]CBL Score Standard'!$D77:$G77),IF(G21&lt;&gt;"",SUM('[2]CBL Score Standard'!$D77:$H77,0))))))</f>
        <v>0</v>
      </c>
      <c r="K21" s="1029"/>
      <c r="L21" s="1029"/>
      <c r="M21" s="934" t="s">
        <v>6</v>
      </c>
      <c r="N21" s="889" t="s">
        <v>56</v>
      </c>
      <c r="O21" s="923" t="s">
        <v>182</v>
      </c>
      <c r="P21" s="995">
        <v>43609</v>
      </c>
      <c r="Q21" s="892" t="s">
        <v>172</v>
      </c>
      <c r="R21" s="898" t="s">
        <v>183</v>
      </c>
      <c r="S21" s="889" t="s">
        <v>685</v>
      </c>
      <c r="T21" s="421"/>
      <c r="U21" s="1000"/>
      <c r="V21" s="997"/>
      <c r="W21" s="997"/>
      <c r="X21" s="997"/>
      <c r="Y21" s="899" t="s">
        <v>184</v>
      </c>
      <c r="Z21" s="981">
        <f t="shared" si="1"/>
        <v>0</v>
      </c>
      <c r="AA21" s="982"/>
      <c r="AB21" s="982"/>
      <c r="AC21" s="982"/>
      <c r="AD21" s="982"/>
      <c r="AE21" s="980"/>
      <c r="AF21" s="980"/>
      <c r="AG21" s="980"/>
      <c r="AH21" s="980"/>
      <c r="AI21" s="980"/>
      <c r="AJ21" s="980"/>
    </row>
    <row r="22" spans="1:36" x14ac:dyDescent="0.3">
      <c r="A22" s="940" t="s">
        <v>55</v>
      </c>
      <c r="B22" s="933" t="s">
        <v>448</v>
      </c>
      <c r="C22" s="1003"/>
      <c r="D22" s="1003" t="s">
        <v>77</v>
      </c>
      <c r="E22" s="1005"/>
      <c r="F22" s="1002"/>
      <c r="G22" s="1002"/>
      <c r="H22" s="939">
        <f>IF(C22&lt;&gt;"",'[2]CBL Score Standard'!$D78,IF(D22&lt;&gt;"",SUM('[2]CBL Score Standard'!$D78:$E78),IF(E22&lt;&gt;"",SUM('[2]CBL Score Standard'!$D78:$F78),IF(F22&lt;&gt;"",SUM('[2]CBL Score Standard'!$D78:$G78),IF(G22&lt;&gt;"",SUM('[2]CBL Score Standard'!$D78:$H78,0))))))</f>
        <v>0</v>
      </c>
      <c r="K22" s="1029"/>
      <c r="L22" s="1029"/>
      <c r="M22" s="934" t="s">
        <v>6</v>
      </c>
      <c r="N22" s="889" t="s">
        <v>144</v>
      </c>
      <c r="O22" s="923" t="s">
        <v>187</v>
      </c>
      <c r="P22" s="1029"/>
      <c r="Q22" s="890" t="s">
        <v>153</v>
      </c>
      <c r="R22" s="893" t="s">
        <v>156</v>
      </c>
      <c r="S22" s="889" t="s">
        <v>685</v>
      </c>
      <c r="T22" s="997" t="s">
        <v>72</v>
      </c>
      <c r="U22" s="999">
        <v>44063</v>
      </c>
      <c r="V22" s="997" t="s">
        <v>374</v>
      </c>
      <c r="W22" s="997"/>
      <c r="X22" s="997"/>
      <c r="Y22" s="897" t="s">
        <v>157</v>
      </c>
      <c r="Z22" s="981">
        <f t="shared" si="1"/>
        <v>0</v>
      </c>
      <c r="AA22" s="982"/>
      <c r="AB22" s="982"/>
      <c r="AC22" s="982"/>
      <c r="AD22" s="982"/>
      <c r="AE22" s="980"/>
      <c r="AF22" s="980"/>
      <c r="AG22" s="980"/>
      <c r="AH22" s="980"/>
      <c r="AI22" s="980"/>
      <c r="AJ22" s="980"/>
    </row>
    <row r="23" spans="1:36" ht="12.75" customHeight="1" x14ac:dyDescent="0.3">
      <c r="A23" s="940" t="s">
        <v>55</v>
      </c>
      <c r="B23" s="933" t="s">
        <v>665</v>
      </c>
      <c r="C23" s="1003"/>
      <c r="D23" s="1003" t="s">
        <v>77</v>
      </c>
      <c r="E23" s="1005"/>
      <c r="F23" s="1002"/>
      <c r="G23" s="1002"/>
      <c r="H23" s="939">
        <f>IF(C23&lt;&gt;"",'[2]CBL Score Standard'!$D79,IF(D23&lt;&gt;"",SUM('[2]CBL Score Standard'!$D79:$E79),IF(E23&lt;&gt;"",SUM('[2]CBL Score Standard'!$D79:$F79),IF(F23&lt;&gt;"",SUM('[2]CBL Score Standard'!$D79:$G79),IF(G23&lt;&gt;"",SUM('[2]CBL Score Standard'!$D79:$H79,0))))))</f>
        <v>0</v>
      </c>
      <c r="K23" s="1029"/>
      <c r="L23" s="1029"/>
      <c r="M23" s="934" t="s">
        <v>6</v>
      </c>
      <c r="N23" s="889" t="s">
        <v>144</v>
      </c>
      <c r="O23" s="923" t="s">
        <v>188</v>
      </c>
      <c r="P23" s="1029"/>
      <c r="Q23" s="892" t="s">
        <v>155</v>
      </c>
      <c r="R23" s="893" t="s">
        <v>158</v>
      </c>
      <c r="S23" s="889" t="s">
        <v>685</v>
      </c>
      <c r="T23" s="997" t="s">
        <v>72</v>
      </c>
      <c r="U23" s="999">
        <v>44097</v>
      </c>
      <c r="V23" s="997" t="s">
        <v>374</v>
      </c>
      <c r="W23" s="997"/>
      <c r="X23" s="997"/>
      <c r="Y23" s="894" t="s">
        <v>159</v>
      </c>
      <c r="Z23" s="981">
        <f t="shared" si="1"/>
        <v>0</v>
      </c>
      <c r="AA23" s="982"/>
      <c r="AB23" s="982"/>
      <c r="AC23" s="982"/>
      <c r="AD23" s="982"/>
      <c r="AE23" s="980"/>
      <c r="AF23" s="980"/>
      <c r="AG23" s="980"/>
      <c r="AH23" s="980"/>
      <c r="AI23" s="980"/>
      <c r="AJ23" s="980"/>
    </row>
    <row r="24" spans="1:36" ht="12.75" customHeight="1" x14ac:dyDescent="0.3">
      <c r="A24" s="940" t="s">
        <v>55</v>
      </c>
      <c r="B24" s="933" t="s">
        <v>238</v>
      </c>
      <c r="C24" s="1003"/>
      <c r="D24" s="1003"/>
      <c r="E24" s="1003"/>
      <c r="F24" s="1002"/>
      <c r="G24" s="1002"/>
      <c r="H24" s="939" t="b">
        <f>IF(C24&lt;&gt;"",'[2]CBL Score Standard'!$D80,IF(D24&lt;&gt;"",SUM('[2]CBL Score Standard'!$D80:$E80),IF(E24&lt;&gt;"",SUM('[2]CBL Score Standard'!$D80:$F80),IF(F24&lt;&gt;"",SUM('[2]CBL Score Standard'!$D80:$G80),IF(G24&lt;&gt;"",SUM('[2]CBL Score Standard'!$D80:$H80,0))))))</f>
        <v>0</v>
      </c>
      <c r="K24" s="1029"/>
      <c r="L24" s="1029"/>
      <c r="M24" s="934" t="s">
        <v>6</v>
      </c>
      <c r="N24" s="889" t="s">
        <v>144</v>
      </c>
      <c r="O24" s="923" t="s">
        <v>189</v>
      </c>
      <c r="P24" s="1029"/>
      <c r="Q24" s="976" t="s">
        <v>659</v>
      </c>
      <c r="R24" s="976" t="s">
        <v>278</v>
      </c>
      <c r="S24" s="889" t="s">
        <v>685</v>
      </c>
      <c r="T24" s="997"/>
      <c r="U24" s="999">
        <v>44092</v>
      </c>
      <c r="V24" s="997" t="s">
        <v>374</v>
      </c>
      <c r="W24" s="997"/>
      <c r="X24" s="997"/>
      <c r="Y24" s="899" t="s">
        <v>160</v>
      </c>
      <c r="Z24" s="981">
        <f t="shared" si="1"/>
        <v>0</v>
      </c>
      <c r="AA24" s="982"/>
      <c r="AB24" s="982"/>
      <c r="AC24" s="982"/>
      <c r="AD24" s="982"/>
      <c r="AE24" s="980"/>
      <c r="AF24" s="980"/>
      <c r="AG24" s="980"/>
      <c r="AH24" s="980"/>
      <c r="AI24" s="980"/>
      <c r="AJ24" s="980"/>
    </row>
    <row r="25" spans="1:36" x14ac:dyDescent="0.3">
      <c r="A25" s="940" t="s">
        <v>55</v>
      </c>
      <c r="B25" s="933" t="s">
        <v>515</v>
      </c>
      <c r="C25" s="1003"/>
      <c r="D25" s="1003" t="s">
        <v>77</v>
      </c>
      <c r="E25" s="1003"/>
      <c r="F25" s="1002"/>
      <c r="G25" s="1002"/>
      <c r="H25" s="939">
        <f>IF(C25&lt;&gt;"",'[2]CBL Score Standard'!$D81,IF(D25&lt;&gt;"",SUM('[2]CBL Score Standard'!$D81:$E81),IF(E25&lt;&gt;"",SUM('[2]CBL Score Standard'!$D81:$F81),IF(F25&lt;&gt;"",SUM('[2]CBL Score Standard'!$D81:$G81),IF(G25&lt;&gt;"",SUM('[2]CBL Score Standard'!$D81:$H81,0))))))</f>
        <v>0</v>
      </c>
      <c r="K25" s="1029"/>
      <c r="L25" s="1029"/>
      <c r="M25" s="934" t="s">
        <v>6</v>
      </c>
      <c r="N25" s="889" t="s">
        <v>144</v>
      </c>
      <c r="O25" s="923" t="s">
        <v>190</v>
      </c>
      <c r="P25" s="1029"/>
      <c r="Q25" s="890" t="s">
        <v>161</v>
      </c>
      <c r="R25" s="893" t="s">
        <v>162</v>
      </c>
      <c r="S25" s="889"/>
      <c r="T25" s="997"/>
      <c r="U25" s="997"/>
      <c r="V25" s="997"/>
      <c r="W25" s="997"/>
      <c r="X25" s="997"/>
      <c r="Y25" s="899" t="s">
        <v>163</v>
      </c>
      <c r="Z25" s="981">
        <f t="shared" si="1"/>
        <v>0</v>
      </c>
      <c r="AA25" s="982"/>
      <c r="AB25" s="982"/>
      <c r="AC25" s="982"/>
      <c r="AD25" s="982"/>
      <c r="AE25" s="980"/>
      <c r="AF25" s="980"/>
      <c r="AG25" s="980"/>
      <c r="AH25" s="980"/>
      <c r="AI25" s="980"/>
      <c r="AJ25" s="980"/>
    </row>
    <row r="26" spans="1:36" ht="26.4"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030"/>
      <c r="Q26" s="890" t="s">
        <v>164</v>
      </c>
      <c r="R26" s="893" t="s">
        <v>165</v>
      </c>
      <c r="S26" s="889" t="s">
        <v>685</v>
      </c>
      <c r="T26" s="997" t="s">
        <v>72</v>
      </c>
      <c r="U26" s="997"/>
      <c r="V26" s="997"/>
      <c r="W26" s="997"/>
      <c r="X26" s="997"/>
      <c r="Y26" s="899" t="s">
        <v>166</v>
      </c>
      <c r="Z26" s="981">
        <f t="shared" si="1"/>
        <v>0</v>
      </c>
      <c r="AA26" s="982"/>
      <c r="AB26" s="982"/>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923" t="s">
        <v>192</v>
      </c>
      <c r="P27" s="995">
        <v>43608</v>
      </c>
      <c r="Q27" s="892" t="s">
        <v>383</v>
      </c>
      <c r="R27" s="898" t="s">
        <v>341</v>
      </c>
      <c r="S27" s="889" t="s">
        <v>685</v>
      </c>
      <c r="T27" s="997" t="s">
        <v>72</v>
      </c>
      <c r="U27" s="1000">
        <v>44064</v>
      </c>
      <c r="V27" s="997" t="s">
        <v>374</v>
      </c>
      <c r="W27" s="997"/>
      <c r="X27" s="997"/>
      <c r="Y27" s="899" t="s">
        <v>193</v>
      </c>
      <c r="Z27" s="981">
        <f t="shared" si="1"/>
        <v>0</v>
      </c>
      <c r="AA27" s="982"/>
      <c r="AB27" s="982"/>
      <c r="AC27" s="982"/>
      <c r="AD27" s="982"/>
      <c r="AE27" s="980"/>
      <c r="AF27" s="980"/>
      <c r="AG27" s="980"/>
      <c r="AH27" s="980"/>
      <c r="AI27" s="980"/>
      <c r="AJ27" s="980"/>
    </row>
    <row r="28" spans="1:36" ht="27.6" x14ac:dyDescent="0.3">
      <c r="A28" s="940" t="s">
        <v>59</v>
      </c>
      <c r="B28" s="933" t="s">
        <v>684</v>
      </c>
      <c r="C28" s="1003"/>
      <c r="D28" s="1003" t="s">
        <v>77</v>
      </c>
      <c r="E28" s="1002"/>
      <c r="F28" s="1002"/>
      <c r="G28" s="1002"/>
      <c r="H28" s="939">
        <f>IF(C28&lt;&gt;"",'[2]CBL Score Standard'!$D84,IF(D28&lt;&gt;"",SUM('[2]CBL Score Standard'!$D84:$E84),IF(E28&lt;&gt;"",SUM('[2]CBL Score Standard'!$D84:$F84),IF(F28&lt;&gt;"",SUM('[2]CBL Score Standard'!$D84:$G84),IF(G28&lt;&gt;"",SUM('[2]CBL Score Standard'!$D84:$H84,0))))))</f>
        <v>0</v>
      </c>
      <c r="K28" s="1029"/>
      <c r="L28" s="1029"/>
      <c r="M28" s="934" t="s">
        <v>6</v>
      </c>
      <c r="N28" s="889" t="s">
        <v>55</v>
      </c>
      <c r="O28" s="923" t="s">
        <v>194</v>
      </c>
      <c r="P28" s="995">
        <v>43544</v>
      </c>
      <c r="Q28" s="976" t="s">
        <v>649</v>
      </c>
      <c r="R28" s="976" t="s">
        <v>650</v>
      </c>
      <c r="S28" s="903"/>
      <c r="T28" s="997"/>
      <c r="U28" s="997"/>
      <c r="V28" s="997"/>
      <c r="W28" s="997"/>
      <c r="X28" s="997"/>
      <c r="Y28" s="899" t="s">
        <v>195</v>
      </c>
      <c r="Z28" s="981">
        <f t="shared" si="1"/>
        <v>0</v>
      </c>
      <c r="AA28" s="982"/>
      <c r="AB28" s="982"/>
      <c r="AC28" s="982"/>
      <c r="AD28" s="982"/>
      <c r="AE28" s="980"/>
      <c r="AF28" s="980"/>
      <c r="AG28" s="980"/>
      <c r="AH28" s="980"/>
      <c r="AI28" s="980"/>
      <c r="AJ28" s="980"/>
    </row>
    <row r="29" spans="1:36" ht="27.6" x14ac:dyDescent="0.3">
      <c r="A29" s="940" t="s">
        <v>59</v>
      </c>
      <c r="B29" s="933" t="s">
        <v>683</v>
      </c>
      <c r="C29" s="1003"/>
      <c r="D29" s="1003" t="s">
        <v>77</v>
      </c>
      <c r="E29" s="1002"/>
      <c r="F29" s="1002"/>
      <c r="G29" s="1002"/>
      <c r="H29" s="939">
        <f>IF(C29&lt;&gt;"",'[2]CBL Score Standard'!$D85,IF(D29&lt;&gt;"",SUM('[2]CBL Score Standard'!$D85:$E85),IF(E29&lt;&gt;"",SUM('[2]CBL Score Standard'!$D85:$F85),IF(F29&lt;&gt;"",SUM('[2]CBL Score Standard'!$D85:$G85),IF(G29&lt;&gt;"",SUM('[2]CBL Score Standard'!$D85:$H85,0))))))</f>
        <v>0</v>
      </c>
      <c r="K29" s="1029"/>
      <c r="L29" s="1029"/>
      <c r="M29" s="934" t="s">
        <v>6</v>
      </c>
      <c r="N29" s="889" t="s">
        <v>55</v>
      </c>
      <c r="O29" s="923" t="s">
        <v>196</v>
      </c>
      <c r="P29" s="964" t="s">
        <v>145</v>
      </c>
      <c r="Q29" s="976" t="s">
        <v>651</v>
      </c>
      <c r="R29" s="976" t="s">
        <v>652</v>
      </c>
      <c r="S29" s="889" t="s">
        <v>685</v>
      </c>
      <c r="T29" s="997" t="s">
        <v>72</v>
      </c>
      <c r="U29" s="999">
        <v>44078</v>
      </c>
      <c r="V29" s="997" t="s">
        <v>374</v>
      </c>
      <c r="W29" s="997"/>
      <c r="X29" s="997"/>
      <c r="Y29" s="899" t="s">
        <v>197</v>
      </c>
      <c r="Z29" s="981">
        <f t="shared" si="1"/>
        <v>0</v>
      </c>
      <c r="AA29" s="982"/>
      <c r="AB29" s="982"/>
      <c r="AC29" s="982"/>
      <c r="AD29" s="982"/>
      <c r="AE29" s="980"/>
      <c r="AF29" s="980"/>
      <c r="AG29" s="980"/>
      <c r="AH29" s="980"/>
      <c r="AI29" s="980"/>
      <c r="AJ29" s="980"/>
    </row>
    <row r="30" spans="1:36" x14ac:dyDescent="0.3">
      <c r="A30" s="940" t="s">
        <v>149</v>
      </c>
      <c r="B30" s="933" t="s">
        <v>149</v>
      </c>
      <c r="C30" s="1002"/>
      <c r="D30" s="1002" t="s">
        <v>77</v>
      </c>
      <c r="E30" s="1002"/>
      <c r="F30" s="1002"/>
      <c r="G30" s="1002"/>
      <c r="H30" s="939">
        <f>IF(C30&lt;&gt;"",'[2]CBL Score Standard'!$D86,IF(D30&lt;&gt;"",SUM('[2]CBL Score Standard'!$D86:$E86),IF(E30&lt;&gt;"",SUM('[2]CBL Score Standard'!$D86:$F86),IF(F30&lt;&gt;"",SUM('[2]CBL Score Standard'!$D86:$G86),IF(G30&lt;&gt;"",SUM('[2]CBL Score Standard'!$D86:$H86,0))))))</f>
        <v>0.13742071881606766</v>
      </c>
      <c r="K30" s="1029"/>
      <c r="L30" s="1029"/>
      <c r="M30" s="934" t="s">
        <v>6</v>
      </c>
      <c r="N30" s="889" t="s">
        <v>55</v>
      </c>
      <c r="O30" s="923" t="s">
        <v>198</v>
      </c>
      <c r="P30" s="965"/>
      <c r="Q30" s="892" t="s">
        <v>199</v>
      </c>
      <c r="R30" s="898" t="s">
        <v>200</v>
      </c>
      <c r="S30" s="889" t="s">
        <v>685</v>
      </c>
      <c r="T30" s="997" t="s">
        <v>72</v>
      </c>
      <c r="U30" s="999">
        <v>44085</v>
      </c>
      <c r="V30" s="997" t="s">
        <v>374</v>
      </c>
      <c r="W30" s="997"/>
      <c r="X30" s="997"/>
      <c r="Y30" s="902" t="s">
        <v>201</v>
      </c>
      <c r="Z30" s="981">
        <f t="shared" si="1"/>
        <v>0</v>
      </c>
      <c r="AA30" s="982"/>
      <c r="AB30" s="982"/>
      <c r="AC30" s="982"/>
      <c r="AD30" s="982"/>
      <c r="AE30" s="980"/>
      <c r="AF30" s="980"/>
      <c r="AG30" s="980"/>
      <c r="AH30" s="980"/>
      <c r="AI30" s="980"/>
      <c r="AJ30" s="980"/>
    </row>
    <row r="31" spans="1:36" x14ac:dyDescent="0.3">
      <c r="A31" s="940" t="s">
        <v>149</v>
      </c>
      <c r="B31" s="933" t="s">
        <v>370</v>
      </c>
      <c r="C31" s="1003"/>
      <c r="D31" s="1003"/>
      <c r="E31" s="1004"/>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923" t="s">
        <v>202</v>
      </c>
      <c r="P31" s="995">
        <v>43629</v>
      </c>
      <c r="Q31" s="892" t="s">
        <v>384</v>
      </c>
      <c r="R31" s="898" t="s">
        <v>385</v>
      </c>
      <c r="S31" s="903"/>
      <c r="T31" s="997"/>
      <c r="U31" s="997"/>
      <c r="V31" s="997"/>
      <c r="W31" s="997"/>
      <c r="X31" s="997"/>
      <c r="Y31" s="902" t="s">
        <v>203</v>
      </c>
      <c r="Z31" s="981">
        <f t="shared" si="1"/>
        <v>0</v>
      </c>
      <c r="AA31" s="982"/>
      <c r="AB31" s="982"/>
      <c r="AC31" s="982"/>
      <c r="AD31" s="982"/>
      <c r="AE31" s="980"/>
      <c r="AF31" s="980"/>
      <c r="AG31" s="980"/>
      <c r="AH31" s="980"/>
      <c r="AI31" s="980"/>
      <c r="AJ31" s="980"/>
    </row>
    <row r="32" spans="1:36" ht="26.4" x14ac:dyDescent="0.3">
      <c r="A32" s="940" t="s">
        <v>31</v>
      </c>
      <c r="B32" s="933" t="s">
        <v>660</v>
      </c>
      <c r="C32" s="1002"/>
      <c r="D32" s="1002" t="s">
        <v>77</v>
      </c>
      <c r="E32" s="1002"/>
      <c r="F32" s="1002"/>
      <c r="G32" s="1002"/>
      <c r="H32" s="939">
        <f>IF(C32&lt;&gt;"",'[2]CBL Score Standard'!$D88,IF(D32&lt;&gt;"",SUM('[2]CBL Score Standard'!$D88:$E88),IF(E32&lt;&gt;"",SUM('[2]CBL Score Standard'!$D88:$F88),IF(F32&lt;&gt;"",SUM('[2]CBL Score Standard'!$D88:$G88),IF(G32&lt;&gt;"",SUM('[2]CBL Score Standard'!$D88:$H88,0))))))</f>
        <v>0.13742071881606766</v>
      </c>
      <c r="K32" s="1029"/>
      <c r="L32" s="1029"/>
      <c r="M32" s="934" t="s">
        <v>6</v>
      </c>
      <c r="N32" s="889" t="s">
        <v>56</v>
      </c>
      <c r="O32" s="923" t="s">
        <v>427</v>
      </c>
      <c r="P32" s="995">
        <v>43613</v>
      </c>
      <c r="Q32" s="892" t="s">
        <v>167</v>
      </c>
      <c r="R32" s="898" t="s">
        <v>204</v>
      </c>
      <c r="S32" s="889" t="s">
        <v>685</v>
      </c>
      <c r="T32" s="997" t="s">
        <v>72</v>
      </c>
      <c r="U32" s="993">
        <v>44048</v>
      </c>
      <c r="V32" s="1001" t="s">
        <v>374</v>
      </c>
      <c r="W32" s="997"/>
      <c r="X32" s="997"/>
      <c r="Y32" s="899" t="s">
        <v>205</v>
      </c>
      <c r="Z32" s="981">
        <f t="shared" si="1"/>
        <v>0</v>
      </c>
      <c r="AA32" s="982"/>
      <c r="AB32" s="982"/>
      <c r="AC32" s="982"/>
      <c r="AD32" s="982"/>
      <c r="AE32" s="980"/>
      <c r="AF32" s="980"/>
      <c r="AG32" s="980"/>
      <c r="AH32" s="980"/>
      <c r="AI32" s="980"/>
      <c r="AJ32" s="980"/>
    </row>
    <row r="33" spans="1:36" x14ac:dyDescent="0.3">
      <c r="A33" s="940" t="s">
        <v>31</v>
      </c>
      <c r="B33" s="933" t="s">
        <v>175</v>
      </c>
      <c r="C33" s="1003"/>
      <c r="D33" s="1002" t="s">
        <v>77</v>
      </c>
      <c r="E33" s="1005"/>
      <c r="F33" s="1002"/>
      <c r="G33" s="1002"/>
      <c r="H33" s="939">
        <f>IF(C33&lt;&gt;"",'[2]CBL Score Standard'!$D89,IF(D33&lt;&gt;"",SUM('[2]CBL Score Standard'!$D89:$E89),IF(E33&lt;&gt;"",SUM('[2]CBL Score Standard'!$D89:$F89),IF(F33&lt;&gt;"",SUM('[2]CBL Score Standard'!$D89:$G89),IF(G33&lt;&gt;"",SUM('[2]CBL Score Standard'!$D89:$H89,0))))))</f>
        <v>0.13742071881606766</v>
      </c>
      <c r="K33" s="1029"/>
      <c r="L33" s="1029"/>
      <c r="M33" s="934" t="s">
        <v>6</v>
      </c>
      <c r="N33" s="889" t="s">
        <v>0</v>
      </c>
      <c r="O33" s="923" t="s">
        <v>426</v>
      </c>
      <c r="P33" s="892" t="s">
        <v>145</v>
      </c>
      <c r="Q33" s="892" t="s">
        <v>206</v>
      </c>
      <c r="R33" s="893" t="s">
        <v>206</v>
      </c>
      <c r="S33" s="889" t="s">
        <v>685</v>
      </c>
      <c r="T33" s="421" t="s">
        <v>72</v>
      </c>
      <c r="U33" s="997"/>
      <c r="V33" s="997" t="s">
        <v>374</v>
      </c>
      <c r="W33" s="997"/>
      <c r="X33" s="997"/>
      <c r="Y33" s="894"/>
      <c r="Z33" s="981">
        <f t="shared" si="1"/>
        <v>0</v>
      </c>
      <c r="AA33" s="982"/>
      <c r="AB33" s="982"/>
      <c r="AC33" s="982"/>
      <c r="AD33" s="982"/>
      <c r="AE33" s="980"/>
      <c r="AF33" s="980"/>
      <c r="AG33" s="980"/>
      <c r="AH33" s="980"/>
      <c r="AI33" s="980"/>
      <c r="AJ33" s="980"/>
    </row>
    <row r="34" spans="1:36" x14ac:dyDescent="0.3">
      <c r="A34" s="940" t="s">
        <v>46</v>
      </c>
      <c r="B34" s="933" t="s">
        <v>171</v>
      </c>
      <c r="C34" s="1003"/>
      <c r="D34" s="1002" t="s">
        <v>77</v>
      </c>
      <c r="E34" s="1005"/>
      <c r="F34" s="1002"/>
      <c r="G34" s="1002"/>
      <c r="H34" s="939">
        <f>IF(C34&lt;&gt;"",'[2]CBL Score Standard'!$D90,IF(D34&lt;&gt;"",SUM('[2]CBL Score Standard'!$D90:$E90),IF(E34&lt;&gt;"",SUM('[2]CBL Score Standard'!$D90:$F90),IF(F34&lt;&gt;"",SUM('[2]CBL Score Standard'!$D90:$G90),IF(G34&lt;&gt;"",SUM('[2]CBL Score Standard'!$D90:$H90,0))))))</f>
        <v>4.6511627906976744E-2</v>
      </c>
      <c r="K34" s="1029"/>
      <c r="L34" s="1029"/>
      <c r="M34" s="934" t="s">
        <v>6</v>
      </c>
      <c r="N34" s="889" t="s">
        <v>53</v>
      </c>
      <c r="O34" s="926" t="s">
        <v>371</v>
      </c>
      <c r="P34" s="892" t="s">
        <v>145</v>
      </c>
      <c r="Q34" s="892" t="s">
        <v>164</v>
      </c>
      <c r="R34" s="898" t="s">
        <v>207</v>
      </c>
      <c r="S34" s="889"/>
      <c r="T34" s="997"/>
      <c r="U34" s="997"/>
      <c r="V34" s="997"/>
      <c r="W34" s="997"/>
      <c r="X34" s="997"/>
      <c r="Y34" s="902" t="s">
        <v>208</v>
      </c>
      <c r="Z34" s="981">
        <f t="shared" si="1"/>
        <v>0</v>
      </c>
      <c r="AA34" s="982"/>
      <c r="AB34" s="982"/>
      <c r="AC34" s="982"/>
      <c r="AD34" s="982"/>
      <c r="AE34" s="980"/>
      <c r="AF34" s="980"/>
      <c r="AG34" s="980"/>
      <c r="AH34" s="980"/>
      <c r="AI34" s="980"/>
      <c r="AJ34" s="980"/>
    </row>
    <row r="35" spans="1:36" ht="28.8" x14ac:dyDescent="0.3">
      <c r="A35" s="940" t="s">
        <v>2</v>
      </c>
      <c r="B35" s="933" t="s">
        <v>234</v>
      </c>
      <c r="C35" s="1003"/>
      <c r="D35" s="1003"/>
      <c r="E35" s="1003"/>
      <c r="F35" s="1002"/>
      <c r="G35" s="1002"/>
      <c r="H35" s="939" t="b">
        <f>IF(C35&lt;&gt;"",'[2]CBL Score Standard'!$D91,IF(D35&lt;&gt;"",SUM('[2]CBL Score Standard'!$D91:$E91),IF(E35&lt;&gt;"",SUM('[2]CBL Score Standard'!$D91:$F91),IF(F35&lt;&gt;"",SUM('[2]CBL Score Standard'!$D91:$G91),IF(G35&lt;&gt;"",SUM('[2]CBL Score Standard'!$D91:$H91,0))))))</f>
        <v>0</v>
      </c>
      <c r="K35" s="1030"/>
      <c r="L35" s="1030"/>
      <c r="M35" s="934" t="s">
        <v>6</v>
      </c>
      <c r="N35" s="889" t="s">
        <v>54</v>
      </c>
      <c r="O35" s="923" t="s">
        <v>345</v>
      </c>
      <c r="P35" s="995">
        <v>43644</v>
      </c>
      <c r="Q35" s="892" t="s">
        <v>209</v>
      </c>
      <c r="R35" s="898" t="s">
        <v>210</v>
      </c>
      <c r="S35" s="889" t="s">
        <v>685</v>
      </c>
      <c r="T35" s="421" t="s">
        <v>72</v>
      </c>
      <c r="U35" s="999">
        <v>43999</v>
      </c>
      <c r="V35" s="997" t="s">
        <v>374</v>
      </c>
      <c r="W35" s="997"/>
      <c r="X35" s="997"/>
      <c r="Y35" s="973" t="s">
        <v>629</v>
      </c>
      <c r="Z35" s="981">
        <f t="shared" si="1"/>
        <v>0</v>
      </c>
      <c r="AA35" s="982"/>
      <c r="AB35" s="982"/>
      <c r="AC35" s="982"/>
      <c r="AD35" s="982"/>
      <c r="AE35" s="980"/>
      <c r="AF35" s="980"/>
      <c r="AG35" s="980"/>
      <c r="AH35" s="980"/>
      <c r="AI35" s="980"/>
      <c r="AJ35" s="980"/>
    </row>
    <row r="36" spans="1:36" x14ac:dyDescent="0.3">
      <c r="A36" s="940" t="s">
        <v>54</v>
      </c>
      <c r="B36" s="933" t="s">
        <v>425</v>
      </c>
      <c r="C36" s="1002"/>
      <c r="D36" s="1002" t="s">
        <v>77</v>
      </c>
      <c r="E36" s="1002"/>
      <c r="F36" s="1002"/>
      <c r="G36" s="1002"/>
      <c r="H36" s="939">
        <f>IF(C36&lt;&gt;"",'[2]CBL Score Standard'!$D92,IF(D36&lt;&gt;"",SUM('[2]CBL Score Standard'!$D92:$E92),IF(E36&lt;&gt;"",SUM('[2]CBL Score Standard'!$D92:$F92),IF(F36&lt;&gt;"",SUM('[2]CBL Score Standard'!$D92:$G92),IF(G36&lt;&gt;"",SUM('[2]CBL Score Standard'!$D92:$H92,0))))))</f>
        <v>0.13742071881606766</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2" t="s">
        <v>77</v>
      </c>
      <c r="E37" s="1002"/>
      <c r="F37" s="1002"/>
      <c r="G37" s="1002"/>
      <c r="H37" s="939">
        <f>IF(C37&lt;&gt;"",'[2]CBL Score Standard'!$D93,IF(D37&lt;&gt;"",SUM('[2]CBL Score Standard'!$D93:$E93),IF(E37&lt;&gt;"",SUM('[2]CBL Score Standard'!$D93:$F93),IF(F37&lt;&gt;"",SUM('[2]CBL Score Standard'!$D93:$G93),IF(G37&lt;&gt;"",SUM('[2]CBL Score Standard'!$D93:$H93,0))))))</f>
        <v>4.6511627906976744E-2</v>
      </c>
      <c r="K37" s="1173" t="s">
        <v>211</v>
      </c>
      <c r="L37" s="1174"/>
      <c r="M37" s="1174"/>
      <c r="N37" s="1174"/>
      <c r="O37" s="1174"/>
      <c r="P37" s="1174"/>
      <c r="Q37" s="1174"/>
      <c r="R37" s="1174"/>
      <c r="S37" s="1174"/>
      <c r="T37" s="1174"/>
      <c r="U37" s="1174"/>
      <c r="V37" s="1174"/>
      <c r="W37" s="1174"/>
      <c r="X37" s="1174"/>
      <c r="Y37" s="1026"/>
      <c r="Z37" s="985"/>
      <c r="AA37" s="1026"/>
      <c r="AB37" s="1026"/>
      <c r="AC37" s="1026"/>
      <c r="AD37" s="1026"/>
      <c r="AE37" s="1026"/>
      <c r="AF37" s="1026"/>
      <c r="AG37" s="1026"/>
      <c r="AH37" s="1026"/>
      <c r="AI37" s="1026"/>
      <c r="AJ37" s="1026"/>
    </row>
    <row r="38" spans="1:36" ht="27.6" x14ac:dyDescent="0.3">
      <c r="A38" s="940" t="s">
        <v>54</v>
      </c>
      <c r="B38" s="933" t="s">
        <v>231</v>
      </c>
      <c r="C38" s="1003"/>
      <c r="D38" s="1003"/>
      <c r="E38" s="1002"/>
      <c r="F38" s="1002"/>
      <c r="G38" s="1002"/>
      <c r="H38" s="939" t="b">
        <f>IF(C38&lt;&gt;"",'[2]CBL Score Standard'!$D94,IF(D38&lt;&gt;"",SUM('[2]CBL Score Standard'!$D94:$E94),IF(E38&lt;&gt;"",SUM('[2]CBL Score Standard'!$D94:$F94),IF(F38&lt;&gt;"",SUM('[2]CBL Score Standard'!$D94:$G94),IF(G38&lt;&gt;"",SUM('[2]CBL Score Standard'!$D94:$H94,0))))))</f>
        <v>0</v>
      </c>
      <c r="K38" s="1037" t="s">
        <v>133</v>
      </c>
      <c r="L38" s="1037" t="s">
        <v>91</v>
      </c>
      <c r="M38" s="1182" t="s">
        <v>75</v>
      </c>
      <c r="N38" s="1184" t="s">
        <v>134</v>
      </c>
      <c r="O38" s="1025" t="s">
        <v>135</v>
      </c>
      <c r="P38" s="1037" t="s">
        <v>136</v>
      </c>
      <c r="Q38" s="1037" t="s">
        <v>137</v>
      </c>
      <c r="R38" s="1037" t="s">
        <v>138</v>
      </c>
      <c r="S38" s="1035" t="s">
        <v>139</v>
      </c>
      <c r="T38" s="1027" t="s">
        <v>344</v>
      </c>
      <c r="U38" s="1027" t="s">
        <v>342</v>
      </c>
      <c r="V38" s="1027"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27.6" x14ac:dyDescent="0.3">
      <c r="A39" s="940" t="s">
        <v>53</v>
      </c>
      <c r="B39" s="933" t="s">
        <v>371</v>
      </c>
      <c r="C39" s="1003"/>
      <c r="D39" s="1004"/>
      <c r="E39" s="1004"/>
      <c r="F39" s="1002"/>
      <c r="G39" s="1002"/>
      <c r="H39" s="939" t="b">
        <f>IF(C39&lt;&gt;"",'[2]CBL Score Standard'!$D95,IF(D39&lt;&gt;"",SUM('[2]CBL Score Standard'!$D95:$E95),IF(E39&lt;&gt;"",SUM('[2]CBL Score Standard'!$D95:$F95),IF(F39&lt;&gt;"",SUM('[2]CBL Score Standard'!$D95:$G95),IF(G39&lt;&gt;"",SUM('[2]CBL Score Standard'!$D95:$H95,0))))))</f>
        <v>0</v>
      </c>
      <c r="K39" s="1031"/>
      <c r="L39" s="1031"/>
      <c r="M39" s="1183"/>
      <c r="N39" s="1190"/>
      <c r="O39" s="1024"/>
      <c r="P39" s="888" t="s">
        <v>141</v>
      </c>
      <c r="Q39" s="1031"/>
      <c r="R39" s="1031"/>
      <c r="S39" s="1036"/>
      <c r="T39" s="1027"/>
      <c r="U39" s="1027"/>
      <c r="V39" s="1027"/>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x14ac:dyDescent="0.3">
      <c r="A40" s="940" t="s">
        <v>53</v>
      </c>
      <c r="B40" s="933" t="s">
        <v>223</v>
      </c>
      <c r="C40" s="1003"/>
      <c r="D40" s="1003"/>
      <c r="E40" s="1004"/>
      <c r="F40" s="1002"/>
      <c r="G40" s="1002"/>
      <c r="H40" s="939" t="b">
        <f>IF(C40&lt;&gt;"",'[2]CBL Score Standard'!$D96,IF(D40&lt;&gt;"",SUM('[2]CBL Score Standard'!$D96:$E96),IF(E40&lt;&gt;"",SUM('[2]CBL Score Standard'!$D96:$F96),IF(F40&lt;&gt;"",SUM('[2]CBL Score Standard'!$D96:$G96),IF(G40&lt;&gt;"",SUM('[2]CBL Score Standard'!$D96:$H96,0))))))</f>
        <v>0</v>
      </c>
      <c r="K40" s="1028" t="s">
        <v>142</v>
      </c>
      <c r="L40" s="1028" t="s">
        <v>143</v>
      </c>
      <c r="M40" s="934" t="s">
        <v>7</v>
      </c>
      <c r="N40" s="889" t="s">
        <v>56</v>
      </c>
      <c r="O40" s="923" t="s">
        <v>663</v>
      </c>
      <c r="P40" s="964" t="s">
        <v>145</v>
      </c>
      <c r="Q40" s="892" t="s">
        <v>212</v>
      </c>
      <c r="R40" s="898" t="s">
        <v>213</v>
      </c>
      <c r="S40" s="889" t="s">
        <v>685</v>
      </c>
      <c r="T40" s="421"/>
      <c r="U40" s="999">
        <v>44029</v>
      </c>
      <c r="V40" s="1001" t="s">
        <v>374</v>
      </c>
      <c r="W40" s="997"/>
      <c r="X40" s="997"/>
      <c r="Y40" s="899" t="s">
        <v>214</v>
      </c>
      <c r="Z40" s="981">
        <f t="shared" ref="Z40:Z55" si="2">DATEDIF(AA40,AB40,"m")/12+DATEDIF(AC40,AD40,"m")/12+DATEDIF(AE40,AF40,"m")/12+DATEDIF(AG40,AH40,"m")/12+DATEDIF(AI40,AJ40,"m")/12</f>
        <v>0</v>
      </c>
      <c r="AA40" s="982"/>
      <c r="AB40" s="982"/>
      <c r="AC40" s="982"/>
      <c r="AD40" s="982"/>
      <c r="AE40" s="980"/>
      <c r="AF40" s="980"/>
      <c r="AG40" s="980"/>
      <c r="AH40" s="980"/>
      <c r="AI40" s="980"/>
      <c r="AJ40" s="980"/>
    </row>
    <row r="41" spans="1:36" x14ac:dyDescent="0.3">
      <c r="A41" s="940" t="s">
        <v>53</v>
      </c>
      <c r="B41" s="933" t="s">
        <v>226</v>
      </c>
      <c r="C41" s="1003"/>
      <c r="D41" s="1003"/>
      <c r="E41" s="1004"/>
      <c r="F41" s="1002"/>
      <c r="G41" s="1002"/>
      <c r="H41" s="939" t="b">
        <f>IF(C41&lt;&gt;"",'[2]CBL Score Standard'!$D97,IF(D41&lt;&gt;"",SUM('[2]CBL Score Standard'!$D97:$E97),IF(E41&lt;&gt;"",SUM('[2]CBL Score Standard'!$D97:$F97),IF(F41&lt;&gt;"",SUM('[2]CBL Score Standard'!$D97:$G97),IF(G41&lt;&gt;"",SUM('[2]CBL Score Standard'!$D97:$H97,0))))))</f>
        <v>0</v>
      </c>
      <c r="K41" s="1029"/>
      <c r="L41" s="1029"/>
      <c r="M41" s="934" t="s">
        <v>7</v>
      </c>
      <c r="N41" s="889" t="s">
        <v>56</v>
      </c>
      <c r="O41" s="923" t="s">
        <v>215</v>
      </c>
      <c r="P41" s="966"/>
      <c r="Q41" s="892" t="s">
        <v>164</v>
      </c>
      <c r="R41" s="898" t="s">
        <v>207</v>
      </c>
      <c r="S41" s="889" t="s">
        <v>685</v>
      </c>
      <c r="T41" s="421"/>
      <c r="U41" s="999"/>
      <c r="V41" s="1001"/>
      <c r="W41" s="997"/>
      <c r="X41" s="997"/>
      <c r="Y41" s="902" t="s">
        <v>216</v>
      </c>
      <c r="Z41" s="981">
        <f t="shared" si="2"/>
        <v>0</v>
      </c>
      <c r="AA41" s="982"/>
      <c r="AB41" s="982"/>
      <c r="AC41" s="982"/>
      <c r="AD41" s="982"/>
      <c r="AE41" s="980"/>
      <c r="AF41" s="980"/>
      <c r="AG41" s="980"/>
      <c r="AH41" s="980"/>
      <c r="AI41" s="980"/>
      <c r="AJ41" s="980"/>
    </row>
    <row r="42" spans="1:36" ht="12.75" customHeight="1"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29"/>
      <c r="L42" s="1029"/>
      <c r="M42" s="934" t="s">
        <v>7</v>
      </c>
      <c r="N42" s="889" t="s">
        <v>55</v>
      </c>
      <c r="O42" s="927" t="s">
        <v>664</v>
      </c>
      <c r="P42" s="966"/>
      <c r="Q42" s="976" t="s">
        <v>653</v>
      </c>
      <c r="R42" s="976" t="s">
        <v>654</v>
      </c>
      <c r="S42" s="889" t="s">
        <v>685</v>
      </c>
      <c r="T42" s="997" t="s">
        <v>72</v>
      </c>
      <c r="U42" s="999">
        <v>44049</v>
      </c>
      <c r="V42" s="1001" t="s">
        <v>374</v>
      </c>
      <c r="W42" s="997"/>
      <c r="X42" s="997"/>
      <c r="Y42" s="905" t="s">
        <v>249</v>
      </c>
      <c r="Z42" s="981">
        <f t="shared" si="2"/>
        <v>0</v>
      </c>
      <c r="AA42" s="982"/>
      <c r="AB42" s="982"/>
      <c r="AC42" s="982"/>
      <c r="AD42" s="982"/>
      <c r="AE42" s="980"/>
      <c r="AF42" s="980"/>
      <c r="AG42" s="980"/>
      <c r="AH42" s="980"/>
      <c r="AI42" s="980"/>
      <c r="AJ42" s="980"/>
    </row>
    <row r="43" spans="1:36" ht="27.6" x14ac:dyDescent="0.3">
      <c r="A43" s="940" t="s">
        <v>0</v>
      </c>
      <c r="B43" s="933" t="s">
        <v>426</v>
      </c>
      <c r="C43" s="1003"/>
      <c r="D43" s="1002" t="s">
        <v>77</v>
      </c>
      <c r="E43" s="1002"/>
      <c r="F43" s="1002"/>
      <c r="G43" s="1002"/>
      <c r="H43" s="939">
        <f>IF(C43&lt;&gt;"",'[2]CBL Score Standard'!$D99,IF(D43&lt;&gt;"",SUM('[2]CBL Score Standard'!$D99:$E99),IF(E43&lt;&gt;"",SUM('[2]CBL Score Standard'!$D99:$F99),IF(F43&lt;&gt;"",SUM('[2]CBL Score Standard'!$D99:$G99),IF(G43&lt;&gt;"",SUM('[2]CBL Score Standard'!$D99:$H99,0))))))</f>
        <v>4.6511627906976744E-2</v>
      </c>
      <c r="K43" s="1029"/>
      <c r="L43" s="1029"/>
      <c r="M43" s="934" t="s">
        <v>7</v>
      </c>
      <c r="N43" s="889" t="s">
        <v>55</v>
      </c>
      <c r="O43" s="923" t="s">
        <v>448</v>
      </c>
      <c r="P43" s="965"/>
      <c r="Q43" s="976" t="s">
        <v>655</v>
      </c>
      <c r="R43" s="976" t="s">
        <v>656</v>
      </c>
      <c r="S43" s="889" t="s">
        <v>685</v>
      </c>
      <c r="T43" s="997" t="s">
        <v>72</v>
      </c>
      <c r="U43" s="999">
        <v>44111</v>
      </c>
      <c r="V43" s="1001" t="s">
        <v>374</v>
      </c>
      <c r="W43" s="997"/>
      <c r="X43" s="997"/>
      <c r="Y43" s="902" t="s">
        <v>219</v>
      </c>
      <c r="Z43" s="981">
        <f t="shared" si="2"/>
        <v>0</v>
      </c>
      <c r="AA43" s="982"/>
      <c r="AB43" s="982"/>
      <c r="AC43" s="982"/>
      <c r="AD43" s="982"/>
      <c r="AE43" s="980"/>
      <c r="AF43" s="980"/>
      <c r="AG43" s="980"/>
      <c r="AH43" s="980"/>
      <c r="AI43" s="980"/>
      <c r="AJ43" s="980"/>
    </row>
    <row r="44" spans="1:36" ht="26.4" x14ac:dyDescent="0.3">
      <c r="A44" s="940" t="s">
        <v>41</v>
      </c>
      <c r="B44" s="933" t="s">
        <v>450</v>
      </c>
      <c r="C44" s="1002"/>
      <c r="D44" s="1002" t="s">
        <v>77</v>
      </c>
      <c r="E44" s="1002"/>
      <c r="F44" s="1002"/>
      <c r="G44" s="1002"/>
      <c r="H44" s="939">
        <f>IF(C44&lt;&gt;"",'[2]CBL Score Standard'!$D100,IF(D44&lt;&gt;"",SUM('[2]CBL Score Standard'!$D100:$E100),IF(E44&lt;&gt;"",SUM('[2]CBL Score Standard'!$D100:$F100),IF(F44&lt;&gt;"",SUM('[2]CBL Score Standard'!$D100:$G100),IF(G44&lt;&gt;"",SUM('[2]CBL Score Standard'!$D100:$H100,0))))))</f>
        <v>0.13742071881606766</v>
      </c>
      <c r="K44" s="1029"/>
      <c r="L44" s="1029"/>
      <c r="M44" s="934" t="s">
        <v>7</v>
      </c>
      <c r="N44" s="889" t="s">
        <v>55</v>
      </c>
      <c r="O44" s="923" t="s">
        <v>185</v>
      </c>
      <c r="P44" s="1028" t="s">
        <v>145</v>
      </c>
      <c r="Q44" s="976" t="s">
        <v>220</v>
      </c>
      <c r="R44" s="976" t="s">
        <v>270</v>
      </c>
      <c r="S44" s="889" t="s">
        <v>685</v>
      </c>
      <c r="T44" s="997" t="s">
        <v>72</v>
      </c>
      <c r="U44" s="999">
        <v>44097</v>
      </c>
      <c r="V44" s="997" t="s">
        <v>374</v>
      </c>
      <c r="W44" s="997"/>
      <c r="X44" s="997"/>
      <c r="Y44" s="902" t="s">
        <v>186</v>
      </c>
      <c r="Z44" s="981">
        <f t="shared" si="2"/>
        <v>0</v>
      </c>
      <c r="AA44" s="982"/>
      <c r="AB44" s="982"/>
      <c r="AC44" s="982"/>
      <c r="AD44" s="982"/>
      <c r="AE44" s="980"/>
      <c r="AF44" s="980"/>
      <c r="AG44" s="980"/>
      <c r="AH44" s="980"/>
      <c r="AI44" s="980"/>
      <c r="AJ44" s="980"/>
    </row>
    <row r="45" spans="1:36" ht="27.6" x14ac:dyDescent="0.3">
      <c r="A45" s="940" t="s">
        <v>41</v>
      </c>
      <c r="B45" s="933" t="s">
        <v>178</v>
      </c>
      <c r="C45" s="1003"/>
      <c r="D45" s="1002" t="s">
        <v>77</v>
      </c>
      <c r="E45" s="1005"/>
      <c r="F45" s="1002"/>
      <c r="G45" s="1002"/>
      <c r="H45" s="939">
        <f>IF(C45&lt;&gt;"",'[2]CBL Score Standard'!$D101,IF(D45&lt;&gt;"",SUM('[2]CBL Score Standard'!$D101:$E101),IF(E45&lt;&gt;"",SUM('[2]CBL Score Standard'!$D101:$F101),IF(F45&lt;&gt;"",SUM('[2]CBL Score Standard'!$D101:$G101),IF(G45&lt;&gt;"",SUM('[2]CBL Score Standard'!$D101:$H101,0))))))</f>
        <v>4.6511627906976744E-2</v>
      </c>
      <c r="K45" s="1029"/>
      <c r="L45" s="1029"/>
      <c r="M45" s="934" t="s">
        <v>7</v>
      </c>
      <c r="N45" s="889" t="s">
        <v>55</v>
      </c>
      <c r="O45" s="923" t="s">
        <v>694</v>
      </c>
      <c r="P45" s="995">
        <v>43539</v>
      </c>
      <c r="Q45" s="976" t="s">
        <v>658</v>
      </c>
      <c r="R45" s="976" t="s">
        <v>657</v>
      </c>
      <c r="S45" s="889" t="s">
        <v>685</v>
      </c>
      <c r="T45" s="997" t="s">
        <v>72</v>
      </c>
      <c r="U45" s="997"/>
      <c r="V45" s="997"/>
      <c r="W45" s="997"/>
      <c r="X45" s="997"/>
      <c r="Y45" s="902" t="s">
        <v>186</v>
      </c>
      <c r="Z45" s="981">
        <f t="shared" si="2"/>
        <v>0</v>
      </c>
      <c r="AA45" s="982"/>
      <c r="AB45" s="982"/>
      <c r="AC45" s="982"/>
      <c r="AD45" s="982"/>
      <c r="AE45" s="980"/>
      <c r="AF45" s="980"/>
      <c r="AG45" s="980"/>
      <c r="AH45" s="980"/>
      <c r="AI45" s="980"/>
      <c r="AJ45" s="980"/>
    </row>
    <row r="46" spans="1:36"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995">
        <v>43607</v>
      </c>
      <c r="Q46" s="892" t="s">
        <v>221</v>
      </c>
      <c r="R46" s="898" t="s">
        <v>200</v>
      </c>
      <c r="S46" s="889" t="s">
        <v>685</v>
      </c>
      <c r="T46" s="997" t="s">
        <v>72</v>
      </c>
      <c r="U46" s="995">
        <v>44035</v>
      </c>
      <c r="V46" s="997" t="s">
        <v>374</v>
      </c>
      <c r="W46" s="997"/>
      <c r="X46" s="997"/>
      <c r="Y46" s="899" t="s">
        <v>222</v>
      </c>
      <c r="Z46" s="981">
        <f t="shared" si="2"/>
        <v>0</v>
      </c>
      <c r="AA46" s="982"/>
      <c r="AB46" s="982"/>
      <c r="AC46" s="982"/>
      <c r="AD46" s="982"/>
      <c r="AE46" s="980"/>
      <c r="AF46" s="980"/>
      <c r="AG46" s="980"/>
      <c r="AH46" s="980"/>
      <c r="AI46" s="980"/>
      <c r="AJ46" s="980"/>
    </row>
    <row r="47" spans="1:36" x14ac:dyDescent="0.3">
      <c r="A47" s="940" t="s">
        <v>144</v>
      </c>
      <c r="B47" s="933" t="s">
        <v>372</v>
      </c>
      <c r="C47" s="1002"/>
      <c r="D47" s="1002" t="s">
        <v>77</v>
      </c>
      <c r="E47" s="1002"/>
      <c r="F47" s="1002"/>
      <c r="G47" s="1002"/>
      <c r="H47" s="939">
        <f>IF(C47&lt;&gt;"",'[2]CBL Score Standard'!$D103,IF(D47&lt;&gt;"",SUM('[2]CBL Score Standard'!$D103:$E103),IF(E47&lt;&gt;"",SUM('[2]CBL Score Standard'!$D103:$F103),IF(F47&lt;&gt;"",SUM('[2]CBL Score Standard'!$D103:$G103),IF(G47&lt;&gt;"",SUM('[2]CBL Score Standard'!$D103:$H103,0))))))</f>
        <v>0.13742071881606766</v>
      </c>
      <c r="K47" s="1029"/>
      <c r="L47" s="1029"/>
      <c r="M47" s="934" t="s">
        <v>7</v>
      </c>
      <c r="N47" s="889" t="s">
        <v>53</v>
      </c>
      <c r="O47" s="923" t="s">
        <v>223</v>
      </c>
      <c r="P47" s="906">
        <v>43621</v>
      </c>
      <c r="Q47" s="891" t="s">
        <v>224</v>
      </c>
      <c r="R47" s="907" t="s">
        <v>225</v>
      </c>
      <c r="S47" s="889"/>
      <c r="T47" s="997"/>
      <c r="U47" s="997"/>
      <c r="V47" s="997"/>
      <c r="W47" s="997"/>
      <c r="X47" s="997"/>
      <c r="Y47" s="908" t="s">
        <v>632</v>
      </c>
      <c r="Z47" s="981">
        <f t="shared" si="2"/>
        <v>0</v>
      </c>
      <c r="AA47" s="982"/>
      <c r="AB47" s="982"/>
      <c r="AC47" s="982"/>
      <c r="AD47" s="982"/>
      <c r="AE47" s="980"/>
      <c r="AF47" s="980"/>
      <c r="AG47" s="980"/>
      <c r="AH47" s="980"/>
      <c r="AI47" s="980"/>
      <c r="AJ47" s="980"/>
    </row>
    <row r="48" spans="1:36" ht="39.6" x14ac:dyDescent="0.3">
      <c r="A48" s="940" t="s">
        <v>144</v>
      </c>
      <c r="B48" s="933" t="s">
        <v>373</v>
      </c>
      <c r="C48" s="1002"/>
      <c r="D48" s="1002" t="s">
        <v>77</v>
      </c>
      <c r="E48" s="1002"/>
      <c r="F48" s="1002"/>
      <c r="G48" s="1002"/>
      <c r="H48" s="939">
        <f>IF(C48&lt;&gt;"",'[2]CBL Score Standard'!$D104,IF(D48&lt;&gt;"",SUM('[2]CBL Score Standard'!$D104:$E104),IF(E48&lt;&gt;"",SUM('[2]CBL Score Standard'!$D104:$F104),IF(F48&lt;&gt;"",SUM('[2]CBL Score Standard'!$D104:$G104),IF(G48&lt;&gt;"",SUM('[2]CBL Score Standard'!$D104:$H104,0))))))</f>
        <v>0.13742071881606766</v>
      </c>
      <c r="K48" s="1029"/>
      <c r="L48" s="1029"/>
      <c r="M48" s="934" t="s">
        <v>7</v>
      </c>
      <c r="N48" s="889" t="s">
        <v>53</v>
      </c>
      <c r="O48" s="923" t="s">
        <v>226</v>
      </c>
      <c r="P48" s="906">
        <v>43602</v>
      </c>
      <c r="Q48" s="891" t="s">
        <v>227</v>
      </c>
      <c r="R48" s="907" t="s">
        <v>228</v>
      </c>
      <c r="S48" s="889"/>
      <c r="T48" s="997"/>
      <c r="U48" s="997"/>
      <c r="V48" s="997"/>
      <c r="W48" s="997"/>
      <c r="X48" s="997"/>
      <c r="Y48" s="908" t="s">
        <v>633</v>
      </c>
      <c r="Z48" s="981">
        <f t="shared" si="2"/>
        <v>0</v>
      </c>
      <c r="AA48" s="982"/>
      <c r="AB48" s="982"/>
      <c r="AC48" s="982"/>
      <c r="AD48" s="982"/>
      <c r="AE48" s="980"/>
      <c r="AF48" s="980"/>
      <c r="AG48" s="980"/>
      <c r="AH48" s="980"/>
      <c r="AI48" s="980"/>
      <c r="AJ48" s="980"/>
    </row>
    <row r="49" spans="1:36" ht="27.6" x14ac:dyDescent="0.3">
      <c r="A49" s="940" t="s">
        <v>144</v>
      </c>
      <c r="B49" s="933" t="s">
        <v>452</v>
      </c>
      <c r="C49" s="1002"/>
      <c r="D49" s="1002" t="s">
        <v>77</v>
      </c>
      <c r="E49" s="1002"/>
      <c r="F49" s="1002"/>
      <c r="G49" s="1002"/>
      <c r="H49" s="939">
        <f>IF(C49&lt;&gt;"",'[2]CBL Score Standard'!$D105,IF(D49&lt;&gt;"",SUM('[2]CBL Score Standard'!$D105:$E105),IF(E49&lt;&gt;"",SUM('[2]CBL Score Standard'!$D105:$F105),IF(F49&lt;&gt;"",SUM('[2]CBL Score Standard'!$D105:$G105),IF(G49&lt;&gt;"",SUM('[2]CBL Score Standard'!$D105:$H105,0))))))</f>
        <v>0.13742071881606766</v>
      </c>
      <c r="K49" s="1029"/>
      <c r="L49" s="1029"/>
      <c r="M49" s="934" t="s">
        <v>7</v>
      </c>
      <c r="N49" s="889" t="s">
        <v>59</v>
      </c>
      <c r="O49" s="925" t="s">
        <v>684</v>
      </c>
      <c r="P49" s="906">
        <v>43623</v>
      </c>
      <c r="Q49" s="891" t="s">
        <v>153</v>
      </c>
      <c r="R49" s="907" t="s">
        <v>156</v>
      </c>
      <c r="S49" s="889" t="s">
        <v>685</v>
      </c>
      <c r="T49" s="997" t="s">
        <v>72</v>
      </c>
      <c r="U49" s="1000">
        <v>44039</v>
      </c>
      <c r="V49" s="1001" t="s">
        <v>374</v>
      </c>
      <c r="W49" s="997"/>
      <c r="X49" s="997"/>
      <c r="Y49" s="908" t="s">
        <v>631</v>
      </c>
      <c r="Z49" s="981">
        <f t="shared" si="2"/>
        <v>0</v>
      </c>
      <c r="AA49" s="982"/>
      <c r="AB49" s="982"/>
      <c r="AC49" s="982"/>
      <c r="AD49" s="982"/>
      <c r="AE49" s="980"/>
      <c r="AF49" s="980"/>
      <c r="AG49" s="980"/>
      <c r="AH49" s="980"/>
      <c r="AI49" s="980"/>
      <c r="AJ49" s="980"/>
    </row>
    <row r="50" spans="1:36" ht="27.6" x14ac:dyDescent="0.3">
      <c r="A50" s="940" t="s">
        <v>144</v>
      </c>
      <c r="B50" s="933" t="s">
        <v>517</v>
      </c>
      <c r="C50" s="1002"/>
      <c r="D50" s="1002"/>
      <c r="E50" s="1002"/>
      <c r="F50" s="1002"/>
      <c r="G50" s="1002"/>
      <c r="H50" s="939" t="b">
        <f>IF(C50&lt;&gt;"",'[2]CBL Score Standard'!$D106,IF(D50&lt;&gt;"",SUM('[2]CBL Score Standard'!$D106:$E106),IF(E50&lt;&gt;"",SUM('[2]CBL Score Standard'!$D106:$F106),IF(F50&lt;&gt;"",SUM('[2]CBL Score Standard'!$D106:$G106),IF(G50&lt;&gt;"",SUM('[2]CBL Score Standard'!$D106:$H106,0))))))</f>
        <v>0</v>
      </c>
      <c r="K50" s="1029"/>
      <c r="L50" s="1029"/>
      <c r="M50" s="934" t="s">
        <v>7</v>
      </c>
      <c r="N50" s="889" t="s">
        <v>59</v>
      </c>
      <c r="O50" s="386" t="s">
        <v>683</v>
      </c>
      <c r="P50" s="387">
        <v>43623</v>
      </c>
      <c r="Q50" s="917" t="s">
        <v>153</v>
      </c>
      <c r="R50" s="382" t="s">
        <v>156</v>
      </c>
      <c r="S50" s="889" t="s">
        <v>685</v>
      </c>
      <c r="T50" s="997" t="s">
        <v>72</v>
      </c>
      <c r="U50" s="1000">
        <v>44008</v>
      </c>
      <c r="V50" s="1001" t="s">
        <v>374</v>
      </c>
      <c r="W50" s="997"/>
      <c r="X50" s="997"/>
      <c r="Y50" s="908" t="s">
        <v>631</v>
      </c>
      <c r="Z50" s="981">
        <f t="shared" si="2"/>
        <v>0</v>
      </c>
      <c r="AA50" s="982"/>
      <c r="AB50" s="982"/>
      <c r="AC50" s="982"/>
      <c r="AD50" s="982"/>
      <c r="AE50" s="980"/>
      <c r="AF50" s="980"/>
      <c r="AG50" s="980"/>
      <c r="AH50" s="980"/>
      <c r="AI50" s="980"/>
      <c r="AJ50" s="980"/>
    </row>
    <row r="51" spans="1:36" ht="27.6" x14ac:dyDescent="0.3">
      <c r="A51" s="940" t="s">
        <v>144</v>
      </c>
      <c r="B51" s="933" t="s">
        <v>661</v>
      </c>
      <c r="C51" s="1002"/>
      <c r="D51" s="1002" t="s">
        <v>77</v>
      </c>
      <c r="E51" s="1002"/>
      <c r="F51" s="1002"/>
      <c r="G51" s="1002"/>
      <c r="H51" s="939">
        <f>IF(C51&lt;&gt;"",'[2]CBL Score Standard'!$D107,IF(D51&lt;&gt;"",SUM('[2]CBL Score Standard'!$D107:$E107),IF(E51&lt;&gt;"",SUM('[2]CBL Score Standard'!$D107:$F107),IF(F51&lt;&gt;"",SUM('[2]CBL Score Standard'!$D107:$G107),IF(G51&lt;&gt;"",SUM('[2]CBL Score Standard'!$D107:$H107,0))))))</f>
        <v>0.13742071881606766</v>
      </c>
      <c r="K51" s="1029"/>
      <c r="L51" s="1029"/>
      <c r="M51" s="934" t="s">
        <v>7</v>
      </c>
      <c r="N51" s="889" t="s">
        <v>56</v>
      </c>
      <c r="O51" s="924" t="s">
        <v>67</v>
      </c>
      <c r="P51" s="388"/>
      <c r="Q51" s="384" t="s">
        <v>639</v>
      </c>
      <c r="R51" s="384" t="s">
        <v>640</v>
      </c>
      <c r="S51" s="997"/>
      <c r="T51" s="997"/>
      <c r="U51" s="997"/>
      <c r="V51" s="997"/>
      <c r="W51" s="997"/>
      <c r="X51" s="997"/>
      <c r="Y51" s="908" t="s">
        <v>634</v>
      </c>
      <c r="Z51" s="981">
        <f t="shared" si="2"/>
        <v>0</v>
      </c>
      <c r="AA51" s="982"/>
      <c r="AB51" s="982"/>
      <c r="AC51" s="982"/>
      <c r="AD51" s="982"/>
      <c r="AE51" s="980"/>
      <c r="AF51" s="980"/>
      <c r="AG51" s="980"/>
      <c r="AH51" s="980"/>
      <c r="AI51" s="980"/>
      <c r="AJ51" s="980"/>
    </row>
    <row r="52" spans="1:36" ht="27.6" x14ac:dyDescent="0.3">
      <c r="A52" s="940" t="s">
        <v>144</v>
      </c>
      <c r="B52" s="933" t="s">
        <v>662</v>
      </c>
      <c r="C52" s="1004"/>
      <c r="D52" s="1004"/>
      <c r="E52" s="1004"/>
      <c r="F52" s="1002"/>
      <c r="G52" s="1002"/>
      <c r="H52" s="939" t="b">
        <f>IF(C52&lt;&gt;"",'[2]CBL Score Standard'!$D108,IF(D52&lt;&gt;"",SUM('[2]CBL Score Standard'!$D108:$E108),IF(E52&lt;&gt;"",SUM('[2]CBL Score Standard'!$D108:$F108),IF(F52&lt;&gt;"",SUM('[2]CBL Score Standard'!$D108:$G108),IF(G52&lt;&gt;"",SUM('[2]CBL Score Standard'!$D108:$H108,0))))))</f>
        <v>0</v>
      </c>
      <c r="K52" s="1029"/>
      <c r="L52" s="1029"/>
      <c r="M52" s="934" t="s">
        <v>7</v>
      </c>
      <c r="N52" s="889" t="s">
        <v>55</v>
      </c>
      <c r="O52" s="924" t="s">
        <v>1</v>
      </c>
      <c r="P52" s="388"/>
      <c r="Q52" s="384" t="s">
        <v>641</v>
      </c>
      <c r="R52" s="384" t="s">
        <v>318</v>
      </c>
      <c r="S52" s="997"/>
      <c r="T52" s="997"/>
      <c r="U52" s="997"/>
      <c r="V52" s="997"/>
      <c r="W52" s="997"/>
      <c r="X52" s="997"/>
      <c r="Y52" s="908" t="s">
        <v>635</v>
      </c>
      <c r="Z52" s="981">
        <f t="shared" si="2"/>
        <v>0</v>
      </c>
      <c r="AA52" s="982"/>
      <c r="AB52" s="982"/>
      <c r="AC52" s="982"/>
      <c r="AD52" s="982"/>
      <c r="AE52" s="980"/>
      <c r="AF52" s="980"/>
      <c r="AG52" s="980"/>
      <c r="AH52" s="980"/>
      <c r="AI52" s="980"/>
      <c r="AJ52" s="980"/>
    </row>
    <row r="53" spans="1:36" ht="28.8" x14ac:dyDescent="0.3">
      <c r="A53" s="940" t="s">
        <v>144</v>
      </c>
      <c r="B53" s="933" t="s">
        <v>187</v>
      </c>
      <c r="C53" s="1003"/>
      <c r="D53" s="1002" t="s">
        <v>77</v>
      </c>
      <c r="E53" s="1002"/>
      <c r="F53" s="1002"/>
      <c r="G53" s="1002"/>
      <c r="H53" s="939">
        <f>IF(C53&lt;&gt;"",'[2]CBL Score Standard'!$D109,IF(D53&lt;&gt;"",SUM('[2]CBL Score Standard'!$D109:$E109),IF(E53&lt;&gt;"",SUM('[2]CBL Score Standard'!$D109:$F109),IF(F53&lt;&gt;"",SUM('[2]CBL Score Standard'!$D109:$G109),IF(G53&lt;&gt;"",SUM('[2]CBL Score Standard'!$D109:$H109,0))))))</f>
        <v>4.6511627906976744E-2</v>
      </c>
      <c r="K53" s="1029"/>
      <c r="L53" s="1029"/>
      <c r="M53" s="934" t="s">
        <v>7</v>
      </c>
      <c r="N53" s="889" t="s">
        <v>56</v>
      </c>
      <c r="O53" s="389" t="s">
        <v>419</v>
      </c>
      <c r="P53" s="390">
        <v>43684</v>
      </c>
      <c r="Q53" s="918" t="s">
        <v>420</v>
      </c>
      <c r="R53" s="383" t="s">
        <v>420</v>
      </c>
      <c r="S53" s="889" t="s">
        <v>685</v>
      </c>
      <c r="T53" s="421"/>
      <c r="U53" s="1000"/>
      <c r="V53" s="997"/>
      <c r="W53" s="997"/>
      <c r="X53" s="997"/>
      <c r="Y53" s="973" t="s">
        <v>630</v>
      </c>
      <c r="Z53" s="981">
        <f t="shared" si="2"/>
        <v>0</v>
      </c>
      <c r="AA53" s="982"/>
      <c r="AB53" s="982"/>
      <c r="AC53" s="982"/>
      <c r="AD53" s="982"/>
      <c r="AE53" s="980"/>
      <c r="AF53" s="980"/>
      <c r="AG53" s="980"/>
      <c r="AH53" s="980"/>
      <c r="AI53" s="980"/>
      <c r="AJ53" s="980"/>
    </row>
    <row r="54" spans="1:36" ht="26.4" x14ac:dyDescent="0.3">
      <c r="A54" s="940" t="s">
        <v>144</v>
      </c>
      <c r="B54" s="933" t="s">
        <v>188</v>
      </c>
      <c r="C54" s="1003"/>
      <c r="D54" s="1002" t="s">
        <v>77</v>
      </c>
      <c r="E54" s="1002"/>
      <c r="F54" s="1002"/>
      <c r="G54" s="1002"/>
      <c r="H54" s="939">
        <f>IF(C54&lt;&gt;"",'[2]CBL Score Standard'!$D110,IF(D54&lt;&gt;"",SUM('[2]CBL Score Standard'!$D110:$E110),IF(E54&lt;&gt;"",SUM('[2]CBL Score Standard'!$D110:$F110),IF(F54&lt;&gt;"",SUM('[2]CBL Score Standard'!$D110:$G110),IF(G54&lt;&gt;"",SUM('[2]CBL Score Standard'!$D110:$H110,0))))))</f>
        <v>4.6511627906976744E-2</v>
      </c>
      <c r="K54" s="1029"/>
      <c r="L54" s="1029"/>
      <c r="M54" s="934" t="s">
        <v>7</v>
      </c>
      <c r="N54" s="889" t="s">
        <v>56</v>
      </c>
      <c r="O54" s="925" t="s">
        <v>421</v>
      </c>
      <c r="P54" s="890" t="s">
        <v>230</v>
      </c>
      <c r="Q54" s="891" t="s">
        <v>230</v>
      </c>
      <c r="R54" s="907" t="s">
        <v>230</v>
      </c>
      <c r="S54" s="889"/>
      <c r="T54" s="997"/>
      <c r="U54" s="997"/>
      <c r="V54" s="997"/>
      <c r="W54" s="997"/>
      <c r="X54" s="997"/>
      <c r="Y54" s="973" t="s">
        <v>628</v>
      </c>
      <c r="Z54" s="981">
        <f t="shared" si="2"/>
        <v>0</v>
      </c>
      <c r="AA54" s="982"/>
      <c r="AB54" s="982"/>
      <c r="AC54" s="982"/>
      <c r="AD54" s="982"/>
      <c r="AE54" s="980"/>
      <c r="AF54" s="980"/>
      <c r="AG54" s="980"/>
      <c r="AH54" s="980"/>
      <c r="AI54" s="980"/>
      <c r="AJ54" s="980"/>
    </row>
    <row r="55" spans="1:36" s="883" customFormat="1" x14ac:dyDescent="0.3">
      <c r="A55" s="940" t="s">
        <v>144</v>
      </c>
      <c r="B55" s="933" t="s">
        <v>189</v>
      </c>
      <c r="C55" s="1003"/>
      <c r="D55" s="1004" t="s">
        <v>77</v>
      </c>
      <c r="E55" s="1004"/>
      <c r="F55" s="1002"/>
      <c r="G55" s="1002"/>
      <c r="H55" s="939">
        <f>IF(C55&lt;&gt;"",'[2]CBL Score Standard'!$D111,IF(D55&lt;&gt;"",SUM('[2]CBL Score Standard'!$D111:$E111),IF(E55&lt;&gt;"",SUM('[2]CBL Score Standard'!$D111:$F111),IF(F55&lt;&gt;"",SUM('[2]CBL Score Standard'!$D111:$G111),IF(G55&lt;&gt;"",SUM('[2]CBL Score Standard'!$D111:$H111,0))))))</f>
        <v>2.3255813953488372E-2</v>
      </c>
      <c r="K55" s="1030"/>
      <c r="L55" s="1030"/>
      <c r="M55" s="934" t="s">
        <v>7</v>
      </c>
      <c r="N55" s="889" t="s">
        <v>54</v>
      </c>
      <c r="O55" s="925" t="s">
        <v>231</v>
      </c>
      <c r="P55" s="995">
        <v>43610</v>
      </c>
      <c r="Q55" s="892" t="s">
        <v>164</v>
      </c>
      <c r="R55" s="898" t="s">
        <v>165</v>
      </c>
      <c r="S55" s="889"/>
      <c r="T55" s="997"/>
      <c r="U55" s="997"/>
      <c r="V55" s="997"/>
      <c r="W55" s="997"/>
      <c r="X55" s="997"/>
      <c r="Y55" s="902" t="s">
        <v>232</v>
      </c>
      <c r="Z55" s="981">
        <f t="shared" si="2"/>
        <v>0</v>
      </c>
      <c r="AA55" s="982"/>
      <c r="AB55" s="982"/>
      <c r="AC55" s="982"/>
      <c r="AD55" s="982"/>
      <c r="AE55" s="980"/>
      <c r="AF55" s="980"/>
      <c r="AG55" s="980"/>
      <c r="AH55" s="980"/>
      <c r="AI55" s="980"/>
      <c r="AJ55" s="980"/>
    </row>
    <row r="56" spans="1:36" s="883" customFormat="1" x14ac:dyDescent="0.3">
      <c r="A56" s="940" t="s">
        <v>144</v>
      </c>
      <c r="B56" s="933" t="s">
        <v>190</v>
      </c>
      <c r="C56" s="1003"/>
      <c r="D56" s="1004"/>
      <c r="E56" s="1004"/>
      <c r="F56" s="1002"/>
      <c r="G56" s="1002"/>
      <c r="H56" s="939" t="b">
        <f>IF(C56&lt;&gt;"",'[2]CBL Score Standard'!$D112,IF(D56&lt;&gt;"",SUM('[2]CBL Score Standard'!$D112:$E112),IF(E56&lt;&gt;"",SUM('[2]CBL Score Standard'!$D112:$F112),IF(F56&lt;&gt;"",SUM('[2]CBL Score Standard'!$D112:$G112),IF(G56&lt;&gt;"",SUM('[2]CBL Score Standard'!$D112:$H112,0))))))</f>
        <v>0</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c r="E57" s="1002"/>
      <c r="F57" s="1002"/>
      <c r="G57" s="1002"/>
      <c r="H57" s="939" t="b">
        <f>IF(C57&lt;&gt;"",'[2]CBL Score Standard'!$D113,IF(D57&lt;&gt;"",SUM('[2]CBL Score Standard'!$D113:$E113),IF(E57&lt;&gt;"",SUM('[2]CBL Score Standard'!$D113:$F113),IF(F57&lt;&gt;"",SUM('[2]CBL Score Standard'!$D113:$G113),IF(G57&lt;&gt;"",SUM('[2]CBL Score Standard'!$D113:$H113,0))))))</f>
        <v>0</v>
      </c>
      <c r="K57" s="1173" t="s">
        <v>233</v>
      </c>
      <c r="L57" s="1174"/>
      <c r="M57" s="1174"/>
      <c r="N57" s="1174"/>
      <c r="O57" s="1174"/>
      <c r="P57" s="1174"/>
      <c r="Q57" s="1174"/>
      <c r="R57" s="1174"/>
      <c r="S57" s="1174"/>
      <c r="T57" s="1174"/>
      <c r="U57" s="1174"/>
      <c r="V57" s="1174"/>
      <c r="W57" s="1174"/>
      <c r="X57" s="1174"/>
      <c r="Y57" s="1026"/>
      <c r="Z57" s="985"/>
      <c r="AA57" s="1026"/>
      <c r="AB57" s="1026"/>
      <c r="AC57" s="1026"/>
      <c r="AD57" s="1026"/>
      <c r="AE57" s="1026"/>
      <c r="AF57" s="1026"/>
      <c r="AG57" s="1026"/>
      <c r="AH57" s="1026"/>
      <c r="AI57" s="1026"/>
      <c r="AJ57" s="1026"/>
    </row>
    <row r="58" spans="1:36" ht="27.6" x14ac:dyDescent="0.3">
      <c r="A58" s="940" t="s">
        <v>55</v>
      </c>
      <c r="B58" s="933" t="s">
        <v>419</v>
      </c>
      <c r="C58" s="1003"/>
      <c r="D58" s="1003" t="s">
        <v>77</v>
      </c>
      <c r="E58" s="1004"/>
      <c r="F58" s="1002"/>
      <c r="G58" s="1002"/>
      <c r="H58" s="939">
        <f>IF(C58&lt;&gt;"",'[2]CBL Score Standard'!$D114,IF(D58&lt;&gt;"",SUM('[2]CBL Score Standard'!$D114:$E114),IF(E58&lt;&gt;"",SUM('[2]CBL Score Standard'!$D114:$F114),IF(F58&lt;&gt;"",SUM('[2]CBL Score Standard'!$D114:$G114),IF(G58&lt;&gt;"",SUM('[2]CBL Score Standard'!$D114:$H114,0))))))</f>
        <v>0</v>
      </c>
      <c r="K58" s="1037" t="s">
        <v>133</v>
      </c>
      <c r="L58" s="1037" t="s">
        <v>91</v>
      </c>
      <c r="M58" s="1182" t="s">
        <v>75</v>
      </c>
      <c r="N58" s="1184" t="s">
        <v>134</v>
      </c>
      <c r="O58" s="1025" t="s">
        <v>135</v>
      </c>
      <c r="P58" s="1037" t="s">
        <v>136</v>
      </c>
      <c r="Q58" s="1037" t="s">
        <v>137</v>
      </c>
      <c r="R58" s="1037" t="s">
        <v>138</v>
      </c>
      <c r="S58" s="1035" t="s">
        <v>139</v>
      </c>
      <c r="T58" s="1027" t="s">
        <v>344</v>
      </c>
      <c r="U58" s="1027" t="s">
        <v>342</v>
      </c>
      <c r="V58" s="1027" t="s">
        <v>343</v>
      </c>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27.6" x14ac:dyDescent="0.3">
      <c r="A59" s="940" t="s">
        <v>56</v>
      </c>
      <c r="B59" s="933" t="s">
        <v>421</v>
      </c>
      <c r="C59" s="1003"/>
      <c r="D59" s="1003"/>
      <c r="E59" s="1004"/>
      <c r="F59" s="1002"/>
      <c r="G59" s="1002"/>
      <c r="H59" s="939" t="b">
        <f>IF(C59&lt;&gt;"",'[2]CBL Score Standard'!$D115,IF(D59&lt;&gt;"",SUM('[2]CBL Score Standard'!$D115:$E115),IF(E59&lt;&gt;"",SUM('[2]CBL Score Standard'!$D115:$F115),IF(F59&lt;&gt;"",SUM('[2]CBL Score Standard'!$D115:$G115),IF(G59&lt;&gt;"",SUM('[2]CBL Score Standard'!$D115:$H115,0))))))</f>
        <v>0</v>
      </c>
      <c r="K59" s="1031"/>
      <c r="L59" s="1031"/>
      <c r="M59" s="1183"/>
      <c r="N59" s="1185"/>
      <c r="O59" s="1024"/>
      <c r="P59" s="888" t="s">
        <v>141</v>
      </c>
      <c r="Q59" s="1031"/>
      <c r="R59" s="1031"/>
      <c r="S59" s="1036"/>
      <c r="T59" s="1027"/>
      <c r="U59" s="1027"/>
      <c r="V59" s="1027"/>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028" t="s">
        <v>142</v>
      </c>
      <c r="L60" s="1028" t="s">
        <v>143</v>
      </c>
      <c r="M60" s="934" t="s">
        <v>8</v>
      </c>
      <c r="N60" s="910" t="s">
        <v>2</v>
      </c>
      <c r="O60" s="891" t="s">
        <v>234</v>
      </c>
      <c r="P60" s="911"/>
      <c r="Q60" s="909"/>
      <c r="R60" s="912"/>
      <c r="S60" s="889"/>
      <c r="T60" s="997"/>
      <c r="U60" s="997"/>
      <c r="V60" s="997" t="str">
        <f t="shared" ref="V60:V67" si="3">IF(AND(W60="Y",X60="Y"),"Passed",IF(T60="M","Passed", ""))</f>
        <v/>
      </c>
      <c r="W60" s="997"/>
      <c r="X60" s="997"/>
      <c r="Y60" s="908"/>
      <c r="Z60" s="981">
        <f t="shared" ref="Z60:Z67" si="4">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029"/>
      <c r="L61" s="1029"/>
      <c r="M61" s="934" t="s">
        <v>8</v>
      </c>
      <c r="N61" s="910" t="s">
        <v>63</v>
      </c>
      <c r="O61" s="891" t="s">
        <v>236</v>
      </c>
      <c r="P61" s="911"/>
      <c r="Q61" s="909"/>
      <c r="R61" s="912"/>
      <c r="S61" s="889"/>
      <c r="T61" s="997"/>
      <c r="U61" s="997"/>
      <c r="V61" s="997" t="str">
        <f t="shared" si="3"/>
        <v/>
      </c>
      <c r="W61" s="997"/>
      <c r="X61" s="997"/>
      <c r="Y61" s="908"/>
      <c r="Z61" s="981">
        <f t="shared" si="4"/>
        <v>0</v>
      </c>
      <c r="AA61" s="982"/>
      <c r="AB61" s="982"/>
      <c r="AC61" s="982"/>
      <c r="AD61" s="982"/>
      <c r="AE61" s="980"/>
      <c r="AF61" s="980"/>
      <c r="AG61" s="980"/>
      <c r="AH61" s="980"/>
      <c r="AI61" s="980"/>
      <c r="AJ61" s="980"/>
    </row>
    <row r="62" spans="1:36" x14ac:dyDescent="0.3">
      <c r="A62" s="940" t="s">
        <v>56</v>
      </c>
      <c r="B62" s="933" t="s">
        <v>67</v>
      </c>
      <c r="C62" s="1003"/>
      <c r="D62" s="1003"/>
      <c r="E62" s="1002"/>
      <c r="F62" s="1002"/>
      <c r="G62" s="1002"/>
      <c r="H62" s="939" t="b">
        <f>IF(C62&lt;&gt;"",'[2]CBL Score Standard'!$D118,IF(D62&lt;&gt;"",SUM('[2]CBL Score Standard'!$D118:$E118),IF(E62&lt;&gt;"",SUM('[2]CBL Score Standard'!$D118:$F118),IF(F62&lt;&gt;"",SUM('[2]CBL Score Standard'!$D118:$G118),IF(G62&lt;&gt;"",SUM('[2]CBL Score Standard'!$D118:$H118,0))))))</f>
        <v>0</v>
      </c>
      <c r="K62" s="1029"/>
      <c r="L62" s="1029"/>
      <c r="M62" s="934" t="s">
        <v>8</v>
      </c>
      <c r="N62" s="889" t="s">
        <v>56</v>
      </c>
      <c r="O62" s="891" t="s">
        <v>237</v>
      </c>
      <c r="P62" s="911"/>
      <c r="Q62" s="909"/>
      <c r="R62" s="912"/>
      <c r="S62" s="889"/>
      <c r="T62" s="997"/>
      <c r="U62" s="997"/>
      <c r="V62" s="997" t="str">
        <f t="shared" si="3"/>
        <v/>
      </c>
      <c r="W62" s="997"/>
      <c r="X62" s="997"/>
      <c r="Y62" s="908"/>
      <c r="Z62" s="981">
        <f t="shared" si="4"/>
        <v>0</v>
      </c>
      <c r="AA62" s="982"/>
      <c r="AB62" s="982"/>
      <c r="AC62" s="982"/>
      <c r="AD62" s="982"/>
      <c r="AE62" s="980"/>
      <c r="AF62" s="980"/>
      <c r="AG62" s="980"/>
      <c r="AH62" s="980"/>
      <c r="AI62" s="980"/>
      <c r="AJ62" s="980"/>
    </row>
    <row r="63" spans="1:36" ht="12.75" customHeight="1" thickBot="1" x14ac:dyDescent="0.35">
      <c r="A63" s="941" t="s">
        <v>55</v>
      </c>
      <c r="B63" s="933" t="s">
        <v>1</v>
      </c>
      <c r="C63" s="1003"/>
      <c r="D63" s="1003"/>
      <c r="E63" s="1002"/>
      <c r="F63" s="1002"/>
      <c r="G63" s="1002"/>
      <c r="H63" s="939" t="b">
        <f>IF(C63&lt;&gt;"",'[2]CBL Score Standard'!$D119,IF(D63&lt;&gt;"",SUM('[2]CBL Score Standard'!$D119:$E119),IF(E63&lt;&gt;"",SUM('[2]CBL Score Standard'!$D119:$F119),IF(F63&lt;&gt;"",SUM('[2]CBL Score Standard'!$D119:$G119),IF(G63&lt;&gt;"",SUM('[2]CBL Score Standard'!$D119:$H119,0))))))</f>
        <v>0</v>
      </c>
      <c r="K63" s="1029"/>
      <c r="L63" s="1029"/>
      <c r="M63" s="934" t="s">
        <v>8</v>
      </c>
      <c r="N63" s="889" t="s">
        <v>55</v>
      </c>
      <c r="O63" s="891" t="s">
        <v>238</v>
      </c>
      <c r="P63" s="911"/>
      <c r="Q63" s="909"/>
      <c r="R63" s="912"/>
      <c r="S63" s="889"/>
      <c r="T63" s="997"/>
      <c r="U63" s="997"/>
      <c r="V63" s="997" t="str">
        <f t="shared" si="3"/>
        <v/>
      </c>
      <c r="W63" s="997"/>
      <c r="X63" s="997"/>
      <c r="Y63" s="908"/>
      <c r="Z63" s="981">
        <f t="shared" si="4"/>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1.6321353065539113</v>
      </c>
      <c r="K64" s="1029"/>
      <c r="L64" s="1029"/>
      <c r="M64" s="934" t="s">
        <v>8</v>
      </c>
      <c r="N64" s="910" t="s">
        <v>53</v>
      </c>
      <c r="O64" s="891" t="s">
        <v>239</v>
      </c>
      <c r="P64" s="911"/>
      <c r="Q64" s="909"/>
      <c r="R64" s="912"/>
      <c r="S64" s="889"/>
      <c r="T64" s="997"/>
      <c r="U64" s="997"/>
      <c r="V64" s="997" t="str">
        <f t="shared" si="3"/>
        <v/>
      </c>
      <c r="W64" s="997"/>
      <c r="X64" s="997"/>
      <c r="Y64" s="908"/>
      <c r="Z64" s="981">
        <f t="shared" si="4"/>
        <v>0</v>
      </c>
      <c r="AA64" s="982"/>
      <c r="AB64" s="982"/>
      <c r="AC64" s="982"/>
      <c r="AD64" s="982"/>
      <c r="AE64" s="980"/>
      <c r="AF64" s="980"/>
      <c r="AG64" s="980"/>
      <c r="AH64" s="980"/>
      <c r="AI64" s="980"/>
      <c r="AJ64" s="980"/>
    </row>
    <row r="65" spans="1:36" ht="28.2" thickBot="1" x14ac:dyDescent="0.35">
      <c r="A65" s="942" t="s">
        <v>83</v>
      </c>
      <c r="B65" s="943"/>
      <c r="C65" s="954">
        <v>0.81818181818181823</v>
      </c>
      <c r="D65" s="954">
        <v>0.89473684210526316</v>
      </c>
      <c r="E65" s="954">
        <v>0</v>
      </c>
      <c r="F65" s="954">
        <v>0</v>
      </c>
      <c r="G65" s="954">
        <v>0</v>
      </c>
      <c r="H65" s="944">
        <v>0</v>
      </c>
      <c r="K65" s="1029"/>
      <c r="L65" s="1029"/>
      <c r="M65" s="934" t="s">
        <v>8</v>
      </c>
      <c r="N65" s="910" t="s">
        <v>59</v>
      </c>
      <c r="O65" s="891" t="s">
        <v>240</v>
      </c>
      <c r="P65" s="911"/>
      <c r="Q65" s="909"/>
      <c r="R65" s="912"/>
      <c r="S65" s="889"/>
      <c r="T65" s="997"/>
      <c r="U65" s="997"/>
      <c r="V65" s="997" t="str">
        <f t="shared" si="3"/>
        <v/>
      </c>
      <c r="W65" s="997"/>
      <c r="X65" s="997"/>
      <c r="Y65" s="908"/>
      <c r="Z65" s="981">
        <f t="shared" si="4"/>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0</v>
      </c>
      <c r="K66" s="1029"/>
      <c r="L66" s="1029"/>
      <c r="M66" s="934" t="s">
        <v>8</v>
      </c>
      <c r="N66" s="910" t="s">
        <v>55</v>
      </c>
      <c r="O66" s="891" t="s">
        <v>515</v>
      </c>
      <c r="P66" s="911"/>
      <c r="Q66" s="909"/>
      <c r="R66" s="912"/>
      <c r="S66" s="889" t="s">
        <v>685</v>
      </c>
      <c r="T66" s="997"/>
      <c r="U66" s="1134">
        <v>44042.458333333336</v>
      </c>
      <c r="V66" s="997" t="s">
        <v>374</v>
      </c>
      <c r="W66" s="997"/>
      <c r="X66" s="997"/>
      <c r="Y66" s="908"/>
      <c r="Z66" s="981">
        <f t="shared" si="4"/>
        <v>0</v>
      </c>
      <c r="AA66" s="982"/>
      <c r="AB66" s="982"/>
      <c r="AC66" s="982"/>
      <c r="AD66" s="982"/>
      <c r="AE66" s="980"/>
      <c r="AF66" s="980"/>
      <c r="AG66" s="980"/>
      <c r="AH66" s="980"/>
      <c r="AI66" s="980"/>
      <c r="AJ66" s="980"/>
    </row>
    <row r="67" spans="1:36" x14ac:dyDescent="0.3">
      <c r="C67" s="955"/>
      <c r="D67" s="955"/>
      <c r="E67" s="955"/>
      <c r="F67" s="955"/>
      <c r="G67" s="955"/>
      <c r="K67" s="1030"/>
      <c r="L67" s="1030"/>
      <c r="M67" s="934" t="s">
        <v>8</v>
      </c>
      <c r="N67" s="910" t="s">
        <v>149</v>
      </c>
      <c r="O67" s="891" t="s">
        <v>370</v>
      </c>
      <c r="P67" s="904" t="s">
        <v>145</v>
      </c>
      <c r="Q67" s="892" t="s">
        <v>217</v>
      </c>
      <c r="R67" s="898" t="s">
        <v>241</v>
      </c>
      <c r="S67" s="889"/>
      <c r="T67" s="997"/>
      <c r="U67" s="997"/>
      <c r="V67" s="997" t="str">
        <f t="shared" si="3"/>
        <v/>
      </c>
      <c r="W67" s="997"/>
      <c r="X67" s="997"/>
      <c r="Y67" s="899" t="s">
        <v>242</v>
      </c>
      <c r="Z67" s="981">
        <f t="shared" si="4"/>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73" t="s">
        <v>243</v>
      </c>
      <c r="L69" s="1174"/>
      <c r="M69" s="1174"/>
      <c r="N69" s="1174"/>
      <c r="O69" s="1174"/>
      <c r="P69" s="1174"/>
      <c r="Q69" s="1174"/>
      <c r="R69" s="1174"/>
      <c r="S69" s="1174"/>
      <c r="T69" s="1174"/>
      <c r="U69" s="1174"/>
      <c r="V69" s="1174"/>
      <c r="W69" s="1174"/>
      <c r="X69" s="1174"/>
      <c r="Y69" s="1026"/>
      <c r="Z69" s="985"/>
      <c r="AA69" s="1026"/>
      <c r="AB69" s="1026"/>
      <c r="AC69" s="1026"/>
      <c r="AD69" s="1026"/>
      <c r="AE69" s="1026"/>
      <c r="AF69" s="1026"/>
      <c r="AG69" s="1026"/>
      <c r="AH69" s="1026"/>
      <c r="AI69" s="1026"/>
      <c r="AJ69" s="1026"/>
    </row>
    <row r="70" spans="1:36" ht="27.6" x14ac:dyDescent="0.3">
      <c r="B70" s="955"/>
      <c r="C70" s="955"/>
      <c r="D70" s="955"/>
      <c r="E70" s="955"/>
      <c r="F70" s="955"/>
      <c r="G70" s="955"/>
      <c r="K70" s="1037" t="s">
        <v>133</v>
      </c>
      <c r="L70" s="1037" t="s">
        <v>91</v>
      </c>
      <c r="M70" s="1182" t="s">
        <v>75</v>
      </c>
      <c r="N70" s="1184" t="s">
        <v>134</v>
      </c>
      <c r="O70" s="1025" t="s">
        <v>135</v>
      </c>
      <c r="P70" s="1037" t="s">
        <v>136</v>
      </c>
      <c r="Q70" s="1037" t="s">
        <v>137</v>
      </c>
      <c r="R70" s="1037" t="s">
        <v>138</v>
      </c>
      <c r="S70" s="1035" t="s">
        <v>139</v>
      </c>
      <c r="T70" s="1027" t="s">
        <v>344</v>
      </c>
      <c r="U70" s="1027" t="s">
        <v>342</v>
      </c>
      <c r="V70" s="1027" t="s">
        <v>343</v>
      </c>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27.6" x14ac:dyDescent="0.3">
      <c r="B71" s="955"/>
      <c r="C71" s="955"/>
      <c r="D71" s="955"/>
      <c r="E71" s="955"/>
      <c r="F71" s="955"/>
      <c r="G71" s="955"/>
      <c r="K71" s="1031"/>
      <c r="L71" s="1031"/>
      <c r="M71" s="1183"/>
      <c r="N71" s="1185"/>
      <c r="O71" s="1024"/>
      <c r="P71" s="888" t="s">
        <v>141</v>
      </c>
      <c r="Q71" s="1031"/>
      <c r="R71" s="1031"/>
      <c r="S71" s="1036"/>
      <c r="T71" s="1027"/>
      <c r="U71" s="1027"/>
      <c r="V71" s="1027"/>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B72" s="955"/>
      <c r="C72" s="955"/>
      <c r="D72" s="955"/>
      <c r="E72" s="955"/>
      <c r="F72" s="955"/>
      <c r="G72" s="955"/>
      <c r="K72" s="1028" t="s">
        <v>142</v>
      </c>
      <c r="L72" s="1028" t="s">
        <v>143</v>
      </c>
      <c r="M72" s="934" t="s">
        <v>9</v>
      </c>
      <c r="N72" s="910" t="s">
        <v>235</v>
      </c>
      <c r="O72" s="891" t="s">
        <v>244</v>
      </c>
      <c r="P72" s="913"/>
      <c r="Q72" s="914"/>
      <c r="R72" s="915"/>
      <c r="S72" s="889"/>
      <c r="T72" s="997"/>
      <c r="U72" s="997"/>
      <c r="V72" s="997" t="str">
        <f>IF(AND(W72="Y",X72="Y"),"Passed",IF(T72="M","Passed", ""))</f>
        <v/>
      </c>
      <c r="W72" s="997"/>
      <c r="X72" s="997"/>
      <c r="Y72" s="916"/>
      <c r="Z72" s="981">
        <f t="shared" ref="Z72:Z75" si="5">DATEDIF(AA72,AB72,"m")/12+DATEDIF(AC72,AD72,"m")/12+DATEDIF(AE72,AF72,"m")/12+DATEDIF(AG72,AH72,"m")/12+DATEDIF(AI72,AJ72,"m")/12</f>
        <v>0</v>
      </c>
      <c r="AA72" s="982"/>
      <c r="AB72" s="982"/>
      <c r="AC72" s="982"/>
      <c r="AD72" s="982"/>
      <c r="AE72" s="980"/>
      <c r="AF72" s="980"/>
      <c r="AG72" s="980"/>
      <c r="AH72" s="980"/>
      <c r="AI72" s="980"/>
      <c r="AJ72" s="980"/>
    </row>
    <row r="73" spans="1:36" x14ac:dyDescent="0.3">
      <c r="B73" s="955"/>
      <c r="C73" s="955"/>
      <c r="D73" s="955"/>
      <c r="E73" s="955"/>
      <c r="F73" s="955"/>
      <c r="G73" s="955"/>
      <c r="K73" s="1029"/>
      <c r="L73" s="1029"/>
      <c r="M73" s="934" t="s">
        <v>9</v>
      </c>
      <c r="N73" s="910" t="s">
        <v>229</v>
      </c>
      <c r="O73" s="891" t="s">
        <v>245</v>
      </c>
      <c r="P73" s="913"/>
      <c r="Q73" s="914"/>
      <c r="R73" s="915"/>
      <c r="S73" s="889"/>
      <c r="T73" s="997"/>
      <c r="U73" s="997"/>
      <c r="V73" s="997" t="str">
        <f>IF(AND(W73="Y",X73="Y"),"Passed",IF(T73="M","Passed", ""))</f>
        <v/>
      </c>
      <c r="W73" s="997"/>
      <c r="X73" s="997"/>
      <c r="Y73" s="916"/>
      <c r="Z73" s="981">
        <f t="shared" si="5"/>
        <v>0</v>
      </c>
      <c r="AA73" s="982"/>
      <c r="AB73" s="982"/>
      <c r="AC73" s="982"/>
      <c r="AD73" s="982"/>
      <c r="AE73" s="980"/>
      <c r="AF73" s="980"/>
      <c r="AG73" s="980"/>
      <c r="AH73" s="980"/>
      <c r="AI73" s="980"/>
      <c r="AJ73" s="980"/>
    </row>
    <row r="74" spans="1:36" ht="41.4" x14ac:dyDescent="0.3">
      <c r="B74" s="955"/>
      <c r="C74" s="955"/>
      <c r="D74" s="955"/>
      <c r="E74" s="955"/>
      <c r="F74" s="955"/>
      <c r="G74" s="955"/>
      <c r="K74" s="1029"/>
      <c r="L74" s="1029"/>
      <c r="M74" s="934" t="s">
        <v>9</v>
      </c>
      <c r="N74" s="910" t="s">
        <v>3</v>
      </c>
      <c r="O74" s="891" t="s">
        <v>516</v>
      </c>
      <c r="P74" s="913"/>
      <c r="Q74" s="914"/>
      <c r="R74" s="915"/>
      <c r="S74" s="889"/>
      <c r="T74" s="997"/>
      <c r="U74" s="997"/>
      <c r="V74" s="997" t="str">
        <f>IF(AND(W74="Y",X74="Y"),"Passed",IF(T74="M","Passed", ""))</f>
        <v/>
      </c>
      <c r="W74" s="997"/>
      <c r="X74" s="997"/>
      <c r="Y74" s="916"/>
      <c r="Z74" s="981">
        <f t="shared" si="5"/>
        <v>0</v>
      </c>
      <c r="AA74" s="982"/>
      <c r="AB74" s="982"/>
      <c r="AC74" s="982"/>
      <c r="AD74" s="982"/>
      <c r="AE74" s="980"/>
      <c r="AF74" s="980"/>
      <c r="AG74" s="980"/>
      <c r="AH74" s="980"/>
      <c r="AI74" s="980"/>
      <c r="AJ74" s="980"/>
    </row>
    <row r="75" spans="1:36" ht="12.75" customHeight="1" x14ac:dyDescent="0.3">
      <c r="B75" s="955"/>
      <c r="C75" s="955"/>
      <c r="D75" s="955"/>
      <c r="E75" s="955"/>
      <c r="F75" s="955"/>
      <c r="G75" s="955"/>
      <c r="K75" s="1030"/>
      <c r="L75" s="1030"/>
      <c r="M75" s="934" t="s">
        <v>9</v>
      </c>
      <c r="N75" s="910" t="s">
        <v>3</v>
      </c>
      <c r="O75" s="891" t="s">
        <v>246</v>
      </c>
      <c r="P75" s="913"/>
      <c r="Q75" s="914"/>
      <c r="R75" s="915"/>
      <c r="S75" s="889"/>
      <c r="T75" s="997"/>
      <c r="U75" s="997"/>
      <c r="V75" s="997" t="str">
        <f>IF(AND(W75="Y",X75="Y"),"Passed",IF(T75="M","Passed", ""))</f>
        <v/>
      </c>
      <c r="W75" s="997"/>
      <c r="X75" s="997"/>
      <c r="Y75" s="916"/>
      <c r="Z75" s="981">
        <f t="shared" si="5"/>
        <v>0</v>
      </c>
      <c r="AA75" s="982"/>
      <c r="AB75" s="982"/>
      <c r="AC75" s="982"/>
      <c r="AD75" s="982"/>
      <c r="AE75" s="980"/>
      <c r="AF75" s="980"/>
      <c r="AG75" s="980"/>
      <c r="AH75" s="980"/>
      <c r="AI75" s="980"/>
      <c r="AJ75" s="980"/>
    </row>
    <row r="76" spans="1:36" x14ac:dyDescent="0.3">
      <c r="B76" s="955"/>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B77" s="955"/>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B78" s="955"/>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B79" s="955"/>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B80" s="955"/>
      <c r="C80" s="955"/>
      <c r="D80" s="955"/>
      <c r="E80" s="955"/>
      <c r="F80" s="955"/>
      <c r="G80" s="955"/>
    </row>
    <row r="81" spans="2:7" x14ac:dyDescent="0.3">
      <c r="B81" s="955"/>
      <c r="C81" s="955"/>
      <c r="D81" s="955"/>
      <c r="E81" s="955"/>
      <c r="F81" s="955"/>
      <c r="G81" s="955"/>
    </row>
    <row r="82" spans="2:7" x14ac:dyDescent="0.3">
      <c r="B82" s="955"/>
      <c r="C82" s="955"/>
      <c r="D82" s="955"/>
      <c r="E82" s="955"/>
      <c r="F82" s="955"/>
      <c r="G82" s="955"/>
    </row>
    <row r="83" spans="2:7" x14ac:dyDescent="0.3">
      <c r="B83" s="955"/>
      <c r="C83" s="955"/>
      <c r="D83" s="955"/>
      <c r="E83" s="955"/>
      <c r="F83" s="955"/>
      <c r="G83" s="955"/>
    </row>
    <row r="84" spans="2:7" x14ac:dyDescent="0.3">
      <c r="B84" s="955"/>
      <c r="C84" s="955"/>
      <c r="D84" s="955"/>
      <c r="E84" s="955"/>
      <c r="F84" s="955"/>
      <c r="G84" s="955"/>
    </row>
    <row r="85" spans="2:7" x14ac:dyDescent="0.3">
      <c r="B85" s="955"/>
      <c r="C85" s="955"/>
      <c r="D85" s="955"/>
      <c r="E85" s="955"/>
      <c r="F85" s="955"/>
      <c r="G85" s="955"/>
    </row>
    <row r="86" spans="2:7" x14ac:dyDescent="0.3">
      <c r="B86" s="955"/>
      <c r="C86" s="955"/>
      <c r="D86" s="955"/>
      <c r="E86" s="955"/>
      <c r="F86" s="955"/>
      <c r="G86" s="955"/>
    </row>
    <row r="87" spans="2:7" x14ac:dyDescent="0.3">
      <c r="B87" s="955"/>
      <c r="C87" s="955"/>
      <c r="D87" s="955"/>
      <c r="E87" s="955"/>
      <c r="F87" s="955"/>
      <c r="G87" s="955"/>
    </row>
    <row r="88" spans="2:7" x14ac:dyDescent="0.3">
      <c r="B88" s="955"/>
      <c r="C88" s="955"/>
      <c r="D88" s="955"/>
      <c r="E88" s="955"/>
      <c r="F88" s="955"/>
      <c r="G88" s="955"/>
    </row>
    <row r="89" spans="2:7" x14ac:dyDescent="0.3">
      <c r="B89" s="955"/>
      <c r="C89" s="955"/>
      <c r="D89" s="955"/>
      <c r="E89" s="955"/>
      <c r="F89" s="955"/>
      <c r="G89" s="955"/>
    </row>
    <row r="90" spans="2:7" x14ac:dyDescent="0.3">
      <c r="B90" s="955"/>
      <c r="C90" s="955"/>
      <c r="D90" s="955"/>
      <c r="E90" s="955"/>
      <c r="F90" s="955"/>
      <c r="G90" s="955"/>
    </row>
    <row r="91" spans="2:7" x14ac:dyDescent="0.3">
      <c r="B91" s="955"/>
      <c r="C91" s="955"/>
      <c r="D91" s="955"/>
      <c r="E91" s="955"/>
      <c r="F91" s="955"/>
      <c r="G91" s="955"/>
    </row>
    <row r="92" spans="2:7" x14ac:dyDescent="0.3">
      <c r="B92" s="955"/>
      <c r="C92" s="955"/>
      <c r="D92" s="955"/>
      <c r="E92" s="955"/>
      <c r="F92" s="955"/>
      <c r="G92" s="955"/>
    </row>
    <row r="93" spans="2:7" x14ac:dyDescent="0.3">
      <c r="B93" s="955"/>
      <c r="C93" s="955"/>
      <c r="D93" s="955"/>
      <c r="E93" s="955"/>
      <c r="F93" s="955"/>
      <c r="G93" s="955"/>
    </row>
    <row r="94" spans="2:7" x14ac:dyDescent="0.3">
      <c r="B94" s="955"/>
      <c r="C94" s="955"/>
      <c r="D94" s="955"/>
      <c r="E94" s="955"/>
      <c r="F94" s="955"/>
      <c r="G94" s="955"/>
    </row>
    <row r="95" spans="2:7" x14ac:dyDescent="0.3">
      <c r="B95" s="955"/>
      <c r="C95" s="955"/>
      <c r="D95" s="955"/>
      <c r="E95" s="955"/>
      <c r="F95" s="955"/>
      <c r="G95" s="955"/>
    </row>
    <row r="96" spans="2:7" x14ac:dyDescent="0.3">
      <c r="B96" s="955"/>
      <c r="C96" s="955"/>
      <c r="D96" s="955"/>
      <c r="E96" s="955"/>
      <c r="F96" s="955"/>
      <c r="G96" s="955"/>
    </row>
    <row r="97" spans="2:7" x14ac:dyDescent="0.3">
      <c r="B97" s="955"/>
      <c r="C97" s="955"/>
      <c r="D97" s="955"/>
      <c r="E97" s="955"/>
      <c r="F97" s="955"/>
      <c r="G97" s="955"/>
    </row>
    <row r="98" spans="2:7" x14ac:dyDescent="0.3">
      <c r="B98" s="955"/>
      <c r="C98" s="955"/>
      <c r="D98" s="955"/>
      <c r="E98" s="955"/>
      <c r="F98" s="955"/>
      <c r="G98" s="955"/>
    </row>
    <row r="99" spans="2:7" x14ac:dyDescent="0.3">
      <c r="B99" s="955"/>
      <c r="C99" s="955"/>
      <c r="D99" s="955"/>
      <c r="E99" s="955"/>
      <c r="F99" s="955"/>
      <c r="G99" s="955"/>
    </row>
    <row r="100" spans="2:7" x14ac:dyDescent="0.3">
      <c r="B100" s="955"/>
      <c r="C100" s="955"/>
      <c r="D100" s="955"/>
      <c r="E100" s="955"/>
      <c r="F100" s="955"/>
      <c r="G100" s="955"/>
    </row>
    <row r="101" spans="2:7" x14ac:dyDescent="0.3">
      <c r="B101" s="955"/>
      <c r="C101" s="955"/>
      <c r="D101" s="955"/>
      <c r="E101" s="955"/>
      <c r="F101" s="955"/>
      <c r="G101" s="955"/>
    </row>
    <row r="102" spans="2:7" x14ac:dyDescent="0.3">
      <c r="B102" s="955"/>
      <c r="C102" s="955"/>
      <c r="D102" s="955"/>
      <c r="E102" s="955"/>
      <c r="F102" s="955"/>
      <c r="G102" s="955"/>
    </row>
    <row r="103" spans="2:7" x14ac:dyDescent="0.3">
      <c r="B103" s="955"/>
      <c r="C103" s="955"/>
      <c r="D103" s="955"/>
      <c r="E103" s="955"/>
      <c r="F103" s="955"/>
      <c r="G103" s="955"/>
    </row>
    <row r="104" spans="2:7" x14ac:dyDescent="0.3">
      <c r="B104" s="955"/>
      <c r="C104" s="955"/>
      <c r="D104" s="955"/>
      <c r="E104" s="955"/>
      <c r="F104" s="955"/>
      <c r="G104" s="955"/>
    </row>
    <row r="105" spans="2:7" x14ac:dyDescent="0.3">
      <c r="B105" s="955"/>
      <c r="C105" s="955"/>
      <c r="D105" s="955"/>
      <c r="E105" s="955"/>
      <c r="F105" s="955"/>
      <c r="G105" s="955"/>
    </row>
    <row r="106" spans="2:7" x14ac:dyDescent="0.3">
      <c r="B106" s="955"/>
      <c r="C106" s="955"/>
      <c r="D106" s="955"/>
      <c r="E106" s="955"/>
      <c r="F106" s="955"/>
      <c r="G106" s="955"/>
    </row>
    <row r="107" spans="2:7" x14ac:dyDescent="0.3">
      <c r="B107" s="955"/>
      <c r="C107" s="955"/>
      <c r="D107" s="955"/>
      <c r="E107" s="955"/>
      <c r="F107" s="955"/>
      <c r="G107" s="955"/>
    </row>
    <row r="108" spans="2:7" x14ac:dyDescent="0.3">
      <c r="B108" s="955"/>
      <c r="C108" s="955"/>
      <c r="D108" s="955"/>
      <c r="E108" s="955"/>
      <c r="F108" s="955"/>
      <c r="G108" s="955"/>
    </row>
    <row r="109" spans="2:7" x14ac:dyDescent="0.3">
      <c r="B109" s="955"/>
      <c r="C109" s="955"/>
      <c r="D109" s="955"/>
      <c r="E109" s="955"/>
      <c r="F109" s="955"/>
      <c r="G109" s="955"/>
    </row>
    <row r="110" spans="2:7" x14ac:dyDescent="0.3">
      <c r="B110" s="955"/>
      <c r="C110" s="955"/>
      <c r="D110" s="955"/>
      <c r="E110" s="955"/>
      <c r="F110" s="955"/>
      <c r="G110" s="955"/>
    </row>
    <row r="111" spans="2:7" x14ac:dyDescent="0.3">
      <c r="B111" s="955"/>
      <c r="C111" s="955"/>
      <c r="D111" s="955"/>
      <c r="E111" s="955"/>
      <c r="F111" s="955"/>
      <c r="G111" s="955"/>
    </row>
    <row r="112" spans="2:7" x14ac:dyDescent="0.3">
      <c r="B112" s="955"/>
      <c r="C112" s="955"/>
      <c r="D112" s="955"/>
      <c r="E112" s="955"/>
      <c r="F112" s="955"/>
      <c r="G112" s="955"/>
    </row>
    <row r="113" spans="2:7" x14ac:dyDescent="0.3">
      <c r="B113" s="955"/>
      <c r="C113" s="955"/>
      <c r="D113" s="955"/>
      <c r="E113" s="955"/>
      <c r="F113" s="955"/>
      <c r="G113" s="955"/>
    </row>
    <row r="114" spans="2:7" x14ac:dyDescent="0.3">
      <c r="B114" s="955"/>
      <c r="C114" s="955"/>
      <c r="D114" s="955"/>
      <c r="E114" s="955"/>
      <c r="F114" s="955"/>
      <c r="G114" s="955"/>
    </row>
    <row r="115" spans="2:7" x14ac:dyDescent="0.3">
      <c r="B115" s="955"/>
      <c r="C115" s="955"/>
      <c r="D115" s="955"/>
      <c r="E115" s="955"/>
      <c r="F115" s="955"/>
      <c r="G115" s="955"/>
    </row>
    <row r="116" spans="2:7" x14ac:dyDescent="0.3">
      <c r="B116" s="955"/>
      <c r="C116" s="955"/>
      <c r="D116" s="955"/>
      <c r="E116" s="955"/>
      <c r="F116" s="955"/>
      <c r="G116" s="955"/>
    </row>
    <row r="117" spans="2:7" x14ac:dyDescent="0.3">
      <c r="B117" s="955"/>
      <c r="C117" s="955"/>
      <c r="D117" s="955"/>
      <c r="E117" s="955"/>
      <c r="F117" s="955"/>
      <c r="G117" s="955"/>
    </row>
    <row r="118" spans="2:7" x14ac:dyDescent="0.3">
      <c r="B118" s="955"/>
      <c r="C118" s="955"/>
      <c r="D118" s="955"/>
      <c r="E118" s="955"/>
      <c r="F118" s="955"/>
      <c r="G118" s="955"/>
    </row>
    <row r="119" spans="2:7" x14ac:dyDescent="0.3">
      <c r="B119" s="955"/>
      <c r="C119" s="955"/>
      <c r="D119" s="955"/>
      <c r="E119" s="955"/>
      <c r="F119" s="955"/>
      <c r="G119" s="955"/>
    </row>
    <row r="120" spans="2:7" x14ac:dyDescent="0.3">
      <c r="B120" s="955"/>
      <c r="C120" s="955"/>
      <c r="D120" s="955"/>
      <c r="E120" s="955"/>
      <c r="F120" s="955"/>
      <c r="G120" s="955"/>
    </row>
    <row r="121" spans="2:7" x14ac:dyDescent="0.3">
      <c r="B121" s="955"/>
      <c r="C121" s="955"/>
      <c r="D121" s="955"/>
      <c r="E121" s="955"/>
      <c r="F121" s="955"/>
      <c r="G121" s="955"/>
    </row>
    <row r="122" spans="2:7" x14ac:dyDescent="0.3">
      <c r="B122" s="955"/>
      <c r="C122" s="955"/>
      <c r="D122" s="955"/>
      <c r="E122" s="955"/>
      <c r="F122" s="955"/>
      <c r="G122" s="955"/>
    </row>
    <row r="123" spans="2:7" x14ac:dyDescent="0.3">
      <c r="B123" s="955"/>
      <c r="C123" s="955"/>
      <c r="D123" s="955"/>
      <c r="E123" s="955"/>
      <c r="F123" s="955"/>
      <c r="G123" s="955"/>
    </row>
    <row r="124" spans="2:7" x14ac:dyDescent="0.3">
      <c r="B124" s="955"/>
      <c r="C124" s="955"/>
      <c r="D124" s="955"/>
      <c r="E124" s="955"/>
      <c r="F124" s="955"/>
      <c r="G124" s="955"/>
    </row>
    <row r="125" spans="2:7" x14ac:dyDescent="0.3">
      <c r="C125" s="955"/>
      <c r="D125" s="955"/>
      <c r="E125" s="955"/>
      <c r="F125" s="955"/>
      <c r="G125" s="955"/>
    </row>
    <row r="126" spans="2:7" x14ac:dyDescent="0.3">
      <c r="C126" s="955"/>
      <c r="D126" s="955"/>
      <c r="E126" s="955"/>
      <c r="F126" s="955"/>
      <c r="G126" s="955"/>
    </row>
    <row r="127" spans="2:7" x14ac:dyDescent="0.3">
      <c r="C127" s="955"/>
      <c r="D127" s="955"/>
      <c r="E127" s="955"/>
      <c r="F127" s="955"/>
      <c r="G127" s="955"/>
    </row>
    <row r="128" spans="2: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3:AN66"/>
  <mergeCells count="48">
    <mergeCell ref="AG70:AH70"/>
    <mergeCell ref="AI70:AJ70"/>
    <mergeCell ref="AI58:AJ58"/>
    <mergeCell ref="A64:G64"/>
    <mergeCell ref="A66:G66"/>
    <mergeCell ref="K69:X69"/>
    <mergeCell ref="M70:M71"/>
    <mergeCell ref="N70:N71"/>
    <mergeCell ref="Z70:Z71"/>
    <mergeCell ref="AA70:AB70"/>
    <mergeCell ref="AC70:AD70"/>
    <mergeCell ref="AE70:AF70"/>
    <mergeCell ref="AI38:AJ38"/>
    <mergeCell ref="K57:X57"/>
    <mergeCell ref="M58:M59"/>
    <mergeCell ref="N58:N59"/>
    <mergeCell ref="Z58:Z59"/>
    <mergeCell ref="AA58:AB58"/>
    <mergeCell ref="AC58:AD58"/>
    <mergeCell ref="AE58:AF58"/>
    <mergeCell ref="AG58:AH58"/>
    <mergeCell ref="AE17:AF17"/>
    <mergeCell ref="AG17:AH17"/>
    <mergeCell ref="AI17:AJ17"/>
    <mergeCell ref="K37:X37"/>
    <mergeCell ref="M38:M39"/>
    <mergeCell ref="N38:N39"/>
    <mergeCell ref="Z38:Z39"/>
    <mergeCell ref="AA38:AB38"/>
    <mergeCell ref="AC38:AD38"/>
    <mergeCell ref="AE38:AF38"/>
    <mergeCell ref="M17:M18"/>
    <mergeCell ref="N17:N18"/>
    <mergeCell ref="Z17:Z18"/>
    <mergeCell ref="AA17:AB17"/>
    <mergeCell ref="AC17:AD17"/>
    <mergeCell ref="AG38:AH38"/>
    <mergeCell ref="AC2:AD2"/>
    <mergeCell ref="AE2:AF2"/>
    <mergeCell ref="AG2:AH2"/>
    <mergeCell ref="AI2:AJ2"/>
    <mergeCell ref="K16:X16"/>
    <mergeCell ref="AA2:AB2"/>
    <mergeCell ref="A1:H1"/>
    <mergeCell ref="K1:X1"/>
    <mergeCell ref="M2:M3"/>
    <mergeCell ref="N2:N3"/>
    <mergeCell ref="Z2:Z3"/>
  </mergeCells>
  <conditionalFormatting sqref="C7:D7 F7:H7">
    <cfRule type="containsText" dxfId="1994" priority="23" operator="containsText" text="N/A">
      <formula>NOT(ISERROR(SEARCH("N/A",C7)))</formula>
    </cfRule>
    <cfRule type="containsText" dxfId="1993" priority="24" operator="containsText" text="Blank">
      <formula>NOT(ISERROR(SEARCH("Blank",C7)))</formula>
    </cfRule>
    <cfRule type="containsText" dxfId="1992" priority="25" operator="containsText" text="M">
      <formula>NOT(ISERROR(SEARCH("M",C7)))</formula>
    </cfRule>
  </conditionalFormatting>
  <conditionalFormatting sqref="B125:B1048576 B1:B28 B30:B69">
    <cfRule type="duplicateValues" dxfId="1991" priority="22"/>
  </conditionalFormatting>
  <conditionalFormatting sqref="B29">
    <cfRule type="duplicateValues" dxfId="1990" priority="21"/>
  </conditionalFormatting>
  <conditionalFormatting sqref="Z4 Z51:Z55 Z40:Z43 Z45:Z49 Z19:Z35">
    <cfRule type="cellIs" dxfId="1989" priority="20" operator="greaterThan">
      <formula>0</formula>
    </cfRule>
  </conditionalFormatting>
  <conditionalFormatting sqref="Z5:Z14">
    <cfRule type="cellIs" dxfId="1988" priority="19" operator="greaterThan">
      <formula>0</formula>
    </cfRule>
  </conditionalFormatting>
  <conditionalFormatting sqref="Z60:Z67">
    <cfRule type="cellIs" dxfId="1987" priority="18" operator="greaterThan">
      <formula>0</formula>
    </cfRule>
  </conditionalFormatting>
  <conditionalFormatting sqref="Z72:Z75">
    <cfRule type="cellIs" dxfId="1986" priority="17" operator="greaterThan">
      <formula>0</formula>
    </cfRule>
  </conditionalFormatting>
  <conditionalFormatting sqref="Z50">
    <cfRule type="cellIs" dxfId="1985" priority="16" operator="greaterThan">
      <formula>0</formula>
    </cfRule>
  </conditionalFormatting>
  <conditionalFormatting sqref="Z44">
    <cfRule type="cellIs" dxfId="1984" priority="15" operator="greaterThan">
      <formula>0</formula>
    </cfRule>
  </conditionalFormatting>
  <conditionalFormatting sqref="E12">
    <cfRule type="containsText" dxfId="1983" priority="4" operator="containsText" text="N/A">
      <formula>NOT(ISERROR(SEARCH("N/A",E12)))</formula>
    </cfRule>
    <cfRule type="containsText" dxfId="1982" priority="5" operator="containsText" text="O">
      <formula>NOT(ISERROR(SEARCH("O",E12)))</formula>
    </cfRule>
    <cfRule type="containsText" dxfId="1981" priority="6" operator="containsText" text="M">
      <formula>NOT(ISERROR(SEARCH("M",E12)))</formula>
    </cfRule>
  </conditionalFormatting>
  <conditionalFormatting sqref="G46">
    <cfRule type="containsText" dxfId="1980" priority="14" operator="containsText" text="O">
      <formula>NOT(ISERROR(SEARCH("O",G46)))</formula>
    </cfRule>
  </conditionalFormatting>
  <conditionalFormatting sqref="G46">
    <cfRule type="containsText" dxfId="1979" priority="11" operator="containsText" text="N/A">
      <formula>NOT(ISERROR(SEARCH("N/A",G46)))</formula>
    </cfRule>
    <cfRule type="containsText" dxfId="1978" priority="12" operator="containsText" text="Blank">
      <formula>NOT(ISERROR(SEARCH("Blank",G46)))</formula>
    </cfRule>
    <cfRule type="containsText" dxfId="1977" priority="13" operator="containsText" text="M">
      <formula>NOT(ISERROR(SEARCH("M",G46)))</formula>
    </cfRule>
  </conditionalFormatting>
  <conditionalFormatting sqref="E13">
    <cfRule type="containsText" dxfId="1976" priority="1" operator="containsText" text="N/A">
      <formula>NOT(ISERROR(SEARCH("N/A",E13)))</formula>
    </cfRule>
    <cfRule type="containsText" dxfId="1975" priority="2" operator="containsText" text="O">
      <formula>NOT(ISERROR(SEARCH("O",E13)))</formula>
    </cfRule>
    <cfRule type="containsText" dxfId="1974" priority="3" operator="containsText" text="M">
      <formula>NOT(ISERROR(SEARCH("M",E13)))</formula>
    </cfRule>
  </conditionalFormatting>
  <conditionalFormatting sqref="C46:F46">
    <cfRule type="containsText" dxfId="1973" priority="10" operator="containsText" text="O">
      <formula>NOT(ISERROR(SEARCH("O",C46)))</formula>
    </cfRule>
  </conditionalFormatting>
  <conditionalFormatting sqref="C46:F46">
    <cfRule type="containsText" dxfId="1972" priority="7" operator="containsText" text="N/A">
      <formula>NOT(ISERROR(SEARCH("N/A",C46)))</formula>
    </cfRule>
    <cfRule type="containsText" dxfId="1971" priority="8" operator="containsText" text="Blank">
      <formula>NOT(ISERROR(SEARCH("Blank",C46)))</formula>
    </cfRule>
    <cfRule type="containsText" dxfId="1970" priority="9" operator="containsText" text="M">
      <formula>NOT(ISERROR(SEARCH("M",C46)))</formula>
    </cfRule>
  </conditionalFormatting>
  <dataValidations count="3">
    <dataValidation type="list" allowBlank="1" showInputMessage="1" showErrorMessage="1" sqref="T70:T79 T58:T68 T17:T36 T38:T56 T2:T15">
      <formula1>"M, O, N/A"</formula1>
    </dataValidation>
    <dataValidation type="list" allowBlank="1" showInputMessage="1" showErrorMessage="1" sqref="V58:V68 V70:V79 V17:V36 V38:V56 V2:V15">
      <formula1>"Passed, Failed, N/A"</formula1>
    </dataValidation>
    <dataValidation type="list" allowBlank="1" showInputMessage="1" showErrorMessage="1" sqref="X33 X19 X21 X4:X10 W70:W79 W2:W15 W58:W68 X12 W17:W36 W38:W56">
      <formula1>"Y, N"</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7" right="0.7" top="0.75" bottom="0.75" header="0.3" footer="0.3"/>
  <pageSetup scale="22" orientation="portrait" r:id="rId19"/>
  <drawing r:id="rId20"/>
  <legacyDrawing r:id="rId21"/>
  <controls>
    <mc:AlternateContent xmlns:mc="http://schemas.openxmlformats.org/markup-compatibility/2006">
      <mc:Choice Requires="x14">
        <control shapeId="1122307" r:id="rId22" name="CommandButton3">
          <controlPr autoLine="0" r:id="rId23">
            <anchor moveWithCells="1">
              <from>
                <xdr:col>15</xdr:col>
                <xdr:colOff>632460</xdr:colOff>
                <xdr:row>28</xdr:row>
                <xdr:rowOff>0</xdr:rowOff>
              </from>
              <to>
                <xdr:col>15</xdr:col>
                <xdr:colOff>1546860</xdr:colOff>
                <xdr:row>28</xdr:row>
                <xdr:rowOff>312420</xdr:rowOff>
              </to>
            </anchor>
          </controlPr>
        </control>
      </mc:Choice>
      <mc:Fallback>
        <control shapeId="1122307" r:id="rId22" name="CommandButton3"/>
      </mc:Fallback>
    </mc:AlternateContent>
    <mc:AlternateContent xmlns:mc="http://schemas.openxmlformats.org/markup-compatibility/2006">
      <mc:Choice Requires="x14">
        <control shapeId="1122306" r:id="rId24" name="CommandButton2">
          <controlPr defaultSize="0" autoLine="0" r:id="rId25">
            <anchor moveWithCells="1">
              <from>
                <xdr:col>8</xdr:col>
                <xdr:colOff>68580</xdr:colOff>
                <xdr:row>18</xdr:row>
                <xdr:rowOff>0</xdr:rowOff>
              </from>
              <to>
                <xdr:col>9</xdr:col>
                <xdr:colOff>388620</xdr:colOff>
                <xdr:row>20</xdr:row>
                <xdr:rowOff>83820</xdr:rowOff>
              </to>
            </anchor>
          </controlPr>
        </control>
      </mc:Choice>
      <mc:Fallback>
        <control shapeId="1122306" r:id="rId24" name="CommandButton2"/>
      </mc:Fallback>
    </mc:AlternateContent>
    <mc:AlternateContent xmlns:mc="http://schemas.openxmlformats.org/markup-compatibility/2006">
      <mc:Choice Requires="x14">
        <control shapeId="1122305" r:id="rId26" name="CommandButton1">
          <controlPr defaultSize="0" autoLine="0" r:id="rId27">
            <anchor moveWithCells="1">
              <from>
                <xdr:col>8</xdr:col>
                <xdr:colOff>114300</xdr:colOff>
                <xdr:row>6</xdr:row>
                <xdr:rowOff>106680</xdr:rowOff>
              </from>
              <to>
                <xdr:col>9</xdr:col>
                <xdr:colOff>403860</xdr:colOff>
                <xdr:row>8</xdr:row>
                <xdr:rowOff>0</xdr:rowOff>
              </to>
            </anchor>
          </controlPr>
        </control>
      </mc:Choice>
      <mc:Fallback>
        <control shapeId="1122305" r:id="rId26" name="CommandButton1"/>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7">
    <tabColor theme="7" tint="0.79998168889431442"/>
    <pageSetUpPr fitToPage="1"/>
  </sheetPr>
  <dimension ref="A1:AN196"/>
  <sheetViews>
    <sheetView showGridLines="0" topLeftCell="N1" zoomScale="85" zoomScaleNormal="85" workbookViewId="0">
      <selection activeCell="T9" sqref="T9"/>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26.109375" style="883" customWidth="1"/>
    <col min="19" max="19" width="12.6640625" style="883" bestFit="1" customWidth="1"/>
    <col min="20" max="20" width="12.5546875" style="883" customWidth="1"/>
    <col min="21" max="21" width="11" style="883" bestFit="1" customWidth="1"/>
    <col min="22" max="22" width="10.44140625" style="883" bestFit="1" customWidth="1"/>
    <col min="23" max="23" width="23.44140625" style="883" bestFit="1" customWidth="1"/>
    <col min="24" max="24" width="22.88671875" style="883" bestFit="1" customWidth="1"/>
    <col min="25" max="25" width="42.33203125" style="883" bestFit="1" customWidth="1"/>
    <col min="26" max="26" width="16.5546875" style="883" bestFit="1" customWidth="1"/>
    <col min="27" max="36" width="11" style="883" bestFit="1" customWidth="1"/>
    <col min="37" max="40" width="9.109375" style="883"/>
    <col min="41" max="16384" width="9.109375" style="884"/>
  </cols>
  <sheetData>
    <row r="1" spans="1:36" ht="12.75" customHeight="1" x14ac:dyDescent="0.45">
      <c r="A1" s="1188" t="s">
        <v>82</v>
      </c>
      <c r="B1" s="1189"/>
      <c r="C1" s="1189"/>
      <c r="D1" s="1189"/>
      <c r="E1" s="1189"/>
      <c r="F1" s="1189"/>
      <c r="G1" s="1189"/>
      <c r="H1" s="1189"/>
      <c r="K1" s="1173" t="s">
        <v>627</v>
      </c>
      <c r="L1" s="1174"/>
      <c r="M1" s="1174"/>
      <c r="N1" s="1174"/>
      <c r="O1" s="1174"/>
      <c r="P1" s="1174"/>
      <c r="Q1" s="1174"/>
      <c r="R1" s="1174"/>
      <c r="S1" s="1174"/>
      <c r="T1" s="1174"/>
      <c r="U1" s="1174"/>
      <c r="V1" s="1174"/>
      <c r="W1" s="1174"/>
      <c r="X1" s="1174"/>
      <c r="Y1" s="1026"/>
      <c r="Z1" s="985"/>
      <c r="AA1" s="1026"/>
      <c r="AB1" s="1026"/>
      <c r="AC1" s="1026"/>
      <c r="AD1" s="1026"/>
      <c r="AE1" s="1026"/>
      <c r="AF1" s="1026"/>
      <c r="AG1" s="1026"/>
      <c r="AH1" s="1026"/>
      <c r="AI1" s="1026"/>
      <c r="AJ1" s="1026"/>
    </row>
    <row r="2" spans="1:36" ht="27.6" x14ac:dyDescent="0.3">
      <c r="A2" s="932" t="s">
        <v>367</v>
      </c>
      <c r="B2" s="997" t="s">
        <v>624</v>
      </c>
      <c r="C2" s="884"/>
      <c r="D2" s="884"/>
      <c r="E2" s="884"/>
      <c r="F2" s="884"/>
      <c r="G2" s="884"/>
      <c r="H2" s="884"/>
      <c r="K2" s="1038" t="s">
        <v>133</v>
      </c>
      <c r="L2" s="1038" t="s">
        <v>91</v>
      </c>
      <c r="M2" s="1182" t="s">
        <v>75</v>
      </c>
      <c r="N2" s="1190" t="s">
        <v>134</v>
      </c>
      <c r="O2" s="1038" t="s">
        <v>135</v>
      </c>
      <c r="P2" s="1038" t="s">
        <v>136</v>
      </c>
      <c r="Q2" s="1038" t="s">
        <v>137</v>
      </c>
      <c r="R2" s="1038" t="s">
        <v>138</v>
      </c>
      <c r="S2" s="1027" t="s">
        <v>139</v>
      </c>
      <c r="T2" s="1027" t="s">
        <v>344</v>
      </c>
      <c r="U2" s="1027" t="s">
        <v>342</v>
      </c>
      <c r="V2" s="1027" t="s">
        <v>343</v>
      </c>
      <c r="W2" s="1027" t="s">
        <v>375</v>
      </c>
      <c r="X2" s="1027" t="s">
        <v>376</v>
      </c>
      <c r="Y2" s="983"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43794</v>
      </c>
      <c r="C3" s="950"/>
      <c r="D3" s="884"/>
      <c r="E3" s="884"/>
      <c r="F3" s="884"/>
      <c r="G3" s="884"/>
      <c r="H3" s="884"/>
      <c r="K3" s="1031"/>
      <c r="L3" s="1031"/>
      <c r="M3" s="1183"/>
      <c r="N3" s="1185"/>
      <c r="O3" s="1031"/>
      <c r="P3" s="888" t="s">
        <v>141</v>
      </c>
      <c r="Q3" s="1031"/>
      <c r="R3" s="1031"/>
      <c r="S3" s="1027"/>
      <c r="T3" s="1027"/>
      <c r="U3" s="1027"/>
      <c r="V3" s="1027"/>
      <c r="W3" s="1027"/>
      <c r="X3" s="1027"/>
      <c r="Y3" s="984"/>
      <c r="Z3" s="1187"/>
      <c r="AA3" s="1023" t="s">
        <v>672</v>
      </c>
      <c r="AB3" s="1023" t="s">
        <v>673</v>
      </c>
      <c r="AC3" s="1023" t="s">
        <v>672</v>
      </c>
      <c r="AD3" s="1023" t="s">
        <v>673</v>
      </c>
      <c r="AE3" s="1023" t="s">
        <v>672</v>
      </c>
      <c r="AF3" s="1023" t="s">
        <v>673</v>
      </c>
      <c r="AG3" s="1023" t="s">
        <v>672</v>
      </c>
      <c r="AH3" s="1023" t="s">
        <v>673</v>
      </c>
      <c r="AI3" s="1023" t="s">
        <v>672</v>
      </c>
      <c r="AJ3" s="1023" t="s">
        <v>673</v>
      </c>
    </row>
    <row r="4" spans="1:36" x14ac:dyDescent="0.3">
      <c r="A4" s="932" t="s">
        <v>368</v>
      </c>
      <c r="B4" s="949">
        <f ca="1">DATEDIF(B3,TODAY(),"D")/365</f>
        <v>0.95890410958904104</v>
      </c>
      <c r="C4" s="884"/>
      <c r="D4" s="884"/>
      <c r="E4" s="884"/>
      <c r="F4" s="884"/>
      <c r="G4" s="884"/>
      <c r="H4" s="884"/>
      <c r="K4" s="1028" t="s">
        <v>142</v>
      </c>
      <c r="L4" s="1028" t="s">
        <v>143</v>
      </c>
      <c r="M4" s="934" t="s">
        <v>5</v>
      </c>
      <c r="N4" s="929" t="s">
        <v>144</v>
      </c>
      <c r="O4" s="924" t="s">
        <v>372</v>
      </c>
      <c r="P4" s="964" t="s">
        <v>145</v>
      </c>
      <c r="Q4" s="964" t="s">
        <v>146</v>
      </c>
      <c r="R4" s="962" t="s">
        <v>147</v>
      </c>
      <c r="S4" s="889" t="s">
        <v>624</v>
      </c>
      <c r="T4" s="997" t="s">
        <v>72</v>
      </c>
      <c r="U4" s="997"/>
      <c r="V4" s="997"/>
      <c r="W4" s="997"/>
      <c r="X4" s="997"/>
      <c r="Y4" s="979" t="s">
        <v>148</v>
      </c>
      <c r="Z4" s="981">
        <f>DATEDIF(AA4,AB4,"m")/12+DATEDIF(AC4,AD4,"m")/12+DATEDIF(AE4,AF4,"m")/12+DATEDIF(AG4,AH4,"m")/12+DATEDIF(AI4,AJ4,"m")/12</f>
        <v>0</v>
      </c>
      <c r="AA4" s="982"/>
      <c r="AB4" s="982"/>
      <c r="AC4" s="982"/>
      <c r="AD4" s="982"/>
      <c r="AE4" s="980"/>
      <c r="AF4" s="980"/>
      <c r="AG4" s="980"/>
      <c r="AH4" s="980"/>
      <c r="AI4" s="980"/>
      <c r="AJ4" s="980"/>
    </row>
    <row r="5" spans="1:36" ht="12.75" customHeight="1" x14ac:dyDescent="0.3">
      <c r="A5" s="932" t="s">
        <v>387</v>
      </c>
      <c r="B5" s="949">
        <v>2.5</v>
      </c>
      <c r="C5" s="951"/>
      <c r="D5" s="884"/>
      <c r="E5" s="884"/>
      <c r="F5" s="884"/>
      <c r="G5" s="884"/>
      <c r="H5" s="884"/>
      <c r="K5" s="1029"/>
      <c r="L5" s="1029"/>
      <c r="M5" s="934" t="s">
        <v>5</v>
      </c>
      <c r="N5" s="929" t="s">
        <v>144</v>
      </c>
      <c r="O5" s="924" t="s">
        <v>373</v>
      </c>
      <c r="P5" s="966"/>
      <c r="Q5" s="965" t="s">
        <v>150</v>
      </c>
      <c r="R5" s="963" t="s">
        <v>151</v>
      </c>
      <c r="S5" s="889" t="s">
        <v>624</v>
      </c>
      <c r="T5" s="997" t="s">
        <v>72</v>
      </c>
      <c r="U5" s="997"/>
      <c r="V5" s="997" t="s">
        <v>374</v>
      </c>
      <c r="W5" s="997"/>
      <c r="X5" s="997"/>
      <c r="Y5" s="1043"/>
      <c r="Z5" s="981">
        <f t="shared" ref="Z5:Z14" ca="1" si="0">DATEDIF(AA5,AB5,"m")/12+DATEDIF(AC5,AD5,"m")/12+DATEDIF(AE5,AF5,"m")/12+DATEDIF(AG5,AH5,"m")/12+DATEDIF(AI5,AJ5,"m")/12</f>
        <v>0.91666666666666663</v>
      </c>
      <c r="AA5" s="982">
        <v>43796</v>
      </c>
      <c r="AB5" s="982">
        <f ca="1">TODAY()</f>
        <v>44144</v>
      </c>
      <c r="AC5" s="982"/>
      <c r="AD5" s="982"/>
      <c r="AE5" s="980"/>
      <c r="AF5" s="980"/>
      <c r="AG5" s="980"/>
      <c r="AH5" s="980"/>
      <c r="AI5" s="980"/>
      <c r="AJ5" s="980"/>
    </row>
    <row r="6" spans="1:36" ht="15" thickBot="1" x14ac:dyDescent="0.35">
      <c r="A6" s="932" t="s">
        <v>388</v>
      </c>
      <c r="B6" s="949">
        <f ca="1">B4+B5</f>
        <v>3.4589041095890409</v>
      </c>
      <c r="C6" s="951"/>
      <c r="K6" s="1029"/>
      <c r="L6" s="1029"/>
      <c r="M6" s="934" t="s">
        <v>5</v>
      </c>
      <c r="N6" s="891" t="s">
        <v>149</v>
      </c>
      <c r="O6" s="918" t="s">
        <v>149</v>
      </c>
      <c r="P6" s="966"/>
      <c r="Q6" s="892" t="s">
        <v>150</v>
      </c>
      <c r="R6" s="893" t="s">
        <v>151</v>
      </c>
      <c r="S6" s="889" t="s">
        <v>624</v>
      </c>
      <c r="T6" s="997" t="s">
        <v>72</v>
      </c>
      <c r="U6" s="997"/>
      <c r="V6" s="997" t="s">
        <v>374</v>
      </c>
      <c r="W6" s="997"/>
      <c r="X6" s="997"/>
      <c r="Y6" s="894" t="s">
        <v>152</v>
      </c>
      <c r="Z6" s="981">
        <f t="shared" ca="1" si="0"/>
        <v>0.91666666666666663</v>
      </c>
      <c r="AA6" s="982">
        <v>43796</v>
      </c>
      <c r="AB6" s="982">
        <f ca="1">TODAY()</f>
        <v>44144</v>
      </c>
      <c r="AC6" s="982"/>
      <c r="AD6" s="982"/>
      <c r="AE6" s="980"/>
      <c r="AF6" s="980"/>
      <c r="AG6" s="980"/>
      <c r="AH6" s="980"/>
      <c r="AI6" s="980"/>
      <c r="AJ6" s="980"/>
    </row>
    <row r="7" spans="1:36" ht="28.2"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966"/>
      <c r="Q7" s="964" t="s">
        <v>247</v>
      </c>
      <c r="R7" s="962" t="s">
        <v>154</v>
      </c>
      <c r="S7" s="889" t="s">
        <v>624</v>
      </c>
      <c r="T7" s="997" t="s">
        <v>72</v>
      </c>
      <c r="U7" s="997"/>
      <c r="V7" s="997"/>
      <c r="W7" s="997"/>
      <c r="X7" s="997"/>
      <c r="Y7" s="1042" t="s">
        <v>248</v>
      </c>
      <c r="Z7" s="981">
        <f t="shared" si="0"/>
        <v>0</v>
      </c>
      <c r="AA7" s="982"/>
      <c r="AB7" s="982"/>
      <c r="AC7" s="982"/>
      <c r="AD7" s="982"/>
      <c r="AE7" s="980"/>
      <c r="AF7" s="980"/>
      <c r="AG7" s="980"/>
      <c r="AH7" s="980"/>
      <c r="AI7" s="980"/>
      <c r="AJ7" s="980"/>
    </row>
    <row r="8" spans="1:36" x14ac:dyDescent="0.3">
      <c r="A8" s="937" t="s">
        <v>56</v>
      </c>
      <c r="B8" s="938" t="s">
        <v>182</v>
      </c>
      <c r="C8" s="1003"/>
      <c r="D8" s="1002" t="s">
        <v>77</v>
      </c>
      <c r="E8" s="1002"/>
      <c r="F8" s="1002"/>
      <c r="G8" s="1002"/>
      <c r="H8" s="939">
        <f>IF(C8&lt;&gt;"",'[2]CBL Score Standard'!$D64,IF(D8&lt;&gt;"",SUM('[2]CBL Score Standard'!$D64:$E64),IF(E8&lt;&gt;"",SUM('[2]CBL Score Standard'!$D64:$F64),IF(F8&lt;&gt;"",SUM('[2]CBL Score Standard'!$D64:$G64),IF(G8&lt;&gt;"",SUM('[2]CBL Score Standard'!$D64:$H64,0))))))</f>
        <v>4.6511627906976744E-2</v>
      </c>
      <c r="K8" s="1029"/>
      <c r="L8" s="1029"/>
      <c r="M8" s="934" t="s">
        <v>5</v>
      </c>
      <c r="N8" s="931" t="s">
        <v>144</v>
      </c>
      <c r="O8" s="896" t="s">
        <v>517</v>
      </c>
      <c r="P8" s="966"/>
      <c r="Q8" s="892" t="s">
        <v>153</v>
      </c>
      <c r="R8" s="893" t="s">
        <v>156</v>
      </c>
      <c r="S8" s="889" t="s">
        <v>624</v>
      </c>
      <c r="T8" s="997" t="s">
        <v>72</v>
      </c>
      <c r="U8" s="997"/>
      <c r="V8" s="997"/>
      <c r="W8" s="997"/>
      <c r="X8" s="997"/>
      <c r="Y8" s="897" t="s">
        <v>157</v>
      </c>
      <c r="Z8" s="981">
        <f t="shared" si="0"/>
        <v>0</v>
      </c>
      <c r="AA8" s="982"/>
      <c r="AB8" s="982"/>
      <c r="AC8" s="982"/>
      <c r="AD8" s="982"/>
      <c r="AE8" s="980"/>
      <c r="AF8" s="980"/>
      <c r="AG8" s="980"/>
      <c r="AH8" s="980"/>
      <c r="AI8" s="980"/>
      <c r="AJ8" s="980"/>
    </row>
    <row r="9" spans="1:36" x14ac:dyDescent="0.3">
      <c r="A9" s="940" t="s">
        <v>56</v>
      </c>
      <c r="B9" s="933" t="s">
        <v>427</v>
      </c>
      <c r="C9" s="1003"/>
      <c r="D9" s="1002" t="s">
        <v>77</v>
      </c>
      <c r="E9" s="1002"/>
      <c r="F9" s="1002"/>
      <c r="G9" s="1002"/>
      <c r="H9" s="939">
        <f>IF(C9&lt;&gt;"",'[2]CBL Score Standard'!$D65,IF(D9&lt;&gt;"",SUM('[2]CBL Score Standard'!$D65:$E65),IF(E9&lt;&gt;"",SUM('[2]CBL Score Standard'!$D65:$F65),IF(F9&lt;&gt;"",SUM('[2]CBL Score Standard'!$D65:$G65),IF(G9&lt;&gt;"",SUM('[2]CBL Score Standard'!$D65:$H65,0))))))</f>
        <v>4.6511627906976744E-2</v>
      </c>
      <c r="K9" s="1029"/>
      <c r="L9" s="1029"/>
      <c r="M9" s="934" t="s">
        <v>5</v>
      </c>
      <c r="N9" s="931" t="s">
        <v>144</v>
      </c>
      <c r="O9" s="896" t="s">
        <v>661</v>
      </c>
      <c r="P9" s="966"/>
      <c r="Q9" s="892" t="s">
        <v>155</v>
      </c>
      <c r="R9" s="893" t="s">
        <v>158</v>
      </c>
      <c r="S9" s="889" t="s">
        <v>624</v>
      </c>
      <c r="T9" s="997" t="s">
        <v>72</v>
      </c>
      <c r="U9" s="997"/>
      <c r="V9" s="997" t="s">
        <v>374</v>
      </c>
      <c r="W9" s="997"/>
      <c r="X9" s="997"/>
      <c r="Y9" s="894" t="s">
        <v>159</v>
      </c>
      <c r="Z9" s="981">
        <f t="shared" ca="1" si="0"/>
        <v>0.91666666666666663</v>
      </c>
      <c r="AA9" s="982">
        <v>43796</v>
      </c>
      <c r="AB9" s="982">
        <f ca="1">TODAY()</f>
        <v>44144</v>
      </c>
      <c r="AC9" s="982"/>
      <c r="AD9" s="982"/>
      <c r="AE9" s="980"/>
      <c r="AF9" s="980"/>
      <c r="AG9" s="980"/>
      <c r="AH9" s="980"/>
      <c r="AI9" s="980"/>
      <c r="AJ9" s="980"/>
    </row>
    <row r="10" spans="1:36" x14ac:dyDescent="0.3">
      <c r="A10" s="940" t="s">
        <v>56</v>
      </c>
      <c r="B10" s="933" t="s">
        <v>663</v>
      </c>
      <c r="C10" s="1003"/>
      <c r="D10" s="1003" t="s">
        <v>77</v>
      </c>
      <c r="E10" s="1005"/>
      <c r="F10" s="1002"/>
      <c r="G10" s="1002"/>
      <c r="H10" s="939">
        <f>IF(C10&lt;&gt;"",'[2]CBL Score Standard'!$D66,IF(D10&lt;&gt;"",SUM('[2]CBL Score Standard'!$D66:$E66),IF(E10&lt;&gt;"",SUM('[2]CBL Score Standard'!$D66:$F66),IF(F10&lt;&gt;"",SUM('[2]CBL Score Standard'!$D66:$G66),IF(G10&lt;&gt;"",SUM('[2]CBL Score Standard'!$D66:$H66,0))))))</f>
        <v>0</v>
      </c>
      <c r="K10" s="1029"/>
      <c r="L10" s="1029"/>
      <c r="M10" s="934" t="s">
        <v>5</v>
      </c>
      <c r="N10" s="931" t="s">
        <v>144</v>
      </c>
      <c r="O10" s="896" t="s">
        <v>662</v>
      </c>
      <c r="P10" s="966"/>
      <c r="Q10" s="976" t="s">
        <v>659</v>
      </c>
      <c r="R10" s="976" t="s">
        <v>278</v>
      </c>
      <c r="S10" s="889"/>
      <c r="T10" s="997"/>
      <c r="U10" s="997"/>
      <c r="V10" s="997"/>
      <c r="W10" s="997"/>
      <c r="X10" s="997"/>
      <c r="Y10" s="899" t="s">
        <v>160</v>
      </c>
      <c r="Z10" s="981">
        <f t="shared" si="0"/>
        <v>0</v>
      </c>
      <c r="AA10" s="982"/>
      <c r="AB10" s="982"/>
      <c r="AC10" s="982"/>
      <c r="AD10" s="982"/>
      <c r="AE10" s="980"/>
      <c r="AF10" s="980"/>
      <c r="AG10" s="980"/>
      <c r="AH10" s="980"/>
      <c r="AI10" s="980"/>
      <c r="AJ10" s="980"/>
    </row>
    <row r="11" spans="1:36" x14ac:dyDescent="0.3">
      <c r="A11" s="940" t="s">
        <v>56</v>
      </c>
      <c r="B11" s="933" t="s">
        <v>215</v>
      </c>
      <c r="C11" s="1003" t="s">
        <v>77</v>
      </c>
      <c r="D11" s="1003"/>
      <c r="E11" s="1005"/>
      <c r="F11" s="1002"/>
      <c r="G11" s="1002"/>
      <c r="H11" s="939">
        <f>IF(C11&lt;&gt;"",'[2]CBL Score Standard'!$D67,IF(D11&lt;&gt;"",SUM('[2]CBL Score Standard'!$D67:$E67),IF(E11&lt;&gt;"",SUM('[2]CBL Score Standard'!$D67:$F67),IF(F11&lt;&gt;"",SUM('[2]CBL Score Standard'!$D67:$G67),IF(G11&lt;&gt;"",SUM('[2]CBL Score Standard'!$D67:$H67,0))))))</f>
        <v>0</v>
      </c>
      <c r="K11" s="1029"/>
      <c r="L11" s="1029"/>
      <c r="M11" s="934" t="s">
        <v>5</v>
      </c>
      <c r="N11" s="889" t="s">
        <v>31</v>
      </c>
      <c r="O11" s="925" t="s">
        <v>175</v>
      </c>
      <c r="P11" s="1029"/>
      <c r="Q11" s="890" t="s">
        <v>383</v>
      </c>
      <c r="R11" s="893" t="s">
        <v>176</v>
      </c>
      <c r="S11" s="889" t="s">
        <v>624</v>
      </c>
      <c r="T11" s="997" t="s">
        <v>72</v>
      </c>
      <c r="U11" s="997"/>
      <c r="V11" s="997"/>
      <c r="W11" s="997"/>
      <c r="X11" s="997"/>
      <c r="Y11" s="897" t="s">
        <v>177</v>
      </c>
      <c r="Z11" s="981">
        <f t="shared" si="0"/>
        <v>0</v>
      </c>
      <c r="AA11" s="982"/>
      <c r="AB11" s="982"/>
      <c r="AC11" s="982"/>
      <c r="AD11" s="982"/>
      <c r="AE11" s="980"/>
      <c r="AF11" s="980"/>
      <c r="AG11" s="980"/>
      <c r="AH11" s="980"/>
      <c r="AI11" s="980"/>
      <c r="AJ11" s="980"/>
    </row>
    <row r="12" spans="1:36" x14ac:dyDescent="0.3">
      <c r="A12" s="940" t="s">
        <v>63</v>
      </c>
      <c r="B12" s="933" t="s">
        <v>236</v>
      </c>
      <c r="C12" s="1003"/>
      <c r="D12" s="1003"/>
      <c r="E12" s="1003"/>
      <c r="F12" s="1002"/>
      <c r="G12" s="1002"/>
      <c r="H12" s="939" t="b">
        <f>IF(C12&lt;&gt;"",'[2]CBL Score Standard'!$D68,IF(D12&lt;&gt;"",SUM('[2]CBL Score Standard'!$D68:$E68),IF(E12&lt;&gt;"",SUM('[2]CBL Score Standard'!$D68:$F68),IF(F12&lt;&gt;"",SUM('[2]CBL Score Standard'!$D68:$G68),IF(G12&lt;&gt;"",SUM('[2]CBL Score Standard'!$D68:$H68,0))))))</f>
        <v>0</v>
      </c>
      <c r="K12" s="1029"/>
      <c r="L12" s="1029"/>
      <c r="M12" s="934" t="s">
        <v>5</v>
      </c>
      <c r="N12" s="931" t="s">
        <v>31</v>
      </c>
      <c r="O12" s="896" t="s">
        <v>660</v>
      </c>
      <c r="P12" s="995">
        <v>43613</v>
      </c>
      <c r="Q12" s="892" t="s">
        <v>167</v>
      </c>
      <c r="R12" s="893" t="s">
        <v>168</v>
      </c>
      <c r="S12" s="889" t="s">
        <v>624</v>
      </c>
      <c r="T12" s="421" t="s">
        <v>72</v>
      </c>
      <c r="U12" s="997"/>
      <c r="V12" s="997" t="s">
        <v>374</v>
      </c>
      <c r="W12" s="997"/>
      <c r="X12" s="997"/>
      <c r="Y12" s="894"/>
      <c r="Z12" s="981">
        <f t="shared" si="0"/>
        <v>0</v>
      </c>
      <c r="AA12" s="982"/>
      <c r="AB12" s="982"/>
      <c r="AC12" s="982"/>
      <c r="AD12" s="982"/>
      <c r="AE12" s="980"/>
      <c r="AF12" s="980"/>
      <c r="AG12" s="980"/>
      <c r="AH12" s="980"/>
      <c r="AI12" s="980"/>
      <c r="AJ12" s="980"/>
    </row>
    <row r="13" spans="1:36"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892" t="s">
        <v>230</v>
      </c>
      <c r="Q13" s="892" t="s">
        <v>217</v>
      </c>
      <c r="R13" s="892" t="s">
        <v>217</v>
      </c>
      <c r="S13" s="889" t="s">
        <v>624</v>
      </c>
      <c r="T13" s="421"/>
      <c r="U13" s="1000"/>
      <c r="V13" s="997"/>
      <c r="W13" s="997"/>
      <c r="X13" s="997"/>
      <c r="Y13" s="894" t="s">
        <v>169</v>
      </c>
      <c r="Z13" s="981">
        <f t="shared" si="0"/>
        <v>0</v>
      </c>
      <c r="AA13" s="982"/>
      <c r="AB13" s="982"/>
      <c r="AC13" s="982"/>
      <c r="AD13" s="982"/>
      <c r="AE13" s="980"/>
      <c r="AF13" s="980"/>
      <c r="AG13" s="980"/>
      <c r="AH13" s="980"/>
      <c r="AI13" s="980"/>
      <c r="AJ13" s="980"/>
    </row>
    <row r="14" spans="1:36" ht="27.6" x14ac:dyDescent="0.3">
      <c r="A14" s="940" t="s">
        <v>55</v>
      </c>
      <c r="B14" s="933" t="s">
        <v>694</v>
      </c>
      <c r="C14" s="1003"/>
      <c r="D14" s="1003"/>
      <c r="E14" s="1002"/>
      <c r="F14" s="1002"/>
      <c r="G14" s="1002"/>
      <c r="H14" s="939" t="b">
        <f>IF(C14&lt;&gt;"",'[2]CBL Score Standard'!$D70,IF(D14&lt;&gt;"",SUM('[2]CBL Score Standard'!$D70:$E70),IF(E14&lt;&gt;"",SUM('[2]CBL Score Standard'!$D70:$F70),IF(F14&lt;&gt;"",SUM('[2]CBL Score Standard'!$D70:$G70),IF(G14&lt;&gt;"",SUM('[2]CBL Score Standard'!$D70:$H70,0))))))</f>
        <v>0</v>
      </c>
      <c r="K14" s="1030"/>
      <c r="L14" s="1030"/>
      <c r="M14" s="934" t="s">
        <v>5</v>
      </c>
      <c r="N14" s="889" t="s">
        <v>41</v>
      </c>
      <c r="O14" s="923" t="s">
        <v>450</v>
      </c>
      <c r="P14" s="995">
        <v>43627</v>
      </c>
      <c r="Q14" s="892" t="s">
        <v>381</v>
      </c>
      <c r="R14" s="893" t="s">
        <v>382</v>
      </c>
      <c r="S14" s="889" t="s">
        <v>624</v>
      </c>
      <c r="T14" s="421" t="s">
        <v>72</v>
      </c>
      <c r="U14" s="995"/>
      <c r="V14" s="997" t="s">
        <v>374</v>
      </c>
      <c r="W14" s="997"/>
      <c r="X14" s="997"/>
      <c r="Y14" s="894" t="s">
        <v>163</v>
      </c>
      <c r="Z14" s="981">
        <f t="shared" si="0"/>
        <v>0</v>
      </c>
      <c r="AA14" s="982"/>
      <c r="AB14" s="982"/>
      <c r="AC14" s="982"/>
      <c r="AD14" s="982"/>
      <c r="AE14" s="980"/>
      <c r="AF14" s="980"/>
      <c r="AG14" s="980"/>
      <c r="AH14" s="980"/>
      <c r="AI14" s="980"/>
      <c r="AJ14" s="980"/>
    </row>
    <row r="15" spans="1:36" x14ac:dyDescent="0.3">
      <c r="A15" s="940" t="s">
        <v>55</v>
      </c>
      <c r="B15" s="933" t="s">
        <v>185</v>
      </c>
      <c r="C15" s="1003"/>
      <c r="D15" s="1002"/>
      <c r="E15" s="1002"/>
      <c r="F15" s="1002"/>
      <c r="G15" s="1002"/>
      <c r="H15" s="939" t="b">
        <f>IF(C15&lt;&gt;"",'[2]CBL Score Standard'!$D71,IF(D15&lt;&gt;"",SUM('[2]CBL Score Standard'!$D71:$E71),IF(E15&lt;&gt;"",SUM('[2]CBL Score Standard'!$D71:$F71),IF(F15&lt;&gt;"",SUM('[2]CBL Score Standard'!$D71:$G71),IF(G15&lt;&gt;"",SUM('[2]CBL Score Standard'!$D71:$H71,0))))))</f>
        <v>0</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D16" s="1003" t="s">
        <v>77</v>
      </c>
      <c r="E16" s="1006"/>
      <c r="F16" s="1003"/>
      <c r="G16" s="1003"/>
      <c r="H16" s="939">
        <f>IF(C16&lt;&gt;"",'[2]CBL Score Standard'!$D72,IF(D16&lt;&gt;"",SUM('[2]CBL Score Standard'!$D72:$E72),IF(E16&lt;&gt;"",SUM('[2]CBL Score Standard'!$D72:$F72),IF(F16&lt;&gt;"",SUM('[2]CBL Score Standard'!$D72:$G72),IF(G16&lt;&gt;"",SUM('[2]CBL Score Standard'!$D72:$H72,0))))))</f>
        <v>0</v>
      </c>
      <c r="K16" s="1173" t="s">
        <v>170</v>
      </c>
      <c r="L16" s="1174"/>
      <c r="M16" s="1174"/>
      <c r="N16" s="1174"/>
      <c r="O16" s="1174"/>
      <c r="P16" s="1174"/>
      <c r="Q16" s="1174"/>
      <c r="R16" s="1174"/>
      <c r="S16" s="1174"/>
      <c r="T16" s="1174"/>
      <c r="U16" s="1174"/>
      <c r="V16" s="1174"/>
      <c r="W16" s="1174"/>
      <c r="X16" s="1174"/>
      <c r="Y16" s="1026"/>
      <c r="Z16" s="985"/>
      <c r="AA16" s="1026"/>
      <c r="AB16" s="1026"/>
      <c r="AC16" s="1026"/>
      <c r="AD16" s="1026"/>
      <c r="AE16" s="1026"/>
      <c r="AF16" s="1026"/>
      <c r="AG16" s="1026"/>
      <c r="AH16" s="1026"/>
      <c r="AI16" s="1026"/>
      <c r="AJ16" s="1026"/>
    </row>
    <row r="17" spans="1:36" ht="27.6" x14ac:dyDescent="0.3">
      <c r="A17" s="940" t="s">
        <v>55</v>
      </c>
      <c r="B17" s="933" t="s">
        <v>194</v>
      </c>
      <c r="C17" s="1003"/>
      <c r="D17" s="1003"/>
      <c r="E17" s="1003"/>
      <c r="F17" s="1003"/>
      <c r="G17" s="1003"/>
      <c r="H17" s="939" t="b">
        <f>IF(C17&lt;&gt;"",'[2]CBL Score Standard'!$D73,IF(D17&lt;&gt;"",SUM('[2]CBL Score Standard'!$D73:$E73),IF(E17&lt;&gt;"",SUM('[2]CBL Score Standard'!$D73:$F73),IF(F17&lt;&gt;"",SUM('[2]CBL Score Standard'!$D73:$G73),IF(G17&lt;&gt;"",SUM('[2]CBL Score Standard'!$D73:$H73,0))))))</f>
        <v>0</v>
      </c>
      <c r="K17" s="1037" t="s">
        <v>133</v>
      </c>
      <c r="L17" s="1037" t="s">
        <v>91</v>
      </c>
      <c r="M17" s="1182" t="s">
        <v>75</v>
      </c>
      <c r="N17" s="1184" t="s">
        <v>134</v>
      </c>
      <c r="O17" s="1037" t="s">
        <v>135</v>
      </c>
      <c r="P17" s="1037" t="s">
        <v>136</v>
      </c>
      <c r="Q17" s="1037" t="s">
        <v>137</v>
      </c>
      <c r="R17" s="1037" t="s">
        <v>138</v>
      </c>
      <c r="S17" s="1035" t="s">
        <v>139</v>
      </c>
      <c r="T17" s="1027" t="s">
        <v>344</v>
      </c>
      <c r="U17" s="1027" t="s">
        <v>342</v>
      </c>
      <c r="V17" s="1027"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27.6" x14ac:dyDescent="0.3">
      <c r="A18" s="940" t="s">
        <v>55</v>
      </c>
      <c r="B18" s="933" t="s">
        <v>196</v>
      </c>
      <c r="C18" s="1003"/>
      <c r="D18" s="1003"/>
      <c r="E18" s="1003"/>
      <c r="F18" s="1003"/>
      <c r="G18" s="1003"/>
      <c r="H18" s="939" t="b">
        <f>IF(C18&lt;&gt;"",'[2]CBL Score Standard'!$D74,IF(D18&lt;&gt;"",SUM('[2]CBL Score Standard'!$D74:$E74),IF(E18&lt;&gt;"",SUM('[2]CBL Score Standard'!$D74:$F74),IF(F18&lt;&gt;"",SUM('[2]CBL Score Standard'!$D74:$G74),IF(G18&lt;&gt;"",SUM('[2]CBL Score Standard'!$D74:$H74,0))))))</f>
        <v>0</v>
      </c>
      <c r="K18" s="1031"/>
      <c r="L18" s="1031"/>
      <c r="M18" s="1183"/>
      <c r="N18" s="1190"/>
      <c r="O18" s="1031"/>
      <c r="P18" s="888" t="s">
        <v>141</v>
      </c>
      <c r="Q18" s="1031"/>
      <c r="R18" s="1031"/>
      <c r="S18" s="1036"/>
      <c r="T18" s="1027"/>
      <c r="U18" s="1027"/>
      <c r="V18" s="1027"/>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x14ac:dyDescent="0.3">
      <c r="A19" s="940" t="s">
        <v>55</v>
      </c>
      <c r="B19" s="933" t="s">
        <v>198</v>
      </c>
      <c r="C19" s="1003"/>
      <c r="D19" s="1003"/>
      <c r="E19" s="1003"/>
      <c r="F19" s="1003"/>
      <c r="G19" s="1003"/>
      <c r="H19" s="939" t="b">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028" t="s">
        <v>145</v>
      </c>
      <c r="Q19" s="890" t="s">
        <v>172</v>
      </c>
      <c r="R19" s="893" t="s">
        <v>173</v>
      </c>
      <c r="S19" s="889" t="s">
        <v>624</v>
      </c>
      <c r="T19" s="997" t="s">
        <v>72</v>
      </c>
      <c r="U19" s="997"/>
      <c r="V19" s="997"/>
      <c r="W19" s="997"/>
      <c r="X19" s="997"/>
      <c r="Y19" s="897" t="s">
        <v>174</v>
      </c>
      <c r="Z19" s="981">
        <f t="shared" ref="Z19:Z35" si="1">DATEDIF(AA19,AB19,"m")/12+DATEDIF(AC19,AD19,"m")/12+DATEDIF(AE19,AF19,"m")/12+DATEDIF(AG19,AH19,"m")/12+DATEDIF(AI19,AJ19,"m")/12</f>
        <v>0</v>
      </c>
      <c r="AA19" s="982"/>
      <c r="AB19" s="982"/>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030"/>
      <c r="Q20" s="890" t="s">
        <v>179</v>
      </c>
      <c r="R20" s="893" t="s">
        <v>180</v>
      </c>
      <c r="S20" s="889" t="s">
        <v>624</v>
      </c>
      <c r="T20" s="997" t="s">
        <v>72</v>
      </c>
      <c r="U20" s="997"/>
      <c r="V20" s="997"/>
      <c r="W20" s="997"/>
      <c r="X20" s="997"/>
      <c r="Y20" s="897" t="s">
        <v>181</v>
      </c>
      <c r="Z20" s="981">
        <f t="shared" si="1"/>
        <v>0</v>
      </c>
      <c r="AA20" s="982"/>
      <c r="AB20" s="982"/>
      <c r="AC20" s="982"/>
      <c r="AD20" s="982"/>
      <c r="AE20" s="980"/>
      <c r="AF20" s="980"/>
      <c r="AG20" s="980"/>
      <c r="AH20" s="980"/>
      <c r="AI20" s="980"/>
      <c r="AJ20" s="980"/>
    </row>
    <row r="21" spans="1:36" x14ac:dyDescent="0.3">
      <c r="A21" s="940" t="s">
        <v>55</v>
      </c>
      <c r="B21" s="933" t="s">
        <v>664</v>
      </c>
      <c r="C21" s="1003"/>
      <c r="D21" s="1003" t="s">
        <v>77</v>
      </c>
      <c r="E21" s="1005"/>
      <c r="F21" s="1002"/>
      <c r="G21" s="1002"/>
      <c r="H21" s="939">
        <f>IF(C21&lt;&gt;"",'[2]CBL Score Standard'!$D77,IF(D21&lt;&gt;"",SUM('[2]CBL Score Standard'!$D77:$E77),IF(E21&lt;&gt;"",SUM('[2]CBL Score Standard'!$D77:$F77),IF(F21&lt;&gt;"",SUM('[2]CBL Score Standard'!$D77:$G77),IF(G21&lt;&gt;"",SUM('[2]CBL Score Standard'!$D77:$H77,0))))))</f>
        <v>0</v>
      </c>
      <c r="K21" s="1029"/>
      <c r="L21" s="1029"/>
      <c r="M21" s="934" t="s">
        <v>6</v>
      </c>
      <c r="N21" s="889" t="s">
        <v>56</v>
      </c>
      <c r="O21" s="923" t="s">
        <v>182</v>
      </c>
      <c r="P21" s="995">
        <v>43609</v>
      </c>
      <c r="Q21" s="892" t="s">
        <v>172</v>
      </c>
      <c r="R21" s="898" t="s">
        <v>183</v>
      </c>
      <c r="S21" s="889" t="s">
        <v>624</v>
      </c>
      <c r="T21" s="997" t="s">
        <v>72</v>
      </c>
      <c r="U21" s="1000"/>
      <c r="V21" s="997"/>
      <c r="W21" s="997"/>
      <c r="X21" s="997"/>
      <c r="Y21" s="899" t="s">
        <v>184</v>
      </c>
      <c r="Z21" s="981">
        <f t="shared" si="1"/>
        <v>0</v>
      </c>
      <c r="AA21" s="982"/>
      <c r="AB21" s="982"/>
      <c r="AC21" s="982"/>
      <c r="AD21" s="982"/>
      <c r="AE21" s="980"/>
      <c r="AF21" s="980"/>
      <c r="AG21" s="980"/>
      <c r="AH21" s="980"/>
      <c r="AI21" s="980"/>
      <c r="AJ21" s="980"/>
    </row>
    <row r="22" spans="1:36" x14ac:dyDescent="0.3">
      <c r="A22" s="940" t="s">
        <v>55</v>
      </c>
      <c r="B22" s="933" t="s">
        <v>448</v>
      </c>
      <c r="C22" s="1003"/>
      <c r="D22" s="1003" t="s">
        <v>77</v>
      </c>
      <c r="E22" s="1005"/>
      <c r="F22" s="1002"/>
      <c r="G22" s="1002"/>
      <c r="H22" s="939">
        <f>IF(C22&lt;&gt;"",'[2]CBL Score Standard'!$D78,IF(D22&lt;&gt;"",SUM('[2]CBL Score Standard'!$D78:$E78),IF(E22&lt;&gt;"",SUM('[2]CBL Score Standard'!$D78:$F78),IF(F22&lt;&gt;"",SUM('[2]CBL Score Standard'!$D78:$G78),IF(G22&lt;&gt;"",SUM('[2]CBL Score Standard'!$D78:$H78,0))))))</f>
        <v>0</v>
      </c>
      <c r="K22" s="1029"/>
      <c r="L22" s="1029"/>
      <c r="M22" s="934" t="s">
        <v>6</v>
      </c>
      <c r="N22" s="889" t="s">
        <v>144</v>
      </c>
      <c r="O22" s="923" t="s">
        <v>187</v>
      </c>
      <c r="P22" s="1029"/>
      <c r="Q22" s="890" t="s">
        <v>153</v>
      </c>
      <c r="R22" s="893" t="s">
        <v>156</v>
      </c>
      <c r="S22" s="889" t="s">
        <v>624</v>
      </c>
      <c r="T22" s="997" t="s">
        <v>72</v>
      </c>
      <c r="U22" s="997"/>
      <c r="V22" s="997"/>
      <c r="W22" s="997"/>
      <c r="X22" s="997"/>
      <c r="Y22" s="897" t="s">
        <v>157</v>
      </c>
      <c r="Z22" s="981">
        <f t="shared" si="1"/>
        <v>0</v>
      </c>
      <c r="AA22" s="982"/>
      <c r="AB22" s="982"/>
      <c r="AC22" s="982"/>
      <c r="AD22" s="982"/>
      <c r="AE22" s="980"/>
      <c r="AF22" s="980"/>
      <c r="AG22" s="980"/>
      <c r="AH22" s="980"/>
      <c r="AI22" s="980"/>
      <c r="AJ22" s="980"/>
    </row>
    <row r="23" spans="1:36" ht="12.75" customHeight="1" x14ac:dyDescent="0.3">
      <c r="A23" s="940" t="s">
        <v>55</v>
      </c>
      <c r="B23" s="933" t="s">
        <v>665</v>
      </c>
      <c r="C23" s="1003"/>
      <c r="D23" s="1003" t="s">
        <v>77</v>
      </c>
      <c r="E23" s="1005"/>
      <c r="F23" s="1002"/>
      <c r="G23" s="1002"/>
      <c r="H23" s="939">
        <f>IF(C23&lt;&gt;"",'[2]CBL Score Standard'!$D79,IF(D23&lt;&gt;"",SUM('[2]CBL Score Standard'!$D79:$E79),IF(E23&lt;&gt;"",SUM('[2]CBL Score Standard'!$D79:$F79),IF(F23&lt;&gt;"",SUM('[2]CBL Score Standard'!$D79:$G79),IF(G23&lt;&gt;"",SUM('[2]CBL Score Standard'!$D79:$H79,0))))))</f>
        <v>0</v>
      </c>
      <c r="K23" s="1029"/>
      <c r="L23" s="1029"/>
      <c r="M23" s="934" t="s">
        <v>6</v>
      </c>
      <c r="N23" s="889" t="s">
        <v>144</v>
      </c>
      <c r="O23" s="923" t="s">
        <v>188</v>
      </c>
      <c r="P23" s="1029"/>
      <c r="Q23" s="892" t="s">
        <v>155</v>
      </c>
      <c r="R23" s="893" t="s">
        <v>158</v>
      </c>
      <c r="S23" s="889" t="s">
        <v>624</v>
      </c>
      <c r="T23" s="997" t="s">
        <v>72</v>
      </c>
      <c r="U23" s="997"/>
      <c r="V23" s="997"/>
      <c r="W23" s="997"/>
      <c r="X23" s="997"/>
      <c r="Y23" s="894" t="s">
        <v>159</v>
      </c>
      <c r="Z23" s="981">
        <f t="shared" si="1"/>
        <v>0</v>
      </c>
      <c r="AA23" s="982"/>
      <c r="AB23" s="982"/>
      <c r="AC23" s="982"/>
      <c r="AD23" s="982"/>
      <c r="AE23" s="980"/>
      <c r="AF23" s="980"/>
      <c r="AG23" s="980"/>
      <c r="AH23" s="980"/>
      <c r="AI23" s="980"/>
      <c r="AJ23" s="980"/>
    </row>
    <row r="24" spans="1:36" ht="12.75" customHeight="1" x14ac:dyDescent="0.3">
      <c r="A24" s="940" t="s">
        <v>55</v>
      </c>
      <c r="B24" s="933" t="s">
        <v>238</v>
      </c>
      <c r="C24" s="1003"/>
      <c r="D24" s="1003" t="s">
        <v>77</v>
      </c>
      <c r="E24" s="1003"/>
      <c r="F24" s="1002"/>
      <c r="G24" s="1002"/>
      <c r="H24" s="939">
        <f>IF(C24&lt;&gt;"",'[2]CBL Score Standard'!$D80,IF(D24&lt;&gt;"",SUM('[2]CBL Score Standard'!$D80:$E80),IF(E24&lt;&gt;"",SUM('[2]CBL Score Standard'!$D80:$F80),IF(F24&lt;&gt;"",SUM('[2]CBL Score Standard'!$D80:$G80),IF(G24&lt;&gt;"",SUM('[2]CBL Score Standard'!$D80:$H80,0))))))</f>
        <v>0</v>
      </c>
      <c r="K24" s="1029"/>
      <c r="L24" s="1029"/>
      <c r="M24" s="934" t="s">
        <v>6</v>
      </c>
      <c r="N24" s="889" t="s">
        <v>144</v>
      </c>
      <c r="O24" s="923" t="s">
        <v>189</v>
      </c>
      <c r="P24" s="1029"/>
      <c r="Q24" s="976" t="s">
        <v>659</v>
      </c>
      <c r="R24" s="976" t="s">
        <v>278</v>
      </c>
      <c r="S24" s="889"/>
      <c r="T24" s="997"/>
      <c r="U24" s="997"/>
      <c r="V24" s="997"/>
      <c r="W24" s="997"/>
      <c r="X24" s="997"/>
      <c r="Y24" s="899" t="s">
        <v>160</v>
      </c>
      <c r="Z24" s="981">
        <f t="shared" si="1"/>
        <v>0</v>
      </c>
      <c r="AA24" s="982"/>
      <c r="AB24" s="982"/>
      <c r="AC24" s="982"/>
      <c r="AD24" s="982"/>
      <c r="AE24" s="980"/>
      <c r="AF24" s="980"/>
      <c r="AG24" s="980"/>
      <c r="AH24" s="980"/>
      <c r="AI24" s="980"/>
      <c r="AJ24" s="980"/>
    </row>
    <row r="25" spans="1:36" x14ac:dyDescent="0.3">
      <c r="A25" s="940" t="s">
        <v>55</v>
      </c>
      <c r="B25" s="933" t="s">
        <v>515</v>
      </c>
      <c r="C25" s="1003"/>
      <c r="D25" s="1003"/>
      <c r="E25" s="1003"/>
      <c r="F25" s="1002"/>
      <c r="G25" s="1002"/>
      <c r="H25" s="939" t="b">
        <f>IF(C25&lt;&gt;"",'[2]CBL Score Standard'!$D81,IF(D25&lt;&gt;"",SUM('[2]CBL Score Standard'!$D81:$E81),IF(E25&lt;&gt;"",SUM('[2]CBL Score Standard'!$D81:$F81),IF(F25&lt;&gt;"",SUM('[2]CBL Score Standard'!$D81:$G81),IF(G25&lt;&gt;"",SUM('[2]CBL Score Standard'!$D81:$H81,0))))))</f>
        <v>0</v>
      </c>
      <c r="K25" s="1029"/>
      <c r="L25" s="1029"/>
      <c r="M25" s="934" t="s">
        <v>6</v>
      </c>
      <c r="N25" s="889" t="s">
        <v>144</v>
      </c>
      <c r="O25" s="923" t="s">
        <v>190</v>
      </c>
      <c r="P25" s="1029"/>
      <c r="Q25" s="890" t="s">
        <v>161</v>
      </c>
      <c r="R25" s="893" t="s">
        <v>162</v>
      </c>
      <c r="S25" s="889"/>
      <c r="T25" s="997"/>
      <c r="U25" s="997"/>
      <c r="V25" s="997"/>
      <c r="W25" s="997"/>
      <c r="X25" s="997"/>
      <c r="Y25" s="899" t="s">
        <v>163</v>
      </c>
      <c r="Z25" s="981">
        <f t="shared" si="1"/>
        <v>0</v>
      </c>
      <c r="AA25" s="982"/>
      <c r="AB25" s="982"/>
      <c r="AC25" s="982"/>
      <c r="AD25" s="982"/>
      <c r="AE25" s="980"/>
      <c r="AF25" s="980"/>
      <c r="AG25" s="980"/>
      <c r="AH25" s="980"/>
      <c r="AI25" s="980"/>
      <c r="AJ25" s="980"/>
    </row>
    <row r="26" spans="1:36" ht="26.4"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030"/>
      <c r="Q26" s="890" t="s">
        <v>164</v>
      </c>
      <c r="R26" s="893" t="s">
        <v>165</v>
      </c>
      <c r="S26" s="889" t="s">
        <v>624</v>
      </c>
      <c r="T26" s="997" t="s">
        <v>72</v>
      </c>
      <c r="U26" s="997"/>
      <c r="V26" s="997"/>
      <c r="W26" s="997"/>
      <c r="X26" s="997"/>
      <c r="Y26" s="899" t="s">
        <v>166</v>
      </c>
      <c r="Z26" s="981">
        <f t="shared" si="1"/>
        <v>0</v>
      </c>
      <c r="AA26" s="982"/>
      <c r="AB26" s="982"/>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1088" t="s">
        <v>192</v>
      </c>
      <c r="P27" s="995">
        <v>43608</v>
      </c>
      <c r="Q27" s="892" t="s">
        <v>383</v>
      </c>
      <c r="R27" s="898" t="s">
        <v>341</v>
      </c>
      <c r="S27" s="889" t="s">
        <v>624</v>
      </c>
      <c r="T27" s="421" t="s">
        <v>72</v>
      </c>
      <c r="U27" s="1000"/>
      <c r="V27" s="997" t="s">
        <v>374</v>
      </c>
      <c r="W27" s="997"/>
      <c r="X27" s="997"/>
      <c r="Y27" s="899" t="s">
        <v>193</v>
      </c>
      <c r="Z27" s="981">
        <f t="shared" si="1"/>
        <v>0</v>
      </c>
      <c r="AA27" s="982"/>
      <c r="AB27" s="982"/>
      <c r="AC27" s="982"/>
      <c r="AD27" s="982"/>
      <c r="AE27" s="980"/>
      <c r="AF27" s="980"/>
      <c r="AG27" s="980"/>
      <c r="AH27" s="980"/>
      <c r="AI27" s="980"/>
      <c r="AJ27" s="980"/>
    </row>
    <row r="28" spans="1:36" ht="27.6" x14ac:dyDescent="0.3">
      <c r="A28" s="940" t="s">
        <v>59</v>
      </c>
      <c r="B28" s="933" t="s">
        <v>684</v>
      </c>
      <c r="C28" s="1003" t="s">
        <v>77</v>
      </c>
      <c r="D28" s="1003"/>
      <c r="E28" s="1002"/>
      <c r="F28" s="1002"/>
      <c r="G28" s="1002"/>
      <c r="H28" s="939">
        <f>IF(C28&lt;&gt;"",'[2]CBL Score Standard'!$D84,IF(D28&lt;&gt;"",SUM('[2]CBL Score Standard'!$D84:$E84),IF(E28&lt;&gt;"",SUM('[2]CBL Score Standard'!$D84:$F84),IF(F28&lt;&gt;"",SUM('[2]CBL Score Standard'!$D84:$G84),IF(G28&lt;&gt;"",SUM('[2]CBL Score Standard'!$D84:$H84,0))))))</f>
        <v>0</v>
      </c>
      <c r="K28" s="1029"/>
      <c r="L28" s="1029"/>
      <c r="M28" s="934" t="s">
        <v>6</v>
      </c>
      <c r="N28" s="889" t="s">
        <v>55</v>
      </c>
      <c r="O28" s="923" t="s">
        <v>194</v>
      </c>
      <c r="P28" s="995">
        <v>43544</v>
      </c>
      <c r="Q28" s="976" t="s">
        <v>649</v>
      </c>
      <c r="R28" s="976" t="s">
        <v>650</v>
      </c>
      <c r="S28" s="903"/>
      <c r="T28" s="997"/>
      <c r="U28" s="997"/>
      <c r="V28" s="997"/>
      <c r="W28" s="997"/>
      <c r="X28" s="997"/>
      <c r="Y28" s="899" t="s">
        <v>195</v>
      </c>
      <c r="Z28" s="981">
        <f t="shared" si="1"/>
        <v>0</v>
      </c>
      <c r="AA28" s="982"/>
      <c r="AB28" s="982"/>
      <c r="AC28" s="982"/>
      <c r="AD28" s="982"/>
      <c r="AE28" s="980"/>
      <c r="AF28" s="980"/>
      <c r="AG28" s="980"/>
      <c r="AH28" s="980"/>
      <c r="AI28" s="980"/>
      <c r="AJ28" s="980"/>
    </row>
    <row r="29" spans="1:36" ht="27.6" x14ac:dyDescent="0.3">
      <c r="A29" s="940" t="s">
        <v>59</v>
      </c>
      <c r="B29" s="933" t="s">
        <v>683</v>
      </c>
      <c r="C29" s="1003" t="s">
        <v>77</v>
      </c>
      <c r="D29" s="1003"/>
      <c r="E29" s="1002"/>
      <c r="F29" s="1002"/>
      <c r="G29" s="1002"/>
      <c r="H29" s="939">
        <f>IF(C29&lt;&gt;"",'[2]CBL Score Standard'!$D85,IF(D29&lt;&gt;"",SUM('[2]CBL Score Standard'!$D85:$E85),IF(E29&lt;&gt;"",SUM('[2]CBL Score Standard'!$D85:$F85),IF(F29&lt;&gt;"",SUM('[2]CBL Score Standard'!$D85:$G85),IF(G29&lt;&gt;"",SUM('[2]CBL Score Standard'!$D85:$H85,0))))))</f>
        <v>0</v>
      </c>
      <c r="K29" s="1029"/>
      <c r="L29" s="1029"/>
      <c r="M29" s="934" t="s">
        <v>6</v>
      </c>
      <c r="N29" s="889" t="s">
        <v>55</v>
      </c>
      <c r="O29" s="923" t="s">
        <v>196</v>
      </c>
      <c r="P29" s="964" t="s">
        <v>145</v>
      </c>
      <c r="Q29" s="976" t="s">
        <v>651</v>
      </c>
      <c r="R29" s="976" t="s">
        <v>652</v>
      </c>
      <c r="S29" s="889" t="s">
        <v>624</v>
      </c>
      <c r="T29" s="997" t="s">
        <v>73</v>
      </c>
      <c r="U29" s="997"/>
      <c r="V29" s="997"/>
      <c r="W29" s="997"/>
      <c r="X29" s="997"/>
      <c r="Y29" s="899" t="s">
        <v>197</v>
      </c>
      <c r="Z29" s="981">
        <f t="shared" si="1"/>
        <v>0</v>
      </c>
      <c r="AA29" s="982"/>
      <c r="AB29" s="982"/>
      <c r="AC29" s="982"/>
      <c r="AD29" s="982"/>
      <c r="AE29" s="980"/>
      <c r="AF29" s="980"/>
      <c r="AG29" s="980"/>
      <c r="AH29" s="980"/>
      <c r="AI29" s="980"/>
      <c r="AJ29" s="980"/>
    </row>
    <row r="30" spans="1:36" x14ac:dyDescent="0.3">
      <c r="A30" s="940" t="s">
        <v>149</v>
      </c>
      <c r="B30" s="933" t="s">
        <v>149</v>
      </c>
      <c r="C30" s="1002"/>
      <c r="D30" s="1002" t="s">
        <v>77</v>
      </c>
      <c r="E30" s="1002"/>
      <c r="F30" s="1002"/>
      <c r="G30" s="1002"/>
      <c r="H30" s="939">
        <f>IF(C30&lt;&gt;"",'[2]CBL Score Standard'!$D86,IF(D30&lt;&gt;"",SUM('[2]CBL Score Standard'!$D86:$E86),IF(E30&lt;&gt;"",SUM('[2]CBL Score Standard'!$D86:$F86),IF(F30&lt;&gt;"",SUM('[2]CBL Score Standard'!$D86:$G86),IF(G30&lt;&gt;"",SUM('[2]CBL Score Standard'!$D86:$H86,0))))))</f>
        <v>0.13742071881606766</v>
      </c>
      <c r="K30" s="1029"/>
      <c r="L30" s="1029"/>
      <c r="M30" s="934" t="s">
        <v>6</v>
      </c>
      <c r="N30" s="889" t="s">
        <v>55</v>
      </c>
      <c r="O30" s="923" t="s">
        <v>198</v>
      </c>
      <c r="P30" s="965"/>
      <c r="Q30" s="892" t="s">
        <v>199</v>
      </c>
      <c r="R30" s="898" t="s">
        <v>200</v>
      </c>
      <c r="S30" s="889" t="s">
        <v>624</v>
      </c>
      <c r="T30" s="997" t="s">
        <v>73</v>
      </c>
      <c r="U30" s="997"/>
      <c r="V30" s="997"/>
      <c r="W30" s="997"/>
      <c r="X30" s="997"/>
      <c r="Y30" s="902" t="s">
        <v>201</v>
      </c>
      <c r="Z30" s="981">
        <f t="shared" si="1"/>
        <v>0</v>
      </c>
      <c r="AA30" s="982"/>
      <c r="AB30" s="982"/>
      <c r="AC30" s="982"/>
      <c r="AD30" s="982"/>
      <c r="AE30" s="980"/>
      <c r="AF30" s="980"/>
      <c r="AG30" s="980"/>
      <c r="AH30" s="980"/>
      <c r="AI30" s="980"/>
      <c r="AJ30" s="980"/>
    </row>
    <row r="31" spans="1:36" x14ac:dyDescent="0.3">
      <c r="A31" s="940" t="s">
        <v>149</v>
      </c>
      <c r="B31" s="933" t="s">
        <v>370</v>
      </c>
      <c r="C31" s="1003"/>
      <c r="D31" s="1003"/>
      <c r="E31" s="1004"/>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923" t="s">
        <v>202</v>
      </c>
      <c r="P31" s="995">
        <v>43629</v>
      </c>
      <c r="Q31" s="892" t="s">
        <v>384</v>
      </c>
      <c r="R31" s="898" t="s">
        <v>385</v>
      </c>
      <c r="S31" s="903"/>
      <c r="T31" s="997"/>
      <c r="U31" s="997"/>
      <c r="V31" s="997"/>
      <c r="W31" s="997"/>
      <c r="X31" s="997"/>
      <c r="Y31" s="902" t="s">
        <v>203</v>
      </c>
      <c r="Z31" s="981">
        <f t="shared" si="1"/>
        <v>0</v>
      </c>
      <c r="AA31" s="982"/>
      <c r="AB31" s="982"/>
      <c r="AC31" s="982"/>
      <c r="AD31" s="982"/>
      <c r="AE31" s="980"/>
      <c r="AF31" s="980"/>
      <c r="AG31" s="980"/>
      <c r="AH31" s="980"/>
      <c r="AI31" s="980"/>
      <c r="AJ31" s="980"/>
    </row>
    <row r="32" spans="1:36" ht="26.4" x14ac:dyDescent="0.3">
      <c r="A32" s="940" t="s">
        <v>31</v>
      </c>
      <c r="B32" s="933" t="s">
        <v>660</v>
      </c>
      <c r="C32" s="1002"/>
      <c r="D32" s="1002" t="s">
        <v>77</v>
      </c>
      <c r="E32" s="1002"/>
      <c r="F32" s="1002"/>
      <c r="G32" s="1002"/>
      <c r="H32" s="939">
        <f>IF(C32&lt;&gt;"",'[2]CBL Score Standard'!$D88,IF(D32&lt;&gt;"",SUM('[2]CBL Score Standard'!$D88:$E88),IF(E32&lt;&gt;"",SUM('[2]CBL Score Standard'!$D88:$F88),IF(F32&lt;&gt;"",SUM('[2]CBL Score Standard'!$D88:$G88),IF(G32&lt;&gt;"",SUM('[2]CBL Score Standard'!$D88:$H88,0))))))</f>
        <v>0.13742071881606766</v>
      </c>
      <c r="K32" s="1029"/>
      <c r="L32" s="1029"/>
      <c r="M32" s="934" t="s">
        <v>6</v>
      </c>
      <c r="N32" s="889" t="s">
        <v>56</v>
      </c>
      <c r="O32" s="923" t="s">
        <v>427</v>
      </c>
      <c r="P32" s="995">
        <v>43613</v>
      </c>
      <c r="Q32" s="892" t="s">
        <v>167</v>
      </c>
      <c r="R32" s="898" t="s">
        <v>204</v>
      </c>
      <c r="S32" s="889" t="s">
        <v>624</v>
      </c>
      <c r="T32" s="997" t="s">
        <v>72</v>
      </c>
      <c r="U32" s="993"/>
      <c r="V32" s="1001"/>
      <c r="W32" s="997"/>
      <c r="X32" s="997"/>
      <c r="Y32" s="899" t="s">
        <v>205</v>
      </c>
      <c r="Z32" s="981">
        <f t="shared" si="1"/>
        <v>0</v>
      </c>
      <c r="AA32" s="982"/>
      <c r="AB32" s="982"/>
      <c r="AC32" s="982"/>
      <c r="AD32" s="982"/>
      <c r="AE32" s="980"/>
      <c r="AF32" s="980"/>
      <c r="AG32" s="980"/>
      <c r="AH32" s="980"/>
      <c r="AI32" s="980"/>
      <c r="AJ32" s="980"/>
    </row>
    <row r="33" spans="1:36" x14ac:dyDescent="0.3">
      <c r="A33" s="940" t="s">
        <v>31</v>
      </c>
      <c r="B33" s="933" t="s">
        <v>175</v>
      </c>
      <c r="C33" s="1003"/>
      <c r="D33" s="1002" t="s">
        <v>77</v>
      </c>
      <c r="E33" s="1005"/>
      <c r="F33" s="1002"/>
      <c r="G33" s="1002"/>
      <c r="H33" s="939">
        <f>IF(C33&lt;&gt;"",'[2]CBL Score Standard'!$D89,IF(D33&lt;&gt;"",SUM('[2]CBL Score Standard'!$D89:$E89),IF(E33&lt;&gt;"",SUM('[2]CBL Score Standard'!$D89:$F89),IF(F33&lt;&gt;"",SUM('[2]CBL Score Standard'!$D89:$G89),IF(G33&lt;&gt;"",SUM('[2]CBL Score Standard'!$D89:$H89,0))))))</f>
        <v>0.13742071881606766</v>
      </c>
      <c r="K33" s="1029"/>
      <c r="L33" s="1029"/>
      <c r="M33" s="934" t="s">
        <v>6</v>
      </c>
      <c r="N33" s="889" t="s">
        <v>0</v>
      </c>
      <c r="O33" s="923" t="s">
        <v>426</v>
      </c>
      <c r="P33" s="892" t="s">
        <v>145</v>
      </c>
      <c r="Q33" s="892" t="s">
        <v>206</v>
      </c>
      <c r="R33" s="893" t="s">
        <v>206</v>
      </c>
      <c r="S33" s="903"/>
      <c r="T33" s="997"/>
      <c r="U33" s="997"/>
      <c r="V33" s="997"/>
      <c r="W33" s="997"/>
      <c r="X33" s="997"/>
      <c r="Y33" s="894"/>
      <c r="Z33" s="981">
        <f t="shared" si="1"/>
        <v>0</v>
      </c>
      <c r="AA33" s="982"/>
      <c r="AB33" s="982"/>
      <c r="AC33" s="982"/>
      <c r="AD33" s="982"/>
      <c r="AE33" s="980"/>
      <c r="AF33" s="980"/>
      <c r="AG33" s="980"/>
      <c r="AH33" s="980"/>
      <c r="AI33" s="980"/>
      <c r="AJ33" s="980"/>
    </row>
    <row r="34" spans="1:36" x14ac:dyDescent="0.3">
      <c r="A34" s="940" t="s">
        <v>46</v>
      </c>
      <c r="B34" s="933" t="s">
        <v>171</v>
      </c>
      <c r="C34" s="1003"/>
      <c r="D34" s="1002" t="s">
        <v>77</v>
      </c>
      <c r="E34" s="1005"/>
      <c r="F34" s="1002"/>
      <c r="G34" s="1002"/>
      <c r="H34" s="939">
        <f>IF(C34&lt;&gt;"",'[2]CBL Score Standard'!$D90,IF(D34&lt;&gt;"",SUM('[2]CBL Score Standard'!$D90:$E90),IF(E34&lt;&gt;"",SUM('[2]CBL Score Standard'!$D90:$F90),IF(F34&lt;&gt;"",SUM('[2]CBL Score Standard'!$D90:$G90),IF(G34&lt;&gt;"",SUM('[2]CBL Score Standard'!$D90:$H90,0))))))</f>
        <v>4.6511627906976744E-2</v>
      </c>
      <c r="K34" s="1029"/>
      <c r="L34" s="1029"/>
      <c r="M34" s="934" t="s">
        <v>6</v>
      </c>
      <c r="N34" s="889" t="s">
        <v>53</v>
      </c>
      <c r="O34" s="926" t="s">
        <v>371</v>
      </c>
      <c r="P34" s="892" t="s">
        <v>145</v>
      </c>
      <c r="Q34" s="892" t="s">
        <v>164</v>
      </c>
      <c r="R34" s="898" t="s">
        <v>207</v>
      </c>
      <c r="S34" s="889"/>
      <c r="T34" s="997"/>
      <c r="U34" s="997"/>
      <c r="V34" s="997"/>
      <c r="W34" s="997"/>
      <c r="X34" s="997"/>
      <c r="Y34" s="902" t="s">
        <v>208</v>
      </c>
      <c r="Z34" s="981">
        <f t="shared" si="1"/>
        <v>0</v>
      </c>
      <c r="AA34" s="982"/>
      <c r="AB34" s="982"/>
      <c r="AC34" s="982"/>
      <c r="AD34" s="982"/>
      <c r="AE34" s="980"/>
      <c r="AF34" s="980"/>
      <c r="AG34" s="980"/>
      <c r="AH34" s="980"/>
      <c r="AI34" s="980"/>
      <c r="AJ34" s="980"/>
    </row>
    <row r="35" spans="1:36" ht="28.8" x14ac:dyDescent="0.3">
      <c r="A35" s="940" t="s">
        <v>2</v>
      </c>
      <c r="B35" s="933" t="s">
        <v>234</v>
      </c>
      <c r="C35" s="1003"/>
      <c r="D35" s="1003"/>
      <c r="E35" s="1003"/>
      <c r="F35" s="1002"/>
      <c r="G35" s="1002"/>
      <c r="H35" s="939" t="b">
        <f>IF(C35&lt;&gt;"",'[2]CBL Score Standard'!$D91,IF(D35&lt;&gt;"",SUM('[2]CBL Score Standard'!$D91:$E91),IF(E35&lt;&gt;"",SUM('[2]CBL Score Standard'!$D91:$F91),IF(F35&lt;&gt;"",SUM('[2]CBL Score Standard'!$D91:$G91),IF(G35&lt;&gt;"",SUM('[2]CBL Score Standard'!$D91:$H91,0))))))</f>
        <v>0</v>
      </c>
      <c r="K35" s="1030"/>
      <c r="L35" s="1030"/>
      <c r="M35" s="934" t="s">
        <v>6</v>
      </c>
      <c r="N35" s="889" t="s">
        <v>54</v>
      </c>
      <c r="O35" s="923" t="s">
        <v>345</v>
      </c>
      <c r="P35" s="995">
        <v>43644</v>
      </c>
      <c r="Q35" s="892" t="s">
        <v>209</v>
      </c>
      <c r="R35" s="898" t="s">
        <v>210</v>
      </c>
      <c r="S35" s="889" t="s">
        <v>624</v>
      </c>
      <c r="T35" s="421" t="s">
        <v>72</v>
      </c>
      <c r="U35" s="997"/>
      <c r="V35" s="997" t="s">
        <v>374</v>
      </c>
      <c r="W35" s="997"/>
      <c r="X35" s="997"/>
      <c r="Y35" s="973" t="s">
        <v>629</v>
      </c>
      <c r="Z35" s="981">
        <f t="shared" si="1"/>
        <v>0</v>
      </c>
      <c r="AA35" s="982"/>
      <c r="AB35" s="982"/>
      <c r="AC35" s="982"/>
      <c r="AD35" s="982"/>
      <c r="AE35" s="980"/>
      <c r="AF35" s="980"/>
      <c r="AG35" s="980"/>
      <c r="AH35" s="980"/>
      <c r="AI35" s="980"/>
      <c r="AJ35" s="980"/>
    </row>
    <row r="36" spans="1:36" x14ac:dyDescent="0.3">
      <c r="A36" s="940" t="s">
        <v>54</v>
      </c>
      <c r="B36" s="933" t="s">
        <v>425</v>
      </c>
      <c r="C36" s="1002"/>
      <c r="D36" s="1002" t="s">
        <v>77</v>
      </c>
      <c r="E36" s="1002"/>
      <c r="F36" s="1002"/>
      <c r="G36" s="1002"/>
      <c r="H36" s="939">
        <f>IF(C36&lt;&gt;"",'[2]CBL Score Standard'!$D92,IF(D36&lt;&gt;"",SUM('[2]CBL Score Standard'!$D92:$E92),IF(E36&lt;&gt;"",SUM('[2]CBL Score Standard'!$D92:$F92),IF(F36&lt;&gt;"",SUM('[2]CBL Score Standard'!$D92:$G92),IF(G36&lt;&gt;"",SUM('[2]CBL Score Standard'!$D92:$H92,0))))))</f>
        <v>0.13742071881606766</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2" t="s">
        <v>77</v>
      </c>
      <c r="E37" s="1002"/>
      <c r="F37" s="1002"/>
      <c r="G37" s="1002"/>
      <c r="H37" s="939">
        <f>IF(C37&lt;&gt;"",'[2]CBL Score Standard'!$D93,IF(D37&lt;&gt;"",SUM('[2]CBL Score Standard'!$D93:$E93),IF(E37&lt;&gt;"",SUM('[2]CBL Score Standard'!$D93:$F93),IF(F37&lt;&gt;"",SUM('[2]CBL Score Standard'!$D93:$G93),IF(G37&lt;&gt;"",SUM('[2]CBL Score Standard'!$D93:$H93,0))))))</f>
        <v>4.6511627906976744E-2</v>
      </c>
      <c r="K37" s="1173" t="s">
        <v>211</v>
      </c>
      <c r="L37" s="1174"/>
      <c r="M37" s="1174"/>
      <c r="N37" s="1174"/>
      <c r="O37" s="1174"/>
      <c r="P37" s="1174"/>
      <c r="Q37" s="1174"/>
      <c r="R37" s="1174"/>
      <c r="S37" s="1174"/>
      <c r="T37" s="1174"/>
      <c r="U37" s="1174"/>
      <c r="V37" s="1174"/>
      <c r="W37" s="1174"/>
      <c r="X37" s="1174"/>
      <c r="Y37" s="1026"/>
      <c r="Z37" s="985"/>
      <c r="AA37" s="1026"/>
      <c r="AB37" s="1026"/>
      <c r="AC37" s="1026"/>
      <c r="AD37" s="1026"/>
      <c r="AE37" s="1026"/>
      <c r="AF37" s="1026"/>
      <c r="AG37" s="1026"/>
      <c r="AH37" s="1026"/>
      <c r="AI37" s="1026"/>
      <c r="AJ37" s="1026"/>
    </row>
    <row r="38" spans="1:36" ht="27.6" x14ac:dyDescent="0.3">
      <c r="A38" s="940" t="s">
        <v>54</v>
      </c>
      <c r="B38" s="933" t="s">
        <v>231</v>
      </c>
      <c r="C38" s="1003"/>
      <c r="D38" s="1003"/>
      <c r="E38" s="1002"/>
      <c r="F38" s="1002"/>
      <c r="G38" s="1002"/>
      <c r="H38" s="939" t="b">
        <f>IF(C38&lt;&gt;"",'[2]CBL Score Standard'!$D94,IF(D38&lt;&gt;"",SUM('[2]CBL Score Standard'!$D94:$E94),IF(E38&lt;&gt;"",SUM('[2]CBL Score Standard'!$D94:$F94),IF(F38&lt;&gt;"",SUM('[2]CBL Score Standard'!$D94:$G94),IF(G38&lt;&gt;"",SUM('[2]CBL Score Standard'!$D94:$H94,0))))))</f>
        <v>0</v>
      </c>
      <c r="K38" s="1037" t="s">
        <v>133</v>
      </c>
      <c r="L38" s="1037" t="s">
        <v>91</v>
      </c>
      <c r="M38" s="1182" t="s">
        <v>75</v>
      </c>
      <c r="N38" s="1184" t="s">
        <v>134</v>
      </c>
      <c r="O38" s="1025" t="s">
        <v>135</v>
      </c>
      <c r="P38" s="1037" t="s">
        <v>136</v>
      </c>
      <c r="Q38" s="1037" t="s">
        <v>137</v>
      </c>
      <c r="R38" s="1037" t="s">
        <v>138</v>
      </c>
      <c r="S38" s="1035" t="s">
        <v>139</v>
      </c>
      <c r="T38" s="1027" t="s">
        <v>344</v>
      </c>
      <c r="U38" s="1027" t="s">
        <v>342</v>
      </c>
      <c r="V38" s="1027"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27.6" x14ac:dyDescent="0.3">
      <c r="A39" s="940" t="s">
        <v>53</v>
      </c>
      <c r="B39" s="933" t="s">
        <v>371</v>
      </c>
      <c r="C39" s="1003"/>
      <c r="D39" s="1004"/>
      <c r="E39" s="1004"/>
      <c r="F39" s="1002"/>
      <c r="G39" s="1002"/>
      <c r="H39" s="939" t="b">
        <f>IF(C39&lt;&gt;"",'[2]CBL Score Standard'!$D95,IF(D39&lt;&gt;"",SUM('[2]CBL Score Standard'!$D95:$E95),IF(E39&lt;&gt;"",SUM('[2]CBL Score Standard'!$D95:$F95),IF(F39&lt;&gt;"",SUM('[2]CBL Score Standard'!$D95:$G95),IF(G39&lt;&gt;"",SUM('[2]CBL Score Standard'!$D95:$H95,0))))))</f>
        <v>0</v>
      </c>
      <c r="K39" s="1031"/>
      <c r="L39" s="1031"/>
      <c r="M39" s="1183"/>
      <c r="N39" s="1190"/>
      <c r="O39" s="1024"/>
      <c r="P39" s="888" t="s">
        <v>141</v>
      </c>
      <c r="Q39" s="1031"/>
      <c r="R39" s="1031"/>
      <c r="S39" s="1036"/>
      <c r="T39" s="1027"/>
      <c r="U39" s="1027"/>
      <c r="V39" s="1027"/>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x14ac:dyDescent="0.3">
      <c r="A40" s="940" t="s">
        <v>53</v>
      </c>
      <c r="B40" s="933" t="s">
        <v>223</v>
      </c>
      <c r="C40" s="1003"/>
      <c r="D40" s="1003"/>
      <c r="E40" s="1004"/>
      <c r="F40" s="1002"/>
      <c r="G40" s="1002"/>
      <c r="H40" s="939" t="b">
        <f>IF(C40&lt;&gt;"",'[2]CBL Score Standard'!$D96,IF(D40&lt;&gt;"",SUM('[2]CBL Score Standard'!$D96:$E96),IF(E40&lt;&gt;"",SUM('[2]CBL Score Standard'!$D96:$F96),IF(F40&lt;&gt;"",SUM('[2]CBL Score Standard'!$D96:$G96),IF(G40&lt;&gt;"",SUM('[2]CBL Score Standard'!$D96:$H96,0))))))</f>
        <v>0</v>
      </c>
      <c r="K40" s="1028" t="s">
        <v>142</v>
      </c>
      <c r="L40" s="1028" t="s">
        <v>143</v>
      </c>
      <c r="M40" s="934" t="s">
        <v>7</v>
      </c>
      <c r="N40" s="889" t="s">
        <v>56</v>
      </c>
      <c r="O40" s="923" t="s">
        <v>663</v>
      </c>
      <c r="P40" s="964" t="s">
        <v>145</v>
      </c>
      <c r="Q40" s="892" t="s">
        <v>212</v>
      </c>
      <c r="R40" s="898" t="s">
        <v>213</v>
      </c>
      <c r="S40" s="919"/>
      <c r="T40" s="998"/>
      <c r="U40" s="999"/>
      <c r="V40" s="1001"/>
      <c r="W40" s="997"/>
      <c r="X40" s="997"/>
      <c r="Y40" s="899" t="s">
        <v>214</v>
      </c>
      <c r="Z40" s="981">
        <f t="shared" ref="Z40:Z55" si="2">DATEDIF(AA40,AB40,"m")/12+DATEDIF(AC40,AD40,"m")/12+DATEDIF(AE40,AF40,"m")/12+DATEDIF(AG40,AH40,"m")/12+DATEDIF(AI40,AJ40,"m")/12</f>
        <v>0</v>
      </c>
      <c r="AA40" s="982"/>
      <c r="AB40" s="982"/>
      <c r="AC40" s="982"/>
      <c r="AD40" s="982"/>
      <c r="AE40" s="980"/>
      <c r="AF40" s="980"/>
      <c r="AG40" s="980"/>
      <c r="AH40" s="980"/>
      <c r="AI40" s="980"/>
      <c r="AJ40" s="980"/>
    </row>
    <row r="41" spans="1:36" x14ac:dyDescent="0.3">
      <c r="A41" s="940" t="s">
        <v>53</v>
      </c>
      <c r="B41" s="933" t="s">
        <v>226</v>
      </c>
      <c r="C41" s="1003"/>
      <c r="D41" s="1003"/>
      <c r="E41" s="1004"/>
      <c r="F41" s="1002"/>
      <c r="G41" s="1002"/>
      <c r="H41" s="939" t="b">
        <f>IF(C41&lt;&gt;"",'[2]CBL Score Standard'!$D97,IF(D41&lt;&gt;"",SUM('[2]CBL Score Standard'!$D97:$E97),IF(E41&lt;&gt;"",SUM('[2]CBL Score Standard'!$D97:$F97),IF(F41&lt;&gt;"",SUM('[2]CBL Score Standard'!$D97:$G97),IF(G41&lt;&gt;"",SUM('[2]CBL Score Standard'!$D97:$H97,0))))))</f>
        <v>0</v>
      </c>
      <c r="K41" s="1029"/>
      <c r="L41" s="1029"/>
      <c r="M41" s="934" t="s">
        <v>7</v>
      </c>
      <c r="N41" s="889" t="s">
        <v>56</v>
      </c>
      <c r="O41" s="923" t="s">
        <v>215</v>
      </c>
      <c r="P41" s="966"/>
      <c r="Q41" s="892" t="s">
        <v>164</v>
      </c>
      <c r="R41" s="898" t="s">
        <v>207</v>
      </c>
      <c r="S41" s="889" t="s">
        <v>624</v>
      </c>
      <c r="T41" s="997" t="s">
        <v>72</v>
      </c>
      <c r="U41" s="999"/>
      <c r="V41" s="1001"/>
      <c r="W41" s="997"/>
      <c r="X41" s="997"/>
      <c r="Y41" s="902" t="s">
        <v>216</v>
      </c>
      <c r="Z41" s="981">
        <f t="shared" si="2"/>
        <v>0</v>
      </c>
      <c r="AA41" s="982"/>
      <c r="AB41" s="982"/>
      <c r="AC41" s="982"/>
      <c r="AD41" s="982"/>
      <c r="AE41" s="980"/>
      <c r="AF41" s="980"/>
      <c r="AG41" s="980"/>
      <c r="AH41" s="980"/>
      <c r="AI41" s="980"/>
      <c r="AJ41" s="980"/>
    </row>
    <row r="42" spans="1:36" ht="12.75" customHeight="1"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29"/>
      <c r="L42" s="1029"/>
      <c r="M42" s="934" t="s">
        <v>7</v>
      </c>
      <c r="N42" s="889" t="s">
        <v>55</v>
      </c>
      <c r="O42" s="927" t="s">
        <v>664</v>
      </c>
      <c r="P42" s="966"/>
      <c r="Q42" s="976" t="s">
        <v>653</v>
      </c>
      <c r="R42" s="976" t="s">
        <v>654</v>
      </c>
      <c r="S42" s="889" t="s">
        <v>624</v>
      </c>
      <c r="T42" s="997" t="s">
        <v>72</v>
      </c>
      <c r="U42" s="999"/>
      <c r="V42" s="1001"/>
      <c r="W42" s="997"/>
      <c r="X42" s="997"/>
      <c r="Y42" s="905" t="s">
        <v>249</v>
      </c>
      <c r="Z42" s="981">
        <f t="shared" si="2"/>
        <v>0</v>
      </c>
      <c r="AA42" s="982"/>
      <c r="AB42" s="982"/>
      <c r="AC42" s="982"/>
      <c r="AD42" s="982"/>
      <c r="AE42" s="980"/>
      <c r="AF42" s="980"/>
      <c r="AG42" s="980"/>
      <c r="AH42" s="980"/>
      <c r="AI42" s="980"/>
      <c r="AJ42" s="980"/>
    </row>
    <row r="43" spans="1:36" ht="27.6" x14ac:dyDescent="0.3">
      <c r="A43" s="940" t="s">
        <v>0</v>
      </c>
      <c r="B43" s="933" t="s">
        <v>426</v>
      </c>
      <c r="C43" s="1003"/>
      <c r="D43" s="1002" t="s">
        <v>77</v>
      </c>
      <c r="E43" s="1002"/>
      <c r="F43" s="1002"/>
      <c r="G43" s="1002"/>
      <c r="H43" s="939">
        <f>IF(C43&lt;&gt;"",'[2]CBL Score Standard'!$D99,IF(D43&lt;&gt;"",SUM('[2]CBL Score Standard'!$D99:$E99),IF(E43&lt;&gt;"",SUM('[2]CBL Score Standard'!$D99:$F99),IF(F43&lt;&gt;"",SUM('[2]CBL Score Standard'!$D99:$G99),IF(G43&lt;&gt;"",SUM('[2]CBL Score Standard'!$D99:$H99,0))))))</f>
        <v>4.6511627906976744E-2</v>
      </c>
      <c r="K43" s="1029"/>
      <c r="L43" s="1029"/>
      <c r="M43" s="934" t="s">
        <v>7</v>
      </c>
      <c r="N43" s="889" t="s">
        <v>55</v>
      </c>
      <c r="O43" s="923" t="s">
        <v>448</v>
      </c>
      <c r="P43" s="965"/>
      <c r="Q43" s="976" t="s">
        <v>655</v>
      </c>
      <c r="R43" s="976" t="s">
        <v>656</v>
      </c>
      <c r="S43" s="889" t="s">
        <v>624</v>
      </c>
      <c r="T43" s="997" t="s">
        <v>72</v>
      </c>
      <c r="U43" s="999"/>
      <c r="V43" s="1001"/>
      <c r="W43" s="997"/>
      <c r="X43" s="997"/>
      <c r="Y43" s="902" t="s">
        <v>219</v>
      </c>
      <c r="Z43" s="981">
        <f t="shared" si="2"/>
        <v>0</v>
      </c>
      <c r="AA43" s="982"/>
      <c r="AB43" s="982"/>
      <c r="AC43" s="982"/>
      <c r="AD43" s="982"/>
      <c r="AE43" s="980"/>
      <c r="AF43" s="980"/>
      <c r="AG43" s="980"/>
      <c r="AH43" s="980"/>
      <c r="AI43" s="980"/>
      <c r="AJ43" s="980"/>
    </row>
    <row r="44" spans="1:36" ht="26.4" x14ac:dyDescent="0.3">
      <c r="A44" s="940" t="s">
        <v>41</v>
      </c>
      <c r="B44" s="933" t="s">
        <v>450</v>
      </c>
      <c r="C44" s="1002"/>
      <c r="D44" s="1002" t="s">
        <v>77</v>
      </c>
      <c r="E44" s="1002"/>
      <c r="F44" s="1002"/>
      <c r="G44" s="1002"/>
      <c r="H44" s="939">
        <f>IF(C44&lt;&gt;"",'[2]CBL Score Standard'!$D100,IF(D44&lt;&gt;"",SUM('[2]CBL Score Standard'!$D100:$E100),IF(E44&lt;&gt;"",SUM('[2]CBL Score Standard'!$D100:$F100),IF(F44&lt;&gt;"",SUM('[2]CBL Score Standard'!$D100:$G100),IF(G44&lt;&gt;"",SUM('[2]CBL Score Standard'!$D100:$H100,0))))))</f>
        <v>0.13742071881606766</v>
      </c>
      <c r="K44" s="1029"/>
      <c r="L44" s="1029"/>
      <c r="M44" s="934" t="s">
        <v>7</v>
      </c>
      <c r="N44" s="889" t="s">
        <v>55</v>
      </c>
      <c r="O44" s="923" t="s">
        <v>185</v>
      </c>
      <c r="P44" s="1028" t="s">
        <v>145</v>
      </c>
      <c r="Q44" s="976" t="s">
        <v>220</v>
      </c>
      <c r="R44" s="976" t="s">
        <v>270</v>
      </c>
      <c r="S44" s="889"/>
      <c r="T44" s="997"/>
      <c r="U44" s="997"/>
      <c r="V44" s="997"/>
      <c r="W44" s="997"/>
      <c r="X44" s="997"/>
      <c r="Y44" s="902" t="s">
        <v>186</v>
      </c>
      <c r="Z44" s="981">
        <f t="shared" si="2"/>
        <v>0</v>
      </c>
      <c r="AA44" s="982"/>
      <c r="AB44" s="982"/>
      <c r="AC44" s="982"/>
      <c r="AD44" s="982"/>
      <c r="AE44" s="980"/>
      <c r="AF44" s="980"/>
      <c r="AG44" s="980"/>
      <c r="AH44" s="980"/>
      <c r="AI44" s="980"/>
      <c r="AJ44" s="980"/>
    </row>
    <row r="45" spans="1:36" ht="27.6" x14ac:dyDescent="0.3">
      <c r="A45" s="940" t="s">
        <v>41</v>
      </c>
      <c r="B45" s="933" t="s">
        <v>178</v>
      </c>
      <c r="C45" s="1003" t="s">
        <v>77</v>
      </c>
      <c r="D45" s="1002"/>
      <c r="E45" s="1005"/>
      <c r="F45" s="1002"/>
      <c r="G45" s="1002"/>
      <c r="H45" s="939">
        <f>IF(C45&lt;&gt;"",'[2]CBL Score Standard'!$D101,IF(D45&lt;&gt;"",SUM('[2]CBL Score Standard'!$D101:$E101),IF(E45&lt;&gt;"",SUM('[2]CBL Score Standard'!$D101:$F101),IF(F45&lt;&gt;"",SUM('[2]CBL Score Standard'!$D101:$G101),IF(G45&lt;&gt;"",SUM('[2]CBL Score Standard'!$D101:$H101,0))))))</f>
        <v>0</v>
      </c>
      <c r="K45" s="1029"/>
      <c r="L45" s="1029"/>
      <c r="M45" s="934" t="s">
        <v>7</v>
      </c>
      <c r="N45" s="889" t="s">
        <v>55</v>
      </c>
      <c r="O45" s="923" t="s">
        <v>694</v>
      </c>
      <c r="P45" s="995">
        <v>43539</v>
      </c>
      <c r="Q45" s="976" t="s">
        <v>658</v>
      </c>
      <c r="R45" s="976" t="s">
        <v>657</v>
      </c>
      <c r="S45" s="889"/>
      <c r="T45" s="997"/>
      <c r="U45" s="997"/>
      <c r="V45" s="997"/>
      <c r="W45" s="997"/>
      <c r="X45" s="997"/>
      <c r="Y45" s="902" t="s">
        <v>186</v>
      </c>
      <c r="Z45" s="981">
        <f t="shared" si="2"/>
        <v>0</v>
      </c>
      <c r="AA45" s="982"/>
      <c r="AB45" s="982"/>
      <c r="AC45" s="982"/>
      <c r="AD45" s="982"/>
      <c r="AE45" s="980"/>
      <c r="AF45" s="980"/>
      <c r="AG45" s="980"/>
      <c r="AH45" s="980"/>
      <c r="AI45" s="980"/>
      <c r="AJ45" s="980"/>
    </row>
    <row r="46" spans="1:36"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995">
        <v>43607</v>
      </c>
      <c r="Q46" s="892" t="s">
        <v>221</v>
      </c>
      <c r="R46" s="898" t="s">
        <v>200</v>
      </c>
      <c r="S46" s="889" t="s">
        <v>624</v>
      </c>
      <c r="T46" s="997" t="s">
        <v>72</v>
      </c>
      <c r="U46" s="995"/>
      <c r="V46" s="997"/>
      <c r="W46" s="997"/>
      <c r="X46" s="997"/>
      <c r="Y46" s="899" t="s">
        <v>222</v>
      </c>
      <c r="Z46" s="981">
        <f t="shared" si="2"/>
        <v>0</v>
      </c>
      <c r="AA46" s="982"/>
      <c r="AB46" s="982"/>
      <c r="AC46" s="982"/>
      <c r="AD46" s="982"/>
      <c r="AE46" s="980"/>
      <c r="AF46" s="980"/>
      <c r="AG46" s="980"/>
      <c r="AH46" s="980"/>
      <c r="AI46" s="980"/>
      <c r="AJ46" s="980"/>
    </row>
    <row r="47" spans="1:36" x14ac:dyDescent="0.3">
      <c r="A47" s="940" t="s">
        <v>144</v>
      </c>
      <c r="B47" s="933" t="s">
        <v>372</v>
      </c>
      <c r="C47" s="1002"/>
      <c r="D47" s="1002"/>
      <c r="E47" s="1002"/>
      <c r="F47" s="1002"/>
      <c r="G47" s="1002"/>
      <c r="H47" s="939" t="b">
        <f>IF(C47&lt;&gt;"",'[2]CBL Score Standard'!$D103,IF(D47&lt;&gt;"",SUM('[2]CBL Score Standard'!$D103:$E103),IF(E47&lt;&gt;"",SUM('[2]CBL Score Standard'!$D103:$F103),IF(F47&lt;&gt;"",SUM('[2]CBL Score Standard'!$D103:$G103),IF(G47&lt;&gt;"",SUM('[2]CBL Score Standard'!$D103:$H103,0))))))</f>
        <v>0</v>
      </c>
      <c r="K47" s="1029"/>
      <c r="L47" s="1029"/>
      <c r="M47" s="934" t="s">
        <v>7</v>
      </c>
      <c r="N47" s="889" t="s">
        <v>53</v>
      </c>
      <c r="O47" s="923" t="s">
        <v>223</v>
      </c>
      <c r="P47" s="906">
        <v>43621</v>
      </c>
      <c r="Q47" s="891" t="s">
        <v>224</v>
      </c>
      <c r="R47" s="907" t="s">
        <v>225</v>
      </c>
      <c r="S47" s="889"/>
      <c r="T47" s="997"/>
      <c r="U47" s="997"/>
      <c r="V47" s="997"/>
      <c r="W47" s="997"/>
      <c r="X47" s="997"/>
      <c r="Y47" s="908" t="s">
        <v>632</v>
      </c>
      <c r="Z47" s="981">
        <f t="shared" si="2"/>
        <v>0</v>
      </c>
      <c r="AA47" s="982"/>
      <c r="AB47" s="982"/>
      <c r="AC47" s="982"/>
      <c r="AD47" s="982"/>
      <c r="AE47" s="980"/>
      <c r="AF47" s="980"/>
      <c r="AG47" s="980"/>
      <c r="AH47" s="980"/>
      <c r="AI47" s="980"/>
      <c r="AJ47" s="980"/>
    </row>
    <row r="48" spans="1:36" ht="39.6" x14ac:dyDescent="0.3">
      <c r="A48" s="940" t="s">
        <v>144</v>
      </c>
      <c r="B48" s="933" t="s">
        <v>373</v>
      </c>
      <c r="C48" s="1002"/>
      <c r="D48" s="1002" t="s">
        <v>77</v>
      </c>
      <c r="E48" s="1002"/>
      <c r="F48" s="1002"/>
      <c r="G48" s="1002"/>
      <c r="H48" s="939">
        <f>IF(C48&lt;&gt;"",'[2]CBL Score Standard'!$D104,IF(D48&lt;&gt;"",SUM('[2]CBL Score Standard'!$D104:$E104),IF(E48&lt;&gt;"",SUM('[2]CBL Score Standard'!$D104:$F104),IF(F48&lt;&gt;"",SUM('[2]CBL Score Standard'!$D104:$G104),IF(G48&lt;&gt;"",SUM('[2]CBL Score Standard'!$D104:$H104,0))))))</f>
        <v>0.13742071881606766</v>
      </c>
      <c r="K48" s="1029"/>
      <c r="L48" s="1029"/>
      <c r="M48" s="934" t="s">
        <v>7</v>
      </c>
      <c r="N48" s="889" t="s">
        <v>53</v>
      </c>
      <c r="O48" s="923" t="s">
        <v>226</v>
      </c>
      <c r="P48" s="906">
        <v>43602</v>
      </c>
      <c r="Q48" s="891" t="s">
        <v>227</v>
      </c>
      <c r="R48" s="907" t="s">
        <v>228</v>
      </c>
      <c r="S48" s="889"/>
      <c r="T48" s="997"/>
      <c r="U48" s="997"/>
      <c r="V48" s="997"/>
      <c r="W48" s="997"/>
      <c r="X48" s="997"/>
      <c r="Y48" s="908" t="s">
        <v>633</v>
      </c>
      <c r="Z48" s="981">
        <f t="shared" si="2"/>
        <v>0</v>
      </c>
      <c r="AA48" s="982"/>
      <c r="AB48" s="982"/>
      <c r="AC48" s="982"/>
      <c r="AD48" s="982"/>
      <c r="AE48" s="980"/>
      <c r="AF48" s="980"/>
      <c r="AG48" s="980"/>
      <c r="AH48" s="980"/>
      <c r="AI48" s="980"/>
      <c r="AJ48" s="980"/>
    </row>
    <row r="49" spans="1:36" ht="27.6" x14ac:dyDescent="0.3">
      <c r="A49" s="940" t="s">
        <v>144</v>
      </c>
      <c r="B49" s="933" t="s">
        <v>452</v>
      </c>
      <c r="C49" s="1002"/>
      <c r="D49" s="1002" t="s">
        <v>77</v>
      </c>
      <c r="E49" s="1002"/>
      <c r="F49" s="1002"/>
      <c r="G49" s="1002"/>
      <c r="H49" s="939">
        <f>IF(C49&lt;&gt;"",'[2]CBL Score Standard'!$D105,IF(D49&lt;&gt;"",SUM('[2]CBL Score Standard'!$D105:$E105),IF(E49&lt;&gt;"",SUM('[2]CBL Score Standard'!$D105:$F105),IF(F49&lt;&gt;"",SUM('[2]CBL Score Standard'!$D105:$G105),IF(G49&lt;&gt;"",SUM('[2]CBL Score Standard'!$D105:$H105,0))))))</f>
        <v>0.13742071881606766</v>
      </c>
      <c r="K49" s="1029"/>
      <c r="L49" s="1029"/>
      <c r="M49" s="934" t="s">
        <v>7</v>
      </c>
      <c r="N49" s="889" t="s">
        <v>59</v>
      </c>
      <c r="O49" s="925" t="s">
        <v>684</v>
      </c>
      <c r="P49" s="906">
        <v>43623</v>
      </c>
      <c r="Q49" s="891" t="s">
        <v>153</v>
      </c>
      <c r="R49" s="907" t="s">
        <v>156</v>
      </c>
      <c r="S49" s="889"/>
      <c r="T49" s="997"/>
      <c r="U49" s="1000"/>
      <c r="V49" s="1001"/>
      <c r="W49" s="997"/>
      <c r="X49" s="997"/>
      <c r="Y49" s="908" t="s">
        <v>631</v>
      </c>
      <c r="Z49" s="981">
        <f t="shared" si="2"/>
        <v>0</v>
      </c>
      <c r="AA49" s="982"/>
      <c r="AB49" s="982"/>
      <c r="AC49" s="982"/>
      <c r="AD49" s="982"/>
      <c r="AE49" s="980"/>
      <c r="AF49" s="980"/>
      <c r="AG49" s="980"/>
      <c r="AH49" s="980"/>
      <c r="AI49" s="980"/>
      <c r="AJ49" s="980"/>
    </row>
    <row r="50" spans="1:36" ht="27.6" x14ac:dyDescent="0.3">
      <c r="A50" s="940" t="s">
        <v>144</v>
      </c>
      <c r="B50" s="933" t="s">
        <v>517</v>
      </c>
      <c r="C50" s="1002"/>
      <c r="D50" s="1002"/>
      <c r="E50" s="1002"/>
      <c r="F50" s="1002"/>
      <c r="G50" s="1002"/>
      <c r="H50" s="939" t="b">
        <f>IF(C50&lt;&gt;"",'[2]CBL Score Standard'!$D106,IF(D50&lt;&gt;"",SUM('[2]CBL Score Standard'!$D106:$E106),IF(E50&lt;&gt;"",SUM('[2]CBL Score Standard'!$D106:$F106),IF(F50&lt;&gt;"",SUM('[2]CBL Score Standard'!$D106:$G106),IF(G50&lt;&gt;"",SUM('[2]CBL Score Standard'!$D106:$H106,0))))))</f>
        <v>0</v>
      </c>
      <c r="K50" s="1029"/>
      <c r="L50" s="1029"/>
      <c r="M50" s="934" t="s">
        <v>7</v>
      </c>
      <c r="N50" s="889" t="s">
        <v>59</v>
      </c>
      <c r="O50" s="925" t="s">
        <v>683</v>
      </c>
      <c r="P50" s="906">
        <v>43623</v>
      </c>
      <c r="Q50" s="891" t="s">
        <v>153</v>
      </c>
      <c r="R50" s="907" t="s">
        <v>156</v>
      </c>
      <c r="S50" s="889"/>
      <c r="T50" s="997"/>
      <c r="U50" s="1000"/>
      <c r="V50" s="1001"/>
      <c r="W50" s="997"/>
      <c r="X50" s="997"/>
      <c r="Y50" s="908" t="s">
        <v>631</v>
      </c>
      <c r="Z50" s="981">
        <f t="shared" si="2"/>
        <v>0</v>
      </c>
      <c r="AA50" s="982"/>
      <c r="AB50" s="982"/>
      <c r="AC50" s="982"/>
      <c r="AD50" s="982"/>
      <c r="AE50" s="980"/>
      <c r="AF50" s="980"/>
      <c r="AG50" s="980"/>
      <c r="AH50" s="980"/>
      <c r="AI50" s="980"/>
      <c r="AJ50" s="980"/>
    </row>
    <row r="51" spans="1:36" ht="28.2" thickBot="1" x14ac:dyDescent="0.35">
      <c r="A51" s="940" t="s">
        <v>144</v>
      </c>
      <c r="B51" s="933" t="s">
        <v>661</v>
      </c>
      <c r="C51" s="1002"/>
      <c r="D51" s="1002" t="s">
        <v>77</v>
      </c>
      <c r="E51" s="1002"/>
      <c r="F51" s="1002"/>
      <c r="G51" s="1002"/>
      <c r="H51" s="939">
        <f>IF(C51&lt;&gt;"",'[2]CBL Score Standard'!$D107,IF(D51&lt;&gt;"",SUM('[2]CBL Score Standard'!$D107:$E107),IF(E51&lt;&gt;"",SUM('[2]CBL Score Standard'!$D107:$F107),IF(F51&lt;&gt;"",SUM('[2]CBL Score Standard'!$D107:$G107),IF(G51&lt;&gt;"",SUM('[2]CBL Score Standard'!$D107:$H107,0))))))</f>
        <v>0.13742071881606766</v>
      </c>
      <c r="K51" s="1029"/>
      <c r="L51" s="1029"/>
      <c r="M51" s="934" t="s">
        <v>7</v>
      </c>
      <c r="N51" s="889" t="s">
        <v>56</v>
      </c>
      <c r="O51" s="925" t="s">
        <v>67</v>
      </c>
      <c r="P51" s="906"/>
      <c r="Q51" s="974" t="s">
        <v>639</v>
      </c>
      <c r="R51" s="975" t="s">
        <v>640</v>
      </c>
      <c r="S51" s="997"/>
      <c r="T51" s="997"/>
      <c r="U51" s="997"/>
      <c r="V51" s="997"/>
      <c r="W51" s="997"/>
      <c r="X51" s="997"/>
      <c r="Y51" s="908" t="s">
        <v>634</v>
      </c>
      <c r="Z51" s="981">
        <f t="shared" si="2"/>
        <v>0</v>
      </c>
      <c r="AA51" s="982"/>
      <c r="AB51" s="982"/>
      <c r="AC51" s="982"/>
      <c r="AD51" s="982"/>
      <c r="AE51" s="980"/>
      <c r="AF51" s="980"/>
      <c r="AG51" s="980"/>
      <c r="AH51" s="980"/>
      <c r="AI51" s="980"/>
      <c r="AJ51" s="980"/>
    </row>
    <row r="52" spans="1:36" ht="28.2" thickBot="1" x14ac:dyDescent="0.35">
      <c r="A52" s="940" t="s">
        <v>144</v>
      </c>
      <c r="B52" s="933" t="s">
        <v>662</v>
      </c>
      <c r="C52" s="1004"/>
      <c r="D52" s="1004"/>
      <c r="E52" s="1004"/>
      <c r="F52" s="1002"/>
      <c r="G52" s="1002"/>
      <c r="H52" s="939" t="b">
        <f>IF(C52&lt;&gt;"",'[2]CBL Score Standard'!$D108,IF(D52&lt;&gt;"",SUM('[2]CBL Score Standard'!$D108:$E108),IF(E52&lt;&gt;"",SUM('[2]CBL Score Standard'!$D108:$F108),IF(F52&lt;&gt;"",SUM('[2]CBL Score Standard'!$D108:$G108),IF(G52&lt;&gt;"",SUM('[2]CBL Score Standard'!$D108:$H108,0))))))</f>
        <v>0</v>
      </c>
      <c r="K52" s="1029"/>
      <c r="L52" s="1029"/>
      <c r="M52" s="934" t="s">
        <v>7</v>
      </c>
      <c r="N52" s="889" t="s">
        <v>55</v>
      </c>
      <c r="O52" s="925" t="s">
        <v>1</v>
      </c>
      <c r="P52" s="906"/>
      <c r="Q52" s="974" t="s">
        <v>641</v>
      </c>
      <c r="R52" s="975" t="s">
        <v>318</v>
      </c>
      <c r="S52" s="997"/>
      <c r="T52" s="997"/>
      <c r="U52" s="997"/>
      <c r="V52" s="997"/>
      <c r="W52" s="997"/>
      <c r="X52" s="997"/>
      <c r="Y52" s="908" t="s">
        <v>635</v>
      </c>
      <c r="Z52" s="981">
        <f t="shared" si="2"/>
        <v>0</v>
      </c>
      <c r="AA52" s="982"/>
      <c r="AB52" s="982"/>
      <c r="AC52" s="982"/>
      <c r="AD52" s="982"/>
      <c r="AE52" s="980"/>
      <c r="AF52" s="980"/>
      <c r="AG52" s="980"/>
      <c r="AH52" s="980"/>
      <c r="AI52" s="980"/>
      <c r="AJ52" s="980"/>
    </row>
    <row r="53" spans="1:36" ht="28.8" x14ac:dyDescent="0.3">
      <c r="A53" s="940" t="s">
        <v>144</v>
      </c>
      <c r="B53" s="933" t="s">
        <v>187</v>
      </c>
      <c r="C53" s="1003"/>
      <c r="D53" s="1002"/>
      <c r="E53" s="1002"/>
      <c r="F53" s="1002"/>
      <c r="G53" s="1002"/>
      <c r="H53" s="939" t="b">
        <f>IF(C53&lt;&gt;"",'[2]CBL Score Standard'!$D109,IF(D53&lt;&gt;"",SUM('[2]CBL Score Standard'!$D109:$E109),IF(E53&lt;&gt;"",SUM('[2]CBL Score Standard'!$D109:$F109),IF(F53&lt;&gt;"",SUM('[2]CBL Score Standard'!$D109:$G109),IF(G53&lt;&gt;"",SUM('[2]CBL Score Standard'!$D109:$H109,0))))))</f>
        <v>0</v>
      </c>
      <c r="K53" s="1029"/>
      <c r="L53" s="1029"/>
      <c r="M53" s="934" t="s">
        <v>7</v>
      </c>
      <c r="N53" s="889" t="s">
        <v>56</v>
      </c>
      <c r="O53" s="925" t="s">
        <v>419</v>
      </c>
      <c r="P53" s="906">
        <v>43684</v>
      </c>
      <c r="Q53" s="891" t="s">
        <v>420</v>
      </c>
      <c r="R53" s="907" t="s">
        <v>420</v>
      </c>
      <c r="S53" s="889" t="s">
        <v>624</v>
      </c>
      <c r="T53" s="997" t="s">
        <v>72</v>
      </c>
      <c r="U53" s="1000"/>
      <c r="V53" s="997"/>
      <c r="W53" s="997"/>
      <c r="X53" s="997"/>
      <c r="Y53" s="973" t="s">
        <v>630</v>
      </c>
      <c r="Z53" s="981">
        <f t="shared" si="2"/>
        <v>0</v>
      </c>
      <c r="AA53" s="982"/>
      <c r="AB53" s="982"/>
      <c r="AC53" s="982"/>
      <c r="AD53" s="982"/>
      <c r="AE53" s="980"/>
      <c r="AF53" s="980"/>
      <c r="AG53" s="980"/>
      <c r="AH53" s="980"/>
      <c r="AI53" s="980"/>
      <c r="AJ53" s="980"/>
    </row>
    <row r="54" spans="1:36" ht="26.4" x14ac:dyDescent="0.3">
      <c r="A54" s="940" t="s">
        <v>144</v>
      </c>
      <c r="B54" s="933" t="s">
        <v>188</v>
      </c>
      <c r="C54" s="1003"/>
      <c r="D54" s="1002"/>
      <c r="E54" s="1002"/>
      <c r="F54" s="1002"/>
      <c r="G54" s="1002"/>
      <c r="H54" s="939" t="b">
        <f>IF(C54&lt;&gt;"",'[2]CBL Score Standard'!$D110,IF(D54&lt;&gt;"",SUM('[2]CBL Score Standard'!$D110:$E110),IF(E54&lt;&gt;"",SUM('[2]CBL Score Standard'!$D110:$F110),IF(F54&lt;&gt;"",SUM('[2]CBL Score Standard'!$D110:$G110),IF(G54&lt;&gt;"",SUM('[2]CBL Score Standard'!$D110:$H110,0))))))</f>
        <v>0</v>
      </c>
      <c r="K54" s="1029"/>
      <c r="L54" s="1029"/>
      <c r="M54" s="934" t="s">
        <v>7</v>
      </c>
      <c r="N54" s="889" t="s">
        <v>56</v>
      </c>
      <c r="O54" s="925" t="s">
        <v>421</v>
      </c>
      <c r="P54" s="890" t="s">
        <v>230</v>
      </c>
      <c r="Q54" s="891" t="s">
        <v>230</v>
      </c>
      <c r="R54" s="907" t="s">
        <v>230</v>
      </c>
      <c r="S54" s="889"/>
      <c r="T54" s="997"/>
      <c r="U54" s="997"/>
      <c r="V54" s="997"/>
      <c r="W54" s="997"/>
      <c r="X54" s="997"/>
      <c r="Y54" s="973" t="s">
        <v>628</v>
      </c>
      <c r="Z54" s="981">
        <f t="shared" si="2"/>
        <v>0</v>
      </c>
      <c r="AA54" s="982"/>
      <c r="AB54" s="982"/>
      <c r="AC54" s="982"/>
      <c r="AD54" s="982"/>
      <c r="AE54" s="980"/>
      <c r="AF54" s="980"/>
      <c r="AG54" s="980"/>
      <c r="AH54" s="980"/>
      <c r="AI54" s="980"/>
      <c r="AJ54" s="980"/>
    </row>
    <row r="55" spans="1:36" s="883" customFormat="1" x14ac:dyDescent="0.3">
      <c r="A55" s="940" t="s">
        <v>144</v>
      </c>
      <c r="B55" s="933" t="s">
        <v>189</v>
      </c>
      <c r="C55" s="1003"/>
      <c r="D55" s="1004"/>
      <c r="E55" s="1004"/>
      <c r="F55" s="1002"/>
      <c r="G55" s="1002"/>
      <c r="H55" s="939" t="b">
        <f>IF(C55&lt;&gt;"",'[2]CBL Score Standard'!$D111,IF(D55&lt;&gt;"",SUM('[2]CBL Score Standard'!$D111:$E111),IF(E55&lt;&gt;"",SUM('[2]CBL Score Standard'!$D111:$F111),IF(F55&lt;&gt;"",SUM('[2]CBL Score Standard'!$D111:$G111),IF(G55&lt;&gt;"",SUM('[2]CBL Score Standard'!$D111:$H111,0))))))</f>
        <v>0</v>
      </c>
      <c r="K55" s="1030"/>
      <c r="L55" s="1030"/>
      <c r="M55" s="934" t="s">
        <v>7</v>
      </c>
      <c r="N55" s="889" t="s">
        <v>54</v>
      </c>
      <c r="O55" s="925" t="s">
        <v>231</v>
      </c>
      <c r="P55" s="995">
        <v>43610</v>
      </c>
      <c r="Q55" s="892" t="s">
        <v>164</v>
      </c>
      <c r="R55" s="898" t="s">
        <v>165</v>
      </c>
      <c r="S55" s="889"/>
      <c r="T55" s="997"/>
      <c r="U55" s="997"/>
      <c r="V55" s="997"/>
      <c r="W55" s="997"/>
      <c r="X55" s="997"/>
      <c r="Y55" s="902" t="s">
        <v>232</v>
      </c>
      <c r="Z55" s="981">
        <f t="shared" si="2"/>
        <v>0</v>
      </c>
      <c r="AA55" s="982"/>
      <c r="AB55" s="982"/>
      <c r="AC55" s="982"/>
      <c r="AD55" s="982"/>
      <c r="AE55" s="980"/>
      <c r="AF55" s="980"/>
      <c r="AG55" s="980"/>
      <c r="AH55" s="980"/>
      <c r="AI55" s="980"/>
      <c r="AJ55" s="980"/>
    </row>
    <row r="56" spans="1:36" s="883" customFormat="1" x14ac:dyDescent="0.3">
      <c r="A56" s="940" t="s">
        <v>144</v>
      </c>
      <c r="B56" s="933" t="s">
        <v>190</v>
      </c>
      <c r="C56" s="1003"/>
      <c r="D56" s="1004"/>
      <c r="E56" s="1004"/>
      <c r="F56" s="1002"/>
      <c r="G56" s="1002"/>
      <c r="H56" s="939" t="b">
        <f>IF(C56&lt;&gt;"",'[2]CBL Score Standard'!$D112,IF(D56&lt;&gt;"",SUM('[2]CBL Score Standard'!$D112:$E112),IF(E56&lt;&gt;"",SUM('[2]CBL Score Standard'!$D112:$F112),IF(F56&lt;&gt;"",SUM('[2]CBL Score Standard'!$D112:$G112),IF(G56&lt;&gt;"",SUM('[2]CBL Score Standard'!$D112:$H112,0))))))</f>
        <v>0</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c r="E57" s="1002"/>
      <c r="F57" s="1002"/>
      <c r="G57" s="1002"/>
      <c r="H57" s="939" t="b">
        <f>IF(C57&lt;&gt;"",'[2]CBL Score Standard'!$D113,IF(D57&lt;&gt;"",SUM('[2]CBL Score Standard'!$D113:$E113),IF(E57&lt;&gt;"",SUM('[2]CBL Score Standard'!$D113:$F113),IF(F57&lt;&gt;"",SUM('[2]CBL Score Standard'!$D113:$G113),IF(G57&lt;&gt;"",SUM('[2]CBL Score Standard'!$D113:$H113,0))))))</f>
        <v>0</v>
      </c>
      <c r="K57" s="1173" t="s">
        <v>233</v>
      </c>
      <c r="L57" s="1174"/>
      <c r="M57" s="1174"/>
      <c r="N57" s="1174"/>
      <c r="O57" s="1174"/>
      <c r="P57" s="1174"/>
      <c r="Q57" s="1174"/>
      <c r="R57" s="1174"/>
      <c r="S57" s="1174"/>
      <c r="T57" s="1174"/>
      <c r="U57" s="1174"/>
      <c r="V57" s="1174"/>
      <c r="W57" s="1174"/>
      <c r="X57" s="1174"/>
      <c r="Y57" s="1026"/>
      <c r="Z57" s="985"/>
      <c r="AA57" s="1026"/>
      <c r="AB57" s="1026"/>
      <c r="AC57" s="1026"/>
      <c r="AD57" s="1026"/>
      <c r="AE57" s="1026"/>
      <c r="AF57" s="1026"/>
      <c r="AG57" s="1026"/>
      <c r="AH57" s="1026"/>
      <c r="AI57" s="1026"/>
      <c r="AJ57" s="1026"/>
    </row>
    <row r="58" spans="1:36" ht="27.6" x14ac:dyDescent="0.3">
      <c r="A58" s="940" t="s">
        <v>55</v>
      </c>
      <c r="B58" s="933" t="s">
        <v>419</v>
      </c>
      <c r="C58" s="1003" t="s">
        <v>77</v>
      </c>
      <c r="D58" s="1003"/>
      <c r="E58" s="1004"/>
      <c r="F58" s="1002"/>
      <c r="G58" s="1002"/>
      <c r="H58" s="939">
        <f>IF(C58&lt;&gt;"",'[2]CBL Score Standard'!$D114,IF(D58&lt;&gt;"",SUM('[2]CBL Score Standard'!$D114:$E114),IF(E58&lt;&gt;"",SUM('[2]CBL Score Standard'!$D114:$F114),IF(F58&lt;&gt;"",SUM('[2]CBL Score Standard'!$D114:$G114),IF(G58&lt;&gt;"",SUM('[2]CBL Score Standard'!$D114:$H114,0))))))</f>
        <v>0</v>
      </c>
      <c r="K58" s="1037" t="s">
        <v>133</v>
      </c>
      <c r="L58" s="1037" t="s">
        <v>91</v>
      </c>
      <c r="M58" s="1182" t="s">
        <v>75</v>
      </c>
      <c r="N58" s="1184" t="s">
        <v>134</v>
      </c>
      <c r="O58" s="1025" t="s">
        <v>135</v>
      </c>
      <c r="P58" s="1037" t="s">
        <v>136</v>
      </c>
      <c r="Q58" s="1037" t="s">
        <v>137</v>
      </c>
      <c r="R58" s="1037" t="s">
        <v>138</v>
      </c>
      <c r="S58" s="1035" t="s">
        <v>139</v>
      </c>
      <c r="T58" s="1027" t="s">
        <v>344</v>
      </c>
      <c r="U58" s="1027" t="s">
        <v>342</v>
      </c>
      <c r="V58" s="1027" t="s">
        <v>343</v>
      </c>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27.6" x14ac:dyDescent="0.3">
      <c r="A59" s="940" t="s">
        <v>56</v>
      </c>
      <c r="B59" s="933" t="s">
        <v>421</v>
      </c>
      <c r="C59" s="1003"/>
      <c r="D59" s="1003"/>
      <c r="E59" s="1004"/>
      <c r="F59" s="1002"/>
      <c r="G59" s="1002"/>
      <c r="H59" s="939" t="b">
        <f>IF(C59&lt;&gt;"",'[2]CBL Score Standard'!$D115,IF(D59&lt;&gt;"",SUM('[2]CBL Score Standard'!$D115:$E115),IF(E59&lt;&gt;"",SUM('[2]CBL Score Standard'!$D115:$F115),IF(F59&lt;&gt;"",SUM('[2]CBL Score Standard'!$D115:$G115),IF(G59&lt;&gt;"",SUM('[2]CBL Score Standard'!$D115:$H115,0))))))</f>
        <v>0</v>
      </c>
      <c r="K59" s="1031"/>
      <c r="L59" s="1031"/>
      <c r="M59" s="1183"/>
      <c r="N59" s="1185"/>
      <c r="O59" s="1024"/>
      <c r="P59" s="888" t="s">
        <v>141</v>
      </c>
      <c r="Q59" s="1031"/>
      <c r="R59" s="1031"/>
      <c r="S59" s="1036"/>
      <c r="T59" s="1027"/>
      <c r="U59" s="1027"/>
      <c r="V59" s="1027"/>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028" t="s">
        <v>142</v>
      </c>
      <c r="L60" s="1028" t="s">
        <v>143</v>
      </c>
      <c r="M60" s="934" t="s">
        <v>8</v>
      </c>
      <c r="N60" s="910" t="s">
        <v>2</v>
      </c>
      <c r="O60" s="891" t="s">
        <v>234</v>
      </c>
      <c r="P60" s="911"/>
      <c r="Q60" s="909"/>
      <c r="R60" s="912"/>
      <c r="S60" s="889"/>
      <c r="T60" s="997"/>
      <c r="U60" s="997"/>
      <c r="V60" s="997" t="str">
        <f t="shared" ref="V60:V67" si="3">IF(AND(W60="Y",X60="Y"),"Passed",IF(T60="M","Passed", ""))</f>
        <v/>
      </c>
      <c r="W60" s="997"/>
      <c r="X60" s="997"/>
      <c r="Y60" s="908"/>
      <c r="Z60" s="981">
        <f t="shared" ref="Z60:Z67" si="4">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029"/>
      <c r="L61" s="1029"/>
      <c r="M61" s="934" t="s">
        <v>8</v>
      </c>
      <c r="N61" s="910" t="s">
        <v>63</v>
      </c>
      <c r="O61" s="891" t="s">
        <v>236</v>
      </c>
      <c r="P61" s="911"/>
      <c r="Q61" s="909"/>
      <c r="R61" s="912"/>
      <c r="S61" s="889"/>
      <c r="T61" s="997"/>
      <c r="U61" s="997"/>
      <c r="V61" s="997" t="str">
        <f t="shared" si="3"/>
        <v/>
      </c>
      <c r="W61" s="997"/>
      <c r="X61" s="997"/>
      <c r="Y61" s="908"/>
      <c r="Z61" s="981">
        <f t="shared" si="4"/>
        <v>0</v>
      </c>
      <c r="AA61" s="982"/>
      <c r="AB61" s="982"/>
      <c r="AC61" s="982"/>
      <c r="AD61" s="982"/>
      <c r="AE61" s="980"/>
      <c r="AF61" s="980"/>
      <c r="AG61" s="980"/>
      <c r="AH61" s="980"/>
      <c r="AI61" s="980"/>
      <c r="AJ61" s="980"/>
    </row>
    <row r="62" spans="1:36" x14ac:dyDescent="0.3">
      <c r="A62" s="940" t="s">
        <v>56</v>
      </c>
      <c r="B62" s="933" t="s">
        <v>67</v>
      </c>
      <c r="C62" s="1003"/>
      <c r="D62" s="1003"/>
      <c r="E62" s="1002"/>
      <c r="F62" s="1002"/>
      <c r="G62" s="1002"/>
      <c r="H62" s="939" t="b">
        <f>IF(C62&lt;&gt;"",'[2]CBL Score Standard'!$D118,IF(D62&lt;&gt;"",SUM('[2]CBL Score Standard'!$D118:$E118),IF(E62&lt;&gt;"",SUM('[2]CBL Score Standard'!$D118:$F118),IF(F62&lt;&gt;"",SUM('[2]CBL Score Standard'!$D118:$G118),IF(G62&lt;&gt;"",SUM('[2]CBL Score Standard'!$D118:$H118,0))))))</f>
        <v>0</v>
      </c>
      <c r="K62" s="1029"/>
      <c r="L62" s="1029"/>
      <c r="M62" s="934" t="s">
        <v>8</v>
      </c>
      <c r="N62" s="889" t="s">
        <v>56</v>
      </c>
      <c r="O62" s="891" t="s">
        <v>237</v>
      </c>
      <c r="P62" s="911"/>
      <c r="Q62" s="909"/>
      <c r="R62" s="912"/>
      <c r="S62" s="889"/>
      <c r="T62" s="997"/>
      <c r="U62" s="997"/>
      <c r="V62" s="997" t="str">
        <f t="shared" si="3"/>
        <v/>
      </c>
      <c r="W62" s="997"/>
      <c r="X62" s="997"/>
      <c r="Y62" s="908"/>
      <c r="Z62" s="981">
        <f t="shared" si="4"/>
        <v>0</v>
      </c>
      <c r="AA62" s="982"/>
      <c r="AB62" s="982"/>
      <c r="AC62" s="982"/>
      <c r="AD62" s="982"/>
      <c r="AE62" s="980"/>
      <c r="AF62" s="980"/>
      <c r="AG62" s="980"/>
      <c r="AH62" s="980"/>
      <c r="AI62" s="980"/>
      <c r="AJ62" s="980"/>
    </row>
    <row r="63" spans="1:36" ht="12.75" customHeight="1" thickBot="1" x14ac:dyDescent="0.35">
      <c r="A63" s="941" t="s">
        <v>55</v>
      </c>
      <c r="B63" s="933" t="s">
        <v>1</v>
      </c>
      <c r="C63" s="1003"/>
      <c r="D63" s="1003"/>
      <c r="E63" s="1002"/>
      <c r="F63" s="1002"/>
      <c r="G63" s="1002"/>
      <c r="H63" s="939" t="b">
        <f>IF(C63&lt;&gt;"",'[2]CBL Score Standard'!$D119,IF(D63&lt;&gt;"",SUM('[2]CBL Score Standard'!$D119:$E119),IF(E63&lt;&gt;"",SUM('[2]CBL Score Standard'!$D119:$F119),IF(F63&lt;&gt;"",SUM('[2]CBL Score Standard'!$D119:$G119),IF(G63&lt;&gt;"",SUM('[2]CBL Score Standard'!$D119:$H119,0))))))</f>
        <v>0</v>
      </c>
      <c r="K63" s="1029"/>
      <c r="L63" s="1029"/>
      <c r="M63" s="934" t="s">
        <v>8</v>
      </c>
      <c r="N63" s="889" t="s">
        <v>55</v>
      </c>
      <c r="O63" s="891" t="s">
        <v>238</v>
      </c>
      <c r="P63" s="911"/>
      <c r="Q63" s="909"/>
      <c r="R63" s="912"/>
      <c r="S63" s="889"/>
      <c r="T63" s="997"/>
      <c r="U63" s="997"/>
      <c r="V63" s="997" t="str">
        <f t="shared" si="3"/>
        <v/>
      </c>
      <c r="W63" s="997"/>
      <c r="X63" s="997"/>
      <c r="Y63" s="908"/>
      <c r="Z63" s="981">
        <f t="shared" si="4"/>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1.3319238900634249</v>
      </c>
      <c r="K64" s="1029"/>
      <c r="L64" s="1029"/>
      <c r="M64" s="934" t="s">
        <v>8</v>
      </c>
      <c r="N64" s="910" t="s">
        <v>53</v>
      </c>
      <c r="O64" s="891" t="s">
        <v>239</v>
      </c>
      <c r="P64" s="911"/>
      <c r="Q64" s="909"/>
      <c r="R64" s="912"/>
      <c r="S64" s="889"/>
      <c r="T64" s="997"/>
      <c r="U64" s="997"/>
      <c r="V64" s="997" t="str">
        <f t="shared" si="3"/>
        <v/>
      </c>
      <c r="W64" s="997"/>
      <c r="X64" s="997"/>
      <c r="Y64" s="908"/>
      <c r="Z64" s="981">
        <f t="shared" si="4"/>
        <v>0</v>
      </c>
      <c r="AA64" s="982"/>
      <c r="AB64" s="982"/>
      <c r="AC64" s="982"/>
      <c r="AD64" s="982"/>
      <c r="AE64" s="980"/>
      <c r="AF64" s="980"/>
      <c r="AG64" s="980"/>
      <c r="AH64" s="980"/>
      <c r="AI64" s="980"/>
      <c r="AJ64" s="980"/>
    </row>
    <row r="65" spans="1:36" ht="28.2" thickBot="1" x14ac:dyDescent="0.35">
      <c r="A65" s="942" t="s">
        <v>83</v>
      </c>
      <c r="B65" s="943"/>
      <c r="C65" s="954">
        <v>0.72727272727272729</v>
      </c>
      <c r="D65" s="954">
        <v>0.68421052631578949</v>
      </c>
      <c r="E65" s="954">
        <v>0</v>
      </c>
      <c r="F65" s="954">
        <v>0</v>
      </c>
      <c r="G65" s="954">
        <v>0</v>
      </c>
      <c r="H65" s="944">
        <v>0</v>
      </c>
      <c r="K65" s="1029"/>
      <c r="L65" s="1029"/>
      <c r="M65" s="934" t="s">
        <v>8</v>
      </c>
      <c r="N65" s="910" t="s">
        <v>59</v>
      </c>
      <c r="O65" s="891" t="s">
        <v>240</v>
      </c>
      <c r="P65" s="911"/>
      <c r="Q65" s="909"/>
      <c r="R65" s="912"/>
      <c r="S65" s="889"/>
      <c r="T65" s="997"/>
      <c r="U65" s="997"/>
      <c r="V65" s="997" t="str">
        <f t="shared" si="3"/>
        <v/>
      </c>
      <c r="W65" s="997"/>
      <c r="X65" s="997"/>
      <c r="Y65" s="908"/>
      <c r="Z65" s="981">
        <f t="shared" si="4"/>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0</v>
      </c>
      <c r="K66" s="1029"/>
      <c r="L66" s="1029"/>
      <c r="M66" s="934" t="s">
        <v>8</v>
      </c>
      <c r="N66" s="910" t="s">
        <v>55</v>
      </c>
      <c r="O66" s="891" t="s">
        <v>515</v>
      </c>
      <c r="P66" s="911"/>
      <c r="Q66" s="909"/>
      <c r="R66" s="912"/>
      <c r="S66" s="889"/>
      <c r="T66" s="997"/>
      <c r="U66" s="997"/>
      <c r="V66" s="997" t="str">
        <f t="shared" si="3"/>
        <v/>
      </c>
      <c r="W66" s="997"/>
      <c r="X66" s="997"/>
      <c r="Y66" s="908"/>
      <c r="Z66" s="981">
        <f t="shared" si="4"/>
        <v>0</v>
      </c>
      <c r="AA66" s="982"/>
      <c r="AB66" s="982"/>
      <c r="AC66" s="982"/>
      <c r="AD66" s="982"/>
      <c r="AE66" s="980"/>
      <c r="AF66" s="980"/>
      <c r="AG66" s="980"/>
      <c r="AH66" s="980"/>
      <c r="AI66" s="980"/>
      <c r="AJ66" s="980"/>
    </row>
    <row r="67" spans="1:36" x14ac:dyDescent="0.3">
      <c r="C67" s="955"/>
      <c r="D67" s="955"/>
      <c r="E67" s="955"/>
      <c r="F67" s="955"/>
      <c r="G67" s="955"/>
      <c r="K67" s="1030"/>
      <c r="L67" s="1030"/>
      <c r="M67" s="934" t="s">
        <v>8</v>
      </c>
      <c r="N67" s="910" t="s">
        <v>149</v>
      </c>
      <c r="O67" s="891" t="s">
        <v>370</v>
      </c>
      <c r="P67" s="904" t="s">
        <v>145</v>
      </c>
      <c r="Q67" s="892" t="s">
        <v>217</v>
      </c>
      <c r="R67" s="898" t="s">
        <v>241</v>
      </c>
      <c r="S67" s="889"/>
      <c r="T67" s="997"/>
      <c r="U67" s="997"/>
      <c r="V67" s="997" t="str">
        <f t="shared" si="3"/>
        <v/>
      </c>
      <c r="W67" s="997"/>
      <c r="X67" s="997"/>
      <c r="Y67" s="899" t="s">
        <v>242</v>
      </c>
      <c r="Z67" s="981">
        <f t="shared" si="4"/>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73" t="s">
        <v>243</v>
      </c>
      <c r="L69" s="1174"/>
      <c r="M69" s="1174"/>
      <c r="N69" s="1174"/>
      <c r="O69" s="1174"/>
      <c r="P69" s="1174"/>
      <c r="Q69" s="1174"/>
      <c r="R69" s="1174"/>
      <c r="S69" s="1174"/>
      <c r="T69" s="1174"/>
      <c r="U69" s="1174"/>
      <c r="V69" s="1174"/>
      <c r="W69" s="1174"/>
      <c r="X69" s="1174"/>
      <c r="Y69" s="1026"/>
      <c r="Z69" s="985"/>
      <c r="AA69" s="1026"/>
      <c r="AB69" s="1026"/>
      <c r="AC69" s="1026"/>
      <c r="AD69" s="1026"/>
      <c r="AE69" s="1026"/>
      <c r="AF69" s="1026"/>
      <c r="AG69" s="1026"/>
      <c r="AH69" s="1026"/>
      <c r="AI69" s="1026"/>
      <c r="AJ69" s="1026"/>
    </row>
    <row r="70" spans="1:36" ht="27.6" x14ac:dyDescent="0.3">
      <c r="B70" s="955"/>
      <c r="C70" s="955"/>
      <c r="D70" s="955"/>
      <c r="E70" s="955"/>
      <c r="F70" s="955"/>
      <c r="G70" s="955"/>
      <c r="K70" s="1037" t="s">
        <v>133</v>
      </c>
      <c r="L70" s="1037" t="s">
        <v>91</v>
      </c>
      <c r="M70" s="1182" t="s">
        <v>75</v>
      </c>
      <c r="N70" s="1184" t="s">
        <v>134</v>
      </c>
      <c r="O70" s="1025" t="s">
        <v>135</v>
      </c>
      <c r="P70" s="1037" t="s">
        <v>136</v>
      </c>
      <c r="Q70" s="1037" t="s">
        <v>137</v>
      </c>
      <c r="R70" s="1037" t="s">
        <v>138</v>
      </c>
      <c r="S70" s="1035" t="s">
        <v>139</v>
      </c>
      <c r="T70" s="1027" t="s">
        <v>344</v>
      </c>
      <c r="U70" s="1027" t="s">
        <v>342</v>
      </c>
      <c r="V70" s="1027" t="s">
        <v>343</v>
      </c>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27.6" x14ac:dyDescent="0.3">
      <c r="B71" s="955"/>
      <c r="C71" s="955"/>
      <c r="D71" s="955"/>
      <c r="E71" s="955"/>
      <c r="F71" s="955"/>
      <c r="G71" s="955"/>
      <c r="K71" s="1031"/>
      <c r="L71" s="1031"/>
      <c r="M71" s="1183"/>
      <c r="N71" s="1185"/>
      <c r="O71" s="1024"/>
      <c r="P71" s="888" t="s">
        <v>141</v>
      </c>
      <c r="Q71" s="1031"/>
      <c r="R71" s="1031"/>
      <c r="S71" s="1036"/>
      <c r="T71" s="1027"/>
      <c r="U71" s="1027"/>
      <c r="V71" s="1027"/>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B72" s="955"/>
      <c r="C72" s="955"/>
      <c r="D72" s="955"/>
      <c r="E72" s="955"/>
      <c r="F72" s="955"/>
      <c r="G72" s="955"/>
      <c r="K72" s="1028" t="s">
        <v>142</v>
      </c>
      <c r="L72" s="1028" t="s">
        <v>143</v>
      </c>
      <c r="M72" s="934" t="s">
        <v>9</v>
      </c>
      <c r="N72" s="910" t="s">
        <v>235</v>
      </c>
      <c r="O72" s="891" t="s">
        <v>244</v>
      </c>
      <c r="P72" s="913"/>
      <c r="Q72" s="914"/>
      <c r="R72" s="915"/>
      <c r="S72" s="889"/>
      <c r="T72" s="997"/>
      <c r="U72" s="997"/>
      <c r="V72" s="997" t="str">
        <f>IF(AND(W72="Y",X72="Y"),"Passed",IF(T72="M","Passed", ""))</f>
        <v/>
      </c>
      <c r="W72" s="997"/>
      <c r="X72" s="997"/>
      <c r="Y72" s="916"/>
      <c r="Z72" s="981">
        <f t="shared" ref="Z72:Z75" si="5">DATEDIF(AA72,AB72,"m")/12+DATEDIF(AC72,AD72,"m")/12+DATEDIF(AE72,AF72,"m")/12+DATEDIF(AG72,AH72,"m")/12+DATEDIF(AI72,AJ72,"m")/12</f>
        <v>0</v>
      </c>
      <c r="AA72" s="982"/>
      <c r="AB72" s="982"/>
      <c r="AC72" s="982"/>
      <c r="AD72" s="982"/>
      <c r="AE72" s="980"/>
      <c r="AF72" s="980"/>
      <c r="AG72" s="980"/>
      <c r="AH72" s="980"/>
      <c r="AI72" s="980"/>
      <c r="AJ72" s="980"/>
    </row>
    <row r="73" spans="1:36" x14ac:dyDescent="0.3">
      <c r="B73" s="955"/>
      <c r="C73" s="955"/>
      <c r="D73" s="955"/>
      <c r="E73" s="955"/>
      <c r="F73" s="955"/>
      <c r="G73" s="955"/>
      <c r="K73" s="1029"/>
      <c r="L73" s="1029"/>
      <c r="M73" s="934" t="s">
        <v>9</v>
      </c>
      <c r="N73" s="910" t="s">
        <v>229</v>
      </c>
      <c r="O73" s="891" t="s">
        <v>245</v>
      </c>
      <c r="P73" s="913"/>
      <c r="Q73" s="914"/>
      <c r="R73" s="915"/>
      <c r="S73" s="889"/>
      <c r="T73" s="997"/>
      <c r="U73" s="997"/>
      <c r="V73" s="997" t="str">
        <f>IF(AND(W73="Y",X73="Y"),"Passed",IF(T73="M","Passed", ""))</f>
        <v/>
      </c>
      <c r="W73" s="997"/>
      <c r="X73" s="997"/>
      <c r="Y73" s="916"/>
      <c r="Z73" s="981">
        <f t="shared" si="5"/>
        <v>0</v>
      </c>
      <c r="AA73" s="982"/>
      <c r="AB73" s="982"/>
      <c r="AC73" s="982"/>
      <c r="AD73" s="982"/>
      <c r="AE73" s="980"/>
      <c r="AF73" s="980"/>
      <c r="AG73" s="980"/>
      <c r="AH73" s="980"/>
      <c r="AI73" s="980"/>
      <c r="AJ73" s="980"/>
    </row>
    <row r="74" spans="1:36" ht="41.4" x14ac:dyDescent="0.3">
      <c r="B74" s="955"/>
      <c r="C74" s="955"/>
      <c r="D74" s="955"/>
      <c r="E74" s="955"/>
      <c r="F74" s="955"/>
      <c r="G74" s="955"/>
      <c r="K74" s="1029"/>
      <c r="L74" s="1029"/>
      <c r="M74" s="934" t="s">
        <v>9</v>
      </c>
      <c r="N74" s="910" t="s">
        <v>3</v>
      </c>
      <c r="O74" s="891" t="s">
        <v>516</v>
      </c>
      <c r="P74" s="913"/>
      <c r="Q74" s="914"/>
      <c r="R74" s="915"/>
      <c r="S74" s="889"/>
      <c r="T74" s="997"/>
      <c r="U74" s="997"/>
      <c r="V74" s="997" t="str">
        <f>IF(AND(W74="Y",X74="Y"),"Passed",IF(T74="M","Passed", ""))</f>
        <v/>
      </c>
      <c r="W74" s="997"/>
      <c r="X74" s="997"/>
      <c r="Y74" s="916"/>
      <c r="Z74" s="981">
        <f t="shared" si="5"/>
        <v>0</v>
      </c>
      <c r="AA74" s="982"/>
      <c r="AB74" s="982"/>
      <c r="AC74" s="982"/>
      <c r="AD74" s="982"/>
      <c r="AE74" s="980"/>
      <c r="AF74" s="980"/>
      <c r="AG74" s="980"/>
      <c r="AH74" s="980"/>
      <c r="AI74" s="980"/>
      <c r="AJ74" s="980"/>
    </row>
    <row r="75" spans="1:36" ht="12.75" customHeight="1" x14ac:dyDescent="0.3">
      <c r="B75" s="955"/>
      <c r="C75" s="955"/>
      <c r="D75" s="955"/>
      <c r="E75" s="955"/>
      <c r="F75" s="955"/>
      <c r="G75" s="955"/>
      <c r="K75" s="1030"/>
      <c r="L75" s="1030"/>
      <c r="M75" s="934" t="s">
        <v>9</v>
      </c>
      <c r="N75" s="910" t="s">
        <v>3</v>
      </c>
      <c r="O75" s="891" t="s">
        <v>246</v>
      </c>
      <c r="P75" s="913"/>
      <c r="Q75" s="914"/>
      <c r="R75" s="915"/>
      <c r="S75" s="889"/>
      <c r="T75" s="997"/>
      <c r="U75" s="997"/>
      <c r="V75" s="997" t="str">
        <f>IF(AND(W75="Y",X75="Y"),"Passed",IF(T75="M","Passed", ""))</f>
        <v/>
      </c>
      <c r="W75" s="997"/>
      <c r="X75" s="997"/>
      <c r="Y75" s="916"/>
      <c r="Z75" s="981">
        <f t="shared" si="5"/>
        <v>0</v>
      </c>
      <c r="AA75" s="982"/>
      <c r="AB75" s="982"/>
      <c r="AC75" s="982"/>
      <c r="AD75" s="982"/>
      <c r="AE75" s="980"/>
      <c r="AF75" s="980"/>
      <c r="AG75" s="980"/>
      <c r="AH75" s="980"/>
      <c r="AI75" s="980"/>
      <c r="AJ75" s="980"/>
    </row>
    <row r="76" spans="1:36" x14ac:dyDescent="0.3">
      <c r="B76" s="955"/>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B77" s="955"/>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B78" s="955"/>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B79" s="955"/>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B80" s="955"/>
      <c r="C80" s="955"/>
      <c r="D80" s="955"/>
      <c r="E80" s="955"/>
      <c r="F80" s="955"/>
      <c r="G80" s="955"/>
    </row>
    <row r="81" spans="2:7" x14ac:dyDescent="0.3">
      <c r="B81" s="955"/>
      <c r="C81" s="955"/>
      <c r="D81" s="955"/>
      <c r="E81" s="955"/>
      <c r="F81" s="955"/>
      <c r="G81" s="955"/>
    </row>
    <row r="82" spans="2:7" x14ac:dyDescent="0.3">
      <c r="B82" s="955"/>
      <c r="C82" s="955"/>
      <c r="D82" s="955"/>
      <c r="E82" s="955"/>
      <c r="F82" s="955"/>
      <c r="G82" s="955"/>
    </row>
    <row r="83" spans="2:7" x14ac:dyDescent="0.3">
      <c r="B83" s="955"/>
      <c r="C83" s="955"/>
      <c r="D83" s="955"/>
      <c r="E83" s="955"/>
      <c r="F83" s="955"/>
      <c r="G83" s="955"/>
    </row>
    <row r="84" spans="2:7" x14ac:dyDescent="0.3">
      <c r="B84" s="955"/>
      <c r="C84" s="955"/>
      <c r="D84" s="955"/>
      <c r="E84" s="955"/>
      <c r="F84" s="955"/>
      <c r="G84" s="955"/>
    </row>
    <row r="85" spans="2:7" x14ac:dyDescent="0.3">
      <c r="B85" s="955"/>
      <c r="C85" s="955"/>
      <c r="D85" s="955"/>
      <c r="E85" s="955"/>
      <c r="F85" s="955"/>
      <c r="G85" s="955"/>
    </row>
    <row r="86" spans="2:7" x14ac:dyDescent="0.3">
      <c r="B86" s="955"/>
      <c r="C86" s="955"/>
      <c r="D86" s="955"/>
      <c r="E86" s="955"/>
      <c r="F86" s="955"/>
      <c r="G86" s="955"/>
    </row>
    <row r="87" spans="2:7" x14ac:dyDescent="0.3">
      <c r="B87" s="955"/>
      <c r="C87" s="955"/>
      <c r="D87" s="955"/>
      <c r="E87" s="955"/>
      <c r="F87" s="955"/>
      <c r="G87" s="955"/>
    </row>
    <row r="88" spans="2:7" x14ac:dyDescent="0.3">
      <c r="B88" s="955"/>
      <c r="C88" s="955"/>
      <c r="D88" s="955"/>
      <c r="E88" s="955"/>
      <c r="F88" s="955"/>
      <c r="G88" s="955"/>
    </row>
    <row r="89" spans="2:7" x14ac:dyDescent="0.3">
      <c r="B89" s="955"/>
      <c r="C89" s="955"/>
      <c r="D89" s="955"/>
      <c r="E89" s="955"/>
      <c r="F89" s="955"/>
      <c r="G89" s="955"/>
    </row>
    <row r="90" spans="2:7" x14ac:dyDescent="0.3">
      <c r="B90" s="955"/>
      <c r="C90" s="955"/>
      <c r="D90" s="955"/>
      <c r="E90" s="955"/>
      <c r="F90" s="955"/>
      <c r="G90" s="955"/>
    </row>
    <row r="91" spans="2:7" x14ac:dyDescent="0.3">
      <c r="B91" s="955"/>
      <c r="C91" s="955"/>
      <c r="D91" s="955"/>
      <c r="E91" s="955"/>
      <c r="F91" s="955"/>
      <c r="G91" s="955"/>
    </row>
    <row r="92" spans="2:7" x14ac:dyDescent="0.3">
      <c r="B92" s="955"/>
      <c r="C92" s="955"/>
      <c r="D92" s="955"/>
      <c r="E92" s="955"/>
      <c r="F92" s="955"/>
      <c r="G92" s="955"/>
    </row>
    <row r="93" spans="2:7" x14ac:dyDescent="0.3">
      <c r="B93" s="955"/>
      <c r="C93" s="955"/>
      <c r="D93" s="955"/>
      <c r="E93" s="955"/>
      <c r="F93" s="955"/>
      <c r="G93" s="955"/>
    </row>
    <row r="94" spans="2:7" x14ac:dyDescent="0.3">
      <c r="B94" s="955"/>
      <c r="C94" s="955"/>
      <c r="D94" s="955"/>
      <c r="E94" s="955"/>
      <c r="F94" s="955"/>
      <c r="G94" s="955"/>
    </row>
    <row r="95" spans="2:7" x14ac:dyDescent="0.3">
      <c r="B95" s="955"/>
      <c r="C95" s="955"/>
      <c r="D95" s="955"/>
      <c r="E95" s="955"/>
      <c r="F95" s="955"/>
      <c r="G95" s="955"/>
    </row>
    <row r="96" spans="2:7" x14ac:dyDescent="0.3">
      <c r="B96" s="955"/>
      <c r="C96" s="955"/>
      <c r="D96" s="955"/>
      <c r="E96" s="955"/>
      <c r="F96" s="955"/>
      <c r="G96" s="955"/>
    </row>
    <row r="97" spans="2:7" x14ac:dyDescent="0.3">
      <c r="B97" s="955"/>
      <c r="C97" s="955"/>
      <c r="D97" s="955"/>
      <c r="E97" s="955"/>
      <c r="F97" s="955"/>
      <c r="G97" s="955"/>
    </row>
    <row r="98" spans="2:7" x14ac:dyDescent="0.3">
      <c r="B98" s="955"/>
      <c r="C98" s="955"/>
      <c r="D98" s="955"/>
      <c r="E98" s="955"/>
      <c r="F98" s="955"/>
      <c r="G98" s="955"/>
    </row>
    <row r="99" spans="2:7" x14ac:dyDescent="0.3">
      <c r="B99" s="955"/>
      <c r="C99" s="955"/>
      <c r="D99" s="955"/>
      <c r="E99" s="955"/>
      <c r="F99" s="955"/>
      <c r="G99" s="955"/>
    </row>
    <row r="100" spans="2:7" x14ac:dyDescent="0.3">
      <c r="B100" s="955"/>
      <c r="C100" s="955"/>
      <c r="D100" s="955"/>
      <c r="E100" s="955"/>
      <c r="F100" s="955"/>
      <c r="G100" s="955"/>
    </row>
    <row r="101" spans="2:7" x14ac:dyDescent="0.3">
      <c r="B101" s="955"/>
      <c r="C101" s="955"/>
      <c r="D101" s="955"/>
      <c r="E101" s="955"/>
      <c r="F101" s="955"/>
      <c r="G101" s="955"/>
    </row>
    <row r="102" spans="2:7" x14ac:dyDescent="0.3">
      <c r="B102" s="955"/>
      <c r="C102" s="955"/>
      <c r="D102" s="955"/>
      <c r="E102" s="955"/>
      <c r="F102" s="955"/>
      <c r="G102" s="955"/>
    </row>
    <row r="103" spans="2:7" x14ac:dyDescent="0.3">
      <c r="B103" s="955"/>
      <c r="C103" s="955"/>
      <c r="D103" s="955"/>
      <c r="E103" s="955"/>
      <c r="F103" s="955"/>
      <c r="G103" s="955"/>
    </row>
    <row r="104" spans="2:7" x14ac:dyDescent="0.3">
      <c r="B104" s="955"/>
      <c r="C104" s="955"/>
      <c r="D104" s="955"/>
      <c r="E104" s="955"/>
      <c r="F104" s="955"/>
      <c r="G104" s="955"/>
    </row>
    <row r="105" spans="2:7" x14ac:dyDescent="0.3">
      <c r="B105" s="955"/>
      <c r="C105" s="955"/>
      <c r="D105" s="955"/>
      <c r="E105" s="955"/>
      <c r="F105" s="955"/>
      <c r="G105" s="955"/>
    </row>
    <row r="106" spans="2:7" x14ac:dyDescent="0.3">
      <c r="B106" s="955"/>
      <c r="C106" s="955"/>
      <c r="D106" s="955"/>
      <c r="E106" s="955"/>
      <c r="F106" s="955"/>
      <c r="G106" s="955"/>
    </row>
    <row r="107" spans="2:7" x14ac:dyDescent="0.3">
      <c r="B107" s="955"/>
      <c r="C107" s="955"/>
      <c r="D107" s="955"/>
      <c r="E107" s="955"/>
      <c r="F107" s="955"/>
      <c r="G107" s="955"/>
    </row>
    <row r="108" spans="2:7" x14ac:dyDescent="0.3">
      <c r="B108" s="955"/>
      <c r="C108" s="955"/>
      <c r="D108" s="955"/>
      <c r="E108" s="955"/>
      <c r="F108" s="955"/>
      <c r="G108" s="955"/>
    </row>
    <row r="109" spans="2:7" x14ac:dyDescent="0.3">
      <c r="B109" s="955"/>
      <c r="C109" s="955"/>
      <c r="D109" s="955"/>
      <c r="E109" s="955"/>
      <c r="F109" s="955"/>
      <c r="G109" s="955"/>
    </row>
    <row r="110" spans="2:7" x14ac:dyDescent="0.3">
      <c r="B110" s="955"/>
      <c r="C110" s="955"/>
      <c r="D110" s="955"/>
      <c r="E110" s="955"/>
      <c r="F110" s="955"/>
      <c r="G110" s="955"/>
    </row>
    <row r="111" spans="2:7" x14ac:dyDescent="0.3">
      <c r="B111" s="955"/>
      <c r="C111" s="955"/>
      <c r="D111" s="955"/>
      <c r="E111" s="955"/>
      <c r="F111" s="955"/>
      <c r="G111" s="955"/>
    </row>
    <row r="112" spans="2:7" x14ac:dyDescent="0.3">
      <c r="B112" s="955"/>
      <c r="C112" s="955"/>
      <c r="D112" s="955"/>
      <c r="E112" s="955"/>
      <c r="F112" s="955"/>
      <c r="G112" s="955"/>
    </row>
    <row r="113" spans="2:7" x14ac:dyDescent="0.3">
      <c r="B113" s="955"/>
      <c r="C113" s="955"/>
      <c r="D113" s="955"/>
      <c r="E113" s="955"/>
      <c r="F113" s="955"/>
      <c r="G113" s="955"/>
    </row>
    <row r="114" spans="2:7" x14ac:dyDescent="0.3">
      <c r="B114" s="955"/>
      <c r="C114" s="955"/>
      <c r="D114" s="955"/>
      <c r="E114" s="955"/>
      <c r="F114" s="955"/>
      <c r="G114" s="955"/>
    </row>
    <row r="115" spans="2:7" x14ac:dyDescent="0.3">
      <c r="B115" s="955"/>
      <c r="C115" s="955"/>
      <c r="D115" s="955"/>
      <c r="E115" s="955"/>
      <c r="F115" s="955"/>
      <c r="G115" s="955"/>
    </row>
    <row r="116" spans="2:7" x14ac:dyDescent="0.3">
      <c r="B116" s="955"/>
      <c r="C116" s="955"/>
      <c r="D116" s="955"/>
      <c r="E116" s="955"/>
      <c r="F116" s="955"/>
      <c r="G116" s="955"/>
    </row>
    <row r="117" spans="2:7" x14ac:dyDescent="0.3">
      <c r="B117" s="955"/>
      <c r="C117" s="955"/>
      <c r="D117" s="955"/>
      <c r="E117" s="955"/>
      <c r="F117" s="955"/>
      <c r="G117" s="955"/>
    </row>
    <row r="118" spans="2:7" x14ac:dyDescent="0.3">
      <c r="B118" s="955"/>
      <c r="C118" s="955"/>
      <c r="D118" s="955"/>
      <c r="E118" s="955"/>
      <c r="F118" s="955"/>
      <c r="G118" s="955"/>
    </row>
    <row r="119" spans="2:7" x14ac:dyDescent="0.3">
      <c r="B119" s="955"/>
      <c r="C119" s="955"/>
      <c r="D119" s="955"/>
      <c r="E119" s="955"/>
      <c r="F119" s="955"/>
      <c r="G119" s="955"/>
    </row>
    <row r="120" spans="2:7" x14ac:dyDescent="0.3">
      <c r="B120" s="955"/>
      <c r="C120" s="955"/>
      <c r="D120" s="955"/>
      <c r="E120" s="955"/>
      <c r="F120" s="955"/>
      <c r="G120" s="955"/>
    </row>
    <row r="121" spans="2:7" x14ac:dyDescent="0.3">
      <c r="B121" s="955"/>
      <c r="C121" s="955"/>
      <c r="D121" s="955"/>
      <c r="E121" s="955"/>
      <c r="F121" s="955"/>
      <c r="G121" s="955"/>
    </row>
    <row r="122" spans="2:7" x14ac:dyDescent="0.3">
      <c r="B122" s="955"/>
      <c r="C122" s="955"/>
      <c r="D122" s="955"/>
      <c r="E122" s="955"/>
      <c r="F122" s="955"/>
      <c r="G122" s="955"/>
    </row>
    <row r="123" spans="2:7" x14ac:dyDescent="0.3">
      <c r="B123" s="955"/>
      <c r="C123" s="955"/>
      <c r="D123" s="955"/>
      <c r="E123" s="955"/>
      <c r="F123" s="955"/>
      <c r="G123" s="955"/>
    </row>
    <row r="124" spans="2:7" x14ac:dyDescent="0.3">
      <c r="B124" s="955"/>
      <c r="C124" s="955"/>
      <c r="D124" s="955"/>
      <c r="E124" s="955"/>
      <c r="F124" s="955"/>
      <c r="G124" s="955"/>
    </row>
    <row r="125" spans="2:7" x14ac:dyDescent="0.3">
      <c r="C125" s="955"/>
      <c r="D125" s="955"/>
      <c r="E125" s="955"/>
      <c r="F125" s="955"/>
      <c r="G125" s="955"/>
    </row>
    <row r="126" spans="2:7" x14ac:dyDescent="0.3">
      <c r="C126" s="955"/>
      <c r="D126" s="955"/>
      <c r="E126" s="955"/>
      <c r="F126" s="955"/>
      <c r="G126" s="955"/>
    </row>
    <row r="127" spans="2:7" x14ac:dyDescent="0.3">
      <c r="C127" s="955"/>
      <c r="D127" s="955"/>
      <c r="E127" s="955"/>
      <c r="F127" s="955"/>
      <c r="G127" s="955"/>
    </row>
    <row r="128" spans="2: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3:AN66"/>
  <mergeCells count="48">
    <mergeCell ref="AG70:AH70"/>
    <mergeCell ref="AI70:AJ70"/>
    <mergeCell ref="AI58:AJ58"/>
    <mergeCell ref="A64:G64"/>
    <mergeCell ref="A66:G66"/>
    <mergeCell ref="K69:X69"/>
    <mergeCell ref="M70:M71"/>
    <mergeCell ref="N70:N71"/>
    <mergeCell ref="Z70:Z71"/>
    <mergeCell ref="AA70:AB70"/>
    <mergeCell ref="AC70:AD70"/>
    <mergeCell ref="AE70:AF70"/>
    <mergeCell ref="AI38:AJ38"/>
    <mergeCell ref="K57:X57"/>
    <mergeCell ref="M58:M59"/>
    <mergeCell ref="N58:N59"/>
    <mergeCell ref="Z58:Z59"/>
    <mergeCell ref="AA58:AB58"/>
    <mergeCell ref="AC58:AD58"/>
    <mergeCell ref="AE58:AF58"/>
    <mergeCell ref="AG58:AH58"/>
    <mergeCell ref="AE17:AF17"/>
    <mergeCell ref="AG17:AH17"/>
    <mergeCell ref="AI17:AJ17"/>
    <mergeCell ref="K37:X37"/>
    <mergeCell ref="M38:M39"/>
    <mergeCell ref="N38:N39"/>
    <mergeCell ref="Z38:Z39"/>
    <mergeCell ref="AA38:AB38"/>
    <mergeCell ref="AC38:AD38"/>
    <mergeCell ref="AE38:AF38"/>
    <mergeCell ref="M17:M18"/>
    <mergeCell ref="N17:N18"/>
    <mergeCell ref="Z17:Z18"/>
    <mergeCell ref="AA17:AB17"/>
    <mergeCell ref="AC17:AD17"/>
    <mergeCell ref="AG38:AH38"/>
    <mergeCell ref="AC2:AD2"/>
    <mergeCell ref="AE2:AF2"/>
    <mergeCell ref="AG2:AH2"/>
    <mergeCell ref="AI2:AJ2"/>
    <mergeCell ref="K16:X16"/>
    <mergeCell ref="AA2:AB2"/>
    <mergeCell ref="A1:H1"/>
    <mergeCell ref="K1:X1"/>
    <mergeCell ref="M2:M3"/>
    <mergeCell ref="N2:N3"/>
    <mergeCell ref="Z2:Z3"/>
  </mergeCells>
  <conditionalFormatting sqref="G46">
    <cfRule type="containsText" dxfId="1969" priority="23" operator="containsText" text="O">
      <formula>NOT(ISERROR(SEARCH("O",G46)))</formula>
    </cfRule>
  </conditionalFormatting>
  <conditionalFormatting sqref="G46">
    <cfRule type="containsText" dxfId="1968" priority="20" operator="containsText" text="N/A">
      <formula>NOT(ISERROR(SEARCH("N/A",G46)))</formula>
    </cfRule>
    <cfRule type="containsText" dxfId="1967" priority="21" operator="containsText" text="Blank">
      <formula>NOT(ISERROR(SEARCH("Blank",G46)))</formula>
    </cfRule>
    <cfRule type="containsText" dxfId="1966" priority="22" operator="containsText" text="M">
      <formula>NOT(ISERROR(SEARCH("M",G46)))</formula>
    </cfRule>
  </conditionalFormatting>
  <conditionalFormatting sqref="C7:D7 F7:H7">
    <cfRule type="containsText" dxfId="1965" priority="17" operator="containsText" text="N/A">
      <formula>NOT(ISERROR(SEARCH("N/A",C7)))</formula>
    </cfRule>
    <cfRule type="containsText" dxfId="1964" priority="18" operator="containsText" text="Blank">
      <formula>NOT(ISERROR(SEARCH("Blank",C7)))</formula>
    </cfRule>
    <cfRule type="containsText" dxfId="1963" priority="19" operator="containsText" text="M">
      <formula>NOT(ISERROR(SEARCH("M",C7)))</formula>
    </cfRule>
  </conditionalFormatting>
  <conditionalFormatting sqref="F46">
    <cfRule type="containsText" dxfId="1962" priority="16" operator="containsText" text="O">
      <formula>NOT(ISERROR(SEARCH("O",F46)))</formula>
    </cfRule>
  </conditionalFormatting>
  <conditionalFormatting sqref="F46">
    <cfRule type="containsText" dxfId="1961" priority="13" operator="containsText" text="N/A">
      <formula>NOT(ISERROR(SEARCH("N/A",F46)))</formula>
    </cfRule>
    <cfRule type="containsText" dxfId="1960" priority="14" operator="containsText" text="Blank">
      <formula>NOT(ISERROR(SEARCH("Blank",F46)))</formula>
    </cfRule>
    <cfRule type="containsText" dxfId="1959" priority="15" operator="containsText" text="M">
      <formula>NOT(ISERROR(SEARCH("M",F46)))</formula>
    </cfRule>
  </conditionalFormatting>
  <conditionalFormatting sqref="C46:D46">
    <cfRule type="containsText" dxfId="1958" priority="12" operator="containsText" text="O">
      <formula>NOT(ISERROR(SEARCH("O",C46)))</formula>
    </cfRule>
  </conditionalFormatting>
  <conditionalFormatting sqref="C46:D46">
    <cfRule type="containsText" dxfId="1957" priority="9" operator="containsText" text="N/A">
      <formula>NOT(ISERROR(SEARCH("N/A",C46)))</formula>
    </cfRule>
    <cfRule type="containsText" dxfId="1956" priority="10" operator="containsText" text="Blank">
      <formula>NOT(ISERROR(SEARCH("Blank",C46)))</formula>
    </cfRule>
    <cfRule type="containsText" dxfId="1955" priority="11" operator="containsText" text="M">
      <formula>NOT(ISERROR(SEARCH("M",C46)))</formula>
    </cfRule>
  </conditionalFormatting>
  <conditionalFormatting sqref="B125:B1048576 B1:B28 B30:B69">
    <cfRule type="duplicateValues" dxfId="1954" priority="8"/>
  </conditionalFormatting>
  <conditionalFormatting sqref="B29">
    <cfRule type="duplicateValues" dxfId="1953" priority="7"/>
  </conditionalFormatting>
  <conditionalFormatting sqref="Z4 Z51:Z55 Z40:Z43 Z45:Z49 Z19:Z35">
    <cfRule type="cellIs" dxfId="1952" priority="6" operator="greaterThan">
      <formula>0</formula>
    </cfRule>
  </conditionalFormatting>
  <conditionalFormatting sqref="Z5:Z14">
    <cfRule type="cellIs" dxfId="1951" priority="5" operator="greaterThan">
      <formula>0</formula>
    </cfRule>
  </conditionalFormatting>
  <conditionalFormatting sqref="Z60:Z67">
    <cfRule type="cellIs" dxfId="1950" priority="4" operator="greaterThan">
      <formula>0</formula>
    </cfRule>
  </conditionalFormatting>
  <conditionalFormatting sqref="Z72:Z75">
    <cfRule type="cellIs" dxfId="1949" priority="3" operator="greaterThan">
      <formula>0</formula>
    </cfRule>
  </conditionalFormatting>
  <conditionalFormatting sqref="Z50">
    <cfRule type="cellIs" dxfId="1948" priority="2" operator="greaterThan">
      <formula>0</formula>
    </cfRule>
  </conditionalFormatting>
  <conditionalFormatting sqref="Z44">
    <cfRule type="cellIs" dxfId="1947" priority="1" operator="greaterThan">
      <formula>0</formula>
    </cfRule>
  </conditionalFormatting>
  <dataValidations count="3">
    <dataValidation type="list" allowBlank="1" showInputMessage="1" showErrorMessage="1" sqref="V58:V68 V70:V79 V38:V56 V17:V36 V2:V15">
      <formula1>"Passed, Failed, N/A"</formula1>
    </dataValidation>
    <dataValidation type="list" allowBlank="1" showInputMessage="1" showErrorMessage="1" sqref="T70:T79 T58:T68 T2:T15 T17:T36 T38:T56">
      <formula1>"M, O, N/A"</formula1>
    </dataValidation>
    <dataValidation type="list" allowBlank="1" showInputMessage="1" showErrorMessage="1" sqref="X33 X19 X21 X4:X10 W70:W79 W2:W15 W58:W68 X12 W17:W36 W38:W56">
      <formula1>"Y, N"</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scale="30" fitToHeight="0" orientation="landscape" r:id="rId19"/>
  <drawing r:id="rId20"/>
  <legacyDrawing r:id="rId21"/>
  <controls>
    <mc:AlternateContent xmlns:mc="http://schemas.openxmlformats.org/markup-compatibility/2006">
      <mc:Choice Requires="x14">
        <control shapeId="1125378" r:id="rId22" name="CommandButton2">
          <controlPr defaultSize="0" autoLine="0" r:id="rId23">
            <anchor moveWithCells="1">
              <from>
                <xdr:col>8</xdr:col>
                <xdr:colOff>121920</xdr:colOff>
                <xdr:row>10</xdr:row>
                <xdr:rowOff>0</xdr:rowOff>
              </from>
              <to>
                <xdr:col>9</xdr:col>
                <xdr:colOff>441960</xdr:colOff>
                <xdr:row>12</xdr:row>
                <xdr:rowOff>83820</xdr:rowOff>
              </to>
            </anchor>
          </controlPr>
        </control>
      </mc:Choice>
      <mc:Fallback>
        <control shapeId="1125378" r:id="rId22" name="CommandButton2"/>
      </mc:Fallback>
    </mc:AlternateContent>
    <mc:AlternateContent xmlns:mc="http://schemas.openxmlformats.org/markup-compatibility/2006">
      <mc:Choice Requires="x14">
        <control shapeId="1125377" r:id="rId24" name="CommandButton1">
          <controlPr defaultSize="0" autoLine="0" r:id="rId25">
            <anchor moveWithCells="1">
              <from>
                <xdr:col>8</xdr:col>
                <xdr:colOff>114300</xdr:colOff>
                <xdr:row>6</xdr:row>
                <xdr:rowOff>106680</xdr:rowOff>
              </from>
              <to>
                <xdr:col>9</xdr:col>
                <xdr:colOff>403860</xdr:colOff>
                <xdr:row>7</xdr:row>
                <xdr:rowOff>99060</xdr:rowOff>
              </to>
            </anchor>
          </controlPr>
        </control>
      </mc:Choice>
      <mc:Fallback>
        <control shapeId="1125377" r:id="rId24" name="CommandButto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6">
    <tabColor theme="7" tint="0.79998168889431442"/>
    <pageSetUpPr fitToPage="1"/>
  </sheetPr>
  <dimension ref="A1:AN196"/>
  <sheetViews>
    <sheetView showGridLines="0" topLeftCell="I1" zoomScale="70" zoomScaleNormal="70" workbookViewId="0">
      <selection activeCell="T14" sqref="T14"/>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26.109375" style="883" customWidth="1"/>
    <col min="19" max="19" width="12.6640625" style="883" bestFit="1" customWidth="1"/>
    <col min="20" max="20" width="12.5546875" style="883" customWidth="1"/>
    <col min="21" max="21" width="11" style="883" bestFit="1" customWidth="1"/>
    <col min="22" max="22" width="10.44140625" style="883" bestFit="1" customWidth="1"/>
    <col min="23" max="23" width="23.44140625" style="883" bestFit="1" customWidth="1"/>
    <col min="24" max="24" width="22.88671875" style="883" bestFit="1" customWidth="1"/>
    <col min="25" max="25" width="36.5546875" style="883" bestFit="1" customWidth="1"/>
    <col min="26" max="40" width="9.109375" style="883"/>
    <col min="41" max="16384" width="9.109375" style="884"/>
  </cols>
  <sheetData>
    <row r="1" spans="1:36" ht="12.75" customHeight="1" x14ac:dyDescent="0.45">
      <c r="A1" s="1188" t="s">
        <v>82</v>
      </c>
      <c r="B1" s="1189"/>
      <c r="C1" s="1189"/>
      <c r="D1" s="1189"/>
      <c r="E1" s="1189"/>
      <c r="F1" s="1189"/>
      <c r="G1" s="1189"/>
      <c r="H1" s="1189"/>
      <c r="K1" s="1173" t="s">
        <v>689</v>
      </c>
      <c r="L1" s="1174"/>
      <c r="M1" s="1174"/>
      <c r="N1" s="1174"/>
      <c r="O1" s="1174"/>
      <c r="P1" s="1174"/>
      <c r="Q1" s="1174"/>
      <c r="R1" s="1174"/>
      <c r="S1" s="1174"/>
      <c r="T1" s="1174"/>
      <c r="U1" s="1174"/>
      <c r="V1" s="1174"/>
      <c r="W1" s="1174"/>
      <c r="X1" s="1174"/>
      <c r="Y1" s="1174"/>
      <c r="Z1" s="985"/>
      <c r="AA1" s="1026"/>
      <c r="AB1" s="1026"/>
      <c r="AC1" s="1026"/>
      <c r="AD1" s="1026"/>
      <c r="AE1" s="1026"/>
      <c r="AF1" s="1026"/>
      <c r="AG1" s="1026"/>
      <c r="AH1" s="1026"/>
      <c r="AI1" s="1026"/>
      <c r="AJ1" s="1026"/>
    </row>
    <row r="2" spans="1:36" ht="27.6" x14ac:dyDescent="0.3">
      <c r="A2" s="932" t="s">
        <v>367</v>
      </c>
      <c r="B2" s="997" t="s">
        <v>623</v>
      </c>
      <c r="C2" s="884"/>
      <c r="D2" s="884"/>
      <c r="E2" s="884"/>
      <c r="F2" s="884"/>
      <c r="G2" s="884"/>
      <c r="H2" s="884"/>
      <c r="K2" s="1038" t="s">
        <v>133</v>
      </c>
      <c r="L2" s="1038" t="s">
        <v>91</v>
      </c>
      <c r="M2" s="1182" t="s">
        <v>75</v>
      </c>
      <c r="N2" s="1190" t="s">
        <v>134</v>
      </c>
      <c r="O2" s="1038" t="s">
        <v>135</v>
      </c>
      <c r="P2" s="1038" t="s">
        <v>136</v>
      </c>
      <c r="Q2" s="1038" t="s">
        <v>137</v>
      </c>
      <c r="R2" s="1038" t="s">
        <v>138</v>
      </c>
      <c r="S2" s="1027" t="s">
        <v>139</v>
      </c>
      <c r="T2" s="1027" t="s">
        <v>344</v>
      </c>
      <c r="U2" s="1027" t="s">
        <v>342</v>
      </c>
      <c r="V2" s="1027" t="s">
        <v>343</v>
      </c>
      <c r="W2" s="1027" t="s">
        <v>375</v>
      </c>
      <c r="X2" s="1027" t="s">
        <v>376</v>
      </c>
      <c r="Y2" s="1038"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43756</v>
      </c>
      <c r="C3" s="950"/>
      <c r="D3" s="884"/>
      <c r="E3" s="884"/>
      <c r="F3" s="884"/>
      <c r="G3" s="884"/>
      <c r="H3" s="884"/>
      <c r="K3" s="1031"/>
      <c r="L3" s="1031"/>
      <c r="M3" s="1183"/>
      <c r="N3" s="1185"/>
      <c r="O3" s="1031"/>
      <c r="P3" s="888" t="s">
        <v>141</v>
      </c>
      <c r="Q3" s="1031"/>
      <c r="R3" s="1031"/>
      <c r="S3" s="1027"/>
      <c r="T3" s="1027"/>
      <c r="U3" s="1027"/>
      <c r="V3" s="1027"/>
      <c r="W3" s="1027"/>
      <c r="X3" s="1027"/>
      <c r="Y3" s="1031"/>
      <c r="Z3" s="1187"/>
      <c r="AA3" s="1023" t="s">
        <v>672</v>
      </c>
      <c r="AB3" s="1023" t="s">
        <v>673</v>
      </c>
      <c r="AC3" s="1023" t="s">
        <v>672</v>
      </c>
      <c r="AD3" s="1023" t="s">
        <v>673</v>
      </c>
      <c r="AE3" s="1023" t="s">
        <v>672</v>
      </c>
      <c r="AF3" s="1023" t="s">
        <v>673</v>
      </c>
      <c r="AG3" s="1023" t="s">
        <v>672</v>
      </c>
      <c r="AH3" s="1023" t="s">
        <v>673</v>
      </c>
      <c r="AI3" s="1023" t="s">
        <v>672</v>
      </c>
      <c r="AJ3" s="1023" t="s">
        <v>673</v>
      </c>
    </row>
    <row r="4" spans="1:36" ht="12.75" customHeight="1" x14ac:dyDescent="0.3">
      <c r="A4" s="932" t="s">
        <v>368</v>
      </c>
      <c r="B4" s="949">
        <f ca="1">DATEDIF(B3,TODAY(),"D")/365</f>
        <v>1.0630136986301371</v>
      </c>
      <c r="C4" s="884"/>
      <c r="D4" s="884"/>
      <c r="E4" s="884"/>
      <c r="F4" s="884"/>
      <c r="G4" s="884"/>
      <c r="H4" s="884"/>
      <c r="K4" s="1028" t="s">
        <v>142</v>
      </c>
      <c r="L4" s="1028" t="s">
        <v>143</v>
      </c>
      <c r="M4" s="934" t="s">
        <v>5</v>
      </c>
      <c r="N4" s="929" t="s">
        <v>144</v>
      </c>
      <c r="O4" s="924" t="s">
        <v>372</v>
      </c>
      <c r="P4" s="964" t="s">
        <v>145</v>
      </c>
      <c r="Q4" s="964" t="s">
        <v>146</v>
      </c>
      <c r="R4" s="962" t="s">
        <v>147</v>
      </c>
      <c r="S4" s="889" t="s">
        <v>623</v>
      </c>
      <c r="T4" s="997" t="s">
        <v>72</v>
      </c>
      <c r="U4" s="997"/>
      <c r="V4" s="997"/>
      <c r="W4" s="997"/>
      <c r="X4" s="997"/>
      <c r="Y4" s="1042" t="s">
        <v>148</v>
      </c>
      <c r="Z4" s="981">
        <f>DATEDIF(AA4,AB4,"m")/12+DATEDIF(AC4,AD4,"m")/12+DATEDIF(AE4,AF4,"m")/12+DATEDIF(AG4,AH4,"m")/12+DATEDIF(AI4,AJ4,"m")/12</f>
        <v>0</v>
      </c>
      <c r="AA4" s="982"/>
      <c r="AB4" s="982"/>
      <c r="AC4" s="982"/>
      <c r="AD4" s="982"/>
      <c r="AE4" s="980"/>
      <c r="AF4" s="980"/>
      <c r="AG4" s="980"/>
      <c r="AH4" s="980"/>
      <c r="AI4" s="980"/>
      <c r="AJ4" s="980"/>
    </row>
    <row r="5" spans="1:36" ht="12.75" customHeight="1" x14ac:dyDescent="0.3">
      <c r="A5" s="932" t="s">
        <v>387</v>
      </c>
      <c r="B5" s="949">
        <v>0.3</v>
      </c>
      <c r="C5" s="951"/>
      <c r="D5" s="884"/>
      <c r="E5" s="884"/>
      <c r="F5" s="884"/>
      <c r="G5" s="884"/>
      <c r="H5" s="884"/>
      <c r="K5" s="1029"/>
      <c r="L5" s="1029"/>
      <c r="M5" s="934" t="s">
        <v>5</v>
      </c>
      <c r="N5" s="929" t="s">
        <v>144</v>
      </c>
      <c r="O5" s="924" t="s">
        <v>373</v>
      </c>
      <c r="P5" s="966"/>
      <c r="Q5" s="965" t="s">
        <v>150</v>
      </c>
      <c r="R5" s="963" t="s">
        <v>151</v>
      </c>
      <c r="S5" s="889" t="s">
        <v>623</v>
      </c>
      <c r="T5" s="997" t="s">
        <v>72</v>
      </c>
      <c r="U5" s="997"/>
      <c r="V5" s="997" t="s">
        <v>374</v>
      </c>
      <c r="W5" s="997"/>
      <c r="X5" s="997"/>
      <c r="Y5" s="1043"/>
      <c r="Z5" s="981">
        <f t="shared" ref="Z5:Z14" ca="1" si="0">DATEDIF(AA5,AB5,"m")/12+DATEDIF(AC5,AD5,"m")/12+DATEDIF(AE5,AF5,"m")/12+DATEDIF(AG5,AH5,"m")/12+DATEDIF(AI5,AJ5,"m")/12</f>
        <v>1</v>
      </c>
      <c r="AA5" s="982">
        <v>43760</v>
      </c>
      <c r="AB5" s="982">
        <f ca="1">TODAY()</f>
        <v>44144</v>
      </c>
      <c r="AC5" s="982"/>
      <c r="AD5" s="982"/>
      <c r="AE5" s="980"/>
      <c r="AF5" s="980"/>
      <c r="AG5" s="980"/>
      <c r="AH5" s="980"/>
      <c r="AI5" s="980"/>
      <c r="AJ5" s="980"/>
    </row>
    <row r="6" spans="1:36" ht="15" thickBot="1" x14ac:dyDescent="0.35">
      <c r="A6" s="932" t="s">
        <v>388</v>
      </c>
      <c r="B6" s="949">
        <f ca="1">B4+B5</f>
        <v>1.3630136986301371</v>
      </c>
      <c r="C6" s="951"/>
      <c r="K6" s="1029"/>
      <c r="L6" s="1029"/>
      <c r="M6" s="934" t="s">
        <v>5</v>
      </c>
      <c r="N6" s="891" t="s">
        <v>149</v>
      </c>
      <c r="O6" s="918" t="s">
        <v>149</v>
      </c>
      <c r="P6" s="966"/>
      <c r="Q6" s="892" t="s">
        <v>150</v>
      </c>
      <c r="R6" s="893" t="s">
        <v>151</v>
      </c>
      <c r="S6" s="889" t="s">
        <v>623</v>
      </c>
      <c r="T6" s="997" t="s">
        <v>72</v>
      </c>
      <c r="U6" s="997"/>
      <c r="V6" s="997" t="s">
        <v>374</v>
      </c>
      <c r="W6" s="997"/>
      <c r="X6" s="997"/>
      <c r="Y6" s="894" t="s">
        <v>152</v>
      </c>
      <c r="Z6" s="981">
        <f t="shared" ca="1" si="0"/>
        <v>1</v>
      </c>
      <c r="AA6" s="982">
        <v>43760</v>
      </c>
      <c r="AB6" s="982">
        <f ca="1">TODAY()</f>
        <v>44144</v>
      </c>
      <c r="AC6" s="982"/>
      <c r="AD6" s="982"/>
      <c r="AE6" s="980"/>
      <c r="AF6" s="980"/>
      <c r="AG6" s="980"/>
      <c r="AH6" s="980"/>
      <c r="AI6" s="980"/>
      <c r="AJ6" s="980"/>
    </row>
    <row r="7" spans="1:36" ht="28.2"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966"/>
      <c r="Q7" s="964" t="s">
        <v>247</v>
      </c>
      <c r="R7" s="962" t="s">
        <v>154</v>
      </c>
      <c r="S7" s="889" t="s">
        <v>623</v>
      </c>
      <c r="T7" s="997" t="s">
        <v>72</v>
      </c>
      <c r="U7" s="997"/>
      <c r="V7" s="997"/>
      <c r="W7" s="997"/>
      <c r="X7" s="997"/>
      <c r="Y7" s="1042" t="s">
        <v>248</v>
      </c>
      <c r="Z7" s="981">
        <f t="shared" si="0"/>
        <v>0</v>
      </c>
      <c r="AA7" s="982"/>
      <c r="AB7" s="982"/>
      <c r="AC7" s="982"/>
      <c r="AD7" s="982"/>
      <c r="AE7" s="980"/>
      <c r="AF7" s="980"/>
      <c r="AG7" s="980"/>
      <c r="AH7" s="980"/>
      <c r="AI7" s="980"/>
      <c r="AJ7" s="980"/>
    </row>
    <row r="8" spans="1:36" x14ac:dyDescent="0.3">
      <c r="A8" s="937" t="s">
        <v>56</v>
      </c>
      <c r="B8" s="938" t="s">
        <v>182</v>
      </c>
      <c r="C8" s="1002" t="s">
        <v>77</v>
      </c>
      <c r="D8" s="1002"/>
      <c r="E8" s="1002"/>
      <c r="F8" s="1002"/>
      <c r="G8" s="1002"/>
      <c r="H8" s="939">
        <f>IF(C8&lt;&gt;"",'[2]CBL Score Standard'!$D64,IF(D8&lt;&gt;"",SUM('[2]CBL Score Standard'!$D64:$E64),IF(E8&lt;&gt;"",SUM('[2]CBL Score Standard'!$D64:$F64),IF(F8&lt;&gt;"",SUM('[2]CBL Score Standard'!$D64:$G64),IF(G8&lt;&gt;"",SUM('[2]CBL Score Standard'!$D64:$H64,0))))))</f>
        <v>0</v>
      </c>
      <c r="K8" s="1029"/>
      <c r="L8" s="1029"/>
      <c r="M8" s="934" t="s">
        <v>5</v>
      </c>
      <c r="N8" s="931" t="s">
        <v>144</v>
      </c>
      <c r="O8" s="896" t="s">
        <v>517</v>
      </c>
      <c r="P8" s="966"/>
      <c r="Q8" s="892" t="s">
        <v>153</v>
      </c>
      <c r="R8" s="893" t="s">
        <v>156</v>
      </c>
      <c r="S8" s="889" t="s">
        <v>623</v>
      </c>
      <c r="T8" s="997" t="s">
        <v>72</v>
      </c>
      <c r="U8" s="997"/>
      <c r="V8" s="997"/>
      <c r="W8" s="997"/>
      <c r="X8" s="997"/>
      <c r="Y8" s="897" t="s">
        <v>157</v>
      </c>
      <c r="Z8" s="981">
        <f t="shared" si="0"/>
        <v>0</v>
      </c>
      <c r="AA8" s="982"/>
      <c r="AB8" s="982"/>
      <c r="AC8" s="982"/>
      <c r="AD8" s="982"/>
      <c r="AE8" s="980"/>
      <c r="AF8" s="980"/>
      <c r="AG8" s="980"/>
      <c r="AH8" s="980"/>
      <c r="AI8" s="980"/>
      <c r="AJ8" s="980"/>
    </row>
    <row r="9" spans="1:36" x14ac:dyDescent="0.3">
      <c r="A9" s="940" t="s">
        <v>56</v>
      </c>
      <c r="B9" s="933" t="s">
        <v>427</v>
      </c>
      <c r="C9" s="1002" t="s">
        <v>77</v>
      </c>
      <c r="D9" s="1002" t="s">
        <v>77</v>
      </c>
      <c r="E9" s="1002"/>
      <c r="F9" s="1002"/>
      <c r="G9" s="1002"/>
      <c r="H9" s="939">
        <f>IF(C9&lt;&gt;"",'[2]CBL Score Standard'!$D65,IF(D9&lt;&gt;"",SUM('[2]CBL Score Standard'!$D65:$E65),IF(E9&lt;&gt;"",SUM('[2]CBL Score Standard'!$D65:$F65),IF(F9&lt;&gt;"",SUM('[2]CBL Score Standard'!$D65:$G65),IF(G9&lt;&gt;"",SUM('[2]CBL Score Standard'!$D65:$H65,0))))))</f>
        <v>0</v>
      </c>
      <c r="K9" s="1029"/>
      <c r="L9" s="1029"/>
      <c r="M9" s="934" t="s">
        <v>5</v>
      </c>
      <c r="N9" s="931" t="s">
        <v>144</v>
      </c>
      <c r="O9" s="896" t="s">
        <v>661</v>
      </c>
      <c r="P9" s="966"/>
      <c r="Q9" s="892" t="s">
        <v>155</v>
      </c>
      <c r="R9" s="893" t="s">
        <v>158</v>
      </c>
      <c r="S9" s="889"/>
      <c r="T9" s="997"/>
      <c r="U9" s="997"/>
      <c r="V9" s="997" t="s">
        <v>374</v>
      </c>
      <c r="W9" s="997"/>
      <c r="X9" s="997"/>
      <c r="Y9" s="894" t="s">
        <v>159</v>
      </c>
      <c r="Z9" s="981">
        <f t="shared" si="0"/>
        <v>0</v>
      </c>
      <c r="AA9" s="982"/>
      <c r="AB9" s="982"/>
      <c r="AC9" s="982"/>
      <c r="AD9" s="982"/>
      <c r="AE9" s="980"/>
      <c r="AF9" s="980"/>
      <c r="AG9" s="980"/>
      <c r="AH9" s="980"/>
      <c r="AI9" s="980"/>
      <c r="AJ9" s="980"/>
    </row>
    <row r="10" spans="1:36" x14ac:dyDescent="0.3">
      <c r="A10" s="940" t="s">
        <v>56</v>
      </c>
      <c r="B10" s="933" t="s">
        <v>663</v>
      </c>
      <c r="C10" s="1005" t="s">
        <v>77</v>
      </c>
      <c r="D10" s="1003"/>
      <c r="E10" s="1005"/>
      <c r="F10" s="1002"/>
      <c r="G10" s="1002"/>
      <c r="H10" s="939">
        <f>IF(C10&lt;&gt;"",'[2]CBL Score Standard'!$D66,IF(D10&lt;&gt;"",SUM('[2]CBL Score Standard'!$D66:$E66),IF(E10&lt;&gt;"",SUM('[2]CBL Score Standard'!$D66:$F66),IF(F10&lt;&gt;"",SUM('[2]CBL Score Standard'!$D66:$G66),IF(G10&lt;&gt;"",SUM('[2]CBL Score Standard'!$D66:$H66,0))))))</f>
        <v>0</v>
      </c>
      <c r="K10" s="1029"/>
      <c r="L10" s="1029"/>
      <c r="M10" s="934" t="s">
        <v>5</v>
      </c>
      <c r="N10" s="931" t="s">
        <v>144</v>
      </c>
      <c r="O10" s="896" t="s">
        <v>662</v>
      </c>
      <c r="P10" s="966"/>
      <c r="Q10" s="976" t="s">
        <v>659</v>
      </c>
      <c r="R10" s="976" t="s">
        <v>278</v>
      </c>
      <c r="S10" s="889" t="s">
        <v>623</v>
      </c>
      <c r="T10" s="997" t="s">
        <v>72</v>
      </c>
      <c r="U10" s="997"/>
      <c r="V10" s="997"/>
      <c r="W10" s="997"/>
      <c r="X10" s="997"/>
      <c r="Y10" s="899" t="s">
        <v>160</v>
      </c>
      <c r="Z10" s="981">
        <f t="shared" si="0"/>
        <v>0</v>
      </c>
      <c r="AA10" s="982"/>
      <c r="AB10" s="982"/>
      <c r="AC10" s="982"/>
      <c r="AD10" s="982"/>
      <c r="AE10" s="980"/>
      <c r="AF10" s="980"/>
      <c r="AG10" s="980"/>
      <c r="AH10" s="980"/>
      <c r="AI10" s="980"/>
      <c r="AJ10" s="980"/>
    </row>
    <row r="11" spans="1:36" x14ac:dyDescent="0.3">
      <c r="A11" s="940" t="s">
        <v>56</v>
      </c>
      <c r="B11" s="933" t="s">
        <v>215</v>
      </c>
      <c r="C11" s="1005" t="s">
        <v>77</v>
      </c>
      <c r="D11" s="1003"/>
      <c r="E11" s="1005"/>
      <c r="F11" s="1002"/>
      <c r="G11" s="1002"/>
      <c r="H11" s="939">
        <f>IF(C11&lt;&gt;"",'[2]CBL Score Standard'!$D67,IF(D11&lt;&gt;"",SUM('[2]CBL Score Standard'!$D67:$E67),IF(E11&lt;&gt;"",SUM('[2]CBL Score Standard'!$D67:$F67),IF(F11&lt;&gt;"",SUM('[2]CBL Score Standard'!$D67:$G67),IF(G11&lt;&gt;"",SUM('[2]CBL Score Standard'!$D67:$H67,0))))))</f>
        <v>0</v>
      </c>
      <c r="K11" s="1029"/>
      <c r="L11" s="1029"/>
      <c r="M11" s="934" t="s">
        <v>5</v>
      </c>
      <c r="N11" s="889" t="s">
        <v>31</v>
      </c>
      <c r="O11" s="925" t="s">
        <v>175</v>
      </c>
      <c r="P11" s="1029"/>
      <c r="Q11" s="890" t="s">
        <v>383</v>
      </c>
      <c r="R11" s="893" t="s">
        <v>176</v>
      </c>
      <c r="S11" s="889" t="s">
        <v>623</v>
      </c>
      <c r="T11" s="997" t="s">
        <v>72</v>
      </c>
      <c r="U11" s="999">
        <v>44029</v>
      </c>
      <c r="V11" s="997" t="s">
        <v>374</v>
      </c>
      <c r="W11" s="997"/>
      <c r="X11" s="997"/>
      <c r="Y11" s="897" t="s">
        <v>177</v>
      </c>
      <c r="Z11" s="981">
        <f t="shared" si="0"/>
        <v>0</v>
      </c>
      <c r="AA11" s="982"/>
      <c r="AB11" s="982"/>
      <c r="AC11" s="982"/>
      <c r="AD11" s="982"/>
      <c r="AE11" s="980"/>
      <c r="AF11" s="980"/>
      <c r="AG11" s="980"/>
      <c r="AH11" s="980"/>
      <c r="AI11" s="980"/>
      <c r="AJ11" s="980"/>
    </row>
    <row r="12" spans="1:36" x14ac:dyDescent="0.3">
      <c r="A12" s="940" t="s">
        <v>63</v>
      </c>
      <c r="B12" s="933" t="s">
        <v>236</v>
      </c>
      <c r="C12" s="1003"/>
      <c r="D12" s="1003"/>
      <c r="E12" s="1003"/>
      <c r="F12" s="1002"/>
      <c r="G12" s="1002"/>
      <c r="H12" s="939" t="b">
        <f>IF(C12&lt;&gt;"",'[2]CBL Score Standard'!$D68,IF(D12&lt;&gt;"",SUM('[2]CBL Score Standard'!$D68:$E68),IF(E12&lt;&gt;"",SUM('[2]CBL Score Standard'!$D68:$F68),IF(F12&lt;&gt;"",SUM('[2]CBL Score Standard'!$D68:$G68),IF(G12&lt;&gt;"",SUM('[2]CBL Score Standard'!$D68:$H68,0))))))</f>
        <v>0</v>
      </c>
      <c r="K12" s="1029"/>
      <c r="L12" s="1029"/>
      <c r="M12" s="934" t="s">
        <v>5</v>
      </c>
      <c r="N12" s="931" t="s">
        <v>31</v>
      </c>
      <c r="O12" s="896" t="s">
        <v>660</v>
      </c>
      <c r="P12" s="995">
        <v>43613</v>
      </c>
      <c r="Q12" s="892" t="s">
        <v>167</v>
      </c>
      <c r="R12" s="893" t="s">
        <v>168</v>
      </c>
      <c r="S12" s="889" t="s">
        <v>623</v>
      </c>
      <c r="T12" s="421" t="s">
        <v>72</v>
      </c>
      <c r="U12" s="997"/>
      <c r="V12" s="997" t="s">
        <v>374</v>
      </c>
      <c r="W12" s="997"/>
      <c r="X12" s="997"/>
      <c r="Y12" s="894"/>
      <c r="Z12" s="981">
        <f t="shared" si="0"/>
        <v>0</v>
      </c>
      <c r="AA12" s="982"/>
      <c r="AB12" s="982"/>
      <c r="AC12" s="982"/>
      <c r="AD12" s="982"/>
      <c r="AE12" s="980"/>
      <c r="AF12" s="980"/>
      <c r="AG12" s="980"/>
      <c r="AH12" s="980"/>
      <c r="AI12" s="980"/>
      <c r="AJ12" s="980"/>
    </row>
    <row r="13" spans="1:36"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892" t="s">
        <v>230</v>
      </c>
      <c r="Q13" s="892" t="s">
        <v>217</v>
      </c>
      <c r="R13" s="892" t="s">
        <v>217</v>
      </c>
      <c r="S13" s="889" t="s">
        <v>623</v>
      </c>
      <c r="T13" s="997" t="s">
        <v>72</v>
      </c>
      <c r="U13" s="1000"/>
      <c r="V13" s="997"/>
      <c r="W13" s="997"/>
      <c r="X13" s="997"/>
      <c r="Y13" s="894" t="s">
        <v>169</v>
      </c>
      <c r="Z13" s="981">
        <f t="shared" si="0"/>
        <v>0</v>
      </c>
      <c r="AA13" s="982"/>
      <c r="AB13" s="982"/>
      <c r="AC13" s="982"/>
      <c r="AD13" s="982"/>
      <c r="AE13" s="980"/>
      <c r="AF13" s="980"/>
      <c r="AG13" s="980"/>
      <c r="AH13" s="980"/>
      <c r="AI13" s="980"/>
      <c r="AJ13" s="980"/>
    </row>
    <row r="14" spans="1:36" ht="27.6" x14ac:dyDescent="0.3">
      <c r="A14" s="940" t="s">
        <v>55</v>
      </c>
      <c r="B14" s="933" t="s">
        <v>694</v>
      </c>
      <c r="C14" s="1003"/>
      <c r="D14" s="1003"/>
      <c r="E14" s="1002"/>
      <c r="F14" s="1002"/>
      <c r="G14" s="1002"/>
      <c r="H14" s="939" t="b">
        <f>IF(C14&lt;&gt;"",'[2]CBL Score Standard'!$D70,IF(D14&lt;&gt;"",SUM('[2]CBL Score Standard'!$D70:$E70),IF(E14&lt;&gt;"",SUM('[2]CBL Score Standard'!$D70:$F70),IF(F14&lt;&gt;"",SUM('[2]CBL Score Standard'!$D70:$G70),IF(G14&lt;&gt;"",SUM('[2]CBL Score Standard'!$D70:$H70,0))))))</f>
        <v>0</v>
      </c>
      <c r="K14" s="1030"/>
      <c r="L14" s="1030"/>
      <c r="M14" s="934" t="s">
        <v>5</v>
      </c>
      <c r="N14" s="889" t="s">
        <v>41</v>
      </c>
      <c r="O14" s="923" t="s">
        <v>450</v>
      </c>
      <c r="P14" s="995">
        <v>43627</v>
      </c>
      <c r="Q14" s="892" t="s">
        <v>381</v>
      </c>
      <c r="R14" s="893" t="s">
        <v>382</v>
      </c>
      <c r="S14" s="889" t="s">
        <v>623</v>
      </c>
      <c r="T14" s="421" t="s">
        <v>72</v>
      </c>
      <c r="U14" s="995"/>
      <c r="V14" s="997" t="s">
        <v>374</v>
      </c>
      <c r="W14" s="997"/>
      <c r="X14" s="997"/>
      <c r="Y14" s="894" t="s">
        <v>163</v>
      </c>
      <c r="Z14" s="981">
        <f t="shared" si="0"/>
        <v>0</v>
      </c>
      <c r="AA14" s="982"/>
      <c r="AB14" s="982"/>
      <c r="AC14" s="982"/>
      <c r="AD14" s="982"/>
      <c r="AE14" s="980"/>
      <c r="AF14" s="980"/>
      <c r="AG14" s="980"/>
      <c r="AH14" s="980"/>
      <c r="AI14" s="980"/>
      <c r="AJ14" s="980"/>
    </row>
    <row r="15" spans="1:36" x14ac:dyDescent="0.3">
      <c r="A15" s="940" t="s">
        <v>55</v>
      </c>
      <c r="B15" s="933" t="s">
        <v>185</v>
      </c>
      <c r="C15" s="1003"/>
      <c r="D15" s="1002"/>
      <c r="E15" s="1002"/>
      <c r="F15" s="1002"/>
      <c r="G15" s="1002"/>
      <c r="H15" s="939" t="b">
        <f>IF(C15&lt;&gt;"",'[2]CBL Score Standard'!$D71,IF(D15&lt;&gt;"",SUM('[2]CBL Score Standard'!$D71:$E71),IF(E15&lt;&gt;"",SUM('[2]CBL Score Standard'!$D71:$F71),IF(F15&lt;&gt;"",SUM('[2]CBL Score Standard'!$D71:$G71),IF(G15&lt;&gt;"",SUM('[2]CBL Score Standard'!$D71:$H71,0))))))</f>
        <v>0</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D16" s="1003" t="s">
        <v>77</v>
      </c>
      <c r="E16" s="1006"/>
      <c r="F16" s="1003"/>
      <c r="G16" s="1003"/>
      <c r="H16" s="939">
        <f>IF(C16&lt;&gt;"",'[2]CBL Score Standard'!$D72,IF(D16&lt;&gt;"",SUM('[2]CBL Score Standard'!$D72:$E72),IF(E16&lt;&gt;"",SUM('[2]CBL Score Standard'!$D72:$F72),IF(F16&lt;&gt;"",SUM('[2]CBL Score Standard'!$D72:$G72),IF(G16&lt;&gt;"",SUM('[2]CBL Score Standard'!$D72:$H72,0))))))</f>
        <v>0</v>
      </c>
      <c r="K16" s="1173" t="s">
        <v>170</v>
      </c>
      <c r="L16" s="1174"/>
      <c r="M16" s="1174"/>
      <c r="N16" s="1174"/>
      <c r="O16" s="1174"/>
      <c r="P16" s="1174"/>
      <c r="Q16" s="1174"/>
      <c r="R16" s="1174"/>
      <c r="S16" s="1174"/>
      <c r="T16" s="1174"/>
      <c r="U16" s="1174"/>
      <c r="V16" s="1174"/>
      <c r="W16" s="1174"/>
      <c r="X16" s="1174"/>
      <c r="Y16" s="1174"/>
      <c r="Z16" s="985"/>
      <c r="AA16" s="1026"/>
      <c r="AB16" s="1026"/>
      <c r="AC16" s="1026"/>
      <c r="AD16" s="1026"/>
      <c r="AE16" s="1026"/>
      <c r="AF16" s="1026"/>
      <c r="AG16" s="1026"/>
      <c r="AH16" s="1026"/>
      <c r="AI16" s="1026"/>
      <c r="AJ16" s="1026"/>
    </row>
    <row r="17" spans="1:36" ht="27.6" x14ac:dyDescent="0.3">
      <c r="A17" s="940" t="s">
        <v>55</v>
      </c>
      <c r="B17" s="933" t="s">
        <v>194</v>
      </c>
      <c r="C17" s="1003"/>
      <c r="D17" s="1003"/>
      <c r="E17" s="1003"/>
      <c r="F17" s="1003"/>
      <c r="G17" s="1003"/>
      <c r="H17" s="939" t="b">
        <f>IF(C17&lt;&gt;"",'[2]CBL Score Standard'!$D73,IF(D17&lt;&gt;"",SUM('[2]CBL Score Standard'!$D73:$E73),IF(E17&lt;&gt;"",SUM('[2]CBL Score Standard'!$D73:$F73),IF(F17&lt;&gt;"",SUM('[2]CBL Score Standard'!$D73:$G73),IF(G17&lt;&gt;"",SUM('[2]CBL Score Standard'!$D73:$H73,0))))))</f>
        <v>0</v>
      </c>
      <c r="K17" s="1037" t="s">
        <v>133</v>
      </c>
      <c r="L17" s="1037" t="s">
        <v>91</v>
      </c>
      <c r="M17" s="1182" t="s">
        <v>75</v>
      </c>
      <c r="N17" s="1184" t="s">
        <v>134</v>
      </c>
      <c r="O17" s="1037" t="s">
        <v>135</v>
      </c>
      <c r="P17" s="1037" t="s">
        <v>136</v>
      </c>
      <c r="Q17" s="1037" t="s">
        <v>137</v>
      </c>
      <c r="R17" s="1037" t="s">
        <v>138</v>
      </c>
      <c r="S17" s="1035" t="s">
        <v>139</v>
      </c>
      <c r="T17" s="1027" t="s">
        <v>344</v>
      </c>
      <c r="U17" s="1027" t="s">
        <v>342</v>
      </c>
      <c r="V17" s="1027"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940" t="s">
        <v>55</v>
      </c>
      <c r="B18" s="933" t="s">
        <v>196</v>
      </c>
      <c r="C18" s="1003"/>
      <c r="D18" s="1003"/>
      <c r="E18" s="1003"/>
      <c r="F18" s="1003"/>
      <c r="G18" s="1003"/>
      <c r="H18" s="939" t="b">
        <f>IF(C18&lt;&gt;"",'[2]CBL Score Standard'!$D74,IF(D18&lt;&gt;"",SUM('[2]CBL Score Standard'!$D74:$E74),IF(E18&lt;&gt;"",SUM('[2]CBL Score Standard'!$D74:$F74),IF(F18&lt;&gt;"",SUM('[2]CBL Score Standard'!$D74:$G74),IF(G18&lt;&gt;"",SUM('[2]CBL Score Standard'!$D74:$H74,0))))))</f>
        <v>0</v>
      </c>
      <c r="K18" s="1031"/>
      <c r="L18" s="1031"/>
      <c r="M18" s="1183"/>
      <c r="N18" s="1190"/>
      <c r="O18" s="1031"/>
      <c r="P18" s="888" t="s">
        <v>141</v>
      </c>
      <c r="Q18" s="1031"/>
      <c r="R18" s="1031"/>
      <c r="S18" s="1036"/>
      <c r="T18" s="1027"/>
      <c r="U18" s="1027"/>
      <c r="V18" s="1027"/>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ht="12.75" customHeight="1" x14ac:dyDescent="0.3">
      <c r="A19" s="940" t="s">
        <v>55</v>
      </c>
      <c r="B19" s="933" t="s">
        <v>198</v>
      </c>
      <c r="C19" s="1003"/>
      <c r="D19" s="1003"/>
      <c r="E19" s="1003"/>
      <c r="F19" s="1003"/>
      <c r="G19" s="1003"/>
      <c r="H19" s="939" t="b">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028" t="s">
        <v>145</v>
      </c>
      <c r="Q19" s="890" t="s">
        <v>172</v>
      </c>
      <c r="R19" s="893" t="s">
        <v>173</v>
      </c>
      <c r="S19" s="889" t="s">
        <v>623</v>
      </c>
      <c r="T19" s="997" t="s">
        <v>72</v>
      </c>
      <c r="U19" s="999">
        <v>44075</v>
      </c>
      <c r="V19" s="997" t="s">
        <v>374</v>
      </c>
      <c r="W19" s="997"/>
      <c r="X19" s="997"/>
      <c r="Y19" s="897" t="s">
        <v>174</v>
      </c>
      <c r="Z19" s="981">
        <f t="shared" ref="Z19:Z35" si="1">DATEDIF(AA19,AB19,"m")/12+DATEDIF(AC19,AD19,"m")/12+DATEDIF(AE19,AF19,"m")/12+DATEDIF(AG19,AH19,"m")/12+DATEDIF(AI19,AJ19,"m")/12</f>
        <v>0</v>
      </c>
      <c r="AA19" s="982"/>
      <c r="AB19" s="982"/>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030"/>
      <c r="Q20" s="890" t="s">
        <v>179</v>
      </c>
      <c r="R20" s="893" t="s">
        <v>180</v>
      </c>
      <c r="S20" s="889" t="s">
        <v>623</v>
      </c>
      <c r="T20" s="997" t="s">
        <v>72</v>
      </c>
      <c r="U20" s="999">
        <v>44083</v>
      </c>
      <c r="V20" s="997" t="s">
        <v>374</v>
      </c>
      <c r="W20" s="997"/>
      <c r="X20" s="997"/>
      <c r="Y20" s="897" t="s">
        <v>181</v>
      </c>
      <c r="Z20" s="981">
        <f t="shared" si="1"/>
        <v>0</v>
      </c>
      <c r="AA20" s="982"/>
      <c r="AB20" s="982"/>
      <c r="AC20" s="982"/>
      <c r="AD20" s="982"/>
      <c r="AE20" s="980"/>
      <c r="AF20" s="980"/>
      <c r="AG20" s="980"/>
      <c r="AH20" s="980"/>
      <c r="AI20" s="980"/>
      <c r="AJ20" s="980"/>
    </row>
    <row r="21" spans="1:36" x14ac:dyDescent="0.3">
      <c r="A21" s="940" t="s">
        <v>55</v>
      </c>
      <c r="B21" s="933" t="s">
        <v>664</v>
      </c>
      <c r="C21" s="1005" t="s">
        <v>77</v>
      </c>
      <c r="D21" s="1003"/>
      <c r="E21" s="1005"/>
      <c r="F21" s="1002"/>
      <c r="G21" s="1002"/>
      <c r="H21" s="939">
        <f>IF(C21&lt;&gt;"",'[2]CBL Score Standard'!$D77,IF(D21&lt;&gt;"",SUM('[2]CBL Score Standard'!$D77:$E77),IF(E21&lt;&gt;"",SUM('[2]CBL Score Standard'!$D77:$F77),IF(F21&lt;&gt;"",SUM('[2]CBL Score Standard'!$D77:$G77),IF(G21&lt;&gt;"",SUM('[2]CBL Score Standard'!$D77:$H77,0))))))</f>
        <v>0</v>
      </c>
      <c r="K21" s="1029"/>
      <c r="L21" s="1029"/>
      <c r="M21" s="934" t="s">
        <v>6</v>
      </c>
      <c r="N21" s="889" t="s">
        <v>56</v>
      </c>
      <c r="O21" s="923" t="s">
        <v>182</v>
      </c>
      <c r="P21" s="995">
        <v>43609</v>
      </c>
      <c r="Q21" s="892" t="s">
        <v>172</v>
      </c>
      <c r="R21" s="898" t="s">
        <v>183</v>
      </c>
      <c r="S21" s="889" t="s">
        <v>623</v>
      </c>
      <c r="T21" s="997" t="s">
        <v>72</v>
      </c>
      <c r="U21" s="1000"/>
      <c r="V21" s="997"/>
      <c r="W21" s="997"/>
      <c r="X21" s="997"/>
      <c r="Y21" s="899" t="s">
        <v>184</v>
      </c>
      <c r="Z21" s="981">
        <f t="shared" si="1"/>
        <v>0</v>
      </c>
      <c r="AA21" s="982"/>
      <c r="AB21" s="982"/>
      <c r="AC21" s="982"/>
      <c r="AD21" s="982"/>
      <c r="AE21" s="980"/>
      <c r="AF21" s="980"/>
      <c r="AG21" s="980"/>
      <c r="AH21" s="980"/>
      <c r="AI21" s="980"/>
      <c r="AJ21" s="980"/>
    </row>
    <row r="22" spans="1:36" x14ac:dyDescent="0.3">
      <c r="A22" s="940" t="s">
        <v>55</v>
      </c>
      <c r="B22" s="933" t="s">
        <v>448</v>
      </c>
      <c r="C22" s="1005"/>
      <c r="D22" s="1003" t="s">
        <v>77</v>
      </c>
      <c r="E22" s="1005"/>
      <c r="F22" s="1002"/>
      <c r="G22" s="1002"/>
      <c r="H22" s="939">
        <f>IF(C22&lt;&gt;"",'[2]CBL Score Standard'!$D78,IF(D22&lt;&gt;"",SUM('[2]CBL Score Standard'!$D78:$E78),IF(E22&lt;&gt;"",SUM('[2]CBL Score Standard'!$D78:$F78),IF(F22&lt;&gt;"",SUM('[2]CBL Score Standard'!$D78:$G78),IF(G22&lt;&gt;"",SUM('[2]CBL Score Standard'!$D78:$H78,0))))))</f>
        <v>0</v>
      </c>
      <c r="K22" s="1029"/>
      <c r="L22" s="1029"/>
      <c r="M22" s="934" t="s">
        <v>6</v>
      </c>
      <c r="N22" s="889" t="s">
        <v>144</v>
      </c>
      <c r="O22" s="923" t="s">
        <v>187</v>
      </c>
      <c r="P22" s="1029"/>
      <c r="Q22" s="890" t="s">
        <v>153</v>
      </c>
      <c r="R22" s="893" t="s">
        <v>156</v>
      </c>
      <c r="S22" s="889" t="s">
        <v>623</v>
      </c>
      <c r="T22" s="997"/>
      <c r="U22" s="999">
        <v>44063</v>
      </c>
      <c r="V22" s="997" t="s">
        <v>374</v>
      </c>
      <c r="W22" s="997"/>
      <c r="X22" s="997"/>
      <c r="Y22" s="897" t="s">
        <v>157</v>
      </c>
      <c r="Z22" s="981">
        <f t="shared" si="1"/>
        <v>0</v>
      </c>
      <c r="AA22" s="982"/>
      <c r="AB22" s="982"/>
      <c r="AC22" s="982"/>
      <c r="AD22" s="982"/>
      <c r="AE22" s="980"/>
      <c r="AF22" s="980"/>
      <c r="AG22" s="980"/>
      <c r="AH22" s="980"/>
      <c r="AI22" s="980"/>
      <c r="AJ22" s="980"/>
    </row>
    <row r="23" spans="1:36" ht="12.75" customHeight="1" x14ac:dyDescent="0.3">
      <c r="A23" s="940" t="s">
        <v>55</v>
      </c>
      <c r="B23" s="933" t="s">
        <v>665</v>
      </c>
      <c r="C23" s="1005" t="s">
        <v>77</v>
      </c>
      <c r="D23" s="1003"/>
      <c r="E23" s="1005"/>
      <c r="F23" s="1002"/>
      <c r="G23" s="1002"/>
      <c r="H23" s="939">
        <f>IF(C23&lt;&gt;"",'[2]CBL Score Standard'!$D79,IF(D23&lt;&gt;"",SUM('[2]CBL Score Standard'!$D79:$E79),IF(E23&lt;&gt;"",SUM('[2]CBL Score Standard'!$D79:$F79),IF(F23&lt;&gt;"",SUM('[2]CBL Score Standard'!$D79:$G79),IF(G23&lt;&gt;"",SUM('[2]CBL Score Standard'!$D79:$H79,0))))))</f>
        <v>0</v>
      </c>
      <c r="K23" s="1029"/>
      <c r="L23" s="1029"/>
      <c r="M23" s="934" t="s">
        <v>6</v>
      </c>
      <c r="N23" s="889" t="s">
        <v>144</v>
      </c>
      <c r="O23" s="923" t="s">
        <v>188</v>
      </c>
      <c r="P23" s="1029"/>
      <c r="Q23" s="892" t="s">
        <v>155</v>
      </c>
      <c r="R23" s="893" t="s">
        <v>158</v>
      </c>
      <c r="S23" s="889" t="s">
        <v>623</v>
      </c>
      <c r="T23" s="997"/>
      <c r="U23" s="999">
        <v>44097</v>
      </c>
      <c r="V23" s="997" t="s">
        <v>374</v>
      </c>
      <c r="W23" s="997"/>
      <c r="X23" s="997"/>
      <c r="Y23" s="894" t="s">
        <v>159</v>
      </c>
      <c r="Z23" s="981">
        <f t="shared" si="1"/>
        <v>0</v>
      </c>
      <c r="AA23" s="982"/>
      <c r="AB23" s="982"/>
      <c r="AC23" s="982"/>
      <c r="AD23" s="982"/>
      <c r="AE23" s="980"/>
      <c r="AF23" s="980"/>
      <c r="AG23" s="980"/>
      <c r="AH23" s="980"/>
      <c r="AI23" s="980"/>
      <c r="AJ23" s="980"/>
    </row>
    <row r="24" spans="1:36" ht="12.75" customHeight="1" x14ac:dyDescent="0.3">
      <c r="A24" s="940" t="s">
        <v>55</v>
      </c>
      <c r="B24" s="933" t="s">
        <v>238</v>
      </c>
      <c r="C24" s="1003"/>
      <c r="D24" s="1003"/>
      <c r="E24" s="1003"/>
      <c r="F24" s="1002"/>
      <c r="G24" s="1002"/>
      <c r="H24" s="939" t="b">
        <f>IF(C24&lt;&gt;"",'[2]CBL Score Standard'!$D80,IF(D24&lt;&gt;"",SUM('[2]CBL Score Standard'!$D80:$E80),IF(E24&lt;&gt;"",SUM('[2]CBL Score Standard'!$D80:$F80),IF(F24&lt;&gt;"",SUM('[2]CBL Score Standard'!$D80:$G80),IF(G24&lt;&gt;"",SUM('[2]CBL Score Standard'!$D80:$H80,0))))))</f>
        <v>0</v>
      </c>
      <c r="K24" s="1029"/>
      <c r="L24" s="1029"/>
      <c r="M24" s="934" t="s">
        <v>6</v>
      </c>
      <c r="N24" s="889" t="s">
        <v>144</v>
      </c>
      <c r="O24" s="923" t="s">
        <v>189</v>
      </c>
      <c r="P24" s="1029"/>
      <c r="Q24" s="976" t="s">
        <v>659</v>
      </c>
      <c r="R24" s="976" t="s">
        <v>278</v>
      </c>
      <c r="S24" s="889" t="s">
        <v>623</v>
      </c>
      <c r="T24" s="997" t="s">
        <v>72</v>
      </c>
      <c r="U24" s="999">
        <v>44092</v>
      </c>
      <c r="V24" s="997" t="s">
        <v>374</v>
      </c>
      <c r="W24" s="997"/>
      <c r="X24" s="997"/>
      <c r="Y24" s="899" t="s">
        <v>160</v>
      </c>
      <c r="Z24" s="981">
        <f t="shared" si="1"/>
        <v>0</v>
      </c>
      <c r="AA24" s="982"/>
      <c r="AB24" s="982"/>
      <c r="AC24" s="982"/>
      <c r="AD24" s="982"/>
      <c r="AE24" s="980"/>
      <c r="AF24" s="980"/>
      <c r="AG24" s="980"/>
      <c r="AH24" s="980"/>
      <c r="AI24" s="980"/>
      <c r="AJ24" s="980"/>
    </row>
    <row r="25" spans="1:36" x14ac:dyDescent="0.3">
      <c r="A25" s="940" t="s">
        <v>55</v>
      </c>
      <c r="B25" s="933" t="s">
        <v>515</v>
      </c>
      <c r="C25" s="1003"/>
      <c r="D25" s="1003"/>
      <c r="E25" s="1003"/>
      <c r="F25" s="1002"/>
      <c r="G25" s="1002"/>
      <c r="H25" s="939" t="b">
        <f>IF(C25&lt;&gt;"",'[2]CBL Score Standard'!$D81,IF(D25&lt;&gt;"",SUM('[2]CBL Score Standard'!$D81:$E81),IF(E25&lt;&gt;"",SUM('[2]CBL Score Standard'!$D81:$F81),IF(F25&lt;&gt;"",SUM('[2]CBL Score Standard'!$D81:$G81),IF(G25&lt;&gt;"",SUM('[2]CBL Score Standard'!$D81:$H81,0))))))</f>
        <v>0</v>
      </c>
      <c r="K25" s="1029"/>
      <c r="L25" s="1029"/>
      <c r="M25" s="934" t="s">
        <v>6</v>
      </c>
      <c r="N25" s="889" t="s">
        <v>144</v>
      </c>
      <c r="O25" s="923" t="s">
        <v>190</v>
      </c>
      <c r="P25" s="1029"/>
      <c r="Q25" s="890" t="s">
        <v>161</v>
      </c>
      <c r="R25" s="893" t="s">
        <v>162</v>
      </c>
      <c r="S25" s="889" t="s">
        <v>623</v>
      </c>
      <c r="T25" s="997" t="s">
        <v>72</v>
      </c>
      <c r="U25" s="997"/>
      <c r="V25" s="997" t="s">
        <v>374</v>
      </c>
      <c r="W25" s="997"/>
      <c r="X25" s="997"/>
      <c r="Y25" s="899" t="s">
        <v>163</v>
      </c>
      <c r="Z25" s="981">
        <f t="shared" ca="1" si="1"/>
        <v>1</v>
      </c>
      <c r="AA25" s="982">
        <v>43759</v>
      </c>
      <c r="AB25" s="982">
        <f ca="1">TODAY()</f>
        <v>44144</v>
      </c>
      <c r="AC25" s="982"/>
      <c r="AD25" s="982"/>
      <c r="AE25" s="980"/>
      <c r="AF25" s="980"/>
      <c r="AG25" s="980"/>
      <c r="AH25" s="980"/>
      <c r="AI25" s="980"/>
      <c r="AJ25" s="980"/>
    </row>
    <row r="26" spans="1:36" ht="26.4"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030"/>
      <c r="Q26" s="890" t="s">
        <v>164</v>
      </c>
      <c r="R26" s="893" t="s">
        <v>165</v>
      </c>
      <c r="S26" s="889" t="s">
        <v>623</v>
      </c>
      <c r="T26" s="997"/>
      <c r="U26" s="999">
        <v>44088</v>
      </c>
      <c r="V26" s="997" t="s">
        <v>374</v>
      </c>
      <c r="W26" s="997"/>
      <c r="X26" s="997"/>
      <c r="Y26" s="899" t="s">
        <v>166</v>
      </c>
      <c r="Z26" s="981">
        <f t="shared" si="1"/>
        <v>0</v>
      </c>
      <c r="AA26" s="982"/>
      <c r="AB26" s="982"/>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923" t="s">
        <v>192</v>
      </c>
      <c r="P27" s="995">
        <v>43608</v>
      </c>
      <c r="Q27" s="892" t="s">
        <v>383</v>
      </c>
      <c r="R27" s="898" t="s">
        <v>341</v>
      </c>
      <c r="S27" s="889" t="s">
        <v>623</v>
      </c>
      <c r="T27" s="997" t="s">
        <v>72</v>
      </c>
      <c r="U27" s="1000">
        <v>44064</v>
      </c>
      <c r="V27" s="997" t="s">
        <v>374</v>
      </c>
      <c r="W27" s="997"/>
      <c r="X27" s="997"/>
      <c r="Y27" s="899" t="s">
        <v>193</v>
      </c>
      <c r="Z27" s="981">
        <f t="shared" si="1"/>
        <v>0</v>
      </c>
      <c r="AA27" s="982"/>
      <c r="AB27" s="982"/>
      <c r="AC27" s="982"/>
      <c r="AD27" s="982"/>
      <c r="AE27" s="980"/>
      <c r="AF27" s="980"/>
      <c r="AG27" s="980"/>
      <c r="AH27" s="980"/>
      <c r="AI27" s="980"/>
      <c r="AJ27" s="980"/>
    </row>
    <row r="28" spans="1:36" ht="27.6" x14ac:dyDescent="0.3">
      <c r="A28" s="940" t="s">
        <v>59</v>
      </c>
      <c r="B28" s="933" t="s">
        <v>684</v>
      </c>
      <c r="C28" s="1003"/>
      <c r="D28" s="1003" t="s">
        <v>77</v>
      </c>
      <c r="E28" s="1002"/>
      <c r="F28" s="1002"/>
      <c r="G28" s="1002"/>
      <c r="H28" s="939">
        <f>IF(C28&lt;&gt;"",'[2]CBL Score Standard'!$D84,IF(D28&lt;&gt;"",SUM('[2]CBL Score Standard'!$D84:$E84),IF(E28&lt;&gt;"",SUM('[2]CBL Score Standard'!$D84:$F84),IF(F28&lt;&gt;"",SUM('[2]CBL Score Standard'!$D84:$G84),IF(G28&lt;&gt;"",SUM('[2]CBL Score Standard'!$D84:$H84,0))))))</f>
        <v>0</v>
      </c>
      <c r="K28" s="1029"/>
      <c r="L28" s="1029"/>
      <c r="M28" s="934" t="s">
        <v>6</v>
      </c>
      <c r="N28" s="889" t="s">
        <v>55</v>
      </c>
      <c r="O28" s="923" t="s">
        <v>194</v>
      </c>
      <c r="P28" s="995">
        <v>43544</v>
      </c>
      <c r="Q28" s="976" t="s">
        <v>649</v>
      </c>
      <c r="R28" s="976" t="s">
        <v>650</v>
      </c>
      <c r="S28" s="903"/>
      <c r="T28" s="997"/>
      <c r="U28" s="997"/>
      <c r="V28" s="997"/>
      <c r="W28" s="997"/>
      <c r="X28" s="997"/>
      <c r="Y28" s="899" t="s">
        <v>195</v>
      </c>
      <c r="Z28" s="981">
        <f t="shared" si="1"/>
        <v>0</v>
      </c>
      <c r="AA28" s="982"/>
      <c r="AB28" s="982"/>
      <c r="AC28" s="982"/>
      <c r="AD28" s="982"/>
      <c r="AE28" s="980"/>
      <c r="AF28" s="980"/>
      <c r="AG28" s="980"/>
      <c r="AH28" s="980"/>
      <c r="AI28" s="980"/>
      <c r="AJ28" s="980"/>
    </row>
    <row r="29" spans="1:36" ht="27.6" x14ac:dyDescent="0.3">
      <c r="A29" s="940" t="s">
        <v>59</v>
      </c>
      <c r="B29" s="933" t="s">
        <v>683</v>
      </c>
      <c r="C29" s="1003"/>
      <c r="D29" s="1003" t="s">
        <v>77</v>
      </c>
      <c r="E29" s="1002"/>
      <c r="F29" s="1002"/>
      <c r="G29" s="1002"/>
      <c r="H29" s="939">
        <f>IF(C29&lt;&gt;"",'[2]CBL Score Standard'!$D85,IF(D29&lt;&gt;"",SUM('[2]CBL Score Standard'!$D85:$E85),IF(E29&lt;&gt;"",SUM('[2]CBL Score Standard'!$D85:$F85),IF(F29&lt;&gt;"",SUM('[2]CBL Score Standard'!$D85:$G85),IF(G29&lt;&gt;"",SUM('[2]CBL Score Standard'!$D85:$H85,0))))))</f>
        <v>0</v>
      </c>
      <c r="K29" s="1029"/>
      <c r="L29" s="1029"/>
      <c r="M29" s="934" t="s">
        <v>6</v>
      </c>
      <c r="N29" s="889" t="s">
        <v>55</v>
      </c>
      <c r="O29" s="923" t="s">
        <v>196</v>
      </c>
      <c r="P29" s="964" t="s">
        <v>145</v>
      </c>
      <c r="Q29" s="976" t="s">
        <v>651</v>
      </c>
      <c r="R29" s="976" t="s">
        <v>652</v>
      </c>
      <c r="S29" s="903"/>
      <c r="T29" s="997"/>
      <c r="U29" s="997"/>
      <c r="V29" s="997"/>
      <c r="W29" s="997"/>
      <c r="X29" s="997"/>
      <c r="Y29" s="899" t="s">
        <v>197</v>
      </c>
      <c r="Z29" s="981">
        <f t="shared" si="1"/>
        <v>0</v>
      </c>
      <c r="AA29" s="982"/>
      <c r="AB29" s="982"/>
      <c r="AC29" s="982"/>
      <c r="AD29" s="982"/>
      <c r="AE29" s="980"/>
      <c r="AF29" s="980"/>
      <c r="AG29" s="980"/>
      <c r="AH29" s="980"/>
      <c r="AI29" s="980"/>
      <c r="AJ29" s="980"/>
    </row>
    <row r="30" spans="1:36" x14ac:dyDescent="0.3">
      <c r="A30" s="940" t="s">
        <v>149</v>
      </c>
      <c r="B30" s="933" t="s">
        <v>149</v>
      </c>
      <c r="C30" s="1002"/>
      <c r="D30" s="1002" t="s">
        <v>77</v>
      </c>
      <c r="E30" s="1002"/>
      <c r="F30" s="1002"/>
      <c r="G30" s="1002"/>
      <c r="H30" s="939">
        <f>IF(C30&lt;&gt;"",'[2]CBL Score Standard'!$D86,IF(D30&lt;&gt;"",SUM('[2]CBL Score Standard'!$D86:$E86),IF(E30&lt;&gt;"",SUM('[2]CBL Score Standard'!$D86:$F86),IF(F30&lt;&gt;"",SUM('[2]CBL Score Standard'!$D86:$G86),IF(G30&lt;&gt;"",SUM('[2]CBL Score Standard'!$D86:$H86,0))))))</f>
        <v>0.13742071881606766</v>
      </c>
      <c r="K30" s="1029"/>
      <c r="L30" s="1029"/>
      <c r="M30" s="934" t="s">
        <v>6</v>
      </c>
      <c r="N30" s="889" t="s">
        <v>55</v>
      </c>
      <c r="O30" s="923" t="s">
        <v>198</v>
      </c>
      <c r="P30" s="965"/>
      <c r="Q30" s="892" t="s">
        <v>199</v>
      </c>
      <c r="R30" s="898" t="s">
        <v>200</v>
      </c>
      <c r="S30" s="903"/>
      <c r="T30" s="997"/>
      <c r="U30" s="997"/>
      <c r="V30" s="997"/>
      <c r="W30" s="997"/>
      <c r="X30" s="997"/>
      <c r="Y30" s="902" t="s">
        <v>201</v>
      </c>
      <c r="Z30" s="981">
        <f t="shared" si="1"/>
        <v>0</v>
      </c>
      <c r="AA30" s="982"/>
      <c r="AB30" s="982"/>
      <c r="AC30" s="982"/>
      <c r="AD30" s="982"/>
      <c r="AE30" s="980"/>
      <c r="AF30" s="980"/>
      <c r="AG30" s="980"/>
      <c r="AH30" s="980"/>
      <c r="AI30" s="980"/>
      <c r="AJ30" s="980"/>
    </row>
    <row r="31" spans="1:36" x14ac:dyDescent="0.3">
      <c r="A31" s="940" t="s">
        <v>149</v>
      </c>
      <c r="B31" s="933" t="s">
        <v>370</v>
      </c>
      <c r="C31" s="1003"/>
      <c r="D31" s="1003"/>
      <c r="E31" s="1004"/>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923" t="s">
        <v>202</v>
      </c>
      <c r="P31" s="995">
        <v>43629</v>
      </c>
      <c r="Q31" s="892" t="s">
        <v>384</v>
      </c>
      <c r="R31" s="898" t="s">
        <v>385</v>
      </c>
      <c r="S31" s="903"/>
      <c r="T31" s="997"/>
      <c r="U31" s="997"/>
      <c r="V31" s="997"/>
      <c r="W31" s="997"/>
      <c r="X31" s="997"/>
      <c r="Y31" s="902" t="s">
        <v>203</v>
      </c>
      <c r="Z31" s="981">
        <f t="shared" si="1"/>
        <v>0</v>
      </c>
      <c r="AA31" s="982"/>
      <c r="AB31" s="982"/>
      <c r="AC31" s="982"/>
      <c r="AD31" s="982"/>
      <c r="AE31" s="980"/>
      <c r="AF31" s="980"/>
      <c r="AG31" s="980"/>
      <c r="AH31" s="980"/>
      <c r="AI31" s="980"/>
      <c r="AJ31" s="980"/>
    </row>
    <row r="32" spans="1:36" ht="26.4" x14ac:dyDescent="0.3">
      <c r="A32" s="940" t="s">
        <v>31</v>
      </c>
      <c r="B32" s="933" t="s">
        <v>660</v>
      </c>
      <c r="C32" s="1002"/>
      <c r="D32" s="1002" t="s">
        <v>77</v>
      </c>
      <c r="E32" s="1002"/>
      <c r="F32" s="1002"/>
      <c r="G32" s="1002"/>
      <c r="H32" s="939">
        <f>IF(C32&lt;&gt;"",'[2]CBL Score Standard'!$D88,IF(D32&lt;&gt;"",SUM('[2]CBL Score Standard'!$D88:$E88),IF(E32&lt;&gt;"",SUM('[2]CBL Score Standard'!$D88:$F88),IF(F32&lt;&gt;"",SUM('[2]CBL Score Standard'!$D88:$G88),IF(G32&lt;&gt;"",SUM('[2]CBL Score Standard'!$D88:$H88,0))))))</f>
        <v>0.13742071881606766</v>
      </c>
      <c r="K32" s="1029"/>
      <c r="L32" s="1029"/>
      <c r="M32" s="934" t="s">
        <v>6</v>
      </c>
      <c r="N32" s="889" t="s">
        <v>56</v>
      </c>
      <c r="O32" s="923" t="s">
        <v>427</v>
      </c>
      <c r="P32" s="995">
        <v>43613</v>
      </c>
      <c r="Q32" s="892" t="s">
        <v>167</v>
      </c>
      <c r="R32" s="898" t="s">
        <v>204</v>
      </c>
      <c r="S32" s="889" t="s">
        <v>623</v>
      </c>
      <c r="T32" s="997" t="s">
        <v>72</v>
      </c>
      <c r="U32" s="993">
        <v>44048</v>
      </c>
      <c r="V32" s="1001" t="s">
        <v>374</v>
      </c>
      <c r="W32" s="997"/>
      <c r="X32" s="997"/>
      <c r="Y32" s="899" t="s">
        <v>205</v>
      </c>
      <c r="Z32" s="981">
        <f t="shared" si="1"/>
        <v>0</v>
      </c>
      <c r="AA32" s="982"/>
      <c r="AB32" s="982"/>
      <c r="AC32" s="982"/>
      <c r="AD32" s="982"/>
      <c r="AE32" s="980"/>
      <c r="AF32" s="980"/>
      <c r="AG32" s="980"/>
      <c r="AH32" s="980"/>
      <c r="AI32" s="980"/>
      <c r="AJ32" s="980"/>
    </row>
    <row r="33" spans="1:36" x14ac:dyDescent="0.3">
      <c r="A33" s="940" t="s">
        <v>31</v>
      </c>
      <c r="B33" s="933" t="s">
        <v>175</v>
      </c>
      <c r="C33" s="1002"/>
      <c r="D33" s="1002" t="s">
        <v>77</v>
      </c>
      <c r="E33" s="1005"/>
      <c r="F33" s="1002"/>
      <c r="G33" s="1002"/>
      <c r="H33" s="939">
        <f>IF(C33&lt;&gt;"",'[2]CBL Score Standard'!$D89,IF(D33&lt;&gt;"",SUM('[2]CBL Score Standard'!$D89:$E89),IF(E33&lt;&gt;"",SUM('[2]CBL Score Standard'!$D89:$F89),IF(F33&lt;&gt;"",SUM('[2]CBL Score Standard'!$D89:$G89),IF(G33&lt;&gt;"",SUM('[2]CBL Score Standard'!$D89:$H89,0))))))</f>
        <v>0.13742071881606766</v>
      </c>
      <c r="K33" s="1029"/>
      <c r="L33" s="1029"/>
      <c r="M33" s="934" t="s">
        <v>6</v>
      </c>
      <c r="N33" s="889" t="s">
        <v>0</v>
      </c>
      <c r="O33" s="923" t="s">
        <v>426</v>
      </c>
      <c r="P33" s="892" t="s">
        <v>145</v>
      </c>
      <c r="Q33" s="892" t="s">
        <v>206</v>
      </c>
      <c r="R33" s="893" t="s">
        <v>206</v>
      </c>
      <c r="S33" s="889" t="s">
        <v>623</v>
      </c>
      <c r="T33" s="421" t="s">
        <v>72</v>
      </c>
      <c r="U33" s="997"/>
      <c r="V33" s="997" t="s">
        <v>374</v>
      </c>
      <c r="W33" s="997"/>
      <c r="X33" s="997"/>
      <c r="Y33" s="894"/>
      <c r="Z33" s="981">
        <f t="shared" si="1"/>
        <v>0</v>
      </c>
      <c r="AA33" s="982"/>
      <c r="AB33" s="982"/>
      <c r="AC33" s="982"/>
      <c r="AD33" s="982"/>
      <c r="AE33" s="980"/>
      <c r="AF33" s="980"/>
      <c r="AG33" s="980"/>
      <c r="AH33" s="980"/>
      <c r="AI33" s="980"/>
      <c r="AJ33" s="980"/>
    </row>
    <row r="34" spans="1:36" x14ac:dyDescent="0.3">
      <c r="A34" s="940" t="s">
        <v>46</v>
      </c>
      <c r="B34" s="933" t="s">
        <v>171</v>
      </c>
      <c r="C34" s="1003"/>
      <c r="D34" s="1002" t="s">
        <v>77</v>
      </c>
      <c r="E34" s="1005"/>
      <c r="F34" s="1002"/>
      <c r="G34" s="1002"/>
      <c r="H34" s="939">
        <f>IF(C34&lt;&gt;"",'[2]CBL Score Standard'!$D90,IF(D34&lt;&gt;"",SUM('[2]CBL Score Standard'!$D90:$E90),IF(E34&lt;&gt;"",SUM('[2]CBL Score Standard'!$D90:$F90),IF(F34&lt;&gt;"",SUM('[2]CBL Score Standard'!$D90:$G90),IF(G34&lt;&gt;"",SUM('[2]CBL Score Standard'!$D90:$H90,0))))))</f>
        <v>4.6511627906976744E-2</v>
      </c>
      <c r="K34" s="1029"/>
      <c r="L34" s="1029"/>
      <c r="M34" s="934" t="s">
        <v>6</v>
      </c>
      <c r="N34" s="889" t="s">
        <v>53</v>
      </c>
      <c r="O34" s="926" t="s">
        <v>371</v>
      </c>
      <c r="P34" s="892" t="s">
        <v>145</v>
      </c>
      <c r="Q34" s="892" t="s">
        <v>164</v>
      </c>
      <c r="R34" s="898" t="s">
        <v>207</v>
      </c>
      <c r="S34" s="889"/>
      <c r="T34" s="997"/>
      <c r="U34" s="997"/>
      <c r="V34" s="997"/>
      <c r="W34" s="997"/>
      <c r="X34" s="997"/>
      <c r="Y34" s="902" t="s">
        <v>208</v>
      </c>
      <c r="Z34" s="981">
        <f t="shared" si="1"/>
        <v>0</v>
      </c>
      <c r="AA34" s="982"/>
      <c r="AB34" s="982"/>
      <c r="AC34" s="982"/>
      <c r="AD34" s="982"/>
      <c r="AE34" s="980"/>
      <c r="AF34" s="980"/>
      <c r="AG34" s="980"/>
      <c r="AH34" s="980"/>
      <c r="AI34" s="980"/>
      <c r="AJ34" s="980"/>
    </row>
    <row r="35" spans="1:36" ht="28.8" x14ac:dyDescent="0.3">
      <c r="A35" s="940" t="s">
        <v>2</v>
      </c>
      <c r="B35" s="933" t="s">
        <v>234</v>
      </c>
      <c r="C35" s="1003"/>
      <c r="D35" s="1003"/>
      <c r="E35" s="1003"/>
      <c r="F35" s="1002"/>
      <c r="G35" s="1002"/>
      <c r="H35" s="939" t="b">
        <f>IF(C35&lt;&gt;"",'[2]CBL Score Standard'!$D91,IF(D35&lt;&gt;"",SUM('[2]CBL Score Standard'!$D91:$E91),IF(E35&lt;&gt;"",SUM('[2]CBL Score Standard'!$D91:$F91),IF(F35&lt;&gt;"",SUM('[2]CBL Score Standard'!$D91:$G91),IF(G35&lt;&gt;"",SUM('[2]CBL Score Standard'!$D91:$H91,0))))))</f>
        <v>0</v>
      </c>
      <c r="K35" s="1030"/>
      <c r="L35" s="1030"/>
      <c r="M35" s="934" t="s">
        <v>6</v>
      </c>
      <c r="N35" s="889" t="s">
        <v>54</v>
      </c>
      <c r="O35" s="923" t="s">
        <v>345</v>
      </c>
      <c r="P35" s="995">
        <v>43644</v>
      </c>
      <c r="Q35" s="892" t="s">
        <v>209</v>
      </c>
      <c r="R35" s="898" t="s">
        <v>210</v>
      </c>
      <c r="S35" s="889" t="s">
        <v>623</v>
      </c>
      <c r="T35" s="421" t="s">
        <v>72</v>
      </c>
      <c r="U35" s="999">
        <v>43999</v>
      </c>
      <c r="V35" s="997" t="s">
        <v>374</v>
      </c>
      <c r="W35" s="997"/>
      <c r="X35" s="997"/>
      <c r="Y35" s="973" t="s">
        <v>629</v>
      </c>
      <c r="Z35" s="981">
        <f t="shared" si="1"/>
        <v>0</v>
      </c>
      <c r="AA35" s="982"/>
      <c r="AB35" s="982"/>
      <c r="AC35" s="982"/>
      <c r="AD35" s="982"/>
      <c r="AE35" s="980"/>
      <c r="AF35" s="980"/>
      <c r="AG35" s="980"/>
      <c r="AH35" s="980"/>
      <c r="AI35" s="980"/>
      <c r="AJ35" s="980"/>
    </row>
    <row r="36" spans="1:36" x14ac:dyDescent="0.3">
      <c r="A36" s="940" t="s">
        <v>54</v>
      </c>
      <c r="B36" s="933" t="s">
        <v>425</v>
      </c>
      <c r="C36" s="1002" t="s">
        <v>77</v>
      </c>
      <c r="D36" s="1002"/>
      <c r="E36" s="1002"/>
      <c r="F36" s="1002"/>
      <c r="G36" s="1002"/>
      <c r="H36" s="939">
        <f>IF(C36&lt;&gt;"",'[2]CBL Score Standard'!$D92,IF(D36&lt;&gt;"",SUM('[2]CBL Score Standard'!$D92:$E92),IF(E36&lt;&gt;"",SUM('[2]CBL Score Standard'!$D92:$F92),IF(F36&lt;&gt;"",SUM('[2]CBL Score Standard'!$D92:$G92),IF(G36&lt;&gt;"",SUM('[2]CBL Score Standard'!$D92:$H92,0))))))</f>
        <v>9.0909090909090912E-2</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2" t="s">
        <v>77</v>
      </c>
      <c r="E37" s="1002"/>
      <c r="F37" s="1002"/>
      <c r="G37" s="1002"/>
      <c r="H37" s="939">
        <f>IF(C37&lt;&gt;"",'[2]CBL Score Standard'!$D93,IF(D37&lt;&gt;"",SUM('[2]CBL Score Standard'!$D93:$E93),IF(E37&lt;&gt;"",SUM('[2]CBL Score Standard'!$D93:$F93),IF(F37&lt;&gt;"",SUM('[2]CBL Score Standard'!$D93:$G93),IF(G37&lt;&gt;"",SUM('[2]CBL Score Standard'!$D93:$H93,0))))))</f>
        <v>4.6511627906976744E-2</v>
      </c>
      <c r="K37" s="1173" t="s">
        <v>211</v>
      </c>
      <c r="L37" s="1174"/>
      <c r="M37" s="1174"/>
      <c r="N37" s="1174"/>
      <c r="O37" s="1174"/>
      <c r="P37" s="1174"/>
      <c r="Q37" s="1174"/>
      <c r="R37" s="1174"/>
      <c r="S37" s="1174"/>
      <c r="T37" s="1174"/>
      <c r="U37" s="1174"/>
      <c r="V37" s="1174"/>
      <c r="W37" s="1174"/>
      <c r="X37" s="1174"/>
      <c r="Y37" s="1174"/>
      <c r="Z37" s="985"/>
      <c r="AA37" s="1026"/>
      <c r="AB37" s="1026"/>
      <c r="AC37" s="1026"/>
      <c r="AD37" s="1026"/>
      <c r="AE37" s="1026"/>
      <c r="AF37" s="1026"/>
      <c r="AG37" s="1026"/>
      <c r="AH37" s="1026"/>
      <c r="AI37" s="1026"/>
      <c r="AJ37" s="1026"/>
    </row>
    <row r="38" spans="1:36" ht="27.6" x14ac:dyDescent="0.3">
      <c r="A38" s="940" t="s">
        <v>54</v>
      </c>
      <c r="B38" s="933" t="s">
        <v>231</v>
      </c>
      <c r="C38" s="1003"/>
      <c r="D38" s="1003"/>
      <c r="E38" s="1002"/>
      <c r="F38" s="1002"/>
      <c r="G38" s="1002"/>
      <c r="H38" s="939" t="b">
        <f>IF(C38&lt;&gt;"",'[2]CBL Score Standard'!$D94,IF(D38&lt;&gt;"",SUM('[2]CBL Score Standard'!$D94:$E94),IF(E38&lt;&gt;"",SUM('[2]CBL Score Standard'!$D94:$F94),IF(F38&lt;&gt;"",SUM('[2]CBL Score Standard'!$D94:$G94),IF(G38&lt;&gt;"",SUM('[2]CBL Score Standard'!$D94:$H94,0))))))</f>
        <v>0</v>
      </c>
      <c r="K38" s="1037" t="s">
        <v>133</v>
      </c>
      <c r="L38" s="1037" t="s">
        <v>91</v>
      </c>
      <c r="M38" s="1182" t="s">
        <v>75</v>
      </c>
      <c r="N38" s="1184" t="s">
        <v>134</v>
      </c>
      <c r="O38" s="1025" t="s">
        <v>135</v>
      </c>
      <c r="P38" s="1037" t="s">
        <v>136</v>
      </c>
      <c r="Q38" s="1037" t="s">
        <v>137</v>
      </c>
      <c r="R38" s="1037" t="s">
        <v>138</v>
      </c>
      <c r="S38" s="1035" t="s">
        <v>139</v>
      </c>
      <c r="T38" s="1027" t="s">
        <v>344</v>
      </c>
      <c r="U38" s="1027" t="s">
        <v>342</v>
      </c>
      <c r="V38" s="1027"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940" t="s">
        <v>53</v>
      </c>
      <c r="B39" s="933" t="s">
        <v>371</v>
      </c>
      <c r="C39" s="1003"/>
      <c r="D39" s="1004"/>
      <c r="E39" s="1004"/>
      <c r="F39" s="1002"/>
      <c r="G39" s="1002"/>
      <c r="H39" s="939" t="b">
        <f>IF(C39&lt;&gt;"",'[2]CBL Score Standard'!$D95,IF(D39&lt;&gt;"",SUM('[2]CBL Score Standard'!$D95:$E95),IF(E39&lt;&gt;"",SUM('[2]CBL Score Standard'!$D95:$F95),IF(F39&lt;&gt;"",SUM('[2]CBL Score Standard'!$D95:$G95),IF(G39&lt;&gt;"",SUM('[2]CBL Score Standard'!$D95:$H95,0))))))</f>
        <v>0</v>
      </c>
      <c r="K39" s="1031"/>
      <c r="L39" s="1031"/>
      <c r="M39" s="1183"/>
      <c r="N39" s="1190"/>
      <c r="O39" s="1024"/>
      <c r="P39" s="888" t="s">
        <v>141</v>
      </c>
      <c r="Q39" s="1031"/>
      <c r="R39" s="1031"/>
      <c r="S39" s="1036"/>
      <c r="T39" s="1027"/>
      <c r="U39" s="1027"/>
      <c r="V39" s="1027"/>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x14ac:dyDescent="0.3">
      <c r="A40" s="940" t="s">
        <v>53</v>
      </c>
      <c r="B40" s="933" t="s">
        <v>223</v>
      </c>
      <c r="C40" s="1003"/>
      <c r="D40" s="1003"/>
      <c r="E40" s="1004"/>
      <c r="F40" s="1002"/>
      <c r="G40" s="1002"/>
      <c r="H40" s="939" t="b">
        <f>IF(C40&lt;&gt;"",'[2]CBL Score Standard'!$D96,IF(D40&lt;&gt;"",SUM('[2]CBL Score Standard'!$D96:$E96),IF(E40&lt;&gt;"",SUM('[2]CBL Score Standard'!$D96:$F96),IF(F40&lt;&gt;"",SUM('[2]CBL Score Standard'!$D96:$G96),IF(G40&lt;&gt;"",SUM('[2]CBL Score Standard'!$D96:$H96,0))))))</f>
        <v>0</v>
      </c>
      <c r="K40" s="1028" t="s">
        <v>142</v>
      </c>
      <c r="L40" s="1028" t="s">
        <v>143</v>
      </c>
      <c r="M40" s="934" t="s">
        <v>7</v>
      </c>
      <c r="N40" s="889" t="s">
        <v>56</v>
      </c>
      <c r="O40" s="923" t="s">
        <v>663</v>
      </c>
      <c r="P40" s="964" t="s">
        <v>145</v>
      </c>
      <c r="Q40" s="892" t="s">
        <v>212</v>
      </c>
      <c r="R40" s="898" t="s">
        <v>213</v>
      </c>
      <c r="S40" s="919"/>
      <c r="T40" s="998"/>
      <c r="U40" s="999"/>
      <c r="V40" s="1001"/>
      <c r="W40" s="997"/>
      <c r="X40" s="997"/>
      <c r="Y40" s="899" t="s">
        <v>214</v>
      </c>
      <c r="Z40" s="981">
        <f t="shared" ref="Z40:Z55" si="2">DATEDIF(AA40,AB40,"m")/12+DATEDIF(AC40,AD40,"m")/12+DATEDIF(AE40,AF40,"m")/12+DATEDIF(AG40,AH40,"m")/12+DATEDIF(AI40,AJ40,"m")/12</f>
        <v>0</v>
      </c>
      <c r="AA40" s="982"/>
      <c r="AB40" s="982"/>
      <c r="AC40" s="982"/>
      <c r="AD40" s="982"/>
      <c r="AE40" s="980"/>
      <c r="AF40" s="980"/>
      <c r="AG40" s="980"/>
      <c r="AH40" s="980"/>
      <c r="AI40" s="980"/>
      <c r="AJ40" s="980"/>
    </row>
    <row r="41" spans="1:36" x14ac:dyDescent="0.3">
      <c r="A41" s="940" t="s">
        <v>53</v>
      </c>
      <c r="B41" s="933" t="s">
        <v>226</v>
      </c>
      <c r="C41" s="1003"/>
      <c r="D41" s="1003"/>
      <c r="E41" s="1004"/>
      <c r="F41" s="1002"/>
      <c r="G41" s="1002"/>
      <c r="H41" s="939" t="b">
        <f>IF(C41&lt;&gt;"",'[2]CBL Score Standard'!$D97,IF(D41&lt;&gt;"",SUM('[2]CBL Score Standard'!$D97:$E97),IF(E41&lt;&gt;"",SUM('[2]CBL Score Standard'!$D97:$F97),IF(F41&lt;&gt;"",SUM('[2]CBL Score Standard'!$D97:$G97),IF(G41&lt;&gt;"",SUM('[2]CBL Score Standard'!$D97:$H97,0))))))</f>
        <v>0</v>
      </c>
      <c r="K41" s="1029"/>
      <c r="L41" s="1029"/>
      <c r="M41" s="934" t="s">
        <v>7</v>
      </c>
      <c r="N41" s="889" t="s">
        <v>56</v>
      </c>
      <c r="O41" s="923" t="s">
        <v>215</v>
      </c>
      <c r="P41" s="966"/>
      <c r="Q41" s="892" t="s">
        <v>164</v>
      </c>
      <c r="R41" s="898" t="s">
        <v>207</v>
      </c>
      <c r="S41" s="889" t="s">
        <v>623</v>
      </c>
      <c r="T41" s="997" t="s">
        <v>72</v>
      </c>
      <c r="U41" s="999"/>
      <c r="V41" s="1001"/>
      <c r="W41" s="997"/>
      <c r="X41" s="997"/>
      <c r="Y41" s="902" t="s">
        <v>216</v>
      </c>
      <c r="Z41" s="981">
        <f t="shared" si="2"/>
        <v>0</v>
      </c>
      <c r="AA41" s="982"/>
      <c r="AB41" s="982"/>
      <c r="AC41" s="982"/>
      <c r="AD41" s="982"/>
      <c r="AE41" s="980"/>
      <c r="AF41" s="980"/>
      <c r="AG41" s="980"/>
      <c r="AH41" s="980"/>
      <c r="AI41" s="980"/>
      <c r="AJ41" s="980"/>
    </row>
    <row r="42" spans="1:36" ht="12.75" customHeight="1"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29"/>
      <c r="L42" s="1029"/>
      <c r="M42" s="934" t="s">
        <v>7</v>
      </c>
      <c r="N42" s="889" t="s">
        <v>55</v>
      </c>
      <c r="O42" s="927" t="s">
        <v>664</v>
      </c>
      <c r="P42" s="966"/>
      <c r="Q42" s="976" t="s">
        <v>653</v>
      </c>
      <c r="R42" s="976" t="s">
        <v>654</v>
      </c>
      <c r="S42" s="889"/>
      <c r="T42" s="998"/>
      <c r="U42" s="999"/>
      <c r="V42" s="1001"/>
      <c r="W42" s="997"/>
      <c r="X42" s="997"/>
      <c r="Y42" s="905" t="s">
        <v>249</v>
      </c>
      <c r="Z42" s="981">
        <f t="shared" si="2"/>
        <v>0</v>
      </c>
      <c r="AA42" s="982"/>
      <c r="AB42" s="982"/>
      <c r="AC42" s="982"/>
      <c r="AD42" s="982"/>
      <c r="AE42" s="980"/>
      <c r="AF42" s="980"/>
      <c r="AG42" s="980"/>
      <c r="AH42" s="980"/>
      <c r="AI42" s="980"/>
      <c r="AJ42" s="980"/>
    </row>
    <row r="43" spans="1:36" ht="27.6" x14ac:dyDescent="0.3">
      <c r="A43" s="940" t="s">
        <v>0</v>
      </c>
      <c r="B43" s="933" t="s">
        <v>426</v>
      </c>
      <c r="C43" s="1003"/>
      <c r="D43" s="1002" t="s">
        <v>77</v>
      </c>
      <c r="E43" s="1002"/>
      <c r="F43" s="1002"/>
      <c r="G43" s="1002"/>
      <c r="H43" s="939">
        <f>IF(C43&lt;&gt;"",'[2]CBL Score Standard'!$D99,IF(D43&lt;&gt;"",SUM('[2]CBL Score Standard'!$D99:$E99),IF(E43&lt;&gt;"",SUM('[2]CBL Score Standard'!$D99:$F99),IF(F43&lt;&gt;"",SUM('[2]CBL Score Standard'!$D99:$G99),IF(G43&lt;&gt;"",SUM('[2]CBL Score Standard'!$D99:$H99,0))))))</f>
        <v>4.6511627906976744E-2</v>
      </c>
      <c r="K43" s="1029"/>
      <c r="L43" s="1029"/>
      <c r="M43" s="934" t="s">
        <v>7</v>
      </c>
      <c r="N43" s="889" t="s">
        <v>55</v>
      </c>
      <c r="O43" s="923" t="s">
        <v>448</v>
      </c>
      <c r="P43" s="965"/>
      <c r="Q43" s="976" t="s">
        <v>655</v>
      </c>
      <c r="R43" s="976" t="s">
        <v>656</v>
      </c>
      <c r="S43" s="919"/>
      <c r="T43" s="620"/>
      <c r="U43" s="999"/>
      <c r="V43" s="1001"/>
      <c r="W43" s="997"/>
      <c r="X43" s="997"/>
      <c r="Y43" s="902" t="s">
        <v>219</v>
      </c>
      <c r="Z43" s="981">
        <f t="shared" si="2"/>
        <v>0</v>
      </c>
      <c r="AA43" s="982"/>
      <c r="AB43" s="982"/>
      <c r="AC43" s="982"/>
      <c r="AD43" s="982"/>
      <c r="AE43" s="980"/>
      <c r="AF43" s="980"/>
      <c r="AG43" s="980"/>
      <c r="AH43" s="980"/>
      <c r="AI43" s="980"/>
      <c r="AJ43" s="980"/>
    </row>
    <row r="44" spans="1:36" ht="26.4" x14ac:dyDescent="0.3">
      <c r="A44" s="940" t="s">
        <v>41</v>
      </c>
      <c r="B44" s="933" t="s">
        <v>450</v>
      </c>
      <c r="C44" s="1002"/>
      <c r="D44" s="1002" t="s">
        <v>77</v>
      </c>
      <c r="E44" s="1002"/>
      <c r="F44" s="1002"/>
      <c r="G44" s="1002"/>
      <c r="H44" s="939">
        <f>IF(C44&lt;&gt;"",'[2]CBL Score Standard'!$D100,IF(D44&lt;&gt;"",SUM('[2]CBL Score Standard'!$D100:$E100),IF(E44&lt;&gt;"",SUM('[2]CBL Score Standard'!$D100:$F100),IF(F44&lt;&gt;"",SUM('[2]CBL Score Standard'!$D100:$G100),IF(G44&lt;&gt;"",SUM('[2]CBL Score Standard'!$D100:$H100,0))))))</f>
        <v>0.13742071881606766</v>
      </c>
      <c r="K44" s="1029"/>
      <c r="L44" s="1029"/>
      <c r="M44" s="934" t="s">
        <v>7</v>
      </c>
      <c r="N44" s="889" t="s">
        <v>55</v>
      </c>
      <c r="O44" s="923" t="s">
        <v>185</v>
      </c>
      <c r="P44" s="1028" t="s">
        <v>145</v>
      </c>
      <c r="Q44" s="976" t="s">
        <v>220</v>
      </c>
      <c r="R44" s="976" t="s">
        <v>270</v>
      </c>
      <c r="S44" s="889"/>
      <c r="T44" s="997"/>
      <c r="U44" s="997"/>
      <c r="V44" s="997"/>
      <c r="W44" s="997"/>
      <c r="X44" s="997"/>
      <c r="Y44" s="902" t="s">
        <v>186</v>
      </c>
      <c r="Z44" s="981">
        <f t="shared" si="2"/>
        <v>0</v>
      </c>
      <c r="AA44" s="982"/>
      <c r="AB44" s="982"/>
      <c r="AC44" s="982"/>
      <c r="AD44" s="982"/>
      <c r="AE44" s="980"/>
      <c r="AF44" s="980"/>
      <c r="AG44" s="980"/>
      <c r="AH44" s="980"/>
      <c r="AI44" s="980"/>
      <c r="AJ44" s="980"/>
    </row>
    <row r="45" spans="1:36" ht="27.6" x14ac:dyDescent="0.3">
      <c r="A45" s="940" t="s">
        <v>41</v>
      </c>
      <c r="B45" s="933" t="s">
        <v>178</v>
      </c>
      <c r="C45" s="1003"/>
      <c r="D45" s="1002" t="s">
        <v>77</v>
      </c>
      <c r="E45" s="1005"/>
      <c r="F45" s="1002"/>
      <c r="G45" s="1002"/>
      <c r="H45" s="939">
        <f>IF(C45&lt;&gt;"",'[2]CBL Score Standard'!$D101,IF(D45&lt;&gt;"",SUM('[2]CBL Score Standard'!$D101:$E101),IF(E45&lt;&gt;"",SUM('[2]CBL Score Standard'!$D101:$F101),IF(F45&lt;&gt;"",SUM('[2]CBL Score Standard'!$D101:$G101),IF(G45&lt;&gt;"",SUM('[2]CBL Score Standard'!$D101:$H101,0))))))</f>
        <v>4.6511627906976744E-2</v>
      </c>
      <c r="K45" s="1029"/>
      <c r="L45" s="1029"/>
      <c r="M45" s="934" t="s">
        <v>7</v>
      </c>
      <c r="N45" s="889" t="s">
        <v>55</v>
      </c>
      <c r="O45" s="923" t="s">
        <v>694</v>
      </c>
      <c r="P45" s="995">
        <v>43539</v>
      </c>
      <c r="Q45" s="976" t="s">
        <v>658</v>
      </c>
      <c r="R45" s="976" t="s">
        <v>657</v>
      </c>
      <c r="S45" s="889"/>
      <c r="T45" s="997"/>
      <c r="U45" s="997"/>
      <c r="V45" s="997"/>
      <c r="W45" s="997"/>
      <c r="X45" s="997"/>
      <c r="Y45" s="902" t="s">
        <v>186</v>
      </c>
      <c r="Z45" s="981">
        <f t="shared" si="2"/>
        <v>0</v>
      </c>
      <c r="AA45" s="982"/>
      <c r="AB45" s="982"/>
      <c r="AC45" s="982"/>
      <c r="AD45" s="982"/>
      <c r="AE45" s="980"/>
      <c r="AF45" s="980"/>
      <c r="AG45" s="980"/>
      <c r="AH45" s="980"/>
      <c r="AI45" s="980"/>
      <c r="AJ45" s="980"/>
    </row>
    <row r="46" spans="1:36" ht="27.6"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995">
        <v>43607</v>
      </c>
      <c r="Q46" s="892" t="s">
        <v>221</v>
      </c>
      <c r="R46" s="898" t="s">
        <v>200</v>
      </c>
      <c r="S46" s="919"/>
      <c r="T46" s="620"/>
      <c r="U46" s="995"/>
      <c r="V46" s="997"/>
      <c r="W46" s="997"/>
      <c r="X46" s="997"/>
      <c r="Y46" s="899" t="s">
        <v>222</v>
      </c>
      <c r="Z46" s="981">
        <f t="shared" si="2"/>
        <v>0</v>
      </c>
      <c r="AA46" s="982"/>
      <c r="AB46" s="982"/>
      <c r="AC46" s="982"/>
      <c r="AD46" s="982"/>
      <c r="AE46" s="980"/>
      <c r="AF46" s="980"/>
      <c r="AG46" s="980"/>
      <c r="AH46" s="980"/>
      <c r="AI46" s="980"/>
      <c r="AJ46" s="980"/>
    </row>
    <row r="47" spans="1:36" x14ac:dyDescent="0.3">
      <c r="A47" s="940" t="s">
        <v>144</v>
      </c>
      <c r="B47" s="933" t="s">
        <v>372</v>
      </c>
      <c r="C47" s="1002"/>
      <c r="D47" s="1002"/>
      <c r="E47" s="1002"/>
      <c r="F47" s="1002"/>
      <c r="G47" s="1002"/>
      <c r="H47" s="939" t="b">
        <f>IF(C47&lt;&gt;"",'[2]CBL Score Standard'!$D103,IF(D47&lt;&gt;"",SUM('[2]CBL Score Standard'!$D103:$E103),IF(E47&lt;&gt;"",SUM('[2]CBL Score Standard'!$D103:$F103),IF(F47&lt;&gt;"",SUM('[2]CBL Score Standard'!$D103:$G103),IF(G47&lt;&gt;"",SUM('[2]CBL Score Standard'!$D103:$H103,0))))))</f>
        <v>0</v>
      </c>
      <c r="K47" s="1029"/>
      <c r="L47" s="1029"/>
      <c r="M47" s="934" t="s">
        <v>7</v>
      </c>
      <c r="N47" s="889" t="s">
        <v>53</v>
      </c>
      <c r="O47" s="923" t="s">
        <v>223</v>
      </c>
      <c r="P47" s="906">
        <v>43621</v>
      </c>
      <c r="Q47" s="891" t="s">
        <v>224</v>
      </c>
      <c r="R47" s="907" t="s">
        <v>225</v>
      </c>
      <c r="S47" s="889"/>
      <c r="T47" s="997"/>
      <c r="U47" s="997"/>
      <c r="V47" s="997"/>
      <c r="W47" s="997"/>
      <c r="X47" s="997"/>
      <c r="Y47" s="908" t="s">
        <v>632</v>
      </c>
      <c r="Z47" s="981">
        <f t="shared" si="2"/>
        <v>0</v>
      </c>
      <c r="AA47" s="982"/>
      <c r="AB47" s="982"/>
      <c r="AC47" s="982"/>
      <c r="AD47" s="982"/>
      <c r="AE47" s="980"/>
      <c r="AF47" s="980"/>
      <c r="AG47" s="980"/>
      <c r="AH47" s="980"/>
      <c r="AI47" s="980"/>
      <c r="AJ47" s="980"/>
    </row>
    <row r="48" spans="1:36" ht="39.6" x14ac:dyDescent="0.3">
      <c r="A48" s="940" t="s">
        <v>144</v>
      </c>
      <c r="B48" s="933" t="s">
        <v>373</v>
      </c>
      <c r="C48" s="1002"/>
      <c r="D48" s="1002" t="s">
        <v>77</v>
      </c>
      <c r="E48" s="1002"/>
      <c r="F48" s="1002"/>
      <c r="G48" s="1002"/>
      <c r="H48" s="939">
        <f>IF(C48&lt;&gt;"",'[2]CBL Score Standard'!$D104,IF(D48&lt;&gt;"",SUM('[2]CBL Score Standard'!$D104:$E104),IF(E48&lt;&gt;"",SUM('[2]CBL Score Standard'!$D104:$F104),IF(F48&lt;&gt;"",SUM('[2]CBL Score Standard'!$D104:$G104),IF(G48&lt;&gt;"",SUM('[2]CBL Score Standard'!$D104:$H104,0))))))</f>
        <v>0.13742071881606766</v>
      </c>
      <c r="K48" s="1029"/>
      <c r="L48" s="1029"/>
      <c r="M48" s="934" t="s">
        <v>7</v>
      </c>
      <c r="N48" s="889" t="s">
        <v>53</v>
      </c>
      <c r="O48" s="923" t="s">
        <v>226</v>
      </c>
      <c r="P48" s="906">
        <v>43602</v>
      </c>
      <c r="Q48" s="891" t="s">
        <v>227</v>
      </c>
      <c r="R48" s="907" t="s">
        <v>228</v>
      </c>
      <c r="S48" s="889"/>
      <c r="T48" s="997"/>
      <c r="U48" s="997"/>
      <c r="V48" s="997"/>
      <c r="W48" s="997"/>
      <c r="X48" s="997"/>
      <c r="Y48" s="908" t="s">
        <v>633</v>
      </c>
      <c r="Z48" s="981">
        <f t="shared" si="2"/>
        <v>0</v>
      </c>
      <c r="AA48" s="982"/>
      <c r="AB48" s="982"/>
      <c r="AC48" s="982"/>
      <c r="AD48" s="982"/>
      <c r="AE48" s="980"/>
      <c r="AF48" s="980"/>
      <c r="AG48" s="980"/>
      <c r="AH48" s="980"/>
      <c r="AI48" s="980"/>
      <c r="AJ48" s="980"/>
    </row>
    <row r="49" spans="1:36" ht="27.6" x14ac:dyDescent="0.3">
      <c r="A49" s="940" t="s">
        <v>144</v>
      </c>
      <c r="B49" s="933" t="s">
        <v>452</v>
      </c>
      <c r="C49" s="1002" t="s">
        <v>77</v>
      </c>
      <c r="D49" s="1002"/>
      <c r="E49" s="1002"/>
      <c r="F49" s="1002"/>
      <c r="G49" s="1002"/>
      <c r="H49" s="939">
        <f>IF(C49&lt;&gt;"",'[2]CBL Score Standard'!$D105,IF(D49&lt;&gt;"",SUM('[2]CBL Score Standard'!$D105:$E105),IF(E49&lt;&gt;"",SUM('[2]CBL Score Standard'!$D105:$F105),IF(F49&lt;&gt;"",SUM('[2]CBL Score Standard'!$D105:$G105),IF(G49&lt;&gt;"",SUM('[2]CBL Score Standard'!$D105:$H105,0))))))</f>
        <v>9.0909090909090912E-2</v>
      </c>
      <c r="K49" s="1029"/>
      <c r="L49" s="1029"/>
      <c r="M49" s="934" t="s">
        <v>7</v>
      </c>
      <c r="N49" s="889" t="s">
        <v>59</v>
      </c>
      <c r="O49" s="925" t="s">
        <v>684</v>
      </c>
      <c r="P49" s="906">
        <v>43623</v>
      </c>
      <c r="Q49" s="891" t="s">
        <v>153</v>
      </c>
      <c r="R49" s="907" t="s">
        <v>156</v>
      </c>
      <c r="S49" s="889" t="s">
        <v>623</v>
      </c>
      <c r="T49" s="997" t="s">
        <v>73</v>
      </c>
      <c r="U49" s="1000"/>
      <c r="V49" s="1001"/>
      <c r="W49" s="997"/>
      <c r="X49" s="997"/>
      <c r="Y49" s="908" t="s">
        <v>631</v>
      </c>
      <c r="Z49" s="981">
        <f t="shared" si="2"/>
        <v>0</v>
      </c>
      <c r="AA49" s="982"/>
      <c r="AB49" s="982"/>
      <c r="AC49" s="982"/>
      <c r="AD49" s="982"/>
      <c r="AE49" s="980"/>
      <c r="AF49" s="980"/>
      <c r="AG49" s="980"/>
      <c r="AH49" s="980"/>
      <c r="AI49" s="980"/>
      <c r="AJ49" s="980"/>
    </row>
    <row r="50" spans="1:36" ht="27.6" x14ac:dyDescent="0.3">
      <c r="A50" s="940" t="s">
        <v>144</v>
      </c>
      <c r="B50" s="933" t="s">
        <v>517</v>
      </c>
      <c r="C50" s="1002"/>
      <c r="D50" s="1002"/>
      <c r="E50" s="1002"/>
      <c r="F50" s="1002"/>
      <c r="G50" s="1002"/>
      <c r="H50" s="939" t="b">
        <f>IF(C50&lt;&gt;"",'[2]CBL Score Standard'!$D106,IF(D50&lt;&gt;"",SUM('[2]CBL Score Standard'!$D106:$E106),IF(E50&lt;&gt;"",SUM('[2]CBL Score Standard'!$D106:$F106),IF(F50&lt;&gt;"",SUM('[2]CBL Score Standard'!$D106:$G106),IF(G50&lt;&gt;"",SUM('[2]CBL Score Standard'!$D106:$H106,0))))))</f>
        <v>0</v>
      </c>
      <c r="K50" s="1029"/>
      <c r="L50" s="1029"/>
      <c r="M50" s="934" t="s">
        <v>7</v>
      </c>
      <c r="N50" s="889" t="s">
        <v>59</v>
      </c>
      <c r="O50" s="925" t="s">
        <v>683</v>
      </c>
      <c r="P50" s="906">
        <v>43623</v>
      </c>
      <c r="Q50" s="891" t="s">
        <v>153</v>
      </c>
      <c r="R50" s="907" t="s">
        <v>156</v>
      </c>
      <c r="S50" s="889" t="s">
        <v>623</v>
      </c>
      <c r="T50" s="997" t="s">
        <v>73</v>
      </c>
      <c r="U50" s="1000">
        <v>44008</v>
      </c>
      <c r="V50" s="1001" t="s">
        <v>374</v>
      </c>
      <c r="W50" s="997"/>
      <c r="X50" s="997"/>
      <c r="Y50" s="908" t="s">
        <v>631</v>
      </c>
      <c r="Z50" s="981">
        <f t="shared" si="2"/>
        <v>0</v>
      </c>
      <c r="AA50" s="982"/>
      <c r="AB50" s="982"/>
      <c r="AC50" s="982"/>
      <c r="AD50" s="982"/>
      <c r="AE50" s="980"/>
      <c r="AF50" s="980"/>
      <c r="AG50" s="980"/>
      <c r="AH50" s="980"/>
      <c r="AI50" s="980"/>
      <c r="AJ50" s="980"/>
    </row>
    <row r="51" spans="1:36" ht="42" thickBot="1" x14ac:dyDescent="0.35">
      <c r="A51" s="940" t="s">
        <v>144</v>
      </c>
      <c r="B51" s="933" t="s">
        <v>661</v>
      </c>
      <c r="C51" s="1002"/>
      <c r="D51" s="1002" t="s">
        <v>77</v>
      </c>
      <c r="E51" s="1002"/>
      <c r="F51" s="1002"/>
      <c r="G51" s="1002"/>
      <c r="H51" s="939">
        <f>IF(C51&lt;&gt;"",'[2]CBL Score Standard'!$D107,IF(D51&lt;&gt;"",SUM('[2]CBL Score Standard'!$D107:$E107),IF(E51&lt;&gt;"",SUM('[2]CBL Score Standard'!$D107:$F107),IF(F51&lt;&gt;"",SUM('[2]CBL Score Standard'!$D107:$G107),IF(G51&lt;&gt;"",SUM('[2]CBL Score Standard'!$D107:$H107,0))))))</f>
        <v>0.13742071881606766</v>
      </c>
      <c r="K51" s="1029"/>
      <c r="L51" s="1029"/>
      <c r="M51" s="934" t="s">
        <v>7</v>
      </c>
      <c r="N51" s="889" t="s">
        <v>56</v>
      </c>
      <c r="O51" s="925" t="s">
        <v>67</v>
      </c>
      <c r="P51" s="906"/>
      <c r="Q51" s="974" t="s">
        <v>639</v>
      </c>
      <c r="R51" s="975" t="s">
        <v>640</v>
      </c>
      <c r="S51" s="997"/>
      <c r="T51" s="997"/>
      <c r="U51" s="997"/>
      <c r="V51" s="997"/>
      <c r="W51" s="997"/>
      <c r="X51" s="997"/>
      <c r="Y51" s="908" t="s">
        <v>634</v>
      </c>
      <c r="Z51" s="981">
        <f t="shared" si="2"/>
        <v>0</v>
      </c>
      <c r="AA51" s="982"/>
      <c r="AB51" s="982"/>
      <c r="AC51" s="982"/>
      <c r="AD51" s="982"/>
      <c r="AE51" s="980"/>
      <c r="AF51" s="980"/>
      <c r="AG51" s="980"/>
      <c r="AH51" s="980"/>
      <c r="AI51" s="980"/>
      <c r="AJ51" s="980"/>
    </row>
    <row r="52" spans="1:36" ht="28.2" thickBot="1" x14ac:dyDescent="0.35">
      <c r="A52" s="940" t="s">
        <v>144</v>
      </c>
      <c r="B52" s="933" t="s">
        <v>662</v>
      </c>
      <c r="C52" s="1004"/>
      <c r="D52" s="1004"/>
      <c r="E52" s="1004"/>
      <c r="F52" s="1002"/>
      <c r="G52" s="1002"/>
      <c r="H52" s="939" t="b">
        <f>IF(C52&lt;&gt;"",'[2]CBL Score Standard'!$D108,IF(D52&lt;&gt;"",SUM('[2]CBL Score Standard'!$D108:$E108),IF(E52&lt;&gt;"",SUM('[2]CBL Score Standard'!$D108:$F108),IF(F52&lt;&gt;"",SUM('[2]CBL Score Standard'!$D108:$G108),IF(G52&lt;&gt;"",SUM('[2]CBL Score Standard'!$D108:$H108,0))))))</f>
        <v>0</v>
      </c>
      <c r="K52" s="1029"/>
      <c r="L52" s="1029"/>
      <c r="M52" s="934" t="s">
        <v>7</v>
      </c>
      <c r="N52" s="889" t="s">
        <v>55</v>
      </c>
      <c r="O52" s="925" t="s">
        <v>1</v>
      </c>
      <c r="P52" s="906"/>
      <c r="Q52" s="974" t="s">
        <v>641</v>
      </c>
      <c r="R52" s="975" t="s">
        <v>318</v>
      </c>
      <c r="S52" s="997"/>
      <c r="T52" s="997"/>
      <c r="U52" s="997"/>
      <c r="V52" s="997"/>
      <c r="W52" s="997"/>
      <c r="X52" s="997"/>
      <c r="Y52" s="908" t="s">
        <v>635</v>
      </c>
      <c r="Z52" s="981">
        <f t="shared" si="2"/>
        <v>0</v>
      </c>
      <c r="AA52" s="982"/>
      <c r="AB52" s="982"/>
      <c r="AC52" s="982"/>
      <c r="AD52" s="982"/>
      <c r="AE52" s="980"/>
      <c r="AF52" s="980"/>
      <c r="AG52" s="980"/>
      <c r="AH52" s="980"/>
      <c r="AI52" s="980"/>
      <c r="AJ52" s="980"/>
    </row>
    <row r="53" spans="1:36" ht="28.8" x14ac:dyDescent="0.3">
      <c r="A53" s="940" t="s">
        <v>144</v>
      </c>
      <c r="B53" s="933" t="s">
        <v>187</v>
      </c>
      <c r="C53" s="1003"/>
      <c r="D53" s="1002" t="s">
        <v>77</v>
      </c>
      <c r="E53" s="1002"/>
      <c r="F53" s="1002"/>
      <c r="G53" s="1002"/>
      <c r="H53" s="939">
        <f>IF(C53&lt;&gt;"",'[2]CBL Score Standard'!$D109,IF(D53&lt;&gt;"",SUM('[2]CBL Score Standard'!$D109:$E109),IF(E53&lt;&gt;"",SUM('[2]CBL Score Standard'!$D109:$F109),IF(F53&lt;&gt;"",SUM('[2]CBL Score Standard'!$D109:$G109),IF(G53&lt;&gt;"",SUM('[2]CBL Score Standard'!$D109:$H109,0))))))</f>
        <v>4.6511627906976744E-2</v>
      </c>
      <c r="K53" s="1029"/>
      <c r="L53" s="1029"/>
      <c r="M53" s="934" t="s">
        <v>7</v>
      </c>
      <c r="N53" s="889" t="s">
        <v>56</v>
      </c>
      <c r="O53" s="925" t="s">
        <v>419</v>
      </c>
      <c r="P53" s="906">
        <v>43684</v>
      </c>
      <c r="Q53" s="891" t="s">
        <v>420</v>
      </c>
      <c r="R53" s="907" t="s">
        <v>420</v>
      </c>
      <c r="S53" s="889" t="s">
        <v>623</v>
      </c>
      <c r="T53" s="997" t="s">
        <v>72</v>
      </c>
      <c r="U53" s="1000"/>
      <c r="V53" s="997"/>
      <c r="W53" s="997"/>
      <c r="X53" s="997"/>
      <c r="Y53" s="973" t="s">
        <v>630</v>
      </c>
      <c r="Z53" s="981">
        <f t="shared" si="2"/>
        <v>0</v>
      </c>
      <c r="AA53" s="982"/>
      <c r="AB53" s="982"/>
      <c r="AC53" s="982"/>
      <c r="AD53" s="982"/>
      <c r="AE53" s="980"/>
      <c r="AF53" s="980"/>
      <c r="AG53" s="980"/>
      <c r="AH53" s="980"/>
      <c r="AI53" s="980"/>
      <c r="AJ53" s="980"/>
    </row>
    <row r="54" spans="1:36" ht="26.4" x14ac:dyDescent="0.3">
      <c r="A54" s="940" t="s">
        <v>144</v>
      </c>
      <c r="B54" s="933" t="s">
        <v>188</v>
      </c>
      <c r="C54" s="1003"/>
      <c r="D54" s="1002" t="s">
        <v>77</v>
      </c>
      <c r="E54" s="1002"/>
      <c r="F54" s="1002"/>
      <c r="G54" s="1002"/>
      <c r="H54" s="939">
        <f>IF(C54&lt;&gt;"",'[2]CBL Score Standard'!$D110,IF(D54&lt;&gt;"",SUM('[2]CBL Score Standard'!$D110:$E110),IF(E54&lt;&gt;"",SUM('[2]CBL Score Standard'!$D110:$F110),IF(F54&lt;&gt;"",SUM('[2]CBL Score Standard'!$D110:$G110),IF(G54&lt;&gt;"",SUM('[2]CBL Score Standard'!$D110:$H110,0))))))</f>
        <v>4.6511627906976744E-2</v>
      </c>
      <c r="K54" s="1029"/>
      <c r="L54" s="1029"/>
      <c r="M54" s="934" t="s">
        <v>7</v>
      </c>
      <c r="N54" s="889" t="s">
        <v>56</v>
      </c>
      <c r="O54" s="925" t="s">
        <v>421</v>
      </c>
      <c r="P54" s="890" t="s">
        <v>230</v>
      </c>
      <c r="Q54" s="891" t="s">
        <v>230</v>
      </c>
      <c r="R54" s="907" t="s">
        <v>230</v>
      </c>
      <c r="S54" s="889"/>
      <c r="T54" s="997"/>
      <c r="U54" s="997"/>
      <c r="V54" s="997"/>
      <c r="W54" s="997"/>
      <c r="X54" s="997"/>
      <c r="Y54" s="973" t="s">
        <v>628</v>
      </c>
      <c r="Z54" s="981">
        <f t="shared" si="2"/>
        <v>0</v>
      </c>
      <c r="AA54" s="982"/>
      <c r="AB54" s="982"/>
      <c r="AC54" s="982"/>
      <c r="AD54" s="982"/>
      <c r="AE54" s="980"/>
      <c r="AF54" s="980"/>
      <c r="AG54" s="980"/>
      <c r="AH54" s="980"/>
      <c r="AI54" s="980"/>
      <c r="AJ54" s="980"/>
    </row>
    <row r="55" spans="1:36" s="883" customFormat="1" x14ac:dyDescent="0.3">
      <c r="A55" s="940" t="s">
        <v>144</v>
      </c>
      <c r="B55" s="933" t="s">
        <v>189</v>
      </c>
      <c r="C55" s="1003"/>
      <c r="D55" s="1004" t="s">
        <v>77</v>
      </c>
      <c r="E55" s="1004"/>
      <c r="F55" s="1002"/>
      <c r="G55" s="1002"/>
      <c r="H55" s="939">
        <f>IF(C55&lt;&gt;"",'[2]CBL Score Standard'!$D111,IF(D55&lt;&gt;"",SUM('[2]CBL Score Standard'!$D111:$E111),IF(E55&lt;&gt;"",SUM('[2]CBL Score Standard'!$D111:$F111),IF(F55&lt;&gt;"",SUM('[2]CBL Score Standard'!$D111:$G111),IF(G55&lt;&gt;"",SUM('[2]CBL Score Standard'!$D111:$H111,0))))))</f>
        <v>2.3255813953488372E-2</v>
      </c>
      <c r="K55" s="1030"/>
      <c r="L55" s="1030"/>
      <c r="M55" s="934" t="s">
        <v>7</v>
      </c>
      <c r="N55" s="889" t="s">
        <v>54</v>
      </c>
      <c r="O55" s="925" t="s">
        <v>231</v>
      </c>
      <c r="P55" s="995">
        <v>43610</v>
      </c>
      <c r="Q55" s="892" t="s">
        <v>164</v>
      </c>
      <c r="R55" s="898" t="s">
        <v>165</v>
      </c>
      <c r="S55" s="889"/>
      <c r="T55" s="997"/>
      <c r="U55" s="997"/>
      <c r="V55" s="997"/>
      <c r="W55" s="997"/>
      <c r="X55" s="997"/>
      <c r="Y55" s="902" t="s">
        <v>232</v>
      </c>
      <c r="Z55" s="981">
        <f t="shared" si="2"/>
        <v>0</v>
      </c>
      <c r="AA55" s="982"/>
      <c r="AB55" s="982"/>
      <c r="AC55" s="982"/>
      <c r="AD55" s="982"/>
      <c r="AE55" s="980"/>
      <c r="AF55" s="980"/>
      <c r="AG55" s="980"/>
      <c r="AH55" s="980"/>
      <c r="AI55" s="980"/>
      <c r="AJ55" s="980"/>
    </row>
    <row r="56" spans="1:36" s="883" customFormat="1" x14ac:dyDescent="0.3">
      <c r="A56" s="940" t="s">
        <v>144</v>
      </c>
      <c r="B56" s="933" t="s">
        <v>190</v>
      </c>
      <c r="C56" s="1003"/>
      <c r="D56" s="1004" t="s">
        <v>77</v>
      </c>
      <c r="E56" s="1004"/>
      <c r="F56" s="1002"/>
      <c r="G56" s="1002"/>
      <c r="H56" s="939">
        <f>IF(C56&lt;&gt;"",'[2]CBL Score Standard'!$D112,IF(D56&lt;&gt;"",SUM('[2]CBL Score Standard'!$D112:$E112),IF(E56&lt;&gt;"",SUM('[2]CBL Score Standard'!$D112:$F112),IF(F56&lt;&gt;"",SUM('[2]CBL Score Standard'!$D112:$G112),IF(G56&lt;&gt;"",SUM('[2]CBL Score Standard'!$D112:$H112,0))))))</f>
        <v>2.3255813953488372E-2</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t="s">
        <v>77</v>
      </c>
      <c r="E57" s="1002"/>
      <c r="F57" s="1002"/>
      <c r="G57" s="1002"/>
      <c r="H57" s="939">
        <f>IF(C57&lt;&gt;"",'[2]CBL Score Standard'!$D113,IF(D57&lt;&gt;"",SUM('[2]CBL Score Standard'!$D113:$E113),IF(E57&lt;&gt;"",SUM('[2]CBL Score Standard'!$D113:$F113),IF(F57&lt;&gt;"",SUM('[2]CBL Score Standard'!$D113:$G113),IF(G57&lt;&gt;"",SUM('[2]CBL Score Standard'!$D113:$H113,0))))))</f>
        <v>4.6511627906976744E-2</v>
      </c>
      <c r="K57" s="1173" t="s">
        <v>233</v>
      </c>
      <c r="L57" s="1174"/>
      <c r="M57" s="1174"/>
      <c r="N57" s="1174"/>
      <c r="O57" s="1174"/>
      <c r="P57" s="1174"/>
      <c r="Q57" s="1174"/>
      <c r="R57" s="1174"/>
      <c r="S57" s="1174"/>
      <c r="T57" s="1174"/>
      <c r="U57" s="1174"/>
      <c r="V57" s="1174"/>
      <c r="W57" s="1174"/>
      <c r="X57" s="1174"/>
      <c r="Y57" s="1174"/>
      <c r="Z57" s="985"/>
      <c r="AA57" s="1026"/>
      <c r="AB57" s="1026"/>
      <c r="AC57" s="1026"/>
      <c r="AD57" s="1026"/>
      <c r="AE57" s="1026"/>
      <c r="AF57" s="1026"/>
      <c r="AG57" s="1026"/>
      <c r="AH57" s="1026"/>
      <c r="AI57" s="1026"/>
      <c r="AJ57" s="1026"/>
    </row>
    <row r="58" spans="1:36" ht="27.6" x14ac:dyDescent="0.3">
      <c r="A58" s="940" t="s">
        <v>55</v>
      </c>
      <c r="B58" s="933" t="s">
        <v>419</v>
      </c>
      <c r="C58" s="1003" t="s">
        <v>77</v>
      </c>
      <c r="D58" s="1003"/>
      <c r="E58" s="1004"/>
      <c r="F58" s="1002"/>
      <c r="G58" s="1002"/>
      <c r="H58" s="939">
        <f>IF(C58&lt;&gt;"",'[2]CBL Score Standard'!$D114,IF(D58&lt;&gt;"",SUM('[2]CBL Score Standard'!$D114:$E114),IF(E58&lt;&gt;"",SUM('[2]CBL Score Standard'!$D114:$F114),IF(F58&lt;&gt;"",SUM('[2]CBL Score Standard'!$D114:$G114),IF(G58&lt;&gt;"",SUM('[2]CBL Score Standard'!$D114:$H114,0))))))</f>
        <v>0</v>
      </c>
      <c r="K58" s="1037" t="s">
        <v>133</v>
      </c>
      <c r="L58" s="1037" t="s">
        <v>91</v>
      </c>
      <c r="M58" s="1182" t="s">
        <v>75</v>
      </c>
      <c r="N58" s="1184" t="s">
        <v>134</v>
      </c>
      <c r="O58" s="1025" t="s">
        <v>135</v>
      </c>
      <c r="P58" s="1037" t="s">
        <v>136</v>
      </c>
      <c r="Q58" s="1037" t="s">
        <v>137</v>
      </c>
      <c r="R58" s="1037" t="s">
        <v>138</v>
      </c>
      <c r="S58" s="1035" t="s">
        <v>139</v>
      </c>
      <c r="T58" s="1027" t="s">
        <v>344</v>
      </c>
      <c r="U58" s="1027" t="s">
        <v>342</v>
      </c>
      <c r="V58" s="1027" t="s">
        <v>343</v>
      </c>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940" t="s">
        <v>56</v>
      </c>
      <c r="B59" s="933" t="s">
        <v>421</v>
      </c>
      <c r="C59" s="1003"/>
      <c r="D59" s="1003"/>
      <c r="E59" s="1004"/>
      <c r="F59" s="1002"/>
      <c r="G59" s="1002"/>
      <c r="H59" s="939" t="b">
        <f>IF(C59&lt;&gt;"",'[2]CBL Score Standard'!$D115,IF(D59&lt;&gt;"",SUM('[2]CBL Score Standard'!$D115:$E115),IF(E59&lt;&gt;"",SUM('[2]CBL Score Standard'!$D115:$F115),IF(F59&lt;&gt;"",SUM('[2]CBL Score Standard'!$D115:$G115),IF(G59&lt;&gt;"",SUM('[2]CBL Score Standard'!$D115:$H115,0))))))</f>
        <v>0</v>
      </c>
      <c r="K59" s="1031"/>
      <c r="L59" s="1031"/>
      <c r="M59" s="1183"/>
      <c r="N59" s="1185"/>
      <c r="O59" s="1024"/>
      <c r="P59" s="888" t="s">
        <v>141</v>
      </c>
      <c r="Q59" s="1031"/>
      <c r="R59" s="1031"/>
      <c r="S59" s="1036"/>
      <c r="T59" s="1027"/>
      <c r="U59" s="1027"/>
      <c r="V59" s="1027"/>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028" t="s">
        <v>142</v>
      </c>
      <c r="L60" s="1028" t="s">
        <v>143</v>
      </c>
      <c r="M60" s="934" t="s">
        <v>8</v>
      </c>
      <c r="N60" s="910" t="s">
        <v>2</v>
      </c>
      <c r="O60" s="891" t="s">
        <v>234</v>
      </c>
      <c r="P60" s="911"/>
      <c r="Q60" s="909"/>
      <c r="R60" s="912"/>
      <c r="S60" s="889"/>
      <c r="T60" s="997"/>
      <c r="U60" s="997"/>
      <c r="V60" s="997" t="str">
        <f t="shared" ref="V60:V67" si="3">IF(AND(W60="Y",X60="Y"),"Passed",IF(T60="M","Passed", ""))</f>
        <v/>
      </c>
      <c r="W60" s="997"/>
      <c r="X60" s="997"/>
      <c r="Y60" s="908"/>
      <c r="Z60" s="981">
        <f t="shared" ref="Z60:Z67" si="4">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029"/>
      <c r="L61" s="1029"/>
      <c r="M61" s="934" t="s">
        <v>8</v>
      </c>
      <c r="N61" s="910" t="s">
        <v>63</v>
      </c>
      <c r="O61" s="891" t="s">
        <v>236</v>
      </c>
      <c r="P61" s="911"/>
      <c r="Q61" s="909"/>
      <c r="R61" s="912"/>
      <c r="S61" s="889"/>
      <c r="T61" s="997"/>
      <c r="U61" s="997"/>
      <c r="V61" s="997" t="str">
        <f t="shared" si="3"/>
        <v/>
      </c>
      <c r="W61" s="997"/>
      <c r="X61" s="997"/>
      <c r="Y61" s="908"/>
      <c r="Z61" s="981">
        <f t="shared" si="4"/>
        <v>0</v>
      </c>
      <c r="AA61" s="982"/>
      <c r="AB61" s="982"/>
      <c r="AC61" s="982"/>
      <c r="AD61" s="982"/>
      <c r="AE61" s="980"/>
      <c r="AF61" s="980"/>
      <c r="AG61" s="980"/>
      <c r="AH61" s="980"/>
      <c r="AI61" s="980"/>
      <c r="AJ61" s="980"/>
    </row>
    <row r="62" spans="1:36" x14ac:dyDescent="0.3">
      <c r="A62" s="940" t="s">
        <v>56</v>
      </c>
      <c r="B62" s="933" t="s">
        <v>67</v>
      </c>
      <c r="C62" s="1003"/>
      <c r="D62" s="1003"/>
      <c r="E62" s="1002"/>
      <c r="F62" s="1002"/>
      <c r="G62" s="1002"/>
      <c r="H62" s="939" t="b">
        <f>IF(C62&lt;&gt;"",'[2]CBL Score Standard'!$D118,IF(D62&lt;&gt;"",SUM('[2]CBL Score Standard'!$D118:$E118),IF(E62&lt;&gt;"",SUM('[2]CBL Score Standard'!$D118:$F118),IF(F62&lt;&gt;"",SUM('[2]CBL Score Standard'!$D118:$G118),IF(G62&lt;&gt;"",SUM('[2]CBL Score Standard'!$D118:$H118,0))))))</f>
        <v>0</v>
      </c>
      <c r="K62" s="1029"/>
      <c r="L62" s="1029"/>
      <c r="M62" s="934" t="s">
        <v>8</v>
      </c>
      <c r="N62" s="889" t="s">
        <v>56</v>
      </c>
      <c r="O62" s="891" t="s">
        <v>237</v>
      </c>
      <c r="P62" s="911"/>
      <c r="Q62" s="909"/>
      <c r="R62" s="912"/>
      <c r="S62" s="889"/>
      <c r="T62" s="997"/>
      <c r="U62" s="997"/>
      <c r="V62" s="997" t="str">
        <f t="shared" si="3"/>
        <v/>
      </c>
      <c r="W62" s="997"/>
      <c r="X62" s="997"/>
      <c r="Y62" s="908"/>
      <c r="Z62" s="981">
        <f t="shared" si="4"/>
        <v>0</v>
      </c>
      <c r="AA62" s="982"/>
      <c r="AB62" s="982"/>
      <c r="AC62" s="982"/>
      <c r="AD62" s="982"/>
      <c r="AE62" s="980"/>
      <c r="AF62" s="980"/>
      <c r="AG62" s="980"/>
      <c r="AH62" s="980"/>
      <c r="AI62" s="980"/>
      <c r="AJ62" s="980"/>
    </row>
    <row r="63" spans="1:36" ht="12.75" customHeight="1" thickBot="1" x14ac:dyDescent="0.35">
      <c r="A63" s="941" t="s">
        <v>55</v>
      </c>
      <c r="B63" s="933" t="s">
        <v>1</v>
      </c>
      <c r="C63" s="1003"/>
      <c r="D63" s="1003"/>
      <c r="E63" s="1002"/>
      <c r="F63" s="1002"/>
      <c r="G63" s="1002"/>
      <c r="H63" s="939" t="b">
        <f>IF(C63&lt;&gt;"",'[2]CBL Score Standard'!$D119,IF(D63&lt;&gt;"",SUM('[2]CBL Score Standard'!$D119:$E119),IF(E63&lt;&gt;"",SUM('[2]CBL Score Standard'!$D119:$F119),IF(F63&lt;&gt;"",SUM('[2]CBL Score Standard'!$D119:$G119),IF(G63&lt;&gt;"",SUM('[2]CBL Score Standard'!$D119:$H119,0))))))</f>
        <v>0</v>
      </c>
      <c r="K63" s="1029"/>
      <c r="L63" s="1029"/>
      <c r="M63" s="934" t="s">
        <v>8</v>
      </c>
      <c r="N63" s="889" t="s">
        <v>55</v>
      </c>
      <c r="O63" s="891" t="s">
        <v>238</v>
      </c>
      <c r="P63" s="911"/>
      <c r="Q63" s="909"/>
      <c r="R63" s="912"/>
      <c r="S63" s="889"/>
      <c r="T63" s="997"/>
      <c r="U63" s="997"/>
      <c r="V63" s="997" t="str">
        <f t="shared" si="3"/>
        <v/>
      </c>
      <c r="W63" s="997"/>
      <c r="X63" s="997"/>
      <c r="Y63" s="908"/>
      <c r="Z63" s="981">
        <f t="shared" si="4"/>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1.378435517970402</v>
      </c>
      <c r="K64" s="1029"/>
      <c r="L64" s="1029"/>
      <c r="M64" s="934" t="s">
        <v>8</v>
      </c>
      <c r="N64" s="910" t="s">
        <v>53</v>
      </c>
      <c r="O64" s="891" t="s">
        <v>239</v>
      </c>
      <c r="P64" s="911"/>
      <c r="Q64" s="909"/>
      <c r="R64" s="912"/>
      <c r="S64" s="889"/>
      <c r="T64" s="997"/>
      <c r="U64" s="997"/>
      <c r="V64" s="997" t="str">
        <f t="shared" si="3"/>
        <v/>
      </c>
      <c r="W64" s="997"/>
      <c r="X64" s="997"/>
      <c r="Y64" s="908"/>
      <c r="Z64" s="981">
        <f t="shared" si="4"/>
        <v>0</v>
      </c>
      <c r="AA64" s="982"/>
      <c r="AB64" s="982"/>
      <c r="AC64" s="982"/>
      <c r="AD64" s="982"/>
      <c r="AE64" s="980"/>
      <c r="AF64" s="980"/>
      <c r="AG64" s="980"/>
      <c r="AH64" s="980"/>
      <c r="AI64" s="980"/>
      <c r="AJ64" s="980"/>
    </row>
    <row r="65" spans="1:36" ht="28.2" thickBot="1" x14ac:dyDescent="0.35">
      <c r="A65" s="942" t="s">
        <v>83</v>
      </c>
      <c r="B65" s="943"/>
      <c r="C65" s="954">
        <v>0.72727272727272729</v>
      </c>
      <c r="D65" s="954">
        <v>0.68421052631578949</v>
      </c>
      <c r="E65" s="954">
        <v>0</v>
      </c>
      <c r="F65" s="954">
        <v>0</v>
      </c>
      <c r="G65" s="954">
        <v>0</v>
      </c>
      <c r="H65" s="944">
        <v>0</v>
      </c>
      <c r="K65" s="1029"/>
      <c r="L65" s="1029"/>
      <c r="M65" s="934" t="s">
        <v>8</v>
      </c>
      <c r="N65" s="910" t="s">
        <v>59</v>
      </c>
      <c r="O65" s="891" t="s">
        <v>240</v>
      </c>
      <c r="P65" s="911"/>
      <c r="Q65" s="909"/>
      <c r="R65" s="912"/>
      <c r="S65" s="889"/>
      <c r="T65" s="997"/>
      <c r="U65" s="997"/>
      <c r="V65" s="997" t="str">
        <f t="shared" si="3"/>
        <v/>
      </c>
      <c r="W65" s="997"/>
      <c r="X65" s="997"/>
      <c r="Y65" s="908"/>
      <c r="Z65" s="981">
        <f t="shared" si="4"/>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0</v>
      </c>
      <c r="K66" s="1029"/>
      <c r="L66" s="1029"/>
      <c r="M66" s="934" t="s">
        <v>8</v>
      </c>
      <c r="N66" s="910" t="s">
        <v>55</v>
      </c>
      <c r="O66" s="891" t="s">
        <v>515</v>
      </c>
      <c r="P66" s="911"/>
      <c r="Q66" s="909"/>
      <c r="R66" s="912"/>
      <c r="S66" s="889"/>
      <c r="T66" s="997"/>
      <c r="U66" s="997"/>
      <c r="V66" s="997" t="str">
        <f t="shared" si="3"/>
        <v/>
      </c>
      <c r="W66" s="997"/>
      <c r="X66" s="997"/>
      <c r="Y66" s="908"/>
      <c r="Z66" s="981">
        <f t="shared" si="4"/>
        <v>0</v>
      </c>
      <c r="AA66" s="982"/>
      <c r="AB66" s="982"/>
      <c r="AC66" s="982"/>
      <c r="AD66" s="982"/>
      <c r="AE66" s="980"/>
      <c r="AF66" s="980"/>
      <c r="AG66" s="980"/>
      <c r="AH66" s="980"/>
      <c r="AI66" s="980"/>
      <c r="AJ66" s="980"/>
    </row>
    <row r="67" spans="1:36" x14ac:dyDescent="0.3">
      <c r="C67" s="955"/>
      <c r="D67" s="955"/>
      <c r="E67" s="955"/>
      <c r="F67" s="955"/>
      <c r="G67" s="955"/>
      <c r="K67" s="1030"/>
      <c r="L67" s="1030"/>
      <c r="M67" s="934" t="s">
        <v>8</v>
      </c>
      <c r="N67" s="910" t="s">
        <v>149</v>
      </c>
      <c r="O67" s="891" t="s">
        <v>370</v>
      </c>
      <c r="P67" s="904" t="s">
        <v>145</v>
      </c>
      <c r="Q67" s="892" t="s">
        <v>217</v>
      </c>
      <c r="R67" s="898" t="s">
        <v>241</v>
      </c>
      <c r="S67" s="889"/>
      <c r="T67" s="997"/>
      <c r="U67" s="997"/>
      <c r="V67" s="997" t="str">
        <f t="shared" si="3"/>
        <v/>
      </c>
      <c r="W67" s="997"/>
      <c r="X67" s="997"/>
      <c r="Y67" s="899" t="s">
        <v>242</v>
      </c>
      <c r="Z67" s="981">
        <f t="shared" si="4"/>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73" t="s">
        <v>243</v>
      </c>
      <c r="L69" s="1174"/>
      <c r="M69" s="1174"/>
      <c r="N69" s="1174"/>
      <c r="O69" s="1174"/>
      <c r="P69" s="1174"/>
      <c r="Q69" s="1174"/>
      <c r="R69" s="1174"/>
      <c r="S69" s="1174"/>
      <c r="T69" s="1174"/>
      <c r="U69" s="1174"/>
      <c r="V69" s="1174"/>
      <c r="W69" s="1174"/>
      <c r="X69" s="1174"/>
      <c r="Y69" s="1174"/>
      <c r="Z69" s="985"/>
      <c r="AA69" s="1026"/>
      <c r="AB69" s="1026"/>
      <c r="AC69" s="1026"/>
      <c r="AD69" s="1026"/>
      <c r="AE69" s="1026"/>
      <c r="AF69" s="1026"/>
      <c r="AG69" s="1026"/>
      <c r="AH69" s="1026"/>
      <c r="AI69" s="1026"/>
      <c r="AJ69" s="1026"/>
    </row>
    <row r="70" spans="1:36" ht="27.6" x14ac:dyDescent="0.3">
      <c r="C70" s="955"/>
      <c r="D70" s="955"/>
      <c r="E70" s="955"/>
      <c r="F70" s="955"/>
      <c r="G70" s="955"/>
      <c r="K70" s="1037" t="s">
        <v>133</v>
      </c>
      <c r="L70" s="1037" t="s">
        <v>91</v>
      </c>
      <c r="M70" s="1182" t="s">
        <v>75</v>
      </c>
      <c r="N70" s="1184" t="s">
        <v>134</v>
      </c>
      <c r="O70" s="1025" t="s">
        <v>135</v>
      </c>
      <c r="P70" s="1037" t="s">
        <v>136</v>
      </c>
      <c r="Q70" s="1037" t="s">
        <v>137</v>
      </c>
      <c r="R70" s="1037" t="s">
        <v>138</v>
      </c>
      <c r="S70" s="1035" t="s">
        <v>139</v>
      </c>
      <c r="T70" s="1027" t="s">
        <v>344</v>
      </c>
      <c r="U70" s="1027" t="s">
        <v>342</v>
      </c>
      <c r="V70" s="1027" t="s">
        <v>343</v>
      </c>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955"/>
      <c r="D71" s="955"/>
      <c r="E71" s="955"/>
      <c r="F71" s="955"/>
      <c r="G71" s="955"/>
      <c r="K71" s="1031"/>
      <c r="L71" s="1031"/>
      <c r="M71" s="1183"/>
      <c r="N71" s="1185"/>
      <c r="O71" s="1024"/>
      <c r="P71" s="888" t="s">
        <v>141</v>
      </c>
      <c r="Q71" s="1031"/>
      <c r="R71" s="1031"/>
      <c r="S71" s="1036"/>
      <c r="T71" s="1027"/>
      <c r="U71" s="1027"/>
      <c r="V71" s="1027"/>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C72" s="955"/>
      <c r="D72" s="955"/>
      <c r="E72" s="955"/>
      <c r="F72" s="955"/>
      <c r="G72" s="955"/>
      <c r="K72" s="1028" t="s">
        <v>142</v>
      </c>
      <c r="L72" s="1028" t="s">
        <v>143</v>
      </c>
      <c r="M72" s="934" t="s">
        <v>9</v>
      </c>
      <c r="N72" s="910" t="s">
        <v>235</v>
      </c>
      <c r="O72" s="891" t="s">
        <v>244</v>
      </c>
      <c r="P72" s="913"/>
      <c r="Q72" s="914"/>
      <c r="R72" s="915"/>
      <c r="S72" s="889"/>
      <c r="T72" s="997"/>
      <c r="U72" s="997"/>
      <c r="V72" s="997" t="str">
        <f>IF(AND(W72="Y",X72="Y"),"Passed",IF(T72="M","Passed", ""))</f>
        <v/>
      </c>
      <c r="W72" s="997"/>
      <c r="X72" s="997"/>
      <c r="Y72" s="916"/>
      <c r="Z72" s="981">
        <f t="shared" ref="Z72:Z75" si="5">DATEDIF(AA72,AB72,"m")/12+DATEDIF(AC72,AD72,"m")/12+DATEDIF(AE72,AF72,"m")/12+DATEDIF(AG72,AH72,"m")/12+DATEDIF(AI72,AJ72,"m")/12</f>
        <v>0</v>
      </c>
      <c r="AA72" s="982"/>
      <c r="AB72" s="982"/>
      <c r="AC72" s="982"/>
      <c r="AD72" s="982"/>
      <c r="AE72" s="980"/>
      <c r="AF72" s="980"/>
      <c r="AG72" s="980"/>
      <c r="AH72" s="980"/>
      <c r="AI72" s="980"/>
      <c r="AJ72" s="980"/>
    </row>
    <row r="73" spans="1:36" x14ac:dyDescent="0.3">
      <c r="C73" s="955"/>
      <c r="D73" s="955"/>
      <c r="E73" s="955"/>
      <c r="F73" s="955"/>
      <c r="G73" s="955"/>
      <c r="K73" s="1029"/>
      <c r="L73" s="1029"/>
      <c r="M73" s="934" t="s">
        <v>9</v>
      </c>
      <c r="N73" s="910" t="s">
        <v>229</v>
      </c>
      <c r="O73" s="891" t="s">
        <v>245</v>
      </c>
      <c r="P73" s="913"/>
      <c r="Q73" s="914"/>
      <c r="R73" s="915"/>
      <c r="S73" s="889"/>
      <c r="T73" s="997"/>
      <c r="U73" s="997"/>
      <c r="V73" s="997" t="str">
        <f>IF(AND(W73="Y",X73="Y"),"Passed",IF(T73="M","Passed", ""))</f>
        <v/>
      </c>
      <c r="W73" s="997"/>
      <c r="X73" s="997"/>
      <c r="Y73" s="916"/>
      <c r="Z73" s="981">
        <f t="shared" si="5"/>
        <v>0</v>
      </c>
      <c r="AA73" s="982"/>
      <c r="AB73" s="982"/>
      <c r="AC73" s="982"/>
      <c r="AD73" s="982"/>
      <c r="AE73" s="980"/>
      <c r="AF73" s="980"/>
      <c r="AG73" s="980"/>
      <c r="AH73" s="980"/>
      <c r="AI73" s="980"/>
      <c r="AJ73" s="980"/>
    </row>
    <row r="74" spans="1:36" ht="41.4" x14ac:dyDescent="0.3">
      <c r="C74" s="955"/>
      <c r="D74" s="955"/>
      <c r="E74" s="955"/>
      <c r="F74" s="955"/>
      <c r="G74" s="955"/>
      <c r="K74" s="1029"/>
      <c r="L74" s="1029"/>
      <c r="M74" s="934" t="s">
        <v>9</v>
      </c>
      <c r="N74" s="910" t="s">
        <v>3</v>
      </c>
      <c r="O74" s="891" t="s">
        <v>516</v>
      </c>
      <c r="P74" s="913"/>
      <c r="Q74" s="914"/>
      <c r="R74" s="915"/>
      <c r="S74" s="889"/>
      <c r="T74" s="997"/>
      <c r="U74" s="997"/>
      <c r="V74" s="997" t="str">
        <f>IF(AND(W74="Y",X74="Y"),"Passed",IF(T74="M","Passed", ""))</f>
        <v/>
      </c>
      <c r="W74" s="997"/>
      <c r="X74" s="997"/>
      <c r="Y74" s="916"/>
      <c r="Z74" s="981">
        <f t="shared" si="5"/>
        <v>0</v>
      </c>
      <c r="AA74" s="982"/>
      <c r="AB74" s="982"/>
      <c r="AC74" s="982"/>
      <c r="AD74" s="982"/>
      <c r="AE74" s="980"/>
      <c r="AF74" s="980"/>
      <c r="AG74" s="980"/>
      <c r="AH74" s="980"/>
      <c r="AI74" s="980"/>
      <c r="AJ74" s="980"/>
    </row>
    <row r="75" spans="1:36" ht="12.75" customHeight="1" x14ac:dyDescent="0.3">
      <c r="C75" s="955"/>
      <c r="D75" s="955"/>
      <c r="E75" s="955"/>
      <c r="F75" s="955"/>
      <c r="G75" s="955"/>
      <c r="K75" s="1030"/>
      <c r="L75" s="1030"/>
      <c r="M75" s="934" t="s">
        <v>9</v>
      </c>
      <c r="N75" s="910" t="s">
        <v>3</v>
      </c>
      <c r="O75" s="891" t="s">
        <v>246</v>
      </c>
      <c r="P75" s="913"/>
      <c r="Q75" s="914"/>
      <c r="R75" s="915"/>
      <c r="S75" s="889"/>
      <c r="T75" s="997"/>
      <c r="U75" s="997"/>
      <c r="V75" s="997" t="str">
        <f>IF(AND(W75="Y",X75="Y"),"Passed",IF(T75="M","Passed", ""))</f>
        <v/>
      </c>
      <c r="W75" s="997"/>
      <c r="X75" s="997"/>
      <c r="Y75" s="916"/>
      <c r="Z75" s="981">
        <f t="shared" si="5"/>
        <v>0</v>
      </c>
      <c r="AA75" s="982"/>
      <c r="AB75" s="982"/>
      <c r="AC75" s="982"/>
      <c r="AD75" s="982"/>
      <c r="AE75" s="980"/>
      <c r="AF75" s="980"/>
      <c r="AG75" s="980"/>
      <c r="AH75" s="980"/>
      <c r="AI75" s="980"/>
      <c r="AJ75" s="980"/>
    </row>
    <row r="76" spans="1:36" x14ac:dyDescent="0.3">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C80" s="955"/>
      <c r="D80" s="955"/>
      <c r="E80" s="955"/>
      <c r="F80" s="955"/>
      <c r="G80" s="955"/>
    </row>
    <row r="81" spans="3:7" x14ac:dyDescent="0.3">
      <c r="C81" s="955"/>
      <c r="D81" s="955"/>
      <c r="E81" s="955"/>
      <c r="F81" s="955"/>
      <c r="G81" s="955"/>
    </row>
    <row r="82" spans="3:7" x14ac:dyDescent="0.3">
      <c r="C82" s="955"/>
      <c r="D82" s="955"/>
      <c r="E82" s="955"/>
      <c r="F82" s="955"/>
      <c r="G82" s="955"/>
    </row>
    <row r="83" spans="3:7" x14ac:dyDescent="0.3">
      <c r="C83" s="955"/>
      <c r="D83" s="955"/>
      <c r="E83" s="955"/>
      <c r="F83" s="955"/>
      <c r="G83" s="955"/>
    </row>
    <row r="84" spans="3:7" x14ac:dyDescent="0.3">
      <c r="C84" s="955"/>
      <c r="D84" s="955"/>
      <c r="E84" s="955"/>
      <c r="F84" s="955"/>
      <c r="G84" s="955"/>
    </row>
    <row r="85" spans="3:7" x14ac:dyDescent="0.3">
      <c r="C85" s="955"/>
      <c r="D85" s="955"/>
      <c r="E85" s="955"/>
      <c r="F85" s="955"/>
      <c r="G85" s="955"/>
    </row>
    <row r="86" spans="3:7" x14ac:dyDescent="0.3">
      <c r="C86" s="955"/>
      <c r="D86" s="955"/>
      <c r="E86" s="955"/>
      <c r="F86" s="955"/>
      <c r="G86" s="955"/>
    </row>
    <row r="87" spans="3:7" x14ac:dyDescent="0.3">
      <c r="C87" s="955"/>
      <c r="D87" s="955"/>
      <c r="E87" s="955"/>
      <c r="F87" s="955"/>
      <c r="G87" s="955"/>
    </row>
    <row r="88" spans="3:7" x14ac:dyDescent="0.3">
      <c r="C88" s="955"/>
      <c r="D88" s="955"/>
      <c r="E88" s="955"/>
      <c r="F88" s="955"/>
      <c r="G88" s="955"/>
    </row>
    <row r="89" spans="3:7" x14ac:dyDescent="0.3">
      <c r="C89" s="955"/>
      <c r="D89" s="955"/>
      <c r="E89" s="955"/>
      <c r="F89" s="955"/>
      <c r="G89" s="955"/>
    </row>
    <row r="90" spans="3:7" x14ac:dyDescent="0.3">
      <c r="C90" s="955"/>
      <c r="D90" s="955"/>
      <c r="E90" s="955"/>
      <c r="F90" s="955"/>
      <c r="G90" s="955"/>
    </row>
    <row r="91" spans="3:7" x14ac:dyDescent="0.3">
      <c r="C91" s="955"/>
      <c r="D91" s="955"/>
      <c r="E91" s="955"/>
      <c r="F91" s="955"/>
      <c r="G91" s="955"/>
    </row>
    <row r="92" spans="3:7" x14ac:dyDescent="0.3">
      <c r="C92" s="955"/>
      <c r="D92" s="955"/>
      <c r="E92" s="955"/>
      <c r="F92" s="955"/>
      <c r="G92" s="955"/>
    </row>
    <row r="93" spans="3:7" x14ac:dyDescent="0.3">
      <c r="C93" s="955"/>
      <c r="D93" s="955"/>
      <c r="E93" s="955"/>
      <c r="F93" s="955"/>
      <c r="G93" s="955"/>
    </row>
    <row r="94" spans="3:7" x14ac:dyDescent="0.3">
      <c r="C94" s="955"/>
      <c r="D94" s="955"/>
      <c r="E94" s="955"/>
      <c r="F94" s="955"/>
      <c r="G94" s="955"/>
    </row>
    <row r="95" spans="3:7" x14ac:dyDescent="0.3">
      <c r="C95" s="955"/>
      <c r="D95" s="955"/>
      <c r="E95" s="955"/>
      <c r="F95" s="955"/>
      <c r="G95" s="955"/>
    </row>
    <row r="96" spans="3:7" x14ac:dyDescent="0.3">
      <c r="C96" s="955"/>
      <c r="D96" s="955"/>
      <c r="E96" s="955"/>
      <c r="F96" s="955"/>
      <c r="G96" s="955"/>
    </row>
    <row r="97" spans="3:7" x14ac:dyDescent="0.3">
      <c r="C97" s="955"/>
      <c r="D97" s="955"/>
      <c r="E97" s="955"/>
      <c r="F97" s="955"/>
      <c r="G97" s="955"/>
    </row>
    <row r="98" spans="3:7" x14ac:dyDescent="0.3">
      <c r="C98" s="955"/>
      <c r="D98" s="955"/>
      <c r="E98" s="955"/>
      <c r="F98" s="955"/>
      <c r="G98" s="955"/>
    </row>
    <row r="99" spans="3:7" x14ac:dyDescent="0.3">
      <c r="C99" s="955"/>
      <c r="D99" s="955"/>
      <c r="E99" s="955"/>
      <c r="F99" s="955"/>
      <c r="G99" s="955"/>
    </row>
    <row r="100" spans="3:7" x14ac:dyDescent="0.3">
      <c r="C100" s="955"/>
      <c r="D100" s="955"/>
      <c r="E100" s="955"/>
      <c r="F100" s="955"/>
      <c r="G100" s="955"/>
    </row>
    <row r="101" spans="3:7" x14ac:dyDescent="0.3">
      <c r="C101" s="955"/>
      <c r="D101" s="955"/>
      <c r="E101" s="955"/>
      <c r="F101" s="955"/>
      <c r="G101" s="955"/>
    </row>
    <row r="102" spans="3:7" x14ac:dyDescent="0.3">
      <c r="C102" s="955"/>
      <c r="D102" s="955"/>
      <c r="E102" s="955"/>
      <c r="F102" s="955"/>
      <c r="G102" s="955"/>
    </row>
    <row r="103" spans="3:7" x14ac:dyDescent="0.3">
      <c r="C103" s="955"/>
      <c r="D103" s="955"/>
      <c r="E103" s="955"/>
      <c r="F103" s="955"/>
      <c r="G103" s="955"/>
    </row>
    <row r="104" spans="3:7" x14ac:dyDescent="0.3">
      <c r="C104" s="955"/>
      <c r="D104" s="955"/>
      <c r="E104" s="955"/>
      <c r="F104" s="955"/>
      <c r="G104" s="955"/>
    </row>
    <row r="105" spans="3:7" x14ac:dyDescent="0.3">
      <c r="C105" s="955"/>
      <c r="D105" s="955"/>
      <c r="E105" s="955"/>
      <c r="F105" s="955"/>
      <c r="G105" s="955"/>
    </row>
    <row r="106" spans="3:7" x14ac:dyDescent="0.3">
      <c r="C106" s="955"/>
      <c r="D106" s="955"/>
      <c r="E106" s="955"/>
      <c r="F106" s="955"/>
      <c r="G106" s="955"/>
    </row>
    <row r="107" spans="3:7" x14ac:dyDescent="0.3">
      <c r="C107" s="955"/>
      <c r="D107" s="955"/>
      <c r="E107" s="955"/>
      <c r="F107" s="955"/>
      <c r="G107" s="955"/>
    </row>
    <row r="108" spans="3:7" x14ac:dyDescent="0.3">
      <c r="C108" s="955"/>
      <c r="D108" s="955"/>
      <c r="E108" s="955"/>
      <c r="F108" s="955"/>
      <c r="G108" s="955"/>
    </row>
    <row r="109" spans="3:7" x14ac:dyDescent="0.3">
      <c r="C109" s="955"/>
      <c r="D109" s="955"/>
      <c r="E109" s="955"/>
      <c r="F109" s="955"/>
      <c r="G109" s="955"/>
    </row>
    <row r="110" spans="3:7" x14ac:dyDescent="0.3">
      <c r="C110" s="955"/>
      <c r="D110" s="955"/>
      <c r="E110" s="955"/>
      <c r="F110" s="955"/>
      <c r="G110" s="955"/>
    </row>
    <row r="111" spans="3:7" x14ac:dyDescent="0.3">
      <c r="C111" s="955"/>
      <c r="D111" s="955"/>
      <c r="E111" s="955"/>
      <c r="F111" s="955"/>
      <c r="G111" s="955"/>
    </row>
    <row r="112" spans="3:7" x14ac:dyDescent="0.3">
      <c r="C112" s="955"/>
      <c r="D112" s="955"/>
      <c r="E112" s="955"/>
      <c r="F112" s="955"/>
      <c r="G112" s="955"/>
    </row>
    <row r="113" spans="3:7" x14ac:dyDescent="0.3">
      <c r="C113" s="955"/>
      <c r="D113" s="955"/>
      <c r="E113" s="955"/>
      <c r="F113" s="955"/>
      <c r="G113" s="955"/>
    </row>
    <row r="114" spans="3:7" x14ac:dyDescent="0.3">
      <c r="C114" s="955"/>
      <c r="D114" s="955"/>
      <c r="E114" s="955"/>
      <c r="F114" s="955"/>
      <c r="G114" s="955"/>
    </row>
    <row r="115" spans="3:7" x14ac:dyDescent="0.3">
      <c r="C115" s="955"/>
      <c r="D115" s="955"/>
      <c r="E115" s="955"/>
      <c r="F115" s="955"/>
      <c r="G115" s="955"/>
    </row>
    <row r="116" spans="3:7" x14ac:dyDescent="0.3">
      <c r="C116" s="955"/>
      <c r="D116" s="955"/>
      <c r="E116" s="955"/>
      <c r="F116" s="955"/>
      <c r="G116" s="955"/>
    </row>
    <row r="117" spans="3:7" x14ac:dyDescent="0.3">
      <c r="C117" s="955"/>
      <c r="D117" s="955"/>
      <c r="E117" s="955"/>
      <c r="F117" s="955"/>
      <c r="G117" s="955"/>
    </row>
    <row r="118" spans="3:7" x14ac:dyDescent="0.3">
      <c r="C118" s="955"/>
      <c r="D118" s="955"/>
      <c r="E118" s="955"/>
      <c r="F118" s="955"/>
      <c r="G118" s="955"/>
    </row>
    <row r="119" spans="3:7" x14ac:dyDescent="0.3">
      <c r="C119" s="955"/>
      <c r="D119" s="955"/>
      <c r="E119" s="955"/>
      <c r="F119" s="955"/>
      <c r="G119" s="955"/>
    </row>
    <row r="120" spans="3:7" x14ac:dyDescent="0.3">
      <c r="C120" s="955"/>
      <c r="D120" s="955"/>
      <c r="E120" s="955"/>
      <c r="F120" s="955"/>
      <c r="G120" s="955"/>
    </row>
    <row r="121" spans="3:7" x14ac:dyDescent="0.3">
      <c r="C121" s="955"/>
      <c r="D121" s="955"/>
      <c r="E121" s="955"/>
      <c r="F121" s="955"/>
      <c r="G121" s="955"/>
    </row>
    <row r="122" spans="3:7" x14ac:dyDescent="0.3">
      <c r="C122" s="955"/>
      <c r="D122" s="955"/>
      <c r="E122" s="955"/>
      <c r="F122" s="955"/>
      <c r="G122" s="955"/>
    </row>
    <row r="123" spans="3:7" x14ac:dyDescent="0.3">
      <c r="C123" s="955"/>
      <c r="D123" s="955"/>
      <c r="E123" s="955"/>
      <c r="F123" s="955"/>
      <c r="G123" s="955"/>
    </row>
    <row r="124" spans="3:7" x14ac:dyDescent="0.3">
      <c r="C124" s="955"/>
      <c r="D124" s="955"/>
      <c r="E124" s="955"/>
      <c r="F124" s="955"/>
      <c r="G124" s="955"/>
    </row>
    <row r="125" spans="3:7" x14ac:dyDescent="0.3">
      <c r="C125" s="955"/>
      <c r="D125" s="955"/>
      <c r="E125" s="955"/>
      <c r="F125" s="955"/>
      <c r="G125" s="955"/>
    </row>
    <row r="126" spans="3:7" x14ac:dyDescent="0.3">
      <c r="C126" s="955"/>
      <c r="D126" s="955"/>
      <c r="E126" s="955"/>
      <c r="F126" s="955"/>
      <c r="G126" s="955"/>
    </row>
    <row r="127" spans="3:7" x14ac:dyDescent="0.3">
      <c r="C127" s="955"/>
      <c r="D127" s="955"/>
      <c r="E127" s="955"/>
      <c r="F127" s="955"/>
      <c r="G127" s="955"/>
    </row>
    <row r="128" spans="3: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4:AN66"/>
  <mergeCells count="48">
    <mergeCell ref="AG70:AH70"/>
    <mergeCell ref="AI70:AJ70"/>
    <mergeCell ref="AI58:AJ58"/>
    <mergeCell ref="A64:G64"/>
    <mergeCell ref="A66:G66"/>
    <mergeCell ref="K69:Y69"/>
    <mergeCell ref="M70:M71"/>
    <mergeCell ref="N70:N71"/>
    <mergeCell ref="Z70:Z71"/>
    <mergeCell ref="AA70:AB70"/>
    <mergeCell ref="AC70:AD70"/>
    <mergeCell ref="AE70:AF70"/>
    <mergeCell ref="AI38:AJ38"/>
    <mergeCell ref="K57:Y57"/>
    <mergeCell ref="M58:M59"/>
    <mergeCell ref="N58:N59"/>
    <mergeCell ref="Z58:Z59"/>
    <mergeCell ref="AA58:AB58"/>
    <mergeCell ref="AC58:AD58"/>
    <mergeCell ref="AE58:AF58"/>
    <mergeCell ref="AG58:AH58"/>
    <mergeCell ref="AE17:AF17"/>
    <mergeCell ref="AG17:AH17"/>
    <mergeCell ref="AI17:AJ17"/>
    <mergeCell ref="K37:Y37"/>
    <mergeCell ref="M38:M39"/>
    <mergeCell ref="N38:N39"/>
    <mergeCell ref="Z38:Z39"/>
    <mergeCell ref="AA38:AB38"/>
    <mergeCell ref="AC38:AD38"/>
    <mergeCell ref="AE38:AF38"/>
    <mergeCell ref="M17:M18"/>
    <mergeCell ref="N17:N18"/>
    <mergeCell ref="Z17:Z18"/>
    <mergeCell ref="AA17:AB17"/>
    <mergeCell ref="AC17:AD17"/>
    <mergeCell ref="AG38:AH38"/>
    <mergeCell ref="AC2:AD2"/>
    <mergeCell ref="AE2:AF2"/>
    <mergeCell ref="AG2:AH2"/>
    <mergeCell ref="AI2:AJ2"/>
    <mergeCell ref="K16:Y16"/>
    <mergeCell ref="AA2:AB2"/>
    <mergeCell ref="A1:H1"/>
    <mergeCell ref="K1:Y1"/>
    <mergeCell ref="M2:M3"/>
    <mergeCell ref="N2:N3"/>
    <mergeCell ref="Z2:Z3"/>
  </mergeCells>
  <conditionalFormatting sqref="E12">
    <cfRule type="containsText" dxfId="1946" priority="10" operator="containsText" text="N/A">
      <formula>NOT(ISERROR(SEARCH("N/A",E12)))</formula>
    </cfRule>
    <cfRule type="containsText" dxfId="1945" priority="11" operator="containsText" text="O">
      <formula>NOT(ISERROR(SEARCH("O",E12)))</formula>
    </cfRule>
    <cfRule type="containsText" dxfId="1944" priority="12" operator="containsText" text="M">
      <formula>NOT(ISERROR(SEARCH("M",E12)))</formula>
    </cfRule>
  </conditionalFormatting>
  <conditionalFormatting sqref="G46">
    <cfRule type="containsText" dxfId="1943" priority="23" operator="containsText" text="O">
      <formula>NOT(ISERROR(SEARCH("O",G46)))</formula>
    </cfRule>
  </conditionalFormatting>
  <conditionalFormatting sqref="G46">
    <cfRule type="containsText" dxfId="1942" priority="20" operator="containsText" text="N/A">
      <formula>NOT(ISERROR(SEARCH("N/A",G46)))</formula>
    </cfRule>
    <cfRule type="containsText" dxfId="1941" priority="21" operator="containsText" text="Blank">
      <formula>NOT(ISERROR(SEARCH("Blank",G46)))</formula>
    </cfRule>
    <cfRule type="containsText" dxfId="1940" priority="22" operator="containsText" text="M">
      <formula>NOT(ISERROR(SEARCH("M",G46)))</formula>
    </cfRule>
  </conditionalFormatting>
  <conditionalFormatting sqref="C7:H7">
    <cfRule type="containsText" dxfId="1939" priority="17" operator="containsText" text="N/A">
      <formula>NOT(ISERROR(SEARCH("N/A",C7)))</formula>
    </cfRule>
    <cfRule type="containsText" dxfId="1938" priority="18" operator="containsText" text="Blank">
      <formula>NOT(ISERROR(SEARCH("Blank",C7)))</formula>
    </cfRule>
    <cfRule type="containsText" dxfId="1937" priority="19" operator="containsText" text="M">
      <formula>NOT(ISERROR(SEARCH("M",C7)))</formula>
    </cfRule>
  </conditionalFormatting>
  <conditionalFormatting sqref="E13">
    <cfRule type="containsText" dxfId="1936" priority="7" operator="containsText" text="N/A">
      <formula>NOT(ISERROR(SEARCH("N/A",E13)))</formula>
    </cfRule>
    <cfRule type="containsText" dxfId="1935" priority="8" operator="containsText" text="O">
      <formula>NOT(ISERROR(SEARCH("O",E13)))</formula>
    </cfRule>
    <cfRule type="containsText" dxfId="1934" priority="9" operator="containsText" text="M">
      <formula>NOT(ISERROR(SEARCH("M",E13)))</formula>
    </cfRule>
  </conditionalFormatting>
  <conditionalFormatting sqref="C46:F46">
    <cfRule type="containsText" dxfId="1933" priority="16" operator="containsText" text="O">
      <formula>NOT(ISERROR(SEARCH("O",C46)))</formula>
    </cfRule>
  </conditionalFormatting>
  <conditionalFormatting sqref="C46:F46">
    <cfRule type="containsText" dxfId="1932" priority="13" operator="containsText" text="N/A">
      <formula>NOT(ISERROR(SEARCH("N/A",C46)))</formula>
    </cfRule>
    <cfRule type="containsText" dxfId="1931" priority="14" operator="containsText" text="Blank">
      <formula>NOT(ISERROR(SEARCH("Blank",C46)))</formula>
    </cfRule>
    <cfRule type="containsText" dxfId="1930" priority="15" operator="containsText" text="M">
      <formula>NOT(ISERROR(SEARCH("M",C46)))</formula>
    </cfRule>
  </conditionalFormatting>
  <conditionalFormatting sqref="Z4 Z51:Z55 Z40:Z43 Z45:Z49 Z19:Z35">
    <cfRule type="cellIs" dxfId="1929" priority="6" operator="greaterThan">
      <formula>0</formula>
    </cfRule>
  </conditionalFormatting>
  <conditionalFormatting sqref="Z5:Z14">
    <cfRule type="cellIs" dxfId="1928" priority="5" operator="greaterThan">
      <formula>0</formula>
    </cfRule>
  </conditionalFormatting>
  <conditionalFormatting sqref="Z60:Z67">
    <cfRule type="cellIs" dxfId="1927" priority="4" operator="greaterThan">
      <formula>0</formula>
    </cfRule>
  </conditionalFormatting>
  <conditionalFormatting sqref="Z72:Z75">
    <cfRule type="cellIs" dxfId="1926" priority="3" operator="greaterThan">
      <formula>0</formula>
    </cfRule>
  </conditionalFormatting>
  <conditionalFormatting sqref="Z50">
    <cfRule type="cellIs" dxfId="1925" priority="2" operator="greaterThan">
      <formula>0</formula>
    </cfRule>
  </conditionalFormatting>
  <conditionalFormatting sqref="Z44">
    <cfRule type="cellIs" dxfId="1924" priority="1" operator="greaterThan">
      <formula>0</formula>
    </cfRule>
  </conditionalFormatting>
  <dataValidations count="3">
    <dataValidation type="list" allowBlank="1" showInputMessage="1" showErrorMessage="1" sqref="X12 X33 X19 X21 X4:X10 W1:W79">
      <formula1>"Y, N"</formula1>
    </dataValidation>
    <dataValidation type="list" allowBlank="1" showInputMessage="1" showErrorMessage="1" sqref="T70:T79 T58:T68 T2:T15 T38:T56 T17:T36">
      <formula1>"M, O, N/A"</formula1>
    </dataValidation>
    <dataValidation type="list" allowBlank="1" showInputMessage="1" showErrorMessage="1" sqref="V58:V68 V70:V79 V17:V36 V38:V56 V2:V15">
      <formula1>"Passed, Failed, N/A"</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scale="30" fitToHeight="0" orientation="landscape" r:id="rId19"/>
  <drawing r:id="rId20"/>
  <legacyDrawing r:id="rId21"/>
  <controls>
    <mc:AlternateContent xmlns:mc="http://schemas.openxmlformats.org/markup-compatibility/2006">
      <mc:Choice Requires="x14">
        <control shapeId="1126402" r:id="rId22" name="CommandButton2">
          <controlPr defaultSize="0" autoLine="0" r:id="rId23">
            <anchor moveWithCells="1">
              <from>
                <xdr:col>8</xdr:col>
                <xdr:colOff>121920</xdr:colOff>
                <xdr:row>9</xdr:row>
                <xdr:rowOff>68580</xdr:rowOff>
              </from>
              <to>
                <xdr:col>9</xdr:col>
                <xdr:colOff>441960</xdr:colOff>
                <xdr:row>11</xdr:row>
                <xdr:rowOff>152400</xdr:rowOff>
              </to>
            </anchor>
          </controlPr>
        </control>
      </mc:Choice>
      <mc:Fallback>
        <control shapeId="1126402" r:id="rId22" name="CommandButton2"/>
      </mc:Fallback>
    </mc:AlternateContent>
    <mc:AlternateContent xmlns:mc="http://schemas.openxmlformats.org/markup-compatibility/2006">
      <mc:Choice Requires="x14">
        <control shapeId="1126401" r:id="rId24" name="CommandButton1">
          <controlPr defaultSize="0" autoLine="0" r:id="rId25">
            <anchor moveWithCells="1">
              <from>
                <xdr:col>8</xdr:col>
                <xdr:colOff>114300</xdr:colOff>
                <xdr:row>6</xdr:row>
                <xdr:rowOff>106680</xdr:rowOff>
              </from>
              <to>
                <xdr:col>9</xdr:col>
                <xdr:colOff>403860</xdr:colOff>
                <xdr:row>7</xdr:row>
                <xdr:rowOff>99060</xdr:rowOff>
              </to>
            </anchor>
          </controlPr>
        </control>
      </mc:Choice>
      <mc:Fallback>
        <control shapeId="1126401" r:id="rId24" name="CommandButton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5">
    <tabColor theme="7" tint="0.79998168889431442"/>
    <pageSetUpPr fitToPage="1"/>
  </sheetPr>
  <dimension ref="A1:AN196"/>
  <sheetViews>
    <sheetView showGridLines="0" topLeftCell="J1" zoomScale="85" zoomScaleNormal="85" workbookViewId="0">
      <selection activeCell="V11" sqref="O11:V11"/>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26.109375" style="883" customWidth="1"/>
    <col min="19" max="19" width="12.6640625" style="883" customWidth="1"/>
    <col min="20" max="20" width="12.5546875" style="883" customWidth="1"/>
    <col min="21" max="21" width="11" style="883" customWidth="1"/>
    <col min="22" max="22" width="10.44140625" style="883" bestFit="1" customWidth="1"/>
    <col min="23" max="23" width="23.44140625" style="883" customWidth="1"/>
    <col min="24" max="24" width="22.88671875" style="883" customWidth="1"/>
    <col min="25" max="25" width="36.5546875" style="883" customWidth="1"/>
    <col min="26" max="40" width="9.109375" style="883"/>
    <col min="41" max="16384" width="9.109375" style="884"/>
  </cols>
  <sheetData>
    <row r="1" spans="1:36" ht="12.75" customHeight="1" x14ac:dyDescent="0.45">
      <c r="A1" s="1188" t="s">
        <v>82</v>
      </c>
      <c r="B1" s="1189"/>
      <c r="C1" s="1189"/>
      <c r="D1" s="1189"/>
      <c r="E1" s="1189"/>
      <c r="F1" s="1189"/>
      <c r="G1" s="1189"/>
      <c r="H1" s="1189"/>
      <c r="K1" s="1173" t="s">
        <v>627</v>
      </c>
      <c r="L1" s="1174"/>
      <c r="M1" s="1174"/>
      <c r="N1" s="1174"/>
      <c r="O1" s="1174"/>
      <c r="P1" s="1174"/>
      <c r="Q1" s="1174"/>
      <c r="R1" s="1174"/>
      <c r="S1" s="1174"/>
      <c r="T1" s="1174"/>
      <c r="U1" s="1174"/>
      <c r="V1" s="1174"/>
      <c r="W1" s="1174"/>
      <c r="X1" s="1174"/>
      <c r="Y1" s="1174"/>
      <c r="Z1" s="985"/>
      <c r="AA1" s="1026"/>
      <c r="AB1" s="1026"/>
      <c r="AC1" s="1026"/>
      <c r="AD1" s="1026"/>
      <c r="AE1" s="1026"/>
      <c r="AF1" s="1026"/>
      <c r="AG1" s="1026"/>
      <c r="AH1" s="1026"/>
      <c r="AI1" s="1026"/>
      <c r="AJ1" s="1026"/>
    </row>
    <row r="2" spans="1:36" ht="27.6" x14ac:dyDescent="0.3">
      <c r="A2" s="932" t="s">
        <v>367</v>
      </c>
      <c r="B2" s="997" t="s">
        <v>622</v>
      </c>
      <c r="C2" s="884"/>
      <c r="D2" s="884"/>
      <c r="E2" s="884"/>
      <c r="F2" s="884"/>
      <c r="G2" s="884"/>
      <c r="H2" s="884"/>
      <c r="K2" s="1038" t="s">
        <v>133</v>
      </c>
      <c r="L2" s="1038" t="s">
        <v>91</v>
      </c>
      <c r="M2" s="1182" t="s">
        <v>75</v>
      </c>
      <c r="N2" s="1190" t="s">
        <v>134</v>
      </c>
      <c r="O2" s="1038" t="s">
        <v>135</v>
      </c>
      <c r="P2" s="1038" t="s">
        <v>136</v>
      </c>
      <c r="Q2" s="1038" t="s">
        <v>137</v>
      </c>
      <c r="R2" s="1038" t="s">
        <v>138</v>
      </c>
      <c r="S2" s="1027" t="s">
        <v>139</v>
      </c>
      <c r="T2" s="1027" t="s">
        <v>344</v>
      </c>
      <c r="U2" s="1027" t="s">
        <v>342</v>
      </c>
      <c r="V2" s="1027" t="s">
        <v>343</v>
      </c>
      <c r="W2" s="1027" t="s">
        <v>375</v>
      </c>
      <c r="X2" s="1027" t="s">
        <v>376</v>
      </c>
      <c r="Y2" s="1038"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43756</v>
      </c>
      <c r="C3" s="950"/>
      <c r="D3" s="884"/>
      <c r="E3" s="884"/>
      <c r="F3" s="884"/>
      <c r="G3" s="884"/>
      <c r="H3" s="884"/>
      <c r="K3" s="1031"/>
      <c r="L3" s="1031"/>
      <c r="M3" s="1183"/>
      <c r="N3" s="1185"/>
      <c r="O3" s="1031"/>
      <c r="P3" s="888" t="s">
        <v>141</v>
      </c>
      <c r="Q3" s="1031"/>
      <c r="R3" s="1031"/>
      <c r="S3" s="1027"/>
      <c r="T3" s="1027"/>
      <c r="U3" s="1027"/>
      <c r="V3" s="1027"/>
      <c r="W3" s="1027"/>
      <c r="X3" s="1027"/>
      <c r="Y3" s="1031"/>
      <c r="Z3" s="1187"/>
      <c r="AA3" s="1023" t="s">
        <v>672</v>
      </c>
      <c r="AB3" s="1023" t="s">
        <v>673</v>
      </c>
      <c r="AC3" s="1023" t="s">
        <v>672</v>
      </c>
      <c r="AD3" s="1023" t="s">
        <v>673</v>
      </c>
      <c r="AE3" s="1023" t="s">
        <v>672</v>
      </c>
      <c r="AF3" s="1023" t="s">
        <v>673</v>
      </c>
      <c r="AG3" s="1023" t="s">
        <v>672</v>
      </c>
      <c r="AH3" s="1023" t="s">
        <v>673</v>
      </c>
      <c r="AI3" s="1023" t="s">
        <v>672</v>
      </c>
      <c r="AJ3" s="1023" t="s">
        <v>673</v>
      </c>
    </row>
    <row r="4" spans="1:36" ht="12.75" customHeight="1" x14ac:dyDescent="0.3">
      <c r="A4" s="932" t="s">
        <v>368</v>
      </c>
      <c r="B4" s="949">
        <f ca="1">DATEDIF(B3,TODAY(),"D")/365</f>
        <v>1.0630136986301371</v>
      </c>
      <c r="C4" s="884"/>
      <c r="D4" s="884"/>
      <c r="E4" s="884"/>
      <c r="F4" s="884"/>
      <c r="G4" s="884"/>
      <c r="H4" s="884"/>
      <c r="K4" s="1028" t="s">
        <v>142</v>
      </c>
      <c r="L4" s="1028" t="s">
        <v>143</v>
      </c>
      <c r="M4" s="934" t="s">
        <v>5</v>
      </c>
      <c r="N4" s="929" t="s">
        <v>144</v>
      </c>
      <c r="O4" s="924" t="s">
        <v>372</v>
      </c>
      <c r="P4" s="964" t="s">
        <v>145</v>
      </c>
      <c r="Q4" s="964" t="s">
        <v>146</v>
      </c>
      <c r="R4" s="962" t="s">
        <v>147</v>
      </c>
      <c r="S4" s="889" t="s">
        <v>622</v>
      </c>
      <c r="T4" s="997" t="s">
        <v>72</v>
      </c>
      <c r="U4" s="1134">
        <v>44041.194444444445</v>
      </c>
      <c r="V4" s="997" t="s">
        <v>374</v>
      </c>
      <c r="W4" s="997"/>
      <c r="X4" s="997"/>
      <c r="Y4" s="1042" t="s">
        <v>148</v>
      </c>
      <c r="Z4" s="981">
        <f>DATEDIF(AA4,AB4,"m")/12+DATEDIF(AC4,AD4,"m")/12+DATEDIF(AE4,AF4,"m")/12+DATEDIF(AG4,AH4,"m")/12+DATEDIF(AI4,AJ4,"m")/12</f>
        <v>0</v>
      </c>
      <c r="AA4" s="982"/>
      <c r="AB4" s="982"/>
      <c r="AC4" s="982"/>
      <c r="AD4" s="982"/>
      <c r="AE4" s="980"/>
      <c r="AF4" s="980"/>
      <c r="AG4" s="980"/>
      <c r="AH4" s="980"/>
      <c r="AI4" s="980"/>
      <c r="AJ4" s="980"/>
    </row>
    <row r="5" spans="1:36" ht="12.75" customHeight="1" x14ac:dyDescent="0.3">
      <c r="A5" s="932" t="s">
        <v>387</v>
      </c>
      <c r="B5" s="949">
        <v>5.9</v>
      </c>
      <c r="C5" s="951"/>
      <c r="D5" s="884"/>
      <c r="E5" s="884"/>
      <c r="F5" s="884"/>
      <c r="G5" s="884"/>
      <c r="H5" s="884"/>
      <c r="K5" s="1029"/>
      <c r="L5" s="1029"/>
      <c r="M5" s="934" t="s">
        <v>5</v>
      </c>
      <c r="N5" s="929" t="s">
        <v>144</v>
      </c>
      <c r="O5" s="924" t="s">
        <v>373</v>
      </c>
      <c r="P5" s="966"/>
      <c r="Q5" s="965" t="s">
        <v>150</v>
      </c>
      <c r="R5" s="963" t="s">
        <v>151</v>
      </c>
      <c r="S5" s="889" t="s">
        <v>622</v>
      </c>
      <c r="T5" s="997" t="s">
        <v>72</v>
      </c>
      <c r="U5" s="997"/>
      <c r="V5" s="997" t="s">
        <v>374</v>
      </c>
      <c r="W5" s="997"/>
      <c r="X5" s="997"/>
      <c r="Y5" s="1043"/>
      <c r="Z5" s="981">
        <f t="shared" ref="Z5:Z14" ca="1" si="0">DATEDIF(AA5,AB5,"m")/12+DATEDIF(AC5,AD5,"m")/12+DATEDIF(AE5,AF5,"m")/12+DATEDIF(AG5,AH5,"m")/12+DATEDIF(AI5,AJ5,"m")/12</f>
        <v>1</v>
      </c>
      <c r="AA5" s="982">
        <v>43759</v>
      </c>
      <c r="AB5" s="982">
        <f ca="1">TODAY()</f>
        <v>44144</v>
      </c>
      <c r="AC5" s="982"/>
      <c r="AD5" s="982"/>
      <c r="AE5" s="980"/>
      <c r="AF5" s="980"/>
      <c r="AG5" s="980"/>
      <c r="AH5" s="980"/>
      <c r="AI5" s="980"/>
      <c r="AJ5" s="980"/>
    </row>
    <row r="6" spans="1:36" ht="15" thickBot="1" x14ac:dyDescent="0.35">
      <c r="A6" s="932" t="s">
        <v>388</v>
      </c>
      <c r="B6" s="949">
        <f ca="1">B4+B5</f>
        <v>6.963013698630137</v>
      </c>
      <c r="C6" s="951"/>
      <c r="K6" s="1029"/>
      <c r="L6" s="1029"/>
      <c r="M6" s="934" t="s">
        <v>5</v>
      </c>
      <c r="N6" s="891" t="s">
        <v>149</v>
      </c>
      <c r="O6" s="918" t="s">
        <v>149</v>
      </c>
      <c r="P6" s="966"/>
      <c r="Q6" s="892" t="s">
        <v>150</v>
      </c>
      <c r="R6" s="893" t="s">
        <v>151</v>
      </c>
      <c r="S6" s="889" t="s">
        <v>622</v>
      </c>
      <c r="T6" s="997" t="s">
        <v>72</v>
      </c>
      <c r="U6" s="997"/>
      <c r="V6" s="997" t="s">
        <v>374</v>
      </c>
      <c r="W6" s="997"/>
      <c r="X6" s="997"/>
      <c r="Y6" s="894" t="s">
        <v>152</v>
      </c>
      <c r="Z6" s="981">
        <f t="shared" ca="1" si="0"/>
        <v>1</v>
      </c>
      <c r="AA6" s="982">
        <v>43759</v>
      </c>
      <c r="AB6" s="982">
        <f t="shared" ref="AB6:AB7" ca="1" si="1">TODAY()</f>
        <v>44144</v>
      </c>
      <c r="AC6" s="982"/>
      <c r="AD6" s="982"/>
      <c r="AE6" s="980"/>
      <c r="AF6" s="980"/>
      <c r="AG6" s="980"/>
      <c r="AH6" s="980"/>
      <c r="AI6" s="980"/>
      <c r="AJ6" s="980"/>
    </row>
    <row r="7" spans="1:36" ht="28.2"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966"/>
      <c r="Q7" s="964" t="s">
        <v>247</v>
      </c>
      <c r="R7" s="962" t="s">
        <v>154</v>
      </c>
      <c r="S7" s="889" t="s">
        <v>622</v>
      </c>
      <c r="T7" s="997" t="s">
        <v>72</v>
      </c>
      <c r="U7" s="997"/>
      <c r="V7" s="997"/>
      <c r="W7" s="997"/>
      <c r="X7" s="997"/>
      <c r="Y7" s="1042" t="s">
        <v>248</v>
      </c>
      <c r="Z7" s="981">
        <f t="shared" ca="1" si="0"/>
        <v>1</v>
      </c>
      <c r="AA7" s="982">
        <v>43759</v>
      </c>
      <c r="AB7" s="982">
        <f t="shared" ca="1" si="1"/>
        <v>44144</v>
      </c>
      <c r="AC7" s="982"/>
      <c r="AD7" s="982"/>
      <c r="AE7" s="980"/>
      <c r="AF7" s="980"/>
      <c r="AG7" s="980"/>
      <c r="AH7" s="980"/>
      <c r="AI7" s="980"/>
      <c r="AJ7" s="980"/>
    </row>
    <row r="8" spans="1:36" x14ac:dyDescent="0.3">
      <c r="A8" s="937" t="s">
        <v>56</v>
      </c>
      <c r="B8" s="938" t="s">
        <v>182</v>
      </c>
      <c r="C8" s="1003"/>
      <c r="D8" s="1002"/>
      <c r="E8" s="1002" t="s">
        <v>77</v>
      </c>
      <c r="F8" s="1002"/>
      <c r="G8" s="1002"/>
      <c r="H8" s="939">
        <f>IF(C8&lt;&gt;"",'[2]CBL Score Standard'!$D64,IF(D8&lt;&gt;"",SUM('[2]CBL Score Standard'!$D64:$E64),IF(E8&lt;&gt;"",SUM('[2]CBL Score Standard'!$D64:$F64),IF(F8&lt;&gt;"",SUM('[2]CBL Score Standard'!$D64:$G64),IF(G8&lt;&gt;"",SUM('[2]CBL Score Standard'!$D64:$H64,0))))))</f>
        <v>7.468064199148379E-2</v>
      </c>
      <c r="K8" s="1029"/>
      <c r="L8" s="1029"/>
      <c r="M8" s="934" t="s">
        <v>5</v>
      </c>
      <c r="N8" s="931" t="s">
        <v>144</v>
      </c>
      <c r="O8" s="896" t="s">
        <v>517</v>
      </c>
      <c r="P8" s="966"/>
      <c r="Q8" s="892" t="s">
        <v>153</v>
      </c>
      <c r="R8" s="893" t="s">
        <v>156</v>
      </c>
      <c r="S8" s="889" t="s">
        <v>622</v>
      </c>
      <c r="T8" s="997" t="s">
        <v>72</v>
      </c>
      <c r="U8" s="997"/>
      <c r="V8" s="997"/>
      <c r="W8" s="997"/>
      <c r="X8" s="997"/>
      <c r="Y8" s="897" t="s">
        <v>157</v>
      </c>
      <c r="Z8" s="981">
        <f t="shared" si="0"/>
        <v>0</v>
      </c>
      <c r="AA8" s="982"/>
      <c r="AB8" s="982"/>
      <c r="AC8" s="982"/>
      <c r="AD8" s="982"/>
      <c r="AE8" s="980"/>
      <c r="AF8" s="980"/>
      <c r="AG8" s="980"/>
      <c r="AH8" s="980"/>
      <c r="AI8" s="980"/>
      <c r="AJ8" s="980"/>
    </row>
    <row r="9" spans="1:36" x14ac:dyDescent="0.3">
      <c r="A9" s="940" t="s">
        <v>56</v>
      </c>
      <c r="B9" s="933" t="s">
        <v>427</v>
      </c>
      <c r="C9" s="1003"/>
      <c r="D9" s="1002" t="s">
        <v>77</v>
      </c>
      <c r="E9" s="1002"/>
      <c r="F9" s="1002"/>
      <c r="G9" s="1002"/>
      <c r="H9" s="939">
        <f>IF(C9&lt;&gt;"",'[2]CBL Score Standard'!$D65,IF(D9&lt;&gt;"",SUM('[2]CBL Score Standard'!$D65:$E65),IF(E9&lt;&gt;"",SUM('[2]CBL Score Standard'!$D65:$F65),IF(F9&lt;&gt;"",SUM('[2]CBL Score Standard'!$D65:$G65),IF(G9&lt;&gt;"",SUM('[2]CBL Score Standard'!$D65:$H65,0))))))</f>
        <v>4.6511627906976744E-2</v>
      </c>
      <c r="K9" s="1029"/>
      <c r="L9" s="1029"/>
      <c r="M9" s="934" t="s">
        <v>5</v>
      </c>
      <c r="N9" s="931" t="s">
        <v>144</v>
      </c>
      <c r="O9" s="896" t="s">
        <v>661</v>
      </c>
      <c r="P9" s="966"/>
      <c r="Q9" s="892" t="s">
        <v>155</v>
      </c>
      <c r="R9" s="893" t="s">
        <v>158</v>
      </c>
      <c r="S9" s="889" t="s">
        <v>622</v>
      </c>
      <c r="T9" s="997" t="s">
        <v>72</v>
      </c>
      <c r="U9" s="997"/>
      <c r="V9" s="997" t="s">
        <v>374</v>
      </c>
      <c r="W9" s="997"/>
      <c r="X9" s="997"/>
      <c r="Y9" s="894" t="s">
        <v>159</v>
      </c>
      <c r="Z9" s="981">
        <f t="shared" si="0"/>
        <v>0</v>
      </c>
      <c r="AA9" s="982"/>
      <c r="AB9" s="982"/>
      <c r="AC9" s="982"/>
      <c r="AD9" s="982"/>
      <c r="AE9" s="980"/>
      <c r="AF9" s="980"/>
      <c r="AG9" s="980"/>
      <c r="AH9" s="980"/>
      <c r="AI9" s="980"/>
      <c r="AJ9" s="980"/>
    </row>
    <row r="10" spans="1:36" ht="16.2" customHeight="1" x14ac:dyDescent="0.3">
      <c r="A10" s="940" t="s">
        <v>56</v>
      </c>
      <c r="B10" s="933" t="s">
        <v>663</v>
      </c>
      <c r="C10" s="1003"/>
      <c r="D10" s="1005" t="s">
        <v>77</v>
      </c>
      <c r="E10" s="1005"/>
      <c r="F10" s="1002"/>
      <c r="G10" s="1002"/>
      <c r="H10" s="939">
        <f>IF(C10&lt;&gt;"",'[2]CBL Score Standard'!$D66,IF(D10&lt;&gt;"",SUM('[2]CBL Score Standard'!$D66:$E66),IF(E10&lt;&gt;"",SUM('[2]CBL Score Standard'!$D66:$F66),IF(F10&lt;&gt;"",SUM('[2]CBL Score Standard'!$D66:$G66),IF(G10&lt;&gt;"",SUM('[2]CBL Score Standard'!$D66:$H66,0))))))</f>
        <v>0</v>
      </c>
      <c r="K10" s="1029"/>
      <c r="L10" s="1029"/>
      <c r="M10" s="934" t="s">
        <v>5</v>
      </c>
      <c r="N10" s="931" t="s">
        <v>144</v>
      </c>
      <c r="O10" s="896" t="s">
        <v>662</v>
      </c>
      <c r="P10" s="966"/>
      <c r="Q10" s="976" t="s">
        <v>659</v>
      </c>
      <c r="R10" s="976" t="s">
        <v>278</v>
      </c>
      <c r="S10" s="889" t="s">
        <v>622</v>
      </c>
      <c r="T10" s="997" t="s">
        <v>72</v>
      </c>
      <c r="U10" s="997"/>
      <c r="V10" s="997" t="s">
        <v>374</v>
      </c>
      <c r="W10" s="997"/>
      <c r="X10" s="997"/>
      <c r="Y10" s="899" t="s">
        <v>160</v>
      </c>
      <c r="Z10" s="981">
        <f t="shared" si="0"/>
        <v>0</v>
      </c>
      <c r="AA10" s="982"/>
      <c r="AB10" s="982"/>
      <c r="AC10" s="982"/>
      <c r="AD10" s="982"/>
      <c r="AE10" s="980"/>
      <c r="AF10" s="980"/>
      <c r="AG10" s="980"/>
      <c r="AH10" s="980"/>
      <c r="AI10" s="980"/>
      <c r="AJ10" s="980"/>
    </row>
    <row r="11" spans="1:36" x14ac:dyDescent="0.3">
      <c r="A11" s="940" t="s">
        <v>56</v>
      </c>
      <c r="B11" s="933" t="s">
        <v>215</v>
      </c>
      <c r="C11" s="1003"/>
      <c r="D11" s="1005" t="s">
        <v>77</v>
      </c>
      <c r="E11" s="1005"/>
      <c r="F11" s="1002"/>
      <c r="G11" s="1002"/>
      <c r="H11" s="939">
        <f>IF(C11&lt;&gt;"",'[2]CBL Score Standard'!$D67,IF(D11&lt;&gt;"",SUM('[2]CBL Score Standard'!$D67:$E67),IF(E11&lt;&gt;"",SUM('[2]CBL Score Standard'!$D67:$F67),IF(F11&lt;&gt;"",SUM('[2]CBL Score Standard'!$D67:$G67),IF(G11&lt;&gt;"",SUM('[2]CBL Score Standard'!$D67:$H67,0))))))</f>
        <v>0</v>
      </c>
      <c r="K11" s="1029"/>
      <c r="L11" s="1029"/>
      <c r="M11" s="934" t="s">
        <v>5</v>
      </c>
      <c r="N11" s="889" t="s">
        <v>31</v>
      </c>
      <c r="O11" s="925" t="s">
        <v>175</v>
      </c>
      <c r="P11" s="1029"/>
      <c r="Q11" s="890" t="s">
        <v>383</v>
      </c>
      <c r="R11" s="893" t="s">
        <v>176</v>
      </c>
      <c r="S11" s="889" t="s">
        <v>622</v>
      </c>
      <c r="T11" s="997" t="s">
        <v>72</v>
      </c>
      <c r="U11" s="999">
        <v>44029</v>
      </c>
      <c r="V11" s="997" t="s">
        <v>374</v>
      </c>
      <c r="W11" s="997"/>
      <c r="X11" s="997"/>
      <c r="Y11" s="897" t="s">
        <v>177</v>
      </c>
      <c r="Z11" s="981">
        <f t="shared" si="0"/>
        <v>0</v>
      </c>
      <c r="AA11" s="982"/>
      <c r="AB11" s="982"/>
      <c r="AC11" s="982"/>
      <c r="AD11" s="982"/>
      <c r="AE11" s="980"/>
      <c r="AF11" s="980"/>
      <c r="AG11" s="980"/>
      <c r="AH11" s="980"/>
      <c r="AI11" s="980"/>
      <c r="AJ11" s="980"/>
    </row>
    <row r="12" spans="1:36" x14ac:dyDescent="0.3">
      <c r="A12" s="940" t="s">
        <v>63</v>
      </c>
      <c r="B12" s="933" t="s">
        <v>236</v>
      </c>
      <c r="C12" s="1003"/>
      <c r="D12" s="1003"/>
      <c r="E12" s="1003"/>
      <c r="F12" s="1002"/>
      <c r="G12" s="1002"/>
      <c r="H12" s="939" t="b">
        <f>IF(C12&lt;&gt;"",'[2]CBL Score Standard'!$D68,IF(D12&lt;&gt;"",SUM('[2]CBL Score Standard'!$D68:$E68),IF(E12&lt;&gt;"",SUM('[2]CBL Score Standard'!$D68:$F68),IF(F12&lt;&gt;"",SUM('[2]CBL Score Standard'!$D68:$G68),IF(G12&lt;&gt;"",SUM('[2]CBL Score Standard'!$D68:$H68,0))))))</f>
        <v>0</v>
      </c>
      <c r="K12" s="1029"/>
      <c r="L12" s="1029"/>
      <c r="M12" s="934" t="s">
        <v>5</v>
      </c>
      <c r="N12" s="931" t="s">
        <v>31</v>
      </c>
      <c r="O12" s="896" t="s">
        <v>660</v>
      </c>
      <c r="P12" s="995">
        <v>43613</v>
      </c>
      <c r="Q12" s="892" t="s">
        <v>167</v>
      </c>
      <c r="R12" s="893" t="s">
        <v>168</v>
      </c>
      <c r="S12" s="889" t="s">
        <v>622</v>
      </c>
      <c r="T12" s="421" t="s">
        <v>72</v>
      </c>
      <c r="U12" s="997"/>
      <c r="V12" s="997" t="s">
        <v>374</v>
      </c>
      <c r="W12" s="997"/>
      <c r="X12" s="997"/>
      <c r="Y12" s="894"/>
      <c r="Z12" s="981">
        <f t="shared" si="0"/>
        <v>0</v>
      </c>
      <c r="AA12" s="982"/>
      <c r="AB12" s="982"/>
      <c r="AC12" s="982"/>
      <c r="AD12" s="982"/>
      <c r="AE12" s="980"/>
      <c r="AF12" s="980"/>
      <c r="AG12" s="980"/>
      <c r="AH12" s="980"/>
      <c r="AI12" s="980"/>
      <c r="AJ12" s="980"/>
    </row>
    <row r="13" spans="1:36"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892" t="s">
        <v>230</v>
      </c>
      <c r="Q13" s="892" t="s">
        <v>217</v>
      </c>
      <c r="R13" s="892" t="s">
        <v>217</v>
      </c>
      <c r="S13" s="889" t="s">
        <v>622</v>
      </c>
      <c r="T13" s="997" t="s">
        <v>73</v>
      </c>
      <c r="U13" s="1000"/>
      <c r="V13" s="997"/>
      <c r="W13" s="997"/>
      <c r="X13" s="997"/>
      <c r="Y13" s="894" t="s">
        <v>169</v>
      </c>
      <c r="Z13" s="981">
        <f t="shared" si="0"/>
        <v>0</v>
      </c>
      <c r="AA13" s="982"/>
      <c r="AB13" s="982"/>
      <c r="AC13" s="982"/>
      <c r="AD13" s="982"/>
      <c r="AE13" s="980"/>
      <c r="AF13" s="980"/>
      <c r="AG13" s="980"/>
      <c r="AH13" s="980"/>
      <c r="AI13" s="980"/>
      <c r="AJ13" s="980"/>
    </row>
    <row r="14" spans="1:36" ht="27.6" x14ac:dyDescent="0.3">
      <c r="A14" s="940" t="s">
        <v>55</v>
      </c>
      <c r="B14" s="933" t="s">
        <v>694</v>
      </c>
      <c r="C14" s="1003"/>
      <c r="D14" s="1003"/>
      <c r="E14" s="1002"/>
      <c r="F14" s="1002"/>
      <c r="G14" s="1002"/>
      <c r="H14" s="939" t="b">
        <f>IF(C14&lt;&gt;"",'[2]CBL Score Standard'!$D70,IF(D14&lt;&gt;"",SUM('[2]CBL Score Standard'!$D70:$E70),IF(E14&lt;&gt;"",SUM('[2]CBL Score Standard'!$D70:$F70),IF(F14&lt;&gt;"",SUM('[2]CBL Score Standard'!$D70:$G70),IF(G14&lt;&gt;"",SUM('[2]CBL Score Standard'!$D70:$H70,0))))))</f>
        <v>0</v>
      </c>
      <c r="K14" s="1030"/>
      <c r="L14" s="1030"/>
      <c r="M14" s="934" t="s">
        <v>5</v>
      </c>
      <c r="N14" s="889" t="s">
        <v>41</v>
      </c>
      <c r="O14" s="923" t="s">
        <v>450</v>
      </c>
      <c r="P14" s="995">
        <v>43627</v>
      </c>
      <c r="Q14" s="892" t="s">
        <v>381</v>
      </c>
      <c r="R14" s="893" t="s">
        <v>382</v>
      </c>
      <c r="S14" s="889" t="s">
        <v>622</v>
      </c>
      <c r="T14" s="997" t="s">
        <v>73</v>
      </c>
      <c r="U14" s="995"/>
      <c r="V14" s="997"/>
      <c r="W14" s="997"/>
      <c r="X14" s="997"/>
      <c r="Y14" s="894" t="s">
        <v>163</v>
      </c>
      <c r="Z14" s="981">
        <f t="shared" si="0"/>
        <v>0</v>
      </c>
      <c r="AA14" s="982"/>
      <c r="AB14" s="982"/>
      <c r="AC14" s="982"/>
      <c r="AD14" s="982"/>
      <c r="AE14" s="980"/>
      <c r="AF14" s="980"/>
      <c r="AG14" s="980"/>
      <c r="AH14" s="980"/>
      <c r="AI14" s="980"/>
      <c r="AJ14" s="980"/>
    </row>
    <row r="15" spans="1:36" x14ac:dyDescent="0.3">
      <c r="A15" s="940" t="s">
        <v>55</v>
      </c>
      <c r="B15" s="933" t="s">
        <v>185</v>
      </c>
      <c r="C15" s="1003"/>
      <c r="D15" s="1002"/>
      <c r="E15" s="1002"/>
      <c r="F15" s="1002"/>
      <c r="G15" s="1002"/>
      <c r="H15" s="939" t="b">
        <f>IF(C15&lt;&gt;"",'[2]CBL Score Standard'!$D71,IF(D15&lt;&gt;"",SUM('[2]CBL Score Standard'!$D71:$E71),IF(E15&lt;&gt;"",SUM('[2]CBL Score Standard'!$D71:$F71),IF(F15&lt;&gt;"",SUM('[2]CBL Score Standard'!$D71:$G71),IF(G15&lt;&gt;"",SUM('[2]CBL Score Standard'!$D71:$H71,0))))))</f>
        <v>0</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D16" s="1003" t="s">
        <v>77</v>
      </c>
      <c r="E16" s="1006"/>
      <c r="F16" s="1003"/>
      <c r="G16" s="1003"/>
      <c r="H16" s="939">
        <f>IF(C16&lt;&gt;"",'[2]CBL Score Standard'!$D72,IF(D16&lt;&gt;"",SUM('[2]CBL Score Standard'!$D72:$E72),IF(E16&lt;&gt;"",SUM('[2]CBL Score Standard'!$D72:$F72),IF(F16&lt;&gt;"",SUM('[2]CBL Score Standard'!$D72:$G72),IF(G16&lt;&gt;"",SUM('[2]CBL Score Standard'!$D72:$H72,0))))))</f>
        <v>0</v>
      </c>
      <c r="K16" s="1173" t="s">
        <v>170</v>
      </c>
      <c r="L16" s="1174"/>
      <c r="M16" s="1174"/>
      <c r="N16" s="1174"/>
      <c r="O16" s="1174"/>
      <c r="P16" s="1174"/>
      <c r="Q16" s="1174"/>
      <c r="R16" s="1174"/>
      <c r="S16" s="1174"/>
      <c r="T16" s="1174"/>
      <c r="U16" s="1174"/>
      <c r="V16" s="1174"/>
      <c r="W16" s="1174"/>
      <c r="X16" s="1174"/>
      <c r="Y16" s="1174"/>
      <c r="Z16" s="985"/>
      <c r="AA16" s="1026"/>
      <c r="AB16" s="1026"/>
      <c r="AC16" s="1026"/>
      <c r="AD16" s="1026"/>
      <c r="AE16" s="1026"/>
      <c r="AF16" s="1026"/>
      <c r="AG16" s="1026"/>
      <c r="AH16" s="1026"/>
      <c r="AI16" s="1026"/>
      <c r="AJ16" s="1026"/>
    </row>
    <row r="17" spans="1:36" ht="27.6" x14ac:dyDescent="0.3">
      <c r="A17" s="940" t="s">
        <v>55</v>
      </c>
      <c r="B17" s="933" t="s">
        <v>194</v>
      </c>
      <c r="C17" s="1003"/>
      <c r="D17" s="1003"/>
      <c r="E17" s="1003"/>
      <c r="F17" s="1003"/>
      <c r="G17" s="1003"/>
      <c r="H17" s="939" t="b">
        <f>IF(C17&lt;&gt;"",'[2]CBL Score Standard'!$D73,IF(D17&lt;&gt;"",SUM('[2]CBL Score Standard'!$D73:$E73),IF(E17&lt;&gt;"",SUM('[2]CBL Score Standard'!$D73:$F73),IF(F17&lt;&gt;"",SUM('[2]CBL Score Standard'!$D73:$G73),IF(G17&lt;&gt;"",SUM('[2]CBL Score Standard'!$D73:$H73,0))))))</f>
        <v>0</v>
      </c>
      <c r="K17" s="1037" t="s">
        <v>133</v>
      </c>
      <c r="L17" s="1037" t="s">
        <v>91</v>
      </c>
      <c r="M17" s="1182" t="s">
        <v>75</v>
      </c>
      <c r="N17" s="1184" t="s">
        <v>134</v>
      </c>
      <c r="O17" s="1037" t="s">
        <v>135</v>
      </c>
      <c r="P17" s="1037" t="s">
        <v>136</v>
      </c>
      <c r="Q17" s="1037" t="s">
        <v>137</v>
      </c>
      <c r="R17" s="1037" t="s">
        <v>138</v>
      </c>
      <c r="S17" s="1035" t="s">
        <v>139</v>
      </c>
      <c r="T17" s="1027" t="s">
        <v>344</v>
      </c>
      <c r="U17" s="1027" t="s">
        <v>342</v>
      </c>
      <c r="V17" s="1027"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940" t="s">
        <v>55</v>
      </c>
      <c r="B18" s="933" t="s">
        <v>196</v>
      </c>
      <c r="C18" s="1003"/>
      <c r="D18" s="1003"/>
      <c r="E18" s="1003"/>
      <c r="F18" s="1003"/>
      <c r="G18" s="1003"/>
      <c r="H18" s="939" t="b">
        <f>IF(C18&lt;&gt;"",'[2]CBL Score Standard'!$D74,IF(D18&lt;&gt;"",SUM('[2]CBL Score Standard'!$D74:$E74),IF(E18&lt;&gt;"",SUM('[2]CBL Score Standard'!$D74:$F74),IF(F18&lt;&gt;"",SUM('[2]CBL Score Standard'!$D74:$G74),IF(G18&lt;&gt;"",SUM('[2]CBL Score Standard'!$D74:$H74,0))))))</f>
        <v>0</v>
      </c>
      <c r="K18" s="1031"/>
      <c r="L18" s="1031"/>
      <c r="M18" s="1183"/>
      <c r="N18" s="1190"/>
      <c r="O18" s="1031"/>
      <c r="P18" s="888" t="s">
        <v>141</v>
      </c>
      <c r="Q18" s="1031"/>
      <c r="R18" s="1031"/>
      <c r="S18" s="1036"/>
      <c r="T18" s="1027"/>
      <c r="U18" s="1027"/>
      <c r="V18" s="1027"/>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ht="12.75" customHeight="1" x14ac:dyDescent="0.3">
      <c r="A19" s="940" t="s">
        <v>55</v>
      </c>
      <c r="B19" s="933" t="s">
        <v>198</v>
      </c>
      <c r="C19" s="1003"/>
      <c r="D19" s="1003"/>
      <c r="E19" s="1003"/>
      <c r="F19" s="1003"/>
      <c r="G19" s="1003"/>
      <c r="H19" s="939" t="b">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028" t="s">
        <v>145</v>
      </c>
      <c r="Q19" s="890" t="s">
        <v>172</v>
      </c>
      <c r="R19" s="893" t="s">
        <v>173</v>
      </c>
      <c r="S19" s="889" t="s">
        <v>622</v>
      </c>
      <c r="T19" s="997" t="s">
        <v>72</v>
      </c>
      <c r="U19" s="999">
        <v>44075</v>
      </c>
      <c r="V19" s="997" t="s">
        <v>374</v>
      </c>
      <c r="W19" s="997"/>
      <c r="X19" s="997"/>
      <c r="Y19" s="897" t="s">
        <v>174</v>
      </c>
      <c r="Z19" s="981">
        <f t="shared" ref="Z19:Z35" si="2">DATEDIF(AA19,AB19,"m")/12+DATEDIF(AC19,AD19,"m")/12+DATEDIF(AE19,AF19,"m")/12+DATEDIF(AG19,AH19,"m")/12+DATEDIF(AI19,AJ19,"m")/12</f>
        <v>0</v>
      </c>
      <c r="AA19" s="982"/>
      <c r="AB19" s="982"/>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030"/>
      <c r="Q20" s="890" t="s">
        <v>179</v>
      </c>
      <c r="R20" s="893" t="s">
        <v>180</v>
      </c>
      <c r="S20" s="889" t="s">
        <v>622</v>
      </c>
      <c r="T20" s="997" t="s">
        <v>72</v>
      </c>
      <c r="U20" s="999">
        <v>44083</v>
      </c>
      <c r="V20" s="997" t="s">
        <v>374</v>
      </c>
      <c r="W20" s="997"/>
      <c r="X20" s="997"/>
      <c r="Y20" s="897" t="s">
        <v>181</v>
      </c>
      <c r="Z20" s="981">
        <f t="shared" si="2"/>
        <v>0</v>
      </c>
      <c r="AA20" s="982"/>
      <c r="AB20" s="982"/>
      <c r="AC20" s="982"/>
      <c r="AD20" s="982"/>
      <c r="AE20" s="980"/>
      <c r="AF20" s="980"/>
      <c r="AG20" s="980"/>
      <c r="AH20" s="980"/>
      <c r="AI20" s="980"/>
      <c r="AJ20" s="980"/>
    </row>
    <row r="21" spans="1:36" x14ac:dyDescent="0.3">
      <c r="A21" s="940" t="s">
        <v>55</v>
      </c>
      <c r="B21" s="933" t="s">
        <v>664</v>
      </c>
      <c r="C21" s="1003"/>
      <c r="D21" s="1003"/>
      <c r="E21" s="1005" t="s">
        <v>77</v>
      </c>
      <c r="F21" s="1002"/>
      <c r="G21" s="1002"/>
      <c r="H21" s="939">
        <f>IF(C21&lt;&gt;"",'[2]CBL Score Standard'!$D77,IF(D21&lt;&gt;"",SUM('[2]CBL Score Standard'!$D77:$E77),IF(E21&lt;&gt;"",SUM('[2]CBL Score Standard'!$D77:$F77),IF(F21&lt;&gt;"",SUM('[2]CBL Score Standard'!$D77:$G77),IF(G21&lt;&gt;"",SUM('[2]CBL Score Standard'!$D77:$H77,0))))))</f>
        <v>2.8169014084507043E-2</v>
      </c>
      <c r="K21" s="1029"/>
      <c r="L21" s="1029"/>
      <c r="M21" s="934" t="s">
        <v>6</v>
      </c>
      <c r="N21" s="889" t="s">
        <v>56</v>
      </c>
      <c r="O21" s="923" t="s">
        <v>182</v>
      </c>
      <c r="P21" s="995">
        <v>43609</v>
      </c>
      <c r="Q21" s="892" t="s">
        <v>172</v>
      </c>
      <c r="R21" s="898" t="s">
        <v>183</v>
      </c>
      <c r="S21" s="889" t="s">
        <v>622</v>
      </c>
      <c r="T21" s="997" t="s">
        <v>72</v>
      </c>
      <c r="U21" s="1000"/>
      <c r="V21" s="997"/>
      <c r="W21" s="997"/>
      <c r="X21" s="997"/>
      <c r="Y21" s="899" t="s">
        <v>184</v>
      </c>
      <c r="Z21" s="981">
        <f t="shared" si="2"/>
        <v>0</v>
      </c>
      <c r="AA21" s="982"/>
      <c r="AB21" s="982"/>
      <c r="AC21" s="982"/>
      <c r="AD21" s="982"/>
      <c r="AE21" s="980"/>
      <c r="AF21" s="980"/>
      <c r="AG21" s="980"/>
      <c r="AH21" s="980"/>
      <c r="AI21" s="980"/>
      <c r="AJ21" s="980"/>
    </row>
    <row r="22" spans="1:36" x14ac:dyDescent="0.3">
      <c r="A22" s="940" t="s">
        <v>55</v>
      </c>
      <c r="B22" s="933" t="s">
        <v>448</v>
      </c>
      <c r="C22" s="1003"/>
      <c r="D22" s="1003" t="s">
        <v>77</v>
      </c>
      <c r="E22" s="1005"/>
      <c r="F22" s="1002"/>
      <c r="G22" s="1002"/>
      <c r="H22" s="939">
        <f>IF(C22&lt;&gt;"",'[2]CBL Score Standard'!$D78,IF(D22&lt;&gt;"",SUM('[2]CBL Score Standard'!$D78:$E78),IF(E22&lt;&gt;"",SUM('[2]CBL Score Standard'!$D78:$F78),IF(F22&lt;&gt;"",SUM('[2]CBL Score Standard'!$D78:$G78),IF(G22&lt;&gt;"",SUM('[2]CBL Score Standard'!$D78:$H78,0))))))</f>
        <v>0</v>
      </c>
      <c r="K22" s="1029"/>
      <c r="L22" s="1029"/>
      <c r="M22" s="934" t="s">
        <v>6</v>
      </c>
      <c r="N22" s="889" t="s">
        <v>144</v>
      </c>
      <c r="O22" s="923" t="s">
        <v>187</v>
      </c>
      <c r="P22" s="1029"/>
      <c r="Q22" s="890" t="s">
        <v>153</v>
      </c>
      <c r="R22" s="893" t="s">
        <v>156</v>
      </c>
      <c r="S22" s="889" t="s">
        <v>622</v>
      </c>
      <c r="T22" s="997" t="s">
        <v>72</v>
      </c>
      <c r="U22" s="999">
        <v>44063</v>
      </c>
      <c r="V22" s="997" t="s">
        <v>374</v>
      </c>
      <c r="W22" s="997"/>
      <c r="X22" s="997"/>
      <c r="Y22" s="897" t="s">
        <v>157</v>
      </c>
      <c r="Z22" s="981">
        <f t="shared" si="2"/>
        <v>0</v>
      </c>
      <c r="AA22" s="982"/>
      <c r="AB22" s="982"/>
      <c r="AC22" s="982"/>
      <c r="AD22" s="982"/>
      <c r="AE22" s="980"/>
      <c r="AF22" s="980"/>
      <c r="AG22" s="980"/>
      <c r="AH22" s="980"/>
      <c r="AI22" s="980"/>
      <c r="AJ22" s="980"/>
    </row>
    <row r="23" spans="1:36" ht="12.75" customHeight="1" x14ac:dyDescent="0.3">
      <c r="A23" s="940" t="s">
        <v>55</v>
      </c>
      <c r="B23" s="933" t="s">
        <v>665</v>
      </c>
      <c r="C23" s="1003"/>
      <c r="D23" s="1003"/>
      <c r="E23" s="1005" t="s">
        <v>77</v>
      </c>
      <c r="F23" s="1002"/>
      <c r="G23" s="1002"/>
      <c r="H23" s="939">
        <f>IF(C23&lt;&gt;"",'[2]CBL Score Standard'!$D79,IF(D23&lt;&gt;"",SUM('[2]CBL Score Standard'!$D79:$E79),IF(E23&lt;&gt;"",SUM('[2]CBL Score Standard'!$D79:$F79),IF(F23&lt;&gt;"",SUM('[2]CBL Score Standard'!$D79:$G79),IF(G23&lt;&gt;"",SUM('[2]CBL Score Standard'!$D79:$H79,0))))))</f>
        <v>2.8169014084507043E-2</v>
      </c>
      <c r="K23" s="1029"/>
      <c r="L23" s="1029"/>
      <c r="M23" s="934" t="s">
        <v>6</v>
      </c>
      <c r="N23" s="889" t="s">
        <v>144</v>
      </c>
      <c r="O23" s="923" t="s">
        <v>188</v>
      </c>
      <c r="P23" s="1029"/>
      <c r="Q23" s="892" t="s">
        <v>155</v>
      </c>
      <c r="R23" s="893" t="s">
        <v>158</v>
      </c>
      <c r="S23" s="889" t="s">
        <v>622</v>
      </c>
      <c r="T23" s="997"/>
      <c r="U23" s="999">
        <v>44097</v>
      </c>
      <c r="V23" s="997" t="s">
        <v>374</v>
      </c>
      <c r="W23" s="997"/>
      <c r="X23" s="997"/>
      <c r="Y23" s="894" t="s">
        <v>159</v>
      </c>
      <c r="Z23" s="981">
        <f t="shared" si="2"/>
        <v>0</v>
      </c>
      <c r="AA23" s="982"/>
      <c r="AB23" s="982"/>
      <c r="AC23" s="982"/>
      <c r="AD23" s="982"/>
      <c r="AE23" s="980"/>
      <c r="AF23" s="980"/>
      <c r="AG23" s="980"/>
      <c r="AH23" s="980"/>
      <c r="AI23" s="980"/>
      <c r="AJ23" s="980"/>
    </row>
    <row r="24" spans="1:36" ht="12.75" customHeight="1" x14ac:dyDescent="0.3">
      <c r="A24" s="940" t="s">
        <v>55</v>
      </c>
      <c r="B24" s="933" t="s">
        <v>238</v>
      </c>
      <c r="C24" s="1003"/>
      <c r="D24" s="1003"/>
      <c r="E24" s="1003"/>
      <c r="F24" s="1002"/>
      <c r="G24" s="1002"/>
      <c r="H24" s="939" t="b">
        <f>IF(C24&lt;&gt;"",'[2]CBL Score Standard'!$D80,IF(D24&lt;&gt;"",SUM('[2]CBL Score Standard'!$D80:$E80),IF(E24&lt;&gt;"",SUM('[2]CBL Score Standard'!$D80:$F80),IF(F24&lt;&gt;"",SUM('[2]CBL Score Standard'!$D80:$G80),IF(G24&lt;&gt;"",SUM('[2]CBL Score Standard'!$D80:$H80,0))))))</f>
        <v>0</v>
      </c>
      <c r="K24" s="1029"/>
      <c r="L24" s="1029"/>
      <c r="M24" s="934" t="s">
        <v>6</v>
      </c>
      <c r="N24" s="889" t="s">
        <v>144</v>
      </c>
      <c r="O24" s="923" t="s">
        <v>189</v>
      </c>
      <c r="P24" s="1029"/>
      <c r="Q24" s="976" t="s">
        <v>659</v>
      </c>
      <c r="R24" s="976" t="s">
        <v>278</v>
      </c>
      <c r="S24" s="889" t="s">
        <v>622</v>
      </c>
      <c r="T24" s="997" t="s">
        <v>72</v>
      </c>
      <c r="U24" s="997"/>
      <c r="V24" s="997"/>
      <c r="W24" s="997"/>
      <c r="X24" s="997"/>
      <c r="Y24" s="899" t="s">
        <v>160</v>
      </c>
      <c r="Z24" s="981">
        <f t="shared" si="2"/>
        <v>0</v>
      </c>
      <c r="AA24" s="982"/>
      <c r="AB24" s="982"/>
      <c r="AC24" s="982"/>
      <c r="AD24" s="982"/>
      <c r="AE24" s="980"/>
      <c r="AF24" s="980"/>
      <c r="AG24" s="980"/>
      <c r="AH24" s="980"/>
      <c r="AI24" s="980"/>
      <c r="AJ24" s="980"/>
    </row>
    <row r="25" spans="1:36" x14ac:dyDescent="0.3">
      <c r="A25" s="940" t="s">
        <v>55</v>
      </c>
      <c r="B25" s="933" t="s">
        <v>515</v>
      </c>
      <c r="C25" s="1003"/>
      <c r="D25" s="1003"/>
      <c r="E25" s="1003"/>
      <c r="F25" s="1002"/>
      <c r="G25" s="1002"/>
      <c r="H25" s="939" t="b">
        <f>IF(C25&lt;&gt;"",'[2]CBL Score Standard'!$D81,IF(D25&lt;&gt;"",SUM('[2]CBL Score Standard'!$D81:$E81),IF(E25&lt;&gt;"",SUM('[2]CBL Score Standard'!$D81:$F81),IF(F25&lt;&gt;"",SUM('[2]CBL Score Standard'!$D81:$G81),IF(G25&lt;&gt;"",SUM('[2]CBL Score Standard'!$D81:$H81,0))))))</f>
        <v>0</v>
      </c>
      <c r="K25" s="1029"/>
      <c r="L25" s="1029"/>
      <c r="M25" s="934" t="s">
        <v>6</v>
      </c>
      <c r="N25" s="889" t="s">
        <v>144</v>
      </c>
      <c r="O25" s="923" t="s">
        <v>190</v>
      </c>
      <c r="P25" s="1029"/>
      <c r="Q25" s="890" t="s">
        <v>161</v>
      </c>
      <c r="R25" s="893" t="s">
        <v>162</v>
      </c>
      <c r="S25" s="889" t="s">
        <v>622</v>
      </c>
      <c r="T25" s="997" t="s">
        <v>72</v>
      </c>
      <c r="U25" s="997"/>
      <c r="V25" s="997" t="s">
        <v>374</v>
      </c>
      <c r="W25" s="997"/>
      <c r="X25" s="997"/>
      <c r="Y25" s="899" t="s">
        <v>163</v>
      </c>
      <c r="Z25" s="981">
        <f t="shared" ca="1" si="2"/>
        <v>1</v>
      </c>
      <c r="AA25" s="982">
        <v>43759</v>
      </c>
      <c r="AB25" s="982">
        <f ca="1">TODAY()</f>
        <v>44144</v>
      </c>
      <c r="AC25" s="982"/>
      <c r="AD25" s="982"/>
      <c r="AE25" s="980"/>
      <c r="AF25" s="980"/>
      <c r="AG25" s="980"/>
      <c r="AH25" s="980"/>
      <c r="AI25" s="980"/>
      <c r="AJ25" s="980"/>
    </row>
    <row r="26" spans="1:36" ht="26.4"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030"/>
      <c r="Q26" s="890" t="s">
        <v>164</v>
      </c>
      <c r="R26" s="893" t="s">
        <v>165</v>
      </c>
      <c r="S26" s="889" t="s">
        <v>622</v>
      </c>
      <c r="T26" s="997"/>
      <c r="U26" s="999">
        <v>44088</v>
      </c>
      <c r="V26" s="997" t="s">
        <v>374</v>
      </c>
      <c r="W26" s="997"/>
      <c r="X26" s="997"/>
      <c r="Y26" s="899" t="s">
        <v>166</v>
      </c>
      <c r="Z26" s="981">
        <f t="shared" si="2"/>
        <v>0</v>
      </c>
      <c r="AA26" s="982"/>
      <c r="AB26" s="982"/>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923" t="s">
        <v>192</v>
      </c>
      <c r="P27" s="995">
        <v>43608</v>
      </c>
      <c r="Q27" s="892" t="s">
        <v>383</v>
      </c>
      <c r="R27" s="898" t="s">
        <v>341</v>
      </c>
      <c r="S27" s="889" t="s">
        <v>622</v>
      </c>
      <c r="T27" s="997" t="s">
        <v>72</v>
      </c>
      <c r="U27" s="1000">
        <v>44064</v>
      </c>
      <c r="V27" s="997" t="s">
        <v>374</v>
      </c>
      <c r="W27" s="997"/>
      <c r="X27" s="997"/>
      <c r="Y27" s="899" t="s">
        <v>193</v>
      </c>
      <c r="Z27" s="981">
        <f t="shared" si="2"/>
        <v>0</v>
      </c>
      <c r="AA27" s="982"/>
      <c r="AB27" s="982"/>
      <c r="AC27" s="982"/>
      <c r="AD27" s="982"/>
      <c r="AE27" s="980"/>
      <c r="AF27" s="980"/>
      <c r="AG27" s="980"/>
      <c r="AH27" s="980"/>
      <c r="AI27" s="980"/>
      <c r="AJ27" s="980"/>
    </row>
    <row r="28" spans="1:36" ht="27.6" x14ac:dyDescent="0.3">
      <c r="A28" s="940" t="s">
        <v>59</v>
      </c>
      <c r="B28" s="933" t="s">
        <v>684</v>
      </c>
      <c r="C28" s="1003"/>
      <c r="D28" s="1003" t="s">
        <v>77</v>
      </c>
      <c r="E28" s="1002"/>
      <c r="F28" s="1002"/>
      <c r="G28" s="1002"/>
      <c r="H28" s="939">
        <f>IF(C28&lt;&gt;"",'[2]CBL Score Standard'!$D84,IF(D28&lt;&gt;"",SUM('[2]CBL Score Standard'!$D84:$E84),IF(E28&lt;&gt;"",SUM('[2]CBL Score Standard'!$D84:$F84),IF(F28&lt;&gt;"",SUM('[2]CBL Score Standard'!$D84:$G84),IF(G28&lt;&gt;"",SUM('[2]CBL Score Standard'!$D84:$H84,0))))))</f>
        <v>0</v>
      </c>
      <c r="K28" s="1029"/>
      <c r="L28" s="1029"/>
      <c r="M28" s="934" t="s">
        <v>6</v>
      </c>
      <c r="N28" s="889" t="s">
        <v>55</v>
      </c>
      <c r="O28" s="923" t="s">
        <v>194</v>
      </c>
      <c r="P28" s="995">
        <v>43544</v>
      </c>
      <c r="Q28" s="976" t="s">
        <v>649</v>
      </c>
      <c r="R28" s="976" t="s">
        <v>650</v>
      </c>
      <c r="S28" s="903"/>
      <c r="T28" s="997"/>
      <c r="U28" s="997"/>
      <c r="V28" s="997"/>
      <c r="W28" s="997"/>
      <c r="X28" s="997"/>
      <c r="Y28" s="899" t="s">
        <v>195</v>
      </c>
      <c r="Z28" s="981">
        <f t="shared" si="2"/>
        <v>0</v>
      </c>
      <c r="AA28" s="982"/>
      <c r="AB28" s="982"/>
      <c r="AC28" s="982"/>
      <c r="AD28" s="982"/>
      <c r="AE28" s="980"/>
      <c r="AF28" s="980"/>
      <c r="AG28" s="980"/>
      <c r="AH28" s="980"/>
      <c r="AI28" s="980"/>
      <c r="AJ28" s="980"/>
    </row>
    <row r="29" spans="1:36" ht="27.6" x14ac:dyDescent="0.3">
      <c r="A29" s="940" t="s">
        <v>59</v>
      </c>
      <c r="B29" s="933" t="s">
        <v>683</v>
      </c>
      <c r="C29" s="1003"/>
      <c r="D29" s="1003" t="s">
        <v>77</v>
      </c>
      <c r="E29" s="1002"/>
      <c r="F29" s="1002"/>
      <c r="G29" s="1002"/>
      <c r="H29" s="939">
        <f>IF(C29&lt;&gt;"",'[2]CBL Score Standard'!$D85,IF(D29&lt;&gt;"",SUM('[2]CBL Score Standard'!$D85:$E85),IF(E29&lt;&gt;"",SUM('[2]CBL Score Standard'!$D85:$F85),IF(F29&lt;&gt;"",SUM('[2]CBL Score Standard'!$D85:$G85),IF(G29&lt;&gt;"",SUM('[2]CBL Score Standard'!$D85:$H85,0))))))</f>
        <v>0</v>
      </c>
      <c r="K29" s="1029"/>
      <c r="L29" s="1029"/>
      <c r="M29" s="934" t="s">
        <v>6</v>
      </c>
      <c r="N29" s="889" t="s">
        <v>55</v>
      </c>
      <c r="O29" s="923" t="s">
        <v>196</v>
      </c>
      <c r="P29" s="964" t="s">
        <v>145</v>
      </c>
      <c r="Q29" s="976" t="s">
        <v>651</v>
      </c>
      <c r="R29" s="976" t="s">
        <v>652</v>
      </c>
      <c r="S29" s="903"/>
      <c r="T29" s="997"/>
      <c r="U29" s="997"/>
      <c r="V29" s="997"/>
      <c r="W29" s="997"/>
      <c r="X29" s="997"/>
      <c r="Y29" s="899" t="s">
        <v>197</v>
      </c>
      <c r="Z29" s="981">
        <f t="shared" si="2"/>
        <v>0</v>
      </c>
      <c r="AA29" s="982"/>
      <c r="AB29" s="982"/>
      <c r="AC29" s="982"/>
      <c r="AD29" s="982"/>
      <c r="AE29" s="980"/>
      <c r="AF29" s="980"/>
      <c r="AG29" s="980"/>
      <c r="AH29" s="980"/>
      <c r="AI29" s="980"/>
      <c r="AJ29" s="980"/>
    </row>
    <row r="30" spans="1:36" x14ac:dyDescent="0.3">
      <c r="A30" s="940" t="s">
        <v>149</v>
      </c>
      <c r="B30" s="933" t="s">
        <v>149</v>
      </c>
      <c r="C30" s="1002"/>
      <c r="D30" s="1002" t="s">
        <v>77</v>
      </c>
      <c r="E30" s="1002"/>
      <c r="F30" s="1002"/>
      <c r="G30" s="1002"/>
      <c r="H30" s="939">
        <f>IF(C30&lt;&gt;"",'[2]CBL Score Standard'!$D86,IF(D30&lt;&gt;"",SUM('[2]CBL Score Standard'!$D86:$E86),IF(E30&lt;&gt;"",SUM('[2]CBL Score Standard'!$D86:$F86),IF(F30&lt;&gt;"",SUM('[2]CBL Score Standard'!$D86:$G86),IF(G30&lt;&gt;"",SUM('[2]CBL Score Standard'!$D86:$H86,0))))))</f>
        <v>0.13742071881606766</v>
      </c>
      <c r="K30" s="1029"/>
      <c r="L30" s="1029"/>
      <c r="M30" s="934" t="s">
        <v>6</v>
      </c>
      <c r="N30" s="889" t="s">
        <v>55</v>
      </c>
      <c r="O30" s="923" t="s">
        <v>198</v>
      </c>
      <c r="P30" s="965"/>
      <c r="Q30" s="892" t="s">
        <v>199</v>
      </c>
      <c r="R30" s="898" t="s">
        <v>200</v>
      </c>
      <c r="S30" s="903"/>
      <c r="T30" s="997"/>
      <c r="U30" s="997"/>
      <c r="V30" s="997"/>
      <c r="W30" s="997"/>
      <c r="X30" s="997"/>
      <c r="Y30" s="902" t="s">
        <v>201</v>
      </c>
      <c r="Z30" s="981">
        <f t="shared" si="2"/>
        <v>0</v>
      </c>
      <c r="AA30" s="982"/>
      <c r="AB30" s="982"/>
      <c r="AC30" s="982"/>
      <c r="AD30" s="982"/>
      <c r="AE30" s="980"/>
      <c r="AF30" s="980"/>
      <c r="AG30" s="980"/>
      <c r="AH30" s="980"/>
      <c r="AI30" s="980"/>
      <c r="AJ30" s="980"/>
    </row>
    <row r="31" spans="1:36" x14ac:dyDescent="0.3">
      <c r="A31" s="940" t="s">
        <v>149</v>
      </c>
      <c r="B31" s="933" t="s">
        <v>370</v>
      </c>
      <c r="C31" s="1003"/>
      <c r="D31" s="1003"/>
      <c r="E31" s="1004"/>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923" t="s">
        <v>202</v>
      </c>
      <c r="P31" s="995">
        <v>43629</v>
      </c>
      <c r="Q31" s="892" t="s">
        <v>384</v>
      </c>
      <c r="R31" s="898" t="s">
        <v>385</v>
      </c>
      <c r="S31" s="903"/>
      <c r="T31" s="997"/>
      <c r="U31" s="997"/>
      <c r="V31" s="997"/>
      <c r="W31" s="997"/>
      <c r="X31" s="997"/>
      <c r="Y31" s="902" t="s">
        <v>203</v>
      </c>
      <c r="Z31" s="981">
        <f t="shared" si="2"/>
        <v>0</v>
      </c>
      <c r="AA31" s="982"/>
      <c r="AB31" s="982"/>
      <c r="AC31" s="982"/>
      <c r="AD31" s="982"/>
      <c r="AE31" s="980"/>
      <c r="AF31" s="980"/>
      <c r="AG31" s="980"/>
      <c r="AH31" s="980"/>
      <c r="AI31" s="980"/>
      <c r="AJ31" s="980"/>
    </row>
    <row r="32" spans="1:36" ht="26.4" x14ac:dyDescent="0.3">
      <c r="A32" s="940" t="s">
        <v>31</v>
      </c>
      <c r="B32" s="933" t="s">
        <v>660</v>
      </c>
      <c r="C32" s="1002"/>
      <c r="D32" s="1002" t="s">
        <v>77</v>
      </c>
      <c r="E32" s="1002"/>
      <c r="F32" s="1002"/>
      <c r="G32" s="1002"/>
      <c r="H32" s="939">
        <f>IF(C32&lt;&gt;"",'[2]CBL Score Standard'!$D88,IF(D32&lt;&gt;"",SUM('[2]CBL Score Standard'!$D88:$E88),IF(E32&lt;&gt;"",SUM('[2]CBL Score Standard'!$D88:$F88),IF(F32&lt;&gt;"",SUM('[2]CBL Score Standard'!$D88:$G88),IF(G32&lt;&gt;"",SUM('[2]CBL Score Standard'!$D88:$H88,0))))))</f>
        <v>0.13742071881606766</v>
      </c>
      <c r="K32" s="1029"/>
      <c r="L32" s="1029"/>
      <c r="M32" s="934" t="s">
        <v>6</v>
      </c>
      <c r="N32" s="889" t="s">
        <v>56</v>
      </c>
      <c r="O32" s="923" t="s">
        <v>427</v>
      </c>
      <c r="P32" s="995">
        <v>43613</v>
      </c>
      <c r="Q32" s="892" t="s">
        <v>167</v>
      </c>
      <c r="R32" s="898" t="s">
        <v>204</v>
      </c>
      <c r="S32" s="889" t="s">
        <v>622</v>
      </c>
      <c r="T32" s="997" t="s">
        <v>72</v>
      </c>
      <c r="U32" s="993">
        <v>44048</v>
      </c>
      <c r="V32" s="1001" t="s">
        <v>374</v>
      </c>
      <c r="W32" s="997"/>
      <c r="X32" s="997"/>
      <c r="Y32" s="899" t="s">
        <v>205</v>
      </c>
      <c r="Z32" s="981">
        <f t="shared" si="2"/>
        <v>0</v>
      </c>
      <c r="AA32" s="982"/>
      <c r="AB32" s="982"/>
      <c r="AC32" s="982"/>
      <c r="AD32" s="982"/>
      <c r="AE32" s="980"/>
      <c r="AF32" s="980"/>
      <c r="AG32" s="980"/>
      <c r="AH32" s="980"/>
      <c r="AI32" s="980"/>
      <c r="AJ32" s="980"/>
    </row>
    <row r="33" spans="1:36" x14ac:dyDescent="0.3">
      <c r="A33" s="940" t="s">
        <v>31</v>
      </c>
      <c r="B33" s="933" t="s">
        <v>175</v>
      </c>
      <c r="C33" s="1003"/>
      <c r="D33" s="1002" t="s">
        <v>77</v>
      </c>
      <c r="E33" s="1005"/>
      <c r="F33" s="1002"/>
      <c r="G33" s="1002"/>
      <c r="H33" s="939">
        <f>IF(C33&lt;&gt;"",'[2]CBL Score Standard'!$D89,IF(D33&lt;&gt;"",SUM('[2]CBL Score Standard'!$D89:$E89),IF(E33&lt;&gt;"",SUM('[2]CBL Score Standard'!$D89:$F89),IF(F33&lt;&gt;"",SUM('[2]CBL Score Standard'!$D89:$G89),IF(G33&lt;&gt;"",SUM('[2]CBL Score Standard'!$D89:$H89,0))))))</f>
        <v>0.13742071881606766</v>
      </c>
      <c r="K33" s="1029"/>
      <c r="L33" s="1029"/>
      <c r="M33" s="934" t="s">
        <v>6</v>
      </c>
      <c r="N33" s="889" t="s">
        <v>0</v>
      </c>
      <c r="O33" s="923" t="s">
        <v>426</v>
      </c>
      <c r="P33" s="892" t="s">
        <v>145</v>
      </c>
      <c r="Q33" s="892" t="s">
        <v>206</v>
      </c>
      <c r="R33" s="893" t="s">
        <v>206</v>
      </c>
      <c r="S33" s="889" t="s">
        <v>622</v>
      </c>
      <c r="T33" s="997" t="s">
        <v>72</v>
      </c>
      <c r="U33" s="997"/>
      <c r="V33" s="997" t="s">
        <v>374</v>
      </c>
      <c r="W33" s="997"/>
      <c r="X33" s="997"/>
      <c r="Y33" s="894"/>
      <c r="Z33" s="981">
        <f t="shared" si="2"/>
        <v>0</v>
      </c>
      <c r="AA33" s="982"/>
      <c r="AB33" s="982"/>
      <c r="AC33" s="982"/>
      <c r="AD33" s="982"/>
      <c r="AE33" s="980"/>
      <c r="AF33" s="980"/>
      <c r="AG33" s="980"/>
      <c r="AH33" s="980"/>
      <c r="AI33" s="980"/>
      <c r="AJ33" s="980"/>
    </row>
    <row r="34" spans="1:36" x14ac:dyDescent="0.3">
      <c r="A34" s="940" t="s">
        <v>46</v>
      </c>
      <c r="B34" s="933" t="s">
        <v>171</v>
      </c>
      <c r="C34" s="1003"/>
      <c r="D34" s="1002" t="s">
        <v>77</v>
      </c>
      <c r="E34" s="1005"/>
      <c r="F34" s="1002"/>
      <c r="G34" s="1002"/>
      <c r="H34" s="939">
        <f>IF(C34&lt;&gt;"",'[2]CBL Score Standard'!$D90,IF(D34&lt;&gt;"",SUM('[2]CBL Score Standard'!$D90:$E90),IF(E34&lt;&gt;"",SUM('[2]CBL Score Standard'!$D90:$F90),IF(F34&lt;&gt;"",SUM('[2]CBL Score Standard'!$D90:$G90),IF(G34&lt;&gt;"",SUM('[2]CBL Score Standard'!$D90:$H90,0))))))</f>
        <v>4.6511627906976744E-2</v>
      </c>
      <c r="K34" s="1029"/>
      <c r="L34" s="1029"/>
      <c r="M34" s="934" t="s">
        <v>6</v>
      </c>
      <c r="N34" s="889" t="s">
        <v>53</v>
      </c>
      <c r="O34" s="926" t="s">
        <v>371</v>
      </c>
      <c r="P34" s="892" t="s">
        <v>145</v>
      </c>
      <c r="Q34" s="892" t="s">
        <v>164</v>
      </c>
      <c r="R34" s="898" t="s">
        <v>207</v>
      </c>
      <c r="S34" s="889"/>
      <c r="T34" s="997"/>
      <c r="U34" s="997"/>
      <c r="V34" s="997"/>
      <c r="W34" s="997"/>
      <c r="X34" s="997"/>
      <c r="Y34" s="902" t="s">
        <v>208</v>
      </c>
      <c r="Z34" s="981">
        <f t="shared" si="2"/>
        <v>0</v>
      </c>
      <c r="AA34" s="982"/>
      <c r="AB34" s="982"/>
      <c r="AC34" s="982"/>
      <c r="AD34" s="982"/>
      <c r="AE34" s="980"/>
      <c r="AF34" s="980"/>
      <c r="AG34" s="980"/>
      <c r="AH34" s="980"/>
      <c r="AI34" s="980"/>
      <c r="AJ34" s="980"/>
    </row>
    <row r="35" spans="1:36" ht="28.8" x14ac:dyDescent="0.3">
      <c r="A35" s="940" t="s">
        <v>2</v>
      </c>
      <c r="B35" s="933" t="s">
        <v>234</v>
      </c>
      <c r="C35" s="1003"/>
      <c r="D35" s="1003"/>
      <c r="E35" s="1003"/>
      <c r="F35" s="1002"/>
      <c r="G35" s="1002"/>
      <c r="H35" s="939" t="b">
        <f>IF(C35&lt;&gt;"",'[2]CBL Score Standard'!$D91,IF(D35&lt;&gt;"",SUM('[2]CBL Score Standard'!$D91:$E91),IF(E35&lt;&gt;"",SUM('[2]CBL Score Standard'!$D91:$F91),IF(F35&lt;&gt;"",SUM('[2]CBL Score Standard'!$D91:$G91),IF(G35&lt;&gt;"",SUM('[2]CBL Score Standard'!$D91:$H91,0))))))</f>
        <v>0</v>
      </c>
      <c r="K35" s="1030"/>
      <c r="L35" s="1030"/>
      <c r="M35" s="934" t="s">
        <v>6</v>
      </c>
      <c r="N35" s="889" t="s">
        <v>54</v>
      </c>
      <c r="O35" s="923" t="s">
        <v>345</v>
      </c>
      <c r="P35" s="995">
        <v>43644</v>
      </c>
      <c r="Q35" s="892" t="s">
        <v>209</v>
      </c>
      <c r="R35" s="898" t="s">
        <v>210</v>
      </c>
      <c r="S35" s="889" t="s">
        <v>622</v>
      </c>
      <c r="T35" s="997" t="s">
        <v>72</v>
      </c>
      <c r="U35" s="999">
        <v>43999</v>
      </c>
      <c r="V35" s="997" t="s">
        <v>374</v>
      </c>
      <c r="W35" s="997"/>
      <c r="X35" s="997"/>
      <c r="Y35" s="973" t="s">
        <v>629</v>
      </c>
      <c r="Z35" s="981">
        <f t="shared" si="2"/>
        <v>0</v>
      </c>
      <c r="AA35" s="982"/>
      <c r="AB35" s="982"/>
      <c r="AC35" s="982"/>
      <c r="AD35" s="982"/>
      <c r="AE35" s="980"/>
      <c r="AF35" s="980"/>
      <c r="AG35" s="980"/>
      <c r="AH35" s="980"/>
      <c r="AI35" s="980"/>
      <c r="AJ35" s="980"/>
    </row>
    <row r="36" spans="1:36" x14ac:dyDescent="0.3">
      <c r="A36" s="940" t="s">
        <v>54</v>
      </c>
      <c r="B36" s="933" t="s">
        <v>425</v>
      </c>
      <c r="C36" s="1002"/>
      <c r="D36" s="1002" t="s">
        <v>77</v>
      </c>
      <c r="E36" s="1002"/>
      <c r="F36" s="1002"/>
      <c r="G36" s="1002"/>
      <c r="H36" s="939">
        <f>IF(C36&lt;&gt;"",'[2]CBL Score Standard'!$D92,IF(D36&lt;&gt;"",SUM('[2]CBL Score Standard'!$D92:$E92),IF(E36&lt;&gt;"",SUM('[2]CBL Score Standard'!$D92:$F92),IF(F36&lt;&gt;"",SUM('[2]CBL Score Standard'!$D92:$G92),IF(G36&lt;&gt;"",SUM('[2]CBL Score Standard'!$D92:$H92,0))))))</f>
        <v>0.13742071881606766</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2"/>
      <c r="E37" s="1002" t="s">
        <v>77</v>
      </c>
      <c r="F37" s="1002"/>
      <c r="G37" s="1002"/>
      <c r="H37" s="939">
        <f>IF(C37&lt;&gt;"",'[2]CBL Score Standard'!$D93,IF(D37&lt;&gt;"",SUM('[2]CBL Score Standard'!$D93:$E93),IF(E37&lt;&gt;"",SUM('[2]CBL Score Standard'!$D93:$F93),IF(F37&lt;&gt;"",SUM('[2]CBL Score Standard'!$D93:$G93),IF(G37&lt;&gt;"",SUM('[2]CBL Score Standard'!$D93:$H93,0))))))</f>
        <v>7.468064199148379E-2</v>
      </c>
      <c r="K37" s="1173" t="s">
        <v>211</v>
      </c>
      <c r="L37" s="1174"/>
      <c r="M37" s="1174"/>
      <c r="N37" s="1174"/>
      <c r="O37" s="1174"/>
      <c r="P37" s="1174"/>
      <c r="Q37" s="1174"/>
      <c r="R37" s="1174"/>
      <c r="S37" s="1174"/>
      <c r="T37" s="1174"/>
      <c r="U37" s="1174"/>
      <c r="V37" s="1174"/>
      <c r="W37" s="1174"/>
      <c r="X37" s="1174"/>
      <c r="Y37" s="1174"/>
      <c r="Z37" s="985"/>
      <c r="AA37" s="1026"/>
      <c r="AB37" s="1026"/>
      <c r="AC37" s="1026"/>
      <c r="AD37" s="1026"/>
      <c r="AE37" s="1026"/>
      <c r="AF37" s="1026"/>
      <c r="AG37" s="1026"/>
      <c r="AH37" s="1026"/>
      <c r="AI37" s="1026"/>
      <c r="AJ37" s="1026"/>
    </row>
    <row r="38" spans="1:36" ht="27.6" x14ac:dyDescent="0.3">
      <c r="A38" s="940" t="s">
        <v>54</v>
      </c>
      <c r="B38" s="933" t="s">
        <v>231</v>
      </c>
      <c r="C38" s="1003"/>
      <c r="D38" s="1003"/>
      <c r="E38" s="1002"/>
      <c r="F38" s="1002"/>
      <c r="G38" s="1002"/>
      <c r="H38" s="939" t="b">
        <f>IF(C38&lt;&gt;"",'[2]CBL Score Standard'!$D94,IF(D38&lt;&gt;"",SUM('[2]CBL Score Standard'!$D94:$E94),IF(E38&lt;&gt;"",SUM('[2]CBL Score Standard'!$D94:$F94),IF(F38&lt;&gt;"",SUM('[2]CBL Score Standard'!$D94:$G94),IF(G38&lt;&gt;"",SUM('[2]CBL Score Standard'!$D94:$H94,0))))))</f>
        <v>0</v>
      </c>
      <c r="K38" s="1037" t="s">
        <v>133</v>
      </c>
      <c r="L38" s="1037" t="s">
        <v>91</v>
      </c>
      <c r="M38" s="1182" t="s">
        <v>75</v>
      </c>
      <c r="N38" s="1184" t="s">
        <v>134</v>
      </c>
      <c r="O38" s="1025" t="s">
        <v>135</v>
      </c>
      <c r="P38" s="1037" t="s">
        <v>136</v>
      </c>
      <c r="Q38" s="1037" t="s">
        <v>137</v>
      </c>
      <c r="R38" s="1037" t="s">
        <v>138</v>
      </c>
      <c r="S38" s="1035" t="s">
        <v>139</v>
      </c>
      <c r="T38" s="1027" t="s">
        <v>344</v>
      </c>
      <c r="U38" s="1027" t="s">
        <v>342</v>
      </c>
      <c r="V38" s="1027"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940" t="s">
        <v>53</v>
      </c>
      <c r="B39" s="933" t="s">
        <v>371</v>
      </c>
      <c r="C39" s="1003"/>
      <c r="D39" s="1004"/>
      <c r="E39" s="1004"/>
      <c r="F39" s="1002"/>
      <c r="G39" s="1002"/>
      <c r="H39" s="939" t="b">
        <f>IF(C39&lt;&gt;"",'[2]CBL Score Standard'!$D95,IF(D39&lt;&gt;"",SUM('[2]CBL Score Standard'!$D95:$E95),IF(E39&lt;&gt;"",SUM('[2]CBL Score Standard'!$D95:$F95),IF(F39&lt;&gt;"",SUM('[2]CBL Score Standard'!$D95:$G95),IF(G39&lt;&gt;"",SUM('[2]CBL Score Standard'!$D95:$H95,0))))))</f>
        <v>0</v>
      </c>
      <c r="K39" s="1031"/>
      <c r="L39" s="1031"/>
      <c r="M39" s="1183"/>
      <c r="N39" s="1190"/>
      <c r="O39" s="1024"/>
      <c r="P39" s="888" t="s">
        <v>141</v>
      </c>
      <c r="Q39" s="1031"/>
      <c r="R39" s="1031"/>
      <c r="S39" s="1036"/>
      <c r="T39" s="1027"/>
      <c r="U39" s="1027"/>
      <c r="V39" s="1027"/>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x14ac:dyDescent="0.3">
      <c r="A40" s="940" t="s">
        <v>53</v>
      </c>
      <c r="B40" s="933" t="s">
        <v>223</v>
      </c>
      <c r="C40" s="1003"/>
      <c r="D40" s="1003"/>
      <c r="E40" s="1004"/>
      <c r="F40" s="1002"/>
      <c r="G40" s="1002"/>
      <c r="H40" s="939" t="b">
        <f>IF(C40&lt;&gt;"",'[2]CBL Score Standard'!$D96,IF(D40&lt;&gt;"",SUM('[2]CBL Score Standard'!$D96:$E96),IF(E40&lt;&gt;"",SUM('[2]CBL Score Standard'!$D96:$F96),IF(F40&lt;&gt;"",SUM('[2]CBL Score Standard'!$D96:$G96),IF(G40&lt;&gt;"",SUM('[2]CBL Score Standard'!$D96:$H96,0))))))</f>
        <v>0</v>
      </c>
      <c r="K40" s="1028" t="s">
        <v>142</v>
      </c>
      <c r="L40" s="1028" t="s">
        <v>143</v>
      </c>
      <c r="M40" s="934" t="s">
        <v>7</v>
      </c>
      <c r="N40" s="889" t="s">
        <v>56</v>
      </c>
      <c r="O40" s="923" t="s">
        <v>663</v>
      </c>
      <c r="P40" s="964" t="s">
        <v>145</v>
      </c>
      <c r="Q40" s="892" t="s">
        <v>212</v>
      </c>
      <c r="R40" s="898" t="s">
        <v>213</v>
      </c>
      <c r="S40" s="889" t="s">
        <v>622</v>
      </c>
      <c r="T40" s="997"/>
      <c r="U40" s="999"/>
      <c r="V40" s="1001"/>
      <c r="W40" s="997"/>
      <c r="X40" s="997"/>
      <c r="Y40" s="899" t="s">
        <v>214</v>
      </c>
      <c r="Z40" s="981">
        <f t="shared" ref="Z40:Z55" si="3">DATEDIF(AA40,AB40,"m")/12+DATEDIF(AC40,AD40,"m")/12+DATEDIF(AE40,AF40,"m")/12+DATEDIF(AG40,AH40,"m")/12+DATEDIF(AI40,AJ40,"m")/12</f>
        <v>0</v>
      </c>
      <c r="AA40" s="982"/>
      <c r="AB40" s="982"/>
      <c r="AC40" s="982"/>
      <c r="AD40" s="982"/>
      <c r="AE40" s="980"/>
      <c r="AF40" s="980"/>
      <c r="AG40" s="980"/>
      <c r="AH40" s="980"/>
      <c r="AI40" s="980"/>
      <c r="AJ40" s="980"/>
    </row>
    <row r="41" spans="1:36" x14ac:dyDescent="0.3">
      <c r="A41" s="940" t="s">
        <v>53</v>
      </c>
      <c r="B41" s="933" t="s">
        <v>226</v>
      </c>
      <c r="C41" s="1003"/>
      <c r="D41" s="1003"/>
      <c r="E41" s="1004"/>
      <c r="F41" s="1002"/>
      <c r="G41" s="1002"/>
      <c r="H41" s="939" t="b">
        <f>IF(C41&lt;&gt;"",'[2]CBL Score Standard'!$D97,IF(D41&lt;&gt;"",SUM('[2]CBL Score Standard'!$D97:$E97),IF(E41&lt;&gt;"",SUM('[2]CBL Score Standard'!$D97:$F97),IF(F41&lt;&gt;"",SUM('[2]CBL Score Standard'!$D97:$G97),IF(G41&lt;&gt;"",SUM('[2]CBL Score Standard'!$D97:$H97,0))))))</f>
        <v>0</v>
      </c>
      <c r="K41" s="1029"/>
      <c r="L41" s="1029"/>
      <c r="M41" s="934" t="s">
        <v>7</v>
      </c>
      <c r="N41" s="889" t="s">
        <v>56</v>
      </c>
      <c r="O41" s="923" t="s">
        <v>215</v>
      </c>
      <c r="P41" s="966"/>
      <c r="Q41" s="892" t="s">
        <v>164</v>
      </c>
      <c r="R41" s="898" t="s">
        <v>207</v>
      </c>
      <c r="S41" s="889" t="s">
        <v>622</v>
      </c>
      <c r="T41" s="997" t="s">
        <v>72</v>
      </c>
      <c r="U41" s="999">
        <v>44106</v>
      </c>
      <c r="V41" s="1001" t="s">
        <v>374</v>
      </c>
      <c r="W41" s="997"/>
      <c r="X41" s="997"/>
      <c r="Y41" s="902" t="s">
        <v>216</v>
      </c>
      <c r="Z41" s="981">
        <f t="shared" si="3"/>
        <v>0</v>
      </c>
      <c r="AA41" s="982"/>
      <c r="AB41" s="982"/>
      <c r="AC41" s="982"/>
      <c r="AD41" s="982"/>
      <c r="AE41" s="980"/>
      <c r="AF41" s="980"/>
      <c r="AG41" s="980"/>
      <c r="AH41" s="980"/>
      <c r="AI41" s="980"/>
      <c r="AJ41" s="980"/>
    </row>
    <row r="42" spans="1:36" ht="12.75" customHeight="1"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29"/>
      <c r="L42" s="1029"/>
      <c r="M42" s="934" t="s">
        <v>7</v>
      </c>
      <c r="N42" s="889" t="s">
        <v>55</v>
      </c>
      <c r="O42" s="927" t="s">
        <v>664</v>
      </c>
      <c r="P42" s="966"/>
      <c r="Q42" s="976" t="s">
        <v>653</v>
      </c>
      <c r="R42" s="976" t="s">
        <v>654</v>
      </c>
      <c r="S42" s="889" t="s">
        <v>622</v>
      </c>
      <c r="T42" s="997" t="s">
        <v>72</v>
      </c>
      <c r="U42" s="999">
        <v>44049</v>
      </c>
      <c r="V42" s="1001" t="s">
        <v>374</v>
      </c>
      <c r="W42" s="997"/>
      <c r="X42" s="997"/>
      <c r="Y42" s="905" t="s">
        <v>249</v>
      </c>
      <c r="Z42" s="981">
        <f t="shared" si="3"/>
        <v>0</v>
      </c>
      <c r="AA42" s="982"/>
      <c r="AB42" s="982"/>
      <c r="AC42" s="982"/>
      <c r="AD42" s="982"/>
      <c r="AE42" s="980"/>
      <c r="AF42" s="980"/>
      <c r="AG42" s="980"/>
      <c r="AH42" s="980"/>
      <c r="AI42" s="980"/>
      <c r="AJ42" s="980"/>
    </row>
    <row r="43" spans="1:36" ht="27.6" x14ac:dyDescent="0.3">
      <c r="A43" s="940" t="s">
        <v>0</v>
      </c>
      <c r="B43" s="933" t="s">
        <v>426</v>
      </c>
      <c r="C43" s="1003"/>
      <c r="D43" s="1002" t="s">
        <v>77</v>
      </c>
      <c r="E43" s="1002"/>
      <c r="F43" s="1002"/>
      <c r="G43" s="1002"/>
      <c r="H43" s="939">
        <f>IF(C43&lt;&gt;"",'[2]CBL Score Standard'!$D99,IF(D43&lt;&gt;"",SUM('[2]CBL Score Standard'!$D99:$E99),IF(E43&lt;&gt;"",SUM('[2]CBL Score Standard'!$D99:$F99),IF(F43&lt;&gt;"",SUM('[2]CBL Score Standard'!$D99:$G99),IF(G43&lt;&gt;"",SUM('[2]CBL Score Standard'!$D99:$H99,0))))))</f>
        <v>4.6511627906976744E-2</v>
      </c>
      <c r="K43" s="1029"/>
      <c r="L43" s="1029"/>
      <c r="M43" s="934" t="s">
        <v>7</v>
      </c>
      <c r="N43" s="889" t="s">
        <v>55</v>
      </c>
      <c r="O43" s="923" t="s">
        <v>448</v>
      </c>
      <c r="P43" s="965"/>
      <c r="Q43" s="976" t="s">
        <v>655</v>
      </c>
      <c r="R43" s="976" t="s">
        <v>656</v>
      </c>
      <c r="S43" s="889" t="s">
        <v>622</v>
      </c>
      <c r="T43" s="997" t="s">
        <v>72</v>
      </c>
      <c r="U43" s="999">
        <v>44111</v>
      </c>
      <c r="V43" s="1001" t="s">
        <v>374</v>
      </c>
      <c r="W43" s="997"/>
      <c r="X43" s="997"/>
      <c r="Y43" s="902" t="s">
        <v>219</v>
      </c>
      <c r="Z43" s="981">
        <f t="shared" si="3"/>
        <v>0</v>
      </c>
      <c r="AA43" s="982"/>
      <c r="AB43" s="982"/>
      <c r="AC43" s="982"/>
      <c r="AD43" s="982"/>
      <c r="AE43" s="980"/>
      <c r="AF43" s="980"/>
      <c r="AG43" s="980"/>
      <c r="AH43" s="980"/>
      <c r="AI43" s="980"/>
      <c r="AJ43" s="980"/>
    </row>
    <row r="44" spans="1:36" ht="26.4" x14ac:dyDescent="0.3">
      <c r="A44" s="940" t="s">
        <v>41</v>
      </c>
      <c r="B44" s="933" t="s">
        <v>450</v>
      </c>
      <c r="C44" s="1002"/>
      <c r="D44" s="1002" t="s">
        <v>77</v>
      </c>
      <c r="E44" s="1002"/>
      <c r="F44" s="1002"/>
      <c r="G44" s="1002"/>
      <c r="H44" s="939">
        <f>IF(C44&lt;&gt;"",'[2]CBL Score Standard'!$D100,IF(D44&lt;&gt;"",SUM('[2]CBL Score Standard'!$D100:$E100),IF(E44&lt;&gt;"",SUM('[2]CBL Score Standard'!$D100:$F100),IF(F44&lt;&gt;"",SUM('[2]CBL Score Standard'!$D100:$G100),IF(G44&lt;&gt;"",SUM('[2]CBL Score Standard'!$D100:$H100,0))))))</f>
        <v>0.13742071881606766</v>
      </c>
      <c r="K44" s="1029"/>
      <c r="L44" s="1029"/>
      <c r="M44" s="934" t="s">
        <v>7</v>
      </c>
      <c r="N44" s="889" t="s">
        <v>55</v>
      </c>
      <c r="O44" s="923" t="s">
        <v>185</v>
      </c>
      <c r="P44" s="1028" t="s">
        <v>145</v>
      </c>
      <c r="Q44" s="976" t="s">
        <v>220</v>
      </c>
      <c r="R44" s="976" t="s">
        <v>270</v>
      </c>
      <c r="S44" s="889"/>
      <c r="T44" s="997"/>
      <c r="U44" s="997"/>
      <c r="V44" s="997"/>
      <c r="W44" s="997"/>
      <c r="X44" s="997"/>
      <c r="Y44" s="902" t="s">
        <v>186</v>
      </c>
      <c r="Z44" s="981">
        <f t="shared" si="3"/>
        <v>0</v>
      </c>
      <c r="AA44" s="982"/>
      <c r="AB44" s="982"/>
      <c r="AC44" s="982"/>
      <c r="AD44" s="982"/>
      <c r="AE44" s="980"/>
      <c r="AF44" s="980"/>
      <c r="AG44" s="980"/>
      <c r="AH44" s="980"/>
      <c r="AI44" s="980"/>
      <c r="AJ44" s="980"/>
    </row>
    <row r="45" spans="1:36" ht="27.6" x14ac:dyDescent="0.3">
      <c r="A45" s="940" t="s">
        <v>41</v>
      </c>
      <c r="B45" s="933" t="s">
        <v>178</v>
      </c>
      <c r="C45" s="1003"/>
      <c r="D45" s="1002" t="s">
        <v>77</v>
      </c>
      <c r="E45" s="1005"/>
      <c r="F45" s="1002"/>
      <c r="G45" s="1002"/>
      <c r="H45" s="939">
        <f>IF(C45&lt;&gt;"",'[2]CBL Score Standard'!$D101,IF(D45&lt;&gt;"",SUM('[2]CBL Score Standard'!$D101:$E101),IF(E45&lt;&gt;"",SUM('[2]CBL Score Standard'!$D101:$F101),IF(F45&lt;&gt;"",SUM('[2]CBL Score Standard'!$D101:$G101),IF(G45&lt;&gt;"",SUM('[2]CBL Score Standard'!$D101:$H101,0))))))</f>
        <v>4.6511627906976744E-2</v>
      </c>
      <c r="K45" s="1029"/>
      <c r="L45" s="1029"/>
      <c r="M45" s="934" t="s">
        <v>7</v>
      </c>
      <c r="N45" s="889" t="s">
        <v>55</v>
      </c>
      <c r="O45" s="923" t="s">
        <v>694</v>
      </c>
      <c r="P45" s="995">
        <v>43539</v>
      </c>
      <c r="Q45" s="976" t="s">
        <v>658</v>
      </c>
      <c r="R45" s="976" t="s">
        <v>657</v>
      </c>
      <c r="S45" s="889"/>
      <c r="T45" s="997"/>
      <c r="U45" s="997"/>
      <c r="V45" s="997"/>
      <c r="W45" s="997"/>
      <c r="X45" s="997"/>
      <c r="Y45" s="902" t="s">
        <v>186</v>
      </c>
      <c r="Z45" s="981">
        <f t="shared" si="3"/>
        <v>0</v>
      </c>
      <c r="AA45" s="982"/>
      <c r="AB45" s="982"/>
      <c r="AC45" s="982"/>
      <c r="AD45" s="982"/>
      <c r="AE45" s="980"/>
      <c r="AF45" s="980"/>
      <c r="AG45" s="980"/>
      <c r="AH45" s="980"/>
      <c r="AI45" s="980"/>
      <c r="AJ45" s="980"/>
    </row>
    <row r="46" spans="1:36" ht="27.6"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995">
        <v>43607</v>
      </c>
      <c r="Q46" s="892" t="s">
        <v>221</v>
      </c>
      <c r="R46" s="898" t="s">
        <v>200</v>
      </c>
      <c r="S46" s="889" t="s">
        <v>622</v>
      </c>
      <c r="T46" s="997" t="s">
        <v>72</v>
      </c>
      <c r="U46" s="995">
        <v>44035</v>
      </c>
      <c r="V46" s="997" t="s">
        <v>374</v>
      </c>
      <c r="W46" s="997"/>
      <c r="X46" s="997"/>
      <c r="Y46" s="899" t="s">
        <v>222</v>
      </c>
      <c r="Z46" s="981">
        <f t="shared" si="3"/>
        <v>0</v>
      </c>
      <c r="AA46" s="982"/>
      <c r="AB46" s="982"/>
      <c r="AC46" s="982"/>
      <c r="AD46" s="982"/>
      <c r="AE46" s="980"/>
      <c r="AF46" s="980"/>
      <c r="AG46" s="980"/>
      <c r="AH46" s="980"/>
      <c r="AI46" s="980"/>
      <c r="AJ46" s="980"/>
    </row>
    <row r="47" spans="1:36" x14ac:dyDescent="0.3">
      <c r="A47" s="940" t="s">
        <v>144</v>
      </c>
      <c r="B47" s="933" t="s">
        <v>372</v>
      </c>
      <c r="C47" s="1002"/>
      <c r="D47" s="1002" t="s">
        <v>77</v>
      </c>
      <c r="E47" s="1002"/>
      <c r="F47" s="1002"/>
      <c r="G47" s="1002"/>
      <c r="H47" s="939">
        <f>IF(C47&lt;&gt;"",'[2]CBL Score Standard'!$D103,IF(D47&lt;&gt;"",SUM('[2]CBL Score Standard'!$D103:$E103),IF(E47&lt;&gt;"",SUM('[2]CBL Score Standard'!$D103:$F103),IF(F47&lt;&gt;"",SUM('[2]CBL Score Standard'!$D103:$G103),IF(G47&lt;&gt;"",SUM('[2]CBL Score Standard'!$D103:$H103,0))))))</f>
        <v>0.13742071881606766</v>
      </c>
      <c r="K47" s="1029"/>
      <c r="L47" s="1029"/>
      <c r="M47" s="934" t="s">
        <v>7</v>
      </c>
      <c r="N47" s="889" t="s">
        <v>53</v>
      </c>
      <c r="O47" s="923" t="s">
        <v>223</v>
      </c>
      <c r="P47" s="906">
        <v>43621</v>
      </c>
      <c r="Q47" s="891" t="s">
        <v>224</v>
      </c>
      <c r="R47" s="907" t="s">
        <v>225</v>
      </c>
      <c r="S47" s="889"/>
      <c r="T47" s="997"/>
      <c r="U47" s="997"/>
      <c r="V47" s="997"/>
      <c r="W47" s="997"/>
      <c r="X47" s="997"/>
      <c r="Y47" s="908" t="s">
        <v>632</v>
      </c>
      <c r="Z47" s="981">
        <f t="shared" si="3"/>
        <v>0</v>
      </c>
      <c r="AA47" s="982"/>
      <c r="AB47" s="982"/>
      <c r="AC47" s="982"/>
      <c r="AD47" s="982"/>
      <c r="AE47" s="980"/>
      <c r="AF47" s="980"/>
      <c r="AG47" s="980"/>
      <c r="AH47" s="980"/>
      <c r="AI47" s="980"/>
      <c r="AJ47" s="980"/>
    </row>
    <row r="48" spans="1:36" ht="39.6" x14ac:dyDescent="0.3">
      <c r="A48" s="940" t="s">
        <v>144</v>
      </c>
      <c r="B48" s="933" t="s">
        <v>373</v>
      </c>
      <c r="C48" s="1002"/>
      <c r="D48" s="1002" t="s">
        <v>77</v>
      </c>
      <c r="E48" s="1002"/>
      <c r="F48" s="1002"/>
      <c r="G48" s="1002"/>
      <c r="H48" s="939">
        <f>IF(C48&lt;&gt;"",'[2]CBL Score Standard'!$D104,IF(D48&lt;&gt;"",SUM('[2]CBL Score Standard'!$D104:$E104),IF(E48&lt;&gt;"",SUM('[2]CBL Score Standard'!$D104:$F104),IF(F48&lt;&gt;"",SUM('[2]CBL Score Standard'!$D104:$G104),IF(G48&lt;&gt;"",SUM('[2]CBL Score Standard'!$D104:$H104,0))))))</f>
        <v>0.13742071881606766</v>
      </c>
      <c r="K48" s="1029"/>
      <c r="L48" s="1029"/>
      <c r="M48" s="934" t="s">
        <v>7</v>
      </c>
      <c r="N48" s="889" t="s">
        <v>53</v>
      </c>
      <c r="O48" s="923" t="s">
        <v>226</v>
      </c>
      <c r="P48" s="906">
        <v>43602</v>
      </c>
      <c r="Q48" s="891" t="s">
        <v>227</v>
      </c>
      <c r="R48" s="907" t="s">
        <v>228</v>
      </c>
      <c r="S48" s="889"/>
      <c r="T48" s="997"/>
      <c r="U48" s="997"/>
      <c r="V48" s="997"/>
      <c r="W48" s="997"/>
      <c r="X48" s="997"/>
      <c r="Y48" s="908" t="s">
        <v>633</v>
      </c>
      <c r="Z48" s="981">
        <f t="shared" si="3"/>
        <v>0</v>
      </c>
      <c r="AA48" s="982"/>
      <c r="AB48" s="982"/>
      <c r="AC48" s="982"/>
      <c r="AD48" s="982"/>
      <c r="AE48" s="980"/>
      <c r="AF48" s="980"/>
      <c r="AG48" s="980"/>
      <c r="AH48" s="980"/>
      <c r="AI48" s="980"/>
      <c r="AJ48" s="980"/>
    </row>
    <row r="49" spans="1:36" ht="27.6" x14ac:dyDescent="0.3">
      <c r="A49" s="940" t="s">
        <v>144</v>
      </c>
      <c r="B49" s="933" t="s">
        <v>452</v>
      </c>
      <c r="C49" s="1002"/>
      <c r="D49" s="1002" t="s">
        <v>77</v>
      </c>
      <c r="E49" s="1002"/>
      <c r="F49" s="1002"/>
      <c r="G49" s="1002"/>
      <c r="H49" s="939">
        <f>IF(C49&lt;&gt;"",'[2]CBL Score Standard'!$D105,IF(D49&lt;&gt;"",SUM('[2]CBL Score Standard'!$D105:$E105),IF(E49&lt;&gt;"",SUM('[2]CBL Score Standard'!$D105:$F105),IF(F49&lt;&gt;"",SUM('[2]CBL Score Standard'!$D105:$G105),IF(G49&lt;&gt;"",SUM('[2]CBL Score Standard'!$D105:$H105,0))))))</f>
        <v>0.13742071881606766</v>
      </c>
      <c r="K49" s="1029"/>
      <c r="L49" s="1029"/>
      <c r="M49" s="934" t="s">
        <v>7</v>
      </c>
      <c r="N49" s="889" t="s">
        <v>59</v>
      </c>
      <c r="O49" s="925" t="s">
        <v>684</v>
      </c>
      <c r="P49" s="906">
        <v>43623</v>
      </c>
      <c r="Q49" s="891" t="s">
        <v>153</v>
      </c>
      <c r="R49" s="907" t="s">
        <v>156</v>
      </c>
      <c r="S49" s="889" t="s">
        <v>622</v>
      </c>
      <c r="T49" s="997" t="s">
        <v>72</v>
      </c>
      <c r="U49" s="1000">
        <v>44039</v>
      </c>
      <c r="V49" s="1001" t="s">
        <v>374</v>
      </c>
      <c r="W49" s="997"/>
      <c r="X49" s="997"/>
      <c r="Y49" s="908" t="s">
        <v>631</v>
      </c>
      <c r="Z49" s="981">
        <f t="shared" si="3"/>
        <v>0</v>
      </c>
      <c r="AA49" s="982"/>
      <c r="AB49" s="982"/>
      <c r="AC49" s="982"/>
      <c r="AD49" s="982"/>
      <c r="AE49" s="980"/>
      <c r="AF49" s="980"/>
      <c r="AG49" s="980"/>
      <c r="AH49" s="980"/>
      <c r="AI49" s="980"/>
      <c r="AJ49" s="980"/>
    </row>
    <row r="50" spans="1:36" ht="27.6" x14ac:dyDescent="0.3">
      <c r="A50" s="940" t="s">
        <v>144</v>
      </c>
      <c r="B50" s="933" t="s">
        <v>517</v>
      </c>
      <c r="C50" s="1002"/>
      <c r="D50" s="1002"/>
      <c r="E50" s="1002"/>
      <c r="F50" s="1002"/>
      <c r="G50" s="1002"/>
      <c r="H50" s="939" t="b">
        <f>IF(C50&lt;&gt;"",'[2]CBL Score Standard'!$D106,IF(D50&lt;&gt;"",SUM('[2]CBL Score Standard'!$D106:$E106),IF(E50&lt;&gt;"",SUM('[2]CBL Score Standard'!$D106:$F106),IF(F50&lt;&gt;"",SUM('[2]CBL Score Standard'!$D106:$G106),IF(G50&lt;&gt;"",SUM('[2]CBL Score Standard'!$D106:$H106,0))))))</f>
        <v>0</v>
      </c>
      <c r="K50" s="1029"/>
      <c r="L50" s="1029"/>
      <c r="M50" s="934" t="s">
        <v>7</v>
      </c>
      <c r="N50" s="889" t="s">
        <v>59</v>
      </c>
      <c r="O50" s="925" t="s">
        <v>683</v>
      </c>
      <c r="P50" s="906">
        <v>43623</v>
      </c>
      <c r="Q50" s="891" t="s">
        <v>153</v>
      </c>
      <c r="R50" s="907" t="s">
        <v>156</v>
      </c>
      <c r="S50" s="889" t="s">
        <v>622</v>
      </c>
      <c r="T50" s="997" t="s">
        <v>72</v>
      </c>
      <c r="U50" s="1000">
        <v>44008</v>
      </c>
      <c r="V50" s="1001" t="s">
        <v>374</v>
      </c>
      <c r="W50" s="997"/>
      <c r="X50" s="997"/>
      <c r="Y50" s="908" t="s">
        <v>631</v>
      </c>
      <c r="Z50" s="981">
        <f t="shared" si="3"/>
        <v>0</v>
      </c>
      <c r="AA50" s="982"/>
      <c r="AB50" s="982"/>
      <c r="AC50" s="982"/>
      <c r="AD50" s="982"/>
      <c r="AE50" s="980"/>
      <c r="AF50" s="980"/>
      <c r="AG50" s="980"/>
      <c r="AH50" s="980"/>
      <c r="AI50" s="980"/>
      <c r="AJ50" s="980"/>
    </row>
    <row r="51" spans="1:36" ht="42" thickBot="1" x14ac:dyDescent="0.35">
      <c r="A51" s="940" t="s">
        <v>144</v>
      </c>
      <c r="B51" s="933" t="s">
        <v>661</v>
      </c>
      <c r="C51" s="1002"/>
      <c r="D51" s="1002" t="s">
        <v>77</v>
      </c>
      <c r="E51" s="1002"/>
      <c r="F51" s="1002"/>
      <c r="G51" s="1002"/>
      <c r="H51" s="939">
        <f>IF(C51&lt;&gt;"",'[2]CBL Score Standard'!$D107,IF(D51&lt;&gt;"",SUM('[2]CBL Score Standard'!$D107:$E107),IF(E51&lt;&gt;"",SUM('[2]CBL Score Standard'!$D107:$F107),IF(F51&lt;&gt;"",SUM('[2]CBL Score Standard'!$D107:$G107),IF(G51&lt;&gt;"",SUM('[2]CBL Score Standard'!$D107:$H107,0))))))</f>
        <v>0.13742071881606766</v>
      </c>
      <c r="K51" s="1029"/>
      <c r="L51" s="1029"/>
      <c r="M51" s="934" t="s">
        <v>7</v>
      </c>
      <c r="N51" s="889" t="s">
        <v>56</v>
      </c>
      <c r="O51" s="925" t="s">
        <v>67</v>
      </c>
      <c r="P51" s="906"/>
      <c r="Q51" s="974" t="s">
        <v>639</v>
      </c>
      <c r="R51" s="975" t="s">
        <v>640</v>
      </c>
      <c r="S51" s="997"/>
      <c r="T51" s="997"/>
      <c r="U51" s="997"/>
      <c r="V51" s="997"/>
      <c r="W51" s="997"/>
      <c r="X51" s="997"/>
      <c r="Y51" s="908" t="s">
        <v>634</v>
      </c>
      <c r="Z51" s="981">
        <f t="shared" si="3"/>
        <v>0</v>
      </c>
      <c r="AA51" s="982"/>
      <c r="AB51" s="982"/>
      <c r="AC51" s="982"/>
      <c r="AD51" s="982"/>
      <c r="AE51" s="980"/>
      <c r="AF51" s="980"/>
      <c r="AG51" s="980"/>
      <c r="AH51" s="980"/>
      <c r="AI51" s="980"/>
      <c r="AJ51" s="980"/>
    </row>
    <row r="52" spans="1:36" ht="28.2" thickBot="1" x14ac:dyDescent="0.35">
      <c r="A52" s="940" t="s">
        <v>144</v>
      </c>
      <c r="B52" s="933" t="s">
        <v>662</v>
      </c>
      <c r="C52" s="1004"/>
      <c r="D52" s="1004" t="s">
        <v>77</v>
      </c>
      <c r="E52" s="1004"/>
      <c r="F52" s="1002"/>
      <c r="G52" s="1002"/>
      <c r="H52" s="939">
        <f>IF(C52&lt;&gt;"",'[2]CBL Score Standard'!$D108,IF(D52&lt;&gt;"",SUM('[2]CBL Score Standard'!$D108:$E108),IF(E52&lt;&gt;"",SUM('[2]CBL Score Standard'!$D108:$F108),IF(F52&lt;&gt;"",SUM('[2]CBL Score Standard'!$D108:$G108),IF(G52&lt;&gt;"",SUM('[2]CBL Score Standard'!$D108:$H108,0))))))</f>
        <v>0.13742071881606766</v>
      </c>
      <c r="K52" s="1029"/>
      <c r="L52" s="1029"/>
      <c r="M52" s="934" t="s">
        <v>7</v>
      </c>
      <c r="N52" s="889" t="s">
        <v>55</v>
      </c>
      <c r="O52" s="925" t="s">
        <v>1</v>
      </c>
      <c r="P52" s="906"/>
      <c r="Q52" s="974" t="s">
        <v>641</v>
      </c>
      <c r="R52" s="975" t="s">
        <v>318</v>
      </c>
      <c r="S52" s="997"/>
      <c r="T52" s="997"/>
      <c r="U52" s="997"/>
      <c r="V52" s="997"/>
      <c r="W52" s="997"/>
      <c r="X52" s="997"/>
      <c r="Y52" s="908" t="s">
        <v>635</v>
      </c>
      <c r="Z52" s="981">
        <f t="shared" si="3"/>
        <v>0</v>
      </c>
      <c r="AA52" s="982"/>
      <c r="AB52" s="982"/>
      <c r="AC52" s="982"/>
      <c r="AD52" s="982"/>
      <c r="AE52" s="980"/>
      <c r="AF52" s="980"/>
      <c r="AG52" s="980"/>
      <c r="AH52" s="980"/>
      <c r="AI52" s="980"/>
      <c r="AJ52" s="980"/>
    </row>
    <row r="53" spans="1:36" ht="28.8" x14ac:dyDescent="0.3">
      <c r="A53" s="940" t="s">
        <v>144</v>
      </c>
      <c r="B53" s="933" t="s">
        <v>187</v>
      </c>
      <c r="C53" s="1003"/>
      <c r="D53" s="1002" t="s">
        <v>77</v>
      </c>
      <c r="E53" s="1002"/>
      <c r="F53" s="1002"/>
      <c r="G53" s="1002"/>
      <c r="H53" s="939">
        <f>IF(C53&lt;&gt;"",'[2]CBL Score Standard'!$D109,IF(D53&lt;&gt;"",SUM('[2]CBL Score Standard'!$D109:$E109),IF(E53&lt;&gt;"",SUM('[2]CBL Score Standard'!$D109:$F109),IF(F53&lt;&gt;"",SUM('[2]CBL Score Standard'!$D109:$G109),IF(G53&lt;&gt;"",SUM('[2]CBL Score Standard'!$D109:$H109,0))))))</f>
        <v>4.6511627906976744E-2</v>
      </c>
      <c r="K53" s="1029"/>
      <c r="L53" s="1029"/>
      <c r="M53" s="934" t="s">
        <v>7</v>
      </c>
      <c r="N53" s="889" t="s">
        <v>56</v>
      </c>
      <c r="O53" s="925" t="s">
        <v>419</v>
      </c>
      <c r="P53" s="906">
        <v>43684</v>
      </c>
      <c r="Q53" s="891" t="s">
        <v>420</v>
      </c>
      <c r="R53" s="907" t="s">
        <v>420</v>
      </c>
      <c r="S53" s="889" t="s">
        <v>622</v>
      </c>
      <c r="T53" s="997" t="s">
        <v>72</v>
      </c>
      <c r="U53" s="1000"/>
      <c r="V53" s="997"/>
      <c r="W53" s="997"/>
      <c r="X53" s="997"/>
      <c r="Y53" s="973" t="s">
        <v>630</v>
      </c>
      <c r="Z53" s="981">
        <f t="shared" si="3"/>
        <v>0</v>
      </c>
      <c r="AA53" s="982"/>
      <c r="AB53" s="982"/>
      <c r="AC53" s="982"/>
      <c r="AD53" s="982"/>
      <c r="AE53" s="980"/>
      <c r="AF53" s="980"/>
      <c r="AG53" s="980"/>
      <c r="AH53" s="980"/>
      <c r="AI53" s="980"/>
      <c r="AJ53" s="980"/>
    </row>
    <row r="54" spans="1:36" ht="26.4" x14ac:dyDescent="0.3">
      <c r="A54" s="940" t="s">
        <v>144</v>
      </c>
      <c r="B54" s="933" t="s">
        <v>188</v>
      </c>
      <c r="C54" s="1003"/>
      <c r="D54" s="1002" t="s">
        <v>77</v>
      </c>
      <c r="E54" s="1002"/>
      <c r="F54" s="1002"/>
      <c r="G54" s="1002"/>
      <c r="H54" s="939">
        <f>IF(C54&lt;&gt;"",'[2]CBL Score Standard'!$D110,IF(D54&lt;&gt;"",SUM('[2]CBL Score Standard'!$D110:$E110),IF(E54&lt;&gt;"",SUM('[2]CBL Score Standard'!$D110:$F110),IF(F54&lt;&gt;"",SUM('[2]CBL Score Standard'!$D110:$G110),IF(G54&lt;&gt;"",SUM('[2]CBL Score Standard'!$D110:$H110,0))))))</f>
        <v>4.6511627906976744E-2</v>
      </c>
      <c r="K54" s="1029"/>
      <c r="L54" s="1029"/>
      <c r="M54" s="934" t="s">
        <v>7</v>
      </c>
      <c r="N54" s="889" t="s">
        <v>56</v>
      </c>
      <c r="O54" s="925" t="s">
        <v>421</v>
      </c>
      <c r="P54" s="890" t="s">
        <v>230</v>
      </c>
      <c r="Q54" s="891" t="s">
        <v>230</v>
      </c>
      <c r="R54" s="907" t="s">
        <v>230</v>
      </c>
      <c r="S54" s="889"/>
      <c r="T54" s="997"/>
      <c r="U54" s="997"/>
      <c r="V54" s="997"/>
      <c r="W54" s="997"/>
      <c r="X54" s="997"/>
      <c r="Y54" s="973" t="s">
        <v>628</v>
      </c>
      <c r="Z54" s="981">
        <f t="shared" si="3"/>
        <v>0</v>
      </c>
      <c r="AA54" s="982"/>
      <c r="AB54" s="982"/>
      <c r="AC54" s="982"/>
      <c r="AD54" s="982"/>
      <c r="AE54" s="980"/>
      <c r="AF54" s="980"/>
      <c r="AG54" s="980"/>
      <c r="AH54" s="980"/>
      <c r="AI54" s="980"/>
      <c r="AJ54" s="980"/>
    </row>
    <row r="55" spans="1:36" s="883" customFormat="1" x14ac:dyDescent="0.3">
      <c r="A55" s="940" t="s">
        <v>144</v>
      </c>
      <c r="B55" s="933" t="s">
        <v>189</v>
      </c>
      <c r="C55" s="1003"/>
      <c r="D55" s="1004"/>
      <c r="E55" s="1004"/>
      <c r="F55" s="1002"/>
      <c r="G55" s="1002"/>
      <c r="H55" s="939" t="b">
        <f>IF(C55&lt;&gt;"",'[2]CBL Score Standard'!$D111,IF(D55&lt;&gt;"",SUM('[2]CBL Score Standard'!$D111:$E111),IF(E55&lt;&gt;"",SUM('[2]CBL Score Standard'!$D111:$F111),IF(F55&lt;&gt;"",SUM('[2]CBL Score Standard'!$D111:$G111),IF(G55&lt;&gt;"",SUM('[2]CBL Score Standard'!$D111:$H111,0))))))</f>
        <v>0</v>
      </c>
      <c r="K55" s="1030"/>
      <c r="L55" s="1030"/>
      <c r="M55" s="934" t="s">
        <v>7</v>
      </c>
      <c r="N55" s="889" t="s">
        <v>54</v>
      </c>
      <c r="O55" s="925" t="s">
        <v>231</v>
      </c>
      <c r="P55" s="995">
        <v>43610</v>
      </c>
      <c r="Q55" s="892" t="s">
        <v>164</v>
      </c>
      <c r="R55" s="898" t="s">
        <v>165</v>
      </c>
      <c r="S55" s="889"/>
      <c r="T55" s="997"/>
      <c r="U55" s="997"/>
      <c r="V55" s="997"/>
      <c r="W55" s="997"/>
      <c r="X55" s="997"/>
      <c r="Y55" s="902" t="s">
        <v>232</v>
      </c>
      <c r="Z55" s="981">
        <f t="shared" si="3"/>
        <v>0</v>
      </c>
      <c r="AA55" s="982"/>
      <c r="AB55" s="982"/>
      <c r="AC55" s="982"/>
      <c r="AD55" s="982"/>
      <c r="AE55" s="980"/>
      <c r="AF55" s="980"/>
      <c r="AG55" s="980"/>
      <c r="AH55" s="980"/>
      <c r="AI55" s="980"/>
      <c r="AJ55" s="980"/>
    </row>
    <row r="56" spans="1:36" s="883" customFormat="1" x14ac:dyDescent="0.3">
      <c r="A56" s="940" t="s">
        <v>144</v>
      </c>
      <c r="B56" s="933" t="s">
        <v>190</v>
      </c>
      <c r="C56" s="1003"/>
      <c r="D56" s="1004" t="s">
        <v>77</v>
      </c>
      <c r="E56" s="1004"/>
      <c r="F56" s="1002"/>
      <c r="G56" s="1002"/>
      <c r="H56" s="939">
        <f>IF(C56&lt;&gt;"",'[2]CBL Score Standard'!$D112,IF(D56&lt;&gt;"",SUM('[2]CBL Score Standard'!$D112:$E112),IF(E56&lt;&gt;"",SUM('[2]CBL Score Standard'!$D112:$F112),IF(F56&lt;&gt;"",SUM('[2]CBL Score Standard'!$D112:$G112),IF(G56&lt;&gt;"",SUM('[2]CBL Score Standard'!$D112:$H112,0))))))</f>
        <v>2.3255813953488372E-2</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t="s">
        <v>77</v>
      </c>
      <c r="E57" s="1002"/>
      <c r="F57" s="1002"/>
      <c r="G57" s="1002"/>
      <c r="H57" s="939">
        <f>IF(C57&lt;&gt;"",'[2]CBL Score Standard'!$D113,IF(D57&lt;&gt;"",SUM('[2]CBL Score Standard'!$D113:$E113),IF(E57&lt;&gt;"",SUM('[2]CBL Score Standard'!$D113:$F113),IF(F57&lt;&gt;"",SUM('[2]CBL Score Standard'!$D113:$G113),IF(G57&lt;&gt;"",SUM('[2]CBL Score Standard'!$D113:$H113,0))))))</f>
        <v>4.6511627906976744E-2</v>
      </c>
      <c r="K57" s="1173" t="s">
        <v>233</v>
      </c>
      <c r="L57" s="1174"/>
      <c r="M57" s="1174"/>
      <c r="N57" s="1174"/>
      <c r="O57" s="1174"/>
      <c r="P57" s="1174"/>
      <c r="Q57" s="1174"/>
      <c r="R57" s="1174"/>
      <c r="S57" s="1174"/>
      <c r="T57" s="1174"/>
      <c r="U57" s="1174"/>
      <c r="V57" s="1174"/>
      <c r="W57" s="1174"/>
      <c r="X57" s="1174"/>
      <c r="Y57" s="1174"/>
      <c r="Z57" s="985"/>
      <c r="AA57" s="1026"/>
      <c r="AB57" s="1026"/>
      <c r="AC57" s="1026"/>
      <c r="AD57" s="1026"/>
      <c r="AE57" s="1026"/>
      <c r="AF57" s="1026"/>
      <c r="AG57" s="1026"/>
      <c r="AH57" s="1026"/>
      <c r="AI57" s="1026"/>
      <c r="AJ57" s="1026"/>
    </row>
    <row r="58" spans="1:36" ht="27.6" x14ac:dyDescent="0.3">
      <c r="A58" s="940" t="s">
        <v>55</v>
      </c>
      <c r="B58" s="933" t="s">
        <v>419</v>
      </c>
      <c r="C58" s="1003"/>
      <c r="D58" s="1003" t="s">
        <v>77</v>
      </c>
      <c r="E58" s="1004"/>
      <c r="F58" s="1002"/>
      <c r="G58" s="1002"/>
      <c r="H58" s="939">
        <f>IF(C58&lt;&gt;"",'[2]CBL Score Standard'!$D114,IF(D58&lt;&gt;"",SUM('[2]CBL Score Standard'!$D114:$E114),IF(E58&lt;&gt;"",SUM('[2]CBL Score Standard'!$D114:$F114),IF(F58&lt;&gt;"",SUM('[2]CBL Score Standard'!$D114:$G114),IF(G58&lt;&gt;"",SUM('[2]CBL Score Standard'!$D114:$H114,0))))))</f>
        <v>0</v>
      </c>
      <c r="K58" s="1037" t="s">
        <v>133</v>
      </c>
      <c r="L58" s="1037" t="s">
        <v>91</v>
      </c>
      <c r="M58" s="1182" t="s">
        <v>75</v>
      </c>
      <c r="N58" s="1184" t="s">
        <v>134</v>
      </c>
      <c r="O58" s="1025" t="s">
        <v>135</v>
      </c>
      <c r="P58" s="1037" t="s">
        <v>136</v>
      </c>
      <c r="Q58" s="1037" t="s">
        <v>137</v>
      </c>
      <c r="R58" s="1037" t="s">
        <v>138</v>
      </c>
      <c r="S58" s="1035" t="s">
        <v>139</v>
      </c>
      <c r="T58" s="1027" t="s">
        <v>344</v>
      </c>
      <c r="U58" s="1027" t="s">
        <v>342</v>
      </c>
      <c r="V58" s="1027" t="s">
        <v>343</v>
      </c>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940" t="s">
        <v>56</v>
      </c>
      <c r="B59" s="933" t="s">
        <v>421</v>
      </c>
      <c r="C59" s="1003"/>
      <c r="D59" s="1003"/>
      <c r="E59" s="1004"/>
      <c r="F59" s="1002"/>
      <c r="G59" s="1002"/>
      <c r="H59" s="939" t="b">
        <f>IF(C59&lt;&gt;"",'[2]CBL Score Standard'!$D115,IF(D59&lt;&gt;"",SUM('[2]CBL Score Standard'!$D115:$E115),IF(E59&lt;&gt;"",SUM('[2]CBL Score Standard'!$D115:$F115),IF(F59&lt;&gt;"",SUM('[2]CBL Score Standard'!$D115:$G115),IF(G59&lt;&gt;"",SUM('[2]CBL Score Standard'!$D115:$H115,0))))))</f>
        <v>0</v>
      </c>
      <c r="K59" s="1031"/>
      <c r="L59" s="1031"/>
      <c r="M59" s="1183"/>
      <c r="N59" s="1185"/>
      <c r="O59" s="1024"/>
      <c r="P59" s="888" t="s">
        <v>141</v>
      </c>
      <c r="Q59" s="1031"/>
      <c r="R59" s="1031"/>
      <c r="S59" s="1036"/>
      <c r="T59" s="1027"/>
      <c r="U59" s="1027"/>
      <c r="V59" s="1027"/>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028" t="s">
        <v>142</v>
      </c>
      <c r="L60" s="1028" t="s">
        <v>143</v>
      </c>
      <c r="M60" s="934" t="s">
        <v>8</v>
      </c>
      <c r="N60" s="910" t="s">
        <v>2</v>
      </c>
      <c r="O60" s="891" t="s">
        <v>234</v>
      </c>
      <c r="P60" s="911"/>
      <c r="Q60" s="909"/>
      <c r="R60" s="912"/>
      <c r="S60" s="889"/>
      <c r="T60" s="997"/>
      <c r="U60" s="997"/>
      <c r="V60" s="997" t="str">
        <f t="shared" ref="V60:V67" si="4">IF(AND(W60="Y",X60="Y"),"Passed",IF(T60="M","Passed", ""))</f>
        <v/>
      </c>
      <c r="W60" s="997"/>
      <c r="X60" s="997"/>
      <c r="Y60" s="908"/>
      <c r="Z60" s="981">
        <f t="shared" ref="Z60:Z67" si="5">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029"/>
      <c r="L61" s="1029"/>
      <c r="M61" s="934" t="s">
        <v>8</v>
      </c>
      <c r="N61" s="910" t="s">
        <v>63</v>
      </c>
      <c r="O61" s="891" t="s">
        <v>236</v>
      </c>
      <c r="P61" s="911"/>
      <c r="Q61" s="909"/>
      <c r="R61" s="912"/>
      <c r="S61" s="889"/>
      <c r="T61" s="997"/>
      <c r="U61" s="997"/>
      <c r="V61" s="997" t="str">
        <f t="shared" si="4"/>
        <v/>
      </c>
      <c r="W61" s="997"/>
      <c r="X61" s="997"/>
      <c r="Y61" s="908"/>
      <c r="Z61" s="981">
        <f t="shared" si="5"/>
        <v>0</v>
      </c>
      <c r="AA61" s="982"/>
      <c r="AB61" s="982"/>
      <c r="AC61" s="982"/>
      <c r="AD61" s="982"/>
      <c r="AE61" s="980"/>
      <c r="AF61" s="980"/>
      <c r="AG61" s="980"/>
      <c r="AH61" s="980"/>
      <c r="AI61" s="980"/>
      <c r="AJ61" s="980"/>
    </row>
    <row r="62" spans="1:36" x14ac:dyDescent="0.3">
      <c r="A62" s="940" t="s">
        <v>56</v>
      </c>
      <c r="B62" s="933" t="s">
        <v>67</v>
      </c>
      <c r="C62" s="1003"/>
      <c r="D62" s="1003"/>
      <c r="E62" s="1002"/>
      <c r="F62" s="1002"/>
      <c r="G62" s="1002"/>
      <c r="H62" s="939" t="b">
        <f>IF(C62&lt;&gt;"",'[2]CBL Score Standard'!$D118,IF(D62&lt;&gt;"",SUM('[2]CBL Score Standard'!$D118:$E118),IF(E62&lt;&gt;"",SUM('[2]CBL Score Standard'!$D118:$F118),IF(F62&lt;&gt;"",SUM('[2]CBL Score Standard'!$D118:$G118),IF(G62&lt;&gt;"",SUM('[2]CBL Score Standard'!$D118:$H118,0))))))</f>
        <v>0</v>
      </c>
      <c r="K62" s="1029"/>
      <c r="L62" s="1029"/>
      <c r="M62" s="934" t="s">
        <v>8</v>
      </c>
      <c r="N62" s="889" t="s">
        <v>56</v>
      </c>
      <c r="O62" s="891" t="s">
        <v>237</v>
      </c>
      <c r="P62" s="911"/>
      <c r="Q62" s="909"/>
      <c r="R62" s="912"/>
      <c r="S62" s="889"/>
      <c r="T62" s="997"/>
      <c r="U62" s="997"/>
      <c r="V62" s="997" t="str">
        <f t="shared" si="4"/>
        <v/>
      </c>
      <c r="W62" s="997"/>
      <c r="X62" s="997"/>
      <c r="Y62" s="908"/>
      <c r="Z62" s="981">
        <f t="shared" si="5"/>
        <v>0</v>
      </c>
      <c r="AA62" s="982"/>
      <c r="AB62" s="982"/>
      <c r="AC62" s="982"/>
      <c r="AD62" s="982"/>
      <c r="AE62" s="980"/>
      <c r="AF62" s="980"/>
      <c r="AG62" s="980"/>
      <c r="AH62" s="980"/>
      <c r="AI62" s="980"/>
      <c r="AJ62" s="980"/>
    </row>
    <row r="63" spans="1:36" ht="12.75" customHeight="1" thickBot="1" x14ac:dyDescent="0.35">
      <c r="A63" s="941" t="s">
        <v>55</v>
      </c>
      <c r="B63" s="933" t="s">
        <v>1</v>
      </c>
      <c r="C63" s="1003"/>
      <c r="D63" s="1003"/>
      <c r="E63" s="1002"/>
      <c r="F63" s="1002"/>
      <c r="G63" s="1002"/>
      <c r="H63" s="939" t="b">
        <f>IF(C63&lt;&gt;"",'[2]CBL Score Standard'!$D119,IF(D63&lt;&gt;"",SUM('[2]CBL Score Standard'!$D119:$E119),IF(E63&lt;&gt;"",SUM('[2]CBL Score Standard'!$D119:$F119),IF(F63&lt;&gt;"",SUM('[2]CBL Score Standard'!$D119:$G119),IF(G63&lt;&gt;"",SUM('[2]CBL Score Standard'!$D119:$H119,0))))))</f>
        <v>0</v>
      </c>
      <c r="K63" s="1029"/>
      <c r="L63" s="1029"/>
      <c r="M63" s="934" t="s">
        <v>8</v>
      </c>
      <c r="N63" s="889" t="s">
        <v>55</v>
      </c>
      <c r="O63" s="891" t="s">
        <v>238</v>
      </c>
      <c r="P63" s="911"/>
      <c r="Q63" s="909"/>
      <c r="R63" s="912"/>
      <c r="S63" s="889"/>
      <c r="T63" s="997"/>
      <c r="U63" s="997"/>
      <c r="V63" s="997" t="str">
        <f t="shared" si="4"/>
        <v/>
      </c>
      <c r="W63" s="997"/>
      <c r="X63" s="997"/>
      <c r="Y63" s="908"/>
      <c r="Z63" s="981">
        <f t="shared" si="5"/>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1.9287437096149842</v>
      </c>
      <c r="K64" s="1029"/>
      <c r="L64" s="1029"/>
      <c r="M64" s="934" t="s">
        <v>8</v>
      </c>
      <c r="N64" s="910" t="s">
        <v>53</v>
      </c>
      <c r="O64" s="891" t="s">
        <v>239</v>
      </c>
      <c r="P64" s="911"/>
      <c r="Q64" s="909"/>
      <c r="R64" s="912"/>
      <c r="S64" s="889"/>
      <c r="T64" s="997"/>
      <c r="U64" s="997"/>
      <c r="V64" s="997" t="str">
        <f t="shared" si="4"/>
        <v/>
      </c>
      <c r="W64" s="997"/>
      <c r="X64" s="997"/>
      <c r="Y64" s="908"/>
      <c r="Z64" s="981">
        <f t="shared" si="5"/>
        <v>0</v>
      </c>
      <c r="AA64" s="982"/>
      <c r="AB64" s="982"/>
      <c r="AC64" s="982"/>
      <c r="AD64" s="982"/>
      <c r="AE64" s="980"/>
      <c r="AF64" s="980"/>
      <c r="AG64" s="980"/>
      <c r="AH64" s="980"/>
      <c r="AI64" s="980"/>
      <c r="AJ64" s="980"/>
    </row>
    <row r="65" spans="1:36" ht="28.2" thickBot="1" x14ac:dyDescent="0.35">
      <c r="A65" s="942" t="s">
        <v>83</v>
      </c>
      <c r="B65" s="943"/>
      <c r="C65" s="954">
        <v>0.90909090909090906</v>
      </c>
      <c r="D65" s="954">
        <v>0.94736842105263153</v>
      </c>
      <c r="E65" s="954">
        <v>0.12903225806451613</v>
      </c>
      <c r="F65" s="954">
        <v>0</v>
      </c>
      <c r="G65" s="954">
        <v>0</v>
      </c>
      <c r="H65" s="944">
        <v>0</v>
      </c>
      <c r="K65" s="1029"/>
      <c r="L65" s="1029"/>
      <c r="M65" s="934" t="s">
        <v>8</v>
      </c>
      <c r="N65" s="910" t="s">
        <v>59</v>
      </c>
      <c r="O65" s="891" t="s">
        <v>240</v>
      </c>
      <c r="P65" s="911"/>
      <c r="Q65" s="909"/>
      <c r="R65" s="912"/>
      <c r="S65" s="889"/>
      <c r="T65" s="997"/>
      <c r="U65" s="997"/>
      <c r="V65" s="997" t="str">
        <f t="shared" si="4"/>
        <v/>
      </c>
      <c r="W65" s="997"/>
      <c r="X65" s="997"/>
      <c r="Y65" s="908"/>
      <c r="Z65" s="981">
        <f t="shared" si="5"/>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0</v>
      </c>
      <c r="K66" s="1029"/>
      <c r="L66" s="1029"/>
      <c r="M66" s="934" t="s">
        <v>8</v>
      </c>
      <c r="N66" s="910" t="s">
        <v>55</v>
      </c>
      <c r="O66" s="891" t="s">
        <v>515</v>
      </c>
      <c r="P66" s="911"/>
      <c r="Q66" s="909"/>
      <c r="R66" s="912"/>
      <c r="S66" s="889"/>
      <c r="T66" s="997"/>
      <c r="U66" s="997"/>
      <c r="V66" s="997" t="str">
        <f t="shared" si="4"/>
        <v/>
      </c>
      <c r="W66" s="997"/>
      <c r="X66" s="997"/>
      <c r="Y66" s="908"/>
      <c r="Z66" s="981">
        <f t="shared" si="5"/>
        <v>0</v>
      </c>
      <c r="AA66" s="982"/>
      <c r="AB66" s="982"/>
      <c r="AC66" s="982"/>
      <c r="AD66" s="982"/>
      <c r="AE66" s="980"/>
      <c r="AF66" s="980"/>
      <c r="AG66" s="980"/>
      <c r="AH66" s="980"/>
      <c r="AI66" s="980"/>
      <c r="AJ66" s="980"/>
    </row>
    <row r="67" spans="1:36" x14ac:dyDescent="0.3">
      <c r="C67" s="955"/>
      <c r="D67" s="955"/>
      <c r="E67" s="955"/>
      <c r="F67" s="955"/>
      <c r="G67" s="955"/>
      <c r="K67" s="1030"/>
      <c r="L67" s="1030"/>
      <c r="M67" s="934" t="s">
        <v>8</v>
      </c>
      <c r="N67" s="910" t="s">
        <v>149</v>
      </c>
      <c r="O67" s="891" t="s">
        <v>370</v>
      </c>
      <c r="P67" s="904" t="s">
        <v>145</v>
      </c>
      <c r="Q67" s="892" t="s">
        <v>217</v>
      </c>
      <c r="R67" s="898" t="s">
        <v>241</v>
      </c>
      <c r="S67" s="889"/>
      <c r="T67" s="997"/>
      <c r="U67" s="997"/>
      <c r="V67" s="997" t="str">
        <f t="shared" si="4"/>
        <v/>
      </c>
      <c r="W67" s="997"/>
      <c r="X67" s="997"/>
      <c r="Y67" s="899" t="s">
        <v>242</v>
      </c>
      <c r="Z67" s="981">
        <f t="shared" si="5"/>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73" t="s">
        <v>243</v>
      </c>
      <c r="L69" s="1174"/>
      <c r="M69" s="1174"/>
      <c r="N69" s="1174"/>
      <c r="O69" s="1174"/>
      <c r="P69" s="1174"/>
      <c r="Q69" s="1174"/>
      <c r="R69" s="1174"/>
      <c r="S69" s="1174"/>
      <c r="T69" s="1174"/>
      <c r="U69" s="1174"/>
      <c r="V69" s="1174"/>
      <c r="W69" s="1174"/>
      <c r="X69" s="1174"/>
      <c r="Y69" s="1174"/>
      <c r="Z69" s="985"/>
      <c r="AA69" s="1026"/>
      <c r="AB69" s="1026"/>
      <c r="AC69" s="1026"/>
      <c r="AD69" s="1026"/>
      <c r="AE69" s="1026"/>
      <c r="AF69" s="1026"/>
      <c r="AG69" s="1026"/>
      <c r="AH69" s="1026"/>
      <c r="AI69" s="1026"/>
      <c r="AJ69" s="1026"/>
    </row>
    <row r="70" spans="1:36" ht="27.6" x14ac:dyDescent="0.3">
      <c r="C70" s="955"/>
      <c r="D70" s="955"/>
      <c r="E70" s="955"/>
      <c r="F70" s="955"/>
      <c r="G70" s="955"/>
      <c r="K70" s="1037" t="s">
        <v>133</v>
      </c>
      <c r="L70" s="1037" t="s">
        <v>91</v>
      </c>
      <c r="M70" s="1182" t="s">
        <v>75</v>
      </c>
      <c r="N70" s="1184" t="s">
        <v>134</v>
      </c>
      <c r="O70" s="1025" t="s">
        <v>135</v>
      </c>
      <c r="P70" s="1037" t="s">
        <v>136</v>
      </c>
      <c r="Q70" s="1037" t="s">
        <v>137</v>
      </c>
      <c r="R70" s="1037" t="s">
        <v>138</v>
      </c>
      <c r="S70" s="1035" t="s">
        <v>139</v>
      </c>
      <c r="T70" s="1027" t="s">
        <v>344</v>
      </c>
      <c r="U70" s="1027" t="s">
        <v>342</v>
      </c>
      <c r="V70" s="1027" t="s">
        <v>343</v>
      </c>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955"/>
      <c r="D71" s="955"/>
      <c r="E71" s="955"/>
      <c r="F71" s="955"/>
      <c r="G71" s="955"/>
      <c r="K71" s="1031"/>
      <c r="L71" s="1031"/>
      <c r="M71" s="1183"/>
      <c r="N71" s="1185"/>
      <c r="O71" s="1024"/>
      <c r="P71" s="888" t="s">
        <v>141</v>
      </c>
      <c r="Q71" s="1031"/>
      <c r="R71" s="1031"/>
      <c r="S71" s="1036"/>
      <c r="T71" s="1027"/>
      <c r="U71" s="1027"/>
      <c r="V71" s="1027"/>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C72" s="955"/>
      <c r="D72" s="955"/>
      <c r="E72" s="955"/>
      <c r="F72" s="955"/>
      <c r="G72" s="955"/>
      <c r="K72" s="1028" t="s">
        <v>142</v>
      </c>
      <c r="L72" s="1028" t="s">
        <v>143</v>
      </c>
      <c r="M72" s="934" t="s">
        <v>9</v>
      </c>
      <c r="N72" s="910" t="s">
        <v>235</v>
      </c>
      <c r="O72" s="891" t="s">
        <v>244</v>
      </c>
      <c r="P72" s="913"/>
      <c r="Q72" s="914"/>
      <c r="R72" s="915"/>
      <c r="S72" s="889"/>
      <c r="T72" s="997"/>
      <c r="U72" s="997"/>
      <c r="V72" s="997" t="str">
        <f>IF(AND(W72="Y",X72="Y"),"Passed",IF(T72="M","Passed", ""))</f>
        <v/>
      </c>
      <c r="W72" s="997"/>
      <c r="X72" s="997"/>
      <c r="Y72" s="916"/>
      <c r="Z72" s="981">
        <f t="shared" ref="Z72:Z75" si="6">DATEDIF(AA72,AB72,"m")/12+DATEDIF(AC72,AD72,"m")/12+DATEDIF(AE72,AF72,"m")/12+DATEDIF(AG72,AH72,"m")/12+DATEDIF(AI72,AJ72,"m")/12</f>
        <v>0</v>
      </c>
      <c r="AA72" s="982"/>
      <c r="AB72" s="982"/>
      <c r="AC72" s="982"/>
      <c r="AD72" s="982"/>
      <c r="AE72" s="980"/>
      <c r="AF72" s="980"/>
      <c r="AG72" s="980"/>
      <c r="AH72" s="980"/>
      <c r="AI72" s="980"/>
      <c r="AJ72" s="980"/>
    </row>
    <row r="73" spans="1:36" x14ac:dyDescent="0.3">
      <c r="C73" s="955"/>
      <c r="D73" s="955"/>
      <c r="E73" s="955"/>
      <c r="F73" s="955"/>
      <c r="G73" s="955"/>
      <c r="K73" s="1029"/>
      <c r="L73" s="1029"/>
      <c r="M73" s="934" t="s">
        <v>9</v>
      </c>
      <c r="N73" s="910" t="s">
        <v>229</v>
      </c>
      <c r="O73" s="891" t="s">
        <v>245</v>
      </c>
      <c r="P73" s="913"/>
      <c r="Q73" s="914"/>
      <c r="R73" s="915"/>
      <c r="S73" s="889"/>
      <c r="T73" s="997"/>
      <c r="U73" s="997"/>
      <c r="V73" s="997" t="str">
        <f>IF(AND(W73="Y",X73="Y"),"Passed",IF(T73="M","Passed", ""))</f>
        <v/>
      </c>
      <c r="W73" s="997"/>
      <c r="X73" s="997"/>
      <c r="Y73" s="916"/>
      <c r="Z73" s="981">
        <f t="shared" si="6"/>
        <v>0</v>
      </c>
      <c r="AA73" s="982"/>
      <c r="AB73" s="982"/>
      <c r="AC73" s="982"/>
      <c r="AD73" s="982"/>
      <c r="AE73" s="980"/>
      <c r="AF73" s="980"/>
      <c r="AG73" s="980"/>
      <c r="AH73" s="980"/>
      <c r="AI73" s="980"/>
      <c r="AJ73" s="980"/>
    </row>
    <row r="74" spans="1:36" ht="41.4" x14ac:dyDescent="0.3">
      <c r="C74" s="955"/>
      <c r="D74" s="955"/>
      <c r="E74" s="955"/>
      <c r="F74" s="955"/>
      <c r="G74" s="955"/>
      <c r="K74" s="1029"/>
      <c r="L74" s="1029"/>
      <c r="M74" s="934" t="s">
        <v>9</v>
      </c>
      <c r="N74" s="910" t="s">
        <v>3</v>
      </c>
      <c r="O74" s="891" t="s">
        <v>516</v>
      </c>
      <c r="P74" s="913"/>
      <c r="Q74" s="914"/>
      <c r="R74" s="915"/>
      <c r="S74" s="889"/>
      <c r="T74" s="997"/>
      <c r="U74" s="997"/>
      <c r="V74" s="997" t="str">
        <f>IF(AND(W74="Y",X74="Y"),"Passed",IF(T74="M","Passed", ""))</f>
        <v/>
      </c>
      <c r="W74" s="997"/>
      <c r="X74" s="997"/>
      <c r="Y74" s="916"/>
      <c r="Z74" s="981">
        <f t="shared" si="6"/>
        <v>0</v>
      </c>
      <c r="AA74" s="982"/>
      <c r="AB74" s="982"/>
      <c r="AC74" s="982"/>
      <c r="AD74" s="982"/>
      <c r="AE74" s="980"/>
      <c r="AF74" s="980"/>
      <c r="AG74" s="980"/>
      <c r="AH74" s="980"/>
      <c r="AI74" s="980"/>
      <c r="AJ74" s="980"/>
    </row>
    <row r="75" spans="1:36" ht="12.75" customHeight="1" x14ac:dyDescent="0.3">
      <c r="C75" s="955"/>
      <c r="D75" s="955"/>
      <c r="E75" s="955"/>
      <c r="F75" s="955"/>
      <c r="G75" s="955"/>
      <c r="K75" s="1030"/>
      <c r="L75" s="1030"/>
      <c r="M75" s="934" t="s">
        <v>9</v>
      </c>
      <c r="N75" s="910" t="s">
        <v>3</v>
      </c>
      <c r="O75" s="891" t="s">
        <v>246</v>
      </c>
      <c r="P75" s="913"/>
      <c r="Q75" s="914"/>
      <c r="R75" s="915"/>
      <c r="S75" s="889"/>
      <c r="T75" s="997"/>
      <c r="U75" s="997"/>
      <c r="V75" s="997" t="str">
        <f>IF(AND(W75="Y",X75="Y"),"Passed",IF(T75="M","Passed", ""))</f>
        <v/>
      </c>
      <c r="W75" s="997"/>
      <c r="X75" s="997"/>
      <c r="Y75" s="916"/>
      <c r="Z75" s="981">
        <f t="shared" si="6"/>
        <v>0</v>
      </c>
      <c r="AA75" s="982"/>
      <c r="AB75" s="982"/>
      <c r="AC75" s="982"/>
      <c r="AD75" s="982"/>
      <c r="AE75" s="980"/>
      <c r="AF75" s="980"/>
      <c r="AG75" s="980"/>
      <c r="AH75" s="980"/>
      <c r="AI75" s="980"/>
      <c r="AJ75" s="980"/>
    </row>
    <row r="76" spans="1:36" x14ac:dyDescent="0.3">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C80" s="955"/>
      <c r="D80" s="955"/>
      <c r="E80" s="955"/>
      <c r="F80" s="955"/>
      <c r="G80" s="955"/>
    </row>
    <row r="81" spans="3:7" x14ac:dyDescent="0.3">
      <c r="C81" s="955"/>
      <c r="D81" s="955"/>
      <c r="E81" s="955"/>
      <c r="F81" s="955"/>
      <c r="G81" s="955"/>
    </row>
    <row r="82" spans="3:7" x14ac:dyDescent="0.3">
      <c r="C82" s="955"/>
      <c r="D82" s="955"/>
      <c r="E82" s="955"/>
      <c r="F82" s="955"/>
      <c r="G82" s="955"/>
    </row>
    <row r="83" spans="3:7" x14ac:dyDescent="0.3">
      <c r="C83" s="955"/>
      <c r="D83" s="955"/>
      <c r="E83" s="955"/>
      <c r="F83" s="955"/>
      <c r="G83" s="955"/>
    </row>
    <row r="84" spans="3:7" x14ac:dyDescent="0.3">
      <c r="C84" s="955"/>
      <c r="D84" s="955"/>
      <c r="E84" s="955"/>
      <c r="F84" s="955"/>
      <c r="G84" s="955"/>
    </row>
    <row r="85" spans="3:7" x14ac:dyDescent="0.3">
      <c r="C85" s="955"/>
      <c r="D85" s="955"/>
      <c r="E85" s="955"/>
      <c r="F85" s="955"/>
      <c r="G85" s="955"/>
    </row>
    <row r="86" spans="3:7" x14ac:dyDescent="0.3">
      <c r="C86" s="955"/>
      <c r="D86" s="955"/>
      <c r="E86" s="955"/>
      <c r="F86" s="955"/>
      <c r="G86" s="955"/>
    </row>
    <row r="87" spans="3:7" x14ac:dyDescent="0.3">
      <c r="C87" s="955"/>
      <c r="D87" s="955"/>
      <c r="E87" s="955"/>
      <c r="F87" s="955"/>
      <c r="G87" s="955"/>
    </row>
    <row r="88" spans="3:7" x14ac:dyDescent="0.3">
      <c r="C88" s="955"/>
      <c r="D88" s="955"/>
      <c r="E88" s="955"/>
      <c r="F88" s="955"/>
      <c r="G88" s="955"/>
    </row>
    <row r="89" spans="3:7" x14ac:dyDescent="0.3">
      <c r="C89" s="955"/>
      <c r="D89" s="955"/>
      <c r="E89" s="955"/>
      <c r="F89" s="955"/>
      <c r="G89" s="955"/>
    </row>
    <row r="90" spans="3:7" x14ac:dyDescent="0.3">
      <c r="C90" s="955"/>
      <c r="D90" s="955"/>
      <c r="E90" s="955"/>
      <c r="F90" s="955"/>
      <c r="G90" s="955"/>
    </row>
    <row r="91" spans="3:7" x14ac:dyDescent="0.3">
      <c r="C91" s="955"/>
      <c r="D91" s="955"/>
      <c r="E91" s="955"/>
      <c r="F91" s="955"/>
      <c r="G91" s="955"/>
    </row>
    <row r="92" spans="3:7" x14ac:dyDescent="0.3">
      <c r="C92" s="955"/>
      <c r="D92" s="955"/>
      <c r="E92" s="955"/>
      <c r="F92" s="955"/>
      <c r="G92" s="955"/>
    </row>
    <row r="93" spans="3:7" x14ac:dyDescent="0.3">
      <c r="C93" s="955"/>
      <c r="D93" s="955"/>
      <c r="E93" s="955"/>
      <c r="F93" s="955"/>
      <c r="G93" s="955"/>
    </row>
    <row r="94" spans="3:7" x14ac:dyDescent="0.3">
      <c r="C94" s="955"/>
      <c r="D94" s="955"/>
      <c r="E94" s="955"/>
      <c r="F94" s="955"/>
      <c r="G94" s="955"/>
    </row>
    <row r="95" spans="3:7" x14ac:dyDescent="0.3">
      <c r="C95" s="955"/>
      <c r="D95" s="955"/>
      <c r="E95" s="955"/>
      <c r="F95" s="955"/>
      <c r="G95" s="955"/>
    </row>
    <row r="96" spans="3:7" x14ac:dyDescent="0.3">
      <c r="C96" s="955"/>
      <c r="D96" s="955"/>
      <c r="E96" s="955"/>
      <c r="F96" s="955"/>
      <c r="G96" s="955"/>
    </row>
    <row r="97" spans="3:7" x14ac:dyDescent="0.3">
      <c r="C97" s="955"/>
      <c r="D97" s="955"/>
      <c r="E97" s="955"/>
      <c r="F97" s="955"/>
      <c r="G97" s="955"/>
    </row>
    <row r="98" spans="3:7" x14ac:dyDescent="0.3">
      <c r="C98" s="955"/>
      <c r="D98" s="955"/>
      <c r="E98" s="955"/>
      <c r="F98" s="955"/>
      <c r="G98" s="955"/>
    </row>
    <row r="99" spans="3:7" x14ac:dyDescent="0.3">
      <c r="C99" s="955"/>
      <c r="D99" s="955"/>
      <c r="E99" s="955"/>
      <c r="F99" s="955"/>
      <c r="G99" s="955"/>
    </row>
    <row r="100" spans="3:7" x14ac:dyDescent="0.3">
      <c r="C100" s="955"/>
      <c r="D100" s="955"/>
      <c r="E100" s="955"/>
      <c r="F100" s="955"/>
      <c r="G100" s="955"/>
    </row>
    <row r="101" spans="3:7" x14ac:dyDescent="0.3">
      <c r="C101" s="955"/>
      <c r="D101" s="955"/>
      <c r="E101" s="955"/>
      <c r="F101" s="955"/>
      <c r="G101" s="955"/>
    </row>
    <row r="102" spans="3:7" x14ac:dyDescent="0.3">
      <c r="C102" s="955"/>
      <c r="D102" s="955"/>
      <c r="E102" s="955"/>
      <c r="F102" s="955"/>
      <c r="G102" s="955"/>
    </row>
    <row r="103" spans="3:7" x14ac:dyDescent="0.3">
      <c r="C103" s="955"/>
      <c r="D103" s="955"/>
      <c r="E103" s="955"/>
      <c r="F103" s="955"/>
      <c r="G103" s="955"/>
    </row>
    <row r="104" spans="3:7" x14ac:dyDescent="0.3">
      <c r="C104" s="955"/>
      <c r="D104" s="955"/>
      <c r="E104" s="955"/>
      <c r="F104" s="955"/>
      <c r="G104" s="955"/>
    </row>
    <row r="105" spans="3:7" x14ac:dyDescent="0.3">
      <c r="C105" s="955"/>
      <c r="D105" s="955"/>
      <c r="E105" s="955"/>
      <c r="F105" s="955"/>
      <c r="G105" s="955"/>
    </row>
    <row r="106" spans="3:7" x14ac:dyDescent="0.3">
      <c r="C106" s="955"/>
      <c r="D106" s="955"/>
      <c r="E106" s="955"/>
      <c r="F106" s="955"/>
      <c r="G106" s="955"/>
    </row>
    <row r="107" spans="3:7" x14ac:dyDescent="0.3">
      <c r="C107" s="955"/>
      <c r="D107" s="955"/>
      <c r="E107" s="955"/>
      <c r="F107" s="955"/>
      <c r="G107" s="955"/>
    </row>
    <row r="108" spans="3:7" x14ac:dyDescent="0.3">
      <c r="C108" s="955"/>
      <c r="D108" s="955"/>
      <c r="E108" s="955"/>
      <c r="F108" s="955"/>
      <c r="G108" s="955"/>
    </row>
    <row r="109" spans="3:7" x14ac:dyDescent="0.3">
      <c r="C109" s="955"/>
      <c r="D109" s="955"/>
      <c r="E109" s="955"/>
      <c r="F109" s="955"/>
      <c r="G109" s="955"/>
    </row>
    <row r="110" spans="3:7" x14ac:dyDescent="0.3">
      <c r="C110" s="955"/>
      <c r="D110" s="955"/>
      <c r="E110" s="955"/>
      <c r="F110" s="955"/>
      <c r="G110" s="955"/>
    </row>
    <row r="111" spans="3:7" x14ac:dyDescent="0.3">
      <c r="C111" s="955"/>
      <c r="D111" s="955"/>
      <c r="E111" s="955"/>
      <c r="F111" s="955"/>
      <c r="G111" s="955"/>
    </row>
    <row r="112" spans="3:7" x14ac:dyDescent="0.3">
      <c r="C112" s="955"/>
      <c r="D112" s="955"/>
      <c r="E112" s="955"/>
      <c r="F112" s="955"/>
      <c r="G112" s="955"/>
    </row>
    <row r="113" spans="3:7" x14ac:dyDescent="0.3">
      <c r="C113" s="955"/>
      <c r="D113" s="955"/>
      <c r="E113" s="955"/>
      <c r="F113" s="955"/>
      <c r="G113" s="955"/>
    </row>
    <row r="114" spans="3:7" x14ac:dyDescent="0.3">
      <c r="C114" s="955"/>
      <c r="D114" s="955"/>
      <c r="E114" s="955"/>
      <c r="F114" s="955"/>
      <c r="G114" s="955"/>
    </row>
    <row r="115" spans="3:7" x14ac:dyDescent="0.3">
      <c r="C115" s="955"/>
      <c r="D115" s="955"/>
      <c r="E115" s="955"/>
      <c r="F115" s="955"/>
      <c r="G115" s="955"/>
    </row>
    <row r="116" spans="3:7" x14ac:dyDescent="0.3">
      <c r="C116" s="955"/>
      <c r="D116" s="955"/>
      <c r="E116" s="955"/>
      <c r="F116" s="955"/>
      <c r="G116" s="955"/>
    </row>
    <row r="117" spans="3:7" x14ac:dyDescent="0.3">
      <c r="C117" s="955"/>
      <c r="D117" s="955"/>
      <c r="E117" s="955"/>
      <c r="F117" s="955"/>
      <c r="G117" s="955"/>
    </row>
    <row r="118" spans="3:7" x14ac:dyDescent="0.3">
      <c r="C118" s="955"/>
      <c r="D118" s="955"/>
      <c r="E118" s="955"/>
      <c r="F118" s="955"/>
      <c r="G118" s="955"/>
    </row>
    <row r="119" spans="3:7" x14ac:dyDescent="0.3">
      <c r="C119" s="955"/>
      <c r="D119" s="955"/>
      <c r="E119" s="955"/>
      <c r="F119" s="955"/>
      <c r="G119" s="955"/>
    </row>
    <row r="120" spans="3:7" x14ac:dyDescent="0.3">
      <c r="C120" s="955"/>
      <c r="D120" s="955"/>
      <c r="E120" s="955"/>
      <c r="F120" s="955"/>
      <c r="G120" s="955"/>
    </row>
    <row r="121" spans="3:7" x14ac:dyDescent="0.3">
      <c r="C121" s="955"/>
      <c r="D121" s="955"/>
      <c r="E121" s="955"/>
      <c r="F121" s="955"/>
      <c r="G121" s="955"/>
    </row>
    <row r="122" spans="3:7" x14ac:dyDescent="0.3">
      <c r="C122" s="955"/>
      <c r="D122" s="955"/>
      <c r="E122" s="955"/>
      <c r="F122" s="955"/>
      <c r="G122" s="955"/>
    </row>
    <row r="123" spans="3:7" x14ac:dyDescent="0.3">
      <c r="C123" s="955"/>
      <c r="D123" s="955"/>
      <c r="E123" s="955"/>
      <c r="F123" s="955"/>
      <c r="G123" s="955"/>
    </row>
    <row r="124" spans="3:7" x14ac:dyDescent="0.3">
      <c r="C124" s="955"/>
      <c r="D124" s="955"/>
      <c r="E124" s="955"/>
      <c r="F124" s="955"/>
      <c r="G124" s="955"/>
    </row>
    <row r="125" spans="3:7" x14ac:dyDescent="0.3">
      <c r="C125" s="955"/>
      <c r="D125" s="955"/>
      <c r="E125" s="955"/>
      <c r="F125" s="955"/>
      <c r="G125" s="955"/>
    </row>
    <row r="126" spans="3:7" x14ac:dyDescent="0.3">
      <c r="C126" s="955"/>
      <c r="D126" s="955"/>
      <c r="E126" s="955"/>
      <c r="F126" s="955"/>
      <c r="G126" s="955"/>
    </row>
    <row r="127" spans="3:7" x14ac:dyDescent="0.3">
      <c r="C127" s="955"/>
      <c r="D127" s="955"/>
      <c r="E127" s="955"/>
      <c r="F127" s="955"/>
      <c r="G127" s="955"/>
    </row>
    <row r="128" spans="3: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3:AN66"/>
  <mergeCells count="48">
    <mergeCell ref="AG70:AH70"/>
    <mergeCell ref="AI70:AJ70"/>
    <mergeCell ref="AI58:AJ58"/>
    <mergeCell ref="A64:G64"/>
    <mergeCell ref="A66:G66"/>
    <mergeCell ref="K69:Y69"/>
    <mergeCell ref="M70:M71"/>
    <mergeCell ref="N70:N71"/>
    <mergeCell ref="Z70:Z71"/>
    <mergeCell ref="AA70:AB70"/>
    <mergeCell ref="AC70:AD70"/>
    <mergeCell ref="AE70:AF70"/>
    <mergeCell ref="AI38:AJ38"/>
    <mergeCell ref="K57:Y57"/>
    <mergeCell ref="M58:M59"/>
    <mergeCell ref="N58:N59"/>
    <mergeCell ref="Z58:Z59"/>
    <mergeCell ref="AA58:AB58"/>
    <mergeCell ref="AC58:AD58"/>
    <mergeCell ref="AE58:AF58"/>
    <mergeCell ref="AG58:AH58"/>
    <mergeCell ref="AE17:AF17"/>
    <mergeCell ref="AG17:AH17"/>
    <mergeCell ref="AI17:AJ17"/>
    <mergeCell ref="K37:Y37"/>
    <mergeCell ref="M38:M39"/>
    <mergeCell ref="N38:N39"/>
    <mergeCell ref="Z38:Z39"/>
    <mergeCell ref="AA38:AB38"/>
    <mergeCell ref="AC38:AD38"/>
    <mergeCell ref="AE38:AF38"/>
    <mergeCell ref="M17:M18"/>
    <mergeCell ref="N17:N18"/>
    <mergeCell ref="Z17:Z18"/>
    <mergeCell ref="AA17:AB17"/>
    <mergeCell ref="AC17:AD17"/>
    <mergeCell ref="AG38:AH38"/>
    <mergeCell ref="AC2:AD2"/>
    <mergeCell ref="AE2:AF2"/>
    <mergeCell ref="AG2:AH2"/>
    <mergeCell ref="AI2:AJ2"/>
    <mergeCell ref="K16:Y16"/>
    <mergeCell ref="AA2:AB2"/>
    <mergeCell ref="A1:H1"/>
    <mergeCell ref="K1:Y1"/>
    <mergeCell ref="M2:M3"/>
    <mergeCell ref="N2:N3"/>
    <mergeCell ref="Z2:Z3"/>
  </mergeCells>
  <conditionalFormatting sqref="E12">
    <cfRule type="containsText" dxfId="1923" priority="10" operator="containsText" text="N/A">
      <formula>NOT(ISERROR(SEARCH("N/A",E12)))</formula>
    </cfRule>
    <cfRule type="containsText" dxfId="1922" priority="11" operator="containsText" text="O">
      <formula>NOT(ISERROR(SEARCH("O",E12)))</formula>
    </cfRule>
    <cfRule type="containsText" dxfId="1921" priority="12" operator="containsText" text="M">
      <formula>NOT(ISERROR(SEARCH("M",E12)))</formula>
    </cfRule>
  </conditionalFormatting>
  <conditionalFormatting sqref="G46">
    <cfRule type="containsText" dxfId="1920" priority="23" operator="containsText" text="O">
      <formula>NOT(ISERROR(SEARCH("O",G46)))</formula>
    </cfRule>
  </conditionalFormatting>
  <conditionalFormatting sqref="G46">
    <cfRule type="containsText" dxfId="1919" priority="20" operator="containsText" text="N/A">
      <formula>NOT(ISERROR(SEARCH("N/A",G46)))</formula>
    </cfRule>
    <cfRule type="containsText" dxfId="1918" priority="21" operator="containsText" text="Blank">
      <formula>NOT(ISERROR(SEARCH("Blank",G46)))</formula>
    </cfRule>
    <cfRule type="containsText" dxfId="1917" priority="22" operator="containsText" text="M">
      <formula>NOT(ISERROR(SEARCH("M",G46)))</formula>
    </cfRule>
  </conditionalFormatting>
  <conditionalFormatting sqref="C7:H7">
    <cfRule type="containsText" dxfId="1916" priority="17" operator="containsText" text="N/A">
      <formula>NOT(ISERROR(SEARCH("N/A",C7)))</formula>
    </cfRule>
    <cfRule type="containsText" dxfId="1915" priority="18" operator="containsText" text="Blank">
      <formula>NOT(ISERROR(SEARCH("Blank",C7)))</formula>
    </cfRule>
    <cfRule type="containsText" dxfId="1914" priority="19" operator="containsText" text="M">
      <formula>NOT(ISERROR(SEARCH("M",C7)))</formula>
    </cfRule>
  </conditionalFormatting>
  <conditionalFormatting sqref="E13">
    <cfRule type="containsText" dxfId="1913" priority="7" operator="containsText" text="N/A">
      <formula>NOT(ISERROR(SEARCH("N/A",E13)))</formula>
    </cfRule>
    <cfRule type="containsText" dxfId="1912" priority="8" operator="containsText" text="O">
      <formula>NOT(ISERROR(SEARCH("O",E13)))</formula>
    </cfRule>
    <cfRule type="containsText" dxfId="1911" priority="9" operator="containsText" text="M">
      <formula>NOT(ISERROR(SEARCH("M",E13)))</formula>
    </cfRule>
  </conditionalFormatting>
  <conditionalFormatting sqref="C46:F46">
    <cfRule type="containsText" dxfId="1910" priority="16" operator="containsText" text="O">
      <formula>NOT(ISERROR(SEARCH("O",C46)))</formula>
    </cfRule>
  </conditionalFormatting>
  <conditionalFormatting sqref="C46:F46">
    <cfRule type="containsText" dxfId="1909" priority="13" operator="containsText" text="N/A">
      <formula>NOT(ISERROR(SEARCH("N/A",C46)))</formula>
    </cfRule>
    <cfRule type="containsText" dxfId="1908" priority="14" operator="containsText" text="Blank">
      <formula>NOT(ISERROR(SEARCH("Blank",C46)))</formula>
    </cfRule>
    <cfRule type="containsText" dxfId="1907" priority="15" operator="containsText" text="M">
      <formula>NOT(ISERROR(SEARCH("M",C46)))</formula>
    </cfRule>
  </conditionalFormatting>
  <conditionalFormatting sqref="Z4 Z51:Z55 Z40:Z43 Z45:Z49 Z19:Z35">
    <cfRule type="cellIs" dxfId="1906" priority="6" operator="greaterThan">
      <formula>0</formula>
    </cfRule>
  </conditionalFormatting>
  <conditionalFormatting sqref="Z5:Z14">
    <cfRule type="cellIs" dxfId="1905" priority="5" operator="greaterThan">
      <formula>0</formula>
    </cfRule>
  </conditionalFormatting>
  <conditionalFormatting sqref="Z60:Z67">
    <cfRule type="cellIs" dxfId="1904" priority="4" operator="greaterThan">
      <formula>0</formula>
    </cfRule>
  </conditionalFormatting>
  <conditionalFormatting sqref="Z72:Z75">
    <cfRule type="cellIs" dxfId="1903" priority="3" operator="greaterThan">
      <formula>0</formula>
    </cfRule>
  </conditionalFormatting>
  <conditionalFormatting sqref="Z50">
    <cfRule type="cellIs" dxfId="1902" priority="2" operator="greaterThan">
      <formula>0</formula>
    </cfRule>
  </conditionalFormatting>
  <conditionalFormatting sqref="Z44">
    <cfRule type="cellIs" dxfId="1901" priority="1" operator="greaterThan">
      <formula>0</formula>
    </cfRule>
  </conditionalFormatting>
  <dataValidations count="3">
    <dataValidation type="list" allowBlank="1" showInputMessage="1" showErrorMessage="1" sqref="V58:V68 V70:V79 V2:V15 V38:V56 V17:V36">
      <formula1>"Passed, Failed, N/A"</formula1>
    </dataValidation>
    <dataValidation type="list" allowBlank="1" showInputMessage="1" showErrorMessage="1" sqref="T70:T79 T58:T68 T17:T36 T38:T56 T2:T15">
      <formula1>"M, O, N/A"</formula1>
    </dataValidation>
    <dataValidation type="list" allowBlank="1" showInputMessage="1" showErrorMessage="1" sqref="X12 X33 X19 X21 X4:X10 W1:W79">
      <formula1>"Y, N"</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scale="30" fitToHeight="0" orientation="landscape" r:id="rId19"/>
  <drawing r:id="rId20"/>
  <legacyDrawing r:id="rId21"/>
  <controls>
    <mc:AlternateContent xmlns:mc="http://schemas.openxmlformats.org/markup-compatibility/2006">
      <mc:Choice Requires="x14">
        <control shapeId="1127426" r:id="rId22" name="CommandButton2">
          <controlPr defaultSize="0" autoLine="0" r:id="rId23">
            <anchor moveWithCells="1">
              <from>
                <xdr:col>8</xdr:col>
                <xdr:colOff>121920</xdr:colOff>
                <xdr:row>10</xdr:row>
                <xdr:rowOff>0</xdr:rowOff>
              </from>
              <to>
                <xdr:col>9</xdr:col>
                <xdr:colOff>441960</xdr:colOff>
                <xdr:row>12</xdr:row>
                <xdr:rowOff>83820</xdr:rowOff>
              </to>
            </anchor>
          </controlPr>
        </control>
      </mc:Choice>
      <mc:Fallback>
        <control shapeId="1127426" r:id="rId22" name="CommandButton2"/>
      </mc:Fallback>
    </mc:AlternateContent>
    <mc:AlternateContent xmlns:mc="http://schemas.openxmlformats.org/markup-compatibility/2006">
      <mc:Choice Requires="x14">
        <control shapeId="1127425" r:id="rId24" name="CommandButton1">
          <controlPr defaultSize="0" autoLine="0" r:id="rId25">
            <anchor moveWithCells="1">
              <from>
                <xdr:col>8</xdr:col>
                <xdr:colOff>114300</xdr:colOff>
                <xdr:row>6</xdr:row>
                <xdr:rowOff>106680</xdr:rowOff>
              </from>
              <to>
                <xdr:col>9</xdr:col>
                <xdr:colOff>403860</xdr:colOff>
                <xdr:row>7</xdr:row>
                <xdr:rowOff>99060</xdr:rowOff>
              </to>
            </anchor>
          </controlPr>
        </control>
      </mc:Choice>
      <mc:Fallback>
        <control shapeId="1127425" r:id="rId24" name="CommandButton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4">
    <tabColor theme="7" tint="0.79998168889431442"/>
    <pageSetUpPr fitToPage="1"/>
  </sheetPr>
  <dimension ref="A1:AN196"/>
  <sheetViews>
    <sheetView showGridLines="0" topLeftCell="J1" zoomScale="85" zoomScaleNormal="85" workbookViewId="0">
      <selection activeCell="R26" sqref="R26"/>
    </sheetView>
  </sheetViews>
  <sheetFormatPr defaultColWidth="9.109375" defaultRowHeight="14.4" x14ac:dyDescent="0.3"/>
  <cols>
    <col min="1" max="1" width="40.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26.109375" style="883" customWidth="1"/>
    <col min="19" max="19" width="12.6640625" style="883" bestFit="1" customWidth="1"/>
    <col min="20" max="20" width="12.5546875" style="883" customWidth="1"/>
    <col min="21" max="21" width="11" style="883" bestFit="1" customWidth="1"/>
    <col min="22" max="22" width="10.44140625" style="883" bestFit="1" customWidth="1"/>
    <col min="23" max="23" width="23.44140625" style="883" bestFit="1" customWidth="1"/>
    <col min="24" max="24" width="22.88671875" style="883" bestFit="1" customWidth="1"/>
    <col min="25" max="25" width="36.5546875" style="883" bestFit="1" customWidth="1"/>
    <col min="26" max="40" width="9.109375" style="883"/>
    <col min="41" max="16384" width="9.109375" style="884"/>
  </cols>
  <sheetData>
    <row r="1" spans="1:36" ht="12.75" customHeight="1" x14ac:dyDescent="0.45">
      <c r="A1" s="1188" t="s">
        <v>82</v>
      </c>
      <c r="B1" s="1189"/>
      <c r="C1" s="1189"/>
      <c r="D1" s="1189"/>
      <c r="E1" s="1189"/>
      <c r="F1" s="1189"/>
      <c r="G1" s="1189"/>
      <c r="H1" s="1189"/>
      <c r="K1" s="1173" t="s">
        <v>686</v>
      </c>
      <c r="L1" s="1174"/>
      <c r="M1" s="1174"/>
      <c r="N1" s="1174"/>
      <c r="O1" s="1174"/>
      <c r="P1" s="1174"/>
      <c r="Q1" s="1174"/>
      <c r="R1" s="1174"/>
      <c r="S1" s="1174"/>
      <c r="T1" s="1174"/>
      <c r="U1" s="1174"/>
      <c r="V1" s="1174"/>
      <c r="W1" s="1174"/>
      <c r="X1" s="1174"/>
      <c r="Y1" s="1174"/>
      <c r="Z1" s="985"/>
      <c r="AA1" s="1026"/>
      <c r="AB1" s="1026"/>
      <c r="AC1" s="1026"/>
      <c r="AD1" s="1026"/>
      <c r="AE1" s="1026"/>
      <c r="AF1" s="1026"/>
      <c r="AG1" s="1026"/>
      <c r="AH1" s="1026"/>
      <c r="AI1" s="1026"/>
      <c r="AJ1" s="1026"/>
    </row>
    <row r="2" spans="1:36" ht="27.6" x14ac:dyDescent="0.3">
      <c r="A2" s="932" t="s">
        <v>367</v>
      </c>
      <c r="B2" s="997" t="s">
        <v>621</v>
      </c>
      <c r="C2" s="884"/>
      <c r="D2" s="884"/>
      <c r="E2" s="884"/>
      <c r="F2" s="884"/>
      <c r="G2" s="884"/>
      <c r="H2" s="884"/>
      <c r="K2" s="1038" t="s">
        <v>133</v>
      </c>
      <c r="L2" s="1038" t="s">
        <v>91</v>
      </c>
      <c r="M2" s="1182" t="s">
        <v>75</v>
      </c>
      <c r="N2" s="1190" t="s">
        <v>134</v>
      </c>
      <c r="O2" s="1038" t="s">
        <v>135</v>
      </c>
      <c r="P2" s="1038" t="s">
        <v>136</v>
      </c>
      <c r="Q2" s="1038" t="s">
        <v>137</v>
      </c>
      <c r="R2" s="1038" t="s">
        <v>138</v>
      </c>
      <c r="S2" s="1027" t="s">
        <v>139</v>
      </c>
      <c r="T2" s="1027" t="s">
        <v>344</v>
      </c>
      <c r="U2" s="1027" t="s">
        <v>342</v>
      </c>
      <c r="V2" s="1027" t="s">
        <v>343</v>
      </c>
      <c r="W2" s="1027" t="s">
        <v>375</v>
      </c>
      <c r="X2" s="1027" t="s">
        <v>376</v>
      </c>
      <c r="Y2" s="1038"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43756</v>
      </c>
      <c r="C3" s="950"/>
      <c r="D3" s="884"/>
      <c r="E3" s="884"/>
      <c r="F3" s="884"/>
      <c r="G3" s="884"/>
      <c r="H3" s="884"/>
      <c r="K3" s="1031"/>
      <c r="L3" s="1031"/>
      <c r="M3" s="1183"/>
      <c r="N3" s="1185"/>
      <c r="O3" s="1031"/>
      <c r="P3" s="888" t="s">
        <v>141</v>
      </c>
      <c r="Q3" s="1031"/>
      <c r="R3" s="1031"/>
      <c r="S3" s="1027"/>
      <c r="T3" s="1027"/>
      <c r="U3" s="1027"/>
      <c r="V3" s="1027"/>
      <c r="W3" s="1027"/>
      <c r="X3" s="1027"/>
      <c r="Y3" s="1031"/>
      <c r="Z3" s="1187"/>
      <c r="AA3" s="1023" t="s">
        <v>672</v>
      </c>
      <c r="AB3" s="1023" t="s">
        <v>673</v>
      </c>
      <c r="AC3" s="1023" t="s">
        <v>672</v>
      </c>
      <c r="AD3" s="1023" t="s">
        <v>673</v>
      </c>
      <c r="AE3" s="1023" t="s">
        <v>672</v>
      </c>
      <c r="AF3" s="1023" t="s">
        <v>673</v>
      </c>
      <c r="AG3" s="1023" t="s">
        <v>672</v>
      </c>
      <c r="AH3" s="1023" t="s">
        <v>673</v>
      </c>
      <c r="AI3" s="1023" t="s">
        <v>672</v>
      </c>
      <c r="AJ3" s="1023" t="s">
        <v>673</v>
      </c>
    </row>
    <row r="4" spans="1:36" ht="12.75" customHeight="1" x14ac:dyDescent="0.3">
      <c r="A4" s="932" t="s">
        <v>368</v>
      </c>
      <c r="B4" s="949">
        <f ca="1">DATEDIF(B3,TODAY(),"D")/365</f>
        <v>1.0630136986301371</v>
      </c>
      <c r="C4" s="884"/>
      <c r="D4" s="884"/>
      <c r="E4" s="884"/>
      <c r="F4" s="884"/>
      <c r="G4" s="884"/>
      <c r="H4" s="884"/>
      <c r="K4" s="1028" t="s">
        <v>142</v>
      </c>
      <c r="L4" s="1028" t="s">
        <v>143</v>
      </c>
      <c r="M4" s="934" t="s">
        <v>5</v>
      </c>
      <c r="N4" s="929" t="s">
        <v>144</v>
      </c>
      <c r="O4" s="924" t="s">
        <v>372</v>
      </c>
      <c r="P4" s="964" t="s">
        <v>145</v>
      </c>
      <c r="Q4" s="964" t="s">
        <v>146</v>
      </c>
      <c r="R4" s="962" t="s">
        <v>147</v>
      </c>
      <c r="S4" s="889" t="s">
        <v>621</v>
      </c>
      <c r="T4" s="997" t="s">
        <v>72</v>
      </c>
      <c r="U4" s="1134">
        <v>44041.194444444445</v>
      </c>
      <c r="V4" s="997" t="s">
        <v>374</v>
      </c>
      <c r="W4" s="997"/>
      <c r="X4" s="997"/>
      <c r="Y4" s="1042" t="s">
        <v>148</v>
      </c>
      <c r="Z4" s="981">
        <f>DATEDIF(AA4,AB4,"m")/12+DATEDIF(AC4,AD4,"m")/12+DATEDIF(AE4,AF4,"m")/12+DATEDIF(AG4,AH4,"m")/12+DATEDIF(AI4,AJ4,"m")/12</f>
        <v>0</v>
      </c>
      <c r="AA4" s="982"/>
      <c r="AB4" s="982"/>
      <c r="AC4" s="982"/>
      <c r="AD4" s="982"/>
      <c r="AE4" s="980"/>
      <c r="AF4" s="980"/>
      <c r="AG4" s="980"/>
      <c r="AH4" s="980"/>
      <c r="AI4" s="980"/>
      <c r="AJ4" s="980"/>
    </row>
    <row r="5" spans="1:36" ht="12.75" customHeight="1" x14ac:dyDescent="0.3">
      <c r="A5" s="932" t="s">
        <v>387</v>
      </c>
      <c r="B5" s="949">
        <v>8.4</v>
      </c>
      <c r="C5" s="951"/>
      <c r="D5" s="884"/>
      <c r="E5" s="884"/>
      <c r="F5" s="884"/>
      <c r="G5" s="884"/>
      <c r="H5" s="884"/>
      <c r="K5" s="1029"/>
      <c r="L5" s="1029"/>
      <c r="M5" s="934" t="s">
        <v>5</v>
      </c>
      <c r="N5" s="929" t="s">
        <v>144</v>
      </c>
      <c r="O5" s="924" t="s">
        <v>373</v>
      </c>
      <c r="P5" s="966"/>
      <c r="Q5" s="965" t="s">
        <v>150</v>
      </c>
      <c r="R5" s="963" t="s">
        <v>151</v>
      </c>
      <c r="S5" s="889" t="s">
        <v>621</v>
      </c>
      <c r="T5" s="997" t="s">
        <v>72</v>
      </c>
      <c r="U5" s="997"/>
      <c r="V5" s="997" t="s">
        <v>374</v>
      </c>
      <c r="W5" s="997"/>
      <c r="X5" s="997"/>
      <c r="Y5" s="1043"/>
      <c r="Z5" s="981">
        <f t="shared" ref="Z5:Z14" ca="1" si="0">DATEDIF(AA5,AB5,"m")/12+DATEDIF(AC5,AD5,"m")/12+DATEDIF(AE5,AF5,"m")/12+DATEDIF(AG5,AH5,"m")/12+DATEDIF(AI5,AJ5,"m")/12</f>
        <v>1</v>
      </c>
      <c r="AA5" s="982">
        <v>43759</v>
      </c>
      <c r="AB5" s="982">
        <f ca="1" xml:space="preserve"> TODAY()</f>
        <v>44144</v>
      </c>
      <c r="AC5" s="982"/>
      <c r="AD5" s="982"/>
      <c r="AE5" s="980"/>
      <c r="AF5" s="980"/>
      <c r="AG5" s="980"/>
      <c r="AH5" s="980"/>
      <c r="AI5" s="980"/>
      <c r="AJ5" s="980"/>
    </row>
    <row r="6" spans="1:36" ht="15" thickBot="1" x14ac:dyDescent="0.35">
      <c r="A6" s="932" t="s">
        <v>388</v>
      </c>
      <c r="B6" s="949">
        <f ca="1">B4+B5</f>
        <v>9.463013698630137</v>
      </c>
      <c r="C6" s="951"/>
      <c r="K6" s="1029"/>
      <c r="L6" s="1029"/>
      <c r="M6" s="934" t="s">
        <v>5</v>
      </c>
      <c r="N6" s="891" t="s">
        <v>149</v>
      </c>
      <c r="O6" s="918" t="s">
        <v>149</v>
      </c>
      <c r="P6" s="966"/>
      <c r="Q6" s="892" t="s">
        <v>150</v>
      </c>
      <c r="R6" s="893" t="s">
        <v>151</v>
      </c>
      <c r="S6" s="889" t="s">
        <v>621</v>
      </c>
      <c r="T6" s="997" t="s">
        <v>72</v>
      </c>
      <c r="U6" s="997"/>
      <c r="V6" s="997" t="s">
        <v>374</v>
      </c>
      <c r="W6" s="997"/>
      <c r="X6" s="997"/>
      <c r="Y6" s="894" t="s">
        <v>152</v>
      </c>
      <c r="Z6" s="981">
        <f t="shared" ca="1" si="0"/>
        <v>1</v>
      </c>
      <c r="AA6" s="982">
        <v>43759</v>
      </c>
      <c r="AB6" s="982">
        <f t="shared" ref="AB6:AB7" ca="1" si="1" xml:space="preserve"> TODAY()</f>
        <v>44144</v>
      </c>
      <c r="AC6" s="982"/>
      <c r="AD6" s="982"/>
      <c r="AE6" s="980"/>
      <c r="AF6" s="980"/>
      <c r="AG6" s="980"/>
      <c r="AH6" s="980"/>
      <c r="AI6" s="980"/>
      <c r="AJ6" s="980"/>
    </row>
    <row r="7" spans="1:36" ht="28.2"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966"/>
      <c r="Q7" s="964" t="s">
        <v>247</v>
      </c>
      <c r="R7" s="962" t="s">
        <v>154</v>
      </c>
      <c r="S7" s="889" t="s">
        <v>621</v>
      </c>
      <c r="T7" s="997" t="s">
        <v>72</v>
      </c>
      <c r="U7" s="997"/>
      <c r="V7" s="997" t="s">
        <v>374</v>
      </c>
      <c r="W7" s="997"/>
      <c r="X7" s="997"/>
      <c r="Y7" s="1042" t="s">
        <v>248</v>
      </c>
      <c r="Z7" s="981">
        <f t="shared" ca="1" si="0"/>
        <v>1</v>
      </c>
      <c r="AA7" s="982">
        <v>43759</v>
      </c>
      <c r="AB7" s="982">
        <f t="shared" ca="1" si="1"/>
        <v>44144</v>
      </c>
      <c r="AC7" s="982"/>
      <c r="AD7" s="982"/>
      <c r="AE7" s="980"/>
      <c r="AF7" s="980"/>
      <c r="AG7" s="980"/>
      <c r="AH7" s="980"/>
      <c r="AI7" s="980"/>
      <c r="AJ7" s="980"/>
    </row>
    <row r="8" spans="1:36" x14ac:dyDescent="0.3">
      <c r="A8" s="937" t="s">
        <v>56</v>
      </c>
      <c r="B8" s="938" t="s">
        <v>182</v>
      </c>
      <c r="C8" s="1003"/>
      <c r="D8" s="1002" t="s">
        <v>77</v>
      </c>
      <c r="E8" s="1002"/>
      <c r="F8" s="1002"/>
      <c r="G8" s="1002"/>
      <c r="H8" s="939">
        <f>IF(C8&lt;&gt;"",'[2]CBL Score Standard'!$D64,IF(D8&lt;&gt;"",SUM('[2]CBL Score Standard'!$D64:$E64),IF(E8&lt;&gt;"",SUM('[2]CBL Score Standard'!$D64:$F64),IF(F8&lt;&gt;"",SUM('[2]CBL Score Standard'!$D64:$G64),IF(G8&lt;&gt;"",SUM('[2]CBL Score Standard'!$D64:$H64,0))))))</f>
        <v>4.6511627906976744E-2</v>
      </c>
      <c r="K8" s="1029"/>
      <c r="L8" s="1029"/>
      <c r="M8" s="934" t="s">
        <v>5</v>
      </c>
      <c r="N8" s="931" t="s">
        <v>144</v>
      </c>
      <c r="O8" s="896" t="s">
        <v>517</v>
      </c>
      <c r="P8" s="966"/>
      <c r="Q8" s="892" t="s">
        <v>153</v>
      </c>
      <c r="R8" s="893" t="s">
        <v>156</v>
      </c>
      <c r="S8" s="889" t="s">
        <v>621</v>
      </c>
      <c r="T8" s="997" t="s">
        <v>72</v>
      </c>
      <c r="U8" s="997"/>
      <c r="V8" s="997"/>
      <c r="W8" s="997"/>
      <c r="X8" s="997"/>
      <c r="Y8" s="897" t="s">
        <v>157</v>
      </c>
      <c r="Z8" s="981">
        <f t="shared" si="0"/>
        <v>0</v>
      </c>
      <c r="AA8" s="982"/>
      <c r="AB8" s="982"/>
      <c r="AC8" s="982"/>
      <c r="AD8" s="982"/>
      <c r="AE8" s="980"/>
      <c r="AF8" s="980"/>
      <c r="AG8" s="980"/>
      <c r="AH8" s="980"/>
      <c r="AI8" s="980"/>
      <c r="AJ8" s="980"/>
    </row>
    <row r="9" spans="1:36" x14ac:dyDescent="0.3">
      <c r="A9" s="940" t="s">
        <v>56</v>
      </c>
      <c r="B9" s="933" t="s">
        <v>427</v>
      </c>
      <c r="C9" s="1003"/>
      <c r="D9" s="1002" t="s">
        <v>77</v>
      </c>
      <c r="E9" s="1002"/>
      <c r="F9" s="1002"/>
      <c r="G9" s="1002"/>
      <c r="H9" s="939">
        <f>IF(C9&lt;&gt;"",'[2]CBL Score Standard'!$D65,IF(D9&lt;&gt;"",SUM('[2]CBL Score Standard'!$D65:$E65),IF(E9&lt;&gt;"",SUM('[2]CBL Score Standard'!$D65:$F65),IF(F9&lt;&gt;"",SUM('[2]CBL Score Standard'!$D65:$G65),IF(G9&lt;&gt;"",SUM('[2]CBL Score Standard'!$D65:$H65,0))))))</f>
        <v>4.6511627906976744E-2</v>
      </c>
      <c r="K9" s="1029"/>
      <c r="L9" s="1029"/>
      <c r="M9" s="934" t="s">
        <v>5</v>
      </c>
      <c r="N9" s="931" t="s">
        <v>144</v>
      </c>
      <c r="O9" s="896" t="s">
        <v>661</v>
      </c>
      <c r="P9" s="966"/>
      <c r="Q9" s="892" t="s">
        <v>155</v>
      </c>
      <c r="R9" s="893" t="s">
        <v>158</v>
      </c>
      <c r="S9" s="889" t="s">
        <v>621</v>
      </c>
      <c r="T9" s="997" t="s">
        <v>72</v>
      </c>
      <c r="U9" s="997"/>
      <c r="V9" s="997" t="s">
        <v>374</v>
      </c>
      <c r="W9" s="997"/>
      <c r="X9" s="997"/>
      <c r="Y9" s="894" t="s">
        <v>159</v>
      </c>
      <c r="Z9" s="981">
        <f t="shared" si="0"/>
        <v>0</v>
      </c>
      <c r="AA9" s="982"/>
      <c r="AB9" s="982"/>
      <c r="AC9" s="982"/>
      <c r="AD9" s="982"/>
      <c r="AE9" s="980"/>
      <c r="AF9" s="980"/>
      <c r="AG9" s="980"/>
      <c r="AH9" s="980"/>
      <c r="AI9" s="980"/>
      <c r="AJ9" s="980"/>
    </row>
    <row r="10" spans="1:36" x14ac:dyDescent="0.3">
      <c r="A10" s="940" t="s">
        <v>56</v>
      </c>
      <c r="B10" s="933" t="s">
        <v>663</v>
      </c>
      <c r="C10" s="1003"/>
      <c r="D10" s="1005" t="s">
        <v>77</v>
      </c>
      <c r="F10" s="1002"/>
      <c r="G10" s="1002"/>
      <c r="H10" s="939">
        <f>IF(C10&lt;&gt;"",'[2]CBL Score Standard'!$D66,IF(D10&lt;&gt;"",SUM('[2]CBL Score Standard'!$D66:$E66),IF(E10&lt;&gt;"",SUM('[2]CBL Score Standard'!$D66:$F66),IF(F10&lt;&gt;"",SUM('[2]CBL Score Standard'!$D66:$G66),IF(G10&lt;&gt;"",SUM('[2]CBL Score Standard'!$D66:$H66,0))))))</f>
        <v>0</v>
      </c>
      <c r="K10" s="1029"/>
      <c r="L10" s="1029"/>
      <c r="M10" s="934" t="s">
        <v>5</v>
      </c>
      <c r="N10" s="931" t="s">
        <v>144</v>
      </c>
      <c r="O10" s="896" t="s">
        <v>662</v>
      </c>
      <c r="P10" s="966"/>
      <c r="Q10" s="976" t="s">
        <v>659</v>
      </c>
      <c r="R10" s="976" t="s">
        <v>278</v>
      </c>
      <c r="S10" s="889" t="s">
        <v>621</v>
      </c>
      <c r="T10" s="997" t="s">
        <v>72</v>
      </c>
      <c r="U10" s="997"/>
      <c r="V10" s="997" t="s">
        <v>374</v>
      </c>
      <c r="W10" s="997"/>
      <c r="X10" s="997"/>
      <c r="Y10" s="899" t="s">
        <v>160</v>
      </c>
      <c r="Z10" s="981">
        <f t="shared" si="0"/>
        <v>0</v>
      </c>
      <c r="AA10" s="982"/>
      <c r="AB10" s="982"/>
      <c r="AC10" s="982"/>
      <c r="AD10" s="982"/>
      <c r="AE10" s="980"/>
      <c r="AF10" s="980"/>
      <c r="AG10" s="980"/>
      <c r="AH10" s="980"/>
      <c r="AI10" s="980"/>
      <c r="AJ10" s="980"/>
    </row>
    <row r="11" spans="1:36" x14ac:dyDescent="0.3">
      <c r="A11" s="940" t="s">
        <v>56</v>
      </c>
      <c r="B11" s="933" t="s">
        <v>215</v>
      </c>
      <c r="C11" s="1003"/>
      <c r="D11" s="1005" t="s">
        <v>77</v>
      </c>
      <c r="E11" s="1005"/>
      <c r="F11" s="1002"/>
      <c r="G11" s="1002"/>
      <c r="H11" s="939">
        <f>IF(C11&lt;&gt;"",'[2]CBL Score Standard'!$D67,IF(D11&lt;&gt;"",SUM('[2]CBL Score Standard'!$D67:$E67),IF(E11&lt;&gt;"",SUM('[2]CBL Score Standard'!$D67:$F67),IF(F11&lt;&gt;"",SUM('[2]CBL Score Standard'!$D67:$G67),IF(G11&lt;&gt;"",SUM('[2]CBL Score Standard'!$D67:$H67,0))))))</f>
        <v>0</v>
      </c>
      <c r="K11" s="1029"/>
      <c r="L11" s="1029"/>
      <c r="M11" s="934" t="s">
        <v>5</v>
      </c>
      <c r="N11" s="889" t="s">
        <v>31</v>
      </c>
      <c r="O11" s="925" t="s">
        <v>175</v>
      </c>
      <c r="P11" s="1029"/>
      <c r="Q11" s="890" t="s">
        <v>383</v>
      </c>
      <c r="R11" s="893" t="s">
        <v>176</v>
      </c>
      <c r="S11" s="889" t="s">
        <v>621</v>
      </c>
      <c r="T11" s="997" t="s">
        <v>72</v>
      </c>
      <c r="U11" s="999">
        <v>44029</v>
      </c>
      <c r="V11" s="997" t="s">
        <v>374</v>
      </c>
      <c r="W11" s="997"/>
      <c r="X11" s="997"/>
      <c r="Y11" s="897" t="s">
        <v>177</v>
      </c>
      <c r="Z11" s="981">
        <f t="shared" si="0"/>
        <v>0</v>
      </c>
      <c r="AA11" s="982"/>
      <c r="AB11" s="982"/>
      <c r="AC11" s="982"/>
      <c r="AD11" s="982"/>
      <c r="AE11" s="980"/>
      <c r="AF11" s="980"/>
      <c r="AG11" s="980"/>
      <c r="AH11" s="980"/>
      <c r="AI11" s="980"/>
      <c r="AJ11" s="980"/>
    </row>
    <row r="12" spans="1:36" x14ac:dyDescent="0.3">
      <c r="A12" s="940" t="s">
        <v>63</v>
      </c>
      <c r="B12" s="933" t="s">
        <v>236</v>
      </c>
      <c r="C12" s="1003"/>
      <c r="D12" s="1003"/>
      <c r="E12" s="1003"/>
      <c r="F12" s="1002"/>
      <c r="G12" s="1002"/>
      <c r="H12" s="939" t="b">
        <f>IF(C12&lt;&gt;"",'[2]CBL Score Standard'!$D68,IF(D12&lt;&gt;"",SUM('[2]CBL Score Standard'!$D68:$E68),IF(E12&lt;&gt;"",SUM('[2]CBL Score Standard'!$D68:$F68),IF(F12&lt;&gt;"",SUM('[2]CBL Score Standard'!$D68:$G68),IF(G12&lt;&gt;"",SUM('[2]CBL Score Standard'!$D68:$H68,0))))))</f>
        <v>0</v>
      </c>
      <c r="K12" s="1029"/>
      <c r="L12" s="1029"/>
      <c r="M12" s="934" t="s">
        <v>5</v>
      </c>
      <c r="N12" s="931" t="s">
        <v>31</v>
      </c>
      <c r="O12" s="896" t="s">
        <v>660</v>
      </c>
      <c r="P12" s="995">
        <v>43613</v>
      </c>
      <c r="Q12" s="892" t="s">
        <v>167</v>
      </c>
      <c r="R12" s="893" t="s">
        <v>168</v>
      </c>
      <c r="S12" s="889" t="s">
        <v>621</v>
      </c>
      <c r="T12" s="421" t="s">
        <v>72</v>
      </c>
      <c r="U12" s="997"/>
      <c r="V12" s="997" t="s">
        <v>374</v>
      </c>
      <c r="W12" s="997"/>
      <c r="X12" s="997"/>
      <c r="Y12" s="894"/>
      <c r="Z12" s="981">
        <f t="shared" si="0"/>
        <v>0</v>
      </c>
      <c r="AA12" s="982"/>
      <c r="AB12" s="982"/>
      <c r="AC12" s="982"/>
      <c r="AD12" s="982"/>
      <c r="AE12" s="980"/>
      <c r="AF12" s="980"/>
      <c r="AG12" s="980"/>
      <c r="AH12" s="980"/>
      <c r="AI12" s="980"/>
      <c r="AJ12" s="980"/>
    </row>
    <row r="13" spans="1:36"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892" t="s">
        <v>230</v>
      </c>
      <c r="Q13" s="892" t="s">
        <v>217</v>
      </c>
      <c r="R13" s="892" t="s">
        <v>217</v>
      </c>
      <c r="S13" s="889" t="s">
        <v>621</v>
      </c>
      <c r="T13" s="997" t="s">
        <v>72</v>
      </c>
      <c r="U13" s="1000">
        <v>44063</v>
      </c>
      <c r="V13" s="997" t="s">
        <v>374</v>
      </c>
      <c r="W13" s="997"/>
      <c r="X13" s="997"/>
      <c r="Y13" s="894" t="s">
        <v>169</v>
      </c>
      <c r="Z13" s="981">
        <f t="shared" si="0"/>
        <v>0</v>
      </c>
      <c r="AA13" s="982"/>
      <c r="AB13" s="982"/>
      <c r="AC13" s="982"/>
      <c r="AD13" s="982"/>
      <c r="AE13" s="980"/>
      <c r="AF13" s="980"/>
      <c r="AG13" s="980"/>
      <c r="AH13" s="980"/>
      <c r="AI13" s="980"/>
      <c r="AJ13" s="980"/>
    </row>
    <row r="14" spans="1:36" ht="27.6" x14ac:dyDescent="0.3">
      <c r="A14" s="940" t="s">
        <v>55</v>
      </c>
      <c r="B14" s="933" t="s">
        <v>694</v>
      </c>
      <c r="C14" s="1003"/>
      <c r="D14" s="1003"/>
      <c r="E14" s="1002"/>
      <c r="F14" s="1002"/>
      <c r="G14" s="1002"/>
      <c r="H14" s="939" t="b">
        <f>IF(C14&lt;&gt;"",'[2]CBL Score Standard'!$D70,IF(D14&lt;&gt;"",SUM('[2]CBL Score Standard'!$D70:$E70),IF(E14&lt;&gt;"",SUM('[2]CBL Score Standard'!$D70:$F70),IF(F14&lt;&gt;"",SUM('[2]CBL Score Standard'!$D70:$G70),IF(G14&lt;&gt;"",SUM('[2]CBL Score Standard'!$D70:$H70,0))))))</f>
        <v>0</v>
      </c>
      <c r="K14" s="1030"/>
      <c r="L14" s="1030"/>
      <c r="M14" s="934" t="s">
        <v>5</v>
      </c>
      <c r="N14" s="889" t="s">
        <v>41</v>
      </c>
      <c r="O14" s="923" t="s">
        <v>450</v>
      </c>
      <c r="P14" s="995">
        <v>43627</v>
      </c>
      <c r="Q14" s="892" t="s">
        <v>381</v>
      </c>
      <c r="R14" s="893" t="s">
        <v>382</v>
      </c>
      <c r="S14" s="889" t="s">
        <v>621</v>
      </c>
      <c r="T14" s="997" t="s">
        <v>72</v>
      </c>
      <c r="U14" s="995"/>
      <c r="V14" s="997" t="s">
        <v>374</v>
      </c>
      <c r="W14" s="997"/>
      <c r="X14" s="997"/>
      <c r="Y14" s="894" t="s">
        <v>163</v>
      </c>
      <c r="Z14" s="981">
        <f t="shared" si="0"/>
        <v>0</v>
      </c>
      <c r="AA14" s="982"/>
      <c r="AB14" s="982"/>
      <c r="AC14" s="982"/>
      <c r="AD14" s="982"/>
      <c r="AE14" s="980"/>
      <c r="AF14" s="980"/>
      <c r="AG14" s="980"/>
      <c r="AH14" s="980"/>
      <c r="AI14" s="980"/>
      <c r="AJ14" s="980"/>
    </row>
    <row r="15" spans="1:36" x14ac:dyDescent="0.3">
      <c r="A15" s="940" t="s">
        <v>55</v>
      </c>
      <c r="B15" s="933" t="s">
        <v>185</v>
      </c>
      <c r="C15" s="1003"/>
      <c r="D15" s="1002"/>
      <c r="E15" s="1002"/>
      <c r="F15" s="1002"/>
      <c r="G15" s="1002"/>
      <c r="H15" s="939" t="b">
        <f>IF(C15&lt;&gt;"",'[2]CBL Score Standard'!$D71,IF(D15&lt;&gt;"",SUM('[2]CBL Score Standard'!$D71:$E71),IF(E15&lt;&gt;"",SUM('[2]CBL Score Standard'!$D71:$F71),IF(F15&lt;&gt;"",SUM('[2]CBL Score Standard'!$D71:$G71),IF(G15&lt;&gt;"",SUM('[2]CBL Score Standard'!$D71:$H71,0))))))</f>
        <v>0</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D16" s="1003" t="s">
        <v>77</v>
      </c>
      <c r="E16" s="1006"/>
      <c r="F16" s="1003"/>
      <c r="G16" s="1003"/>
      <c r="H16" s="939">
        <f>IF(C16&lt;&gt;"",'[2]CBL Score Standard'!$D72,IF(D16&lt;&gt;"",SUM('[2]CBL Score Standard'!$D72:$E72),IF(E16&lt;&gt;"",SUM('[2]CBL Score Standard'!$D72:$F72),IF(F16&lt;&gt;"",SUM('[2]CBL Score Standard'!$D72:$G72),IF(G16&lt;&gt;"",SUM('[2]CBL Score Standard'!$D72:$H72,0))))))</f>
        <v>0</v>
      </c>
      <c r="K16" s="1173" t="s">
        <v>170</v>
      </c>
      <c r="L16" s="1174"/>
      <c r="M16" s="1174"/>
      <c r="N16" s="1174"/>
      <c r="O16" s="1174"/>
      <c r="P16" s="1174"/>
      <c r="Q16" s="1174"/>
      <c r="R16" s="1174"/>
      <c r="S16" s="1174"/>
      <c r="T16" s="1174"/>
      <c r="U16" s="1174"/>
      <c r="V16" s="1174"/>
      <c r="W16" s="1174"/>
      <c r="X16" s="1174"/>
      <c r="Y16" s="1174"/>
      <c r="Z16" s="985"/>
      <c r="AA16" s="1026"/>
      <c r="AB16" s="1026"/>
      <c r="AC16" s="1026"/>
      <c r="AD16" s="1026"/>
      <c r="AE16" s="1026"/>
      <c r="AF16" s="1026"/>
      <c r="AG16" s="1026"/>
      <c r="AH16" s="1026"/>
      <c r="AI16" s="1026"/>
      <c r="AJ16" s="1026"/>
    </row>
    <row r="17" spans="1:36" ht="27.6" x14ac:dyDescent="0.3">
      <c r="A17" s="940" t="s">
        <v>55</v>
      </c>
      <c r="B17" s="933" t="s">
        <v>194</v>
      </c>
      <c r="C17" s="1003"/>
      <c r="D17" s="1003"/>
      <c r="E17" s="1003"/>
      <c r="F17" s="1003"/>
      <c r="G17" s="1003"/>
      <c r="H17" s="939" t="b">
        <f>IF(C17&lt;&gt;"",'[2]CBL Score Standard'!$D73,IF(D17&lt;&gt;"",SUM('[2]CBL Score Standard'!$D73:$E73),IF(E17&lt;&gt;"",SUM('[2]CBL Score Standard'!$D73:$F73),IF(F17&lt;&gt;"",SUM('[2]CBL Score Standard'!$D73:$G73),IF(G17&lt;&gt;"",SUM('[2]CBL Score Standard'!$D73:$H73,0))))))</f>
        <v>0</v>
      </c>
      <c r="K17" s="1037" t="s">
        <v>133</v>
      </c>
      <c r="L17" s="1037" t="s">
        <v>91</v>
      </c>
      <c r="M17" s="1182" t="s">
        <v>75</v>
      </c>
      <c r="N17" s="1184" t="s">
        <v>134</v>
      </c>
      <c r="O17" s="1037" t="s">
        <v>135</v>
      </c>
      <c r="P17" s="1037" t="s">
        <v>136</v>
      </c>
      <c r="Q17" s="1037" t="s">
        <v>137</v>
      </c>
      <c r="R17" s="1037" t="s">
        <v>138</v>
      </c>
      <c r="S17" s="1035" t="s">
        <v>139</v>
      </c>
      <c r="T17" s="1027" t="s">
        <v>344</v>
      </c>
      <c r="U17" s="1027" t="s">
        <v>342</v>
      </c>
      <c r="V17" s="1027"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940" t="s">
        <v>55</v>
      </c>
      <c r="B18" s="933" t="s">
        <v>196</v>
      </c>
      <c r="C18" s="1003"/>
      <c r="D18" s="1003"/>
      <c r="E18" s="1003"/>
      <c r="F18" s="1003"/>
      <c r="G18" s="1003"/>
      <c r="H18" s="939" t="b">
        <f>IF(C18&lt;&gt;"",'[2]CBL Score Standard'!$D74,IF(D18&lt;&gt;"",SUM('[2]CBL Score Standard'!$D74:$E74),IF(E18&lt;&gt;"",SUM('[2]CBL Score Standard'!$D74:$F74),IF(F18&lt;&gt;"",SUM('[2]CBL Score Standard'!$D74:$G74),IF(G18&lt;&gt;"",SUM('[2]CBL Score Standard'!$D74:$H74,0))))))</f>
        <v>0</v>
      </c>
      <c r="K18" s="1031"/>
      <c r="L18" s="1031"/>
      <c r="M18" s="1183"/>
      <c r="N18" s="1190"/>
      <c r="O18" s="1031"/>
      <c r="P18" s="888" t="s">
        <v>141</v>
      </c>
      <c r="Q18" s="1031"/>
      <c r="R18" s="1031"/>
      <c r="S18" s="1036"/>
      <c r="T18" s="1027"/>
      <c r="U18" s="1027"/>
      <c r="V18" s="1027"/>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ht="12.75" customHeight="1" x14ac:dyDescent="0.3">
      <c r="A19" s="940" t="s">
        <v>55</v>
      </c>
      <c r="B19" s="933" t="s">
        <v>198</v>
      </c>
      <c r="C19" s="1003"/>
      <c r="D19" s="1003"/>
      <c r="E19" s="1003"/>
      <c r="F19" s="1003"/>
      <c r="G19" s="1003"/>
      <c r="H19" s="939" t="b">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028" t="s">
        <v>145</v>
      </c>
      <c r="Q19" s="890" t="s">
        <v>172</v>
      </c>
      <c r="R19" s="893" t="s">
        <v>173</v>
      </c>
      <c r="S19" s="889" t="s">
        <v>621</v>
      </c>
      <c r="T19" s="997" t="s">
        <v>72</v>
      </c>
      <c r="U19" s="999">
        <v>44075</v>
      </c>
      <c r="V19" s="997" t="s">
        <v>374</v>
      </c>
      <c r="W19" s="997"/>
      <c r="X19" s="997"/>
      <c r="Y19" s="897" t="s">
        <v>174</v>
      </c>
      <c r="Z19" s="981">
        <f t="shared" ref="Z19:Z35" si="2">DATEDIF(AA19,AB19,"m")/12+DATEDIF(AC19,AD19,"m")/12+DATEDIF(AE19,AF19,"m")/12+DATEDIF(AG19,AH19,"m")/12+DATEDIF(AI19,AJ19,"m")/12</f>
        <v>0</v>
      </c>
      <c r="AA19" s="982"/>
      <c r="AB19" s="982"/>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030"/>
      <c r="Q20" s="890" t="s">
        <v>179</v>
      </c>
      <c r="R20" s="893" t="s">
        <v>180</v>
      </c>
      <c r="S20" s="889" t="s">
        <v>621</v>
      </c>
      <c r="T20" s="997" t="s">
        <v>72</v>
      </c>
      <c r="U20" s="999">
        <v>44083</v>
      </c>
      <c r="V20" s="997" t="s">
        <v>374</v>
      </c>
      <c r="W20" s="997"/>
      <c r="X20" s="997"/>
      <c r="Y20" s="897" t="s">
        <v>181</v>
      </c>
      <c r="Z20" s="981">
        <f t="shared" si="2"/>
        <v>0</v>
      </c>
      <c r="AA20" s="982"/>
      <c r="AB20" s="982"/>
      <c r="AC20" s="982"/>
      <c r="AD20" s="982"/>
      <c r="AE20" s="980"/>
      <c r="AF20" s="980"/>
      <c r="AG20" s="980"/>
      <c r="AH20" s="980"/>
      <c r="AI20" s="980"/>
      <c r="AJ20" s="980"/>
    </row>
    <row r="21" spans="1:36" x14ac:dyDescent="0.3">
      <c r="A21" s="940" t="s">
        <v>55</v>
      </c>
      <c r="B21" s="933" t="s">
        <v>664</v>
      </c>
      <c r="C21" s="1003"/>
      <c r="D21" s="1003"/>
      <c r="E21" s="1005" t="s">
        <v>77</v>
      </c>
      <c r="F21" s="1002"/>
      <c r="G21" s="1002"/>
      <c r="H21" s="939">
        <f>IF(C21&lt;&gt;"",'[2]CBL Score Standard'!$D77,IF(D21&lt;&gt;"",SUM('[2]CBL Score Standard'!$D77:$E77),IF(E21&lt;&gt;"",SUM('[2]CBL Score Standard'!$D77:$F77),IF(F21&lt;&gt;"",SUM('[2]CBL Score Standard'!$D77:$G77),IF(G21&lt;&gt;"",SUM('[2]CBL Score Standard'!$D77:$H77,0))))))</f>
        <v>2.8169014084507043E-2</v>
      </c>
      <c r="K21" s="1029"/>
      <c r="L21" s="1029"/>
      <c r="M21" s="934" t="s">
        <v>6</v>
      </c>
      <c r="N21" s="889" t="s">
        <v>56</v>
      </c>
      <c r="O21" s="923" t="s">
        <v>182</v>
      </c>
      <c r="P21" s="995">
        <v>43609</v>
      </c>
      <c r="Q21" s="892" t="s">
        <v>172</v>
      </c>
      <c r="R21" s="898" t="s">
        <v>183</v>
      </c>
      <c r="S21" s="889" t="s">
        <v>621</v>
      </c>
      <c r="T21" s="997" t="s">
        <v>72</v>
      </c>
      <c r="U21" s="1000"/>
      <c r="V21" s="997"/>
      <c r="W21" s="997"/>
      <c r="X21" s="997"/>
      <c r="Y21" s="899" t="s">
        <v>184</v>
      </c>
      <c r="Z21" s="981">
        <f t="shared" si="2"/>
        <v>0</v>
      </c>
      <c r="AA21" s="982"/>
      <c r="AB21" s="982"/>
      <c r="AC21" s="982"/>
      <c r="AD21" s="982"/>
      <c r="AE21" s="980"/>
      <c r="AF21" s="980"/>
      <c r="AG21" s="980"/>
      <c r="AH21" s="980"/>
      <c r="AI21" s="980"/>
      <c r="AJ21" s="980"/>
    </row>
    <row r="22" spans="1:36" x14ac:dyDescent="0.3">
      <c r="A22" s="940" t="s">
        <v>55</v>
      </c>
      <c r="B22" s="933" t="s">
        <v>448</v>
      </c>
      <c r="C22" s="1003"/>
      <c r="D22" s="1003" t="s">
        <v>77</v>
      </c>
      <c r="E22" s="1005"/>
      <c r="F22" s="1002"/>
      <c r="G22" s="1002"/>
      <c r="H22" s="939">
        <f>IF(C22&lt;&gt;"",'[2]CBL Score Standard'!$D78,IF(D22&lt;&gt;"",SUM('[2]CBL Score Standard'!$D78:$E78),IF(E22&lt;&gt;"",SUM('[2]CBL Score Standard'!$D78:$F78),IF(F22&lt;&gt;"",SUM('[2]CBL Score Standard'!$D78:$G78),IF(G22&lt;&gt;"",SUM('[2]CBL Score Standard'!$D78:$H78,0))))))</f>
        <v>0</v>
      </c>
      <c r="K22" s="1029"/>
      <c r="L22" s="1029"/>
      <c r="M22" s="934" t="s">
        <v>6</v>
      </c>
      <c r="N22" s="889" t="s">
        <v>144</v>
      </c>
      <c r="O22" s="923" t="s">
        <v>187</v>
      </c>
      <c r="P22" s="1029"/>
      <c r="Q22" s="890" t="s">
        <v>153</v>
      </c>
      <c r="R22" s="893" t="s">
        <v>156</v>
      </c>
      <c r="S22" s="889" t="s">
        <v>621</v>
      </c>
      <c r="T22" s="997" t="s">
        <v>72</v>
      </c>
      <c r="U22" s="999">
        <v>44063</v>
      </c>
      <c r="V22" s="997" t="s">
        <v>374</v>
      </c>
      <c r="W22" s="997"/>
      <c r="X22" s="997"/>
      <c r="Y22" s="897" t="s">
        <v>157</v>
      </c>
      <c r="Z22" s="981">
        <f t="shared" si="2"/>
        <v>0</v>
      </c>
      <c r="AA22" s="982"/>
      <c r="AB22" s="982"/>
      <c r="AC22" s="982"/>
      <c r="AD22" s="982"/>
      <c r="AE22" s="980"/>
      <c r="AF22" s="980"/>
      <c r="AG22" s="980"/>
      <c r="AH22" s="980"/>
      <c r="AI22" s="980"/>
      <c r="AJ22" s="980"/>
    </row>
    <row r="23" spans="1:36" ht="12.75" customHeight="1" x14ac:dyDescent="0.3">
      <c r="A23" s="940" t="s">
        <v>55</v>
      </c>
      <c r="B23" s="933" t="s">
        <v>665</v>
      </c>
      <c r="C23" s="1003"/>
      <c r="D23" s="1003" t="s">
        <v>77</v>
      </c>
      <c r="E23" s="1005"/>
      <c r="F23" s="1002"/>
      <c r="G23" s="1002"/>
      <c r="H23" s="939">
        <f>IF(C23&lt;&gt;"",'[2]CBL Score Standard'!$D79,IF(D23&lt;&gt;"",SUM('[2]CBL Score Standard'!$D79:$E79),IF(E23&lt;&gt;"",SUM('[2]CBL Score Standard'!$D79:$F79),IF(F23&lt;&gt;"",SUM('[2]CBL Score Standard'!$D79:$G79),IF(G23&lt;&gt;"",SUM('[2]CBL Score Standard'!$D79:$H79,0))))))</f>
        <v>0</v>
      </c>
      <c r="K23" s="1029"/>
      <c r="L23" s="1029"/>
      <c r="M23" s="934" t="s">
        <v>6</v>
      </c>
      <c r="N23" s="889" t="s">
        <v>144</v>
      </c>
      <c r="O23" s="923" t="s">
        <v>188</v>
      </c>
      <c r="P23" s="1029"/>
      <c r="Q23" s="892" t="s">
        <v>155</v>
      </c>
      <c r="R23" s="893" t="s">
        <v>158</v>
      </c>
      <c r="S23" s="889" t="s">
        <v>621</v>
      </c>
      <c r="T23" s="997"/>
      <c r="U23" s="999">
        <v>44097</v>
      </c>
      <c r="V23" s="997" t="s">
        <v>374</v>
      </c>
      <c r="W23" s="997"/>
      <c r="X23" s="997"/>
      <c r="Y23" s="894" t="s">
        <v>159</v>
      </c>
      <c r="Z23" s="981">
        <f t="shared" si="2"/>
        <v>0</v>
      </c>
      <c r="AA23" s="982"/>
      <c r="AB23" s="982"/>
      <c r="AC23" s="982"/>
      <c r="AD23" s="982"/>
      <c r="AE23" s="980"/>
      <c r="AF23" s="980"/>
      <c r="AG23" s="980"/>
      <c r="AH23" s="980"/>
      <c r="AI23" s="980"/>
      <c r="AJ23" s="980"/>
    </row>
    <row r="24" spans="1:36" ht="12.75" customHeight="1" x14ac:dyDescent="0.3">
      <c r="A24" s="940" t="s">
        <v>55</v>
      </c>
      <c r="B24" s="933" t="s">
        <v>238</v>
      </c>
      <c r="C24" s="1003"/>
      <c r="D24" s="1003"/>
      <c r="E24" s="1003"/>
      <c r="F24" s="1002"/>
      <c r="G24" s="1002"/>
      <c r="H24" s="939" t="b">
        <f>IF(C24&lt;&gt;"",'[2]CBL Score Standard'!$D80,IF(D24&lt;&gt;"",SUM('[2]CBL Score Standard'!$D80:$E80),IF(E24&lt;&gt;"",SUM('[2]CBL Score Standard'!$D80:$F80),IF(F24&lt;&gt;"",SUM('[2]CBL Score Standard'!$D80:$G80),IF(G24&lt;&gt;"",SUM('[2]CBL Score Standard'!$D80:$H80,0))))))</f>
        <v>0</v>
      </c>
      <c r="K24" s="1029"/>
      <c r="L24" s="1029"/>
      <c r="M24" s="934" t="s">
        <v>6</v>
      </c>
      <c r="N24" s="889" t="s">
        <v>144</v>
      </c>
      <c r="O24" s="923" t="s">
        <v>189</v>
      </c>
      <c r="P24" s="1029"/>
      <c r="Q24" s="976" t="s">
        <v>659</v>
      </c>
      <c r="R24" s="976" t="s">
        <v>278</v>
      </c>
      <c r="S24" s="889" t="s">
        <v>621</v>
      </c>
      <c r="T24" s="997" t="s">
        <v>72</v>
      </c>
      <c r="U24" s="997"/>
      <c r="V24" s="997"/>
      <c r="W24" s="997"/>
      <c r="X24" s="997"/>
      <c r="Y24" s="899" t="s">
        <v>160</v>
      </c>
      <c r="Z24" s="981">
        <f t="shared" si="2"/>
        <v>0</v>
      </c>
      <c r="AA24" s="982"/>
      <c r="AB24" s="982"/>
      <c r="AC24" s="982"/>
      <c r="AD24" s="982"/>
      <c r="AE24" s="980"/>
      <c r="AF24" s="980"/>
      <c r="AG24" s="980"/>
      <c r="AH24" s="980"/>
      <c r="AI24" s="980"/>
      <c r="AJ24" s="980"/>
    </row>
    <row r="25" spans="1:36" x14ac:dyDescent="0.3">
      <c r="A25" s="940" t="s">
        <v>55</v>
      </c>
      <c r="B25" s="933" t="s">
        <v>515</v>
      </c>
      <c r="C25" s="1003"/>
      <c r="D25" s="1003"/>
      <c r="E25" s="1003"/>
      <c r="F25" s="1002"/>
      <c r="G25" s="1002"/>
      <c r="H25" s="939" t="b">
        <f>IF(C25&lt;&gt;"",'[2]CBL Score Standard'!$D81,IF(D25&lt;&gt;"",SUM('[2]CBL Score Standard'!$D81:$E81),IF(E25&lt;&gt;"",SUM('[2]CBL Score Standard'!$D81:$F81),IF(F25&lt;&gt;"",SUM('[2]CBL Score Standard'!$D81:$G81),IF(G25&lt;&gt;"",SUM('[2]CBL Score Standard'!$D81:$H81,0))))))</f>
        <v>0</v>
      </c>
      <c r="K25" s="1029"/>
      <c r="L25" s="1029"/>
      <c r="M25" s="934" t="s">
        <v>6</v>
      </c>
      <c r="N25" s="889" t="s">
        <v>144</v>
      </c>
      <c r="O25" s="923" t="s">
        <v>190</v>
      </c>
      <c r="P25" s="1029"/>
      <c r="Q25" s="890" t="s">
        <v>161</v>
      </c>
      <c r="R25" s="893" t="s">
        <v>162</v>
      </c>
      <c r="S25" s="889" t="s">
        <v>621</v>
      </c>
      <c r="T25" s="997" t="s">
        <v>72</v>
      </c>
      <c r="U25" s="997"/>
      <c r="V25" s="997" t="s">
        <v>374</v>
      </c>
      <c r="W25" s="997"/>
      <c r="X25" s="997"/>
      <c r="Y25" s="899" t="s">
        <v>163</v>
      </c>
      <c r="Z25" s="981">
        <f t="shared" ca="1" si="2"/>
        <v>1</v>
      </c>
      <c r="AA25" s="982">
        <v>43759</v>
      </c>
      <c r="AB25" s="982">
        <f ca="1">TODAY()</f>
        <v>44144</v>
      </c>
      <c r="AC25" s="982"/>
      <c r="AD25" s="982"/>
      <c r="AE25" s="980"/>
      <c r="AF25" s="980"/>
      <c r="AG25" s="980"/>
      <c r="AH25" s="980"/>
      <c r="AI25" s="980"/>
      <c r="AJ25" s="980"/>
    </row>
    <row r="26" spans="1:36" ht="26.4"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030"/>
      <c r="Q26" s="890" t="s">
        <v>164</v>
      </c>
      <c r="R26" s="893" t="s">
        <v>165</v>
      </c>
      <c r="S26" s="889" t="s">
        <v>621</v>
      </c>
      <c r="T26" s="997"/>
      <c r="U26" s="999">
        <v>44088</v>
      </c>
      <c r="V26" s="997" t="s">
        <v>374</v>
      </c>
      <c r="W26" s="997"/>
      <c r="X26" s="997"/>
      <c r="Y26" s="899" t="s">
        <v>166</v>
      </c>
      <c r="Z26" s="981">
        <f t="shared" si="2"/>
        <v>0</v>
      </c>
      <c r="AA26" s="982"/>
      <c r="AB26" s="982"/>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923" t="s">
        <v>192</v>
      </c>
      <c r="P27" s="995">
        <v>43608</v>
      </c>
      <c r="Q27" s="892" t="s">
        <v>383</v>
      </c>
      <c r="R27" s="898" t="s">
        <v>341</v>
      </c>
      <c r="S27" s="889" t="s">
        <v>621</v>
      </c>
      <c r="T27" s="997" t="s">
        <v>72</v>
      </c>
      <c r="U27" s="1000">
        <v>44064</v>
      </c>
      <c r="V27" s="997" t="s">
        <v>374</v>
      </c>
      <c r="W27" s="997"/>
      <c r="X27" s="997"/>
      <c r="Y27" s="899" t="s">
        <v>193</v>
      </c>
      <c r="Z27" s="981">
        <f t="shared" si="2"/>
        <v>0</v>
      </c>
      <c r="AA27" s="982"/>
      <c r="AB27" s="982"/>
      <c r="AC27" s="982"/>
      <c r="AD27" s="982"/>
      <c r="AE27" s="980"/>
      <c r="AF27" s="980"/>
      <c r="AG27" s="980"/>
      <c r="AH27" s="980"/>
      <c r="AI27" s="980"/>
      <c r="AJ27" s="980"/>
    </row>
    <row r="28" spans="1:36" ht="27.6" x14ac:dyDescent="0.3">
      <c r="A28" s="940" t="s">
        <v>59</v>
      </c>
      <c r="B28" s="933" t="s">
        <v>684</v>
      </c>
      <c r="C28" s="1003"/>
      <c r="D28" s="1003"/>
      <c r="E28" s="1002" t="s">
        <v>77</v>
      </c>
      <c r="F28" s="1002"/>
      <c r="G28" s="1002"/>
      <c r="H28" s="939">
        <f>IF(C28&lt;&gt;"",'[2]CBL Score Standard'!$D84,IF(D28&lt;&gt;"",SUM('[2]CBL Score Standard'!$D84:$E84),IF(E28&lt;&gt;"",SUM('[2]CBL Score Standard'!$D84:$F84),IF(F28&lt;&gt;"",SUM('[2]CBL Score Standard'!$D84:$G84),IF(G28&lt;&gt;"",SUM('[2]CBL Score Standard'!$D84:$H84,0))))))</f>
        <v>2.8169014084507043E-2</v>
      </c>
      <c r="K28" s="1029"/>
      <c r="L28" s="1029"/>
      <c r="M28" s="934" t="s">
        <v>6</v>
      </c>
      <c r="N28" s="889" t="s">
        <v>55</v>
      </c>
      <c r="O28" s="923" t="s">
        <v>194</v>
      </c>
      <c r="P28" s="995">
        <v>43544</v>
      </c>
      <c r="Q28" s="976" t="s">
        <v>649</v>
      </c>
      <c r="R28" s="976" t="s">
        <v>650</v>
      </c>
      <c r="S28" s="903"/>
      <c r="T28" s="997"/>
      <c r="U28" s="997"/>
      <c r="V28" s="997"/>
      <c r="W28" s="997"/>
      <c r="X28" s="997"/>
      <c r="Y28" s="899" t="s">
        <v>195</v>
      </c>
      <c r="Z28" s="981">
        <f t="shared" si="2"/>
        <v>0</v>
      </c>
      <c r="AA28" s="982"/>
      <c r="AB28" s="982"/>
      <c r="AC28" s="982"/>
      <c r="AD28" s="982"/>
      <c r="AE28" s="980"/>
      <c r="AF28" s="980"/>
      <c r="AG28" s="980"/>
      <c r="AH28" s="980"/>
      <c r="AI28" s="980"/>
      <c r="AJ28" s="980"/>
    </row>
    <row r="29" spans="1:36" ht="27.6" x14ac:dyDescent="0.3">
      <c r="A29" s="940" t="s">
        <v>59</v>
      </c>
      <c r="B29" s="933" t="s">
        <v>683</v>
      </c>
      <c r="C29" s="1003"/>
      <c r="D29" s="1003" t="s">
        <v>77</v>
      </c>
      <c r="E29" s="1002"/>
      <c r="F29" s="1002"/>
      <c r="G29" s="1002"/>
      <c r="H29" s="939">
        <f>IF(C29&lt;&gt;"",'[2]CBL Score Standard'!$D85,IF(D29&lt;&gt;"",SUM('[2]CBL Score Standard'!$D85:$E85),IF(E29&lt;&gt;"",SUM('[2]CBL Score Standard'!$D85:$F85),IF(F29&lt;&gt;"",SUM('[2]CBL Score Standard'!$D85:$G85),IF(G29&lt;&gt;"",SUM('[2]CBL Score Standard'!$D85:$H85,0))))))</f>
        <v>0</v>
      </c>
      <c r="K29" s="1029"/>
      <c r="L29" s="1029"/>
      <c r="M29" s="934" t="s">
        <v>6</v>
      </c>
      <c r="N29" s="889" t="s">
        <v>55</v>
      </c>
      <c r="O29" s="923" t="s">
        <v>196</v>
      </c>
      <c r="P29" s="964" t="s">
        <v>145</v>
      </c>
      <c r="Q29" s="976" t="s">
        <v>651</v>
      </c>
      <c r="R29" s="976" t="s">
        <v>652</v>
      </c>
      <c r="S29" s="903"/>
      <c r="T29" s="997"/>
      <c r="U29" s="997"/>
      <c r="V29" s="997"/>
      <c r="W29" s="997"/>
      <c r="X29" s="997"/>
      <c r="Y29" s="899" t="s">
        <v>197</v>
      </c>
      <c r="Z29" s="981">
        <f t="shared" si="2"/>
        <v>0</v>
      </c>
      <c r="AA29" s="982"/>
      <c r="AB29" s="982"/>
      <c r="AC29" s="982"/>
      <c r="AD29" s="982"/>
      <c r="AE29" s="980"/>
      <c r="AF29" s="980"/>
      <c r="AG29" s="980"/>
      <c r="AH29" s="980"/>
      <c r="AI29" s="980"/>
      <c r="AJ29" s="980"/>
    </row>
    <row r="30" spans="1:36" x14ac:dyDescent="0.3">
      <c r="A30" s="940" t="s">
        <v>149</v>
      </c>
      <c r="B30" s="933" t="s">
        <v>149</v>
      </c>
      <c r="C30" s="1002"/>
      <c r="D30" s="1002" t="s">
        <v>77</v>
      </c>
      <c r="E30" s="1002"/>
      <c r="F30" s="1002"/>
      <c r="G30" s="1002"/>
      <c r="H30" s="939">
        <f>IF(C30&lt;&gt;"",'[2]CBL Score Standard'!$D86,IF(D30&lt;&gt;"",SUM('[2]CBL Score Standard'!$D86:$E86),IF(E30&lt;&gt;"",SUM('[2]CBL Score Standard'!$D86:$F86),IF(F30&lt;&gt;"",SUM('[2]CBL Score Standard'!$D86:$G86),IF(G30&lt;&gt;"",SUM('[2]CBL Score Standard'!$D86:$H86,0))))))</f>
        <v>0.13742071881606766</v>
      </c>
      <c r="K30" s="1029"/>
      <c r="L30" s="1029"/>
      <c r="M30" s="934" t="s">
        <v>6</v>
      </c>
      <c r="N30" s="889" t="s">
        <v>55</v>
      </c>
      <c r="O30" s="923" t="s">
        <v>198</v>
      </c>
      <c r="P30" s="965"/>
      <c r="Q30" s="892" t="s">
        <v>199</v>
      </c>
      <c r="R30" s="898" t="s">
        <v>200</v>
      </c>
      <c r="S30" s="903"/>
      <c r="T30" s="997"/>
      <c r="U30" s="997"/>
      <c r="V30" s="997"/>
      <c r="W30" s="997"/>
      <c r="X30" s="997"/>
      <c r="Y30" s="902" t="s">
        <v>201</v>
      </c>
      <c r="Z30" s="981">
        <f t="shared" si="2"/>
        <v>0</v>
      </c>
      <c r="AA30" s="982"/>
      <c r="AB30" s="982"/>
      <c r="AC30" s="982"/>
      <c r="AD30" s="982"/>
      <c r="AE30" s="980"/>
      <c r="AF30" s="980"/>
      <c r="AG30" s="980"/>
      <c r="AH30" s="980"/>
      <c r="AI30" s="980"/>
      <c r="AJ30" s="980"/>
    </row>
    <row r="31" spans="1:36" x14ac:dyDescent="0.3">
      <c r="A31" s="940" t="s">
        <v>149</v>
      </c>
      <c r="B31" s="933" t="s">
        <v>370</v>
      </c>
      <c r="C31" s="1003"/>
      <c r="D31" s="1003"/>
      <c r="E31" s="1004"/>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923" t="s">
        <v>202</v>
      </c>
      <c r="P31" s="995">
        <v>43629</v>
      </c>
      <c r="Q31" s="892" t="s">
        <v>384</v>
      </c>
      <c r="R31" s="898" t="s">
        <v>385</v>
      </c>
      <c r="S31" s="903"/>
      <c r="T31" s="997"/>
      <c r="U31" s="997"/>
      <c r="V31" s="997"/>
      <c r="W31" s="997"/>
      <c r="X31" s="997"/>
      <c r="Y31" s="902" t="s">
        <v>203</v>
      </c>
      <c r="Z31" s="981">
        <f t="shared" si="2"/>
        <v>0</v>
      </c>
      <c r="AA31" s="982"/>
      <c r="AB31" s="982"/>
      <c r="AC31" s="982"/>
      <c r="AD31" s="982"/>
      <c r="AE31" s="980"/>
      <c r="AF31" s="980"/>
      <c r="AG31" s="980"/>
      <c r="AH31" s="980"/>
      <c r="AI31" s="980"/>
      <c r="AJ31" s="980"/>
    </row>
    <row r="32" spans="1:36" ht="26.4" x14ac:dyDescent="0.3">
      <c r="A32" s="940" t="s">
        <v>31</v>
      </c>
      <c r="B32" s="933" t="s">
        <v>660</v>
      </c>
      <c r="C32" s="1002"/>
      <c r="D32" s="1002" t="s">
        <v>77</v>
      </c>
      <c r="E32" s="1002"/>
      <c r="F32" s="1002"/>
      <c r="G32" s="1002"/>
      <c r="H32" s="939">
        <f>IF(C32&lt;&gt;"",'[2]CBL Score Standard'!$D88,IF(D32&lt;&gt;"",SUM('[2]CBL Score Standard'!$D88:$E88),IF(E32&lt;&gt;"",SUM('[2]CBL Score Standard'!$D88:$F88),IF(F32&lt;&gt;"",SUM('[2]CBL Score Standard'!$D88:$G88),IF(G32&lt;&gt;"",SUM('[2]CBL Score Standard'!$D88:$H88,0))))))</f>
        <v>0.13742071881606766</v>
      </c>
      <c r="K32" s="1029"/>
      <c r="L32" s="1029"/>
      <c r="M32" s="934" t="s">
        <v>6</v>
      </c>
      <c r="N32" s="889" t="s">
        <v>56</v>
      </c>
      <c r="O32" s="923" t="s">
        <v>427</v>
      </c>
      <c r="P32" s="995">
        <v>43613</v>
      </c>
      <c r="Q32" s="892" t="s">
        <v>167</v>
      </c>
      <c r="R32" s="898" t="s">
        <v>204</v>
      </c>
      <c r="S32" s="889" t="s">
        <v>621</v>
      </c>
      <c r="T32" s="997" t="s">
        <v>72</v>
      </c>
      <c r="U32" s="993">
        <v>44048</v>
      </c>
      <c r="V32" s="1001" t="s">
        <v>374</v>
      </c>
      <c r="W32" s="997"/>
      <c r="X32" s="997"/>
      <c r="Y32" s="899" t="s">
        <v>205</v>
      </c>
      <c r="Z32" s="981">
        <f t="shared" si="2"/>
        <v>0</v>
      </c>
      <c r="AA32" s="982"/>
      <c r="AB32" s="982"/>
      <c r="AC32" s="982"/>
      <c r="AD32" s="982"/>
      <c r="AE32" s="980"/>
      <c r="AF32" s="980"/>
      <c r="AG32" s="980"/>
      <c r="AH32" s="980"/>
      <c r="AI32" s="980"/>
      <c r="AJ32" s="980"/>
    </row>
    <row r="33" spans="1:36" x14ac:dyDescent="0.3">
      <c r="A33" s="940" t="s">
        <v>31</v>
      </c>
      <c r="B33" s="933" t="s">
        <v>175</v>
      </c>
      <c r="C33" s="1003"/>
      <c r="D33" s="1002" t="s">
        <v>77</v>
      </c>
      <c r="E33" s="1005"/>
      <c r="F33" s="1002"/>
      <c r="G33" s="1002"/>
      <c r="H33" s="939">
        <f>IF(C33&lt;&gt;"",'[2]CBL Score Standard'!$D89,IF(D33&lt;&gt;"",SUM('[2]CBL Score Standard'!$D89:$E89),IF(E33&lt;&gt;"",SUM('[2]CBL Score Standard'!$D89:$F89),IF(F33&lt;&gt;"",SUM('[2]CBL Score Standard'!$D89:$G89),IF(G33&lt;&gt;"",SUM('[2]CBL Score Standard'!$D89:$H89,0))))))</f>
        <v>0.13742071881606766</v>
      </c>
      <c r="K33" s="1029"/>
      <c r="L33" s="1029"/>
      <c r="M33" s="934" t="s">
        <v>6</v>
      </c>
      <c r="N33" s="889" t="s">
        <v>0</v>
      </c>
      <c r="O33" s="923" t="s">
        <v>426</v>
      </c>
      <c r="P33" s="892" t="s">
        <v>145</v>
      </c>
      <c r="Q33" s="892" t="s">
        <v>206</v>
      </c>
      <c r="R33" s="893" t="s">
        <v>206</v>
      </c>
      <c r="S33" s="903"/>
      <c r="T33" s="997"/>
      <c r="U33" s="997"/>
      <c r="V33" s="997"/>
      <c r="W33" s="997"/>
      <c r="X33" s="997"/>
      <c r="Y33" s="894"/>
      <c r="Z33" s="981">
        <f t="shared" si="2"/>
        <v>0</v>
      </c>
      <c r="AA33" s="982"/>
      <c r="AB33" s="982"/>
      <c r="AC33" s="982"/>
      <c r="AD33" s="982"/>
      <c r="AE33" s="980"/>
      <c r="AF33" s="980"/>
      <c r="AG33" s="980"/>
      <c r="AH33" s="980"/>
      <c r="AI33" s="980"/>
      <c r="AJ33" s="980"/>
    </row>
    <row r="34" spans="1:36" x14ac:dyDescent="0.3">
      <c r="A34" s="940" t="s">
        <v>46</v>
      </c>
      <c r="B34" s="933" t="s">
        <v>171</v>
      </c>
      <c r="C34" s="1003"/>
      <c r="D34" s="1002" t="s">
        <v>77</v>
      </c>
      <c r="E34" s="1005"/>
      <c r="F34" s="1002"/>
      <c r="G34" s="1002"/>
      <c r="H34" s="939">
        <f>IF(C34&lt;&gt;"",'[2]CBL Score Standard'!$D90,IF(D34&lt;&gt;"",SUM('[2]CBL Score Standard'!$D90:$E90),IF(E34&lt;&gt;"",SUM('[2]CBL Score Standard'!$D90:$F90),IF(F34&lt;&gt;"",SUM('[2]CBL Score Standard'!$D90:$G90),IF(G34&lt;&gt;"",SUM('[2]CBL Score Standard'!$D90:$H90,0))))))</f>
        <v>4.6511627906976744E-2</v>
      </c>
      <c r="K34" s="1029"/>
      <c r="L34" s="1029"/>
      <c r="M34" s="934" t="s">
        <v>6</v>
      </c>
      <c r="N34" s="889" t="s">
        <v>53</v>
      </c>
      <c r="O34" s="926" t="s">
        <v>371</v>
      </c>
      <c r="P34" s="892" t="s">
        <v>145</v>
      </c>
      <c r="Q34" s="892" t="s">
        <v>164</v>
      </c>
      <c r="R34" s="898" t="s">
        <v>207</v>
      </c>
      <c r="S34" s="889"/>
      <c r="T34" s="997"/>
      <c r="U34" s="997"/>
      <c r="V34" s="997"/>
      <c r="W34" s="997"/>
      <c r="X34" s="997"/>
      <c r="Y34" s="902" t="s">
        <v>208</v>
      </c>
      <c r="Z34" s="981">
        <f t="shared" si="2"/>
        <v>0</v>
      </c>
      <c r="AA34" s="982"/>
      <c r="AB34" s="982"/>
      <c r="AC34" s="982"/>
      <c r="AD34" s="982"/>
      <c r="AE34" s="980"/>
      <c r="AF34" s="980"/>
      <c r="AG34" s="980"/>
      <c r="AH34" s="980"/>
      <c r="AI34" s="980"/>
      <c r="AJ34" s="980"/>
    </row>
    <row r="35" spans="1:36" ht="28.8" x14ac:dyDescent="0.3">
      <c r="A35" s="940" t="s">
        <v>2</v>
      </c>
      <c r="B35" s="933" t="s">
        <v>234</v>
      </c>
      <c r="C35" s="1003"/>
      <c r="D35" s="1003"/>
      <c r="E35" s="1003"/>
      <c r="F35" s="1002"/>
      <c r="G35" s="1002"/>
      <c r="H35" s="939" t="b">
        <f>IF(C35&lt;&gt;"",'[2]CBL Score Standard'!$D91,IF(D35&lt;&gt;"",SUM('[2]CBL Score Standard'!$D91:$E91),IF(E35&lt;&gt;"",SUM('[2]CBL Score Standard'!$D91:$F91),IF(F35&lt;&gt;"",SUM('[2]CBL Score Standard'!$D91:$G91),IF(G35&lt;&gt;"",SUM('[2]CBL Score Standard'!$D91:$H91,0))))))</f>
        <v>0</v>
      </c>
      <c r="K35" s="1030"/>
      <c r="L35" s="1030"/>
      <c r="M35" s="934" t="s">
        <v>6</v>
      </c>
      <c r="N35" s="889" t="s">
        <v>54</v>
      </c>
      <c r="O35" s="923" t="s">
        <v>345</v>
      </c>
      <c r="P35" s="995">
        <v>43644</v>
      </c>
      <c r="Q35" s="892" t="s">
        <v>209</v>
      </c>
      <c r="R35" s="898" t="s">
        <v>210</v>
      </c>
      <c r="S35" s="889" t="s">
        <v>621</v>
      </c>
      <c r="T35" s="421" t="s">
        <v>72</v>
      </c>
      <c r="U35" s="999">
        <v>43999</v>
      </c>
      <c r="V35" s="997" t="s">
        <v>374</v>
      </c>
      <c r="W35" s="997"/>
      <c r="X35" s="997"/>
      <c r="Y35" s="973" t="s">
        <v>629</v>
      </c>
      <c r="Z35" s="981">
        <f t="shared" si="2"/>
        <v>0</v>
      </c>
      <c r="AA35" s="982"/>
      <c r="AB35" s="982"/>
      <c r="AC35" s="982"/>
      <c r="AD35" s="982"/>
      <c r="AE35" s="980"/>
      <c r="AF35" s="980"/>
      <c r="AG35" s="980"/>
      <c r="AH35" s="980"/>
      <c r="AI35" s="980"/>
      <c r="AJ35" s="980"/>
    </row>
    <row r="36" spans="1:36" x14ac:dyDescent="0.3">
      <c r="A36" s="940" t="s">
        <v>54</v>
      </c>
      <c r="B36" s="933" t="s">
        <v>425</v>
      </c>
      <c r="C36" s="1002"/>
      <c r="D36" s="1002" t="s">
        <v>77</v>
      </c>
      <c r="E36" s="1002"/>
      <c r="F36" s="1002"/>
      <c r="G36" s="1002"/>
      <c r="H36" s="939">
        <f>IF(C36&lt;&gt;"",'[2]CBL Score Standard'!$D92,IF(D36&lt;&gt;"",SUM('[2]CBL Score Standard'!$D92:$E92),IF(E36&lt;&gt;"",SUM('[2]CBL Score Standard'!$D92:$F92),IF(F36&lt;&gt;"",SUM('[2]CBL Score Standard'!$D92:$G92),IF(G36&lt;&gt;"",SUM('[2]CBL Score Standard'!$D92:$H92,0))))))</f>
        <v>0.13742071881606766</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2"/>
      <c r="E37" s="1002" t="s">
        <v>77</v>
      </c>
      <c r="F37" s="1002"/>
      <c r="G37" s="1002"/>
      <c r="H37" s="939">
        <f>IF(C37&lt;&gt;"",'[2]CBL Score Standard'!$D93,IF(D37&lt;&gt;"",SUM('[2]CBL Score Standard'!$D93:$E93),IF(E37&lt;&gt;"",SUM('[2]CBL Score Standard'!$D93:$F93),IF(F37&lt;&gt;"",SUM('[2]CBL Score Standard'!$D93:$G93),IF(G37&lt;&gt;"",SUM('[2]CBL Score Standard'!$D93:$H93,0))))))</f>
        <v>7.468064199148379E-2</v>
      </c>
      <c r="K37" s="1173" t="s">
        <v>211</v>
      </c>
      <c r="L37" s="1174"/>
      <c r="M37" s="1174"/>
      <c r="N37" s="1174"/>
      <c r="O37" s="1174"/>
      <c r="P37" s="1174"/>
      <c r="Q37" s="1174"/>
      <c r="R37" s="1174"/>
      <c r="S37" s="1174"/>
      <c r="T37" s="1174"/>
      <c r="U37" s="1174"/>
      <c r="V37" s="1174"/>
      <c r="W37" s="1174"/>
      <c r="X37" s="1174"/>
      <c r="Y37" s="1174"/>
      <c r="Z37" s="985"/>
      <c r="AA37" s="1026"/>
      <c r="AB37" s="1026"/>
      <c r="AC37" s="1026"/>
      <c r="AD37" s="1026"/>
      <c r="AE37" s="1026"/>
      <c r="AF37" s="1026"/>
      <c r="AG37" s="1026"/>
      <c r="AH37" s="1026"/>
      <c r="AI37" s="1026"/>
      <c r="AJ37" s="1026"/>
    </row>
    <row r="38" spans="1:36" ht="27.6" x14ac:dyDescent="0.3">
      <c r="A38" s="940" t="s">
        <v>54</v>
      </c>
      <c r="B38" s="933" t="s">
        <v>231</v>
      </c>
      <c r="C38" s="1003"/>
      <c r="D38" s="1003"/>
      <c r="E38" s="1002"/>
      <c r="F38" s="1002"/>
      <c r="G38" s="1002"/>
      <c r="H38" s="939" t="b">
        <f>IF(C38&lt;&gt;"",'[2]CBL Score Standard'!$D94,IF(D38&lt;&gt;"",SUM('[2]CBL Score Standard'!$D94:$E94),IF(E38&lt;&gt;"",SUM('[2]CBL Score Standard'!$D94:$F94),IF(F38&lt;&gt;"",SUM('[2]CBL Score Standard'!$D94:$G94),IF(G38&lt;&gt;"",SUM('[2]CBL Score Standard'!$D94:$H94,0))))))</f>
        <v>0</v>
      </c>
      <c r="K38" s="1037" t="s">
        <v>133</v>
      </c>
      <c r="L38" s="1037" t="s">
        <v>91</v>
      </c>
      <c r="M38" s="1182" t="s">
        <v>75</v>
      </c>
      <c r="N38" s="1184" t="s">
        <v>134</v>
      </c>
      <c r="O38" s="1025" t="s">
        <v>135</v>
      </c>
      <c r="P38" s="1037" t="s">
        <v>136</v>
      </c>
      <c r="Q38" s="1037" t="s">
        <v>137</v>
      </c>
      <c r="R38" s="1037" t="s">
        <v>138</v>
      </c>
      <c r="S38" s="1035" t="s">
        <v>139</v>
      </c>
      <c r="T38" s="1027" t="s">
        <v>344</v>
      </c>
      <c r="U38" s="1027" t="s">
        <v>342</v>
      </c>
      <c r="V38" s="1027"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940" t="s">
        <v>53</v>
      </c>
      <c r="B39" s="933" t="s">
        <v>371</v>
      </c>
      <c r="C39" s="1003"/>
      <c r="D39" s="1004"/>
      <c r="E39" s="1004"/>
      <c r="F39" s="1002"/>
      <c r="G39" s="1002"/>
      <c r="H39" s="939" t="b">
        <f>IF(C39&lt;&gt;"",'[2]CBL Score Standard'!$D95,IF(D39&lt;&gt;"",SUM('[2]CBL Score Standard'!$D95:$E95),IF(E39&lt;&gt;"",SUM('[2]CBL Score Standard'!$D95:$F95),IF(F39&lt;&gt;"",SUM('[2]CBL Score Standard'!$D95:$G95),IF(G39&lt;&gt;"",SUM('[2]CBL Score Standard'!$D95:$H95,0))))))</f>
        <v>0</v>
      </c>
      <c r="K39" s="1031"/>
      <c r="L39" s="1031"/>
      <c r="M39" s="1183"/>
      <c r="N39" s="1190"/>
      <c r="O39" s="1024"/>
      <c r="P39" s="888" t="s">
        <v>141</v>
      </c>
      <c r="Q39" s="1031"/>
      <c r="R39" s="1031"/>
      <c r="S39" s="1036"/>
      <c r="T39" s="1027"/>
      <c r="U39" s="1027"/>
      <c r="V39" s="1027"/>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x14ac:dyDescent="0.3">
      <c r="A40" s="940" t="s">
        <v>53</v>
      </c>
      <c r="B40" s="933" t="s">
        <v>223</v>
      </c>
      <c r="C40" s="1003"/>
      <c r="D40" s="1003"/>
      <c r="E40" s="1004"/>
      <c r="F40" s="1002"/>
      <c r="G40" s="1002"/>
      <c r="H40" s="939" t="b">
        <f>IF(C40&lt;&gt;"",'[2]CBL Score Standard'!$D96,IF(D40&lt;&gt;"",SUM('[2]CBL Score Standard'!$D96:$E96),IF(E40&lt;&gt;"",SUM('[2]CBL Score Standard'!$D96:$F96),IF(F40&lt;&gt;"",SUM('[2]CBL Score Standard'!$D96:$G96),IF(G40&lt;&gt;"",SUM('[2]CBL Score Standard'!$D96:$H96,0))))))</f>
        <v>0</v>
      </c>
      <c r="K40" s="1028" t="s">
        <v>142</v>
      </c>
      <c r="L40" s="1028" t="s">
        <v>143</v>
      </c>
      <c r="M40" s="934" t="s">
        <v>7</v>
      </c>
      <c r="N40" s="889" t="s">
        <v>56</v>
      </c>
      <c r="O40" s="923" t="s">
        <v>663</v>
      </c>
      <c r="P40" s="964" t="s">
        <v>145</v>
      </c>
      <c r="Q40" s="892" t="s">
        <v>212</v>
      </c>
      <c r="R40" s="898" t="s">
        <v>213</v>
      </c>
      <c r="S40" s="919"/>
      <c r="T40" s="998"/>
      <c r="U40" s="999"/>
      <c r="V40" s="1001"/>
      <c r="W40" s="997"/>
      <c r="X40" s="997"/>
      <c r="Y40" s="899" t="s">
        <v>214</v>
      </c>
      <c r="Z40" s="981">
        <f t="shared" ref="Z40:Z55" si="3">DATEDIF(AA40,AB40,"m")/12+DATEDIF(AC40,AD40,"m")/12+DATEDIF(AE40,AF40,"m")/12+DATEDIF(AG40,AH40,"m")/12+DATEDIF(AI40,AJ40,"m")/12</f>
        <v>0</v>
      </c>
      <c r="AA40" s="982"/>
      <c r="AB40" s="982"/>
      <c r="AC40" s="982"/>
      <c r="AD40" s="982"/>
      <c r="AE40" s="980"/>
      <c r="AF40" s="980"/>
      <c r="AG40" s="980"/>
      <c r="AH40" s="980"/>
      <c r="AI40" s="980"/>
      <c r="AJ40" s="980"/>
    </row>
    <row r="41" spans="1:36" x14ac:dyDescent="0.3">
      <c r="A41" s="940" t="s">
        <v>53</v>
      </c>
      <c r="B41" s="933" t="s">
        <v>226</v>
      </c>
      <c r="C41" s="1003"/>
      <c r="D41" s="1003"/>
      <c r="E41" s="1004"/>
      <c r="F41" s="1002"/>
      <c r="G41" s="1002"/>
      <c r="H41" s="939" t="b">
        <f>IF(C41&lt;&gt;"",'[2]CBL Score Standard'!$D97,IF(D41&lt;&gt;"",SUM('[2]CBL Score Standard'!$D97:$E97),IF(E41&lt;&gt;"",SUM('[2]CBL Score Standard'!$D97:$F97),IF(F41&lt;&gt;"",SUM('[2]CBL Score Standard'!$D97:$G97),IF(G41&lt;&gt;"",SUM('[2]CBL Score Standard'!$D97:$H97,0))))))</f>
        <v>0</v>
      </c>
      <c r="K41" s="1029"/>
      <c r="L41" s="1029"/>
      <c r="M41" s="934" t="s">
        <v>7</v>
      </c>
      <c r="N41" s="889" t="s">
        <v>56</v>
      </c>
      <c r="O41" s="923" t="s">
        <v>215</v>
      </c>
      <c r="P41" s="966"/>
      <c r="Q41" s="892" t="s">
        <v>164</v>
      </c>
      <c r="R41" s="898" t="s">
        <v>207</v>
      </c>
      <c r="S41" s="889" t="s">
        <v>621</v>
      </c>
      <c r="T41" s="997" t="s">
        <v>72</v>
      </c>
      <c r="U41" s="999">
        <v>44106</v>
      </c>
      <c r="V41" s="1001" t="s">
        <v>374</v>
      </c>
      <c r="W41" s="997"/>
      <c r="X41" s="997"/>
      <c r="Y41" s="902" t="s">
        <v>216</v>
      </c>
      <c r="Z41" s="981">
        <f t="shared" si="3"/>
        <v>0</v>
      </c>
      <c r="AA41" s="982"/>
      <c r="AB41" s="982"/>
      <c r="AC41" s="982"/>
      <c r="AD41" s="982"/>
      <c r="AE41" s="980"/>
      <c r="AF41" s="980"/>
      <c r="AG41" s="980"/>
      <c r="AH41" s="980"/>
      <c r="AI41" s="980"/>
      <c r="AJ41" s="980"/>
    </row>
    <row r="42" spans="1:36" ht="12.75" customHeight="1"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29"/>
      <c r="L42" s="1029"/>
      <c r="M42" s="934" t="s">
        <v>7</v>
      </c>
      <c r="N42" s="889" t="s">
        <v>55</v>
      </c>
      <c r="O42" s="927" t="s">
        <v>664</v>
      </c>
      <c r="P42" s="966"/>
      <c r="Q42" s="976" t="s">
        <v>653</v>
      </c>
      <c r="R42" s="976" t="s">
        <v>654</v>
      </c>
      <c r="S42" s="889" t="s">
        <v>621</v>
      </c>
      <c r="T42" s="997" t="s">
        <v>72</v>
      </c>
      <c r="U42" s="999">
        <v>44049</v>
      </c>
      <c r="V42" s="1001" t="s">
        <v>374</v>
      </c>
      <c r="W42" s="997"/>
      <c r="X42" s="997"/>
      <c r="Y42" s="905" t="s">
        <v>249</v>
      </c>
      <c r="Z42" s="981">
        <f t="shared" si="3"/>
        <v>0</v>
      </c>
      <c r="AA42" s="982"/>
      <c r="AB42" s="982"/>
      <c r="AC42" s="982"/>
      <c r="AD42" s="982"/>
      <c r="AE42" s="980"/>
      <c r="AF42" s="980"/>
      <c r="AG42" s="980"/>
      <c r="AH42" s="980"/>
      <c r="AI42" s="980"/>
      <c r="AJ42" s="980"/>
    </row>
    <row r="43" spans="1:36" ht="27.6" x14ac:dyDescent="0.3">
      <c r="A43" s="940" t="s">
        <v>0</v>
      </c>
      <c r="B43" s="933" t="s">
        <v>426</v>
      </c>
      <c r="C43" s="1003"/>
      <c r="D43" s="1002" t="s">
        <v>77</v>
      </c>
      <c r="E43" s="1002"/>
      <c r="F43" s="1002"/>
      <c r="G43" s="1002"/>
      <c r="H43" s="939">
        <f>IF(C43&lt;&gt;"",'[2]CBL Score Standard'!$D99,IF(D43&lt;&gt;"",SUM('[2]CBL Score Standard'!$D99:$E99),IF(E43&lt;&gt;"",SUM('[2]CBL Score Standard'!$D99:$F99),IF(F43&lt;&gt;"",SUM('[2]CBL Score Standard'!$D99:$G99),IF(G43&lt;&gt;"",SUM('[2]CBL Score Standard'!$D99:$H99,0))))))</f>
        <v>4.6511627906976744E-2</v>
      </c>
      <c r="K43" s="1029"/>
      <c r="L43" s="1029"/>
      <c r="M43" s="934" t="s">
        <v>7</v>
      </c>
      <c r="N43" s="889" t="s">
        <v>55</v>
      </c>
      <c r="O43" s="923" t="s">
        <v>448</v>
      </c>
      <c r="P43" s="965"/>
      <c r="Q43" s="976" t="s">
        <v>655</v>
      </c>
      <c r="R43" s="976" t="s">
        <v>656</v>
      </c>
      <c r="S43" s="889" t="s">
        <v>621</v>
      </c>
      <c r="T43" s="997" t="s">
        <v>72</v>
      </c>
      <c r="U43" s="999">
        <v>44111</v>
      </c>
      <c r="V43" s="1001" t="s">
        <v>374</v>
      </c>
      <c r="W43" s="997"/>
      <c r="X43" s="997"/>
      <c r="Y43" s="902" t="s">
        <v>219</v>
      </c>
      <c r="Z43" s="981">
        <f t="shared" si="3"/>
        <v>0</v>
      </c>
      <c r="AA43" s="982"/>
      <c r="AB43" s="982"/>
      <c r="AC43" s="982"/>
      <c r="AD43" s="982"/>
      <c r="AE43" s="980"/>
      <c r="AF43" s="980"/>
      <c r="AG43" s="980"/>
      <c r="AH43" s="980"/>
      <c r="AI43" s="980"/>
      <c r="AJ43" s="980"/>
    </row>
    <row r="44" spans="1:36" x14ac:dyDescent="0.3">
      <c r="A44" s="940" t="s">
        <v>41</v>
      </c>
      <c r="B44" s="933" t="s">
        <v>450</v>
      </c>
      <c r="C44" s="1002"/>
      <c r="D44" s="1002"/>
      <c r="E44" s="1002" t="s">
        <v>77</v>
      </c>
      <c r="F44" s="1002"/>
      <c r="G44" s="1002"/>
      <c r="H44" s="939">
        <f>IF(C44&lt;&gt;"",'[2]CBL Score Standard'!$D100,IF(D44&lt;&gt;"",SUM('[2]CBL Score Standard'!$D100:$E100),IF(E44&lt;&gt;"",SUM('[2]CBL Score Standard'!$D100:$F100),IF(F44&lt;&gt;"",SUM('[2]CBL Score Standard'!$D100:$G100),IF(G44&lt;&gt;"",SUM('[2]CBL Score Standard'!$D100:$H100,0))))))</f>
        <v>0.16558973290057469</v>
      </c>
      <c r="K44" s="1029"/>
      <c r="L44" s="1029"/>
      <c r="M44" s="934" t="s">
        <v>7</v>
      </c>
      <c r="N44" s="889" t="s">
        <v>55</v>
      </c>
      <c r="O44" s="923" t="s">
        <v>185</v>
      </c>
      <c r="P44" s="1028" t="s">
        <v>145</v>
      </c>
      <c r="Q44" s="976" t="s">
        <v>220</v>
      </c>
      <c r="R44" s="976" t="s">
        <v>270</v>
      </c>
      <c r="S44" s="889"/>
      <c r="T44" s="997"/>
      <c r="U44" s="997"/>
      <c r="V44" s="997"/>
      <c r="W44" s="997"/>
      <c r="X44" s="997"/>
      <c r="Y44" s="902" t="s">
        <v>186</v>
      </c>
      <c r="Z44" s="981">
        <f t="shared" si="3"/>
        <v>0</v>
      </c>
      <c r="AA44" s="982"/>
      <c r="AB44" s="982"/>
      <c r="AC44" s="982"/>
      <c r="AD44" s="982"/>
      <c r="AE44" s="980"/>
      <c r="AF44" s="980"/>
      <c r="AG44" s="980"/>
      <c r="AH44" s="980"/>
      <c r="AI44" s="980"/>
      <c r="AJ44" s="980"/>
    </row>
    <row r="45" spans="1:36" ht="27.6" x14ac:dyDescent="0.3">
      <c r="A45" s="940" t="s">
        <v>41</v>
      </c>
      <c r="B45" s="933" t="s">
        <v>178</v>
      </c>
      <c r="C45" s="1003"/>
      <c r="D45" s="1002" t="s">
        <v>77</v>
      </c>
      <c r="E45" s="1005"/>
      <c r="F45" s="1002"/>
      <c r="G45" s="1002"/>
      <c r="H45" s="939">
        <f>IF(C45&lt;&gt;"",'[2]CBL Score Standard'!$D101,IF(D45&lt;&gt;"",SUM('[2]CBL Score Standard'!$D101:$E101),IF(E45&lt;&gt;"",SUM('[2]CBL Score Standard'!$D101:$F101),IF(F45&lt;&gt;"",SUM('[2]CBL Score Standard'!$D101:$G101),IF(G45&lt;&gt;"",SUM('[2]CBL Score Standard'!$D101:$H101,0))))))</f>
        <v>4.6511627906976744E-2</v>
      </c>
      <c r="K45" s="1029"/>
      <c r="L45" s="1029"/>
      <c r="M45" s="934" t="s">
        <v>7</v>
      </c>
      <c r="N45" s="889" t="s">
        <v>55</v>
      </c>
      <c r="O45" s="923" t="s">
        <v>694</v>
      </c>
      <c r="P45" s="995">
        <v>43539</v>
      </c>
      <c r="Q45" s="976" t="s">
        <v>658</v>
      </c>
      <c r="R45" s="976" t="s">
        <v>657</v>
      </c>
      <c r="S45" s="889"/>
      <c r="T45" s="997"/>
      <c r="U45" s="997"/>
      <c r="V45" s="997"/>
      <c r="W45" s="997"/>
      <c r="X45" s="997"/>
      <c r="Y45" s="902" t="s">
        <v>186</v>
      </c>
      <c r="Z45" s="981">
        <f t="shared" si="3"/>
        <v>0</v>
      </c>
      <c r="AA45" s="982"/>
      <c r="AB45" s="982"/>
      <c r="AC45" s="982"/>
      <c r="AD45" s="982"/>
      <c r="AE45" s="980"/>
      <c r="AF45" s="980"/>
      <c r="AG45" s="980"/>
      <c r="AH45" s="980"/>
      <c r="AI45" s="980"/>
      <c r="AJ45" s="980"/>
    </row>
    <row r="46" spans="1:36" ht="27.6"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995">
        <v>43607</v>
      </c>
      <c r="Q46" s="892" t="s">
        <v>221</v>
      </c>
      <c r="R46" s="898" t="s">
        <v>200</v>
      </c>
      <c r="S46" s="889" t="s">
        <v>621</v>
      </c>
      <c r="T46" s="997" t="s">
        <v>72</v>
      </c>
      <c r="U46" s="995">
        <v>44035</v>
      </c>
      <c r="V46" s="997" t="s">
        <v>374</v>
      </c>
      <c r="W46" s="997"/>
      <c r="X46" s="997"/>
      <c r="Y46" s="899" t="s">
        <v>222</v>
      </c>
      <c r="Z46" s="981">
        <f t="shared" si="3"/>
        <v>0</v>
      </c>
      <c r="AA46" s="982"/>
      <c r="AB46" s="982"/>
      <c r="AC46" s="982"/>
      <c r="AD46" s="982"/>
      <c r="AE46" s="980"/>
      <c r="AF46" s="980"/>
      <c r="AG46" s="980"/>
      <c r="AH46" s="980"/>
      <c r="AI46" s="980"/>
      <c r="AJ46" s="980"/>
    </row>
    <row r="47" spans="1:36" x14ac:dyDescent="0.3">
      <c r="A47" s="940" t="s">
        <v>144</v>
      </c>
      <c r="B47" s="933" t="s">
        <v>372</v>
      </c>
      <c r="C47" s="1002"/>
      <c r="D47" s="1002" t="s">
        <v>77</v>
      </c>
      <c r="E47" s="1002"/>
      <c r="F47" s="1002"/>
      <c r="G47" s="1002"/>
      <c r="H47" s="939">
        <f>IF(C47&lt;&gt;"",'[2]CBL Score Standard'!$D103,IF(D47&lt;&gt;"",SUM('[2]CBL Score Standard'!$D103:$E103),IF(E47&lt;&gt;"",SUM('[2]CBL Score Standard'!$D103:$F103),IF(F47&lt;&gt;"",SUM('[2]CBL Score Standard'!$D103:$G103),IF(G47&lt;&gt;"",SUM('[2]CBL Score Standard'!$D103:$H103,0))))))</f>
        <v>0.13742071881606766</v>
      </c>
      <c r="K47" s="1029"/>
      <c r="L47" s="1029"/>
      <c r="M47" s="934" t="s">
        <v>7</v>
      </c>
      <c r="N47" s="889" t="s">
        <v>53</v>
      </c>
      <c r="O47" s="923" t="s">
        <v>223</v>
      </c>
      <c r="P47" s="906">
        <v>43621</v>
      </c>
      <c r="Q47" s="891" t="s">
        <v>224</v>
      </c>
      <c r="R47" s="907" t="s">
        <v>225</v>
      </c>
      <c r="S47" s="889"/>
      <c r="T47" s="997"/>
      <c r="U47" s="997"/>
      <c r="V47" s="997"/>
      <c r="W47" s="997"/>
      <c r="X47" s="997"/>
      <c r="Y47" s="908" t="s">
        <v>632</v>
      </c>
      <c r="Z47" s="981">
        <f t="shared" si="3"/>
        <v>0</v>
      </c>
      <c r="AA47" s="982"/>
      <c r="AB47" s="982"/>
      <c r="AC47" s="982"/>
      <c r="AD47" s="982"/>
      <c r="AE47" s="980"/>
      <c r="AF47" s="980"/>
      <c r="AG47" s="980"/>
      <c r="AH47" s="980"/>
      <c r="AI47" s="980"/>
      <c r="AJ47" s="980"/>
    </row>
    <row r="48" spans="1:36" ht="39.6" x14ac:dyDescent="0.3">
      <c r="A48" s="940" t="s">
        <v>144</v>
      </c>
      <c r="B48" s="933" t="s">
        <v>373</v>
      </c>
      <c r="C48" s="1002"/>
      <c r="D48" s="1002" t="s">
        <v>77</v>
      </c>
      <c r="E48" s="1002"/>
      <c r="F48" s="1002"/>
      <c r="G48" s="1002"/>
      <c r="H48" s="939">
        <f>IF(C48&lt;&gt;"",'[2]CBL Score Standard'!$D104,IF(D48&lt;&gt;"",SUM('[2]CBL Score Standard'!$D104:$E104),IF(E48&lt;&gt;"",SUM('[2]CBL Score Standard'!$D104:$F104),IF(F48&lt;&gt;"",SUM('[2]CBL Score Standard'!$D104:$G104),IF(G48&lt;&gt;"",SUM('[2]CBL Score Standard'!$D104:$H104,0))))))</f>
        <v>0.13742071881606766</v>
      </c>
      <c r="K48" s="1029"/>
      <c r="L48" s="1029"/>
      <c r="M48" s="934" t="s">
        <v>7</v>
      </c>
      <c r="N48" s="889" t="s">
        <v>53</v>
      </c>
      <c r="O48" s="923" t="s">
        <v>226</v>
      </c>
      <c r="P48" s="906">
        <v>43602</v>
      </c>
      <c r="Q48" s="891" t="s">
        <v>227</v>
      </c>
      <c r="R48" s="907" t="s">
        <v>228</v>
      </c>
      <c r="S48" s="889"/>
      <c r="T48" s="997"/>
      <c r="U48" s="997"/>
      <c r="V48" s="997"/>
      <c r="W48" s="997"/>
      <c r="X48" s="997"/>
      <c r="Y48" s="908" t="s">
        <v>633</v>
      </c>
      <c r="Z48" s="981">
        <f t="shared" si="3"/>
        <v>0</v>
      </c>
      <c r="AA48" s="982"/>
      <c r="AB48" s="982"/>
      <c r="AC48" s="982"/>
      <c r="AD48" s="982"/>
      <c r="AE48" s="980"/>
      <c r="AF48" s="980"/>
      <c r="AG48" s="980"/>
      <c r="AH48" s="980"/>
      <c r="AI48" s="980"/>
      <c r="AJ48" s="980"/>
    </row>
    <row r="49" spans="1:36" ht="24" customHeight="1" x14ac:dyDescent="0.3">
      <c r="A49" s="940" t="s">
        <v>144</v>
      </c>
      <c r="B49" s="933" t="s">
        <v>452</v>
      </c>
      <c r="C49" s="1002"/>
      <c r="D49" s="1002" t="s">
        <v>77</v>
      </c>
      <c r="E49" s="1002"/>
      <c r="F49" s="1002"/>
      <c r="G49" s="1002"/>
      <c r="H49" s="939">
        <f>IF(C49&lt;&gt;"",'[2]CBL Score Standard'!$D105,IF(D49&lt;&gt;"",SUM('[2]CBL Score Standard'!$D105:$E105),IF(E49&lt;&gt;"",SUM('[2]CBL Score Standard'!$D105:$F105),IF(F49&lt;&gt;"",SUM('[2]CBL Score Standard'!$D105:$G105),IF(G49&lt;&gt;"",SUM('[2]CBL Score Standard'!$D105:$H105,0))))))</f>
        <v>0.13742071881606766</v>
      </c>
      <c r="K49" s="1029"/>
      <c r="L49" s="1029"/>
      <c r="M49" s="934" t="s">
        <v>7</v>
      </c>
      <c r="N49" s="889" t="s">
        <v>59</v>
      </c>
      <c r="O49" s="925" t="s">
        <v>684</v>
      </c>
      <c r="P49" s="906">
        <v>43623</v>
      </c>
      <c r="Q49" s="891" t="s">
        <v>153</v>
      </c>
      <c r="R49" s="907" t="s">
        <v>156</v>
      </c>
      <c r="S49" s="889" t="s">
        <v>621</v>
      </c>
      <c r="T49" s="997"/>
      <c r="U49" s="1000">
        <v>44039</v>
      </c>
      <c r="V49" s="1001" t="s">
        <v>374</v>
      </c>
      <c r="W49" s="997"/>
      <c r="X49" s="997"/>
      <c r="Y49" s="908" t="s">
        <v>631</v>
      </c>
      <c r="Z49" s="981">
        <f t="shared" si="3"/>
        <v>0</v>
      </c>
      <c r="AA49" s="982"/>
      <c r="AB49" s="982"/>
      <c r="AC49" s="982"/>
      <c r="AD49" s="982"/>
      <c r="AE49" s="980"/>
      <c r="AF49" s="980"/>
      <c r="AG49" s="980"/>
      <c r="AH49" s="980"/>
      <c r="AI49" s="980"/>
      <c r="AJ49" s="980"/>
    </row>
    <row r="50" spans="1:36" ht="27.6" x14ac:dyDescent="0.3">
      <c r="A50" s="940" t="s">
        <v>144</v>
      </c>
      <c r="B50" s="933" t="s">
        <v>517</v>
      </c>
      <c r="C50" s="1002"/>
      <c r="D50" s="1002"/>
      <c r="E50" s="1002"/>
      <c r="F50" s="1002"/>
      <c r="G50" s="1002"/>
      <c r="H50" s="939" t="b">
        <f>IF(C50&lt;&gt;"",'[2]CBL Score Standard'!$D106,IF(D50&lt;&gt;"",SUM('[2]CBL Score Standard'!$D106:$E106),IF(E50&lt;&gt;"",SUM('[2]CBL Score Standard'!$D106:$F106),IF(F50&lt;&gt;"",SUM('[2]CBL Score Standard'!$D106:$G106),IF(G50&lt;&gt;"",SUM('[2]CBL Score Standard'!$D106:$H106,0))))))</f>
        <v>0</v>
      </c>
      <c r="K50" s="1029"/>
      <c r="L50" s="1029"/>
      <c r="M50" s="934" t="s">
        <v>7</v>
      </c>
      <c r="N50" s="889" t="s">
        <v>59</v>
      </c>
      <c r="O50" s="925" t="s">
        <v>683</v>
      </c>
      <c r="P50" s="906">
        <v>43623</v>
      </c>
      <c r="Q50" s="917" t="s">
        <v>153</v>
      </c>
      <c r="R50" s="382" t="s">
        <v>156</v>
      </c>
      <c r="S50" s="889"/>
      <c r="T50" s="997"/>
      <c r="U50" s="1000"/>
      <c r="V50" s="1001"/>
      <c r="W50" s="997"/>
      <c r="X50" s="997"/>
      <c r="Y50" s="908" t="s">
        <v>631</v>
      </c>
      <c r="Z50" s="981">
        <f t="shared" si="3"/>
        <v>0</v>
      </c>
      <c r="AA50" s="982"/>
      <c r="AB50" s="982"/>
      <c r="AC50" s="982"/>
      <c r="AD50" s="982"/>
      <c r="AE50" s="980"/>
      <c r="AF50" s="980"/>
      <c r="AG50" s="980"/>
      <c r="AH50" s="980"/>
      <c r="AI50" s="980"/>
      <c r="AJ50" s="980"/>
    </row>
    <row r="51" spans="1:36" ht="41.4" x14ac:dyDescent="0.3">
      <c r="A51" s="940" t="s">
        <v>144</v>
      </c>
      <c r="B51" s="933" t="s">
        <v>661</v>
      </c>
      <c r="C51" s="1002"/>
      <c r="D51" s="1002" t="s">
        <v>77</v>
      </c>
      <c r="E51" s="1002"/>
      <c r="F51" s="1002"/>
      <c r="G51" s="1002"/>
      <c r="H51" s="939">
        <f>IF(C51&lt;&gt;"",'[2]CBL Score Standard'!$D107,IF(D51&lt;&gt;"",SUM('[2]CBL Score Standard'!$D107:$E107),IF(E51&lt;&gt;"",SUM('[2]CBL Score Standard'!$D107:$F107),IF(F51&lt;&gt;"",SUM('[2]CBL Score Standard'!$D107:$G107),IF(G51&lt;&gt;"",SUM('[2]CBL Score Standard'!$D107:$H107,0))))))</f>
        <v>0.13742071881606766</v>
      </c>
      <c r="K51" s="1029"/>
      <c r="L51" s="1029"/>
      <c r="M51" s="934" t="s">
        <v>7</v>
      </c>
      <c r="N51" s="889" t="s">
        <v>56</v>
      </c>
      <c r="O51" s="925" t="s">
        <v>67</v>
      </c>
      <c r="P51" s="381"/>
      <c r="Q51" s="384" t="s">
        <v>639</v>
      </c>
      <c r="R51" s="384" t="s">
        <v>640</v>
      </c>
      <c r="S51" s="889" t="s">
        <v>621</v>
      </c>
      <c r="T51" s="997" t="s">
        <v>72</v>
      </c>
      <c r="U51" s="999">
        <v>44117</v>
      </c>
      <c r="V51" s="997" t="s">
        <v>374</v>
      </c>
      <c r="W51" s="997"/>
      <c r="X51" s="997"/>
      <c r="Y51" s="908" t="s">
        <v>634</v>
      </c>
      <c r="Z51" s="981">
        <f t="shared" si="3"/>
        <v>0</v>
      </c>
      <c r="AA51" s="982"/>
      <c r="AB51" s="982"/>
      <c r="AC51" s="982"/>
      <c r="AD51" s="982"/>
      <c r="AE51" s="980"/>
      <c r="AF51" s="980"/>
      <c r="AG51" s="980"/>
      <c r="AH51" s="980"/>
      <c r="AI51" s="980"/>
      <c r="AJ51" s="980"/>
    </row>
    <row r="52" spans="1:36" ht="16.95" customHeight="1" x14ac:dyDescent="0.3">
      <c r="A52" s="940" t="s">
        <v>144</v>
      </c>
      <c r="B52" s="933" t="s">
        <v>662</v>
      </c>
      <c r="C52" s="1004"/>
      <c r="D52" s="1004" t="s">
        <v>77</v>
      </c>
      <c r="E52" s="1004"/>
      <c r="F52" s="1002"/>
      <c r="G52" s="1002"/>
      <c r="H52" s="939">
        <f>IF(C52&lt;&gt;"",'[2]CBL Score Standard'!$D108,IF(D52&lt;&gt;"",SUM('[2]CBL Score Standard'!$D108:$E108),IF(E52&lt;&gt;"",SUM('[2]CBL Score Standard'!$D108:$F108),IF(F52&lt;&gt;"",SUM('[2]CBL Score Standard'!$D108:$G108),IF(G52&lt;&gt;"",SUM('[2]CBL Score Standard'!$D108:$H108,0))))))</f>
        <v>0.13742071881606766</v>
      </c>
      <c r="K52" s="1029"/>
      <c r="L52" s="1029"/>
      <c r="M52" s="934" t="s">
        <v>7</v>
      </c>
      <c r="N52" s="889" t="s">
        <v>55</v>
      </c>
      <c r="O52" s="925" t="s">
        <v>1</v>
      </c>
      <c r="P52" s="381"/>
      <c r="Q52" s="384" t="s">
        <v>641</v>
      </c>
      <c r="R52" s="384" t="s">
        <v>318</v>
      </c>
      <c r="S52" s="889" t="s">
        <v>621</v>
      </c>
      <c r="T52" s="997" t="s">
        <v>72</v>
      </c>
      <c r="U52" s="999">
        <v>44104</v>
      </c>
      <c r="V52" s="997" t="s">
        <v>374</v>
      </c>
      <c r="W52" s="997"/>
      <c r="X52" s="997"/>
      <c r="Y52" s="908" t="s">
        <v>635</v>
      </c>
      <c r="Z52" s="981">
        <f t="shared" si="3"/>
        <v>0</v>
      </c>
      <c r="AA52" s="982"/>
      <c r="AB52" s="982"/>
      <c r="AC52" s="982"/>
      <c r="AD52" s="982"/>
      <c r="AE52" s="980"/>
      <c r="AF52" s="980"/>
      <c r="AG52" s="980"/>
      <c r="AH52" s="980"/>
      <c r="AI52" s="980"/>
      <c r="AJ52" s="980"/>
    </row>
    <row r="53" spans="1:36" ht="28.8" x14ac:dyDescent="0.3">
      <c r="A53" s="940" t="s">
        <v>144</v>
      </c>
      <c r="B53" s="933" t="s">
        <v>187</v>
      </c>
      <c r="C53" s="1003"/>
      <c r="D53" s="1002" t="s">
        <v>77</v>
      </c>
      <c r="E53" s="1002"/>
      <c r="F53" s="1002"/>
      <c r="G53" s="1002"/>
      <c r="H53" s="939">
        <f>IF(C53&lt;&gt;"",'[2]CBL Score Standard'!$D109,IF(D53&lt;&gt;"",SUM('[2]CBL Score Standard'!$D109:$E109),IF(E53&lt;&gt;"",SUM('[2]CBL Score Standard'!$D109:$F109),IF(F53&lt;&gt;"",SUM('[2]CBL Score Standard'!$D109:$G109),IF(G53&lt;&gt;"",SUM('[2]CBL Score Standard'!$D109:$H109,0))))))</f>
        <v>4.6511627906976744E-2</v>
      </c>
      <c r="K53" s="1029"/>
      <c r="L53" s="1029"/>
      <c r="M53" s="934" t="s">
        <v>7</v>
      </c>
      <c r="N53" s="889" t="s">
        <v>56</v>
      </c>
      <c r="O53" s="925" t="s">
        <v>419</v>
      </c>
      <c r="P53" s="906">
        <v>43684</v>
      </c>
      <c r="Q53" s="918" t="s">
        <v>420</v>
      </c>
      <c r="R53" s="383" t="s">
        <v>420</v>
      </c>
      <c r="S53" s="889" t="s">
        <v>621</v>
      </c>
      <c r="T53" s="997" t="s">
        <v>72</v>
      </c>
      <c r="U53" s="1000"/>
      <c r="V53" s="997"/>
      <c r="W53" s="997"/>
      <c r="X53" s="997"/>
      <c r="Y53" s="973" t="s">
        <v>630</v>
      </c>
      <c r="Z53" s="981">
        <f t="shared" si="3"/>
        <v>0</v>
      </c>
      <c r="AA53" s="982"/>
      <c r="AB53" s="982"/>
      <c r="AC53" s="982"/>
      <c r="AD53" s="982"/>
      <c r="AE53" s="980"/>
      <c r="AF53" s="980"/>
      <c r="AG53" s="980"/>
      <c r="AH53" s="980"/>
      <c r="AI53" s="980"/>
      <c r="AJ53" s="980"/>
    </row>
    <row r="54" spans="1:36" ht="26.4" x14ac:dyDescent="0.3">
      <c r="A54" s="940" t="s">
        <v>144</v>
      </c>
      <c r="B54" s="933" t="s">
        <v>188</v>
      </c>
      <c r="C54" s="1003"/>
      <c r="D54" s="1002" t="s">
        <v>77</v>
      </c>
      <c r="E54" s="1002"/>
      <c r="F54" s="1002"/>
      <c r="G54" s="1002"/>
      <c r="H54" s="939">
        <f>IF(C54&lt;&gt;"",'[2]CBL Score Standard'!$D110,IF(D54&lt;&gt;"",SUM('[2]CBL Score Standard'!$D110:$E110),IF(E54&lt;&gt;"",SUM('[2]CBL Score Standard'!$D110:$F110),IF(F54&lt;&gt;"",SUM('[2]CBL Score Standard'!$D110:$G110),IF(G54&lt;&gt;"",SUM('[2]CBL Score Standard'!$D110:$H110,0))))))</f>
        <v>4.6511627906976744E-2</v>
      </c>
      <c r="K54" s="1029"/>
      <c r="L54" s="1029"/>
      <c r="M54" s="934" t="s">
        <v>7</v>
      </c>
      <c r="N54" s="889" t="s">
        <v>56</v>
      </c>
      <c r="O54" s="925" t="s">
        <v>421</v>
      </c>
      <c r="P54" s="890" t="s">
        <v>230</v>
      </c>
      <c r="Q54" s="891" t="s">
        <v>230</v>
      </c>
      <c r="R54" s="907" t="s">
        <v>230</v>
      </c>
      <c r="S54" s="889"/>
      <c r="T54" s="997"/>
      <c r="U54" s="997"/>
      <c r="V54" s="997"/>
      <c r="W54" s="997"/>
      <c r="X54" s="997"/>
      <c r="Y54" s="973" t="s">
        <v>628</v>
      </c>
      <c r="Z54" s="981">
        <f t="shared" si="3"/>
        <v>0</v>
      </c>
      <c r="AA54" s="982"/>
      <c r="AB54" s="982"/>
      <c r="AC54" s="982"/>
      <c r="AD54" s="982"/>
      <c r="AE54" s="980"/>
      <c r="AF54" s="980"/>
      <c r="AG54" s="980"/>
      <c r="AH54" s="980"/>
      <c r="AI54" s="980"/>
      <c r="AJ54" s="980"/>
    </row>
    <row r="55" spans="1:36" s="883" customFormat="1" x14ac:dyDescent="0.3">
      <c r="A55" s="940" t="s">
        <v>144</v>
      </c>
      <c r="B55" s="933" t="s">
        <v>189</v>
      </c>
      <c r="C55" s="1003"/>
      <c r="D55" s="1004"/>
      <c r="E55" s="1004"/>
      <c r="F55" s="1002"/>
      <c r="G55" s="1002"/>
      <c r="H55" s="939" t="b">
        <f>IF(C55&lt;&gt;"",'[2]CBL Score Standard'!$D111,IF(D55&lt;&gt;"",SUM('[2]CBL Score Standard'!$D111:$E111),IF(E55&lt;&gt;"",SUM('[2]CBL Score Standard'!$D111:$F111),IF(F55&lt;&gt;"",SUM('[2]CBL Score Standard'!$D111:$G111),IF(G55&lt;&gt;"",SUM('[2]CBL Score Standard'!$D111:$H111,0))))))</f>
        <v>0</v>
      </c>
      <c r="K55" s="1030"/>
      <c r="L55" s="1030"/>
      <c r="M55" s="934" t="s">
        <v>7</v>
      </c>
      <c r="N55" s="889" t="s">
        <v>54</v>
      </c>
      <c r="O55" s="925" t="s">
        <v>231</v>
      </c>
      <c r="P55" s="995">
        <v>43610</v>
      </c>
      <c r="Q55" s="892" t="s">
        <v>164</v>
      </c>
      <c r="R55" s="898" t="s">
        <v>165</v>
      </c>
      <c r="S55" s="889" t="s">
        <v>621</v>
      </c>
      <c r="T55" s="997" t="s">
        <v>73</v>
      </c>
      <c r="U55" s="997"/>
      <c r="V55" s="997"/>
      <c r="W55" s="997"/>
      <c r="X55" s="997"/>
      <c r="Y55" s="902" t="s">
        <v>232</v>
      </c>
      <c r="Z55" s="981">
        <f t="shared" si="3"/>
        <v>0</v>
      </c>
      <c r="AA55" s="982"/>
      <c r="AB55" s="982"/>
      <c r="AC55" s="982"/>
      <c r="AD55" s="982"/>
      <c r="AE55" s="980"/>
      <c r="AF55" s="980"/>
      <c r="AG55" s="980"/>
      <c r="AH55" s="980"/>
      <c r="AI55" s="980"/>
      <c r="AJ55" s="980"/>
    </row>
    <row r="56" spans="1:36" s="883" customFormat="1" x14ac:dyDescent="0.3">
      <c r="A56" s="940" t="s">
        <v>144</v>
      </c>
      <c r="B56" s="933" t="s">
        <v>190</v>
      </c>
      <c r="C56" s="1003"/>
      <c r="D56" s="1004" t="s">
        <v>77</v>
      </c>
      <c r="E56" s="1004"/>
      <c r="F56" s="1002"/>
      <c r="G56" s="1002"/>
      <c r="H56" s="939">
        <f>IF(C56&lt;&gt;"",'[2]CBL Score Standard'!$D112,IF(D56&lt;&gt;"",SUM('[2]CBL Score Standard'!$D112:$E112),IF(E56&lt;&gt;"",SUM('[2]CBL Score Standard'!$D112:$F112),IF(F56&lt;&gt;"",SUM('[2]CBL Score Standard'!$D112:$G112),IF(G56&lt;&gt;"",SUM('[2]CBL Score Standard'!$D112:$H112,0))))))</f>
        <v>2.3255813953488372E-2</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t="s">
        <v>77</v>
      </c>
      <c r="E57" s="1002"/>
      <c r="F57" s="1002"/>
      <c r="G57" s="1002"/>
      <c r="H57" s="939">
        <f>IF(C57&lt;&gt;"",'[2]CBL Score Standard'!$D113,IF(D57&lt;&gt;"",SUM('[2]CBL Score Standard'!$D113:$E113),IF(E57&lt;&gt;"",SUM('[2]CBL Score Standard'!$D113:$F113),IF(F57&lt;&gt;"",SUM('[2]CBL Score Standard'!$D113:$G113),IF(G57&lt;&gt;"",SUM('[2]CBL Score Standard'!$D113:$H113,0))))))</f>
        <v>4.6511627906976744E-2</v>
      </c>
      <c r="K57" s="1173" t="s">
        <v>233</v>
      </c>
      <c r="L57" s="1174"/>
      <c r="M57" s="1174"/>
      <c r="N57" s="1174"/>
      <c r="O57" s="1174"/>
      <c r="P57" s="1174"/>
      <c r="Q57" s="1174"/>
      <c r="R57" s="1174"/>
      <c r="S57" s="1174"/>
      <c r="T57" s="1174"/>
      <c r="U57" s="1174"/>
      <c r="V57" s="1174"/>
      <c r="W57" s="1174"/>
      <c r="X57" s="1174"/>
      <c r="Y57" s="1174"/>
      <c r="Z57" s="985"/>
      <c r="AA57" s="1026"/>
      <c r="AB57" s="1026"/>
      <c r="AC57" s="1026"/>
      <c r="AD57" s="1026"/>
      <c r="AE57" s="1026"/>
      <c r="AF57" s="1026"/>
      <c r="AG57" s="1026"/>
      <c r="AH57" s="1026"/>
      <c r="AI57" s="1026"/>
      <c r="AJ57" s="1026"/>
    </row>
    <row r="58" spans="1:36" ht="27.6" x14ac:dyDescent="0.3">
      <c r="A58" s="940" t="s">
        <v>55</v>
      </c>
      <c r="B58" s="933" t="s">
        <v>419</v>
      </c>
      <c r="C58" s="1003"/>
      <c r="D58" s="1003" t="s">
        <v>77</v>
      </c>
      <c r="E58" s="1004"/>
      <c r="F58" s="1002"/>
      <c r="G58" s="1002"/>
      <c r="H58" s="939">
        <f>IF(C58&lt;&gt;"",'[2]CBL Score Standard'!$D114,IF(D58&lt;&gt;"",SUM('[2]CBL Score Standard'!$D114:$E114),IF(E58&lt;&gt;"",SUM('[2]CBL Score Standard'!$D114:$F114),IF(F58&lt;&gt;"",SUM('[2]CBL Score Standard'!$D114:$G114),IF(G58&lt;&gt;"",SUM('[2]CBL Score Standard'!$D114:$H114,0))))))</f>
        <v>0</v>
      </c>
      <c r="K58" s="1037" t="s">
        <v>133</v>
      </c>
      <c r="L58" s="1037" t="s">
        <v>91</v>
      </c>
      <c r="M58" s="1182" t="s">
        <v>75</v>
      </c>
      <c r="N58" s="1184" t="s">
        <v>134</v>
      </c>
      <c r="O58" s="1025" t="s">
        <v>135</v>
      </c>
      <c r="P58" s="1037" t="s">
        <v>136</v>
      </c>
      <c r="Q58" s="1037" t="s">
        <v>137</v>
      </c>
      <c r="R58" s="1037" t="s">
        <v>138</v>
      </c>
      <c r="S58" s="1035" t="s">
        <v>139</v>
      </c>
      <c r="T58" s="1027" t="s">
        <v>344</v>
      </c>
      <c r="U58" s="1027" t="s">
        <v>342</v>
      </c>
      <c r="V58" s="1027" t="s">
        <v>343</v>
      </c>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940" t="s">
        <v>56</v>
      </c>
      <c r="B59" s="933" t="s">
        <v>421</v>
      </c>
      <c r="C59" s="1003"/>
      <c r="D59" s="1003"/>
      <c r="E59" s="1004"/>
      <c r="F59" s="1002"/>
      <c r="G59" s="1002"/>
      <c r="H59" s="939" t="b">
        <f>IF(C59&lt;&gt;"",'[2]CBL Score Standard'!$D115,IF(D59&lt;&gt;"",SUM('[2]CBL Score Standard'!$D115:$E115),IF(E59&lt;&gt;"",SUM('[2]CBL Score Standard'!$D115:$F115),IF(F59&lt;&gt;"",SUM('[2]CBL Score Standard'!$D115:$G115),IF(G59&lt;&gt;"",SUM('[2]CBL Score Standard'!$D115:$H115,0))))))</f>
        <v>0</v>
      </c>
      <c r="K59" s="1031"/>
      <c r="L59" s="1031"/>
      <c r="M59" s="1183"/>
      <c r="N59" s="1185"/>
      <c r="O59" s="1024"/>
      <c r="P59" s="888" t="s">
        <v>141</v>
      </c>
      <c r="Q59" s="1031"/>
      <c r="R59" s="1031"/>
      <c r="S59" s="1036"/>
      <c r="T59" s="1027"/>
      <c r="U59" s="1027"/>
      <c r="V59" s="1027"/>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028" t="s">
        <v>142</v>
      </c>
      <c r="L60" s="1028" t="s">
        <v>143</v>
      </c>
      <c r="M60" s="934" t="s">
        <v>8</v>
      </c>
      <c r="N60" s="910" t="s">
        <v>2</v>
      </c>
      <c r="O60" s="891" t="s">
        <v>234</v>
      </c>
      <c r="P60" s="911"/>
      <c r="Q60" s="909"/>
      <c r="R60" s="912"/>
      <c r="S60" s="889"/>
      <c r="T60" s="997"/>
      <c r="U60" s="997"/>
      <c r="V60" s="997" t="str">
        <f t="shared" ref="V60:V67" si="4">IF(AND(W60="Y",X60="Y"),"Passed",IF(T60="M","Passed", ""))</f>
        <v/>
      </c>
      <c r="W60" s="997"/>
      <c r="X60" s="997"/>
      <c r="Y60" s="908"/>
      <c r="Z60" s="981">
        <f t="shared" ref="Z60:Z67" si="5">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029"/>
      <c r="L61" s="1029"/>
      <c r="M61" s="934" t="s">
        <v>8</v>
      </c>
      <c r="N61" s="910" t="s">
        <v>63</v>
      </c>
      <c r="O61" s="891" t="s">
        <v>236</v>
      </c>
      <c r="P61" s="911"/>
      <c r="Q61" s="909"/>
      <c r="R61" s="912"/>
      <c r="S61" s="889"/>
      <c r="T61" s="997"/>
      <c r="U61" s="997"/>
      <c r="V61" s="997" t="str">
        <f t="shared" si="4"/>
        <v/>
      </c>
      <c r="W61" s="997"/>
      <c r="X61" s="997"/>
      <c r="Y61" s="908"/>
      <c r="Z61" s="981">
        <f t="shared" si="5"/>
        <v>0</v>
      </c>
      <c r="AA61" s="982"/>
      <c r="AB61" s="982"/>
      <c r="AC61" s="982"/>
      <c r="AD61" s="982"/>
      <c r="AE61" s="980"/>
      <c r="AF61" s="980"/>
      <c r="AG61" s="980"/>
      <c r="AH61" s="980"/>
      <c r="AI61" s="980"/>
      <c r="AJ61" s="980"/>
    </row>
    <row r="62" spans="1:36" x14ac:dyDescent="0.3">
      <c r="A62" s="940" t="s">
        <v>56</v>
      </c>
      <c r="B62" s="933" t="s">
        <v>67</v>
      </c>
      <c r="C62" s="1003"/>
      <c r="D62" s="1003" t="s">
        <v>77</v>
      </c>
      <c r="E62" s="1002"/>
      <c r="F62" s="1002"/>
      <c r="G62" s="1002"/>
      <c r="H62" s="939">
        <f>IF(C62&lt;&gt;"",'[2]CBL Score Standard'!$D118,IF(D62&lt;&gt;"",SUM('[2]CBL Score Standard'!$D118:$E118),IF(E62&lt;&gt;"",SUM('[2]CBL Score Standard'!$D118:$F118),IF(F62&lt;&gt;"",SUM('[2]CBL Score Standard'!$D118:$G118),IF(G62&lt;&gt;"",SUM('[2]CBL Score Standard'!$D118:$H118,0))))))</f>
        <v>0</v>
      </c>
      <c r="K62" s="1029"/>
      <c r="L62" s="1029"/>
      <c r="M62" s="934" t="s">
        <v>8</v>
      </c>
      <c r="N62" s="889" t="s">
        <v>56</v>
      </c>
      <c r="O62" s="891" t="s">
        <v>237</v>
      </c>
      <c r="P62" s="911"/>
      <c r="Q62" s="909"/>
      <c r="R62" s="912"/>
      <c r="S62" s="889"/>
      <c r="T62" s="997"/>
      <c r="U62" s="997"/>
      <c r="V62" s="997" t="str">
        <f t="shared" si="4"/>
        <v/>
      </c>
      <c r="W62" s="997"/>
      <c r="X62" s="997"/>
      <c r="Y62" s="908"/>
      <c r="Z62" s="981">
        <f t="shared" si="5"/>
        <v>0</v>
      </c>
      <c r="AA62" s="982"/>
      <c r="AB62" s="982"/>
      <c r="AC62" s="982"/>
      <c r="AD62" s="982"/>
      <c r="AE62" s="980"/>
      <c r="AF62" s="980"/>
      <c r="AG62" s="980"/>
      <c r="AH62" s="980"/>
      <c r="AI62" s="980"/>
      <c r="AJ62" s="980"/>
    </row>
    <row r="63" spans="1:36" ht="12.75" customHeight="1" thickBot="1" x14ac:dyDescent="0.35">
      <c r="A63" s="941" t="s">
        <v>55</v>
      </c>
      <c r="B63" s="933" t="s">
        <v>1</v>
      </c>
      <c r="C63" s="1003"/>
      <c r="D63" s="1003" t="s">
        <v>77</v>
      </c>
      <c r="E63" s="1002"/>
      <c r="F63" s="1002"/>
      <c r="G63" s="1002"/>
      <c r="H63" s="939">
        <f>IF(C63&lt;&gt;"",'[2]CBL Score Standard'!$D119,IF(D63&lt;&gt;"",SUM('[2]CBL Score Standard'!$D119:$E119),IF(E63&lt;&gt;"",SUM('[2]CBL Score Standard'!$D119:$F119),IF(F63&lt;&gt;"",SUM('[2]CBL Score Standard'!$D119:$G119),IF(G63&lt;&gt;"",SUM('[2]CBL Score Standard'!$D119:$H119,0))))))</f>
        <v>0</v>
      </c>
      <c r="K63" s="1029"/>
      <c r="L63" s="1029"/>
      <c r="M63" s="934" t="s">
        <v>8</v>
      </c>
      <c r="N63" s="889" t="s">
        <v>55</v>
      </c>
      <c r="O63" s="891" t="s">
        <v>238</v>
      </c>
      <c r="P63" s="911"/>
      <c r="Q63" s="909"/>
      <c r="R63" s="912"/>
      <c r="S63" s="889"/>
      <c r="T63" s="997"/>
      <c r="U63" s="997"/>
      <c r="V63" s="997" t="str">
        <f t="shared" si="4"/>
        <v/>
      </c>
      <c r="W63" s="997"/>
      <c r="X63" s="997"/>
      <c r="Y63" s="908"/>
      <c r="Z63" s="981">
        <f t="shared" si="5"/>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1.9287437096149842</v>
      </c>
      <c r="K64" s="1029"/>
      <c r="L64" s="1029"/>
      <c r="M64" s="934" t="s">
        <v>8</v>
      </c>
      <c r="N64" s="910" t="s">
        <v>53</v>
      </c>
      <c r="O64" s="891" t="s">
        <v>239</v>
      </c>
      <c r="P64" s="911"/>
      <c r="Q64" s="909"/>
      <c r="R64" s="912"/>
      <c r="S64" s="889"/>
      <c r="T64" s="997"/>
      <c r="U64" s="997"/>
      <c r="V64" s="997" t="str">
        <f t="shared" si="4"/>
        <v/>
      </c>
      <c r="W64" s="997"/>
      <c r="X64" s="997"/>
      <c r="Y64" s="908"/>
      <c r="Z64" s="981">
        <f t="shared" si="5"/>
        <v>0</v>
      </c>
      <c r="AA64" s="982"/>
      <c r="AB64" s="982"/>
      <c r="AC64" s="982"/>
      <c r="AD64" s="982"/>
      <c r="AE64" s="980"/>
      <c r="AF64" s="980"/>
      <c r="AG64" s="980"/>
      <c r="AH64" s="980"/>
      <c r="AI64" s="980"/>
      <c r="AJ64" s="980"/>
    </row>
    <row r="65" spans="1:36" ht="28.2" thickBot="1" x14ac:dyDescent="0.35">
      <c r="A65" s="942" t="s">
        <v>83</v>
      </c>
      <c r="B65" s="943"/>
      <c r="C65" s="954">
        <v>0.90909090909090906</v>
      </c>
      <c r="D65" s="954">
        <v>0.94736842105263153</v>
      </c>
      <c r="E65" s="954">
        <v>0.12903225806451613</v>
      </c>
      <c r="F65" s="954">
        <v>0</v>
      </c>
      <c r="G65" s="954">
        <v>0</v>
      </c>
      <c r="H65" s="944">
        <v>0</v>
      </c>
      <c r="K65" s="1029"/>
      <c r="L65" s="1029"/>
      <c r="M65" s="934" t="s">
        <v>8</v>
      </c>
      <c r="N65" s="910" t="s">
        <v>59</v>
      </c>
      <c r="O65" s="891" t="s">
        <v>240</v>
      </c>
      <c r="P65" s="911"/>
      <c r="Q65" s="909"/>
      <c r="R65" s="912"/>
      <c r="S65" s="889"/>
      <c r="T65" s="997"/>
      <c r="U65" s="997"/>
      <c r="V65" s="997" t="str">
        <f t="shared" si="4"/>
        <v/>
      </c>
      <c r="W65" s="997"/>
      <c r="X65" s="997"/>
      <c r="Y65" s="908"/>
      <c r="Z65" s="981">
        <f t="shared" si="5"/>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0</v>
      </c>
      <c r="K66" s="1029"/>
      <c r="L66" s="1029"/>
      <c r="M66" s="934" t="s">
        <v>8</v>
      </c>
      <c r="N66" s="910" t="s">
        <v>55</v>
      </c>
      <c r="O66" s="891" t="s">
        <v>515</v>
      </c>
      <c r="P66" s="911"/>
      <c r="Q66" s="909"/>
      <c r="R66" s="912"/>
      <c r="S66" s="889"/>
      <c r="T66" s="997"/>
      <c r="U66" s="997"/>
      <c r="V66" s="997" t="str">
        <f t="shared" si="4"/>
        <v/>
      </c>
      <c r="W66" s="997"/>
      <c r="X66" s="997"/>
      <c r="Y66" s="908"/>
      <c r="Z66" s="981">
        <f t="shared" si="5"/>
        <v>0</v>
      </c>
      <c r="AA66" s="982"/>
      <c r="AB66" s="982"/>
      <c r="AC66" s="982"/>
      <c r="AD66" s="982"/>
      <c r="AE66" s="980"/>
      <c r="AF66" s="980"/>
      <c r="AG66" s="980"/>
      <c r="AH66" s="980"/>
      <c r="AI66" s="980"/>
      <c r="AJ66" s="980"/>
    </row>
    <row r="67" spans="1:36" x14ac:dyDescent="0.3">
      <c r="C67" s="955"/>
      <c r="D67" s="955"/>
      <c r="E67" s="955"/>
      <c r="F67" s="955"/>
      <c r="G67" s="955"/>
      <c r="K67" s="1030"/>
      <c r="L67" s="1030"/>
      <c r="M67" s="934" t="s">
        <v>8</v>
      </c>
      <c r="N67" s="910" t="s">
        <v>149</v>
      </c>
      <c r="O67" s="891" t="s">
        <v>370</v>
      </c>
      <c r="P67" s="904" t="s">
        <v>145</v>
      </c>
      <c r="Q67" s="892" t="s">
        <v>217</v>
      </c>
      <c r="R67" s="898" t="s">
        <v>241</v>
      </c>
      <c r="S67" s="889"/>
      <c r="T67" s="997"/>
      <c r="U67" s="997"/>
      <c r="V67" s="997" t="str">
        <f t="shared" si="4"/>
        <v/>
      </c>
      <c r="W67" s="997"/>
      <c r="X67" s="997"/>
      <c r="Y67" s="899" t="s">
        <v>242</v>
      </c>
      <c r="Z67" s="981">
        <f t="shared" si="5"/>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73" t="s">
        <v>243</v>
      </c>
      <c r="L69" s="1174"/>
      <c r="M69" s="1174"/>
      <c r="N69" s="1174"/>
      <c r="O69" s="1174"/>
      <c r="P69" s="1174"/>
      <c r="Q69" s="1174"/>
      <c r="R69" s="1174"/>
      <c r="S69" s="1174"/>
      <c r="T69" s="1174"/>
      <c r="U69" s="1174"/>
      <c r="V69" s="1174"/>
      <c r="W69" s="1174"/>
      <c r="X69" s="1174"/>
      <c r="Y69" s="1174"/>
      <c r="Z69" s="985"/>
      <c r="AA69" s="1026"/>
      <c r="AB69" s="1026"/>
      <c r="AC69" s="1026"/>
      <c r="AD69" s="1026"/>
      <c r="AE69" s="1026"/>
      <c r="AF69" s="1026"/>
      <c r="AG69" s="1026"/>
      <c r="AH69" s="1026"/>
      <c r="AI69" s="1026"/>
      <c r="AJ69" s="1026"/>
    </row>
    <row r="70" spans="1:36" ht="27.6" x14ac:dyDescent="0.3">
      <c r="C70" s="955"/>
      <c r="D70" s="955"/>
      <c r="E70" s="955"/>
      <c r="F70" s="955"/>
      <c r="G70" s="955"/>
      <c r="K70" s="1037" t="s">
        <v>133</v>
      </c>
      <c r="L70" s="1037" t="s">
        <v>91</v>
      </c>
      <c r="M70" s="1182" t="s">
        <v>75</v>
      </c>
      <c r="N70" s="1184" t="s">
        <v>134</v>
      </c>
      <c r="O70" s="1025" t="s">
        <v>135</v>
      </c>
      <c r="P70" s="1037" t="s">
        <v>136</v>
      </c>
      <c r="Q70" s="1037" t="s">
        <v>137</v>
      </c>
      <c r="R70" s="1037" t="s">
        <v>138</v>
      </c>
      <c r="S70" s="1035" t="s">
        <v>139</v>
      </c>
      <c r="T70" s="1027" t="s">
        <v>344</v>
      </c>
      <c r="U70" s="1027" t="s">
        <v>342</v>
      </c>
      <c r="V70" s="1027" t="s">
        <v>343</v>
      </c>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955"/>
      <c r="D71" s="955"/>
      <c r="E71" s="955"/>
      <c r="F71" s="955"/>
      <c r="G71" s="955"/>
      <c r="K71" s="1031"/>
      <c r="L71" s="1031"/>
      <c r="M71" s="1183"/>
      <c r="N71" s="1185"/>
      <c r="O71" s="1024"/>
      <c r="P71" s="888" t="s">
        <v>141</v>
      </c>
      <c r="Q71" s="1031"/>
      <c r="R71" s="1031"/>
      <c r="S71" s="1036"/>
      <c r="T71" s="1027"/>
      <c r="U71" s="1027"/>
      <c r="V71" s="1027"/>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C72" s="955"/>
      <c r="D72" s="955"/>
      <c r="E72" s="955"/>
      <c r="F72" s="955"/>
      <c r="G72" s="955"/>
      <c r="K72" s="1028" t="s">
        <v>142</v>
      </c>
      <c r="L72" s="1028" t="s">
        <v>143</v>
      </c>
      <c r="M72" s="934" t="s">
        <v>9</v>
      </c>
      <c r="N72" s="910" t="s">
        <v>235</v>
      </c>
      <c r="O72" s="891" t="s">
        <v>244</v>
      </c>
      <c r="P72" s="913"/>
      <c r="Q72" s="914"/>
      <c r="R72" s="915"/>
      <c r="S72" s="889"/>
      <c r="T72" s="997"/>
      <c r="U72" s="997"/>
      <c r="V72" s="997" t="str">
        <f>IF(AND(W72="Y",X72="Y"),"Passed",IF(T72="M","Passed", ""))</f>
        <v/>
      </c>
      <c r="W72" s="997"/>
      <c r="X72" s="997"/>
      <c r="Y72" s="916"/>
      <c r="Z72" s="981">
        <f t="shared" ref="Z72:Z75" si="6">DATEDIF(AA72,AB72,"m")/12+DATEDIF(AC72,AD72,"m")/12+DATEDIF(AE72,AF72,"m")/12+DATEDIF(AG72,AH72,"m")/12+DATEDIF(AI72,AJ72,"m")/12</f>
        <v>0</v>
      </c>
      <c r="AA72" s="982"/>
      <c r="AB72" s="982"/>
      <c r="AC72" s="982"/>
      <c r="AD72" s="982"/>
      <c r="AE72" s="980"/>
      <c r="AF72" s="980"/>
      <c r="AG72" s="980"/>
      <c r="AH72" s="980"/>
      <c r="AI72" s="980"/>
      <c r="AJ72" s="980"/>
    </row>
    <row r="73" spans="1:36" x14ac:dyDescent="0.3">
      <c r="C73" s="955"/>
      <c r="D73" s="955"/>
      <c r="E73" s="955"/>
      <c r="F73" s="955"/>
      <c r="G73" s="955"/>
      <c r="K73" s="1029"/>
      <c r="L73" s="1029"/>
      <c r="M73" s="934" t="s">
        <v>9</v>
      </c>
      <c r="N73" s="910" t="s">
        <v>229</v>
      </c>
      <c r="O73" s="891" t="s">
        <v>245</v>
      </c>
      <c r="P73" s="913"/>
      <c r="Q73" s="914"/>
      <c r="R73" s="915"/>
      <c r="S73" s="889"/>
      <c r="T73" s="997"/>
      <c r="U73" s="997"/>
      <c r="V73" s="997" t="str">
        <f>IF(AND(W73="Y",X73="Y"),"Passed",IF(T73="M","Passed", ""))</f>
        <v/>
      </c>
      <c r="W73" s="997"/>
      <c r="X73" s="997"/>
      <c r="Y73" s="916"/>
      <c r="Z73" s="981">
        <f t="shared" si="6"/>
        <v>0</v>
      </c>
      <c r="AA73" s="982"/>
      <c r="AB73" s="982"/>
      <c r="AC73" s="982"/>
      <c r="AD73" s="982"/>
      <c r="AE73" s="980"/>
      <c r="AF73" s="980"/>
      <c r="AG73" s="980"/>
      <c r="AH73" s="980"/>
      <c r="AI73" s="980"/>
      <c r="AJ73" s="980"/>
    </row>
    <row r="74" spans="1:36" ht="41.4" x14ac:dyDescent="0.3">
      <c r="C74" s="955"/>
      <c r="D74" s="955"/>
      <c r="E74" s="955"/>
      <c r="F74" s="955"/>
      <c r="G74" s="955"/>
      <c r="K74" s="1029"/>
      <c r="L74" s="1029"/>
      <c r="M74" s="934" t="s">
        <v>9</v>
      </c>
      <c r="N74" s="910" t="s">
        <v>3</v>
      </c>
      <c r="O74" s="891" t="s">
        <v>516</v>
      </c>
      <c r="P74" s="913"/>
      <c r="Q74" s="914"/>
      <c r="R74" s="915"/>
      <c r="S74" s="889"/>
      <c r="T74" s="997"/>
      <c r="U74" s="997"/>
      <c r="V74" s="997" t="str">
        <f>IF(AND(W74="Y",X74="Y"),"Passed",IF(T74="M","Passed", ""))</f>
        <v/>
      </c>
      <c r="W74" s="997"/>
      <c r="X74" s="997"/>
      <c r="Y74" s="916"/>
      <c r="Z74" s="981">
        <f t="shared" si="6"/>
        <v>0</v>
      </c>
      <c r="AA74" s="982"/>
      <c r="AB74" s="982"/>
      <c r="AC74" s="982"/>
      <c r="AD74" s="982"/>
      <c r="AE74" s="980"/>
      <c r="AF74" s="980"/>
      <c r="AG74" s="980"/>
      <c r="AH74" s="980"/>
      <c r="AI74" s="980"/>
      <c r="AJ74" s="980"/>
    </row>
    <row r="75" spans="1:36" ht="12.75" customHeight="1" x14ac:dyDescent="0.3">
      <c r="C75" s="955"/>
      <c r="D75" s="955"/>
      <c r="E75" s="955"/>
      <c r="F75" s="955"/>
      <c r="G75" s="955"/>
      <c r="K75" s="1030"/>
      <c r="L75" s="1030"/>
      <c r="M75" s="934" t="s">
        <v>9</v>
      </c>
      <c r="N75" s="910" t="s">
        <v>3</v>
      </c>
      <c r="O75" s="891" t="s">
        <v>246</v>
      </c>
      <c r="P75" s="913"/>
      <c r="Q75" s="914"/>
      <c r="R75" s="915"/>
      <c r="S75" s="889"/>
      <c r="T75" s="997"/>
      <c r="U75" s="997"/>
      <c r="V75" s="997" t="str">
        <f>IF(AND(W75="Y",X75="Y"),"Passed",IF(T75="M","Passed", ""))</f>
        <v/>
      </c>
      <c r="W75" s="997"/>
      <c r="X75" s="997"/>
      <c r="Y75" s="916"/>
      <c r="Z75" s="981">
        <f t="shared" si="6"/>
        <v>0</v>
      </c>
      <c r="AA75" s="982"/>
      <c r="AB75" s="982"/>
      <c r="AC75" s="982"/>
      <c r="AD75" s="982"/>
      <c r="AE75" s="980"/>
      <c r="AF75" s="980"/>
      <c r="AG75" s="980"/>
      <c r="AH75" s="980"/>
      <c r="AI75" s="980"/>
      <c r="AJ75" s="980"/>
    </row>
    <row r="76" spans="1:36" x14ac:dyDescent="0.3">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C80" s="955"/>
      <c r="D80" s="955"/>
      <c r="E80" s="955"/>
      <c r="F80" s="955"/>
      <c r="G80" s="955"/>
    </row>
    <row r="81" spans="3:7" x14ac:dyDescent="0.3">
      <c r="C81" s="955"/>
      <c r="D81" s="955"/>
      <c r="E81" s="955"/>
      <c r="F81" s="955"/>
      <c r="G81" s="955"/>
    </row>
    <row r="82" spans="3:7" x14ac:dyDescent="0.3">
      <c r="C82" s="955"/>
      <c r="D82" s="955"/>
      <c r="E82" s="955"/>
      <c r="F82" s="955"/>
      <c r="G82" s="955"/>
    </row>
    <row r="83" spans="3:7" x14ac:dyDescent="0.3">
      <c r="C83" s="955"/>
      <c r="D83" s="955"/>
      <c r="E83" s="955"/>
      <c r="F83" s="955"/>
      <c r="G83" s="955"/>
    </row>
    <row r="84" spans="3:7" x14ac:dyDescent="0.3">
      <c r="C84" s="955"/>
      <c r="D84" s="955"/>
      <c r="E84" s="955"/>
      <c r="F84" s="955"/>
      <c r="G84" s="955"/>
    </row>
    <row r="85" spans="3:7" x14ac:dyDescent="0.3">
      <c r="C85" s="955"/>
      <c r="D85" s="955"/>
      <c r="E85" s="955"/>
      <c r="F85" s="955"/>
      <c r="G85" s="955"/>
    </row>
    <row r="86" spans="3:7" x14ac:dyDescent="0.3">
      <c r="C86" s="955"/>
      <c r="D86" s="955"/>
      <c r="E86" s="955"/>
      <c r="F86" s="955"/>
      <c r="G86" s="955"/>
    </row>
    <row r="87" spans="3:7" x14ac:dyDescent="0.3">
      <c r="C87" s="955"/>
      <c r="D87" s="955"/>
      <c r="E87" s="955"/>
      <c r="F87" s="955"/>
      <c r="G87" s="955"/>
    </row>
    <row r="88" spans="3:7" x14ac:dyDescent="0.3">
      <c r="C88" s="955"/>
      <c r="D88" s="955"/>
      <c r="E88" s="955"/>
      <c r="F88" s="955"/>
      <c r="G88" s="955"/>
    </row>
    <row r="89" spans="3:7" x14ac:dyDescent="0.3">
      <c r="C89" s="955"/>
      <c r="D89" s="955"/>
      <c r="E89" s="955"/>
      <c r="F89" s="955"/>
      <c r="G89" s="955"/>
    </row>
    <row r="90" spans="3:7" x14ac:dyDescent="0.3">
      <c r="C90" s="955"/>
      <c r="D90" s="955"/>
      <c r="E90" s="955"/>
      <c r="F90" s="955"/>
      <c r="G90" s="955"/>
    </row>
    <row r="91" spans="3:7" x14ac:dyDescent="0.3">
      <c r="C91" s="955"/>
      <c r="D91" s="955"/>
      <c r="E91" s="955"/>
      <c r="F91" s="955"/>
      <c r="G91" s="955"/>
    </row>
    <row r="92" spans="3:7" x14ac:dyDescent="0.3">
      <c r="C92" s="955"/>
      <c r="D92" s="955"/>
      <c r="E92" s="955"/>
      <c r="F92" s="955"/>
      <c r="G92" s="955"/>
    </row>
    <row r="93" spans="3:7" x14ac:dyDescent="0.3">
      <c r="C93" s="955"/>
      <c r="D93" s="955"/>
      <c r="E93" s="955"/>
      <c r="F93" s="955"/>
      <c r="G93" s="955"/>
    </row>
    <row r="94" spans="3:7" x14ac:dyDescent="0.3">
      <c r="C94" s="955"/>
      <c r="D94" s="955"/>
      <c r="E94" s="955"/>
      <c r="F94" s="955"/>
      <c r="G94" s="955"/>
    </row>
    <row r="95" spans="3:7" x14ac:dyDescent="0.3">
      <c r="C95" s="955"/>
      <c r="D95" s="955"/>
      <c r="E95" s="955"/>
      <c r="F95" s="955"/>
      <c r="G95" s="955"/>
    </row>
    <row r="96" spans="3:7" x14ac:dyDescent="0.3">
      <c r="C96" s="955"/>
      <c r="D96" s="955"/>
      <c r="E96" s="955"/>
      <c r="F96" s="955"/>
      <c r="G96" s="955"/>
    </row>
    <row r="97" spans="3:7" x14ac:dyDescent="0.3">
      <c r="C97" s="955"/>
      <c r="D97" s="955"/>
      <c r="E97" s="955"/>
      <c r="F97" s="955"/>
      <c r="G97" s="955"/>
    </row>
    <row r="98" spans="3:7" x14ac:dyDescent="0.3">
      <c r="C98" s="955"/>
      <c r="D98" s="955"/>
      <c r="E98" s="955"/>
      <c r="F98" s="955"/>
      <c r="G98" s="955"/>
    </row>
    <row r="99" spans="3:7" x14ac:dyDescent="0.3">
      <c r="C99" s="955"/>
      <c r="D99" s="955"/>
      <c r="E99" s="955"/>
      <c r="F99" s="955"/>
      <c r="G99" s="955"/>
    </row>
    <row r="100" spans="3:7" x14ac:dyDescent="0.3">
      <c r="C100" s="955"/>
      <c r="D100" s="955"/>
      <c r="E100" s="955"/>
      <c r="F100" s="955"/>
      <c r="G100" s="955"/>
    </row>
    <row r="101" spans="3:7" x14ac:dyDescent="0.3">
      <c r="C101" s="955"/>
      <c r="D101" s="955"/>
      <c r="E101" s="955"/>
      <c r="F101" s="955"/>
      <c r="G101" s="955"/>
    </row>
    <row r="102" spans="3:7" x14ac:dyDescent="0.3">
      <c r="C102" s="955"/>
      <c r="D102" s="955"/>
      <c r="E102" s="955"/>
      <c r="F102" s="955"/>
      <c r="G102" s="955"/>
    </row>
    <row r="103" spans="3:7" x14ac:dyDescent="0.3">
      <c r="C103" s="955"/>
      <c r="D103" s="955"/>
      <c r="E103" s="955"/>
      <c r="F103" s="955"/>
      <c r="G103" s="955"/>
    </row>
    <row r="104" spans="3:7" x14ac:dyDescent="0.3">
      <c r="C104" s="955"/>
      <c r="D104" s="955"/>
      <c r="E104" s="955"/>
      <c r="F104" s="955"/>
      <c r="G104" s="955"/>
    </row>
    <row r="105" spans="3:7" x14ac:dyDescent="0.3">
      <c r="C105" s="955"/>
      <c r="D105" s="955"/>
      <c r="E105" s="955"/>
      <c r="F105" s="955"/>
      <c r="G105" s="955"/>
    </row>
    <row r="106" spans="3:7" x14ac:dyDescent="0.3">
      <c r="C106" s="955"/>
      <c r="D106" s="955"/>
      <c r="E106" s="955"/>
      <c r="F106" s="955"/>
      <c r="G106" s="955"/>
    </row>
    <row r="107" spans="3:7" x14ac:dyDescent="0.3">
      <c r="C107" s="955"/>
      <c r="D107" s="955"/>
      <c r="E107" s="955"/>
      <c r="F107" s="955"/>
      <c r="G107" s="955"/>
    </row>
    <row r="108" spans="3:7" x14ac:dyDescent="0.3">
      <c r="C108" s="955"/>
      <c r="D108" s="955"/>
      <c r="E108" s="955"/>
      <c r="F108" s="955"/>
      <c r="G108" s="955"/>
    </row>
    <row r="109" spans="3:7" x14ac:dyDescent="0.3">
      <c r="C109" s="955"/>
      <c r="D109" s="955"/>
      <c r="E109" s="955"/>
      <c r="F109" s="955"/>
      <c r="G109" s="955"/>
    </row>
    <row r="110" spans="3:7" x14ac:dyDescent="0.3">
      <c r="C110" s="955"/>
      <c r="D110" s="955"/>
      <c r="E110" s="955"/>
      <c r="F110" s="955"/>
      <c r="G110" s="955"/>
    </row>
    <row r="111" spans="3:7" x14ac:dyDescent="0.3">
      <c r="C111" s="955"/>
      <c r="D111" s="955"/>
      <c r="E111" s="955"/>
      <c r="F111" s="955"/>
      <c r="G111" s="955"/>
    </row>
    <row r="112" spans="3:7" x14ac:dyDescent="0.3">
      <c r="C112" s="955"/>
      <c r="D112" s="955"/>
      <c r="E112" s="955"/>
      <c r="F112" s="955"/>
      <c r="G112" s="955"/>
    </row>
    <row r="113" spans="3:7" x14ac:dyDescent="0.3">
      <c r="C113" s="955"/>
      <c r="D113" s="955"/>
      <c r="E113" s="955"/>
      <c r="F113" s="955"/>
      <c r="G113" s="955"/>
    </row>
    <row r="114" spans="3:7" x14ac:dyDescent="0.3">
      <c r="C114" s="955"/>
      <c r="D114" s="955"/>
      <c r="E114" s="955"/>
      <c r="F114" s="955"/>
      <c r="G114" s="955"/>
    </row>
    <row r="115" spans="3:7" x14ac:dyDescent="0.3">
      <c r="C115" s="955"/>
      <c r="D115" s="955"/>
      <c r="E115" s="955"/>
      <c r="F115" s="955"/>
      <c r="G115" s="955"/>
    </row>
    <row r="116" spans="3:7" x14ac:dyDescent="0.3">
      <c r="C116" s="955"/>
      <c r="D116" s="955"/>
      <c r="E116" s="955"/>
      <c r="F116" s="955"/>
      <c r="G116" s="955"/>
    </row>
    <row r="117" spans="3:7" x14ac:dyDescent="0.3">
      <c r="C117" s="955"/>
      <c r="D117" s="955"/>
      <c r="E117" s="955"/>
      <c r="F117" s="955"/>
      <c r="G117" s="955"/>
    </row>
    <row r="118" spans="3:7" x14ac:dyDescent="0.3">
      <c r="C118" s="955"/>
      <c r="D118" s="955"/>
      <c r="E118" s="955"/>
      <c r="F118" s="955"/>
      <c r="G118" s="955"/>
    </row>
    <row r="119" spans="3:7" x14ac:dyDescent="0.3">
      <c r="C119" s="955"/>
      <c r="D119" s="955"/>
      <c r="E119" s="955"/>
      <c r="F119" s="955"/>
      <c r="G119" s="955"/>
    </row>
    <row r="120" spans="3:7" x14ac:dyDescent="0.3">
      <c r="C120" s="955"/>
      <c r="D120" s="955"/>
      <c r="E120" s="955"/>
      <c r="F120" s="955"/>
      <c r="G120" s="955"/>
    </row>
    <row r="121" spans="3:7" x14ac:dyDescent="0.3">
      <c r="C121" s="955"/>
      <c r="D121" s="955"/>
      <c r="E121" s="955"/>
      <c r="F121" s="955"/>
      <c r="G121" s="955"/>
    </row>
    <row r="122" spans="3:7" x14ac:dyDescent="0.3">
      <c r="C122" s="955"/>
      <c r="D122" s="955"/>
      <c r="E122" s="955"/>
      <c r="F122" s="955"/>
      <c r="G122" s="955"/>
    </row>
    <row r="123" spans="3:7" x14ac:dyDescent="0.3">
      <c r="C123" s="955"/>
      <c r="D123" s="955"/>
      <c r="E123" s="955"/>
      <c r="F123" s="955"/>
      <c r="G123" s="955"/>
    </row>
    <row r="124" spans="3:7" x14ac:dyDescent="0.3">
      <c r="C124" s="955"/>
      <c r="D124" s="955"/>
      <c r="E124" s="955"/>
      <c r="F124" s="955"/>
      <c r="G124" s="955"/>
    </row>
    <row r="125" spans="3:7" x14ac:dyDescent="0.3">
      <c r="C125" s="955"/>
      <c r="D125" s="955"/>
      <c r="E125" s="955"/>
      <c r="F125" s="955"/>
      <c r="G125" s="955"/>
    </row>
    <row r="126" spans="3:7" x14ac:dyDescent="0.3">
      <c r="C126" s="955"/>
      <c r="D126" s="955"/>
      <c r="E126" s="955"/>
      <c r="F126" s="955"/>
      <c r="G126" s="955"/>
    </row>
    <row r="127" spans="3:7" x14ac:dyDescent="0.3">
      <c r="C127" s="955"/>
      <c r="D127" s="955"/>
      <c r="E127" s="955"/>
      <c r="F127" s="955"/>
      <c r="G127" s="955"/>
    </row>
    <row r="128" spans="3: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3:AN66"/>
  <mergeCells count="48">
    <mergeCell ref="AG70:AH70"/>
    <mergeCell ref="AI70:AJ70"/>
    <mergeCell ref="AI58:AJ58"/>
    <mergeCell ref="A64:G64"/>
    <mergeCell ref="A66:G66"/>
    <mergeCell ref="K69:Y69"/>
    <mergeCell ref="M70:M71"/>
    <mergeCell ref="N70:N71"/>
    <mergeCell ref="Z70:Z71"/>
    <mergeCell ref="AA70:AB70"/>
    <mergeCell ref="AC70:AD70"/>
    <mergeCell ref="AE70:AF70"/>
    <mergeCell ref="AI38:AJ38"/>
    <mergeCell ref="K57:Y57"/>
    <mergeCell ref="M58:M59"/>
    <mergeCell ref="N58:N59"/>
    <mergeCell ref="Z58:Z59"/>
    <mergeCell ref="AA58:AB58"/>
    <mergeCell ref="AC58:AD58"/>
    <mergeCell ref="AE58:AF58"/>
    <mergeCell ref="AG58:AH58"/>
    <mergeCell ref="AE17:AF17"/>
    <mergeCell ref="AG17:AH17"/>
    <mergeCell ref="AI17:AJ17"/>
    <mergeCell ref="K37:Y37"/>
    <mergeCell ref="M38:M39"/>
    <mergeCell ref="N38:N39"/>
    <mergeCell ref="Z38:Z39"/>
    <mergeCell ref="AA38:AB38"/>
    <mergeCell ref="AC38:AD38"/>
    <mergeCell ref="AE38:AF38"/>
    <mergeCell ref="M17:M18"/>
    <mergeCell ref="N17:N18"/>
    <mergeCell ref="Z17:Z18"/>
    <mergeCell ref="AA17:AB17"/>
    <mergeCell ref="AC17:AD17"/>
    <mergeCell ref="AG38:AH38"/>
    <mergeCell ref="AC2:AD2"/>
    <mergeCell ref="AE2:AF2"/>
    <mergeCell ref="AG2:AH2"/>
    <mergeCell ref="AI2:AJ2"/>
    <mergeCell ref="K16:Y16"/>
    <mergeCell ref="AA2:AB2"/>
    <mergeCell ref="A1:H1"/>
    <mergeCell ref="K1:Y1"/>
    <mergeCell ref="M2:M3"/>
    <mergeCell ref="N2:N3"/>
    <mergeCell ref="Z2:Z3"/>
  </mergeCells>
  <conditionalFormatting sqref="E13">
    <cfRule type="containsText" dxfId="1900" priority="10" operator="containsText" text="N/A">
      <formula>NOT(ISERROR(SEARCH("N/A",E13)))</formula>
    </cfRule>
    <cfRule type="containsText" dxfId="1899" priority="11" operator="containsText" text="O">
      <formula>NOT(ISERROR(SEARCH("O",E13)))</formula>
    </cfRule>
    <cfRule type="containsText" dxfId="1898" priority="12" operator="containsText" text="M">
      <formula>NOT(ISERROR(SEARCH("M",E13)))</formula>
    </cfRule>
  </conditionalFormatting>
  <conditionalFormatting sqref="C46:G46">
    <cfRule type="containsText" dxfId="1897" priority="19" operator="containsText" text="O">
      <formula>NOT(ISERROR(SEARCH("O",C46)))</formula>
    </cfRule>
  </conditionalFormatting>
  <conditionalFormatting sqref="C46:G46">
    <cfRule type="containsText" dxfId="1896" priority="16" operator="containsText" text="N/A">
      <formula>NOT(ISERROR(SEARCH("N/A",C46)))</formula>
    </cfRule>
    <cfRule type="containsText" dxfId="1895" priority="17" operator="containsText" text="Blank">
      <formula>NOT(ISERROR(SEARCH("Blank",C46)))</formula>
    </cfRule>
    <cfRule type="containsText" dxfId="1894" priority="18" operator="containsText" text="M">
      <formula>NOT(ISERROR(SEARCH("M",C46)))</formula>
    </cfRule>
  </conditionalFormatting>
  <conditionalFormatting sqref="E12">
    <cfRule type="containsText" dxfId="1893" priority="13" operator="containsText" text="N/A">
      <formula>NOT(ISERROR(SEARCH("N/A",E12)))</formula>
    </cfRule>
    <cfRule type="containsText" dxfId="1892" priority="14" operator="containsText" text="O">
      <formula>NOT(ISERROR(SEARCH("O",E12)))</formula>
    </cfRule>
    <cfRule type="containsText" dxfId="1891" priority="15" operator="containsText" text="M">
      <formula>NOT(ISERROR(SEARCH("M",E12)))</formula>
    </cfRule>
  </conditionalFormatting>
  <conditionalFormatting sqref="C7:H7">
    <cfRule type="containsText" dxfId="1890" priority="7" operator="containsText" text="N/A">
      <formula>NOT(ISERROR(SEARCH("N/A",C7)))</formula>
    </cfRule>
    <cfRule type="containsText" dxfId="1889" priority="8" operator="containsText" text="Blank">
      <formula>NOT(ISERROR(SEARCH("Blank",C7)))</formula>
    </cfRule>
    <cfRule type="containsText" dxfId="1888" priority="9" operator="containsText" text="M">
      <formula>NOT(ISERROR(SEARCH("M",C7)))</formula>
    </cfRule>
  </conditionalFormatting>
  <conditionalFormatting sqref="Z4 Z51:Z55 Z40:Z43 Z45:Z49 Z19:Z35">
    <cfRule type="cellIs" dxfId="1887" priority="6" operator="greaterThan">
      <formula>0</formula>
    </cfRule>
  </conditionalFormatting>
  <conditionalFormatting sqref="Z5:Z14">
    <cfRule type="cellIs" dxfId="1886" priority="5" operator="greaterThan">
      <formula>0</formula>
    </cfRule>
  </conditionalFormatting>
  <conditionalFormatting sqref="Z60:Z67">
    <cfRule type="cellIs" dxfId="1885" priority="4" operator="greaterThan">
      <formula>0</formula>
    </cfRule>
  </conditionalFormatting>
  <conditionalFormatting sqref="Z72:Z75">
    <cfRule type="cellIs" dxfId="1884" priority="3" operator="greaterThan">
      <formula>0</formula>
    </cfRule>
  </conditionalFormatting>
  <conditionalFormatting sqref="Z50">
    <cfRule type="cellIs" dxfId="1883" priority="2" operator="greaterThan">
      <formula>0</formula>
    </cfRule>
  </conditionalFormatting>
  <conditionalFormatting sqref="Z44">
    <cfRule type="cellIs" dxfId="1882" priority="1" operator="greaterThan">
      <formula>0</formula>
    </cfRule>
  </conditionalFormatting>
  <dataValidations count="3">
    <dataValidation type="list" allowBlank="1" showInputMessage="1" showErrorMessage="1" sqref="X12 X33 X19 X21 X4:X10 W1:W79">
      <formula1>"Y, N"</formula1>
    </dataValidation>
    <dataValidation type="list" allowBlank="1" showInputMessage="1" showErrorMessage="1" sqref="T70:T79 T58:T68 T2:T15 T17:T36 T38:T56">
      <formula1>"M, O, N/A"</formula1>
    </dataValidation>
    <dataValidation type="list" allowBlank="1" showInputMessage="1" showErrorMessage="1" sqref="V58:V68 V70:V79 V2:V15 V38:V56 V17:V36">
      <formula1>"Passed, Failed, N/A"</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scale="30" fitToHeight="0" orientation="landscape" r:id="rId19"/>
  <drawing r:id="rId20"/>
  <legacyDrawing r:id="rId21"/>
  <controls>
    <mc:AlternateContent xmlns:mc="http://schemas.openxmlformats.org/markup-compatibility/2006">
      <mc:Choice Requires="x14">
        <control shapeId="1128450" r:id="rId22" name="CommandButton2">
          <controlPr defaultSize="0" autoLine="0" r:id="rId23">
            <anchor moveWithCells="1">
              <from>
                <xdr:col>8</xdr:col>
                <xdr:colOff>121920</xdr:colOff>
                <xdr:row>10</xdr:row>
                <xdr:rowOff>0</xdr:rowOff>
              </from>
              <to>
                <xdr:col>9</xdr:col>
                <xdr:colOff>441960</xdr:colOff>
                <xdr:row>12</xdr:row>
                <xdr:rowOff>83820</xdr:rowOff>
              </to>
            </anchor>
          </controlPr>
        </control>
      </mc:Choice>
      <mc:Fallback>
        <control shapeId="1128450" r:id="rId22" name="CommandButton2"/>
      </mc:Fallback>
    </mc:AlternateContent>
    <mc:AlternateContent xmlns:mc="http://schemas.openxmlformats.org/markup-compatibility/2006">
      <mc:Choice Requires="x14">
        <control shapeId="1128449" r:id="rId24" name="CommandButton1">
          <controlPr defaultSize="0" autoLine="0" r:id="rId25">
            <anchor moveWithCells="1">
              <from>
                <xdr:col>8</xdr:col>
                <xdr:colOff>114300</xdr:colOff>
                <xdr:row>7</xdr:row>
                <xdr:rowOff>0</xdr:rowOff>
              </from>
              <to>
                <xdr:col>9</xdr:col>
                <xdr:colOff>403860</xdr:colOff>
                <xdr:row>8</xdr:row>
                <xdr:rowOff>167640</xdr:rowOff>
              </to>
            </anchor>
          </controlPr>
        </control>
      </mc:Choice>
      <mc:Fallback>
        <control shapeId="1128449" r:id="rId24" name="CommandButton1"/>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3">
    <tabColor theme="7" tint="0.79998168889431442"/>
    <pageSetUpPr fitToPage="1"/>
  </sheetPr>
  <dimension ref="A1:AN196"/>
  <sheetViews>
    <sheetView showGridLines="0" topLeftCell="J1" zoomScale="70" zoomScaleNormal="70" workbookViewId="0">
      <selection activeCell="R26" sqref="R26"/>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26.109375" style="883" customWidth="1"/>
    <col min="19" max="19" width="12.6640625" style="883" bestFit="1" customWidth="1"/>
    <col min="20" max="20" width="12.5546875" style="883" customWidth="1"/>
    <col min="21" max="21" width="11" style="883" bestFit="1" customWidth="1"/>
    <col min="22" max="22" width="10.44140625" style="883" bestFit="1" customWidth="1"/>
    <col min="23" max="23" width="23.44140625" style="883" bestFit="1" customWidth="1"/>
    <col min="24" max="24" width="22.88671875" style="883" bestFit="1" customWidth="1"/>
    <col min="25" max="25" width="36.5546875" style="883" bestFit="1" customWidth="1"/>
    <col min="26" max="40" width="9.109375" style="883"/>
    <col min="41" max="16384" width="9.109375" style="884"/>
  </cols>
  <sheetData>
    <row r="1" spans="1:36" ht="12.75" customHeight="1" x14ac:dyDescent="0.45">
      <c r="A1" s="1188" t="s">
        <v>82</v>
      </c>
      <c r="B1" s="1189"/>
      <c r="C1" s="1189"/>
      <c r="D1" s="1189"/>
      <c r="E1" s="1189"/>
      <c r="F1" s="1189"/>
      <c r="G1" s="1189"/>
      <c r="H1" s="1189"/>
      <c r="K1" s="1173" t="s">
        <v>627</v>
      </c>
      <c r="L1" s="1174"/>
      <c r="M1" s="1174"/>
      <c r="N1" s="1174"/>
      <c r="O1" s="1174"/>
      <c r="P1" s="1174"/>
      <c r="Q1" s="1174"/>
      <c r="R1" s="1174"/>
      <c r="S1" s="1174"/>
      <c r="T1" s="1174"/>
      <c r="U1" s="1174"/>
      <c r="V1" s="1174"/>
      <c r="W1" s="1174"/>
      <c r="X1" s="1174"/>
      <c r="Y1" s="1174"/>
      <c r="Z1" s="985"/>
      <c r="AA1" s="1026"/>
      <c r="AB1" s="1026"/>
      <c r="AC1" s="1026"/>
      <c r="AD1" s="1026"/>
      <c r="AE1" s="1026"/>
      <c r="AF1" s="1026"/>
      <c r="AG1" s="1026"/>
      <c r="AH1" s="1026"/>
      <c r="AI1" s="1026"/>
      <c r="AJ1" s="1026"/>
    </row>
    <row r="2" spans="1:36" ht="27.6" x14ac:dyDescent="0.3">
      <c r="A2" s="932" t="s">
        <v>367</v>
      </c>
      <c r="B2" s="997" t="s">
        <v>620</v>
      </c>
      <c r="C2" s="884"/>
      <c r="D2" s="884"/>
      <c r="E2" s="884"/>
      <c r="F2" s="884"/>
      <c r="G2" s="884"/>
      <c r="H2" s="884"/>
      <c r="K2" s="1038" t="s">
        <v>133</v>
      </c>
      <c r="L2" s="1038" t="s">
        <v>91</v>
      </c>
      <c r="M2" s="1182" t="s">
        <v>75</v>
      </c>
      <c r="N2" s="1190" t="s">
        <v>134</v>
      </c>
      <c r="O2" s="1038" t="s">
        <v>135</v>
      </c>
      <c r="P2" s="1038" t="s">
        <v>136</v>
      </c>
      <c r="Q2" s="1038" t="s">
        <v>137</v>
      </c>
      <c r="R2" s="1038" t="s">
        <v>138</v>
      </c>
      <c r="S2" s="1027" t="s">
        <v>139</v>
      </c>
      <c r="T2" s="1027" t="s">
        <v>344</v>
      </c>
      <c r="U2" s="1027" t="s">
        <v>342</v>
      </c>
      <c r="V2" s="1027" t="s">
        <v>343</v>
      </c>
      <c r="W2" s="1027" t="s">
        <v>375</v>
      </c>
      <c r="X2" s="1027" t="s">
        <v>376</v>
      </c>
      <c r="Y2" s="1038"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43738</v>
      </c>
      <c r="C3" s="950"/>
      <c r="D3" s="884"/>
      <c r="E3" s="884"/>
      <c r="F3" s="884"/>
      <c r="G3" s="884"/>
      <c r="H3" s="884"/>
      <c r="K3" s="1031"/>
      <c r="L3" s="1031"/>
      <c r="M3" s="1183"/>
      <c r="N3" s="1185"/>
      <c r="O3" s="1031"/>
      <c r="P3" s="888" t="s">
        <v>141</v>
      </c>
      <c r="Q3" s="1031"/>
      <c r="R3" s="1031"/>
      <c r="S3" s="1027"/>
      <c r="T3" s="1027"/>
      <c r="U3" s="1027"/>
      <c r="V3" s="1027"/>
      <c r="W3" s="1027"/>
      <c r="X3" s="1027"/>
      <c r="Y3" s="1031"/>
      <c r="Z3" s="1187"/>
      <c r="AA3" s="1023" t="s">
        <v>672</v>
      </c>
      <c r="AB3" s="1023" t="s">
        <v>673</v>
      </c>
      <c r="AC3" s="1023" t="s">
        <v>672</v>
      </c>
      <c r="AD3" s="1023" t="s">
        <v>673</v>
      </c>
      <c r="AE3" s="1023" t="s">
        <v>672</v>
      </c>
      <c r="AF3" s="1023" t="s">
        <v>673</v>
      </c>
      <c r="AG3" s="1023" t="s">
        <v>672</v>
      </c>
      <c r="AH3" s="1023" t="s">
        <v>673</v>
      </c>
      <c r="AI3" s="1023" t="s">
        <v>672</v>
      </c>
      <c r="AJ3" s="1023" t="s">
        <v>673</v>
      </c>
    </row>
    <row r="4" spans="1:36" ht="12.75" customHeight="1" x14ac:dyDescent="0.3">
      <c r="A4" s="932" t="s">
        <v>368</v>
      </c>
      <c r="B4" s="949">
        <f ca="1">DATEDIF(B3,TODAY(),"D")/365</f>
        <v>1.1123287671232878</v>
      </c>
      <c r="C4" s="884"/>
      <c r="D4" s="884"/>
      <c r="E4" s="884"/>
      <c r="F4" s="884"/>
      <c r="G4" s="884"/>
      <c r="H4" s="884"/>
      <c r="K4" s="1028" t="s">
        <v>142</v>
      </c>
      <c r="L4" s="1028" t="s">
        <v>143</v>
      </c>
      <c r="M4" s="934" t="s">
        <v>5</v>
      </c>
      <c r="N4" s="929" t="s">
        <v>144</v>
      </c>
      <c r="O4" s="924" t="s">
        <v>372</v>
      </c>
      <c r="P4" s="964" t="s">
        <v>145</v>
      </c>
      <c r="Q4" s="964" t="s">
        <v>146</v>
      </c>
      <c r="R4" s="962" t="s">
        <v>147</v>
      </c>
      <c r="S4" s="889" t="s">
        <v>620</v>
      </c>
      <c r="T4" s="997" t="s">
        <v>72</v>
      </c>
      <c r="U4" s="1134">
        <v>44041.194444444445</v>
      </c>
      <c r="V4" s="997"/>
      <c r="W4" s="997"/>
      <c r="X4" s="997"/>
      <c r="Y4" s="1042" t="s">
        <v>148</v>
      </c>
      <c r="Z4" s="981">
        <f>DATEDIF(AA4,AB4,"m")/12+DATEDIF(AC4,AD4,"m")/12+DATEDIF(AE4,AF4,"m")/12+DATEDIF(AG4,AH4,"m")/12+DATEDIF(AI4,AJ4,"m")/12</f>
        <v>0</v>
      </c>
      <c r="AA4" s="982"/>
      <c r="AB4" s="982"/>
      <c r="AC4" s="982"/>
      <c r="AD4" s="982"/>
      <c r="AE4" s="980"/>
      <c r="AF4" s="980"/>
      <c r="AG4" s="980"/>
      <c r="AH4" s="980"/>
      <c r="AI4" s="980"/>
      <c r="AJ4" s="980"/>
    </row>
    <row r="5" spans="1:36" ht="12.75" customHeight="1" x14ac:dyDescent="0.3">
      <c r="A5" s="932" t="s">
        <v>387</v>
      </c>
      <c r="B5" s="949">
        <v>7.4</v>
      </c>
      <c r="C5" s="951"/>
      <c r="D5" s="884"/>
      <c r="E5" s="884"/>
      <c r="F5" s="884"/>
      <c r="G5" s="884"/>
      <c r="H5" s="884"/>
      <c r="K5" s="1029"/>
      <c r="L5" s="1029"/>
      <c r="M5" s="934" t="s">
        <v>5</v>
      </c>
      <c r="N5" s="929" t="s">
        <v>144</v>
      </c>
      <c r="O5" s="924" t="s">
        <v>373</v>
      </c>
      <c r="P5" s="966"/>
      <c r="Q5" s="965" t="s">
        <v>150</v>
      </c>
      <c r="R5" s="963" t="s">
        <v>151</v>
      </c>
      <c r="S5" s="889" t="s">
        <v>638</v>
      </c>
      <c r="T5" s="997" t="s">
        <v>72</v>
      </c>
      <c r="U5" s="997"/>
      <c r="V5" s="997" t="s">
        <v>374</v>
      </c>
      <c r="W5" s="997"/>
      <c r="X5" s="997"/>
      <c r="Y5" s="1043"/>
      <c r="Z5" s="981">
        <f t="shared" ref="Z5:Z14" ca="1" si="0">DATEDIF(AA5,AB5,"m")/12+DATEDIF(AC5,AD5,"m")/12+DATEDIF(AE5,AF5,"m")/12+DATEDIF(AG5,AH5,"m")/12+DATEDIF(AI5,AJ5,"m")/12</f>
        <v>1.0833333333333333</v>
      </c>
      <c r="AA5" s="982">
        <v>43739</v>
      </c>
      <c r="AB5" s="982">
        <f ca="1">TODAY()</f>
        <v>44144</v>
      </c>
      <c r="AC5" s="982"/>
      <c r="AD5" s="982"/>
      <c r="AE5" s="980"/>
      <c r="AF5" s="980"/>
      <c r="AG5" s="980"/>
      <c r="AH5" s="980"/>
      <c r="AI5" s="980"/>
      <c r="AJ5" s="980"/>
    </row>
    <row r="6" spans="1:36" ht="15" thickBot="1" x14ac:dyDescent="0.35">
      <c r="A6" s="932" t="s">
        <v>388</v>
      </c>
      <c r="B6" s="949">
        <f ca="1">B4+B5</f>
        <v>8.5123287671232877</v>
      </c>
      <c r="C6" s="951"/>
      <c r="K6" s="1029"/>
      <c r="L6" s="1029"/>
      <c r="M6" s="934" t="s">
        <v>5</v>
      </c>
      <c r="N6" s="891" t="s">
        <v>149</v>
      </c>
      <c r="O6" s="918" t="s">
        <v>149</v>
      </c>
      <c r="P6" s="966"/>
      <c r="Q6" s="892" t="s">
        <v>150</v>
      </c>
      <c r="R6" s="893" t="s">
        <v>151</v>
      </c>
      <c r="S6" s="889" t="s">
        <v>638</v>
      </c>
      <c r="T6" s="997" t="s">
        <v>72</v>
      </c>
      <c r="U6" s="997"/>
      <c r="V6" s="997" t="s">
        <v>374</v>
      </c>
      <c r="W6" s="997"/>
      <c r="X6" s="997"/>
      <c r="Y6" s="894" t="s">
        <v>152</v>
      </c>
      <c r="Z6" s="981">
        <f t="shared" ca="1" si="0"/>
        <v>1.0833333333333333</v>
      </c>
      <c r="AA6" s="982">
        <v>43739</v>
      </c>
      <c r="AB6" s="982">
        <f ca="1">TODAY()</f>
        <v>44144</v>
      </c>
      <c r="AC6" s="982"/>
      <c r="AD6" s="982"/>
      <c r="AE6" s="980"/>
      <c r="AF6" s="980"/>
      <c r="AG6" s="980"/>
      <c r="AH6" s="980"/>
      <c r="AI6" s="980"/>
      <c r="AJ6" s="980"/>
    </row>
    <row r="7" spans="1:36" ht="28.2"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966"/>
      <c r="Q7" s="964" t="s">
        <v>247</v>
      </c>
      <c r="R7" s="962" t="s">
        <v>154</v>
      </c>
      <c r="S7" s="889" t="s">
        <v>638</v>
      </c>
      <c r="T7" s="997" t="s">
        <v>72</v>
      </c>
      <c r="U7" s="997"/>
      <c r="W7" s="997"/>
      <c r="X7" s="997"/>
      <c r="Y7" s="1042" t="s">
        <v>248</v>
      </c>
      <c r="Z7" s="981">
        <f>DATEDIF(AA7,AB7,"m")/12+DATEDIF(AC7,AD7,"m")/12+DATEDIF(AE7,AF7,"m")/12+DATEDIF(AG7,AH7,"m")/12+DATEDIF(AI7,AJ7,"m")/12</f>
        <v>0</v>
      </c>
      <c r="AA7" s="982"/>
      <c r="AB7" s="982"/>
      <c r="AC7" s="982"/>
      <c r="AD7" s="982"/>
      <c r="AE7" s="980"/>
      <c r="AF7" s="980"/>
      <c r="AG7" s="980"/>
      <c r="AH7" s="980"/>
      <c r="AI7" s="980"/>
      <c r="AJ7" s="980"/>
    </row>
    <row r="8" spans="1:36" x14ac:dyDescent="0.3">
      <c r="A8" s="937" t="s">
        <v>56</v>
      </c>
      <c r="B8" s="938" t="s">
        <v>182</v>
      </c>
      <c r="C8" s="1003"/>
      <c r="D8" s="1002" t="s">
        <v>77</v>
      </c>
      <c r="E8" s="1002"/>
      <c r="F8" s="1002"/>
      <c r="G8" s="1002"/>
      <c r="H8" s="939">
        <f>IF(C8&lt;&gt;"",'[2]CBL Score Standard'!$D64,IF(D8&lt;&gt;"",SUM('[2]CBL Score Standard'!$D64:$E64),IF(E8&lt;&gt;"",SUM('[2]CBL Score Standard'!$D64:$F64),IF(F8&lt;&gt;"",SUM('[2]CBL Score Standard'!$D64:$G64),IF(G8&lt;&gt;"",SUM('[2]CBL Score Standard'!$D64:$H64,0))))))</f>
        <v>4.6511627906976744E-2</v>
      </c>
      <c r="K8" s="1029"/>
      <c r="L8" s="1029"/>
      <c r="M8" s="934" t="s">
        <v>5</v>
      </c>
      <c r="N8" s="931" t="s">
        <v>144</v>
      </c>
      <c r="O8" s="896" t="s">
        <v>517</v>
      </c>
      <c r="P8" s="966"/>
      <c r="Q8" s="892" t="s">
        <v>153</v>
      </c>
      <c r="R8" s="893" t="s">
        <v>156</v>
      </c>
      <c r="S8" s="889" t="s">
        <v>638</v>
      </c>
      <c r="T8" s="997" t="s">
        <v>72</v>
      </c>
      <c r="U8" s="997"/>
      <c r="V8" s="997"/>
      <c r="W8" s="997"/>
      <c r="X8" s="997"/>
      <c r="Y8" s="897" t="s">
        <v>157</v>
      </c>
      <c r="Z8" s="981">
        <f t="shared" si="0"/>
        <v>0</v>
      </c>
      <c r="AA8" s="982"/>
      <c r="AB8" s="982"/>
      <c r="AC8" s="982"/>
      <c r="AD8" s="982"/>
      <c r="AE8" s="980"/>
      <c r="AF8" s="980"/>
      <c r="AG8" s="980"/>
      <c r="AH8" s="980"/>
      <c r="AI8" s="980"/>
      <c r="AJ8" s="980"/>
    </row>
    <row r="9" spans="1:36" x14ac:dyDescent="0.3">
      <c r="A9" s="940" t="s">
        <v>56</v>
      </c>
      <c r="B9" s="933" t="s">
        <v>427</v>
      </c>
      <c r="C9" s="1003"/>
      <c r="D9" s="1002"/>
      <c r="E9" s="1002" t="s">
        <v>77</v>
      </c>
      <c r="F9" s="1002"/>
      <c r="G9" s="1002"/>
      <c r="H9" s="939">
        <f>IF(C9&lt;&gt;"",'[2]CBL Score Standard'!$D65,IF(D9&lt;&gt;"",SUM('[2]CBL Score Standard'!$D65:$E65),IF(E9&lt;&gt;"",SUM('[2]CBL Score Standard'!$D65:$F65),IF(F9&lt;&gt;"",SUM('[2]CBL Score Standard'!$D65:$G65),IF(G9&lt;&gt;"",SUM('[2]CBL Score Standard'!$D65:$H65,0))))))</f>
        <v>7.468064199148379E-2</v>
      </c>
      <c r="K9" s="1029"/>
      <c r="L9" s="1029"/>
      <c r="M9" s="934" t="s">
        <v>5</v>
      </c>
      <c r="N9" s="931" t="s">
        <v>144</v>
      </c>
      <c r="O9" s="896" t="s">
        <v>661</v>
      </c>
      <c r="P9" s="966"/>
      <c r="Q9" s="892" t="s">
        <v>155</v>
      </c>
      <c r="R9" s="893" t="s">
        <v>158</v>
      </c>
      <c r="S9" s="889" t="s">
        <v>638</v>
      </c>
      <c r="T9" s="997" t="s">
        <v>72</v>
      </c>
      <c r="U9" s="997"/>
      <c r="V9" s="997" t="s">
        <v>374</v>
      </c>
      <c r="W9" s="997"/>
      <c r="X9" s="997"/>
      <c r="Y9" s="894" t="s">
        <v>159</v>
      </c>
      <c r="Z9" s="981">
        <f ca="1">DATEDIF(AA9,AB9,"m")/12+DATEDIF(AC9,AD9,"m")/12+DATEDIF(AE9,AF9,"m")/12+DATEDIF(AG9,AH9,"m")/12+DATEDIF(AI9,AJ9,"m")/12</f>
        <v>1.0833333333333333</v>
      </c>
      <c r="AA9" s="982">
        <v>43740</v>
      </c>
      <c r="AB9" s="982">
        <f ca="1">TODAY()</f>
        <v>44144</v>
      </c>
      <c r="AC9" s="982"/>
      <c r="AD9" s="982"/>
      <c r="AE9" s="980"/>
      <c r="AF9" s="980"/>
      <c r="AG9" s="980"/>
      <c r="AH9" s="980"/>
      <c r="AI9" s="980"/>
      <c r="AJ9" s="980"/>
    </row>
    <row r="10" spans="1:36" x14ac:dyDescent="0.3">
      <c r="A10" s="940" t="s">
        <v>56</v>
      </c>
      <c r="B10" s="933" t="s">
        <v>663</v>
      </c>
      <c r="C10" s="1003"/>
      <c r="D10" s="1005"/>
      <c r="E10" s="1005" t="s">
        <v>77</v>
      </c>
      <c r="F10" s="1002"/>
      <c r="G10" s="1002"/>
      <c r="H10" s="939">
        <f>IF(C10&lt;&gt;"",'[2]CBL Score Standard'!$D66,IF(D10&lt;&gt;"",SUM('[2]CBL Score Standard'!$D66:$E66),IF(E10&lt;&gt;"",SUM('[2]CBL Score Standard'!$D66:$F66),IF(F10&lt;&gt;"",SUM('[2]CBL Score Standard'!$D66:$G66),IF(G10&lt;&gt;"",SUM('[2]CBL Score Standard'!$D66:$H66,0))))))</f>
        <v>2.8169014084507043E-2</v>
      </c>
      <c r="K10" s="1029"/>
      <c r="L10" s="1029"/>
      <c r="M10" s="934" t="s">
        <v>5</v>
      </c>
      <c r="N10" s="931" t="s">
        <v>144</v>
      </c>
      <c r="O10" s="896" t="s">
        <v>662</v>
      </c>
      <c r="P10" s="966"/>
      <c r="Q10" s="976" t="s">
        <v>659</v>
      </c>
      <c r="R10" s="976" t="s">
        <v>278</v>
      </c>
      <c r="S10" s="889"/>
      <c r="T10" s="997"/>
      <c r="U10" s="997"/>
      <c r="V10" s="997"/>
      <c r="W10" s="997"/>
      <c r="X10" s="997"/>
      <c r="Y10" s="899" t="s">
        <v>160</v>
      </c>
      <c r="Z10" s="981">
        <f t="shared" si="0"/>
        <v>0</v>
      </c>
      <c r="AA10" s="982"/>
      <c r="AB10" s="982"/>
      <c r="AC10" s="982"/>
      <c r="AD10" s="982"/>
      <c r="AE10" s="980"/>
      <c r="AF10" s="980"/>
      <c r="AG10" s="980"/>
      <c r="AH10" s="980"/>
      <c r="AI10" s="980"/>
      <c r="AJ10" s="980"/>
    </row>
    <row r="11" spans="1:36" x14ac:dyDescent="0.3">
      <c r="A11" s="940" t="s">
        <v>56</v>
      </c>
      <c r="B11" s="933" t="s">
        <v>215</v>
      </c>
      <c r="C11" s="1003"/>
      <c r="D11" s="1005"/>
      <c r="E11" s="1005" t="s">
        <v>77</v>
      </c>
      <c r="F11" s="1002"/>
      <c r="G11" s="1002"/>
      <c r="H11" s="939">
        <f>IF(C11&lt;&gt;"",'[2]CBL Score Standard'!$D67,IF(D11&lt;&gt;"",SUM('[2]CBL Score Standard'!$D67:$E67),IF(E11&lt;&gt;"",SUM('[2]CBL Score Standard'!$D67:$F67),IF(F11&lt;&gt;"",SUM('[2]CBL Score Standard'!$D67:$G67),IF(G11&lt;&gt;"",SUM('[2]CBL Score Standard'!$D67:$H67,0))))))</f>
        <v>2.8169014084507043E-2</v>
      </c>
      <c r="K11" s="1029"/>
      <c r="L11" s="1029"/>
      <c r="M11" s="934" t="s">
        <v>5</v>
      </c>
      <c r="N11" s="889" t="s">
        <v>31</v>
      </c>
      <c r="O11" s="925" t="s">
        <v>175</v>
      </c>
      <c r="P11" s="1029"/>
      <c r="Q11" s="890" t="s">
        <v>383</v>
      </c>
      <c r="R11" s="893" t="s">
        <v>176</v>
      </c>
      <c r="S11" s="889" t="s">
        <v>620</v>
      </c>
      <c r="T11" s="997" t="s">
        <v>72</v>
      </c>
      <c r="U11" s="999">
        <v>44029</v>
      </c>
      <c r="V11" s="997" t="s">
        <v>374</v>
      </c>
      <c r="W11" s="997"/>
      <c r="X11" s="997"/>
      <c r="Y11" s="897" t="s">
        <v>177</v>
      </c>
      <c r="Z11" s="981">
        <f t="shared" si="0"/>
        <v>0</v>
      </c>
      <c r="AA11" s="982"/>
      <c r="AB11" s="982"/>
      <c r="AC11" s="982"/>
      <c r="AD11" s="982"/>
      <c r="AE11" s="980"/>
      <c r="AF11" s="980"/>
      <c r="AG11" s="980"/>
      <c r="AH11" s="980"/>
      <c r="AI11" s="980"/>
      <c r="AJ11" s="980"/>
    </row>
    <row r="12" spans="1:36" x14ac:dyDescent="0.3">
      <c r="A12" s="940" t="s">
        <v>63</v>
      </c>
      <c r="B12" s="933" t="s">
        <v>236</v>
      </c>
      <c r="C12" s="1003"/>
      <c r="D12" s="1003"/>
      <c r="E12" s="1003"/>
      <c r="F12" s="1002"/>
      <c r="G12" s="1002"/>
      <c r="H12" s="939" t="b">
        <f>IF(C12&lt;&gt;"",'[2]CBL Score Standard'!$D68,IF(D12&lt;&gt;"",SUM('[2]CBL Score Standard'!$D68:$E68),IF(E12&lt;&gt;"",SUM('[2]CBL Score Standard'!$D68:$F68),IF(F12&lt;&gt;"",SUM('[2]CBL Score Standard'!$D68:$G68),IF(G12&lt;&gt;"",SUM('[2]CBL Score Standard'!$D68:$H68,0))))))</f>
        <v>0</v>
      </c>
      <c r="K12" s="1029"/>
      <c r="L12" s="1029"/>
      <c r="M12" s="934" t="s">
        <v>5</v>
      </c>
      <c r="N12" s="931" t="s">
        <v>31</v>
      </c>
      <c r="O12" s="896" t="s">
        <v>660</v>
      </c>
      <c r="P12" s="995">
        <v>43613</v>
      </c>
      <c r="Q12" s="892" t="s">
        <v>167</v>
      </c>
      <c r="R12" s="893" t="s">
        <v>168</v>
      </c>
      <c r="S12" s="889" t="s">
        <v>638</v>
      </c>
      <c r="T12" s="421" t="s">
        <v>72</v>
      </c>
      <c r="U12" s="997"/>
      <c r="V12" s="997" t="s">
        <v>374</v>
      </c>
      <c r="W12" s="997"/>
      <c r="X12" s="997"/>
      <c r="Y12" s="894"/>
      <c r="Z12" s="981">
        <f t="shared" si="0"/>
        <v>0</v>
      </c>
      <c r="AA12" s="982"/>
      <c r="AB12" s="982"/>
      <c r="AC12" s="982"/>
      <c r="AD12" s="982"/>
      <c r="AE12" s="980"/>
      <c r="AF12" s="980"/>
      <c r="AG12" s="980"/>
      <c r="AH12" s="980"/>
      <c r="AI12" s="980"/>
      <c r="AJ12" s="980"/>
    </row>
    <row r="13" spans="1:36"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892" t="s">
        <v>230</v>
      </c>
      <c r="Q13" s="892" t="s">
        <v>217</v>
      </c>
      <c r="R13" s="892" t="s">
        <v>217</v>
      </c>
      <c r="S13" s="889" t="s">
        <v>638</v>
      </c>
      <c r="T13" s="421"/>
      <c r="U13" s="1000"/>
      <c r="V13" s="997"/>
      <c r="W13" s="997"/>
      <c r="X13" s="997"/>
      <c r="Y13" s="894" t="s">
        <v>169</v>
      </c>
      <c r="Z13" s="981">
        <f t="shared" si="0"/>
        <v>0</v>
      </c>
      <c r="AA13" s="982"/>
      <c r="AB13" s="982"/>
      <c r="AC13" s="982"/>
      <c r="AD13" s="982"/>
      <c r="AE13" s="980"/>
      <c r="AF13" s="980"/>
      <c r="AG13" s="980"/>
      <c r="AH13" s="980"/>
      <c r="AI13" s="980"/>
      <c r="AJ13" s="980"/>
    </row>
    <row r="14" spans="1:36" ht="27.6" x14ac:dyDescent="0.3">
      <c r="A14" s="940" t="s">
        <v>55</v>
      </c>
      <c r="B14" s="933" t="s">
        <v>694</v>
      </c>
      <c r="C14" s="1003"/>
      <c r="D14" s="1003"/>
      <c r="E14" s="1002"/>
      <c r="F14" s="1002"/>
      <c r="G14" s="1002"/>
      <c r="H14" s="939" t="b">
        <f>IF(C14&lt;&gt;"",'[2]CBL Score Standard'!$D70,IF(D14&lt;&gt;"",SUM('[2]CBL Score Standard'!$D70:$E70),IF(E14&lt;&gt;"",SUM('[2]CBL Score Standard'!$D70:$F70),IF(F14&lt;&gt;"",SUM('[2]CBL Score Standard'!$D70:$G70),IF(G14&lt;&gt;"",SUM('[2]CBL Score Standard'!$D70:$H70,0))))))</f>
        <v>0</v>
      </c>
      <c r="K14" s="1030"/>
      <c r="L14" s="1030"/>
      <c r="M14" s="934" t="s">
        <v>5</v>
      </c>
      <c r="N14" s="889" t="s">
        <v>41</v>
      </c>
      <c r="O14" s="923" t="s">
        <v>450</v>
      </c>
      <c r="P14" s="995">
        <v>43627</v>
      </c>
      <c r="Q14" s="892" t="s">
        <v>381</v>
      </c>
      <c r="R14" s="893" t="s">
        <v>382</v>
      </c>
      <c r="S14" s="889" t="s">
        <v>638</v>
      </c>
      <c r="T14" s="421"/>
      <c r="U14" s="995"/>
      <c r="V14" s="997"/>
      <c r="W14" s="997"/>
      <c r="X14" s="997"/>
      <c r="Y14" s="894" t="s">
        <v>163</v>
      </c>
      <c r="Z14" s="981">
        <f t="shared" si="0"/>
        <v>0</v>
      </c>
      <c r="AA14" s="982"/>
      <c r="AB14" s="982"/>
      <c r="AC14" s="982"/>
      <c r="AD14" s="982"/>
      <c r="AE14" s="980"/>
      <c r="AF14" s="980"/>
      <c r="AG14" s="980"/>
      <c r="AH14" s="980"/>
      <c r="AI14" s="980"/>
      <c r="AJ14" s="980"/>
    </row>
    <row r="15" spans="1:36" x14ac:dyDescent="0.3">
      <c r="A15" s="940" t="s">
        <v>55</v>
      </c>
      <c r="B15" s="933" t="s">
        <v>185</v>
      </c>
      <c r="C15" s="1003"/>
      <c r="D15" s="1002"/>
      <c r="E15" s="1002"/>
      <c r="F15" s="1002"/>
      <c r="G15" s="1002"/>
      <c r="H15" s="939" t="b">
        <f>IF(C15&lt;&gt;"",'[2]CBL Score Standard'!$D71,IF(D15&lt;&gt;"",SUM('[2]CBL Score Standard'!$D71:$E71),IF(E15&lt;&gt;"",SUM('[2]CBL Score Standard'!$D71:$F71),IF(F15&lt;&gt;"",SUM('[2]CBL Score Standard'!$D71:$G71),IF(G15&lt;&gt;"",SUM('[2]CBL Score Standard'!$D71:$H71,0))))))</f>
        <v>0</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D16" s="1003" t="s">
        <v>77</v>
      </c>
      <c r="E16" s="1006"/>
      <c r="F16" s="1003"/>
      <c r="G16" s="1003"/>
      <c r="H16" s="939">
        <f>IF(C16&lt;&gt;"",'[2]CBL Score Standard'!$D72,IF(D16&lt;&gt;"",SUM('[2]CBL Score Standard'!$D72:$E72),IF(E16&lt;&gt;"",SUM('[2]CBL Score Standard'!$D72:$F72),IF(F16&lt;&gt;"",SUM('[2]CBL Score Standard'!$D72:$G72),IF(G16&lt;&gt;"",SUM('[2]CBL Score Standard'!$D72:$H72,0))))))</f>
        <v>0</v>
      </c>
      <c r="K16" s="1173" t="s">
        <v>170</v>
      </c>
      <c r="L16" s="1174"/>
      <c r="M16" s="1174"/>
      <c r="N16" s="1174"/>
      <c r="O16" s="1174"/>
      <c r="P16" s="1174"/>
      <c r="Q16" s="1174"/>
      <c r="R16" s="1174"/>
      <c r="S16" s="1174"/>
      <c r="T16" s="1174"/>
      <c r="U16" s="1174"/>
      <c r="V16" s="1174"/>
      <c r="W16" s="1174"/>
      <c r="X16" s="1174"/>
      <c r="Y16" s="1174"/>
      <c r="Z16" s="985"/>
      <c r="AA16" s="1026"/>
      <c r="AB16" s="1026"/>
      <c r="AC16" s="1026"/>
      <c r="AD16" s="1026"/>
      <c r="AE16" s="1026"/>
      <c r="AF16" s="1026"/>
      <c r="AG16" s="1026"/>
      <c r="AH16" s="1026"/>
      <c r="AI16" s="1026"/>
      <c r="AJ16" s="1026"/>
    </row>
    <row r="17" spans="1:36" ht="27.6" x14ac:dyDescent="0.3">
      <c r="A17" s="940" t="s">
        <v>55</v>
      </c>
      <c r="B17" s="933" t="s">
        <v>194</v>
      </c>
      <c r="C17" s="1003"/>
      <c r="D17" s="1003"/>
      <c r="E17" s="1003"/>
      <c r="F17" s="1003"/>
      <c r="G17" s="1003"/>
      <c r="H17" s="939" t="b">
        <f>IF(C17&lt;&gt;"",'[2]CBL Score Standard'!$D73,IF(D17&lt;&gt;"",SUM('[2]CBL Score Standard'!$D73:$E73),IF(E17&lt;&gt;"",SUM('[2]CBL Score Standard'!$D73:$F73),IF(F17&lt;&gt;"",SUM('[2]CBL Score Standard'!$D73:$G73),IF(G17&lt;&gt;"",SUM('[2]CBL Score Standard'!$D73:$H73,0))))))</f>
        <v>0</v>
      </c>
      <c r="K17" s="1037" t="s">
        <v>133</v>
      </c>
      <c r="L17" s="1037" t="s">
        <v>91</v>
      </c>
      <c r="M17" s="1182" t="s">
        <v>75</v>
      </c>
      <c r="N17" s="1184" t="s">
        <v>134</v>
      </c>
      <c r="O17" s="1037" t="s">
        <v>135</v>
      </c>
      <c r="P17" s="1037" t="s">
        <v>136</v>
      </c>
      <c r="Q17" s="1037" t="s">
        <v>137</v>
      </c>
      <c r="R17" s="1037" t="s">
        <v>138</v>
      </c>
      <c r="S17" s="1035" t="s">
        <v>139</v>
      </c>
      <c r="T17" s="1027" t="s">
        <v>344</v>
      </c>
      <c r="U17" s="1027" t="s">
        <v>342</v>
      </c>
      <c r="V17" s="1027"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940" t="s">
        <v>55</v>
      </c>
      <c r="B18" s="933" t="s">
        <v>196</v>
      </c>
      <c r="C18" s="1003"/>
      <c r="D18" s="1003"/>
      <c r="E18" s="1003" t="s">
        <v>77</v>
      </c>
      <c r="F18" s="1003"/>
      <c r="G18" s="1003"/>
      <c r="H18" s="939">
        <f>IF(C18&lt;&gt;"",'[2]CBL Score Standard'!$D74,IF(D18&lt;&gt;"",SUM('[2]CBL Score Standard'!$D74:$E74),IF(E18&lt;&gt;"",SUM('[2]CBL Score Standard'!$D74:$F74),IF(F18&lt;&gt;"",SUM('[2]CBL Score Standard'!$D74:$G74),IF(G18&lt;&gt;"",SUM('[2]CBL Score Standard'!$D74:$H74,0))))))</f>
        <v>0</v>
      </c>
      <c r="K18" s="1031"/>
      <c r="L18" s="1031"/>
      <c r="M18" s="1183"/>
      <c r="N18" s="1190"/>
      <c r="O18" s="1031"/>
      <c r="P18" s="888" t="s">
        <v>141</v>
      </c>
      <c r="Q18" s="1031"/>
      <c r="R18" s="1031"/>
      <c r="S18" s="1036"/>
      <c r="T18" s="1027"/>
      <c r="U18" s="1027"/>
      <c r="V18" s="1027"/>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ht="12.75" customHeight="1" x14ac:dyDescent="0.3">
      <c r="A19" s="940" t="s">
        <v>55</v>
      </c>
      <c r="B19" s="933" t="s">
        <v>198</v>
      </c>
      <c r="C19" s="1003"/>
      <c r="D19" s="1003"/>
      <c r="E19" s="1003" t="s">
        <v>77</v>
      </c>
      <c r="F19" s="1003"/>
      <c r="G19" s="1003"/>
      <c r="H19" s="939">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028" t="s">
        <v>145</v>
      </c>
      <c r="Q19" s="890" t="s">
        <v>172</v>
      </c>
      <c r="R19" s="893" t="s">
        <v>173</v>
      </c>
      <c r="S19" s="889" t="s">
        <v>620</v>
      </c>
      <c r="T19" s="997" t="s">
        <v>72</v>
      </c>
      <c r="U19" s="999">
        <v>44075</v>
      </c>
      <c r="V19" s="997" t="s">
        <v>374</v>
      </c>
      <c r="W19" s="997"/>
      <c r="X19" s="997"/>
      <c r="Y19" s="897" t="s">
        <v>174</v>
      </c>
      <c r="Z19" s="981">
        <f t="shared" ref="Z19:Z35" si="1">DATEDIF(AA19,AB19,"m")/12+DATEDIF(AC19,AD19,"m")/12+DATEDIF(AE19,AF19,"m")/12+DATEDIF(AG19,AH19,"m")/12+DATEDIF(AI19,AJ19,"m")/12</f>
        <v>0</v>
      </c>
      <c r="AA19" s="982"/>
      <c r="AB19" s="982"/>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030"/>
      <c r="Q20" s="890" t="s">
        <v>179</v>
      </c>
      <c r="R20" s="893" t="s">
        <v>180</v>
      </c>
      <c r="S20" s="889" t="s">
        <v>620</v>
      </c>
      <c r="T20" s="997" t="s">
        <v>72</v>
      </c>
      <c r="U20" s="999">
        <v>44083</v>
      </c>
      <c r="V20" s="997" t="s">
        <v>374</v>
      </c>
      <c r="W20" s="997"/>
      <c r="X20" s="997"/>
      <c r="Y20" s="897" t="s">
        <v>181</v>
      </c>
      <c r="Z20" s="981">
        <f t="shared" si="1"/>
        <v>0</v>
      </c>
      <c r="AA20" s="982"/>
      <c r="AB20" s="982"/>
      <c r="AC20" s="982"/>
      <c r="AD20" s="982"/>
      <c r="AE20" s="980"/>
      <c r="AF20" s="980"/>
      <c r="AG20" s="980"/>
      <c r="AH20" s="980"/>
      <c r="AI20" s="980"/>
      <c r="AJ20" s="980"/>
    </row>
    <row r="21" spans="1:36" x14ac:dyDescent="0.3">
      <c r="A21" s="940" t="s">
        <v>55</v>
      </c>
      <c r="B21" s="933" t="s">
        <v>664</v>
      </c>
      <c r="C21" s="1003"/>
      <c r="D21" s="1003"/>
      <c r="E21" s="1005" t="s">
        <v>77</v>
      </c>
      <c r="F21" s="1002"/>
      <c r="G21" s="1002"/>
      <c r="H21" s="939">
        <f>IF(C21&lt;&gt;"",'[2]CBL Score Standard'!$D77,IF(D21&lt;&gt;"",SUM('[2]CBL Score Standard'!$D77:$E77),IF(E21&lt;&gt;"",SUM('[2]CBL Score Standard'!$D77:$F77),IF(F21&lt;&gt;"",SUM('[2]CBL Score Standard'!$D77:$G77),IF(G21&lt;&gt;"",SUM('[2]CBL Score Standard'!$D77:$H77,0))))))</f>
        <v>2.8169014084507043E-2</v>
      </c>
      <c r="K21" s="1029"/>
      <c r="L21" s="1029"/>
      <c r="M21" s="934" t="s">
        <v>6</v>
      </c>
      <c r="N21" s="889" t="s">
        <v>56</v>
      </c>
      <c r="O21" s="923" t="s">
        <v>182</v>
      </c>
      <c r="P21" s="995">
        <v>43609</v>
      </c>
      <c r="Q21" s="892" t="s">
        <v>172</v>
      </c>
      <c r="R21" s="898" t="s">
        <v>183</v>
      </c>
      <c r="S21" s="889" t="s">
        <v>638</v>
      </c>
      <c r="T21" s="997" t="s">
        <v>72</v>
      </c>
      <c r="U21" s="1000"/>
      <c r="V21" s="997"/>
      <c r="W21" s="997"/>
      <c r="X21" s="997"/>
      <c r="Y21" s="899" t="s">
        <v>184</v>
      </c>
      <c r="Z21" s="981">
        <f t="shared" si="1"/>
        <v>0</v>
      </c>
      <c r="AA21" s="982"/>
      <c r="AB21" s="982"/>
      <c r="AC21" s="982"/>
      <c r="AD21" s="982"/>
      <c r="AE21" s="980"/>
      <c r="AF21" s="980"/>
      <c r="AG21" s="980"/>
      <c r="AH21" s="980"/>
      <c r="AI21" s="980"/>
      <c r="AJ21" s="980"/>
    </row>
    <row r="22" spans="1:36" x14ac:dyDescent="0.3">
      <c r="A22" s="940" t="s">
        <v>55</v>
      </c>
      <c r="B22" s="933" t="s">
        <v>448</v>
      </c>
      <c r="C22" s="1003"/>
      <c r="D22" s="1003"/>
      <c r="E22" s="1005" t="s">
        <v>77</v>
      </c>
      <c r="F22" s="1002"/>
      <c r="G22" s="1002"/>
      <c r="H22" s="939">
        <f>IF(C22&lt;&gt;"",'[2]CBL Score Standard'!$D78,IF(D22&lt;&gt;"",SUM('[2]CBL Score Standard'!$D78:$E78),IF(E22&lt;&gt;"",SUM('[2]CBL Score Standard'!$D78:$F78),IF(F22&lt;&gt;"",SUM('[2]CBL Score Standard'!$D78:$G78),IF(G22&lt;&gt;"",SUM('[2]CBL Score Standard'!$D78:$H78,0))))))</f>
        <v>2.8169014084507043E-2</v>
      </c>
      <c r="K22" s="1029"/>
      <c r="L22" s="1029"/>
      <c r="M22" s="934" t="s">
        <v>6</v>
      </c>
      <c r="N22" s="889" t="s">
        <v>144</v>
      </c>
      <c r="O22" s="923" t="s">
        <v>187</v>
      </c>
      <c r="P22" s="1029"/>
      <c r="Q22" s="890" t="s">
        <v>153</v>
      </c>
      <c r="R22" s="893" t="s">
        <v>156</v>
      </c>
      <c r="S22" s="889" t="s">
        <v>620</v>
      </c>
      <c r="T22" s="997" t="s">
        <v>72</v>
      </c>
      <c r="U22" s="999">
        <v>44063</v>
      </c>
      <c r="V22" s="997" t="s">
        <v>374</v>
      </c>
      <c r="W22" s="997"/>
      <c r="X22" s="997"/>
      <c r="Y22" s="897" t="s">
        <v>157</v>
      </c>
      <c r="Z22" s="981">
        <f t="shared" si="1"/>
        <v>0</v>
      </c>
      <c r="AA22" s="982"/>
      <c r="AB22" s="982"/>
      <c r="AC22" s="982"/>
      <c r="AD22" s="982"/>
      <c r="AE22" s="980"/>
      <c r="AF22" s="980"/>
      <c r="AG22" s="980"/>
      <c r="AH22" s="980"/>
      <c r="AI22" s="980"/>
      <c r="AJ22" s="980"/>
    </row>
    <row r="23" spans="1:36" ht="12.75" customHeight="1" x14ac:dyDescent="0.3">
      <c r="A23" s="940" t="s">
        <v>55</v>
      </c>
      <c r="B23" s="933" t="s">
        <v>665</v>
      </c>
      <c r="C23" s="1003"/>
      <c r="D23" s="1003"/>
      <c r="E23" s="1005" t="s">
        <v>77</v>
      </c>
      <c r="F23" s="1002"/>
      <c r="G23" s="1002"/>
      <c r="H23" s="939">
        <f>IF(C23&lt;&gt;"",'[2]CBL Score Standard'!$D79,IF(D23&lt;&gt;"",SUM('[2]CBL Score Standard'!$D79:$E79),IF(E23&lt;&gt;"",SUM('[2]CBL Score Standard'!$D79:$F79),IF(F23&lt;&gt;"",SUM('[2]CBL Score Standard'!$D79:$G79),IF(G23&lt;&gt;"",SUM('[2]CBL Score Standard'!$D79:$H79,0))))))</f>
        <v>2.8169014084507043E-2</v>
      </c>
      <c r="K23" s="1029"/>
      <c r="L23" s="1029"/>
      <c r="M23" s="934" t="s">
        <v>6</v>
      </c>
      <c r="N23" s="889" t="s">
        <v>144</v>
      </c>
      <c r="O23" s="923" t="s">
        <v>188</v>
      </c>
      <c r="P23" s="1029"/>
      <c r="Q23" s="892" t="s">
        <v>155</v>
      </c>
      <c r="R23" s="893" t="s">
        <v>158</v>
      </c>
      <c r="S23" s="889" t="s">
        <v>638</v>
      </c>
      <c r="T23" s="997" t="s">
        <v>72</v>
      </c>
      <c r="U23" s="997"/>
      <c r="V23" s="997"/>
      <c r="W23" s="997"/>
      <c r="X23" s="997"/>
      <c r="Y23" s="894" t="s">
        <v>159</v>
      </c>
      <c r="Z23" s="981">
        <f t="shared" si="1"/>
        <v>0</v>
      </c>
      <c r="AA23" s="982"/>
      <c r="AB23" s="982"/>
      <c r="AC23" s="982"/>
      <c r="AD23" s="982"/>
      <c r="AE23" s="980"/>
      <c r="AF23" s="980"/>
      <c r="AG23" s="980"/>
      <c r="AH23" s="980"/>
      <c r="AI23" s="980"/>
      <c r="AJ23" s="980"/>
    </row>
    <row r="24" spans="1:36" ht="12.75" customHeight="1" x14ac:dyDescent="0.3">
      <c r="A24" s="940" t="s">
        <v>55</v>
      </c>
      <c r="B24" s="933" t="s">
        <v>238</v>
      </c>
      <c r="C24" s="1003"/>
      <c r="D24" s="1003" t="s">
        <v>77</v>
      </c>
      <c r="E24" s="1003"/>
      <c r="F24" s="1002"/>
      <c r="G24" s="1002"/>
      <c r="H24" s="939">
        <f>IF(C24&lt;&gt;"",'[2]CBL Score Standard'!$D80,IF(D24&lt;&gt;"",SUM('[2]CBL Score Standard'!$D80:$E80),IF(E24&lt;&gt;"",SUM('[2]CBL Score Standard'!$D80:$F80),IF(F24&lt;&gt;"",SUM('[2]CBL Score Standard'!$D80:$G80),IF(G24&lt;&gt;"",SUM('[2]CBL Score Standard'!$D80:$H80,0))))))</f>
        <v>0</v>
      </c>
      <c r="K24" s="1029"/>
      <c r="L24" s="1029"/>
      <c r="M24" s="934" t="s">
        <v>6</v>
      </c>
      <c r="N24" s="889" t="s">
        <v>144</v>
      </c>
      <c r="O24" s="923" t="s">
        <v>189</v>
      </c>
      <c r="P24" s="1029"/>
      <c r="Q24" s="976" t="s">
        <v>659</v>
      </c>
      <c r="R24" s="976" t="s">
        <v>278</v>
      </c>
      <c r="S24" s="889"/>
      <c r="T24" s="997"/>
      <c r="U24" s="997"/>
      <c r="V24" s="997"/>
      <c r="W24" s="997"/>
      <c r="X24" s="997"/>
      <c r="Y24" s="899" t="s">
        <v>160</v>
      </c>
      <c r="Z24" s="981">
        <f t="shared" si="1"/>
        <v>0</v>
      </c>
      <c r="AA24" s="982"/>
      <c r="AB24" s="982"/>
      <c r="AC24" s="982"/>
      <c r="AD24" s="982"/>
      <c r="AE24" s="980"/>
      <c r="AF24" s="980"/>
      <c r="AG24" s="980"/>
      <c r="AH24" s="980"/>
      <c r="AI24" s="980"/>
      <c r="AJ24" s="980"/>
    </row>
    <row r="25" spans="1:36" x14ac:dyDescent="0.3">
      <c r="A25" s="940" t="s">
        <v>55</v>
      </c>
      <c r="B25" s="933" t="s">
        <v>515</v>
      </c>
      <c r="C25" s="1003"/>
      <c r="D25" s="1003"/>
      <c r="E25" s="1003"/>
      <c r="F25" s="1002"/>
      <c r="G25" s="1002"/>
      <c r="H25" s="939" t="b">
        <f>IF(C25&lt;&gt;"",'[2]CBL Score Standard'!$D81,IF(D25&lt;&gt;"",SUM('[2]CBL Score Standard'!$D81:$E81),IF(E25&lt;&gt;"",SUM('[2]CBL Score Standard'!$D81:$F81),IF(F25&lt;&gt;"",SUM('[2]CBL Score Standard'!$D81:$G81),IF(G25&lt;&gt;"",SUM('[2]CBL Score Standard'!$D81:$H81,0))))))</f>
        <v>0</v>
      </c>
      <c r="K25" s="1029"/>
      <c r="L25" s="1029"/>
      <c r="M25" s="934" t="s">
        <v>6</v>
      </c>
      <c r="N25" s="889" t="s">
        <v>144</v>
      </c>
      <c r="O25" s="923" t="s">
        <v>190</v>
      </c>
      <c r="P25" s="1029"/>
      <c r="Q25" s="890" t="s">
        <v>161</v>
      </c>
      <c r="R25" s="893" t="s">
        <v>162</v>
      </c>
      <c r="S25" s="889"/>
      <c r="T25" s="997"/>
      <c r="U25" s="997"/>
      <c r="V25" s="997"/>
      <c r="W25" s="997"/>
      <c r="X25" s="997"/>
      <c r="Y25" s="899" t="s">
        <v>163</v>
      </c>
      <c r="Z25" s="981">
        <f t="shared" si="1"/>
        <v>0</v>
      </c>
      <c r="AA25" s="982"/>
      <c r="AB25" s="982"/>
      <c r="AC25" s="982"/>
      <c r="AD25" s="982"/>
      <c r="AE25" s="980"/>
      <c r="AF25" s="980"/>
      <c r="AG25" s="980"/>
      <c r="AH25" s="980"/>
      <c r="AI25" s="980"/>
      <c r="AJ25" s="980"/>
    </row>
    <row r="26" spans="1:36" ht="26.4"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030"/>
      <c r="Q26" s="890" t="s">
        <v>164</v>
      </c>
      <c r="R26" s="893" t="s">
        <v>165</v>
      </c>
      <c r="S26" s="889" t="s">
        <v>620</v>
      </c>
      <c r="T26" s="997" t="s">
        <v>72</v>
      </c>
      <c r="U26" s="999">
        <v>44088</v>
      </c>
      <c r="V26" s="997" t="s">
        <v>374</v>
      </c>
      <c r="W26" s="997"/>
      <c r="X26" s="997"/>
      <c r="Y26" s="899" t="s">
        <v>166</v>
      </c>
      <c r="Z26" s="981">
        <f t="shared" si="1"/>
        <v>0</v>
      </c>
      <c r="AA26" s="982"/>
      <c r="AB26" s="982"/>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923" t="s">
        <v>192</v>
      </c>
      <c r="P27" s="995">
        <v>43608</v>
      </c>
      <c r="Q27" s="892" t="s">
        <v>383</v>
      </c>
      <c r="R27" s="898" t="s">
        <v>341</v>
      </c>
      <c r="S27" s="889" t="s">
        <v>638</v>
      </c>
      <c r="T27" s="421"/>
      <c r="U27" s="1000"/>
      <c r="V27" s="997"/>
      <c r="W27" s="997"/>
      <c r="X27" s="997"/>
      <c r="Y27" s="899" t="s">
        <v>193</v>
      </c>
      <c r="Z27" s="981">
        <f t="shared" si="1"/>
        <v>0</v>
      </c>
      <c r="AA27" s="982"/>
      <c r="AB27" s="982"/>
      <c r="AC27" s="982"/>
      <c r="AD27" s="982"/>
      <c r="AE27" s="980"/>
      <c r="AF27" s="980"/>
      <c r="AG27" s="980"/>
      <c r="AH27" s="980"/>
      <c r="AI27" s="980"/>
      <c r="AJ27" s="980"/>
    </row>
    <row r="28" spans="1:36" ht="27.6" x14ac:dyDescent="0.3">
      <c r="A28" s="940" t="s">
        <v>59</v>
      </c>
      <c r="B28" s="933" t="s">
        <v>684</v>
      </c>
      <c r="C28" s="1003"/>
      <c r="D28" s="1003" t="s">
        <v>77</v>
      </c>
      <c r="E28" s="1002"/>
      <c r="F28" s="1002"/>
      <c r="G28" s="1002"/>
      <c r="H28" s="939">
        <f>IF(C28&lt;&gt;"",'[2]CBL Score Standard'!$D84,IF(D28&lt;&gt;"",SUM('[2]CBL Score Standard'!$D84:$E84),IF(E28&lt;&gt;"",SUM('[2]CBL Score Standard'!$D84:$F84),IF(F28&lt;&gt;"",SUM('[2]CBL Score Standard'!$D84:$G84),IF(G28&lt;&gt;"",SUM('[2]CBL Score Standard'!$D84:$H84,0))))))</f>
        <v>0</v>
      </c>
      <c r="K28" s="1029"/>
      <c r="L28" s="1029"/>
      <c r="M28" s="934" t="s">
        <v>6</v>
      </c>
      <c r="N28" s="889" t="s">
        <v>55</v>
      </c>
      <c r="O28" s="923" t="s">
        <v>194</v>
      </c>
      <c r="P28" s="995">
        <v>43544</v>
      </c>
      <c r="Q28" s="976" t="s">
        <v>649</v>
      </c>
      <c r="R28" s="976" t="s">
        <v>650</v>
      </c>
      <c r="S28" s="903"/>
      <c r="T28" s="997"/>
      <c r="U28" s="997"/>
      <c r="V28" s="997"/>
      <c r="W28" s="997"/>
      <c r="X28" s="997"/>
      <c r="Y28" s="899" t="s">
        <v>195</v>
      </c>
      <c r="Z28" s="981">
        <f t="shared" si="1"/>
        <v>0</v>
      </c>
      <c r="AA28" s="982"/>
      <c r="AB28" s="982"/>
      <c r="AC28" s="982"/>
      <c r="AD28" s="982"/>
      <c r="AE28" s="980"/>
      <c r="AF28" s="980"/>
      <c r="AG28" s="980"/>
      <c r="AH28" s="980"/>
      <c r="AI28" s="980"/>
      <c r="AJ28" s="980"/>
    </row>
    <row r="29" spans="1:36" ht="27.6" x14ac:dyDescent="0.3">
      <c r="A29" s="940" t="s">
        <v>59</v>
      </c>
      <c r="B29" s="933" t="s">
        <v>683</v>
      </c>
      <c r="C29" s="1003" t="s">
        <v>77</v>
      </c>
      <c r="D29" s="1003"/>
      <c r="E29" s="1002"/>
      <c r="F29" s="1002"/>
      <c r="G29" s="1002"/>
      <c r="H29" s="939">
        <f>IF(C29&lt;&gt;"",'[2]CBL Score Standard'!$D85,IF(D29&lt;&gt;"",SUM('[2]CBL Score Standard'!$D85:$E85),IF(E29&lt;&gt;"",SUM('[2]CBL Score Standard'!$D85:$F85),IF(F29&lt;&gt;"",SUM('[2]CBL Score Standard'!$D85:$G85),IF(G29&lt;&gt;"",SUM('[2]CBL Score Standard'!$D85:$H85,0))))))</f>
        <v>0</v>
      </c>
      <c r="K29" s="1029"/>
      <c r="L29" s="1029"/>
      <c r="M29" s="934" t="s">
        <v>6</v>
      </c>
      <c r="N29" s="889" t="s">
        <v>55</v>
      </c>
      <c r="O29" s="923" t="s">
        <v>196</v>
      </c>
      <c r="P29" s="964" t="s">
        <v>145</v>
      </c>
      <c r="Q29" s="976" t="s">
        <v>651</v>
      </c>
      <c r="R29" s="976" t="s">
        <v>652</v>
      </c>
      <c r="S29" s="889" t="s">
        <v>620</v>
      </c>
      <c r="T29" s="997" t="s">
        <v>72</v>
      </c>
      <c r="U29" s="999">
        <v>44078</v>
      </c>
      <c r="V29" s="997" t="s">
        <v>374</v>
      </c>
      <c r="W29" s="997"/>
      <c r="X29" s="997"/>
      <c r="Y29" s="899" t="s">
        <v>197</v>
      </c>
      <c r="Z29" s="981">
        <f t="shared" si="1"/>
        <v>0</v>
      </c>
      <c r="AA29" s="982"/>
      <c r="AB29" s="982"/>
      <c r="AC29" s="982"/>
      <c r="AD29" s="982"/>
      <c r="AE29" s="980"/>
      <c r="AF29" s="980"/>
      <c r="AG29" s="980"/>
      <c r="AH29" s="980"/>
      <c r="AI29" s="980"/>
      <c r="AJ29" s="980"/>
    </row>
    <row r="30" spans="1:36" x14ac:dyDescent="0.3">
      <c r="A30" s="940" t="s">
        <v>149</v>
      </c>
      <c r="B30" s="933" t="s">
        <v>149</v>
      </c>
      <c r="C30" s="1002"/>
      <c r="D30" s="1002"/>
      <c r="E30" s="1002" t="s">
        <v>77</v>
      </c>
      <c r="F30" s="1002"/>
      <c r="G30" s="1002"/>
      <c r="H30" s="939">
        <f>IF(C30&lt;&gt;"",'[2]CBL Score Standard'!$D86,IF(D30&lt;&gt;"",SUM('[2]CBL Score Standard'!$D86:$E86),IF(E30&lt;&gt;"",SUM('[2]CBL Score Standard'!$D86:$F86),IF(F30&lt;&gt;"",SUM('[2]CBL Score Standard'!$D86:$G86),IF(G30&lt;&gt;"",SUM('[2]CBL Score Standard'!$D86:$H86,0))))))</f>
        <v>0.16558973290057469</v>
      </c>
      <c r="K30" s="1029"/>
      <c r="L30" s="1029"/>
      <c r="M30" s="934" t="s">
        <v>6</v>
      </c>
      <c r="N30" s="889" t="s">
        <v>55</v>
      </c>
      <c r="O30" s="923" t="s">
        <v>198</v>
      </c>
      <c r="P30" s="965"/>
      <c r="Q30" s="892" t="s">
        <v>199</v>
      </c>
      <c r="R30" s="898" t="s">
        <v>200</v>
      </c>
      <c r="S30" s="889" t="s">
        <v>620</v>
      </c>
      <c r="T30" s="997" t="s">
        <v>72</v>
      </c>
      <c r="U30" s="999">
        <v>44085</v>
      </c>
      <c r="V30" s="997" t="s">
        <v>374</v>
      </c>
      <c r="W30" s="997"/>
      <c r="X30" s="997"/>
      <c r="Y30" s="902" t="s">
        <v>201</v>
      </c>
      <c r="Z30" s="981">
        <f t="shared" si="1"/>
        <v>0</v>
      </c>
      <c r="AA30" s="982"/>
      <c r="AB30" s="982"/>
      <c r="AC30" s="982"/>
      <c r="AD30" s="982"/>
      <c r="AE30" s="980"/>
      <c r="AF30" s="980"/>
      <c r="AG30" s="980"/>
      <c r="AH30" s="980"/>
      <c r="AI30" s="980"/>
      <c r="AJ30" s="980"/>
    </row>
    <row r="31" spans="1:36" x14ac:dyDescent="0.3">
      <c r="A31" s="940" t="s">
        <v>149</v>
      </c>
      <c r="B31" s="933" t="s">
        <v>370</v>
      </c>
      <c r="C31" s="1003"/>
      <c r="D31" s="1003"/>
      <c r="E31" s="1004"/>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923" t="s">
        <v>202</v>
      </c>
      <c r="P31" s="995">
        <v>43629</v>
      </c>
      <c r="Q31" s="892" t="s">
        <v>384</v>
      </c>
      <c r="R31" s="898" t="s">
        <v>385</v>
      </c>
      <c r="S31" s="903"/>
      <c r="T31" s="997"/>
      <c r="U31" s="997"/>
      <c r="V31" s="997"/>
      <c r="W31" s="997"/>
      <c r="X31" s="997"/>
      <c r="Y31" s="902" t="s">
        <v>203</v>
      </c>
      <c r="Z31" s="981">
        <f t="shared" si="1"/>
        <v>0</v>
      </c>
      <c r="AA31" s="982"/>
      <c r="AB31" s="982"/>
      <c r="AC31" s="982"/>
      <c r="AD31" s="982"/>
      <c r="AE31" s="980"/>
      <c r="AF31" s="980"/>
      <c r="AG31" s="980"/>
      <c r="AH31" s="980"/>
      <c r="AI31" s="980"/>
      <c r="AJ31" s="980"/>
    </row>
    <row r="32" spans="1:36" ht="26.4" x14ac:dyDescent="0.3">
      <c r="A32" s="940" t="s">
        <v>31</v>
      </c>
      <c r="B32" s="933" t="s">
        <v>660</v>
      </c>
      <c r="C32" s="1002"/>
      <c r="D32" s="1002"/>
      <c r="E32" s="1002" t="s">
        <v>77</v>
      </c>
      <c r="F32" s="1002"/>
      <c r="G32" s="1002"/>
      <c r="H32" s="939">
        <f>IF(C32&lt;&gt;"",'[2]CBL Score Standard'!$D88,IF(D32&lt;&gt;"",SUM('[2]CBL Score Standard'!$D88:$E88),IF(E32&lt;&gt;"",SUM('[2]CBL Score Standard'!$D88:$F88),IF(F32&lt;&gt;"",SUM('[2]CBL Score Standard'!$D88:$G88),IF(G32&lt;&gt;"",SUM('[2]CBL Score Standard'!$D88:$H88,0))))))</f>
        <v>0.16558973290057469</v>
      </c>
      <c r="K32" s="1029"/>
      <c r="L32" s="1029"/>
      <c r="M32" s="934" t="s">
        <v>6</v>
      </c>
      <c r="N32" s="889" t="s">
        <v>56</v>
      </c>
      <c r="O32" s="923" t="s">
        <v>427</v>
      </c>
      <c r="P32" s="995">
        <v>43613</v>
      </c>
      <c r="Q32" s="892" t="s">
        <v>167</v>
      </c>
      <c r="R32" s="898" t="s">
        <v>204</v>
      </c>
      <c r="S32" s="889" t="s">
        <v>620</v>
      </c>
      <c r="T32" s="997" t="s">
        <v>72</v>
      </c>
      <c r="U32" s="993">
        <v>44048</v>
      </c>
      <c r="V32" s="1001" t="s">
        <v>374</v>
      </c>
      <c r="W32" s="997"/>
      <c r="X32" s="997"/>
      <c r="Y32" s="899" t="s">
        <v>205</v>
      </c>
      <c r="Z32" s="981">
        <f t="shared" si="1"/>
        <v>0</v>
      </c>
      <c r="AA32" s="982"/>
      <c r="AB32" s="982"/>
      <c r="AC32" s="982"/>
      <c r="AD32" s="982"/>
      <c r="AE32" s="980"/>
      <c r="AF32" s="980"/>
      <c r="AG32" s="980"/>
      <c r="AH32" s="980"/>
      <c r="AI32" s="980"/>
      <c r="AJ32" s="980"/>
    </row>
    <row r="33" spans="1:36" x14ac:dyDescent="0.3">
      <c r="A33" s="940" t="s">
        <v>31</v>
      </c>
      <c r="B33" s="933" t="s">
        <v>175</v>
      </c>
      <c r="C33" s="1003"/>
      <c r="D33" s="1002"/>
      <c r="E33" s="1005" t="s">
        <v>77</v>
      </c>
      <c r="F33" s="1002"/>
      <c r="G33" s="1002"/>
      <c r="H33" s="939">
        <f>IF(C33&lt;&gt;"",'[2]CBL Score Standard'!$D89,IF(D33&lt;&gt;"",SUM('[2]CBL Score Standard'!$D89:$E89),IF(E33&lt;&gt;"",SUM('[2]CBL Score Standard'!$D89:$F89),IF(F33&lt;&gt;"",SUM('[2]CBL Score Standard'!$D89:$G89),IF(G33&lt;&gt;"",SUM('[2]CBL Score Standard'!$D89:$H89,0))))))</f>
        <v>0.16558973290057469</v>
      </c>
      <c r="K33" s="1029"/>
      <c r="L33" s="1029"/>
      <c r="M33" s="934" t="s">
        <v>6</v>
      </c>
      <c r="N33" s="889" t="s">
        <v>0</v>
      </c>
      <c r="O33" s="923" t="s">
        <v>426</v>
      </c>
      <c r="P33" s="892" t="s">
        <v>145</v>
      </c>
      <c r="Q33" s="892" t="s">
        <v>206</v>
      </c>
      <c r="R33" s="893" t="s">
        <v>206</v>
      </c>
      <c r="S33" s="889"/>
      <c r="T33" s="997"/>
      <c r="U33" s="997"/>
      <c r="V33" s="997"/>
      <c r="W33" s="997"/>
      <c r="X33" s="997"/>
      <c r="Y33" s="894"/>
      <c r="Z33" s="981">
        <f t="shared" si="1"/>
        <v>0</v>
      </c>
      <c r="AA33" s="982"/>
      <c r="AB33" s="982"/>
      <c r="AC33" s="982"/>
      <c r="AD33" s="982"/>
      <c r="AE33" s="980"/>
      <c r="AF33" s="980"/>
      <c r="AG33" s="980"/>
      <c r="AH33" s="980"/>
      <c r="AI33" s="980"/>
      <c r="AJ33" s="980"/>
    </row>
    <row r="34" spans="1:36" x14ac:dyDescent="0.3">
      <c r="A34" s="940" t="s">
        <v>46</v>
      </c>
      <c r="B34" s="933" t="s">
        <v>171</v>
      </c>
      <c r="C34" s="1003"/>
      <c r="D34" s="1002"/>
      <c r="E34" s="1005" t="s">
        <v>77</v>
      </c>
      <c r="F34" s="1002"/>
      <c r="G34" s="1002"/>
      <c r="H34" s="939">
        <f>IF(C34&lt;&gt;"",'[2]CBL Score Standard'!$D90,IF(D34&lt;&gt;"",SUM('[2]CBL Score Standard'!$D90:$E90),IF(E34&lt;&gt;"",SUM('[2]CBL Score Standard'!$D90:$F90),IF(F34&lt;&gt;"",SUM('[2]CBL Score Standard'!$D90:$G90),IF(G34&lt;&gt;"",SUM('[2]CBL Score Standard'!$D90:$H90,0))))))</f>
        <v>7.468064199148379E-2</v>
      </c>
      <c r="K34" s="1029"/>
      <c r="L34" s="1029"/>
      <c r="M34" s="934" t="s">
        <v>6</v>
      </c>
      <c r="N34" s="889" t="s">
        <v>53</v>
      </c>
      <c r="O34" s="926" t="s">
        <v>371</v>
      </c>
      <c r="P34" s="892" t="s">
        <v>145</v>
      </c>
      <c r="Q34" s="892" t="s">
        <v>164</v>
      </c>
      <c r="R34" s="898" t="s">
        <v>207</v>
      </c>
      <c r="S34" s="889"/>
      <c r="T34" s="997"/>
      <c r="U34" s="997"/>
      <c r="V34" s="997"/>
      <c r="W34" s="997"/>
      <c r="X34" s="997"/>
      <c r="Y34" s="902" t="s">
        <v>208</v>
      </c>
      <c r="Z34" s="981">
        <f t="shared" si="1"/>
        <v>0</v>
      </c>
      <c r="AA34" s="982"/>
      <c r="AB34" s="982"/>
      <c r="AC34" s="982"/>
      <c r="AD34" s="982"/>
      <c r="AE34" s="980"/>
      <c r="AF34" s="980"/>
      <c r="AG34" s="980"/>
      <c r="AH34" s="980"/>
      <c r="AI34" s="980"/>
      <c r="AJ34" s="980"/>
    </row>
    <row r="35" spans="1:36" ht="28.8" x14ac:dyDescent="0.3">
      <c r="A35" s="940" t="s">
        <v>2</v>
      </c>
      <c r="B35" s="933" t="s">
        <v>234</v>
      </c>
      <c r="C35" s="1003"/>
      <c r="D35" s="1003"/>
      <c r="E35" s="1003"/>
      <c r="F35" s="1002"/>
      <c r="G35" s="1002"/>
      <c r="H35" s="939" t="b">
        <f>IF(C35&lt;&gt;"",'[2]CBL Score Standard'!$D91,IF(D35&lt;&gt;"",SUM('[2]CBL Score Standard'!$D91:$E91),IF(E35&lt;&gt;"",SUM('[2]CBL Score Standard'!$D91:$F91),IF(F35&lt;&gt;"",SUM('[2]CBL Score Standard'!$D91:$G91),IF(G35&lt;&gt;"",SUM('[2]CBL Score Standard'!$D91:$H91,0))))))</f>
        <v>0</v>
      </c>
      <c r="K35" s="1030"/>
      <c r="L35" s="1030"/>
      <c r="M35" s="934" t="s">
        <v>6</v>
      </c>
      <c r="N35" s="889" t="s">
        <v>54</v>
      </c>
      <c r="O35" s="923" t="s">
        <v>345</v>
      </c>
      <c r="P35" s="995">
        <v>43644</v>
      </c>
      <c r="Q35" s="892" t="s">
        <v>209</v>
      </c>
      <c r="R35" s="898" t="s">
        <v>210</v>
      </c>
      <c r="S35" s="889" t="s">
        <v>620</v>
      </c>
      <c r="T35" s="421"/>
      <c r="U35" s="999">
        <v>43999</v>
      </c>
      <c r="V35" s="997" t="s">
        <v>374</v>
      </c>
      <c r="W35" s="997"/>
      <c r="X35" s="997"/>
      <c r="Y35" s="973" t="s">
        <v>629</v>
      </c>
      <c r="Z35" s="981">
        <f t="shared" si="1"/>
        <v>0</v>
      </c>
      <c r="AA35" s="982"/>
      <c r="AB35" s="982"/>
      <c r="AC35" s="982"/>
      <c r="AD35" s="982"/>
      <c r="AE35" s="980"/>
      <c r="AF35" s="980"/>
      <c r="AG35" s="980"/>
      <c r="AH35" s="980"/>
      <c r="AI35" s="980"/>
      <c r="AJ35" s="980"/>
    </row>
    <row r="36" spans="1:36" x14ac:dyDescent="0.3">
      <c r="A36" s="940" t="s">
        <v>54</v>
      </c>
      <c r="B36" s="933" t="s">
        <v>425</v>
      </c>
      <c r="C36" s="1002"/>
      <c r="D36" s="1002" t="s">
        <v>77</v>
      </c>
      <c r="E36" s="1002"/>
      <c r="F36" s="1002"/>
      <c r="G36" s="1002"/>
      <c r="H36" s="939">
        <f>IF(C36&lt;&gt;"",'[2]CBL Score Standard'!$D92,IF(D36&lt;&gt;"",SUM('[2]CBL Score Standard'!$D92:$E92),IF(E36&lt;&gt;"",SUM('[2]CBL Score Standard'!$D92:$F92),IF(F36&lt;&gt;"",SUM('[2]CBL Score Standard'!$D92:$G92),IF(G36&lt;&gt;"",SUM('[2]CBL Score Standard'!$D92:$H92,0))))))</f>
        <v>0.13742071881606766</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2"/>
      <c r="E37" s="1002" t="s">
        <v>77</v>
      </c>
      <c r="F37" s="1002"/>
      <c r="G37" s="1002"/>
      <c r="H37" s="939">
        <f>IF(C37&lt;&gt;"",'[2]CBL Score Standard'!$D93,IF(D37&lt;&gt;"",SUM('[2]CBL Score Standard'!$D93:$E93),IF(E37&lt;&gt;"",SUM('[2]CBL Score Standard'!$D93:$F93),IF(F37&lt;&gt;"",SUM('[2]CBL Score Standard'!$D93:$G93),IF(G37&lt;&gt;"",SUM('[2]CBL Score Standard'!$D93:$H93,0))))))</f>
        <v>7.468064199148379E-2</v>
      </c>
      <c r="K37" s="1173" t="s">
        <v>211</v>
      </c>
      <c r="L37" s="1174"/>
      <c r="M37" s="1174"/>
      <c r="N37" s="1174"/>
      <c r="O37" s="1174"/>
      <c r="P37" s="1174"/>
      <c r="Q37" s="1174"/>
      <c r="R37" s="1174"/>
      <c r="S37" s="1174"/>
      <c r="T37" s="1174"/>
      <c r="U37" s="1174"/>
      <c r="V37" s="1174"/>
      <c r="W37" s="1174"/>
      <c r="X37" s="1174"/>
      <c r="Y37" s="1174"/>
      <c r="Z37" s="985"/>
      <c r="AA37" s="1026"/>
      <c r="AB37" s="1026"/>
      <c r="AC37" s="1026"/>
      <c r="AD37" s="1026"/>
      <c r="AE37" s="1026"/>
      <c r="AF37" s="1026"/>
      <c r="AG37" s="1026"/>
      <c r="AH37" s="1026"/>
      <c r="AI37" s="1026"/>
      <c r="AJ37" s="1026"/>
    </row>
    <row r="38" spans="1:36" ht="27.6" x14ac:dyDescent="0.3">
      <c r="A38" s="940" t="s">
        <v>54</v>
      </c>
      <c r="B38" s="933" t="s">
        <v>231</v>
      </c>
      <c r="C38" s="1003"/>
      <c r="D38" s="1003"/>
      <c r="E38" s="1002"/>
      <c r="F38" s="1002"/>
      <c r="G38" s="1002"/>
      <c r="H38" s="939" t="b">
        <f>IF(C38&lt;&gt;"",'[2]CBL Score Standard'!$D94,IF(D38&lt;&gt;"",SUM('[2]CBL Score Standard'!$D94:$E94),IF(E38&lt;&gt;"",SUM('[2]CBL Score Standard'!$D94:$F94),IF(F38&lt;&gt;"",SUM('[2]CBL Score Standard'!$D94:$G94),IF(G38&lt;&gt;"",SUM('[2]CBL Score Standard'!$D94:$H94,0))))))</f>
        <v>0</v>
      </c>
      <c r="K38" s="1037" t="s">
        <v>133</v>
      </c>
      <c r="L38" s="1037" t="s">
        <v>91</v>
      </c>
      <c r="M38" s="1182" t="s">
        <v>75</v>
      </c>
      <c r="N38" s="1184" t="s">
        <v>134</v>
      </c>
      <c r="O38" s="1025" t="s">
        <v>135</v>
      </c>
      <c r="P38" s="1037" t="s">
        <v>136</v>
      </c>
      <c r="Q38" s="1037" t="s">
        <v>137</v>
      </c>
      <c r="R38" s="1037" t="s">
        <v>138</v>
      </c>
      <c r="S38" s="1035" t="s">
        <v>139</v>
      </c>
      <c r="T38" s="1027" t="s">
        <v>344</v>
      </c>
      <c r="U38" s="1027" t="s">
        <v>342</v>
      </c>
      <c r="V38" s="1027"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940" t="s">
        <v>53</v>
      </c>
      <c r="B39" s="933" t="s">
        <v>371</v>
      </c>
      <c r="C39" s="1003"/>
      <c r="D39" s="1004"/>
      <c r="E39" s="1004"/>
      <c r="F39" s="1002"/>
      <c r="G39" s="1002"/>
      <c r="H39" s="939" t="b">
        <f>IF(C39&lt;&gt;"",'[2]CBL Score Standard'!$D95,IF(D39&lt;&gt;"",SUM('[2]CBL Score Standard'!$D95:$E95),IF(E39&lt;&gt;"",SUM('[2]CBL Score Standard'!$D95:$F95),IF(F39&lt;&gt;"",SUM('[2]CBL Score Standard'!$D95:$G95),IF(G39&lt;&gt;"",SUM('[2]CBL Score Standard'!$D95:$H95,0))))))</f>
        <v>0</v>
      </c>
      <c r="K39" s="1031"/>
      <c r="L39" s="1031"/>
      <c r="M39" s="1183"/>
      <c r="N39" s="1190"/>
      <c r="O39" s="1024"/>
      <c r="P39" s="888" t="s">
        <v>141</v>
      </c>
      <c r="Q39" s="1031"/>
      <c r="R39" s="1031"/>
      <c r="S39" s="1036"/>
      <c r="T39" s="1027"/>
      <c r="U39" s="1027"/>
      <c r="V39" s="1027"/>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x14ac:dyDescent="0.3">
      <c r="A40" s="940" t="s">
        <v>53</v>
      </c>
      <c r="B40" s="933" t="s">
        <v>223</v>
      </c>
      <c r="C40" s="1003"/>
      <c r="D40" s="1003"/>
      <c r="E40" s="1004"/>
      <c r="F40" s="1002"/>
      <c r="G40" s="1002"/>
      <c r="H40" s="939" t="b">
        <f>IF(C40&lt;&gt;"",'[2]CBL Score Standard'!$D96,IF(D40&lt;&gt;"",SUM('[2]CBL Score Standard'!$D96:$E96),IF(E40&lt;&gt;"",SUM('[2]CBL Score Standard'!$D96:$F96),IF(F40&lt;&gt;"",SUM('[2]CBL Score Standard'!$D96:$G96),IF(G40&lt;&gt;"",SUM('[2]CBL Score Standard'!$D96:$H96,0))))))</f>
        <v>0</v>
      </c>
      <c r="K40" s="1028" t="s">
        <v>142</v>
      </c>
      <c r="L40" s="1028" t="s">
        <v>143</v>
      </c>
      <c r="M40" s="934" t="s">
        <v>7</v>
      </c>
      <c r="N40" s="889" t="s">
        <v>56</v>
      </c>
      <c r="O40" s="923" t="s">
        <v>663</v>
      </c>
      <c r="P40" s="964" t="s">
        <v>145</v>
      </c>
      <c r="Q40" s="892" t="s">
        <v>212</v>
      </c>
      <c r="R40" s="898" t="s">
        <v>213</v>
      </c>
      <c r="S40" s="889" t="s">
        <v>620</v>
      </c>
      <c r="T40" s="421"/>
      <c r="U40" s="999">
        <v>44029</v>
      </c>
      <c r="V40" s="1001" t="s">
        <v>374</v>
      </c>
      <c r="W40" s="997"/>
      <c r="X40" s="997"/>
      <c r="Y40" s="899" t="s">
        <v>214</v>
      </c>
      <c r="Z40" s="981">
        <f t="shared" ref="Z40:Z55" si="2">DATEDIF(AA40,AB40,"m")/12+DATEDIF(AC40,AD40,"m")/12+DATEDIF(AE40,AF40,"m")/12+DATEDIF(AG40,AH40,"m")/12+DATEDIF(AI40,AJ40,"m")/12</f>
        <v>0</v>
      </c>
      <c r="AA40" s="982"/>
      <c r="AB40" s="982"/>
      <c r="AC40" s="982"/>
      <c r="AD40" s="982"/>
      <c r="AE40" s="980"/>
      <c r="AF40" s="980"/>
      <c r="AG40" s="980"/>
      <c r="AH40" s="980"/>
      <c r="AI40" s="980"/>
      <c r="AJ40" s="980"/>
    </row>
    <row r="41" spans="1:36" x14ac:dyDescent="0.3">
      <c r="A41" s="940" t="s">
        <v>53</v>
      </c>
      <c r="B41" s="933" t="s">
        <v>226</v>
      </c>
      <c r="C41" s="1003"/>
      <c r="D41" s="1003"/>
      <c r="E41" s="1004"/>
      <c r="F41" s="1002"/>
      <c r="G41" s="1002"/>
      <c r="H41" s="939" t="b">
        <f>IF(C41&lt;&gt;"",'[2]CBL Score Standard'!$D97,IF(D41&lt;&gt;"",SUM('[2]CBL Score Standard'!$D97:$E97),IF(E41&lt;&gt;"",SUM('[2]CBL Score Standard'!$D97:$F97),IF(F41&lt;&gt;"",SUM('[2]CBL Score Standard'!$D97:$G97),IF(G41&lt;&gt;"",SUM('[2]CBL Score Standard'!$D97:$H97,0))))))</f>
        <v>0</v>
      </c>
      <c r="K41" s="1029"/>
      <c r="L41" s="1029"/>
      <c r="M41" s="934" t="s">
        <v>7</v>
      </c>
      <c r="N41" s="889" t="s">
        <v>56</v>
      </c>
      <c r="O41" s="923" t="s">
        <v>215</v>
      </c>
      <c r="P41" s="966"/>
      <c r="Q41" s="892" t="s">
        <v>164</v>
      </c>
      <c r="R41" s="898" t="s">
        <v>207</v>
      </c>
      <c r="S41" s="889" t="s">
        <v>620</v>
      </c>
      <c r="T41" s="997" t="s">
        <v>72</v>
      </c>
      <c r="U41" s="999">
        <v>44106</v>
      </c>
      <c r="V41" s="1001" t="s">
        <v>374</v>
      </c>
      <c r="W41" s="997"/>
      <c r="X41" s="997"/>
      <c r="Y41" s="902" t="s">
        <v>216</v>
      </c>
      <c r="Z41" s="981">
        <f t="shared" si="2"/>
        <v>0</v>
      </c>
      <c r="AA41" s="982"/>
      <c r="AB41" s="982"/>
      <c r="AC41" s="982"/>
      <c r="AD41" s="982"/>
      <c r="AE41" s="980"/>
      <c r="AF41" s="980"/>
      <c r="AG41" s="980"/>
      <c r="AH41" s="980"/>
      <c r="AI41" s="980"/>
      <c r="AJ41" s="980"/>
    </row>
    <row r="42" spans="1:36" ht="12.75" customHeight="1"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29"/>
      <c r="L42" s="1029"/>
      <c r="M42" s="934" t="s">
        <v>7</v>
      </c>
      <c r="N42" s="889" t="s">
        <v>55</v>
      </c>
      <c r="O42" s="927" t="s">
        <v>664</v>
      </c>
      <c r="P42" s="966"/>
      <c r="Q42" s="976" t="s">
        <v>653</v>
      </c>
      <c r="R42" s="976" t="s">
        <v>654</v>
      </c>
      <c r="S42" s="889" t="s">
        <v>620</v>
      </c>
      <c r="T42" s="997" t="s">
        <v>72</v>
      </c>
      <c r="U42" s="999">
        <v>44049</v>
      </c>
      <c r="V42" s="1001" t="s">
        <v>374</v>
      </c>
      <c r="W42" s="997"/>
      <c r="X42" s="997"/>
      <c r="Y42" s="905" t="s">
        <v>249</v>
      </c>
      <c r="Z42" s="981">
        <f t="shared" si="2"/>
        <v>0</v>
      </c>
      <c r="AA42" s="982"/>
      <c r="AB42" s="982"/>
      <c r="AC42" s="982"/>
      <c r="AD42" s="982"/>
      <c r="AE42" s="980"/>
      <c r="AF42" s="980"/>
      <c r="AG42" s="980"/>
      <c r="AH42" s="980"/>
      <c r="AI42" s="980"/>
      <c r="AJ42" s="980"/>
    </row>
    <row r="43" spans="1:36" ht="27.6" x14ac:dyDescent="0.3">
      <c r="A43" s="940" t="s">
        <v>0</v>
      </c>
      <c r="B43" s="933" t="s">
        <v>426</v>
      </c>
      <c r="C43" s="1003"/>
      <c r="D43" s="1002" t="s">
        <v>77</v>
      </c>
      <c r="E43" s="1002"/>
      <c r="F43" s="1002"/>
      <c r="G43" s="1002"/>
      <c r="H43" s="939">
        <f>IF(C43&lt;&gt;"",'[2]CBL Score Standard'!$D99,IF(D43&lt;&gt;"",SUM('[2]CBL Score Standard'!$D99:$E99),IF(E43&lt;&gt;"",SUM('[2]CBL Score Standard'!$D99:$F99),IF(F43&lt;&gt;"",SUM('[2]CBL Score Standard'!$D99:$G99),IF(G43&lt;&gt;"",SUM('[2]CBL Score Standard'!$D99:$H99,0))))))</f>
        <v>4.6511627906976744E-2</v>
      </c>
      <c r="K43" s="1029"/>
      <c r="L43" s="1029"/>
      <c r="M43" s="934" t="s">
        <v>7</v>
      </c>
      <c r="N43" s="889" t="s">
        <v>55</v>
      </c>
      <c r="O43" s="923" t="s">
        <v>448</v>
      </c>
      <c r="P43" s="965"/>
      <c r="Q43" s="976" t="s">
        <v>655</v>
      </c>
      <c r="R43" s="976" t="s">
        <v>656</v>
      </c>
      <c r="S43" s="889" t="s">
        <v>620</v>
      </c>
      <c r="T43" s="997" t="s">
        <v>72</v>
      </c>
      <c r="U43" s="999">
        <v>44111</v>
      </c>
      <c r="V43" s="1001" t="s">
        <v>374</v>
      </c>
      <c r="W43" s="997"/>
      <c r="X43" s="997"/>
      <c r="Y43" s="902" t="s">
        <v>219</v>
      </c>
      <c r="Z43" s="981">
        <f t="shared" si="2"/>
        <v>0</v>
      </c>
      <c r="AA43" s="982"/>
      <c r="AB43" s="982"/>
      <c r="AC43" s="982"/>
      <c r="AD43" s="982"/>
      <c r="AE43" s="980"/>
      <c r="AF43" s="980"/>
      <c r="AG43" s="980"/>
      <c r="AH43" s="980"/>
      <c r="AI43" s="980"/>
      <c r="AJ43" s="980"/>
    </row>
    <row r="44" spans="1:36" ht="26.4" x14ac:dyDescent="0.3">
      <c r="A44" s="940" t="s">
        <v>41</v>
      </c>
      <c r="B44" s="933" t="s">
        <v>450</v>
      </c>
      <c r="C44" s="1002"/>
      <c r="D44" s="1002" t="s">
        <v>77</v>
      </c>
      <c r="E44" s="1002"/>
      <c r="F44" s="1002"/>
      <c r="G44" s="1002"/>
      <c r="H44" s="939">
        <f>IF(C44&lt;&gt;"",'[2]CBL Score Standard'!$D100,IF(D44&lt;&gt;"",SUM('[2]CBL Score Standard'!$D100:$E100),IF(E44&lt;&gt;"",SUM('[2]CBL Score Standard'!$D100:$F100),IF(F44&lt;&gt;"",SUM('[2]CBL Score Standard'!$D100:$G100),IF(G44&lt;&gt;"",SUM('[2]CBL Score Standard'!$D100:$H100,0))))))</f>
        <v>0.13742071881606766</v>
      </c>
      <c r="K44" s="1029"/>
      <c r="L44" s="1029"/>
      <c r="M44" s="934" t="s">
        <v>7</v>
      </c>
      <c r="N44" s="889" t="s">
        <v>55</v>
      </c>
      <c r="O44" s="923" t="s">
        <v>185</v>
      </c>
      <c r="P44" s="1028" t="s">
        <v>145</v>
      </c>
      <c r="Q44" s="976" t="s">
        <v>220</v>
      </c>
      <c r="R44" s="976" t="s">
        <v>270</v>
      </c>
      <c r="S44" s="889"/>
      <c r="T44" s="997"/>
      <c r="U44" s="997"/>
      <c r="V44" s="997"/>
      <c r="W44" s="997"/>
      <c r="X44" s="997"/>
      <c r="Y44" s="902" t="s">
        <v>186</v>
      </c>
      <c r="Z44" s="981">
        <f t="shared" si="2"/>
        <v>0</v>
      </c>
      <c r="AA44" s="982"/>
      <c r="AB44" s="982"/>
      <c r="AC44" s="982"/>
      <c r="AD44" s="982"/>
      <c r="AE44" s="980"/>
      <c r="AF44" s="980"/>
      <c r="AG44" s="980"/>
      <c r="AH44" s="980"/>
      <c r="AI44" s="980"/>
      <c r="AJ44" s="980"/>
    </row>
    <row r="45" spans="1:36" ht="27.6" x14ac:dyDescent="0.3">
      <c r="A45" s="940" t="s">
        <v>41</v>
      </c>
      <c r="B45" s="933" t="s">
        <v>178</v>
      </c>
      <c r="C45" s="1003"/>
      <c r="D45" s="1002"/>
      <c r="E45" s="1005" t="s">
        <v>77</v>
      </c>
      <c r="F45" s="1002"/>
      <c r="G45" s="1002"/>
      <c r="H45" s="939">
        <f>IF(C45&lt;&gt;"",'[2]CBL Score Standard'!$D101,IF(D45&lt;&gt;"",SUM('[2]CBL Score Standard'!$D101:$E101),IF(E45&lt;&gt;"",SUM('[2]CBL Score Standard'!$D101:$F101),IF(F45&lt;&gt;"",SUM('[2]CBL Score Standard'!$D101:$G101),IF(G45&lt;&gt;"",SUM('[2]CBL Score Standard'!$D101:$H101,0))))))</f>
        <v>7.468064199148379E-2</v>
      </c>
      <c r="K45" s="1029"/>
      <c r="L45" s="1029"/>
      <c r="M45" s="934" t="s">
        <v>7</v>
      </c>
      <c r="N45" s="889" t="s">
        <v>55</v>
      </c>
      <c r="O45" s="923" t="s">
        <v>694</v>
      </c>
      <c r="P45" s="995">
        <v>43539</v>
      </c>
      <c r="Q45" s="976" t="s">
        <v>658</v>
      </c>
      <c r="R45" s="976" t="s">
        <v>657</v>
      </c>
      <c r="S45" s="889"/>
      <c r="T45" s="997"/>
      <c r="U45" s="997"/>
      <c r="V45" s="997"/>
      <c r="W45" s="997"/>
      <c r="X45" s="997"/>
      <c r="Y45" s="902" t="s">
        <v>186</v>
      </c>
      <c r="Z45" s="981">
        <f t="shared" si="2"/>
        <v>0</v>
      </c>
      <c r="AA45" s="982"/>
      <c r="AB45" s="982"/>
      <c r="AC45" s="982"/>
      <c r="AD45" s="982"/>
      <c r="AE45" s="980"/>
      <c r="AF45" s="980"/>
      <c r="AG45" s="980"/>
      <c r="AH45" s="980"/>
      <c r="AI45" s="980"/>
      <c r="AJ45" s="980"/>
    </row>
    <row r="46" spans="1:36" ht="27.6"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995">
        <v>43607</v>
      </c>
      <c r="Q46" s="892" t="s">
        <v>221</v>
      </c>
      <c r="R46" s="898" t="s">
        <v>200</v>
      </c>
      <c r="S46" s="889" t="s">
        <v>620</v>
      </c>
      <c r="T46" s="997" t="s">
        <v>72</v>
      </c>
      <c r="U46" s="995">
        <v>44035</v>
      </c>
      <c r="V46" s="997" t="s">
        <v>374</v>
      </c>
      <c r="W46" s="997"/>
      <c r="X46" s="997"/>
      <c r="Y46" s="899" t="s">
        <v>222</v>
      </c>
      <c r="Z46" s="981">
        <f t="shared" si="2"/>
        <v>0</v>
      </c>
      <c r="AA46" s="982"/>
      <c r="AB46" s="982"/>
      <c r="AC46" s="982"/>
      <c r="AD46" s="982"/>
      <c r="AE46" s="980"/>
      <c r="AF46" s="980"/>
      <c r="AG46" s="980"/>
      <c r="AH46" s="980"/>
      <c r="AI46" s="980"/>
      <c r="AJ46" s="980"/>
    </row>
    <row r="47" spans="1:36" x14ac:dyDescent="0.3">
      <c r="A47" s="940" t="s">
        <v>144</v>
      </c>
      <c r="B47" s="933" t="s">
        <v>372</v>
      </c>
      <c r="C47" s="1002"/>
      <c r="D47" s="1002"/>
      <c r="E47" s="1002"/>
      <c r="F47" s="1002"/>
      <c r="G47" s="1002"/>
      <c r="H47" s="939" t="b">
        <f>IF(C47&lt;&gt;"",'[2]CBL Score Standard'!$D103,IF(D47&lt;&gt;"",SUM('[2]CBL Score Standard'!$D103:$E103),IF(E47&lt;&gt;"",SUM('[2]CBL Score Standard'!$D103:$F103),IF(F47&lt;&gt;"",SUM('[2]CBL Score Standard'!$D103:$G103),IF(G47&lt;&gt;"",SUM('[2]CBL Score Standard'!$D103:$H103,0))))))</f>
        <v>0</v>
      </c>
      <c r="K47" s="1029"/>
      <c r="L47" s="1029"/>
      <c r="M47" s="934" t="s">
        <v>7</v>
      </c>
      <c r="N47" s="889" t="s">
        <v>53</v>
      </c>
      <c r="O47" s="923" t="s">
        <v>223</v>
      </c>
      <c r="P47" s="906">
        <v>43621</v>
      </c>
      <c r="Q47" s="891" t="s">
        <v>224</v>
      </c>
      <c r="R47" s="907" t="s">
        <v>225</v>
      </c>
      <c r="S47" s="889"/>
      <c r="T47" s="997"/>
      <c r="U47" s="997"/>
      <c r="V47" s="997"/>
      <c r="W47" s="997"/>
      <c r="X47" s="997"/>
      <c r="Y47" s="908" t="s">
        <v>632</v>
      </c>
      <c r="Z47" s="981">
        <f t="shared" si="2"/>
        <v>0</v>
      </c>
      <c r="AA47" s="982"/>
      <c r="AB47" s="982"/>
      <c r="AC47" s="982"/>
      <c r="AD47" s="982"/>
      <c r="AE47" s="980"/>
      <c r="AF47" s="980"/>
      <c r="AG47" s="980"/>
      <c r="AH47" s="980"/>
      <c r="AI47" s="980"/>
      <c r="AJ47" s="980"/>
    </row>
    <row r="48" spans="1:36" ht="39.6" x14ac:dyDescent="0.3">
      <c r="A48" s="940" t="s">
        <v>144</v>
      </c>
      <c r="B48" s="933" t="s">
        <v>373</v>
      </c>
      <c r="C48" s="1002"/>
      <c r="D48" s="1002"/>
      <c r="E48" s="1002" t="s">
        <v>77</v>
      </c>
      <c r="F48" s="1002"/>
      <c r="G48" s="1002"/>
      <c r="H48" s="939">
        <f>IF(C48&lt;&gt;"",'[2]CBL Score Standard'!$D104,IF(D48&lt;&gt;"",SUM('[2]CBL Score Standard'!$D104:$E104),IF(E48&lt;&gt;"",SUM('[2]CBL Score Standard'!$D104:$F104),IF(F48&lt;&gt;"",SUM('[2]CBL Score Standard'!$D104:$G104),IF(G48&lt;&gt;"",SUM('[2]CBL Score Standard'!$D104:$H104,0))))))</f>
        <v>0.16558973290057469</v>
      </c>
      <c r="K48" s="1029"/>
      <c r="L48" s="1029"/>
      <c r="M48" s="934" t="s">
        <v>7</v>
      </c>
      <c r="N48" s="889" t="s">
        <v>53</v>
      </c>
      <c r="O48" s="923" t="s">
        <v>226</v>
      </c>
      <c r="P48" s="906">
        <v>43602</v>
      </c>
      <c r="Q48" s="891" t="s">
        <v>227</v>
      </c>
      <c r="R48" s="907" t="s">
        <v>228</v>
      </c>
      <c r="S48" s="889"/>
      <c r="T48" s="997"/>
      <c r="U48" s="997"/>
      <c r="V48" s="997"/>
      <c r="W48" s="997"/>
      <c r="X48" s="997"/>
      <c r="Y48" s="908" t="s">
        <v>633</v>
      </c>
      <c r="Z48" s="981">
        <f t="shared" si="2"/>
        <v>0</v>
      </c>
      <c r="AA48" s="982"/>
      <c r="AB48" s="982"/>
      <c r="AC48" s="982"/>
      <c r="AD48" s="982"/>
      <c r="AE48" s="980"/>
      <c r="AF48" s="980"/>
      <c r="AG48" s="980"/>
      <c r="AH48" s="980"/>
      <c r="AI48" s="980"/>
      <c r="AJ48" s="980"/>
    </row>
    <row r="49" spans="1:36" ht="27.6" x14ac:dyDescent="0.3">
      <c r="A49" s="940" t="s">
        <v>144</v>
      </c>
      <c r="B49" s="933" t="s">
        <v>452</v>
      </c>
      <c r="C49" s="1002"/>
      <c r="D49" s="1002" t="s">
        <v>77</v>
      </c>
      <c r="E49" s="1002"/>
      <c r="F49" s="1002"/>
      <c r="G49" s="1002"/>
      <c r="H49" s="939">
        <f>IF(C49&lt;&gt;"",'[2]CBL Score Standard'!$D105,IF(D49&lt;&gt;"",SUM('[2]CBL Score Standard'!$D105:$E105),IF(E49&lt;&gt;"",SUM('[2]CBL Score Standard'!$D105:$F105),IF(F49&lt;&gt;"",SUM('[2]CBL Score Standard'!$D105:$G105),IF(G49&lt;&gt;"",SUM('[2]CBL Score Standard'!$D105:$H105,0))))))</f>
        <v>0.13742071881606766</v>
      </c>
      <c r="K49" s="1029"/>
      <c r="L49" s="1029"/>
      <c r="M49" s="934" t="s">
        <v>7</v>
      </c>
      <c r="N49" s="889" t="s">
        <v>59</v>
      </c>
      <c r="O49" s="925" t="s">
        <v>684</v>
      </c>
      <c r="P49" s="906">
        <v>43623</v>
      </c>
      <c r="Q49" s="891" t="s">
        <v>153</v>
      </c>
      <c r="R49" s="907" t="s">
        <v>156</v>
      </c>
      <c r="S49" s="889" t="s">
        <v>638</v>
      </c>
      <c r="T49" s="997" t="s">
        <v>73</v>
      </c>
      <c r="U49" s="1000"/>
      <c r="V49" s="1001"/>
      <c r="W49" s="997"/>
      <c r="X49" s="997"/>
      <c r="Y49" s="908" t="s">
        <v>631</v>
      </c>
      <c r="Z49" s="981">
        <f t="shared" si="2"/>
        <v>0</v>
      </c>
      <c r="AA49" s="982"/>
      <c r="AB49" s="982"/>
      <c r="AC49" s="982"/>
      <c r="AD49" s="982"/>
      <c r="AE49" s="980"/>
      <c r="AF49" s="980"/>
      <c r="AG49" s="980"/>
      <c r="AH49" s="980"/>
      <c r="AI49" s="980"/>
      <c r="AJ49" s="980"/>
    </row>
    <row r="50" spans="1:36" ht="27.6" x14ac:dyDescent="0.3">
      <c r="A50" s="940" t="s">
        <v>144</v>
      </c>
      <c r="B50" s="933" t="s">
        <v>517</v>
      </c>
      <c r="C50" s="1002"/>
      <c r="D50" s="1002"/>
      <c r="E50" s="1002"/>
      <c r="F50" s="1002"/>
      <c r="G50" s="1002"/>
      <c r="H50" s="939" t="b">
        <f>IF(C50&lt;&gt;"",'[2]CBL Score Standard'!$D106,IF(D50&lt;&gt;"",SUM('[2]CBL Score Standard'!$D106:$E106),IF(E50&lt;&gt;"",SUM('[2]CBL Score Standard'!$D106:$F106),IF(F50&lt;&gt;"",SUM('[2]CBL Score Standard'!$D106:$G106),IF(G50&lt;&gt;"",SUM('[2]CBL Score Standard'!$D106:$H106,0))))))</f>
        <v>0</v>
      </c>
      <c r="K50" s="1029"/>
      <c r="L50" s="1029"/>
      <c r="M50" s="934" t="s">
        <v>7</v>
      </c>
      <c r="N50" s="889" t="s">
        <v>59</v>
      </c>
      <c r="O50" s="925" t="s">
        <v>683</v>
      </c>
      <c r="P50" s="906">
        <v>43623</v>
      </c>
      <c r="Q50" s="891" t="s">
        <v>153</v>
      </c>
      <c r="R50" s="907" t="s">
        <v>156</v>
      </c>
      <c r="S50" s="889" t="s">
        <v>638</v>
      </c>
      <c r="T50" s="997" t="s">
        <v>73</v>
      </c>
      <c r="U50" s="1000"/>
      <c r="V50" s="1001"/>
      <c r="W50" s="997"/>
      <c r="X50" s="997"/>
      <c r="Y50" s="908" t="s">
        <v>631</v>
      </c>
      <c r="Z50" s="981">
        <f t="shared" si="2"/>
        <v>0</v>
      </c>
      <c r="AA50" s="982"/>
      <c r="AB50" s="982"/>
      <c r="AC50" s="982"/>
      <c r="AD50" s="982"/>
      <c r="AE50" s="980"/>
      <c r="AF50" s="980"/>
      <c r="AG50" s="980"/>
      <c r="AH50" s="980"/>
      <c r="AI50" s="980"/>
      <c r="AJ50" s="980"/>
    </row>
    <row r="51" spans="1:36" ht="42" thickBot="1" x14ac:dyDescent="0.35">
      <c r="A51" s="940" t="s">
        <v>144</v>
      </c>
      <c r="B51" s="933" t="s">
        <v>661</v>
      </c>
      <c r="C51" s="1002"/>
      <c r="D51" s="1002"/>
      <c r="E51" s="1002" t="s">
        <v>77</v>
      </c>
      <c r="F51" s="1002"/>
      <c r="G51" s="1002"/>
      <c r="H51" s="939">
        <f>IF(C51&lt;&gt;"",'[2]CBL Score Standard'!$D107,IF(D51&lt;&gt;"",SUM('[2]CBL Score Standard'!$D107:$E107),IF(E51&lt;&gt;"",SUM('[2]CBL Score Standard'!$D107:$F107),IF(F51&lt;&gt;"",SUM('[2]CBL Score Standard'!$D107:$G107),IF(G51&lt;&gt;"",SUM('[2]CBL Score Standard'!$D107:$H107,0))))))</f>
        <v>0.16558973290057469</v>
      </c>
      <c r="K51" s="1029"/>
      <c r="L51" s="1029"/>
      <c r="M51" s="934" t="s">
        <v>7</v>
      </c>
      <c r="N51" s="889" t="s">
        <v>56</v>
      </c>
      <c r="O51" s="925" t="s">
        <v>67</v>
      </c>
      <c r="P51" s="906"/>
      <c r="Q51" s="974" t="s">
        <v>639</v>
      </c>
      <c r="R51" s="975" t="s">
        <v>640</v>
      </c>
      <c r="S51" s="997"/>
      <c r="T51" s="997"/>
      <c r="U51" s="997"/>
      <c r="V51" s="997"/>
      <c r="W51" s="997"/>
      <c r="X51" s="997"/>
      <c r="Y51" s="908" t="s">
        <v>634</v>
      </c>
      <c r="Z51" s="981">
        <f t="shared" si="2"/>
        <v>0</v>
      </c>
      <c r="AA51" s="982"/>
      <c r="AB51" s="982"/>
      <c r="AC51" s="982"/>
      <c r="AD51" s="982"/>
      <c r="AE51" s="980"/>
      <c r="AF51" s="980"/>
      <c r="AG51" s="980"/>
      <c r="AH51" s="980"/>
      <c r="AI51" s="980"/>
      <c r="AJ51" s="980"/>
    </row>
    <row r="52" spans="1:36" ht="28.2" thickBot="1" x14ac:dyDescent="0.35">
      <c r="A52" s="940" t="s">
        <v>144</v>
      </c>
      <c r="B52" s="933" t="s">
        <v>662</v>
      </c>
      <c r="C52" s="1004"/>
      <c r="D52" s="1004"/>
      <c r="E52" s="1004"/>
      <c r="F52" s="1002"/>
      <c r="G52" s="1002"/>
      <c r="H52" s="939" t="b">
        <f>IF(C52&lt;&gt;"",'[2]CBL Score Standard'!$D108,IF(D52&lt;&gt;"",SUM('[2]CBL Score Standard'!$D108:$E108),IF(E52&lt;&gt;"",SUM('[2]CBL Score Standard'!$D108:$F108),IF(F52&lt;&gt;"",SUM('[2]CBL Score Standard'!$D108:$G108),IF(G52&lt;&gt;"",SUM('[2]CBL Score Standard'!$D108:$H108,0))))))</f>
        <v>0</v>
      </c>
      <c r="K52" s="1029"/>
      <c r="L52" s="1029"/>
      <c r="M52" s="934" t="s">
        <v>7</v>
      </c>
      <c r="N52" s="889" t="s">
        <v>55</v>
      </c>
      <c r="O52" s="925" t="s">
        <v>1</v>
      </c>
      <c r="P52" s="906"/>
      <c r="Q52" s="974" t="s">
        <v>641</v>
      </c>
      <c r="R52" s="975" t="s">
        <v>318</v>
      </c>
      <c r="S52" s="997"/>
      <c r="T52" s="997"/>
      <c r="U52" s="997"/>
      <c r="V52" s="997"/>
      <c r="W52" s="997"/>
      <c r="X52" s="997"/>
      <c r="Y52" s="908" t="s">
        <v>635</v>
      </c>
      <c r="Z52" s="981">
        <f t="shared" si="2"/>
        <v>0</v>
      </c>
      <c r="AA52" s="982"/>
      <c r="AB52" s="982"/>
      <c r="AC52" s="982"/>
      <c r="AD52" s="982"/>
      <c r="AE52" s="980"/>
      <c r="AF52" s="980"/>
      <c r="AG52" s="980"/>
      <c r="AH52" s="980"/>
      <c r="AI52" s="980"/>
      <c r="AJ52" s="980"/>
    </row>
    <row r="53" spans="1:36" ht="28.8" x14ac:dyDescent="0.3">
      <c r="A53" s="940" t="s">
        <v>144</v>
      </c>
      <c r="B53" s="933" t="s">
        <v>187</v>
      </c>
      <c r="C53" s="1003"/>
      <c r="D53" s="1002"/>
      <c r="E53" s="1002" t="s">
        <v>77</v>
      </c>
      <c r="F53" s="1002"/>
      <c r="G53" s="1002"/>
      <c r="H53" s="939">
        <f>IF(C53&lt;&gt;"",'[2]CBL Score Standard'!$D109,IF(D53&lt;&gt;"",SUM('[2]CBL Score Standard'!$D109:$E109),IF(E53&lt;&gt;"",SUM('[2]CBL Score Standard'!$D109:$F109),IF(F53&lt;&gt;"",SUM('[2]CBL Score Standard'!$D109:$G109),IF(G53&lt;&gt;"",SUM('[2]CBL Score Standard'!$D109:$H109,0))))))</f>
        <v>7.468064199148379E-2</v>
      </c>
      <c r="K53" s="1029"/>
      <c r="L53" s="1029"/>
      <c r="M53" s="934" t="s">
        <v>7</v>
      </c>
      <c r="N53" s="889" t="s">
        <v>56</v>
      </c>
      <c r="O53" s="925" t="s">
        <v>419</v>
      </c>
      <c r="P53" s="906">
        <v>43684</v>
      </c>
      <c r="Q53" s="891" t="s">
        <v>420</v>
      </c>
      <c r="R53" s="907" t="s">
        <v>420</v>
      </c>
      <c r="S53" s="889" t="s">
        <v>638</v>
      </c>
      <c r="T53" s="997" t="s">
        <v>72</v>
      </c>
      <c r="U53" s="1000"/>
      <c r="V53" s="997"/>
      <c r="W53" s="997"/>
      <c r="X53" s="997"/>
      <c r="Y53" s="973" t="s">
        <v>630</v>
      </c>
      <c r="Z53" s="981">
        <f t="shared" si="2"/>
        <v>0</v>
      </c>
      <c r="AA53" s="982"/>
      <c r="AB53" s="982"/>
      <c r="AC53" s="982"/>
      <c r="AD53" s="982"/>
      <c r="AE53" s="980"/>
      <c r="AF53" s="980"/>
      <c r="AG53" s="980"/>
      <c r="AH53" s="980"/>
      <c r="AI53" s="980"/>
      <c r="AJ53" s="980"/>
    </row>
    <row r="54" spans="1:36" ht="26.4" x14ac:dyDescent="0.3">
      <c r="A54" s="940" t="s">
        <v>144</v>
      </c>
      <c r="B54" s="933" t="s">
        <v>188</v>
      </c>
      <c r="C54" s="1003"/>
      <c r="D54" s="1002"/>
      <c r="E54" s="1002"/>
      <c r="F54" s="1002"/>
      <c r="G54" s="1002"/>
      <c r="H54" s="939" t="b">
        <f>IF(C54&lt;&gt;"",'[2]CBL Score Standard'!$D110,IF(D54&lt;&gt;"",SUM('[2]CBL Score Standard'!$D110:$E110),IF(E54&lt;&gt;"",SUM('[2]CBL Score Standard'!$D110:$F110),IF(F54&lt;&gt;"",SUM('[2]CBL Score Standard'!$D110:$G110),IF(G54&lt;&gt;"",SUM('[2]CBL Score Standard'!$D110:$H110,0))))))</f>
        <v>0</v>
      </c>
      <c r="K54" s="1029"/>
      <c r="L54" s="1029"/>
      <c r="M54" s="934" t="s">
        <v>7</v>
      </c>
      <c r="N54" s="889" t="s">
        <v>56</v>
      </c>
      <c r="O54" s="925" t="s">
        <v>421</v>
      </c>
      <c r="P54" s="890" t="s">
        <v>230</v>
      </c>
      <c r="Q54" s="891" t="s">
        <v>230</v>
      </c>
      <c r="R54" s="907" t="s">
        <v>230</v>
      </c>
      <c r="S54" s="889"/>
      <c r="T54" s="997"/>
      <c r="U54" s="997"/>
      <c r="V54" s="997"/>
      <c r="W54" s="997"/>
      <c r="X54" s="997"/>
      <c r="Y54" s="973" t="s">
        <v>628</v>
      </c>
      <c r="Z54" s="981">
        <f t="shared" si="2"/>
        <v>0</v>
      </c>
      <c r="AA54" s="982"/>
      <c r="AB54" s="982"/>
      <c r="AC54" s="982"/>
      <c r="AD54" s="982"/>
      <c r="AE54" s="980"/>
      <c r="AF54" s="980"/>
      <c r="AG54" s="980"/>
      <c r="AH54" s="980"/>
      <c r="AI54" s="980"/>
      <c r="AJ54" s="980"/>
    </row>
    <row r="55" spans="1:36" s="883" customFormat="1" x14ac:dyDescent="0.3">
      <c r="A55" s="940" t="s">
        <v>144</v>
      </c>
      <c r="B55" s="933" t="s">
        <v>189</v>
      </c>
      <c r="C55" s="1003"/>
      <c r="D55" s="1004"/>
      <c r="E55" s="1004"/>
      <c r="F55" s="1002"/>
      <c r="G55" s="1002"/>
      <c r="H55" s="939" t="b">
        <f>IF(C55&lt;&gt;"",'[2]CBL Score Standard'!$D111,IF(D55&lt;&gt;"",SUM('[2]CBL Score Standard'!$D111:$E111),IF(E55&lt;&gt;"",SUM('[2]CBL Score Standard'!$D111:$F111),IF(F55&lt;&gt;"",SUM('[2]CBL Score Standard'!$D111:$G111),IF(G55&lt;&gt;"",SUM('[2]CBL Score Standard'!$D111:$H111,0))))))</f>
        <v>0</v>
      </c>
      <c r="K55" s="1030"/>
      <c r="L55" s="1030"/>
      <c r="M55" s="934" t="s">
        <v>7</v>
      </c>
      <c r="N55" s="889" t="s">
        <v>54</v>
      </c>
      <c r="O55" s="925" t="s">
        <v>231</v>
      </c>
      <c r="P55" s="995">
        <v>43610</v>
      </c>
      <c r="Q55" s="892" t="s">
        <v>164</v>
      </c>
      <c r="R55" s="898" t="s">
        <v>165</v>
      </c>
      <c r="S55" s="889"/>
      <c r="T55" s="997"/>
      <c r="U55" s="997"/>
      <c r="V55" s="997"/>
      <c r="W55" s="997"/>
      <c r="X55" s="997"/>
      <c r="Y55" s="902" t="s">
        <v>232</v>
      </c>
      <c r="Z55" s="981">
        <f t="shared" si="2"/>
        <v>0</v>
      </c>
      <c r="AA55" s="982"/>
      <c r="AB55" s="982"/>
      <c r="AC55" s="982"/>
      <c r="AD55" s="982"/>
      <c r="AE55" s="980"/>
      <c r="AF55" s="980"/>
      <c r="AG55" s="980"/>
      <c r="AH55" s="980"/>
      <c r="AI55" s="980"/>
      <c r="AJ55" s="980"/>
    </row>
    <row r="56" spans="1:36" s="883" customFormat="1" x14ac:dyDescent="0.3">
      <c r="A56" s="940" t="s">
        <v>144</v>
      </c>
      <c r="B56" s="933" t="s">
        <v>190</v>
      </c>
      <c r="C56" s="1003"/>
      <c r="D56" s="1004"/>
      <c r="E56" s="1004"/>
      <c r="F56" s="1002"/>
      <c r="G56" s="1002"/>
      <c r="H56" s="939" t="b">
        <f>IF(C56&lt;&gt;"",'[2]CBL Score Standard'!$D112,IF(D56&lt;&gt;"",SUM('[2]CBL Score Standard'!$D112:$E112),IF(E56&lt;&gt;"",SUM('[2]CBL Score Standard'!$D112:$F112),IF(F56&lt;&gt;"",SUM('[2]CBL Score Standard'!$D112:$G112),IF(G56&lt;&gt;"",SUM('[2]CBL Score Standard'!$D112:$H112,0))))))</f>
        <v>0</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c r="E57" s="1002" t="s">
        <v>77</v>
      </c>
      <c r="F57" s="1002"/>
      <c r="G57" s="1002"/>
      <c r="H57" s="939">
        <f>IF(C57&lt;&gt;"",'[2]CBL Score Standard'!$D113,IF(D57&lt;&gt;"",SUM('[2]CBL Score Standard'!$D113:$E113),IF(E57&lt;&gt;"",SUM('[2]CBL Score Standard'!$D113:$F113),IF(F57&lt;&gt;"",SUM('[2]CBL Score Standard'!$D113:$G113),IF(G57&lt;&gt;"",SUM('[2]CBL Score Standard'!$D113:$H113,0))))))</f>
        <v>7.468064199148379E-2</v>
      </c>
      <c r="K57" s="1173" t="s">
        <v>233</v>
      </c>
      <c r="L57" s="1174"/>
      <c r="M57" s="1174"/>
      <c r="N57" s="1174"/>
      <c r="O57" s="1174"/>
      <c r="P57" s="1174"/>
      <c r="Q57" s="1174"/>
      <c r="R57" s="1174"/>
      <c r="S57" s="1174"/>
      <c r="T57" s="1174"/>
      <c r="U57" s="1174"/>
      <c r="V57" s="1174"/>
      <c r="W57" s="1174"/>
      <c r="X57" s="1174"/>
      <c r="Y57" s="1174"/>
      <c r="Z57" s="985"/>
      <c r="AA57" s="1026"/>
      <c r="AB57" s="1026"/>
      <c r="AC57" s="1026"/>
      <c r="AD57" s="1026"/>
      <c r="AE57" s="1026"/>
      <c r="AF57" s="1026"/>
      <c r="AG57" s="1026"/>
      <c r="AH57" s="1026"/>
      <c r="AI57" s="1026"/>
      <c r="AJ57" s="1026"/>
    </row>
    <row r="58" spans="1:36" ht="27.6" x14ac:dyDescent="0.3">
      <c r="A58" s="940" t="s">
        <v>55</v>
      </c>
      <c r="B58" s="933" t="s">
        <v>419</v>
      </c>
      <c r="C58" s="1003" t="s">
        <v>77</v>
      </c>
      <c r="D58" s="1003"/>
      <c r="E58" s="1004"/>
      <c r="F58" s="1002"/>
      <c r="G58" s="1002"/>
      <c r="H58" s="939">
        <f>IF(C58&lt;&gt;"",'[2]CBL Score Standard'!$D114,IF(D58&lt;&gt;"",SUM('[2]CBL Score Standard'!$D114:$E114),IF(E58&lt;&gt;"",SUM('[2]CBL Score Standard'!$D114:$F114),IF(F58&lt;&gt;"",SUM('[2]CBL Score Standard'!$D114:$G114),IF(G58&lt;&gt;"",SUM('[2]CBL Score Standard'!$D114:$H114,0))))))</f>
        <v>0</v>
      </c>
      <c r="K58" s="1037" t="s">
        <v>133</v>
      </c>
      <c r="L58" s="1037" t="s">
        <v>91</v>
      </c>
      <c r="M58" s="1182" t="s">
        <v>75</v>
      </c>
      <c r="N58" s="1184" t="s">
        <v>134</v>
      </c>
      <c r="O58" s="1025" t="s">
        <v>135</v>
      </c>
      <c r="P58" s="1037" t="s">
        <v>136</v>
      </c>
      <c r="Q58" s="1037" t="s">
        <v>137</v>
      </c>
      <c r="R58" s="1037" t="s">
        <v>138</v>
      </c>
      <c r="S58" s="1035" t="s">
        <v>139</v>
      </c>
      <c r="T58" s="1027" t="s">
        <v>344</v>
      </c>
      <c r="U58" s="1027" t="s">
        <v>342</v>
      </c>
      <c r="V58" s="1027" t="s">
        <v>343</v>
      </c>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940" t="s">
        <v>56</v>
      </c>
      <c r="B59" s="933" t="s">
        <v>421</v>
      </c>
      <c r="C59" s="1003"/>
      <c r="D59" s="1003"/>
      <c r="E59" s="1004"/>
      <c r="F59" s="1002"/>
      <c r="G59" s="1002"/>
      <c r="H59" s="939" t="b">
        <f>IF(C59&lt;&gt;"",'[2]CBL Score Standard'!$D115,IF(D59&lt;&gt;"",SUM('[2]CBL Score Standard'!$D115:$E115),IF(E59&lt;&gt;"",SUM('[2]CBL Score Standard'!$D115:$F115),IF(F59&lt;&gt;"",SUM('[2]CBL Score Standard'!$D115:$G115),IF(G59&lt;&gt;"",SUM('[2]CBL Score Standard'!$D115:$H115,0))))))</f>
        <v>0</v>
      </c>
      <c r="K59" s="1031"/>
      <c r="L59" s="1031"/>
      <c r="M59" s="1183"/>
      <c r="N59" s="1185"/>
      <c r="O59" s="1024"/>
      <c r="P59" s="888" t="s">
        <v>141</v>
      </c>
      <c r="Q59" s="1031"/>
      <c r="R59" s="1031"/>
      <c r="S59" s="1036"/>
      <c r="T59" s="1027"/>
      <c r="U59" s="1027"/>
      <c r="V59" s="1027"/>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028" t="s">
        <v>142</v>
      </c>
      <c r="L60" s="1028" t="s">
        <v>143</v>
      </c>
      <c r="M60" s="934" t="s">
        <v>8</v>
      </c>
      <c r="N60" s="910" t="s">
        <v>2</v>
      </c>
      <c r="O60" s="891" t="s">
        <v>234</v>
      </c>
      <c r="P60" s="911"/>
      <c r="Q60" s="909"/>
      <c r="R60" s="912"/>
      <c r="S60" s="889"/>
      <c r="T60" s="997"/>
      <c r="U60" s="997"/>
      <c r="V60" s="997" t="str">
        <f t="shared" ref="V60:V67" si="3">IF(AND(W60="Y",X60="Y"),"Passed",IF(T60="M","Passed", ""))</f>
        <v/>
      </c>
      <c r="W60" s="997"/>
      <c r="X60" s="997"/>
      <c r="Y60" s="908"/>
      <c r="Z60" s="981">
        <f t="shared" ref="Z60:Z67" si="4">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029"/>
      <c r="L61" s="1029"/>
      <c r="M61" s="934" t="s">
        <v>8</v>
      </c>
      <c r="N61" s="910" t="s">
        <v>63</v>
      </c>
      <c r="O61" s="891" t="s">
        <v>236</v>
      </c>
      <c r="P61" s="911"/>
      <c r="Q61" s="909"/>
      <c r="R61" s="912"/>
      <c r="S61" s="889"/>
      <c r="T61" s="997"/>
      <c r="U61" s="997"/>
      <c r="V61" s="997" t="str">
        <f t="shared" si="3"/>
        <v/>
      </c>
      <c r="W61" s="997"/>
      <c r="X61" s="997"/>
      <c r="Y61" s="908"/>
      <c r="Z61" s="981">
        <f t="shared" si="4"/>
        <v>0</v>
      </c>
      <c r="AA61" s="982"/>
      <c r="AB61" s="982"/>
      <c r="AC61" s="982"/>
      <c r="AD61" s="982"/>
      <c r="AE61" s="980"/>
      <c r="AF61" s="980"/>
      <c r="AG61" s="980"/>
      <c r="AH61" s="980"/>
      <c r="AI61" s="980"/>
      <c r="AJ61" s="980"/>
    </row>
    <row r="62" spans="1:36" x14ac:dyDescent="0.3">
      <c r="A62" s="940" t="s">
        <v>56</v>
      </c>
      <c r="B62" s="933" t="s">
        <v>67</v>
      </c>
      <c r="C62" s="1003"/>
      <c r="D62" s="1003"/>
      <c r="E62" s="1002"/>
      <c r="F62" s="1002"/>
      <c r="G62" s="1002"/>
      <c r="H62" s="939" t="b">
        <f>IF(C62&lt;&gt;"",'[2]CBL Score Standard'!$D118,IF(D62&lt;&gt;"",SUM('[2]CBL Score Standard'!$D118:$E118),IF(E62&lt;&gt;"",SUM('[2]CBL Score Standard'!$D118:$F118),IF(F62&lt;&gt;"",SUM('[2]CBL Score Standard'!$D118:$G118),IF(G62&lt;&gt;"",SUM('[2]CBL Score Standard'!$D118:$H118,0))))))</f>
        <v>0</v>
      </c>
      <c r="K62" s="1029"/>
      <c r="L62" s="1029"/>
      <c r="M62" s="934" t="s">
        <v>8</v>
      </c>
      <c r="N62" s="889" t="s">
        <v>56</v>
      </c>
      <c r="O62" s="891" t="s">
        <v>237</v>
      </c>
      <c r="P62" s="911"/>
      <c r="Q62" s="909"/>
      <c r="R62" s="912"/>
      <c r="S62" s="889"/>
      <c r="T62" s="997"/>
      <c r="U62" s="997"/>
      <c r="V62" s="997" t="str">
        <f t="shared" si="3"/>
        <v/>
      </c>
      <c r="W62" s="997"/>
      <c r="X62" s="997"/>
      <c r="Y62" s="908"/>
      <c r="Z62" s="981">
        <f t="shared" si="4"/>
        <v>0</v>
      </c>
      <c r="AA62" s="982"/>
      <c r="AB62" s="982"/>
      <c r="AC62" s="982"/>
      <c r="AD62" s="982"/>
      <c r="AE62" s="980"/>
      <c r="AF62" s="980"/>
      <c r="AG62" s="980"/>
      <c r="AH62" s="980"/>
      <c r="AI62" s="980"/>
      <c r="AJ62" s="980"/>
    </row>
    <row r="63" spans="1:36" ht="12.75" customHeight="1" thickBot="1" x14ac:dyDescent="0.35">
      <c r="A63" s="941" t="s">
        <v>55</v>
      </c>
      <c r="B63" s="933" t="s">
        <v>1</v>
      </c>
      <c r="C63" s="1003"/>
      <c r="D63" s="1003"/>
      <c r="E63" s="1002"/>
      <c r="F63" s="1002"/>
      <c r="G63" s="1002"/>
      <c r="H63" s="939" t="b">
        <f>IF(C63&lt;&gt;"",'[2]CBL Score Standard'!$D119,IF(D63&lt;&gt;"",SUM('[2]CBL Score Standard'!$D119:$E119),IF(E63&lt;&gt;"",SUM('[2]CBL Score Standard'!$D119:$F119),IF(F63&lt;&gt;"",SUM('[2]CBL Score Standard'!$D119:$G119),IF(G63&lt;&gt;"",SUM('[2]CBL Score Standard'!$D119:$H119,0))))))</f>
        <v>0</v>
      </c>
      <c r="K63" s="1029"/>
      <c r="L63" s="1029"/>
      <c r="M63" s="934" t="s">
        <v>8</v>
      </c>
      <c r="N63" s="889" t="s">
        <v>55</v>
      </c>
      <c r="O63" s="891" t="s">
        <v>238</v>
      </c>
      <c r="P63" s="911"/>
      <c r="Q63" s="909"/>
      <c r="R63" s="912"/>
      <c r="S63" s="889"/>
      <c r="T63" s="997"/>
      <c r="U63" s="997"/>
      <c r="V63" s="997" t="str">
        <f t="shared" si="3"/>
        <v/>
      </c>
      <c r="W63" s="997"/>
      <c r="X63" s="997"/>
      <c r="Y63" s="908"/>
      <c r="Z63" s="981">
        <f t="shared" si="4"/>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1.9221629991364679</v>
      </c>
      <c r="K64" s="1029"/>
      <c r="L64" s="1029"/>
      <c r="M64" s="934" t="s">
        <v>8</v>
      </c>
      <c r="N64" s="910" t="s">
        <v>53</v>
      </c>
      <c r="O64" s="891" t="s">
        <v>239</v>
      </c>
      <c r="P64" s="911"/>
      <c r="Q64" s="909"/>
      <c r="R64" s="912"/>
      <c r="S64" s="889"/>
      <c r="T64" s="997"/>
      <c r="U64" s="997"/>
      <c r="V64" s="997" t="str">
        <f t="shared" si="3"/>
        <v/>
      </c>
      <c r="W64" s="997"/>
      <c r="X64" s="997"/>
      <c r="Y64" s="908"/>
      <c r="Z64" s="981">
        <f t="shared" si="4"/>
        <v>0</v>
      </c>
      <c r="AA64" s="982"/>
      <c r="AB64" s="982"/>
      <c r="AC64" s="982"/>
      <c r="AD64" s="982"/>
      <c r="AE64" s="980"/>
      <c r="AF64" s="980"/>
      <c r="AG64" s="980"/>
      <c r="AH64" s="980"/>
      <c r="AI64" s="980"/>
      <c r="AJ64" s="980"/>
    </row>
    <row r="65" spans="1:36" ht="28.2" thickBot="1" x14ac:dyDescent="0.35">
      <c r="A65" s="942" t="s">
        <v>83</v>
      </c>
      <c r="B65" s="943"/>
      <c r="C65" s="954">
        <v>0.72727272727272729</v>
      </c>
      <c r="D65" s="954">
        <v>0.78947368421052633</v>
      </c>
      <c r="E65" s="954">
        <v>0.5161290322580645</v>
      </c>
      <c r="F65" s="954">
        <v>0</v>
      </c>
      <c r="G65" s="954">
        <v>0</v>
      </c>
      <c r="H65" s="944">
        <v>0</v>
      </c>
      <c r="K65" s="1029"/>
      <c r="L65" s="1029"/>
      <c r="M65" s="934" t="s">
        <v>8</v>
      </c>
      <c r="N65" s="910" t="s">
        <v>59</v>
      </c>
      <c r="O65" s="891" t="s">
        <v>240</v>
      </c>
      <c r="P65" s="911"/>
      <c r="Q65" s="909"/>
      <c r="R65" s="912"/>
      <c r="S65" s="889"/>
      <c r="T65" s="997"/>
      <c r="U65" s="997"/>
      <c r="V65" s="997" t="str">
        <f t="shared" si="3"/>
        <v/>
      </c>
      <c r="W65" s="997"/>
      <c r="X65" s="997"/>
      <c r="Y65" s="908"/>
      <c r="Z65" s="981">
        <f t="shared" si="4"/>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0</v>
      </c>
      <c r="K66" s="1029"/>
      <c r="L66" s="1029"/>
      <c r="M66" s="934" t="s">
        <v>8</v>
      </c>
      <c r="N66" s="910" t="s">
        <v>55</v>
      </c>
      <c r="O66" s="891" t="s">
        <v>515</v>
      </c>
      <c r="P66" s="911"/>
      <c r="Q66" s="909"/>
      <c r="R66" s="912"/>
      <c r="S66" s="889"/>
      <c r="T66" s="997"/>
      <c r="U66" s="997"/>
      <c r="V66" s="997" t="str">
        <f t="shared" si="3"/>
        <v/>
      </c>
      <c r="W66" s="997"/>
      <c r="X66" s="997"/>
      <c r="Y66" s="908"/>
      <c r="Z66" s="981">
        <f t="shared" si="4"/>
        <v>0</v>
      </c>
      <c r="AA66" s="982"/>
      <c r="AB66" s="982"/>
      <c r="AC66" s="982"/>
      <c r="AD66" s="982"/>
      <c r="AE66" s="980"/>
      <c r="AF66" s="980"/>
      <c r="AG66" s="980"/>
      <c r="AH66" s="980"/>
      <c r="AI66" s="980"/>
      <c r="AJ66" s="980"/>
    </row>
    <row r="67" spans="1:36" x14ac:dyDescent="0.3">
      <c r="C67" s="955"/>
      <c r="D67" s="955"/>
      <c r="E67" s="955"/>
      <c r="F67" s="955"/>
      <c r="G67" s="955"/>
      <c r="K67" s="1030"/>
      <c r="L67" s="1030"/>
      <c r="M67" s="934" t="s">
        <v>8</v>
      </c>
      <c r="N67" s="910" t="s">
        <v>149</v>
      </c>
      <c r="O67" s="891" t="s">
        <v>370</v>
      </c>
      <c r="P67" s="904" t="s">
        <v>145</v>
      </c>
      <c r="Q67" s="892" t="s">
        <v>217</v>
      </c>
      <c r="R67" s="898" t="s">
        <v>241</v>
      </c>
      <c r="S67" s="889"/>
      <c r="T67" s="997"/>
      <c r="U67" s="997"/>
      <c r="V67" s="997" t="str">
        <f t="shared" si="3"/>
        <v/>
      </c>
      <c r="W67" s="997"/>
      <c r="X67" s="997"/>
      <c r="Y67" s="899" t="s">
        <v>242</v>
      </c>
      <c r="Z67" s="981">
        <f t="shared" si="4"/>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73" t="s">
        <v>243</v>
      </c>
      <c r="L69" s="1174"/>
      <c r="M69" s="1174"/>
      <c r="N69" s="1174"/>
      <c r="O69" s="1174"/>
      <c r="P69" s="1174"/>
      <c r="Q69" s="1174"/>
      <c r="R69" s="1174"/>
      <c r="S69" s="1174"/>
      <c r="T69" s="1174"/>
      <c r="U69" s="1174"/>
      <c r="V69" s="1174"/>
      <c r="W69" s="1174"/>
      <c r="X69" s="1174"/>
      <c r="Y69" s="1174"/>
      <c r="Z69" s="985"/>
      <c r="AA69" s="1026"/>
      <c r="AB69" s="1026"/>
      <c r="AC69" s="1026"/>
      <c r="AD69" s="1026"/>
      <c r="AE69" s="1026"/>
      <c r="AF69" s="1026"/>
      <c r="AG69" s="1026"/>
      <c r="AH69" s="1026"/>
      <c r="AI69" s="1026"/>
      <c r="AJ69" s="1026"/>
    </row>
    <row r="70" spans="1:36" ht="27.6" x14ac:dyDescent="0.3">
      <c r="C70" s="955"/>
      <c r="D70" s="955"/>
      <c r="E70" s="955"/>
      <c r="F70" s="955"/>
      <c r="G70" s="955"/>
      <c r="K70" s="1037" t="s">
        <v>133</v>
      </c>
      <c r="L70" s="1037" t="s">
        <v>91</v>
      </c>
      <c r="M70" s="1182" t="s">
        <v>75</v>
      </c>
      <c r="N70" s="1184" t="s">
        <v>134</v>
      </c>
      <c r="O70" s="1025" t="s">
        <v>135</v>
      </c>
      <c r="P70" s="1037" t="s">
        <v>136</v>
      </c>
      <c r="Q70" s="1037" t="s">
        <v>137</v>
      </c>
      <c r="R70" s="1037" t="s">
        <v>138</v>
      </c>
      <c r="S70" s="1035" t="s">
        <v>139</v>
      </c>
      <c r="T70" s="1027" t="s">
        <v>344</v>
      </c>
      <c r="U70" s="1027" t="s">
        <v>342</v>
      </c>
      <c r="V70" s="1027" t="s">
        <v>343</v>
      </c>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955"/>
      <c r="D71" s="955"/>
      <c r="E71" s="955"/>
      <c r="F71" s="955"/>
      <c r="G71" s="955"/>
      <c r="K71" s="1031"/>
      <c r="L71" s="1031"/>
      <c r="M71" s="1183"/>
      <c r="N71" s="1185"/>
      <c r="O71" s="1024"/>
      <c r="P71" s="888" t="s">
        <v>141</v>
      </c>
      <c r="Q71" s="1031"/>
      <c r="R71" s="1031"/>
      <c r="S71" s="1036"/>
      <c r="T71" s="1027"/>
      <c r="U71" s="1027"/>
      <c r="V71" s="1027"/>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C72" s="955"/>
      <c r="D72" s="955"/>
      <c r="E72" s="955"/>
      <c r="F72" s="955"/>
      <c r="G72" s="955"/>
      <c r="K72" s="1028" t="s">
        <v>142</v>
      </c>
      <c r="L72" s="1028" t="s">
        <v>143</v>
      </c>
      <c r="M72" s="934" t="s">
        <v>9</v>
      </c>
      <c r="N72" s="910" t="s">
        <v>235</v>
      </c>
      <c r="O72" s="891" t="s">
        <v>244</v>
      </c>
      <c r="P72" s="913"/>
      <c r="Q72" s="914"/>
      <c r="R72" s="915"/>
      <c r="S72" s="889"/>
      <c r="T72" s="997"/>
      <c r="U72" s="997"/>
      <c r="V72" s="997" t="str">
        <f>IF(AND(W72="Y",X72="Y"),"Passed",IF(T72="M","Passed", ""))</f>
        <v/>
      </c>
      <c r="W72" s="997"/>
      <c r="X72" s="997"/>
      <c r="Y72" s="916"/>
      <c r="Z72" s="981">
        <f t="shared" ref="Z72:Z75" si="5">DATEDIF(AA72,AB72,"m")/12+DATEDIF(AC72,AD72,"m")/12+DATEDIF(AE72,AF72,"m")/12+DATEDIF(AG72,AH72,"m")/12+DATEDIF(AI72,AJ72,"m")/12</f>
        <v>0</v>
      </c>
      <c r="AA72" s="982"/>
      <c r="AB72" s="982"/>
      <c r="AC72" s="982"/>
      <c r="AD72" s="982"/>
      <c r="AE72" s="980"/>
      <c r="AF72" s="980"/>
      <c r="AG72" s="980"/>
      <c r="AH72" s="980"/>
      <c r="AI72" s="980"/>
      <c r="AJ72" s="980"/>
    </row>
    <row r="73" spans="1:36" x14ac:dyDescent="0.3">
      <c r="C73" s="955"/>
      <c r="D73" s="955"/>
      <c r="E73" s="955"/>
      <c r="F73" s="955"/>
      <c r="G73" s="955"/>
      <c r="K73" s="1029"/>
      <c r="L73" s="1029"/>
      <c r="M73" s="934" t="s">
        <v>9</v>
      </c>
      <c r="N73" s="910" t="s">
        <v>229</v>
      </c>
      <c r="O73" s="891" t="s">
        <v>245</v>
      </c>
      <c r="P73" s="913"/>
      <c r="Q73" s="914"/>
      <c r="R73" s="915"/>
      <c r="S73" s="889"/>
      <c r="T73" s="997"/>
      <c r="U73" s="997"/>
      <c r="V73" s="997" t="str">
        <f>IF(AND(W73="Y",X73="Y"),"Passed",IF(T73="M","Passed", ""))</f>
        <v/>
      </c>
      <c r="W73" s="997"/>
      <c r="X73" s="997"/>
      <c r="Y73" s="916"/>
      <c r="Z73" s="981">
        <f t="shared" si="5"/>
        <v>0</v>
      </c>
      <c r="AA73" s="982"/>
      <c r="AB73" s="982"/>
      <c r="AC73" s="982"/>
      <c r="AD73" s="982"/>
      <c r="AE73" s="980"/>
      <c r="AF73" s="980"/>
      <c r="AG73" s="980"/>
      <c r="AH73" s="980"/>
      <c r="AI73" s="980"/>
      <c r="AJ73" s="980"/>
    </row>
    <row r="74" spans="1:36" ht="41.4" x14ac:dyDescent="0.3">
      <c r="C74" s="955"/>
      <c r="D74" s="955"/>
      <c r="E74" s="955"/>
      <c r="F74" s="955"/>
      <c r="G74" s="955"/>
      <c r="K74" s="1029"/>
      <c r="L74" s="1029"/>
      <c r="M74" s="934" t="s">
        <v>9</v>
      </c>
      <c r="N74" s="910" t="s">
        <v>3</v>
      </c>
      <c r="O74" s="891" t="s">
        <v>516</v>
      </c>
      <c r="P74" s="913"/>
      <c r="Q74" s="914"/>
      <c r="R74" s="915"/>
      <c r="S74" s="889"/>
      <c r="T74" s="997"/>
      <c r="U74" s="997"/>
      <c r="V74" s="997" t="str">
        <f>IF(AND(W74="Y",X74="Y"),"Passed",IF(T74="M","Passed", ""))</f>
        <v/>
      </c>
      <c r="W74" s="997"/>
      <c r="X74" s="997"/>
      <c r="Y74" s="916"/>
      <c r="Z74" s="981">
        <f t="shared" si="5"/>
        <v>0</v>
      </c>
      <c r="AA74" s="982"/>
      <c r="AB74" s="982"/>
      <c r="AC74" s="982"/>
      <c r="AD74" s="982"/>
      <c r="AE74" s="980"/>
      <c r="AF74" s="980"/>
      <c r="AG74" s="980"/>
      <c r="AH74" s="980"/>
      <c r="AI74" s="980"/>
      <c r="AJ74" s="980"/>
    </row>
    <row r="75" spans="1:36" ht="12.75" customHeight="1" x14ac:dyDescent="0.3">
      <c r="C75" s="955"/>
      <c r="D75" s="955"/>
      <c r="E75" s="955"/>
      <c r="F75" s="955"/>
      <c r="G75" s="955"/>
      <c r="K75" s="1030"/>
      <c r="L75" s="1030"/>
      <c r="M75" s="934" t="s">
        <v>9</v>
      </c>
      <c r="N75" s="910" t="s">
        <v>3</v>
      </c>
      <c r="O75" s="891" t="s">
        <v>246</v>
      </c>
      <c r="P75" s="913"/>
      <c r="Q75" s="914"/>
      <c r="R75" s="915"/>
      <c r="S75" s="889"/>
      <c r="T75" s="997"/>
      <c r="U75" s="997"/>
      <c r="V75" s="997" t="str">
        <f>IF(AND(W75="Y",X75="Y"),"Passed",IF(T75="M","Passed", ""))</f>
        <v/>
      </c>
      <c r="W75" s="997"/>
      <c r="X75" s="997"/>
      <c r="Y75" s="916"/>
      <c r="Z75" s="981">
        <f t="shared" si="5"/>
        <v>0</v>
      </c>
      <c r="AA75" s="982"/>
      <c r="AB75" s="982"/>
      <c r="AC75" s="982"/>
      <c r="AD75" s="982"/>
      <c r="AE75" s="980"/>
      <c r="AF75" s="980"/>
      <c r="AG75" s="980"/>
      <c r="AH75" s="980"/>
      <c r="AI75" s="980"/>
      <c r="AJ75" s="980"/>
    </row>
    <row r="76" spans="1:36" x14ac:dyDescent="0.3">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C80" s="955"/>
      <c r="D80" s="955"/>
      <c r="E80" s="955"/>
      <c r="F80" s="955"/>
      <c r="G80" s="955"/>
    </row>
    <row r="81" spans="3:7" x14ac:dyDescent="0.3">
      <c r="C81" s="955"/>
      <c r="D81" s="955"/>
      <c r="E81" s="955"/>
      <c r="F81" s="955"/>
      <c r="G81" s="955"/>
    </row>
    <row r="82" spans="3:7" x14ac:dyDescent="0.3">
      <c r="C82" s="955"/>
      <c r="D82" s="955"/>
      <c r="E82" s="955"/>
      <c r="F82" s="955"/>
      <c r="G82" s="955"/>
    </row>
    <row r="83" spans="3:7" x14ac:dyDescent="0.3">
      <c r="C83" s="955"/>
      <c r="D83" s="955"/>
      <c r="E83" s="955"/>
      <c r="F83" s="955"/>
      <c r="G83" s="955"/>
    </row>
    <row r="84" spans="3:7" x14ac:dyDescent="0.3">
      <c r="C84" s="955"/>
      <c r="D84" s="955"/>
      <c r="E84" s="955"/>
      <c r="F84" s="955"/>
      <c r="G84" s="955"/>
    </row>
    <row r="85" spans="3:7" x14ac:dyDescent="0.3">
      <c r="C85" s="955"/>
      <c r="D85" s="955"/>
      <c r="E85" s="955"/>
      <c r="F85" s="955"/>
      <c r="G85" s="955"/>
    </row>
    <row r="86" spans="3:7" x14ac:dyDescent="0.3">
      <c r="C86" s="955"/>
      <c r="D86" s="955"/>
      <c r="E86" s="955"/>
      <c r="F86" s="955"/>
      <c r="G86" s="955"/>
    </row>
    <row r="87" spans="3:7" x14ac:dyDescent="0.3">
      <c r="C87" s="955"/>
      <c r="D87" s="955"/>
      <c r="E87" s="955"/>
      <c r="F87" s="955"/>
      <c r="G87" s="955"/>
    </row>
    <row r="88" spans="3:7" x14ac:dyDescent="0.3">
      <c r="C88" s="955"/>
      <c r="D88" s="955"/>
      <c r="E88" s="955"/>
      <c r="F88" s="955"/>
      <c r="G88" s="955"/>
    </row>
    <row r="89" spans="3:7" x14ac:dyDescent="0.3">
      <c r="C89" s="955"/>
      <c r="D89" s="955"/>
      <c r="E89" s="955"/>
      <c r="F89" s="955"/>
      <c r="G89" s="955"/>
    </row>
    <row r="90" spans="3:7" x14ac:dyDescent="0.3">
      <c r="C90" s="955"/>
      <c r="D90" s="955"/>
      <c r="E90" s="955"/>
      <c r="F90" s="955"/>
      <c r="G90" s="955"/>
    </row>
    <row r="91" spans="3:7" x14ac:dyDescent="0.3">
      <c r="C91" s="955"/>
      <c r="D91" s="955"/>
      <c r="E91" s="955"/>
      <c r="F91" s="955"/>
      <c r="G91" s="955"/>
    </row>
    <row r="92" spans="3:7" x14ac:dyDescent="0.3">
      <c r="C92" s="955"/>
      <c r="D92" s="955"/>
      <c r="E92" s="955"/>
      <c r="F92" s="955"/>
      <c r="G92" s="955"/>
    </row>
    <row r="93" spans="3:7" x14ac:dyDescent="0.3">
      <c r="C93" s="955"/>
      <c r="D93" s="955"/>
      <c r="E93" s="955"/>
      <c r="F93" s="955"/>
      <c r="G93" s="955"/>
    </row>
    <row r="94" spans="3:7" x14ac:dyDescent="0.3">
      <c r="C94" s="955"/>
      <c r="D94" s="955"/>
      <c r="E94" s="955"/>
      <c r="F94" s="955"/>
      <c r="G94" s="955"/>
    </row>
    <row r="95" spans="3:7" x14ac:dyDescent="0.3">
      <c r="C95" s="955"/>
      <c r="D95" s="955"/>
      <c r="E95" s="955"/>
      <c r="F95" s="955"/>
      <c r="G95" s="955"/>
    </row>
    <row r="96" spans="3:7" x14ac:dyDescent="0.3">
      <c r="C96" s="955"/>
      <c r="D96" s="955"/>
      <c r="E96" s="955"/>
      <c r="F96" s="955"/>
      <c r="G96" s="955"/>
    </row>
    <row r="97" spans="3:7" x14ac:dyDescent="0.3">
      <c r="C97" s="955"/>
      <c r="D97" s="955"/>
      <c r="E97" s="955"/>
      <c r="F97" s="955"/>
      <c r="G97" s="955"/>
    </row>
    <row r="98" spans="3:7" x14ac:dyDescent="0.3">
      <c r="C98" s="955"/>
      <c r="D98" s="955"/>
      <c r="E98" s="955"/>
      <c r="F98" s="955"/>
      <c r="G98" s="955"/>
    </row>
    <row r="99" spans="3:7" x14ac:dyDescent="0.3">
      <c r="C99" s="955"/>
      <c r="D99" s="955"/>
      <c r="E99" s="955"/>
      <c r="F99" s="955"/>
      <c r="G99" s="955"/>
    </row>
    <row r="100" spans="3:7" x14ac:dyDescent="0.3">
      <c r="C100" s="955"/>
      <c r="D100" s="955"/>
      <c r="E100" s="955"/>
      <c r="F100" s="955"/>
      <c r="G100" s="955"/>
    </row>
    <row r="101" spans="3:7" x14ac:dyDescent="0.3">
      <c r="C101" s="955"/>
      <c r="D101" s="955"/>
      <c r="E101" s="955"/>
      <c r="F101" s="955"/>
      <c r="G101" s="955"/>
    </row>
    <row r="102" spans="3:7" x14ac:dyDescent="0.3">
      <c r="C102" s="955"/>
      <c r="D102" s="955"/>
      <c r="E102" s="955"/>
      <c r="F102" s="955"/>
      <c r="G102" s="955"/>
    </row>
    <row r="103" spans="3:7" x14ac:dyDescent="0.3">
      <c r="C103" s="955"/>
      <c r="D103" s="955"/>
      <c r="E103" s="955"/>
      <c r="F103" s="955"/>
      <c r="G103" s="955"/>
    </row>
    <row r="104" spans="3:7" x14ac:dyDescent="0.3">
      <c r="C104" s="955"/>
      <c r="D104" s="955"/>
      <c r="E104" s="955"/>
      <c r="F104" s="955"/>
      <c r="G104" s="955"/>
    </row>
    <row r="105" spans="3:7" x14ac:dyDescent="0.3">
      <c r="C105" s="955"/>
      <c r="D105" s="955"/>
      <c r="E105" s="955"/>
      <c r="F105" s="955"/>
      <c r="G105" s="955"/>
    </row>
    <row r="106" spans="3:7" x14ac:dyDescent="0.3">
      <c r="C106" s="955"/>
      <c r="D106" s="955"/>
      <c r="E106" s="955"/>
      <c r="F106" s="955"/>
      <c r="G106" s="955"/>
    </row>
    <row r="107" spans="3:7" x14ac:dyDescent="0.3">
      <c r="C107" s="955"/>
      <c r="D107" s="955"/>
      <c r="E107" s="955"/>
      <c r="F107" s="955"/>
      <c r="G107" s="955"/>
    </row>
    <row r="108" spans="3:7" x14ac:dyDescent="0.3">
      <c r="C108" s="955"/>
      <c r="D108" s="955"/>
      <c r="E108" s="955"/>
      <c r="F108" s="955"/>
      <c r="G108" s="955"/>
    </row>
    <row r="109" spans="3:7" x14ac:dyDescent="0.3">
      <c r="C109" s="955"/>
      <c r="D109" s="955"/>
      <c r="E109" s="955"/>
      <c r="F109" s="955"/>
      <c r="G109" s="955"/>
    </row>
    <row r="110" spans="3:7" x14ac:dyDescent="0.3">
      <c r="C110" s="955"/>
      <c r="D110" s="955"/>
      <c r="E110" s="955"/>
      <c r="F110" s="955"/>
      <c r="G110" s="955"/>
    </row>
    <row r="111" spans="3:7" x14ac:dyDescent="0.3">
      <c r="C111" s="955"/>
      <c r="D111" s="955"/>
      <c r="E111" s="955"/>
      <c r="F111" s="955"/>
      <c r="G111" s="955"/>
    </row>
    <row r="112" spans="3:7" x14ac:dyDescent="0.3">
      <c r="C112" s="955"/>
      <c r="D112" s="955"/>
      <c r="E112" s="955"/>
      <c r="F112" s="955"/>
      <c r="G112" s="955"/>
    </row>
    <row r="113" spans="3:7" x14ac:dyDescent="0.3">
      <c r="C113" s="955"/>
      <c r="D113" s="955"/>
      <c r="E113" s="955"/>
      <c r="F113" s="955"/>
      <c r="G113" s="955"/>
    </row>
    <row r="114" spans="3:7" x14ac:dyDescent="0.3">
      <c r="C114" s="955"/>
      <c r="D114" s="955"/>
      <c r="E114" s="955"/>
      <c r="F114" s="955"/>
      <c r="G114" s="955"/>
    </row>
    <row r="115" spans="3:7" x14ac:dyDescent="0.3">
      <c r="C115" s="955"/>
      <c r="D115" s="955"/>
      <c r="E115" s="955"/>
      <c r="F115" s="955"/>
      <c r="G115" s="955"/>
    </row>
    <row r="116" spans="3:7" x14ac:dyDescent="0.3">
      <c r="C116" s="955"/>
      <c r="D116" s="955"/>
      <c r="E116" s="955"/>
      <c r="F116" s="955"/>
      <c r="G116" s="955"/>
    </row>
    <row r="117" spans="3:7" x14ac:dyDescent="0.3">
      <c r="C117" s="955"/>
      <c r="D117" s="955"/>
      <c r="E117" s="955"/>
      <c r="F117" s="955"/>
      <c r="G117" s="955"/>
    </row>
    <row r="118" spans="3:7" x14ac:dyDescent="0.3">
      <c r="C118" s="955"/>
      <c r="D118" s="955"/>
      <c r="E118" s="955"/>
      <c r="F118" s="955"/>
      <c r="G118" s="955"/>
    </row>
    <row r="119" spans="3:7" x14ac:dyDescent="0.3">
      <c r="C119" s="955"/>
      <c r="D119" s="955"/>
      <c r="E119" s="955"/>
      <c r="F119" s="955"/>
      <c r="G119" s="955"/>
    </row>
    <row r="120" spans="3:7" x14ac:dyDescent="0.3">
      <c r="C120" s="955"/>
      <c r="D120" s="955"/>
      <c r="E120" s="955"/>
      <c r="F120" s="955"/>
      <c r="G120" s="955"/>
    </row>
    <row r="121" spans="3:7" x14ac:dyDescent="0.3">
      <c r="C121" s="955"/>
      <c r="D121" s="955"/>
      <c r="E121" s="955"/>
      <c r="F121" s="955"/>
      <c r="G121" s="955"/>
    </row>
    <row r="122" spans="3:7" x14ac:dyDescent="0.3">
      <c r="C122" s="955"/>
      <c r="D122" s="955"/>
      <c r="E122" s="955"/>
      <c r="F122" s="955"/>
      <c r="G122" s="955"/>
    </row>
    <row r="123" spans="3:7" x14ac:dyDescent="0.3">
      <c r="C123" s="955"/>
      <c r="D123" s="955"/>
      <c r="E123" s="955"/>
      <c r="F123" s="955"/>
      <c r="G123" s="955"/>
    </row>
    <row r="124" spans="3:7" x14ac:dyDescent="0.3">
      <c r="C124" s="955"/>
      <c r="D124" s="955"/>
      <c r="E124" s="955"/>
      <c r="F124" s="955"/>
      <c r="G124" s="955"/>
    </row>
    <row r="125" spans="3:7" x14ac:dyDescent="0.3">
      <c r="C125" s="955"/>
      <c r="D125" s="955"/>
      <c r="E125" s="955"/>
      <c r="F125" s="955"/>
      <c r="G125" s="955"/>
    </row>
    <row r="126" spans="3:7" x14ac:dyDescent="0.3">
      <c r="C126" s="955"/>
      <c r="D126" s="955"/>
      <c r="E126" s="955"/>
      <c r="F126" s="955"/>
      <c r="G126" s="955"/>
    </row>
    <row r="127" spans="3:7" x14ac:dyDescent="0.3">
      <c r="C127" s="955"/>
      <c r="D127" s="955"/>
      <c r="E127" s="955"/>
      <c r="F127" s="955"/>
      <c r="G127" s="955"/>
    </row>
    <row r="128" spans="3: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3:AN66"/>
  <mergeCells count="48">
    <mergeCell ref="AG70:AH70"/>
    <mergeCell ref="AI70:AJ70"/>
    <mergeCell ref="AI58:AJ58"/>
    <mergeCell ref="A64:G64"/>
    <mergeCell ref="A66:G66"/>
    <mergeCell ref="K69:Y69"/>
    <mergeCell ref="M70:M71"/>
    <mergeCell ref="N70:N71"/>
    <mergeCell ref="Z70:Z71"/>
    <mergeCell ref="AA70:AB70"/>
    <mergeCell ref="AC70:AD70"/>
    <mergeCell ref="AE70:AF70"/>
    <mergeCell ref="AI38:AJ38"/>
    <mergeCell ref="K57:Y57"/>
    <mergeCell ref="M58:M59"/>
    <mergeCell ref="N58:N59"/>
    <mergeCell ref="Z58:Z59"/>
    <mergeCell ref="AA58:AB58"/>
    <mergeCell ref="AC58:AD58"/>
    <mergeCell ref="AE58:AF58"/>
    <mergeCell ref="AG58:AH58"/>
    <mergeCell ref="AE17:AF17"/>
    <mergeCell ref="AG17:AH17"/>
    <mergeCell ref="AI17:AJ17"/>
    <mergeCell ref="K37:Y37"/>
    <mergeCell ref="M38:M39"/>
    <mergeCell ref="N38:N39"/>
    <mergeCell ref="Z38:Z39"/>
    <mergeCell ref="AA38:AB38"/>
    <mergeCell ref="AC38:AD38"/>
    <mergeCell ref="AE38:AF38"/>
    <mergeCell ref="M17:M18"/>
    <mergeCell ref="N17:N18"/>
    <mergeCell ref="Z17:Z18"/>
    <mergeCell ref="AA17:AB17"/>
    <mergeCell ref="AC17:AD17"/>
    <mergeCell ref="AG38:AH38"/>
    <mergeCell ref="AC2:AD2"/>
    <mergeCell ref="AE2:AF2"/>
    <mergeCell ref="AG2:AH2"/>
    <mergeCell ref="AI2:AJ2"/>
    <mergeCell ref="K16:Y16"/>
    <mergeCell ref="AA2:AB2"/>
    <mergeCell ref="A1:H1"/>
    <mergeCell ref="K1:Y1"/>
    <mergeCell ref="M2:M3"/>
    <mergeCell ref="N2:N3"/>
    <mergeCell ref="Z2:Z3"/>
  </mergeCells>
  <conditionalFormatting sqref="E12">
    <cfRule type="containsText" dxfId="1881" priority="10" operator="containsText" text="N/A">
      <formula>NOT(ISERROR(SEARCH("N/A",E12)))</formula>
    </cfRule>
    <cfRule type="containsText" dxfId="1880" priority="11" operator="containsText" text="O">
      <formula>NOT(ISERROR(SEARCH("O",E12)))</formula>
    </cfRule>
    <cfRule type="containsText" dxfId="1879" priority="12" operator="containsText" text="M">
      <formula>NOT(ISERROR(SEARCH("M",E12)))</formula>
    </cfRule>
  </conditionalFormatting>
  <conditionalFormatting sqref="C46 F46:G46">
    <cfRule type="containsText" dxfId="1878" priority="23" operator="containsText" text="O">
      <formula>NOT(ISERROR(SEARCH("O",C46)))</formula>
    </cfRule>
  </conditionalFormatting>
  <conditionalFormatting sqref="C46 F46:G46">
    <cfRule type="containsText" dxfId="1877" priority="20" operator="containsText" text="N/A">
      <formula>NOT(ISERROR(SEARCH("N/A",C46)))</formula>
    </cfRule>
    <cfRule type="containsText" dxfId="1876" priority="21" operator="containsText" text="Blank">
      <formula>NOT(ISERROR(SEARCH("Blank",C46)))</formula>
    </cfRule>
    <cfRule type="containsText" dxfId="1875" priority="22" operator="containsText" text="M">
      <formula>NOT(ISERROR(SEARCH("M",C46)))</formula>
    </cfRule>
  </conditionalFormatting>
  <conditionalFormatting sqref="C7:H7">
    <cfRule type="containsText" dxfId="1874" priority="17" operator="containsText" text="N/A">
      <formula>NOT(ISERROR(SEARCH("N/A",C7)))</formula>
    </cfRule>
    <cfRule type="containsText" dxfId="1873" priority="18" operator="containsText" text="Blank">
      <formula>NOT(ISERROR(SEARCH("Blank",C7)))</formula>
    </cfRule>
    <cfRule type="containsText" dxfId="1872" priority="19" operator="containsText" text="M">
      <formula>NOT(ISERROR(SEARCH("M",C7)))</formula>
    </cfRule>
  </conditionalFormatting>
  <conditionalFormatting sqref="E13">
    <cfRule type="containsText" dxfId="1871" priority="7" operator="containsText" text="N/A">
      <formula>NOT(ISERROR(SEARCH("N/A",E13)))</formula>
    </cfRule>
    <cfRule type="containsText" dxfId="1870" priority="8" operator="containsText" text="O">
      <formula>NOT(ISERROR(SEARCH("O",E13)))</formula>
    </cfRule>
    <cfRule type="containsText" dxfId="1869" priority="9" operator="containsText" text="M">
      <formula>NOT(ISERROR(SEARCH("M",E13)))</formula>
    </cfRule>
  </conditionalFormatting>
  <conditionalFormatting sqref="D46:E46">
    <cfRule type="containsText" dxfId="1868" priority="16" operator="containsText" text="O">
      <formula>NOT(ISERROR(SEARCH("O",D46)))</formula>
    </cfRule>
  </conditionalFormatting>
  <conditionalFormatting sqref="D46:E46">
    <cfRule type="containsText" dxfId="1867" priority="13" operator="containsText" text="N/A">
      <formula>NOT(ISERROR(SEARCH("N/A",D46)))</formula>
    </cfRule>
    <cfRule type="containsText" dxfId="1866" priority="14" operator="containsText" text="Blank">
      <formula>NOT(ISERROR(SEARCH("Blank",D46)))</formula>
    </cfRule>
    <cfRule type="containsText" dxfId="1865" priority="15" operator="containsText" text="M">
      <formula>NOT(ISERROR(SEARCH("M",D46)))</formula>
    </cfRule>
  </conditionalFormatting>
  <conditionalFormatting sqref="Z4 Z51:Z55 Z40:Z43 Z45:Z49 Z19:Z35">
    <cfRule type="cellIs" dxfId="1864" priority="6" operator="greaterThan">
      <formula>0</formula>
    </cfRule>
  </conditionalFormatting>
  <conditionalFormatting sqref="Z5:Z14">
    <cfRule type="cellIs" dxfId="1863" priority="5" operator="greaterThan">
      <formula>0</formula>
    </cfRule>
  </conditionalFormatting>
  <conditionalFormatting sqref="Z60:Z67">
    <cfRule type="cellIs" dxfId="1862" priority="4" operator="greaterThan">
      <formula>0</formula>
    </cfRule>
  </conditionalFormatting>
  <conditionalFormatting sqref="Z72:Z75">
    <cfRule type="cellIs" dxfId="1861" priority="3" operator="greaterThan">
      <formula>0</formula>
    </cfRule>
  </conditionalFormatting>
  <conditionalFormatting sqref="Z50">
    <cfRule type="cellIs" dxfId="1860" priority="2" operator="greaterThan">
      <formula>0</formula>
    </cfRule>
  </conditionalFormatting>
  <conditionalFormatting sqref="Z44">
    <cfRule type="cellIs" dxfId="1859" priority="1" operator="greaterThan">
      <formula>0</formula>
    </cfRule>
  </conditionalFormatting>
  <dataValidations count="3">
    <dataValidation type="list" allowBlank="1" showInputMessage="1" showErrorMessage="1" sqref="V58:V68 V70:V79 V17:V36 V38:V56 V2:V6 V8:V15">
      <formula1>"Passed, Failed, N/A"</formula1>
    </dataValidation>
    <dataValidation type="list" allowBlank="1" showInputMessage="1" showErrorMessage="1" sqref="T70:T79 T58:T68 T17:T36 T2:T15 T38:T56">
      <formula1>"M, O, N/A"</formula1>
    </dataValidation>
    <dataValidation type="list" allowBlank="1" showInputMessage="1" showErrorMessage="1" sqref="X12 X33 X19 X21 X4:X10 W1:W79">
      <formula1>"Y, N"</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scale="30" fitToHeight="0" orientation="landscape" r:id="rId19"/>
  <drawing r:id="rId20"/>
  <legacyDrawing r:id="rId21"/>
  <controls>
    <mc:AlternateContent xmlns:mc="http://schemas.openxmlformats.org/markup-compatibility/2006">
      <mc:Choice Requires="x14">
        <control shapeId="1129474" r:id="rId22" name="CommandButton2">
          <controlPr defaultSize="0" autoLine="0" r:id="rId23">
            <anchor moveWithCells="1">
              <from>
                <xdr:col>8</xdr:col>
                <xdr:colOff>121920</xdr:colOff>
                <xdr:row>10</xdr:row>
                <xdr:rowOff>0</xdr:rowOff>
              </from>
              <to>
                <xdr:col>9</xdr:col>
                <xdr:colOff>441960</xdr:colOff>
                <xdr:row>12</xdr:row>
                <xdr:rowOff>83820</xdr:rowOff>
              </to>
            </anchor>
          </controlPr>
        </control>
      </mc:Choice>
      <mc:Fallback>
        <control shapeId="1129474" r:id="rId22" name="CommandButton2"/>
      </mc:Fallback>
    </mc:AlternateContent>
    <mc:AlternateContent xmlns:mc="http://schemas.openxmlformats.org/markup-compatibility/2006">
      <mc:Choice Requires="x14">
        <control shapeId="1129473" r:id="rId24" name="CommandButton1">
          <controlPr defaultSize="0" autoLine="0" r:id="rId25">
            <anchor moveWithCells="1">
              <from>
                <xdr:col>8</xdr:col>
                <xdr:colOff>114300</xdr:colOff>
                <xdr:row>6</xdr:row>
                <xdr:rowOff>106680</xdr:rowOff>
              </from>
              <to>
                <xdr:col>9</xdr:col>
                <xdr:colOff>403860</xdr:colOff>
                <xdr:row>7</xdr:row>
                <xdr:rowOff>99060</xdr:rowOff>
              </to>
            </anchor>
          </controlPr>
        </control>
      </mc:Choice>
      <mc:Fallback>
        <control shapeId="1129473" r:id="rId24" name="CommandButton1"/>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2">
    <tabColor theme="7" tint="0.79998168889431442"/>
    <pageSetUpPr fitToPage="1"/>
  </sheetPr>
  <dimension ref="A1:AN196"/>
  <sheetViews>
    <sheetView showGridLines="0" topLeftCell="N1" zoomScale="70" zoomScaleNormal="70" workbookViewId="0">
      <selection activeCell="V50" sqref="V50"/>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26.109375" style="883" hidden="1" customWidth="1"/>
    <col min="19" max="19" width="24.88671875" style="883" customWidth="1"/>
    <col min="20" max="20" width="12.5546875" style="883" customWidth="1"/>
    <col min="21" max="21" width="11" style="883" hidden="1" customWidth="1"/>
    <col min="22" max="22" width="40.33203125" style="883" customWidth="1"/>
    <col min="23" max="23" width="23.44140625" style="883" hidden="1" customWidth="1"/>
    <col min="24" max="24" width="29" style="883" customWidth="1"/>
    <col min="25" max="25" width="36.5546875" style="883" bestFit="1" customWidth="1"/>
    <col min="26" max="27" width="9.109375" style="883"/>
    <col min="28" max="28" width="13.109375" style="883" customWidth="1"/>
    <col min="29" max="40" width="9.109375" style="883"/>
    <col min="41" max="16384" width="9.109375" style="884"/>
  </cols>
  <sheetData>
    <row r="1" spans="1:36" ht="12.75" customHeight="1" x14ac:dyDescent="0.45">
      <c r="A1" s="1188" t="s">
        <v>82</v>
      </c>
      <c r="B1" s="1189"/>
      <c r="C1" s="1189"/>
      <c r="D1" s="1189"/>
      <c r="E1" s="1189"/>
      <c r="F1" s="1189"/>
      <c r="G1" s="1189"/>
      <c r="H1" s="1189"/>
      <c r="K1" s="1173" t="s">
        <v>626</v>
      </c>
      <c r="L1" s="1174"/>
      <c r="M1" s="1174"/>
      <c r="N1" s="1174"/>
      <c r="O1" s="1174"/>
      <c r="P1" s="1174"/>
      <c r="Q1" s="1174"/>
      <c r="R1" s="1174"/>
      <c r="S1" s="1174"/>
      <c r="T1" s="1174"/>
      <c r="U1" s="1174"/>
      <c r="V1" s="1174"/>
      <c r="W1" s="1174"/>
      <c r="X1" s="1174"/>
      <c r="Y1" s="1174"/>
      <c r="Z1" s="985"/>
      <c r="AA1" s="1026"/>
      <c r="AB1" s="1026"/>
      <c r="AC1" s="1026"/>
      <c r="AD1" s="1026"/>
      <c r="AE1" s="1026"/>
      <c r="AF1" s="1026"/>
      <c r="AG1" s="1026"/>
      <c r="AH1" s="1026"/>
      <c r="AI1" s="1026"/>
      <c r="AJ1" s="1026"/>
    </row>
    <row r="2" spans="1:36" ht="27.6" x14ac:dyDescent="0.3">
      <c r="A2" s="932" t="s">
        <v>367</v>
      </c>
      <c r="B2" s="997" t="s">
        <v>619</v>
      </c>
      <c r="C2" s="884"/>
      <c r="D2" s="884"/>
      <c r="E2" s="884"/>
      <c r="F2" s="884"/>
      <c r="G2" s="884"/>
      <c r="H2" s="884"/>
      <c r="K2" s="1038" t="s">
        <v>133</v>
      </c>
      <c r="L2" s="1038" t="s">
        <v>91</v>
      </c>
      <c r="M2" s="1182" t="s">
        <v>75</v>
      </c>
      <c r="N2" s="1190" t="s">
        <v>134</v>
      </c>
      <c r="O2" s="1038" t="s">
        <v>135</v>
      </c>
      <c r="P2" s="1038" t="s">
        <v>136</v>
      </c>
      <c r="Q2" s="1038" t="s">
        <v>137</v>
      </c>
      <c r="R2" s="1038" t="s">
        <v>138</v>
      </c>
      <c r="S2" s="1027" t="s">
        <v>139</v>
      </c>
      <c r="T2" s="1027" t="s">
        <v>344</v>
      </c>
      <c r="U2" s="1027" t="s">
        <v>342</v>
      </c>
      <c r="V2" s="1027" t="s">
        <v>343</v>
      </c>
      <c r="W2" s="1027" t="s">
        <v>375</v>
      </c>
      <c r="X2" s="1027" t="s">
        <v>376</v>
      </c>
      <c r="Y2" s="1038"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43571</v>
      </c>
      <c r="C3" s="950"/>
      <c r="D3" s="884"/>
      <c r="E3" s="884"/>
      <c r="F3" s="884"/>
      <c r="G3" s="884"/>
      <c r="H3" s="884"/>
      <c r="K3" s="1031"/>
      <c r="L3" s="1031"/>
      <c r="M3" s="1183"/>
      <c r="N3" s="1185"/>
      <c r="O3" s="1031"/>
      <c r="P3" s="888" t="s">
        <v>141</v>
      </c>
      <c r="Q3" s="1031"/>
      <c r="R3" s="1031"/>
      <c r="S3" s="1027"/>
      <c r="T3" s="1027"/>
      <c r="U3" s="1027"/>
      <c r="V3" s="1027"/>
      <c r="W3" s="1027"/>
      <c r="X3" s="1027"/>
      <c r="Y3" s="1031"/>
      <c r="Z3" s="1187"/>
      <c r="AA3" s="1023" t="s">
        <v>672</v>
      </c>
      <c r="AB3" s="1023" t="s">
        <v>673</v>
      </c>
      <c r="AC3" s="1023" t="s">
        <v>672</v>
      </c>
      <c r="AD3" s="1023" t="s">
        <v>673</v>
      </c>
      <c r="AE3" s="1023" t="s">
        <v>672</v>
      </c>
      <c r="AF3" s="1023" t="s">
        <v>673</v>
      </c>
      <c r="AG3" s="1023" t="s">
        <v>672</v>
      </c>
      <c r="AH3" s="1023" t="s">
        <v>673</v>
      </c>
      <c r="AI3" s="1023" t="s">
        <v>672</v>
      </c>
      <c r="AJ3" s="1023" t="s">
        <v>673</v>
      </c>
    </row>
    <row r="4" spans="1:36" ht="12.75" customHeight="1" x14ac:dyDescent="0.3">
      <c r="A4" s="932" t="s">
        <v>368</v>
      </c>
      <c r="B4" s="949">
        <f ca="1">DATEDIF(B3,TODAY(),"D")/365</f>
        <v>1.5698630136986302</v>
      </c>
      <c r="C4" s="884"/>
      <c r="D4" s="884"/>
      <c r="E4" s="884"/>
      <c r="F4" s="884"/>
      <c r="G4" s="884"/>
      <c r="H4" s="884"/>
      <c r="K4" s="1028" t="s">
        <v>142</v>
      </c>
      <c r="L4" s="1028" t="s">
        <v>143</v>
      </c>
      <c r="M4" s="934" t="s">
        <v>5</v>
      </c>
      <c r="N4" s="929" t="s">
        <v>144</v>
      </c>
      <c r="O4" s="924" t="s">
        <v>372</v>
      </c>
      <c r="P4" s="964" t="s">
        <v>145</v>
      </c>
      <c r="Q4" s="964" t="s">
        <v>146</v>
      </c>
      <c r="R4" s="962" t="s">
        <v>147</v>
      </c>
      <c r="S4" s="997" t="s">
        <v>625</v>
      </c>
      <c r="T4" s="997" t="s">
        <v>72</v>
      </c>
      <c r="U4" s="997"/>
      <c r="V4" s="997" t="s">
        <v>374</v>
      </c>
      <c r="W4" s="997"/>
      <c r="X4" s="997" t="s">
        <v>377</v>
      </c>
      <c r="Y4" s="1042" t="s">
        <v>148</v>
      </c>
      <c r="Z4" s="981">
        <f ca="1">DATEDIF(AA4,AB4,"m")/12+DATEDIF(AC4,AD4,"m")/12+DATEDIF(AE4,AF4,"m")/12+DATEDIF(AG4,AH4,"m")/12+DATEDIF(AI4,AJ4,"m")/12</f>
        <v>1.5</v>
      </c>
      <c r="AA4" s="982">
        <v>43572</v>
      </c>
      <c r="AB4" s="345">
        <f ca="1" xml:space="preserve"> TODAY()</f>
        <v>44144</v>
      </c>
      <c r="AC4" s="982"/>
      <c r="AD4" s="982"/>
      <c r="AE4" s="980"/>
      <c r="AF4" s="980"/>
      <c r="AG4" s="980"/>
      <c r="AH4" s="980"/>
      <c r="AI4" s="980"/>
      <c r="AJ4" s="980"/>
    </row>
    <row r="5" spans="1:36" ht="12.75" customHeight="1" x14ac:dyDescent="0.3">
      <c r="A5" s="932" t="s">
        <v>387</v>
      </c>
      <c r="B5" s="949">
        <v>6.3</v>
      </c>
      <c r="C5" s="951"/>
      <c r="D5" s="884"/>
      <c r="E5" s="884"/>
      <c r="F5" s="884"/>
      <c r="G5" s="884"/>
      <c r="H5" s="884"/>
      <c r="K5" s="1029"/>
      <c r="L5" s="1029"/>
      <c r="M5" s="934" t="s">
        <v>5</v>
      </c>
      <c r="N5" s="929" t="s">
        <v>144</v>
      </c>
      <c r="O5" s="924" t="s">
        <v>373</v>
      </c>
      <c r="P5" s="966"/>
      <c r="Q5" s="965" t="s">
        <v>150</v>
      </c>
      <c r="R5" s="963" t="s">
        <v>151</v>
      </c>
      <c r="S5" s="997" t="s">
        <v>625</v>
      </c>
      <c r="T5" s="997" t="s">
        <v>72</v>
      </c>
      <c r="U5" s="997"/>
      <c r="V5" s="997" t="s">
        <v>374</v>
      </c>
      <c r="W5" s="997"/>
      <c r="X5" s="997"/>
      <c r="Y5" s="1043"/>
      <c r="Z5" s="981">
        <f t="shared" ref="Z5:Z14" ca="1" si="0">DATEDIF(AA5,AB5,"m")/12+DATEDIF(AC5,AD5,"m")/12+DATEDIF(AE5,AF5,"m")/12+DATEDIF(AG5,AH5,"m")/12+DATEDIF(AI5,AJ5,"m")/12</f>
        <v>1.5</v>
      </c>
      <c r="AA5" s="982">
        <v>43572</v>
      </c>
      <c r="AB5" s="345">
        <f t="shared" ref="AB5:AB8" ca="1" si="1" xml:space="preserve"> TODAY()</f>
        <v>44144</v>
      </c>
      <c r="AC5" s="982"/>
      <c r="AD5" s="982"/>
      <c r="AE5" s="980"/>
      <c r="AF5" s="980"/>
      <c r="AG5" s="980"/>
      <c r="AH5" s="980"/>
      <c r="AI5" s="980"/>
      <c r="AJ5" s="980"/>
    </row>
    <row r="6" spans="1:36" ht="15" thickBot="1" x14ac:dyDescent="0.35">
      <c r="A6" s="932" t="s">
        <v>388</v>
      </c>
      <c r="B6" s="949">
        <f ca="1">B4+B5</f>
        <v>7.8698630136986303</v>
      </c>
      <c r="C6" s="951"/>
      <c r="K6" s="1029"/>
      <c r="L6" s="1029"/>
      <c r="M6" s="934" t="s">
        <v>5</v>
      </c>
      <c r="N6" s="891" t="s">
        <v>149</v>
      </c>
      <c r="O6" s="918" t="s">
        <v>149</v>
      </c>
      <c r="P6" s="966"/>
      <c r="Q6" s="892" t="s">
        <v>150</v>
      </c>
      <c r="R6" s="893" t="s">
        <v>151</v>
      </c>
      <c r="S6" s="997" t="s">
        <v>625</v>
      </c>
      <c r="T6" s="997" t="s">
        <v>72</v>
      </c>
      <c r="U6" s="997"/>
      <c r="V6" s="997" t="s">
        <v>374</v>
      </c>
      <c r="W6" s="997"/>
      <c r="X6" s="997"/>
      <c r="Y6" s="894" t="s">
        <v>152</v>
      </c>
      <c r="Z6" s="981">
        <f t="shared" ca="1" si="0"/>
        <v>1.5</v>
      </c>
      <c r="AA6" s="982">
        <v>43572</v>
      </c>
      <c r="AB6" s="345">
        <f t="shared" ca="1" si="1"/>
        <v>44144</v>
      </c>
      <c r="AC6" s="982"/>
      <c r="AD6" s="982"/>
      <c r="AE6" s="980"/>
      <c r="AF6" s="980"/>
      <c r="AG6" s="980"/>
      <c r="AH6" s="980"/>
      <c r="AI6" s="980"/>
      <c r="AJ6" s="980"/>
    </row>
    <row r="7" spans="1:36" ht="28.2"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966"/>
      <c r="Q7" s="964" t="s">
        <v>247</v>
      </c>
      <c r="R7" s="962" t="s">
        <v>154</v>
      </c>
      <c r="S7" s="997" t="s">
        <v>625</v>
      </c>
      <c r="T7" s="997" t="s">
        <v>72</v>
      </c>
      <c r="U7" s="997"/>
      <c r="V7" s="997" t="s">
        <v>374</v>
      </c>
      <c r="W7" s="997"/>
      <c r="X7" s="997"/>
      <c r="Y7" s="1042" t="s">
        <v>248</v>
      </c>
      <c r="Z7" s="981">
        <f t="shared" ca="1" si="0"/>
        <v>1.5</v>
      </c>
      <c r="AA7" s="982">
        <v>43571</v>
      </c>
      <c r="AB7" s="345">
        <f t="shared" ca="1" si="1"/>
        <v>44144</v>
      </c>
      <c r="AC7" s="982"/>
      <c r="AD7" s="982"/>
      <c r="AE7" s="980"/>
      <c r="AF7" s="980"/>
      <c r="AG7" s="980"/>
      <c r="AH7" s="980"/>
      <c r="AI7" s="980"/>
      <c r="AJ7" s="980"/>
    </row>
    <row r="8" spans="1:36" ht="27.6" customHeight="1" x14ac:dyDescent="0.3">
      <c r="A8" s="937" t="s">
        <v>56</v>
      </c>
      <c r="B8" s="938" t="s">
        <v>182</v>
      </c>
      <c r="C8" s="1003"/>
      <c r="D8" s="1002"/>
      <c r="E8" s="1002" t="s">
        <v>77</v>
      </c>
      <c r="F8" s="1002"/>
      <c r="G8" s="1002"/>
      <c r="H8" s="939">
        <f>IF(C8&lt;&gt;"",'[2]CBL Score Standard'!$D64,IF(D8&lt;&gt;"",SUM('[2]CBL Score Standard'!$D64:$E64),IF(E8&lt;&gt;"",SUM('[2]CBL Score Standard'!$D64:$F64),IF(F8&lt;&gt;"",SUM('[2]CBL Score Standard'!$D64:$G64),IF(G8&lt;&gt;"",SUM('[2]CBL Score Standard'!$D64:$H64,0))))))</f>
        <v>7.468064199148379E-2</v>
      </c>
      <c r="K8" s="1029"/>
      <c r="L8" s="1029"/>
      <c r="M8" s="934" t="s">
        <v>5</v>
      </c>
      <c r="N8" s="931" t="s">
        <v>144</v>
      </c>
      <c r="O8" s="896" t="s">
        <v>517</v>
      </c>
      <c r="P8" s="966"/>
      <c r="Q8" s="892" t="s">
        <v>153</v>
      </c>
      <c r="R8" s="893" t="s">
        <v>156</v>
      </c>
      <c r="S8" s="997" t="s">
        <v>625</v>
      </c>
      <c r="T8" s="997" t="s">
        <v>72</v>
      </c>
      <c r="U8" s="997"/>
      <c r="V8" s="997" t="s">
        <v>374</v>
      </c>
      <c r="W8" s="997"/>
      <c r="X8" s="997"/>
      <c r="Y8" s="897" t="s">
        <v>157</v>
      </c>
      <c r="Z8" s="981">
        <f t="shared" ca="1" si="0"/>
        <v>1.5</v>
      </c>
      <c r="AA8" s="982">
        <v>43573</v>
      </c>
      <c r="AB8" s="345">
        <f t="shared" ca="1" si="1"/>
        <v>44144</v>
      </c>
      <c r="AC8" s="982"/>
      <c r="AD8" s="982"/>
      <c r="AE8" s="980"/>
      <c r="AF8" s="980"/>
      <c r="AG8" s="980"/>
      <c r="AH8" s="980"/>
      <c r="AI8" s="980"/>
      <c r="AJ8" s="980"/>
    </row>
    <row r="9" spans="1:36" ht="13.8" customHeight="1" x14ac:dyDescent="0.3">
      <c r="A9" s="940" t="s">
        <v>56</v>
      </c>
      <c r="B9" s="933" t="s">
        <v>427</v>
      </c>
      <c r="C9" s="1003"/>
      <c r="D9" s="1002"/>
      <c r="E9" s="1002" t="s">
        <v>77</v>
      </c>
      <c r="F9" s="1002"/>
      <c r="G9" s="1002"/>
      <c r="H9" s="939">
        <f>IF(C9&lt;&gt;"",'[2]CBL Score Standard'!$D65,IF(D9&lt;&gt;"",SUM('[2]CBL Score Standard'!$D65:$E65),IF(E9&lt;&gt;"",SUM('[2]CBL Score Standard'!$D65:$F65),IF(F9&lt;&gt;"",SUM('[2]CBL Score Standard'!$D65:$G65),IF(G9&lt;&gt;"",SUM('[2]CBL Score Standard'!$D65:$H65,0))))))</f>
        <v>7.468064199148379E-2</v>
      </c>
      <c r="K9" s="1029"/>
      <c r="L9" s="1029"/>
      <c r="M9" s="934" t="s">
        <v>5</v>
      </c>
      <c r="N9" s="931" t="s">
        <v>144</v>
      </c>
      <c r="O9" s="896" t="s">
        <v>661</v>
      </c>
      <c r="P9" s="966"/>
      <c r="Q9" s="892" t="s">
        <v>155</v>
      </c>
      <c r="R9" s="893" t="s">
        <v>158</v>
      </c>
      <c r="S9" s="997" t="s">
        <v>625</v>
      </c>
      <c r="T9" s="997" t="s">
        <v>72</v>
      </c>
      <c r="U9" s="997"/>
      <c r="V9" s="997" t="s">
        <v>374</v>
      </c>
      <c r="W9" s="997"/>
      <c r="X9" s="997"/>
      <c r="Y9" s="894" t="s">
        <v>159</v>
      </c>
      <c r="Z9" s="981">
        <f t="shared" ca="1" si="0"/>
        <v>1.5</v>
      </c>
      <c r="AA9" s="982">
        <v>43573</v>
      </c>
      <c r="AB9" s="345">
        <f ca="1" xml:space="preserve"> TODAY()</f>
        <v>44144</v>
      </c>
      <c r="AC9" s="982"/>
      <c r="AD9" s="982"/>
      <c r="AE9" s="980"/>
      <c r="AF9" s="980"/>
      <c r="AG9" s="980"/>
      <c r="AH9" s="980"/>
      <c r="AI9" s="980"/>
      <c r="AJ9" s="980"/>
    </row>
    <row r="10" spans="1:36" ht="13.8" customHeight="1" x14ac:dyDescent="0.3">
      <c r="A10" s="940" t="s">
        <v>56</v>
      </c>
      <c r="B10" s="933" t="s">
        <v>663</v>
      </c>
      <c r="C10" s="1003"/>
      <c r="D10" s="1003"/>
      <c r="E10" s="1005" t="s">
        <v>77</v>
      </c>
      <c r="F10" s="1002"/>
      <c r="G10" s="1002"/>
      <c r="H10" s="939">
        <f>IF(C10&lt;&gt;"",'[2]CBL Score Standard'!$D66,IF(D10&lt;&gt;"",SUM('[2]CBL Score Standard'!$D66:$E66),IF(E10&lt;&gt;"",SUM('[2]CBL Score Standard'!$D66:$F66),IF(F10&lt;&gt;"",SUM('[2]CBL Score Standard'!$D66:$G66),IF(G10&lt;&gt;"",SUM('[2]CBL Score Standard'!$D66:$H66,0))))))</f>
        <v>2.8169014084507043E-2</v>
      </c>
      <c r="K10" s="1029"/>
      <c r="L10" s="1029"/>
      <c r="M10" s="934" t="s">
        <v>5</v>
      </c>
      <c r="N10" s="931" t="s">
        <v>144</v>
      </c>
      <c r="O10" s="896" t="s">
        <v>662</v>
      </c>
      <c r="P10" s="966"/>
      <c r="Q10" s="976" t="s">
        <v>659</v>
      </c>
      <c r="R10" s="976" t="s">
        <v>278</v>
      </c>
      <c r="S10" s="997" t="s">
        <v>625</v>
      </c>
      <c r="T10" s="997" t="s">
        <v>73</v>
      </c>
      <c r="U10" s="997"/>
      <c r="V10" s="997"/>
      <c r="W10" s="997"/>
      <c r="X10" s="997"/>
      <c r="Y10" s="899" t="s">
        <v>160</v>
      </c>
      <c r="Z10" s="981">
        <f t="shared" si="0"/>
        <v>0</v>
      </c>
      <c r="AA10" s="982"/>
      <c r="AB10" s="982"/>
      <c r="AC10" s="982"/>
      <c r="AD10" s="982"/>
      <c r="AE10" s="980"/>
      <c r="AF10" s="980"/>
      <c r="AG10" s="980"/>
      <c r="AH10" s="980"/>
      <c r="AI10" s="980"/>
      <c r="AJ10" s="980"/>
    </row>
    <row r="11" spans="1:36" x14ac:dyDescent="0.3">
      <c r="A11" s="940" t="s">
        <v>56</v>
      </c>
      <c r="B11" s="933" t="s">
        <v>215</v>
      </c>
      <c r="C11" s="1003"/>
      <c r="D11" s="1003"/>
      <c r="E11" s="1005" t="s">
        <v>77</v>
      </c>
      <c r="F11" s="1002"/>
      <c r="G11" s="1002"/>
      <c r="H11" s="939">
        <f>IF(C11&lt;&gt;"",'[2]CBL Score Standard'!$D67,IF(D11&lt;&gt;"",SUM('[2]CBL Score Standard'!$D67:$E67),IF(E11&lt;&gt;"",SUM('[2]CBL Score Standard'!$D67:$F67),IF(F11&lt;&gt;"",SUM('[2]CBL Score Standard'!$D67:$G67),IF(G11&lt;&gt;"",SUM('[2]CBL Score Standard'!$D67:$H67,0))))))</f>
        <v>2.8169014084507043E-2</v>
      </c>
      <c r="K11" s="1029"/>
      <c r="L11" s="1029"/>
      <c r="M11" s="934" t="s">
        <v>5</v>
      </c>
      <c r="N11" s="889" t="s">
        <v>31</v>
      </c>
      <c r="O11" s="925" t="s">
        <v>175</v>
      </c>
      <c r="P11" s="1029"/>
      <c r="Q11" s="890" t="s">
        <v>383</v>
      </c>
      <c r="R11" s="893" t="s">
        <v>176</v>
      </c>
      <c r="S11" s="997" t="s">
        <v>619</v>
      </c>
      <c r="T11" s="997" t="s">
        <v>72</v>
      </c>
      <c r="U11" s="999">
        <v>44029</v>
      </c>
      <c r="V11" s="997" t="s">
        <v>374</v>
      </c>
      <c r="W11" s="997"/>
      <c r="X11" s="997"/>
      <c r="Y11" s="897" t="s">
        <v>177</v>
      </c>
      <c r="Z11" s="981">
        <f t="shared" si="0"/>
        <v>0</v>
      </c>
      <c r="AA11" s="982"/>
      <c r="AB11" s="982"/>
      <c r="AC11" s="982"/>
      <c r="AD11" s="982"/>
      <c r="AE11" s="980"/>
      <c r="AF11" s="980"/>
      <c r="AG11" s="980"/>
      <c r="AH11" s="980"/>
      <c r="AI11" s="980"/>
      <c r="AJ11" s="980"/>
    </row>
    <row r="12" spans="1:36" x14ac:dyDescent="0.3">
      <c r="A12" s="940" t="s">
        <v>63</v>
      </c>
      <c r="B12" s="933" t="s">
        <v>236</v>
      </c>
      <c r="C12" s="1003"/>
      <c r="D12" s="1003" t="s">
        <v>77</v>
      </c>
      <c r="E12" s="1003"/>
      <c r="F12" s="1002"/>
      <c r="G12" s="1002"/>
      <c r="H12" s="939">
        <f>IF(C12&lt;&gt;"",'[2]CBL Score Standard'!$D68,IF(D12&lt;&gt;"",SUM('[2]CBL Score Standard'!$D68:$E68),IF(E12&lt;&gt;"",SUM('[2]CBL Score Standard'!$D68:$F68),IF(F12&lt;&gt;"",SUM('[2]CBL Score Standard'!$D68:$G68),IF(G12&lt;&gt;"",SUM('[2]CBL Score Standard'!$D68:$H68,0))))))</f>
        <v>0</v>
      </c>
      <c r="K12" s="1029"/>
      <c r="L12" s="1029"/>
      <c r="M12" s="934" t="s">
        <v>5</v>
      </c>
      <c r="N12" s="931" t="s">
        <v>31</v>
      </c>
      <c r="O12" s="896" t="s">
        <v>660</v>
      </c>
      <c r="P12" s="995">
        <v>43613</v>
      </c>
      <c r="Q12" s="892" t="s">
        <v>167</v>
      </c>
      <c r="R12" s="893" t="s">
        <v>168</v>
      </c>
      <c r="S12" s="997" t="s">
        <v>625</v>
      </c>
      <c r="T12" s="997" t="s">
        <v>72</v>
      </c>
      <c r="U12" s="997"/>
      <c r="V12" s="997"/>
      <c r="W12" s="997"/>
      <c r="X12" s="997"/>
      <c r="Y12" s="894"/>
      <c r="Z12" s="981">
        <f t="shared" si="0"/>
        <v>0</v>
      </c>
      <c r="AA12" s="982"/>
      <c r="AB12" s="982"/>
      <c r="AC12" s="982"/>
      <c r="AD12" s="982"/>
      <c r="AE12" s="980"/>
      <c r="AF12" s="980"/>
      <c r="AG12" s="980"/>
      <c r="AH12" s="980"/>
      <c r="AI12" s="980"/>
      <c r="AJ12" s="980"/>
    </row>
    <row r="13" spans="1:36" ht="13.8" customHeight="1"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247">
        <v>43658</v>
      </c>
      <c r="Q13" s="892" t="s">
        <v>217</v>
      </c>
      <c r="R13" s="892" t="s">
        <v>217</v>
      </c>
      <c r="S13" s="997" t="s">
        <v>625</v>
      </c>
      <c r="T13" s="997" t="s">
        <v>72</v>
      </c>
      <c r="U13" s="1000"/>
      <c r="V13" s="997" t="s">
        <v>374</v>
      </c>
      <c r="W13" s="997"/>
      <c r="X13" s="997"/>
      <c r="Y13" s="894" t="s">
        <v>169</v>
      </c>
      <c r="Z13" s="981">
        <f t="shared" ca="1" si="0"/>
        <v>1.25</v>
      </c>
      <c r="AA13" s="982">
        <v>43658</v>
      </c>
      <c r="AB13" s="345">
        <f t="shared" ref="AB13" ca="1" si="2" xml:space="preserve"> TODAY()</f>
        <v>44144</v>
      </c>
      <c r="AC13" s="982"/>
      <c r="AD13" s="982"/>
      <c r="AE13" s="980"/>
      <c r="AF13" s="980"/>
      <c r="AG13" s="980"/>
      <c r="AH13" s="980"/>
      <c r="AI13" s="980"/>
      <c r="AJ13" s="980"/>
    </row>
    <row r="14" spans="1:36" ht="13.8" customHeight="1" x14ac:dyDescent="0.3">
      <c r="A14" s="940" t="s">
        <v>55</v>
      </c>
      <c r="B14" s="933" t="s">
        <v>694</v>
      </c>
      <c r="C14" s="1003"/>
      <c r="D14" s="1003"/>
      <c r="E14" s="1002"/>
      <c r="F14" s="1002"/>
      <c r="G14" s="1002"/>
      <c r="H14" s="939" t="b">
        <f>IF(C14&lt;&gt;"",'[2]CBL Score Standard'!$D70,IF(D14&lt;&gt;"",SUM('[2]CBL Score Standard'!$D70:$E70),IF(E14&lt;&gt;"",SUM('[2]CBL Score Standard'!$D70:$F70),IF(F14&lt;&gt;"",SUM('[2]CBL Score Standard'!$D70:$G70),IF(G14&lt;&gt;"",SUM('[2]CBL Score Standard'!$D70:$H70,0))))))</f>
        <v>0</v>
      </c>
      <c r="K14" s="1030"/>
      <c r="L14" s="1030"/>
      <c r="M14" s="934" t="s">
        <v>5</v>
      </c>
      <c r="N14" s="889" t="s">
        <v>41</v>
      </c>
      <c r="O14" s="923" t="s">
        <v>450</v>
      </c>
      <c r="P14" s="995">
        <v>43627</v>
      </c>
      <c r="Q14" s="892" t="s">
        <v>381</v>
      </c>
      <c r="R14" s="893" t="s">
        <v>382</v>
      </c>
      <c r="S14" s="997"/>
      <c r="T14" s="997" t="s">
        <v>72</v>
      </c>
      <c r="U14" s="995"/>
      <c r="V14" s="997"/>
      <c r="W14" s="997"/>
      <c r="X14" s="997"/>
      <c r="Y14" s="894" t="s">
        <v>163</v>
      </c>
      <c r="Z14" s="981">
        <f t="shared" si="0"/>
        <v>0</v>
      </c>
      <c r="AA14" s="982"/>
      <c r="AB14" s="982"/>
      <c r="AC14" s="982"/>
      <c r="AD14" s="982"/>
      <c r="AE14" s="980"/>
      <c r="AF14" s="980"/>
      <c r="AG14" s="980"/>
      <c r="AH14" s="980"/>
      <c r="AI14" s="980"/>
      <c r="AJ14" s="980"/>
    </row>
    <row r="15" spans="1:36" x14ac:dyDescent="0.3">
      <c r="A15" s="940" t="s">
        <v>55</v>
      </c>
      <c r="B15" s="933" t="s">
        <v>185</v>
      </c>
      <c r="C15" s="1003"/>
      <c r="D15" s="1002"/>
      <c r="E15" s="1002"/>
      <c r="F15" s="1002"/>
      <c r="G15" s="1002"/>
      <c r="H15" s="939" t="b">
        <f>IF(C15&lt;&gt;"",'[2]CBL Score Standard'!$D71,IF(D15&lt;&gt;"",SUM('[2]CBL Score Standard'!$D71:$E71),IF(E15&lt;&gt;"",SUM('[2]CBL Score Standard'!$D71:$F71),IF(F15&lt;&gt;"",SUM('[2]CBL Score Standard'!$D71:$G71),IF(G15&lt;&gt;"",SUM('[2]CBL Score Standard'!$D71:$H71,0))))))</f>
        <v>0</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D16" s="1003"/>
      <c r="E16" s="1006" t="s">
        <v>77</v>
      </c>
      <c r="F16" s="1003"/>
      <c r="G16" s="1003"/>
      <c r="H16" s="939">
        <f>IF(C16&lt;&gt;"",'[2]CBL Score Standard'!$D72,IF(D16&lt;&gt;"",SUM('[2]CBL Score Standard'!$D72:$E72),IF(E16&lt;&gt;"",SUM('[2]CBL Score Standard'!$D72:$F72),IF(F16&lt;&gt;"",SUM('[2]CBL Score Standard'!$D72:$G72),IF(G16&lt;&gt;"",SUM('[2]CBL Score Standard'!$D72:$H72,0))))))</f>
        <v>0</v>
      </c>
      <c r="K16" s="1173" t="s">
        <v>170</v>
      </c>
      <c r="L16" s="1174"/>
      <c r="M16" s="1174"/>
      <c r="N16" s="1174"/>
      <c r="O16" s="1174"/>
      <c r="P16" s="1174"/>
      <c r="Q16" s="1174"/>
      <c r="R16" s="1174"/>
      <c r="S16" s="1174"/>
      <c r="T16" s="1174"/>
      <c r="U16" s="1174"/>
      <c r="V16" s="1174"/>
      <c r="W16" s="1174"/>
      <c r="X16" s="1174"/>
      <c r="Y16" s="1174"/>
      <c r="Z16" s="985"/>
      <c r="AA16" s="1026"/>
      <c r="AB16" s="1026"/>
      <c r="AC16" s="1026"/>
      <c r="AD16" s="1026"/>
      <c r="AE16" s="1026"/>
      <c r="AF16" s="1026"/>
      <c r="AG16" s="1026"/>
      <c r="AH16" s="1026"/>
      <c r="AI16" s="1026"/>
      <c r="AJ16" s="1026"/>
    </row>
    <row r="17" spans="1:36" ht="27.6" x14ac:dyDescent="0.3">
      <c r="A17" s="940" t="s">
        <v>55</v>
      </c>
      <c r="B17" s="933" t="s">
        <v>194</v>
      </c>
      <c r="C17" s="1003"/>
      <c r="D17" s="1003"/>
      <c r="E17" s="1003"/>
      <c r="F17" s="1003"/>
      <c r="G17" s="1003"/>
      <c r="H17" s="939" t="b">
        <f>IF(C17&lt;&gt;"",'[2]CBL Score Standard'!$D73,IF(D17&lt;&gt;"",SUM('[2]CBL Score Standard'!$D73:$E73),IF(E17&lt;&gt;"",SUM('[2]CBL Score Standard'!$D73:$F73),IF(F17&lt;&gt;"",SUM('[2]CBL Score Standard'!$D73:$G73),IF(G17&lt;&gt;"",SUM('[2]CBL Score Standard'!$D73:$H73,0))))))</f>
        <v>0</v>
      </c>
      <c r="K17" s="1037" t="s">
        <v>133</v>
      </c>
      <c r="L17" s="1037" t="s">
        <v>91</v>
      </c>
      <c r="M17" s="1182" t="s">
        <v>75</v>
      </c>
      <c r="N17" s="1184" t="s">
        <v>134</v>
      </c>
      <c r="O17" s="1037" t="s">
        <v>135</v>
      </c>
      <c r="P17" s="1037" t="s">
        <v>136</v>
      </c>
      <c r="Q17" s="1037" t="s">
        <v>137</v>
      </c>
      <c r="R17" s="1037" t="s">
        <v>138</v>
      </c>
      <c r="S17" s="1035" t="s">
        <v>139</v>
      </c>
      <c r="T17" s="1027" t="s">
        <v>344</v>
      </c>
      <c r="U17" s="1027" t="s">
        <v>342</v>
      </c>
      <c r="V17" s="1027"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27.6" customHeight="1" x14ac:dyDescent="0.3">
      <c r="A18" s="940" t="s">
        <v>55</v>
      </c>
      <c r="B18" s="933" t="s">
        <v>196</v>
      </c>
      <c r="C18" s="1003"/>
      <c r="D18" s="1003" t="s">
        <v>77</v>
      </c>
      <c r="E18" s="1003"/>
      <c r="F18" s="1003"/>
      <c r="G18" s="1003"/>
      <c r="H18" s="939">
        <f>IF(C18&lt;&gt;"",'[2]CBL Score Standard'!$D74,IF(D18&lt;&gt;"",SUM('[2]CBL Score Standard'!$D74:$E74),IF(E18&lt;&gt;"",SUM('[2]CBL Score Standard'!$D74:$F74),IF(F18&lt;&gt;"",SUM('[2]CBL Score Standard'!$D74:$G74),IF(G18&lt;&gt;"",SUM('[2]CBL Score Standard'!$D74:$H74,0))))))</f>
        <v>0</v>
      </c>
      <c r="K18" s="1031"/>
      <c r="L18" s="1031"/>
      <c r="M18" s="1183"/>
      <c r="N18" s="1190"/>
      <c r="O18" s="1031"/>
      <c r="P18" s="888" t="s">
        <v>141</v>
      </c>
      <c r="Q18" s="1031"/>
      <c r="R18" s="1031"/>
      <c r="S18" s="1036"/>
      <c r="T18" s="1027"/>
      <c r="U18" s="1027"/>
      <c r="V18" s="1027"/>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ht="12.75" customHeight="1" x14ac:dyDescent="0.3">
      <c r="A19" s="940" t="s">
        <v>55</v>
      </c>
      <c r="B19" s="933" t="s">
        <v>198</v>
      </c>
      <c r="C19" s="1003"/>
      <c r="D19" s="1003"/>
      <c r="E19" s="1003"/>
      <c r="F19" s="1003"/>
      <c r="G19" s="1003"/>
      <c r="H19" s="939" t="b">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028" t="s">
        <v>145</v>
      </c>
      <c r="Q19" s="890" t="s">
        <v>172</v>
      </c>
      <c r="R19" s="893" t="s">
        <v>173</v>
      </c>
      <c r="S19" s="997" t="s">
        <v>619</v>
      </c>
      <c r="T19" s="997" t="s">
        <v>72</v>
      </c>
      <c r="U19" s="999">
        <v>44075</v>
      </c>
      <c r="V19" s="997" t="s">
        <v>374</v>
      </c>
      <c r="W19" s="997"/>
      <c r="X19" s="997"/>
      <c r="Y19" s="897" t="s">
        <v>174</v>
      </c>
      <c r="Z19" s="981">
        <f t="shared" ref="Z19:Z35" si="3">DATEDIF(AA19,AB19,"m")/12+DATEDIF(AC19,AD19,"m")/12+DATEDIF(AE19,AF19,"m")/12+DATEDIF(AG19,AH19,"m")/12+DATEDIF(AI19,AJ19,"m")/12</f>
        <v>0</v>
      </c>
      <c r="AA19" s="982"/>
      <c r="AB19" s="982"/>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030"/>
      <c r="Q20" s="890" t="s">
        <v>179</v>
      </c>
      <c r="R20" s="893" t="s">
        <v>180</v>
      </c>
      <c r="S20" s="997" t="s">
        <v>625</v>
      </c>
      <c r="T20" s="997" t="s">
        <v>72</v>
      </c>
      <c r="U20" s="997"/>
      <c r="V20" s="997" t="s">
        <v>374</v>
      </c>
      <c r="W20" s="997"/>
      <c r="X20" s="997" t="s">
        <v>377</v>
      </c>
      <c r="Y20" s="897" t="s">
        <v>181</v>
      </c>
      <c r="Z20" s="981">
        <f t="shared" ca="1" si="3"/>
        <v>1.5</v>
      </c>
      <c r="AA20" s="982">
        <v>43573</v>
      </c>
      <c r="AB20" s="345">
        <f t="shared" ref="AB20" ca="1" si="4" xml:space="preserve"> TODAY()</f>
        <v>44144</v>
      </c>
      <c r="AC20" s="982"/>
      <c r="AD20" s="982"/>
      <c r="AE20" s="980"/>
      <c r="AF20" s="980"/>
      <c r="AG20" s="980"/>
      <c r="AH20" s="980"/>
      <c r="AI20" s="980"/>
      <c r="AJ20" s="980"/>
    </row>
    <row r="21" spans="1:36" x14ac:dyDescent="0.3">
      <c r="A21" s="940" t="s">
        <v>55</v>
      </c>
      <c r="B21" s="933" t="s">
        <v>664</v>
      </c>
      <c r="C21" s="1003"/>
      <c r="D21" s="1003"/>
      <c r="E21" s="1005" t="s">
        <v>77</v>
      </c>
      <c r="F21" s="1002"/>
      <c r="G21" s="1002"/>
      <c r="H21" s="939">
        <f>IF(C21&lt;&gt;"",'[2]CBL Score Standard'!$D77,IF(D21&lt;&gt;"",SUM('[2]CBL Score Standard'!$D77:$E77),IF(E21&lt;&gt;"",SUM('[2]CBL Score Standard'!$D77:$F77),IF(F21&lt;&gt;"",SUM('[2]CBL Score Standard'!$D77:$G77),IF(G21&lt;&gt;"",SUM('[2]CBL Score Standard'!$D77:$H77,0))))))</f>
        <v>2.8169014084507043E-2</v>
      </c>
      <c r="K21" s="1029"/>
      <c r="L21" s="1029"/>
      <c r="M21" s="934" t="s">
        <v>6</v>
      </c>
      <c r="N21" s="889" t="s">
        <v>56</v>
      </c>
      <c r="O21" s="923" t="s">
        <v>182</v>
      </c>
      <c r="P21" s="995">
        <v>43609</v>
      </c>
      <c r="Q21" s="892" t="s">
        <v>172</v>
      </c>
      <c r="R21" s="898" t="s">
        <v>183</v>
      </c>
      <c r="S21" s="997"/>
      <c r="T21" s="997" t="s">
        <v>72</v>
      </c>
      <c r="U21" s="1000"/>
      <c r="V21" s="997"/>
      <c r="W21" s="997"/>
      <c r="X21" s="997"/>
      <c r="Y21" s="899" t="s">
        <v>184</v>
      </c>
      <c r="Z21" s="981">
        <f t="shared" si="3"/>
        <v>0</v>
      </c>
      <c r="AA21" s="982"/>
      <c r="AB21" s="982"/>
      <c r="AC21" s="982"/>
      <c r="AD21" s="982"/>
      <c r="AE21" s="980"/>
      <c r="AF21" s="980"/>
      <c r="AG21" s="980"/>
      <c r="AH21" s="980"/>
      <c r="AI21" s="980"/>
      <c r="AJ21" s="980"/>
    </row>
    <row r="22" spans="1:36" x14ac:dyDescent="0.3">
      <c r="A22" s="940" t="s">
        <v>55</v>
      </c>
      <c r="B22" s="933" t="s">
        <v>448</v>
      </c>
      <c r="C22" s="1003"/>
      <c r="D22" s="1003"/>
      <c r="E22" s="1005" t="s">
        <v>77</v>
      </c>
      <c r="F22" s="1002"/>
      <c r="G22" s="1002"/>
      <c r="H22" s="939">
        <f>IF(C22&lt;&gt;"",'[2]CBL Score Standard'!$D78,IF(D22&lt;&gt;"",SUM('[2]CBL Score Standard'!$D78:$E78),IF(E22&lt;&gt;"",SUM('[2]CBL Score Standard'!$D78:$F78),IF(F22&lt;&gt;"",SUM('[2]CBL Score Standard'!$D78:$G78),IF(G22&lt;&gt;"",SUM('[2]CBL Score Standard'!$D78:$H78,0))))))</f>
        <v>2.8169014084507043E-2</v>
      </c>
      <c r="K22" s="1029"/>
      <c r="L22" s="1029"/>
      <c r="M22" s="934" t="s">
        <v>6</v>
      </c>
      <c r="N22" s="889" t="s">
        <v>144</v>
      </c>
      <c r="O22" s="923" t="s">
        <v>187</v>
      </c>
      <c r="P22" s="1029"/>
      <c r="Q22" s="890" t="s">
        <v>153</v>
      </c>
      <c r="R22" s="893" t="s">
        <v>156</v>
      </c>
      <c r="S22" s="997" t="s">
        <v>619</v>
      </c>
      <c r="T22" s="997" t="s">
        <v>72</v>
      </c>
      <c r="U22" s="999">
        <v>44063</v>
      </c>
      <c r="V22" s="997" t="s">
        <v>374</v>
      </c>
      <c r="W22" s="997"/>
      <c r="X22" s="997"/>
      <c r="Y22" s="897" t="s">
        <v>157</v>
      </c>
      <c r="Z22" s="981">
        <f t="shared" si="3"/>
        <v>0</v>
      </c>
      <c r="AA22" s="982"/>
      <c r="AB22" s="982"/>
      <c r="AC22" s="982"/>
      <c r="AD22" s="982"/>
      <c r="AE22" s="980"/>
      <c r="AF22" s="980"/>
      <c r="AG22" s="980"/>
      <c r="AH22" s="980"/>
      <c r="AI22" s="980"/>
      <c r="AJ22" s="980"/>
    </row>
    <row r="23" spans="1:36" ht="12.75" customHeight="1" x14ac:dyDescent="0.3">
      <c r="A23" s="940" t="s">
        <v>55</v>
      </c>
      <c r="B23" s="933" t="s">
        <v>665</v>
      </c>
      <c r="C23" s="1003"/>
      <c r="D23" s="1003"/>
      <c r="E23" s="1005" t="s">
        <v>77</v>
      </c>
      <c r="F23" s="1002"/>
      <c r="G23" s="1002"/>
      <c r="H23" s="939">
        <f>IF(C23&lt;&gt;"",'[2]CBL Score Standard'!$D79,IF(D23&lt;&gt;"",SUM('[2]CBL Score Standard'!$D79:$E79),IF(E23&lt;&gt;"",SUM('[2]CBL Score Standard'!$D79:$F79),IF(F23&lt;&gt;"",SUM('[2]CBL Score Standard'!$D79:$G79),IF(G23&lt;&gt;"",SUM('[2]CBL Score Standard'!$D79:$H79,0))))))</f>
        <v>2.8169014084507043E-2</v>
      </c>
      <c r="K23" s="1029"/>
      <c r="L23" s="1029"/>
      <c r="M23" s="934" t="s">
        <v>6</v>
      </c>
      <c r="N23" s="889" t="s">
        <v>144</v>
      </c>
      <c r="O23" s="923" t="s">
        <v>188</v>
      </c>
      <c r="P23" s="1029"/>
      <c r="Q23" s="892" t="s">
        <v>155</v>
      </c>
      <c r="R23" s="893" t="s">
        <v>158</v>
      </c>
      <c r="S23" s="997" t="s">
        <v>625</v>
      </c>
      <c r="T23" s="997" t="s">
        <v>72</v>
      </c>
      <c r="U23" s="997"/>
      <c r="V23" s="997"/>
      <c r="W23" s="997"/>
      <c r="X23" s="997"/>
      <c r="Y23" s="894" t="s">
        <v>159</v>
      </c>
      <c r="Z23" s="981">
        <f t="shared" si="3"/>
        <v>0</v>
      </c>
      <c r="AA23" s="982"/>
      <c r="AB23" s="982"/>
      <c r="AC23" s="982"/>
      <c r="AD23" s="982"/>
      <c r="AE23" s="980"/>
      <c r="AF23" s="980"/>
      <c r="AG23" s="980"/>
      <c r="AH23" s="980"/>
      <c r="AI23" s="980"/>
      <c r="AJ23" s="980"/>
    </row>
    <row r="24" spans="1:36" ht="12.75" customHeight="1" x14ac:dyDescent="0.3">
      <c r="A24" s="940" t="s">
        <v>55</v>
      </c>
      <c r="B24" s="933" t="s">
        <v>238</v>
      </c>
      <c r="C24" s="1003"/>
      <c r="D24" s="1003"/>
      <c r="E24" s="1003" t="s">
        <v>77</v>
      </c>
      <c r="F24" s="1002"/>
      <c r="G24" s="1002"/>
      <c r="H24" s="939">
        <f>IF(C24&lt;&gt;"",'[2]CBL Score Standard'!$D80,IF(D24&lt;&gt;"",SUM('[2]CBL Score Standard'!$D80:$E80),IF(E24&lt;&gt;"",SUM('[2]CBL Score Standard'!$D80:$F80),IF(F24&lt;&gt;"",SUM('[2]CBL Score Standard'!$D80:$G80),IF(G24&lt;&gt;"",SUM('[2]CBL Score Standard'!$D80:$H80,0))))))</f>
        <v>0</v>
      </c>
      <c r="K24" s="1029"/>
      <c r="L24" s="1029"/>
      <c r="M24" s="934" t="s">
        <v>6</v>
      </c>
      <c r="N24" s="889" t="s">
        <v>144</v>
      </c>
      <c r="O24" s="923" t="s">
        <v>189</v>
      </c>
      <c r="P24" s="1029"/>
      <c r="Q24" s="976" t="s">
        <v>659</v>
      </c>
      <c r="R24" s="976" t="s">
        <v>278</v>
      </c>
      <c r="S24" s="997"/>
      <c r="T24" s="997"/>
      <c r="U24" s="997"/>
      <c r="V24" s="997"/>
      <c r="W24" s="997"/>
      <c r="X24" s="997"/>
      <c r="Y24" s="899" t="s">
        <v>160</v>
      </c>
      <c r="Z24" s="981">
        <f t="shared" si="3"/>
        <v>0</v>
      </c>
      <c r="AA24" s="982"/>
      <c r="AB24" s="982"/>
      <c r="AC24" s="982"/>
      <c r="AD24" s="982"/>
      <c r="AE24" s="980"/>
      <c r="AF24" s="980"/>
      <c r="AG24" s="980"/>
      <c r="AH24" s="980"/>
      <c r="AI24" s="980"/>
      <c r="AJ24" s="980"/>
    </row>
    <row r="25" spans="1:36" x14ac:dyDescent="0.3">
      <c r="A25" s="940" t="s">
        <v>55</v>
      </c>
      <c r="B25" s="933" t="s">
        <v>515</v>
      </c>
      <c r="C25" s="1003"/>
      <c r="D25" s="1003"/>
      <c r="E25" s="1003"/>
      <c r="F25" s="1002"/>
      <c r="G25" s="1002"/>
      <c r="H25" s="939" t="b">
        <f>IF(C25&lt;&gt;"",'[2]CBL Score Standard'!$D81,IF(D25&lt;&gt;"",SUM('[2]CBL Score Standard'!$D81:$E81),IF(E25&lt;&gt;"",SUM('[2]CBL Score Standard'!$D81:$F81),IF(F25&lt;&gt;"",SUM('[2]CBL Score Standard'!$D81:$G81),IF(G25&lt;&gt;"",SUM('[2]CBL Score Standard'!$D81:$H81,0))))))</f>
        <v>0</v>
      </c>
      <c r="K25" s="1029"/>
      <c r="L25" s="1029"/>
      <c r="M25" s="934" t="s">
        <v>6</v>
      </c>
      <c r="N25" s="889" t="s">
        <v>144</v>
      </c>
      <c r="O25" s="923" t="s">
        <v>190</v>
      </c>
      <c r="P25" s="1029"/>
      <c r="Q25" s="890" t="s">
        <v>161</v>
      </c>
      <c r="R25" s="893" t="s">
        <v>162</v>
      </c>
      <c r="S25" s="997"/>
      <c r="T25" s="997"/>
      <c r="U25" s="997"/>
      <c r="V25" s="997"/>
      <c r="W25" s="997"/>
      <c r="X25" s="997"/>
      <c r="Y25" s="899" t="s">
        <v>163</v>
      </c>
      <c r="Z25" s="981">
        <f t="shared" si="3"/>
        <v>0</v>
      </c>
      <c r="AA25" s="982"/>
      <c r="AB25" s="982"/>
      <c r="AC25" s="982"/>
      <c r="AD25" s="982"/>
      <c r="AE25" s="980"/>
      <c r="AF25" s="980"/>
      <c r="AG25" s="980"/>
      <c r="AH25" s="980"/>
      <c r="AI25" s="980"/>
      <c r="AJ25" s="980"/>
    </row>
    <row r="26" spans="1:36" ht="26.4"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030"/>
      <c r="Q26" s="890" t="s">
        <v>164</v>
      </c>
      <c r="R26" s="893" t="s">
        <v>165</v>
      </c>
      <c r="S26" s="997" t="s">
        <v>619</v>
      </c>
      <c r="T26" s="997" t="s">
        <v>72</v>
      </c>
      <c r="U26" s="999">
        <v>44088</v>
      </c>
      <c r="V26" s="997" t="s">
        <v>374</v>
      </c>
      <c r="W26" s="997"/>
      <c r="X26" s="997"/>
      <c r="Y26" s="899" t="s">
        <v>166</v>
      </c>
      <c r="Z26" s="981">
        <f t="shared" si="3"/>
        <v>0</v>
      </c>
      <c r="AA26" s="982"/>
      <c r="AB26" s="982"/>
      <c r="AC26" s="982"/>
      <c r="AD26" s="982"/>
      <c r="AE26" s="980"/>
      <c r="AF26" s="980"/>
      <c r="AG26" s="980"/>
      <c r="AH26" s="980"/>
      <c r="AI26" s="980"/>
      <c r="AJ26" s="980"/>
    </row>
    <row r="27" spans="1:36" ht="26.4" customHeight="1"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923" t="s">
        <v>192</v>
      </c>
      <c r="P27" s="995">
        <v>43608</v>
      </c>
      <c r="Q27" s="892" t="s">
        <v>383</v>
      </c>
      <c r="R27" s="898" t="s">
        <v>341</v>
      </c>
      <c r="S27" s="997" t="s">
        <v>625</v>
      </c>
      <c r="T27" s="997" t="s">
        <v>72</v>
      </c>
      <c r="U27" s="1000"/>
      <c r="V27" s="997" t="s">
        <v>374</v>
      </c>
      <c r="W27" s="997"/>
      <c r="X27" s="997"/>
      <c r="Y27" s="899" t="s">
        <v>193</v>
      </c>
      <c r="Z27" s="981">
        <f t="shared" ca="1" si="3"/>
        <v>1.4166666666666667</v>
      </c>
      <c r="AA27" s="982">
        <v>43608</v>
      </c>
      <c r="AB27" s="345">
        <f t="shared" ref="AB27" ca="1" si="5" xml:space="preserve"> TODAY()</f>
        <v>44144</v>
      </c>
      <c r="AC27" s="982"/>
      <c r="AD27" s="982"/>
      <c r="AE27" s="980"/>
      <c r="AF27" s="980"/>
      <c r="AG27" s="980"/>
      <c r="AH27" s="980"/>
      <c r="AI27" s="980"/>
      <c r="AJ27" s="980"/>
    </row>
    <row r="28" spans="1:36" ht="27.6" x14ac:dyDescent="0.3">
      <c r="A28" s="940" t="s">
        <v>59</v>
      </c>
      <c r="B28" s="933" t="s">
        <v>684</v>
      </c>
      <c r="C28" s="1003"/>
      <c r="D28" s="1003"/>
      <c r="E28" s="1002" t="s">
        <v>77</v>
      </c>
      <c r="F28" s="1002"/>
      <c r="G28" s="1002"/>
      <c r="H28" s="939">
        <f>IF(C28&lt;&gt;"",'[2]CBL Score Standard'!$D84,IF(D28&lt;&gt;"",SUM('[2]CBL Score Standard'!$D84:$E84),IF(E28&lt;&gt;"",SUM('[2]CBL Score Standard'!$D84:$F84),IF(F28&lt;&gt;"",SUM('[2]CBL Score Standard'!$D84:$G84),IF(G28&lt;&gt;"",SUM('[2]CBL Score Standard'!$D84:$H84,0))))))</f>
        <v>2.8169014084507043E-2</v>
      </c>
      <c r="K28" s="1029"/>
      <c r="L28" s="1029"/>
      <c r="M28" s="934" t="s">
        <v>6</v>
      </c>
      <c r="N28" s="889" t="s">
        <v>55</v>
      </c>
      <c r="O28" s="923" t="s">
        <v>194</v>
      </c>
      <c r="P28" s="995">
        <v>43544</v>
      </c>
      <c r="Q28" s="976" t="s">
        <v>649</v>
      </c>
      <c r="R28" s="976" t="s">
        <v>650</v>
      </c>
      <c r="S28" s="997"/>
      <c r="T28" s="997"/>
      <c r="U28" s="997"/>
      <c r="V28" s="997"/>
      <c r="W28" s="997"/>
      <c r="X28" s="997"/>
      <c r="Y28" s="899" t="s">
        <v>195</v>
      </c>
      <c r="Z28" s="981">
        <f t="shared" si="3"/>
        <v>0</v>
      </c>
      <c r="AA28" s="982"/>
      <c r="AB28" s="982"/>
      <c r="AC28" s="982"/>
      <c r="AD28" s="982"/>
      <c r="AE28" s="980"/>
      <c r="AF28" s="980"/>
      <c r="AG28" s="980"/>
      <c r="AH28" s="980"/>
      <c r="AI28" s="980"/>
      <c r="AJ28" s="980"/>
    </row>
    <row r="29" spans="1:36" ht="27.6" customHeight="1" x14ac:dyDescent="0.3">
      <c r="A29" s="940" t="s">
        <v>59</v>
      </c>
      <c r="B29" s="933" t="s">
        <v>683</v>
      </c>
      <c r="C29" s="1003"/>
      <c r="D29" s="1003" t="s">
        <v>77</v>
      </c>
      <c r="E29" s="1002"/>
      <c r="F29" s="1002"/>
      <c r="G29" s="1002"/>
      <c r="H29" s="939">
        <f>IF(C29&lt;&gt;"",'[2]CBL Score Standard'!$D85,IF(D29&lt;&gt;"",SUM('[2]CBL Score Standard'!$D85:$E85),IF(E29&lt;&gt;"",SUM('[2]CBL Score Standard'!$D85:$F85),IF(F29&lt;&gt;"",SUM('[2]CBL Score Standard'!$D85:$G85),IF(G29&lt;&gt;"",SUM('[2]CBL Score Standard'!$D85:$H85,0))))))</f>
        <v>0</v>
      </c>
      <c r="K29" s="1029"/>
      <c r="L29" s="1029"/>
      <c r="M29" s="934" t="s">
        <v>6</v>
      </c>
      <c r="N29" s="889" t="s">
        <v>55</v>
      </c>
      <c r="O29" s="923" t="s">
        <v>196</v>
      </c>
      <c r="P29" s="964" t="s">
        <v>145</v>
      </c>
      <c r="Q29" s="976" t="s">
        <v>651</v>
      </c>
      <c r="R29" s="976" t="s">
        <v>652</v>
      </c>
      <c r="S29" s="997" t="s">
        <v>625</v>
      </c>
      <c r="T29" s="421"/>
      <c r="U29" s="997"/>
      <c r="V29" s="997"/>
      <c r="W29" s="997"/>
      <c r="X29" s="997"/>
      <c r="Y29" s="899" t="s">
        <v>197</v>
      </c>
      <c r="Z29" s="981">
        <f t="shared" si="3"/>
        <v>0</v>
      </c>
      <c r="AA29" s="982"/>
      <c r="AB29" s="982"/>
      <c r="AC29" s="982"/>
      <c r="AD29" s="982"/>
      <c r="AE29" s="980"/>
      <c r="AF29" s="980"/>
      <c r="AG29" s="980"/>
      <c r="AH29" s="980"/>
      <c r="AI29" s="980"/>
      <c r="AJ29" s="980"/>
    </row>
    <row r="30" spans="1:36" x14ac:dyDescent="0.3">
      <c r="A30" s="940" t="s">
        <v>149</v>
      </c>
      <c r="B30" s="933" t="s">
        <v>149</v>
      </c>
      <c r="C30" s="1002"/>
      <c r="D30" s="1002"/>
      <c r="E30" s="1002" t="s">
        <v>77</v>
      </c>
      <c r="F30" s="1002"/>
      <c r="G30" s="1002"/>
      <c r="H30" s="939">
        <f>IF(C30&lt;&gt;"",'[2]CBL Score Standard'!$D86,IF(D30&lt;&gt;"",SUM('[2]CBL Score Standard'!$D86:$E86),IF(E30&lt;&gt;"",SUM('[2]CBL Score Standard'!$D86:$F86),IF(F30&lt;&gt;"",SUM('[2]CBL Score Standard'!$D86:$G86),IF(G30&lt;&gt;"",SUM('[2]CBL Score Standard'!$D86:$H86,0))))))</f>
        <v>0.16558973290057469</v>
      </c>
      <c r="K30" s="1029"/>
      <c r="L30" s="1029"/>
      <c r="M30" s="934" t="s">
        <v>6</v>
      </c>
      <c r="N30" s="889" t="s">
        <v>55</v>
      </c>
      <c r="O30" s="923" t="s">
        <v>198</v>
      </c>
      <c r="P30" s="965"/>
      <c r="Q30" s="892" t="s">
        <v>199</v>
      </c>
      <c r="R30" s="898" t="s">
        <v>200</v>
      </c>
      <c r="S30" s="997"/>
      <c r="T30" s="421"/>
      <c r="U30" s="997"/>
      <c r="V30" s="997"/>
      <c r="W30" s="997"/>
      <c r="X30" s="997"/>
      <c r="Y30" s="902" t="s">
        <v>201</v>
      </c>
      <c r="Z30" s="981">
        <f t="shared" si="3"/>
        <v>0</v>
      </c>
      <c r="AA30" s="982"/>
      <c r="AB30" s="982"/>
      <c r="AC30" s="982"/>
      <c r="AD30" s="982"/>
      <c r="AE30" s="980"/>
      <c r="AF30" s="980"/>
      <c r="AG30" s="980"/>
      <c r="AH30" s="980"/>
      <c r="AI30" s="980"/>
      <c r="AJ30" s="980"/>
    </row>
    <row r="31" spans="1:36" ht="13.8" customHeight="1" x14ac:dyDescent="0.3">
      <c r="A31" s="940" t="s">
        <v>149</v>
      </c>
      <c r="B31" s="933" t="s">
        <v>370</v>
      </c>
      <c r="C31" s="1003"/>
      <c r="D31" s="1003"/>
      <c r="E31" s="1004"/>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923" t="s">
        <v>202</v>
      </c>
      <c r="P31" s="995">
        <v>43629</v>
      </c>
      <c r="Q31" s="892" t="s">
        <v>384</v>
      </c>
      <c r="R31" s="898" t="s">
        <v>385</v>
      </c>
      <c r="S31" s="997" t="s">
        <v>625</v>
      </c>
      <c r="T31" s="997"/>
      <c r="U31" s="997"/>
      <c r="V31" s="997"/>
      <c r="W31" s="997"/>
      <c r="X31" s="997"/>
      <c r="Y31" s="902" t="s">
        <v>203</v>
      </c>
      <c r="Z31" s="981">
        <f t="shared" si="3"/>
        <v>0</v>
      </c>
      <c r="AA31" s="982"/>
      <c r="AB31" s="982"/>
      <c r="AC31" s="982"/>
      <c r="AD31" s="982"/>
      <c r="AE31" s="980"/>
      <c r="AF31" s="980"/>
      <c r="AG31" s="980"/>
      <c r="AH31" s="980"/>
      <c r="AI31" s="980"/>
      <c r="AJ31" s="980"/>
    </row>
    <row r="32" spans="1:36" ht="26.4" customHeight="1" x14ac:dyDescent="0.3">
      <c r="A32" s="940" t="s">
        <v>31</v>
      </c>
      <c r="B32" s="933" t="s">
        <v>660</v>
      </c>
      <c r="C32" s="1002"/>
      <c r="D32" s="1002"/>
      <c r="E32" s="1002" t="s">
        <v>77</v>
      </c>
      <c r="F32" s="1002"/>
      <c r="G32" s="1002"/>
      <c r="H32" s="939">
        <f>IF(C32&lt;&gt;"",'[2]CBL Score Standard'!$D88,IF(D32&lt;&gt;"",SUM('[2]CBL Score Standard'!$D88:$E88),IF(E32&lt;&gt;"",SUM('[2]CBL Score Standard'!$D88:$F88),IF(F32&lt;&gt;"",SUM('[2]CBL Score Standard'!$D88:$G88),IF(G32&lt;&gt;"",SUM('[2]CBL Score Standard'!$D88:$H88,0))))))</f>
        <v>0.16558973290057469</v>
      </c>
      <c r="K32" s="1029"/>
      <c r="L32" s="1029"/>
      <c r="M32" s="934" t="s">
        <v>6</v>
      </c>
      <c r="N32" s="889" t="s">
        <v>56</v>
      </c>
      <c r="O32" s="923" t="s">
        <v>427</v>
      </c>
      <c r="P32" s="995">
        <v>43613</v>
      </c>
      <c r="Q32" s="892" t="s">
        <v>167</v>
      </c>
      <c r="R32" s="898" t="s">
        <v>204</v>
      </c>
      <c r="S32" s="997" t="s">
        <v>625</v>
      </c>
      <c r="T32" s="997" t="s">
        <v>72</v>
      </c>
      <c r="U32" s="993"/>
      <c r="V32" s="1001" t="s">
        <v>374</v>
      </c>
      <c r="W32" s="997"/>
      <c r="X32" s="997" t="s">
        <v>377</v>
      </c>
      <c r="Y32" s="899" t="s">
        <v>205</v>
      </c>
      <c r="Z32" s="981">
        <f t="shared" ca="1" si="3"/>
        <v>1.4166666666666667</v>
      </c>
      <c r="AA32" s="982">
        <v>43613</v>
      </c>
      <c r="AB32" s="345">
        <f t="shared" ref="AB32:AB33" ca="1" si="6" xml:space="preserve"> TODAY()</f>
        <v>44144</v>
      </c>
      <c r="AC32" s="982"/>
      <c r="AD32" s="982"/>
      <c r="AE32" s="980"/>
      <c r="AF32" s="980"/>
      <c r="AG32" s="980"/>
      <c r="AH32" s="980"/>
      <c r="AI32" s="980"/>
      <c r="AJ32" s="980"/>
    </row>
    <row r="33" spans="1:36" ht="13.8" customHeight="1" x14ac:dyDescent="0.3">
      <c r="A33" s="940" t="s">
        <v>31</v>
      </c>
      <c r="B33" s="933" t="s">
        <v>175</v>
      </c>
      <c r="C33" s="1003"/>
      <c r="D33" s="1002"/>
      <c r="E33" s="1005" t="s">
        <v>77</v>
      </c>
      <c r="F33" s="1002"/>
      <c r="G33" s="1002"/>
      <c r="H33" s="939">
        <f>IF(C33&lt;&gt;"",'[2]CBL Score Standard'!$D89,IF(D33&lt;&gt;"",SUM('[2]CBL Score Standard'!$D89:$E89),IF(E33&lt;&gt;"",SUM('[2]CBL Score Standard'!$D89:$F89),IF(F33&lt;&gt;"",SUM('[2]CBL Score Standard'!$D89:$G89),IF(G33&lt;&gt;"",SUM('[2]CBL Score Standard'!$D89:$H89,0))))))</f>
        <v>0.16558973290057469</v>
      </c>
      <c r="K33" s="1029"/>
      <c r="L33" s="1029"/>
      <c r="M33" s="934" t="s">
        <v>6</v>
      </c>
      <c r="N33" s="889" t="s">
        <v>0</v>
      </c>
      <c r="O33" s="923" t="s">
        <v>426</v>
      </c>
      <c r="P33" s="892" t="s">
        <v>145</v>
      </c>
      <c r="Q33" s="892" t="s">
        <v>206</v>
      </c>
      <c r="R33" s="893" t="s">
        <v>206</v>
      </c>
      <c r="S33" s="997" t="s">
        <v>625</v>
      </c>
      <c r="T33" s="997" t="s">
        <v>72</v>
      </c>
      <c r="U33" s="997"/>
      <c r="V33" s="1001" t="s">
        <v>374</v>
      </c>
      <c r="W33" s="997"/>
      <c r="X33" s="997" t="s">
        <v>377</v>
      </c>
      <c r="Y33" s="894"/>
      <c r="Z33" s="981">
        <f t="shared" ca="1" si="3"/>
        <v>1.5</v>
      </c>
      <c r="AA33" s="982">
        <v>43587</v>
      </c>
      <c r="AB33" s="345">
        <f t="shared" ca="1" si="6"/>
        <v>44144</v>
      </c>
      <c r="AC33" s="982"/>
      <c r="AD33" s="982"/>
      <c r="AE33" s="980"/>
      <c r="AF33" s="980"/>
      <c r="AG33" s="980"/>
      <c r="AH33" s="980"/>
      <c r="AI33" s="980"/>
      <c r="AJ33" s="980"/>
    </row>
    <row r="34" spans="1:36" ht="13.8" customHeight="1" x14ac:dyDescent="0.3">
      <c r="A34" s="940" t="s">
        <v>46</v>
      </c>
      <c r="B34" s="933" t="s">
        <v>171</v>
      </c>
      <c r="C34" s="1003"/>
      <c r="D34" s="1002"/>
      <c r="E34" s="1005" t="s">
        <v>77</v>
      </c>
      <c r="F34" s="1002"/>
      <c r="G34" s="1002"/>
      <c r="H34" s="939">
        <f>IF(C34&lt;&gt;"",'[2]CBL Score Standard'!$D90,IF(D34&lt;&gt;"",SUM('[2]CBL Score Standard'!$D90:$E90),IF(E34&lt;&gt;"",SUM('[2]CBL Score Standard'!$D90:$F90),IF(F34&lt;&gt;"",SUM('[2]CBL Score Standard'!$D90:$G90),IF(G34&lt;&gt;"",SUM('[2]CBL Score Standard'!$D90:$H90,0))))))</f>
        <v>7.468064199148379E-2</v>
      </c>
      <c r="K34" s="1029"/>
      <c r="L34" s="1029"/>
      <c r="M34" s="934" t="s">
        <v>6</v>
      </c>
      <c r="N34" s="889" t="s">
        <v>53</v>
      </c>
      <c r="O34" s="926" t="s">
        <v>371</v>
      </c>
      <c r="P34" s="892" t="s">
        <v>145</v>
      </c>
      <c r="Q34" s="892" t="s">
        <v>164</v>
      </c>
      <c r="R34" s="898" t="s">
        <v>207</v>
      </c>
      <c r="S34" s="997"/>
      <c r="T34" s="997"/>
      <c r="U34" s="997"/>
      <c r="V34" s="997"/>
      <c r="W34" s="997"/>
      <c r="X34" s="997"/>
      <c r="Y34" s="902" t="s">
        <v>208</v>
      </c>
      <c r="Z34" s="981">
        <f t="shared" si="3"/>
        <v>0</v>
      </c>
      <c r="AA34" s="982"/>
      <c r="AB34" s="982"/>
      <c r="AC34" s="982"/>
      <c r="AD34" s="982"/>
      <c r="AE34" s="980"/>
      <c r="AF34" s="980"/>
      <c r="AG34" s="980"/>
      <c r="AH34" s="980"/>
      <c r="AI34" s="980"/>
      <c r="AJ34" s="980"/>
    </row>
    <row r="35" spans="1:36" ht="13.8" customHeight="1" x14ac:dyDescent="0.3">
      <c r="A35" s="940" t="s">
        <v>2</v>
      </c>
      <c r="B35" s="933" t="s">
        <v>234</v>
      </c>
      <c r="C35" s="1003"/>
      <c r="D35" s="1003"/>
      <c r="E35" s="1003"/>
      <c r="F35" s="1002"/>
      <c r="G35" s="1002"/>
      <c r="H35" s="939" t="b">
        <f>IF(C35&lt;&gt;"",'[2]CBL Score Standard'!$D91,IF(D35&lt;&gt;"",SUM('[2]CBL Score Standard'!$D91:$E91),IF(E35&lt;&gt;"",SUM('[2]CBL Score Standard'!$D91:$F91),IF(F35&lt;&gt;"",SUM('[2]CBL Score Standard'!$D91:$G91),IF(G35&lt;&gt;"",SUM('[2]CBL Score Standard'!$D91:$H91,0))))))</f>
        <v>0</v>
      </c>
      <c r="K35" s="1030"/>
      <c r="L35" s="1030"/>
      <c r="M35" s="934" t="s">
        <v>6</v>
      </c>
      <c r="N35" s="889" t="s">
        <v>54</v>
      </c>
      <c r="O35" s="923" t="s">
        <v>345</v>
      </c>
      <c r="P35" s="995">
        <v>43644</v>
      </c>
      <c r="Q35" s="892" t="s">
        <v>209</v>
      </c>
      <c r="R35" s="898" t="s">
        <v>210</v>
      </c>
      <c r="S35" s="889"/>
      <c r="T35" s="997"/>
      <c r="U35" s="997"/>
      <c r="V35" s="997"/>
      <c r="W35" s="997"/>
      <c r="X35" s="997"/>
      <c r="Y35" s="973" t="s">
        <v>629</v>
      </c>
      <c r="Z35" s="981">
        <f t="shared" si="3"/>
        <v>0</v>
      </c>
      <c r="AA35" s="982"/>
      <c r="AB35" s="982"/>
      <c r="AC35" s="982"/>
      <c r="AD35" s="982"/>
      <c r="AE35" s="980"/>
      <c r="AF35" s="980"/>
      <c r="AG35" s="980"/>
      <c r="AH35" s="980"/>
      <c r="AI35" s="980"/>
      <c r="AJ35" s="980"/>
    </row>
    <row r="36" spans="1:36" x14ac:dyDescent="0.3">
      <c r="A36" s="940" t="s">
        <v>54</v>
      </c>
      <c r="B36" s="933" t="s">
        <v>425</v>
      </c>
      <c r="C36" s="1002"/>
      <c r="D36" s="1002"/>
      <c r="E36" s="1002" t="s">
        <v>77</v>
      </c>
      <c r="F36" s="1002"/>
      <c r="G36" s="1002"/>
      <c r="H36" s="939">
        <f>IF(C36&lt;&gt;"",'[2]CBL Score Standard'!$D92,IF(D36&lt;&gt;"",SUM('[2]CBL Score Standard'!$D92:$E92),IF(E36&lt;&gt;"",SUM('[2]CBL Score Standard'!$D92:$F92),IF(F36&lt;&gt;"",SUM('[2]CBL Score Standard'!$D92:$G92),IF(G36&lt;&gt;"",SUM('[2]CBL Score Standard'!$D92:$H92,0))))))</f>
        <v>0.16558973290057469</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2"/>
      <c r="E37" s="1002" t="s">
        <v>77</v>
      </c>
      <c r="F37" s="1002"/>
      <c r="G37" s="1002"/>
      <c r="H37" s="939">
        <f>IF(C37&lt;&gt;"",'[2]CBL Score Standard'!$D93,IF(D37&lt;&gt;"",SUM('[2]CBL Score Standard'!$D93:$E93),IF(E37&lt;&gt;"",SUM('[2]CBL Score Standard'!$D93:$F93),IF(F37&lt;&gt;"",SUM('[2]CBL Score Standard'!$D93:$G93),IF(G37&lt;&gt;"",SUM('[2]CBL Score Standard'!$D93:$H93,0))))))</f>
        <v>7.468064199148379E-2</v>
      </c>
      <c r="K37" s="1173" t="s">
        <v>211</v>
      </c>
      <c r="L37" s="1174"/>
      <c r="M37" s="1174"/>
      <c r="N37" s="1174"/>
      <c r="O37" s="1174"/>
      <c r="P37" s="1174"/>
      <c r="Q37" s="1174"/>
      <c r="R37" s="1174"/>
      <c r="S37" s="1174"/>
      <c r="T37" s="1174"/>
      <c r="U37" s="1174"/>
      <c r="V37" s="1174"/>
      <c r="W37" s="1174"/>
      <c r="X37" s="1174"/>
      <c r="Y37" s="1174"/>
      <c r="Z37" s="985"/>
      <c r="AA37" s="1026"/>
      <c r="AB37" s="1026"/>
      <c r="AC37" s="1026"/>
      <c r="AD37" s="1026"/>
      <c r="AE37" s="1026"/>
      <c r="AF37" s="1026"/>
      <c r="AG37" s="1026"/>
      <c r="AH37" s="1026"/>
      <c r="AI37" s="1026"/>
      <c r="AJ37" s="1026"/>
    </row>
    <row r="38" spans="1:36" ht="27.6" x14ac:dyDescent="0.3">
      <c r="A38" s="940" t="s">
        <v>54</v>
      </c>
      <c r="B38" s="933" t="s">
        <v>231</v>
      </c>
      <c r="C38" s="1003"/>
      <c r="D38" s="1003"/>
      <c r="E38" s="1002"/>
      <c r="F38" s="1002"/>
      <c r="G38" s="1002"/>
      <c r="H38" s="939" t="b">
        <f>IF(C38&lt;&gt;"",'[2]CBL Score Standard'!$D94,IF(D38&lt;&gt;"",SUM('[2]CBL Score Standard'!$D94:$E94),IF(E38&lt;&gt;"",SUM('[2]CBL Score Standard'!$D94:$F94),IF(F38&lt;&gt;"",SUM('[2]CBL Score Standard'!$D94:$G94),IF(G38&lt;&gt;"",SUM('[2]CBL Score Standard'!$D94:$H94,0))))))</f>
        <v>0</v>
      </c>
      <c r="K38" s="1037" t="s">
        <v>133</v>
      </c>
      <c r="L38" s="1037" t="s">
        <v>91</v>
      </c>
      <c r="M38" s="1182" t="s">
        <v>75</v>
      </c>
      <c r="N38" s="1184" t="s">
        <v>134</v>
      </c>
      <c r="O38" s="1025" t="s">
        <v>135</v>
      </c>
      <c r="P38" s="1037" t="s">
        <v>136</v>
      </c>
      <c r="Q38" s="1037" t="s">
        <v>137</v>
      </c>
      <c r="R38" s="1037" t="s">
        <v>138</v>
      </c>
      <c r="S38" s="1035" t="s">
        <v>139</v>
      </c>
      <c r="T38" s="1027" t="s">
        <v>344</v>
      </c>
      <c r="U38" s="1027" t="s">
        <v>342</v>
      </c>
      <c r="V38" s="1027"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27.6" customHeight="1" x14ac:dyDescent="0.3">
      <c r="A39" s="940" t="s">
        <v>53</v>
      </c>
      <c r="B39" s="933" t="s">
        <v>371</v>
      </c>
      <c r="C39" s="1003"/>
      <c r="D39" s="1004"/>
      <c r="E39" s="1004"/>
      <c r="F39" s="1002"/>
      <c r="G39" s="1002"/>
      <c r="H39" s="939" t="b">
        <f>IF(C39&lt;&gt;"",'[2]CBL Score Standard'!$D95,IF(D39&lt;&gt;"",SUM('[2]CBL Score Standard'!$D95:$E95),IF(E39&lt;&gt;"",SUM('[2]CBL Score Standard'!$D95:$F95),IF(F39&lt;&gt;"",SUM('[2]CBL Score Standard'!$D95:$G95),IF(G39&lt;&gt;"",SUM('[2]CBL Score Standard'!$D95:$H95,0))))))</f>
        <v>0</v>
      </c>
      <c r="K39" s="1031"/>
      <c r="L39" s="1031"/>
      <c r="M39" s="1183"/>
      <c r="N39" s="1190"/>
      <c r="O39" s="1024"/>
      <c r="P39" s="888" t="s">
        <v>141</v>
      </c>
      <c r="Q39" s="1031"/>
      <c r="R39" s="1031"/>
      <c r="S39" s="1036"/>
      <c r="T39" s="1027"/>
      <c r="U39" s="1027"/>
      <c r="V39" s="1027"/>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x14ac:dyDescent="0.3">
      <c r="A40" s="940" t="s">
        <v>53</v>
      </c>
      <c r="B40" s="933" t="s">
        <v>223</v>
      </c>
      <c r="C40" s="1003"/>
      <c r="D40" s="1003"/>
      <c r="E40" s="1004"/>
      <c r="F40" s="1002"/>
      <c r="G40" s="1002"/>
      <c r="H40" s="939" t="b">
        <f>IF(C40&lt;&gt;"",'[2]CBL Score Standard'!$D96,IF(D40&lt;&gt;"",SUM('[2]CBL Score Standard'!$D96:$E96),IF(E40&lt;&gt;"",SUM('[2]CBL Score Standard'!$D96:$F96),IF(F40&lt;&gt;"",SUM('[2]CBL Score Standard'!$D96:$G96),IF(G40&lt;&gt;"",SUM('[2]CBL Score Standard'!$D96:$H96,0))))))</f>
        <v>0</v>
      </c>
      <c r="K40" s="1028" t="s">
        <v>142</v>
      </c>
      <c r="L40" s="1028" t="s">
        <v>143</v>
      </c>
      <c r="M40" s="934" t="s">
        <v>7</v>
      </c>
      <c r="N40" s="889" t="s">
        <v>56</v>
      </c>
      <c r="O40" s="923" t="s">
        <v>663</v>
      </c>
      <c r="P40" s="964" t="s">
        <v>145</v>
      </c>
      <c r="Q40" s="892" t="s">
        <v>212</v>
      </c>
      <c r="R40" s="898" t="s">
        <v>213</v>
      </c>
      <c r="S40" s="997" t="s">
        <v>619</v>
      </c>
      <c r="T40" s="997" t="s">
        <v>72</v>
      </c>
      <c r="U40" s="999">
        <v>44029</v>
      </c>
      <c r="V40" s="1001" t="s">
        <v>374</v>
      </c>
      <c r="W40" s="997"/>
      <c r="X40" s="997"/>
      <c r="Y40" s="899" t="s">
        <v>214</v>
      </c>
      <c r="Z40" s="981">
        <f t="shared" ref="Z40:Z55" si="7">DATEDIF(AA40,AB40,"m")/12+DATEDIF(AC40,AD40,"m")/12+DATEDIF(AE40,AF40,"m")/12+DATEDIF(AG40,AH40,"m")/12+DATEDIF(AI40,AJ40,"m")/12</f>
        <v>0</v>
      </c>
      <c r="AA40" s="982"/>
      <c r="AB40" s="982"/>
      <c r="AC40" s="982"/>
      <c r="AD40" s="982"/>
      <c r="AE40" s="980"/>
      <c r="AF40" s="980"/>
      <c r="AG40" s="980"/>
      <c r="AH40" s="980"/>
      <c r="AI40" s="980"/>
      <c r="AJ40" s="980"/>
    </row>
    <row r="41" spans="1:36" x14ac:dyDescent="0.3">
      <c r="A41" s="940" t="s">
        <v>53</v>
      </c>
      <c r="B41" s="933" t="s">
        <v>226</v>
      </c>
      <c r="C41" s="1003"/>
      <c r="D41" s="1003"/>
      <c r="E41" s="1004"/>
      <c r="F41" s="1002"/>
      <c r="G41" s="1002"/>
      <c r="H41" s="939" t="b">
        <f>IF(C41&lt;&gt;"",'[2]CBL Score Standard'!$D97,IF(D41&lt;&gt;"",SUM('[2]CBL Score Standard'!$D97:$E97),IF(E41&lt;&gt;"",SUM('[2]CBL Score Standard'!$D97:$F97),IF(F41&lt;&gt;"",SUM('[2]CBL Score Standard'!$D97:$G97),IF(G41&lt;&gt;"",SUM('[2]CBL Score Standard'!$D97:$H97,0))))))</f>
        <v>0</v>
      </c>
      <c r="K41" s="1029"/>
      <c r="L41" s="1029"/>
      <c r="M41" s="934" t="s">
        <v>7</v>
      </c>
      <c r="N41" s="889" t="s">
        <v>56</v>
      </c>
      <c r="O41" s="923" t="s">
        <v>215</v>
      </c>
      <c r="P41" s="966"/>
      <c r="Q41" s="892" t="s">
        <v>164</v>
      </c>
      <c r="R41" s="898" t="s">
        <v>207</v>
      </c>
      <c r="S41" s="997" t="s">
        <v>619</v>
      </c>
      <c r="T41" s="997" t="s">
        <v>72</v>
      </c>
      <c r="U41" s="999">
        <v>44106</v>
      </c>
      <c r="V41" s="1001" t="s">
        <v>374</v>
      </c>
      <c r="W41" s="997"/>
      <c r="X41" s="997"/>
      <c r="Y41" s="902" t="s">
        <v>216</v>
      </c>
      <c r="Z41" s="981">
        <f t="shared" si="7"/>
        <v>0</v>
      </c>
      <c r="AA41" s="982"/>
      <c r="AB41" s="982"/>
      <c r="AC41" s="982"/>
      <c r="AD41" s="982"/>
      <c r="AE41" s="980"/>
      <c r="AF41" s="980"/>
      <c r="AG41" s="980"/>
      <c r="AH41" s="980"/>
      <c r="AI41" s="980"/>
      <c r="AJ41" s="980"/>
    </row>
    <row r="42" spans="1:36" ht="12.75" customHeight="1"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29"/>
      <c r="L42" s="1029"/>
      <c r="M42" s="934" t="s">
        <v>7</v>
      </c>
      <c r="N42" s="889" t="s">
        <v>55</v>
      </c>
      <c r="O42" s="927" t="s">
        <v>664</v>
      </c>
      <c r="P42" s="966"/>
      <c r="Q42" s="976" t="s">
        <v>653</v>
      </c>
      <c r="R42" s="976" t="s">
        <v>654</v>
      </c>
      <c r="S42" s="997" t="s">
        <v>619</v>
      </c>
      <c r="T42" s="997" t="s">
        <v>72</v>
      </c>
      <c r="U42" s="999">
        <v>44049</v>
      </c>
      <c r="V42" s="1001" t="s">
        <v>374</v>
      </c>
      <c r="W42" s="997"/>
      <c r="X42" s="997"/>
      <c r="Y42" s="905" t="s">
        <v>249</v>
      </c>
      <c r="Z42" s="981">
        <f t="shared" si="7"/>
        <v>0</v>
      </c>
      <c r="AA42" s="982"/>
      <c r="AB42" s="982"/>
      <c r="AC42" s="982"/>
      <c r="AD42" s="982"/>
      <c r="AE42" s="980"/>
      <c r="AF42" s="980"/>
      <c r="AG42" s="980"/>
      <c r="AH42" s="980"/>
      <c r="AI42" s="980"/>
      <c r="AJ42" s="980"/>
    </row>
    <row r="43" spans="1:36" ht="27.6" customHeight="1" x14ac:dyDescent="0.3">
      <c r="A43" s="940" t="s">
        <v>0</v>
      </c>
      <c r="B43" s="933" t="s">
        <v>426</v>
      </c>
      <c r="C43" s="1003"/>
      <c r="D43" s="1002"/>
      <c r="E43" s="1002" t="s">
        <v>77</v>
      </c>
      <c r="F43" s="1002"/>
      <c r="G43" s="1002"/>
      <c r="H43" s="939">
        <f>IF(C43&lt;&gt;"",'[2]CBL Score Standard'!$D99,IF(D43&lt;&gt;"",SUM('[2]CBL Score Standard'!$D99:$E99),IF(E43&lt;&gt;"",SUM('[2]CBL Score Standard'!$D99:$F99),IF(F43&lt;&gt;"",SUM('[2]CBL Score Standard'!$D99:$G99),IF(G43&lt;&gt;"",SUM('[2]CBL Score Standard'!$D99:$H99,0))))))</f>
        <v>7.468064199148379E-2</v>
      </c>
      <c r="K43" s="1029"/>
      <c r="L43" s="1029"/>
      <c r="M43" s="934" t="s">
        <v>7</v>
      </c>
      <c r="N43" s="889" t="s">
        <v>55</v>
      </c>
      <c r="O43" s="923" t="s">
        <v>448</v>
      </c>
      <c r="P43" s="965"/>
      <c r="Q43" s="976" t="s">
        <v>655</v>
      </c>
      <c r="R43" s="976" t="s">
        <v>656</v>
      </c>
      <c r="S43" s="997" t="s">
        <v>619</v>
      </c>
      <c r="T43" s="997" t="s">
        <v>72</v>
      </c>
      <c r="U43" s="999">
        <v>44111</v>
      </c>
      <c r="V43" s="1001" t="s">
        <v>374</v>
      </c>
      <c r="W43" s="997"/>
      <c r="X43" s="997"/>
      <c r="Y43" s="902" t="s">
        <v>219</v>
      </c>
      <c r="Z43" s="981">
        <f t="shared" si="7"/>
        <v>0</v>
      </c>
      <c r="AA43" s="982"/>
      <c r="AB43" s="982"/>
      <c r="AC43" s="982"/>
      <c r="AD43" s="982"/>
      <c r="AE43" s="980"/>
      <c r="AF43" s="980"/>
      <c r="AG43" s="980"/>
      <c r="AH43" s="980"/>
      <c r="AI43" s="980"/>
      <c r="AJ43" s="980"/>
    </row>
    <row r="44" spans="1:36" ht="27.6" customHeight="1" x14ac:dyDescent="0.3">
      <c r="A44" s="940" t="s">
        <v>41</v>
      </c>
      <c r="B44" s="933" t="s">
        <v>450</v>
      </c>
      <c r="C44" s="1002"/>
      <c r="D44" s="1002"/>
      <c r="E44" s="1002" t="s">
        <v>77</v>
      </c>
      <c r="F44" s="1002"/>
      <c r="G44" s="1002"/>
      <c r="H44" s="939">
        <f>IF(C44&lt;&gt;"",'[2]CBL Score Standard'!$D100,IF(D44&lt;&gt;"",SUM('[2]CBL Score Standard'!$D100:$E100),IF(E44&lt;&gt;"",SUM('[2]CBL Score Standard'!$D100:$F100),IF(F44&lt;&gt;"",SUM('[2]CBL Score Standard'!$D100:$G100),IF(G44&lt;&gt;"",SUM('[2]CBL Score Standard'!$D100:$H100,0))))))</f>
        <v>0.16558973290057469</v>
      </c>
      <c r="K44" s="1029"/>
      <c r="L44" s="1029"/>
      <c r="M44" s="934" t="s">
        <v>7</v>
      </c>
      <c r="N44" s="889" t="s">
        <v>55</v>
      </c>
      <c r="O44" s="923" t="s">
        <v>185</v>
      </c>
      <c r="P44" s="1028" t="s">
        <v>145</v>
      </c>
      <c r="Q44" s="976" t="s">
        <v>220</v>
      </c>
      <c r="R44" s="976" t="s">
        <v>270</v>
      </c>
      <c r="S44" s="997" t="s">
        <v>625</v>
      </c>
      <c r="T44" s="421"/>
      <c r="U44" s="997"/>
      <c r="V44" s="997"/>
      <c r="W44" s="997"/>
      <c r="X44" s="997"/>
      <c r="Y44" s="902" t="s">
        <v>186</v>
      </c>
      <c r="Z44" s="981">
        <f t="shared" si="7"/>
        <v>0</v>
      </c>
      <c r="AA44" s="982"/>
      <c r="AB44" s="982"/>
      <c r="AC44" s="982"/>
      <c r="AD44" s="982"/>
      <c r="AE44" s="980"/>
      <c r="AF44" s="980"/>
      <c r="AG44" s="980"/>
      <c r="AH44" s="980"/>
      <c r="AI44" s="980"/>
      <c r="AJ44" s="980"/>
    </row>
    <row r="45" spans="1:36" ht="27.6" x14ac:dyDescent="0.3">
      <c r="A45" s="940" t="s">
        <v>41</v>
      </c>
      <c r="B45" s="933" t="s">
        <v>178</v>
      </c>
      <c r="C45" s="1003"/>
      <c r="D45" s="1002"/>
      <c r="E45" s="1005" t="s">
        <v>77</v>
      </c>
      <c r="F45" s="1002"/>
      <c r="G45" s="1002"/>
      <c r="H45" s="939">
        <f>IF(C45&lt;&gt;"",'[2]CBL Score Standard'!$D101,IF(D45&lt;&gt;"",SUM('[2]CBL Score Standard'!$D101:$E101),IF(E45&lt;&gt;"",SUM('[2]CBL Score Standard'!$D101:$F101),IF(F45&lt;&gt;"",SUM('[2]CBL Score Standard'!$D101:$G101),IF(G45&lt;&gt;"",SUM('[2]CBL Score Standard'!$D101:$H101,0))))))</f>
        <v>7.468064199148379E-2</v>
      </c>
      <c r="K45" s="1029"/>
      <c r="L45" s="1029"/>
      <c r="M45" s="934" t="s">
        <v>7</v>
      </c>
      <c r="N45" s="889" t="s">
        <v>55</v>
      </c>
      <c r="O45" s="923" t="s">
        <v>694</v>
      </c>
      <c r="P45" s="995">
        <v>43539</v>
      </c>
      <c r="Q45" s="976" t="s">
        <v>658</v>
      </c>
      <c r="R45" s="976" t="s">
        <v>657</v>
      </c>
      <c r="S45" s="997"/>
      <c r="T45" s="997"/>
      <c r="U45" s="997"/>
      <c r="V45" s="997"/>
      <c r="W45" s="997"/>
      <c r="X45" s="997"/>
      <c r="Y45" s="902" t="s">
        <v>186</v>
      </c>
      <c r="Z45" s="981">
        <f t="shared" si="7"/>
        <v>0</v>
      </c>
      <c r="AA45" s="982"/>
      <c r="AB45" s="982"/>
      <c r="AC45" s="982"/>
      <c r="AD45" s="982"/>
      <c r="AE45" s="980"/>
      <c r="AF45" s="980"/>
      <c r="AG45" s="980"/>
      <c r="AH45" s="980"/>
      <c r="AI45" s="980"/>
      <c r="AJ45" s="980"/>
    </row>
    <row r="46" spans="1:36" ht="27.6"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995">
        <v>43607</v>
      </c>
      <c r="Q46" s="892" t="s">
        <v>221</v>
      </c>
      <c r="R46" s="898" t="s">
        <v>200</v>
      </c>
      <c r="S46" s="997" t="s">
        <v>619</v>
      </c>
      <c r="T46" s="421"/>
      <c r="U46" s="995">
        <v>44035</v>
      </c>
      <c r="V46" s="997" t="s">
        <v>374</v>
      </c>
      <c r="W46" s="997"/>
      <c r="X46" s="997"/>
      <c r="Y46" s="899" t="s">
        <v>222</v>
      </c>
      <c r="Z46" s="981">
        <f t="shared" si="7"/>
        <v>0</v>
      </c>
      <c r="AA46" s="982"/>
      <c r="AB46" s="982"/>
      <c r="AC46" s="982"/>
      <c r="AD46" s="982"/>
      <c r="AE46" s="980"/>
      <c r="AF46" s="980"/>
      <c r="AG46" s="980"/>
      <c r="AH46" s="980"/>
      <c r="AI46" s="980"/>
      <c r="AJ46" s="980"/>
    </row>
    <row r="47" spans="1:36" x14ac:dyDescent="0.3">
      <c r="A47" s="940" t="s">
        <v>144</v>
      </c>
      <c r="B47" s="933" t="s">
        <v>372</v>
      </c>
      <c r="C47" s="1002"/>
      <c r="D47" s="1002"/>
      <c r="E47" s="1002" t="s">
        <v>77</v>
      </c>
      <c r="F47" s="1002"/>
      <c r="G47" s="1002"/>
      <c r="H47" s="939">
        <f>IF(C47&lt;&gt;"",'[2]CBL Score Standard'!$D103,IF(D47&lt;&gt;"",SUM('[2]CBL Score Standard'!$D103:$E103),IF(E47&lt;&gt;"",SUM('[2]CBL Score Standard'!$D103:$F103),IF(F47&lt;&gt;"",SUM('[2]CBL Score Standard'!$D103:$G103),IF(G47&lt;&gt;"",SUM('[2]CBL Score Standard'!$D103:$H103,0))))))</f>
        <v>0.16558973290057469</v>
      </c>
      <c r="K47" s="1029"/>
      <c r="L47" s="1029"/>
      <c r="M47" s="934" t="s">
        <v>7</v>
      </c>
      <c r="N47" s="889" t="s">
        <v>53</v>
      </c>
      <c r="O47" s="923" t="s">
        <v>223</v>
      </c>
      <c r="P47" s="906">
        <v>43621</v>
      </c>
      <c r="Q47" s="891" t="s">
        <v>224</v>
      </c>
      <c r="R47" s="907" t="s">
        <v>225</v>
      </c>
      <c r="S47" s="997"/>
      <c r="T47" s="997"/>
      <c r="U47" s="997"/>
      <c r="V47" s="997"/>
      <c r="W47" s="997"/>
      <c r="X47" s="997"/>
      <c r="Y47" s="908" t="s">
        <v>632</v>
      </c>
      <c r="Z47" s="981">
        <f t="shared" si="7"/>
        <v>0</v>
      </c>
      <c r="AA47" s="982"/>
      <c r="AB47" s="982"/>
      <c r="AC47" s="982"/>
      <c r="AD47" s="982"/>
      <c r="AE47" s="980"/>
      <c r="AF47" s="980"/>
      <c r="AG47" s="980"/>
      <c r="AH47" s="980"/>
      <c r="AI47" s="980"/>
      <c r="AJ47" s="980"/>
    </row>
    <row r="48" spans="1:36" ht="39.6" x14ac:dyDescent="0.3">
      <c r="A48" s="940" t="s">
        <v>144</v>
      </c>
      <c r="B48" s="933" t="s">
        <v>373</v>
      </c>
      <c r="C48" s="1002"/>
      <c r="D48" s="1002"/>
      <c r="E48" s="1002" t="s">
        <v>77</v>
      </c>
      <c r="F48" s="1002"/>
      <c r="G48" s="1002"/>
      <c r="H48" s="939">
        <f>IF(C48&lt;&gt;"",'[2]CBL Score Standard'!$D104,IF(D48&lt;&gt;"",SUM('[2]CBL Score Standard'!$D104:$E104),IF(E48&lt;&gt;"",SUM('[2]CBL Score Standard'!$D104:$F104),IF(F48&lt;&gt;"",SUM('[2]CBL Score Standard'!$D104:$G104),IF(G48&lt;&gt;"",SUM('[2]CBL Score Standard'!$D104:$H104,0))))))</f>
        <v>0.16558973290057469</v>
      </c>
      <c r="K48" s="1029"/>
      <c r="L48" s="1029"/>
      <c r="M48" s="934" t="s">
        <v>7</v>
      </c>
      <c r="N48" s="889" t="s">
        <v>53</v>
      </c>
      <c r="O48" s="923" t="s">
        <v>226</v>
      </c>
      <c r="P48" s="906">
        <v>43602</v>
      </c>
      <c r="Q48" s="891" t="s">
        <v>227</v>
      </c>
      <c r="R48" s="907" t="s">
        <v>228</v>
      </c>
      <c r="S48" s="997"/>
      <c r="T48" s="997"/>
      <c r="U48" s="997"/>
      <c r="V48" s="997"/>
      <c r="W48" s="997"/>
      <c r="X48" s="997"/>
      <c r="Y48" s="908" t="s">
        <v>633</v>
      </c>
      <c r="Z48" s="981">
        <f t="shared" si="7"/>
        <v>0</v>
      </c>
      <c r="AA48" s="982"/>
      <c r="AB48" s="982"/>
      <c r="AC48" s="982"/>
      <c r="AD48" s="982"/>
      <c r="AE48" s="980"/>
      <c r="AF48" s="980"/>
      <c r="AG48" s="980"/>
      <c r="AH48" s="980"/>
      <c r="AI48" s="980"/>
      <c r="AJ48" s="980"/>
    </row>
    <row r="49" spans="1:36" ht="27.6" x14ac:dyDescent="0.3">
      <c r="A49" s="940" t="s">
        <v>144</v>
      </c>
      <c r="B49" s="933" t="s">
        <v>452</v>
      </c>
      <c r="C49" s="1002"/>
      <c r="D49" s="1002"/>
      <c r="E49" s="1002" t="s">
        <v>77</v>
      </c>
      <c r="F49" s="1002"/>
      <c r="G49" s="1002"/>
      <c r="H49" s="939">
        <f>IF(C49&lt;&gt;"",'[2]CBL Score Standard'!$D105,IF(D49&lt;&gt;"",SUM('[2]CBL Score Standard'!$D105:$E105),IF(E49&lt;&gt;"",SUM('[2]CBL Score Standard'!$D105:$F105),IF(F49&lt;&gt;"",SUM('[2]CBL Score Standard'!$D105:$G105),IF(G49&lt;&gt;"",SUM('[2]CBL Score Standard'!$D105:$H105,0))))))</f>
        <v>0.16558973290057469</v>
      </c>
      <c r="K49" s="1029"/>
      <c r="L49" s="1029"/>
      <c r="M49" s="934" t="s">
        <v>7</v>
      </c>
      <c r="N49" s="889" t="s">
        <v>59</v>
      </c>
      <c r="O49" s="925" t="s">
        <v>684</v>
      </c>
      <c r="P49" s="906">
        <v>43623</v>
      </c>
      <c r="Q49" s="891" t="s">
        <v>153</v>
      </c>
      <c r="R49" s="907" t="s">
        <v>156</v>
      </c>
      <c r="S49" s="997" t="s">
        <v>625</v>
      </c>
      <c r="T49" s="997" t="s">
        <v>72</v>
      </c>
      <c r="U49" s="1000"/>
      <c r="V49" s="1001" t="s">
        <v>374</v>
      </c>
      <c r="W49" s="997"/>
      <c r="X49" s="997"/>
      <c r="Y49" s="908" t="s">
        <v>631</v>
      </c>
      <c r="Z49" s="981">
        <f t="shared" ca="1" si="7"/>
        <v>1.3333333333333333</v>
      </c>
      <c r="AA49" s="982">
        <v>43653</v>
      </c>
      <c r="AB49" s="345">
        <f t="shared" ref="AB49" ca="1" si="8" xml:space="preserve"> TODAY()</f>
        <v>44144</v>
      </c>
      <c r="AC49" s="982"/>
      <c r="AD49" s="982"/>
      <c r="AE49" s="980"/>
      <c r="AF49" s="980"/>
      <c r="AG49" s="980"/>
      <c r="AH49" s="980"/>
      <c r="AI49" s="980"/>
      <c r="AJ49" s="980"/>
    </row>
    <row r="50" spans="1:36" ht="27.6" x14ac:dyDescent="0.3">
      <c r="A50" s="940" t="s">
        <v>144</v>
      </c>
      <c r="B50" s="933" t="s">
        <v>517</v>
      </c>
      <c r="C50" s="1002"/>
      <c r="D50" s="1002"/>
      <c r="E50" s="1002" t="s">
        <v>77</v>
      </c>
      <c r="F50" s="1002"/>
      <c r="G50" s="1002"/>
      <c r="H50" s="939">
        <f>IF(C50&lt;&gt;"",'[2]CBL Score Standard'!$D106,IF(D50&lt;&gt;"",SUM('[2]CBL Score Standard'!$D106:$E106),IF(E50&lt;&gt;"",SUM('[2]CBL Score Standard'!$D106:$F106),IF(F50&lt;&gt;"",SUM('[2]CBL Score Standard'!$D106:$G106),IF(G50&lt;&gt;"",SUM('[2]CBL Score Standard'!$D106:$H106,0))))))</f>
        <v>0.16558973290057469</v>
      </c>
      <c r="K50" s="1029"/>
      <c r="L50" s="1029"/>
      <c r="M50" s="934" t="s">
        <v>7</v>
      </c>
      <c r="N50" s="889" t="s">
        <v>59</v>
      </c>
      <c r="O50" s="925" t="s">
        <v>683</v>
      </c>
      <c r="P50" s="906">
        <v>43623</v>
      </c>
      <c r="Q50" s="891" t="s">
        <v>153</v>
      </c>
      <c r="R50" s="907" t="s">
        <v>156</v>
      </c>
      <c r="S50" s="997" t="s">
        <v>625</v>
      </c>
      <c r="T50" s="997" t="s">
        <v>72</v>
      </c>
      <c r="U50" s="1000"/>
      <c r="V50" s="1001"/>
      <c r="W50" s="997"/>
      <c r="X50" s="997"/>
      <c r="Y50" s="908" t="s">
        <v>631</v>
      </c>
      <c r="Z50" s="981">
        <f t="shared" si="7"/>
        <v>0</v>
      </c>
      <c r="AA50" s="982"/>
      <c r="AB50" s="982"/>
      <c r="AC50" s="982"/>
      <c r="AD50" s="982"/>
      <c r="AE50" s="980"/>
      <c r="AF50" s="980"/>
      <c r="AG50" s="980"/>
      <c r="AH50" s="980"/>
      <c r="AI50" s="980"/>
      <c r="AJ50" s="980"/>
    </row>
    <row r="51" spans="1:36" ht="42" thickBot="1" x14ac:dyDescent="0.35">
      <c r="A51" s="940" t="s">
        <v>144</v>
      </c>
      <c r="B51" s="933" t="s">
        <v>661</v>
      </c>
      <c r="C51" s="1002"/>
      <c r="D51" s="1002"/>
      <c r="E51" s="1002" t="s">
        <v>77</v>
      </c>
      <c r="F51" s="1002"/>
      <c r="G51" s="1002"/>
      <c r="H51" s="939">
        <f>IF(C51&lt;&gt;"",'[2]CBL Score Standard'!$D107,IF(D51&lt;&gt;"",SUM('[2]CBL Score Standard'!$D107:$E107),IF(E51&lt;&gt;"",SUM('[2]CBL Score Standard'!$D107:$F107),IF(F51&lt;&gt;"",SUM('[2]CBL Score Standard'!$D107:$G107),IF(G51&lt;&gt;"",SUM('[2]CBL Score Standard'!$D107:$H107,0))))))</f>
        <v>0.16558973290057469</v>
      </c>
      <c r="K51" s="1029"/>
      <c r="L51" s="1029"/>
      <c r="M51" s="934" t="s">
        <v>7</v>
      </c>
      <c r="N51" s="889" t="s">
        <v>56</v>
      </c>
      <c r="O51" s="925" t="s">
        <v>67</v>
      </c>
      <c r="P51" s="906"/>
      <c r="Q51" s="974" t="s">
        <v>639</v>
      </c>
      <c r="R51" s="975" t="s">
        <v>640</v>
      </c>
      <c r="S51" s="997" t="s">
        <v>625</v>
      </c>
      <c r="T51" s="997" t="s">
        <v>72</v>
      </c>
      <c r="U51" s="1000"/>
      <c r="V51" s="1001" t="s">
        <v>374</v>
      </c>
      <c r="W51" s="997"/>
      <c r="X51" s="997"/>
      <c r="Y51" s="908" t="s">
        <v>634</v>
      </c>
      <c r="Z51" s="981">
        <f t="shared" si="7"/>
        <v>0</v>
      </c>
      <c r="AA51" s="982"/>
      <c r="AB51" s="982"/>
      <c r="AC51" s="982"/>
      <c r="AD51" s="982"/>
      <c r="AE51" s="980"/>
      <c r="AF51" s="980"/>
      <c r="AG51" s="980"/>
      <c r="AH51" s="980"/>
      <c r="AI51" s="980"/>
      <c r="AJ51" s="980"/>
    </row>
    <row r="52" spans="1:36" ht="28.2" thickBot="1" x14ac:dyDescent="0.35">
      <c r="A52" s="940" t="s">
        <v>144</v>
      </c>
      <c r="B52" s="933" t="s">
        <v>662</v>
      </c>
      <c r="C52" s="1004"/>
      <c r="D52" s="1004"/>
      <c r="E52" s="1004"/>
      <c r="F52" s="1002"/>
      <c r="G52" s="1002"/>
      <c r="H52" s="939" t="b">
        <f>IF(C52&lt;&gt;"",'[2]CBL Score Standard'!$D108,IF(D52&lt;&gt;"",SUM('[2]CBL Score Standard'!$D108:$E108),IF(E52&lt;&gt;"",SUM('[2]CBL Score Standard'!$D108:$F108),IF(F52&lt;&gt;"",SUM('[2]CBL Score Standard'!$D108:$G108),IF(G52&lt;&gt;"",SUM('[2]CBL Score Standard'!$D108:$H108,0))))))</f>
        <v>0</v>
      </c>
      <c r="K52" s="1029"/>
      <c r="L52" s="1029"/>
      <c r="M52" s="934" t="s">
        <v>7</v>
      </c>
      <c r="N52" s="889" t="s">
        <v>55</v>
      </c>
      <c r="O52" s="925" t="s">
        <v>1</v>
      </c>
      <c r="P52" s="906"/>
      <c r="Q52" s="974" t="s">
        <v>641</v>
      </c>
      <c r="R52" s="975" t="s">
        <v>318</v>
      </c>
      <c r="S52" s="997" t="s">
        <v>619</v>
      </c>
      <c r="T52" s="997" t="s">
        <v>72</v>
      </c>
      <c r="U52" s="999">
        <v>44104</v>
      </c>
      <c r="V52" s="997" t="s">
        <v>418</v>
      </c>
      <c r="W52" s="997"/>
      <c r="X52" s="997"/>
      <c r="Y52" s="908" t="s">
        <v>635</v>
      </c>
      <c r="Z52" s="981">
        <f t="shared" si="7"/>
        <v>0</v>
      </c>
      <c r="AA52" s="982"/>
      <c r="AB52" s="982"/>
      <c r="AC52" s="982"/>
      <c r="AD52" s="982"/>
      <c r="AE52" s="980"/>
      <c r="AF52" s="980"/>
      <c r="AG52" s="980"/>
      <c r="AH52" s="980"/>
      <c r="AI52" s="980"/>
      <c r="AJ52" s="980"/>
    </row>
    <row r="53" spans="1:36" ht="28.8" x14ac:dyDescent="0.3">
      <c r="A53" s="940" t="s">
        <v>144</v>
      </c>
      <c r="B53" s="933" t="s">
        <v>187</v>
      </c>
      <c r="C53" s="1003"/>
      <c r="D53" s="1002"/>
      <c r="E53" s="1002" t="s">
        <v>77</v>
      </c>
      <c r="F53" s="1002"/>
      <c r="G53" s="1002"/>
      <c r="H53" s="939">
        <f>IF(C53&lt;&gt;"",'[2]CBL Score Standard'!$D109,IF(D53&lt;&gt;"",SUM('[2]CBL Score Standard'!$D109:$E109),IF(E53&lt;&gt;"",SUM('[2]CBL Score Standard'!$D109:$F109),IF(F53&lt;&gt;"",SUM('[2]CBL Score Standard'!$D109:$G109),IF(G53&lt;&gt;"",SUM('[2]CBL Score Standard'!$D109:$H109,0))))))</f>
        <v>7.468064199148379E-2</v>
      </c>
      <c r="K53" s="1029"/>
      <c r="L53" s="1029"/>
      <c r="M53" s="934" t="s">
        <v>7</v>
      </c>
      <c r="N53" s="889" t="s">
        <v>56</v>
      </c>
      <c r="O53" s="925" t="s">
        <v>419</v>
      </c>
      <c r="P53" s="906">
        <v>43684</v>
      </c>
      <c r="Q53" s="891" t="s">
        <v>420</v>
      </c>
      <c r="R53" s="907" t="s">
        <v>420</v>
      </c>
      <c r="S53" s="997" t="s">
        <v>625</v>
      </c>
      <c r="T53" s="997" t="s">
        <v>72</v>
      </c>
      <c r="U53" s="1000"/>
      <c r="V53" s="997" t="s">
        <v>374</v>
      </c>
      <c r="W53" s="997"/>
      <c r="X53" s="997"/>
      <c r="Y53" s="973" t="s">
        <v>630</v>
      </c>
      <c r="Z53" s="981">
        <f t="shared" ca="1" si="7"/>
        <v>1.25</v>
      </c>
      <c r="AA53" s="982">
        <v>43684</v>
      </c>
      <c r="AB53" s="345">
        <f t="shared" ref="AB53" ca="1" si="9" xml:space="preserve"> TODAY()</f>
        <v>44144</v>
      </c>
      <c r="AC53" s="982"/>
      <c r="AD53" s="982"/>
      <c r="AE53" s="980"/>
      <c r="AF53" s="980"/>
      <c r="AG53" s="980"/>
      <c r="AH53" s="980"/>
      <c r="AI53" s="980"/>
      <c r="AJ53" s="980"/>
    </row>
    <row r="54" spans="1:36" ht="28.8" customHeight="1" x14ac:dyDescent="0.3">
      <c r="A54" s="940" t="s">
        <v>144</v>
      </c>
      <c r="B54" s="933" t="s">
        <v>188</v>
      </c>
      <c r="C54" s="1003"/>
      <c r="D54" s="1002"/>
      <c r="E54" s="1002"/>
      <c r="F54" s="1002"/>
      <c r="G54" s="1002"/>
      <c r="H54" s="939" t="b">
        <f>IF(C54&lt;&gt;"",'[2]CBL Score Standard'!$D110,IF(D54&lt;&gt;"",SUM('[2]CBL Score Standard'!$D110:$E110),IF(E54&lt;&gt;"",SUM('[2]CBL Score Standard'!$D110:$F110),IF(F54&lt;&gt;"",SUM('[2]CBL Score Standard'!$D110:$G110),IF(G54&lt;&gt;"",SUM('[2]CBL Score Standard'!$D110:$H110,0))))))</f>
        <v>0</v>
      </c>
      <c r="K54" s="1029"/>
      <c r="L54" s="1029"/>
      <c r="M54" s="934" t="s">
        <v>7</v>
      </c>
      <c r="N54" s="889" t="s">
        <v>56</v>
      </c>
      <c r="O54" s="925" t="s">
        <v>421</v>
      </c>
      <c r="P54" s="249">
        <v>43669</v>
      </c>
      <c r="Q54" s="248" t="s">
        <v>424</v>
      </c>
      <c r="R54" s="248" t="s">
        <v>423</v>
      </c>
      <c r="S54" s="997"/>
      <c r="T54" s="421"/>
      <c r="U54" s="997"/>
      <c r="V54" s="997"/>
      <c r="W54" s="997"/>
      <c r="X54" s="997"/>
      <c r="Y54" s="973" t="s">
        <v>628</v>
      </c>
      <c r="Z54" s="981">
        <f t="shared" si="7"/>
        <v>0</v>
      </c>
      <c r="AA54" s="982"/>
      <c r="AB54" s="982"/>
      <c r="AC54" s="982"/>
      <c r="AD54" s="982"/>
      <c r="AE54" s="980"/>
      <c r="AF54" s="980"/>
      <c r="AG54" s="980"/>
      <c r="AH54" s="980"/>
      <c r="AI54" s="980"/>
      <c r="AJ54" s="980"/>
    </row>
    <row r="55" spans="1:36" s="883" customFormat="1" x14ac:dyDescent="0.3">
      <c r="A55" s="940" t="s">
        <v>144</v>
      </c>
      <c r="B55" s="933" t="s">
        <v>189</v>
      </c>
      <c r="C55" s="1003"/>
      <c r="D55" s="1004"/>
      <c r="E55" s="1004"/>
      <c r="F55" s="1002"/>
      <c r="G55" s="1002"/>
      <c r="H55" s="939" t="b">
        <f>IF(C55&lt;&gt;"",'[2]CBL Score Standard'!$D111,IF(D55&lt;&gt;"",SUM('[2]CBL Score Standard'!$D111:$E111),IF(E55&lt;&gt;"",SUM('[2]CBL Score Standard'!$D111:$F111),IF(F55&lt;&gt;"",SUM('[2]CBL Score Standard'!$D111:$G111),IF(G55&lt;&gt;"",SUM('[2]CBL Score Standard'!$D111:$H111,0))))))</f>
        <v>0</v>
      </c>
      <c r="K55" s="1030"/>
      <c r="L55" s="1030"/>
      <c r="M55" s="934" t="s">
        <v>7</v>
      </c>
      <c r="N55" s="889" t="s">
        <v>54</v>
      </c>
      <c r="O55" s="925" t="s">
        <v>231</v>
      </c>
      <c r="P55" s="995">
        <v>43610</v>
      </c>
      <c r="Q55" s="892" t="s">
        <v>164</v>
      </c>
      <c r="R55" s="898" t="s">
        <v>165</v>
      </c>
      <c r="S55" s="997"/>
      <c r="T55" s="997"/>
      <c r="U55" s="997"/>
      <c r="V55" s="997"/>
      <c r="W55" s="997"/>
      <c r="X55" s="997"/>
      <c r="Y55" s="902" t="s">
        <v>232</v>
      </c>
      <c r="Z55" s="981">
        <f t="shared" si="7"/>
        <v>0</v>
      </c>
      <c r="AA55" s="982"/>
      <c r="AB55" s="982"/>
      <c r="AC55" s="982"/>
      <c r="AD55" s="982"/>
      <c r="AE55" s="980"/>
      <c r="AF55" s="980"/>
      <c r="AG55" s="980"/>
      <c r="AH55" s="980"/>
      <c r="AI55" s="980"/>
      <c r="AJ55" s="980"/>
    </row>
    <row r="56" spans="1:36" s="883" customFormat="1" ht="14.4" customHeight="1" x14ac:dyDescent="0.3">
      <c r="A56" s="940" t="s">
        <v>144</v>
      </c>
      <c r="B56" s="933" t="s">
        <v>190</v>
      </c>
      <c r="C56" s="1003"/>
      <c r="D56" s="1004"/>
      <c r="E56" s="1004"/>
      <c r="F56" s="1002"/>
      <c r="G56" s="1002"/>
      <c r="H56" s="939" t="b">
        <f>IF(C56&lt;&gt;"",'[2]CBL Score Standard'!$D112,IF(D56&lt;&gt;"",SUM('[2]CBL Score Standard'!$D112:$E112),IF(E56&lt;&gt;"",SUM('[2]CBL Score Standard'!$D112:$F112),IF(F56&lt;&gt;"",SUM('[2]CBL Score Standard'!$D112:$G112),IF(G56&lt;&gt;"",SUM('[2]CBL Score Standard'!$D112:$H112,0))))))</f>
        <v>0</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c r="E57" s="1002" t="s">
        <v>77</v>
      </c>
      <c r="F57" s="1002"/>
      <c r="G57" s="1002"/>
      <c r="H57" s="939">
        <f>IF(C57&lt;&gt;"",'[2]CBL Score Standard'!$D113,IF(D57&lt;&gt;"",SUM('[2]CBL Score Standard'!$D113:$E113),IF(E57&lt;&gt;"",SUM('[2]CBL Score Standard'!$D113:$F113),IF(F57&lt;&gt;"",SUM('[2]CBL Score Standard'!$D113:$G113),IF(G57&lt;&gt;"",SUM('[2]CBL Score Standard'!$D113:$H113,0))))))</f>
        <v>7.468064199148379E-2</v>
      </c>
      <c r="K57" s="1173" t="s">
        <v>233</v>
      </c>
      <c r="L57" s="1174"/>
      <c r="M57" s="1174"/>
      <c r="N57" s="1174"/>
      <c r="O57" s="1174"/>
      <c r="P57" s="1174"/>
      <c r="Q57" s="1174"/>
      <c r="R57" s="1174"/>
      <c r="S57" s="1174"/>
      <c r="T57" s="1174"/>
      <c r="U57" s="1174"/>
      <c r="V57" s="1174"/>
      <c r="W57" s="1174"/>
      <c r="X57" s="1174"/>
      <c r="Y57" s="1174"/>
      <c r="Z57" s="985"/>
      <c r="AA57" s="1026"/>
      <c r="AB57" s="1026"/>
      <c r="AC57" s="1026"/>
      <c r="AD57" s="1026"/>
      <c r="AE57" s="1026"/>
      <c r="AF57" s="1026"/>
      <c r="AG57" s="1026"/>
      <c r="AH57" s="1026"/>
      <c r="AI57" s="1026"/>
      <c r="AJ57" s="1026"/>
    </row>
    <row r="58" spans="1:36" ht="27.6" x14ac:dyDescent="0.3">
      <c r="A58" s="940" t="s">
        <v>55</v>
      </c>
      <c r="B58" s="933" t="s">
        <v>419</v>
      </c>
      <c r="C58" s="1003"/>
      <c r="D58" s="1003"/>
      <c r="E58" s="1004" t="s">
        <v>77</v>
      </c>
      <c r="F58" s="1002"/>
      <c r="G58" s="1002"/>
      <c r="H58" s="939">
        <f>IF(C58&lt;&gt;"",'[2]CBL Score Standard'!$D114,IF(D58&lt;&gt;"",SUM('[2]CBL Score Standard'!$D114:$E114),IF(E58&lt;&gt;"",SUM('[2]CBL Score Standard'!$D114:$F114),IF(F58&lt;&gt;"",SUM('[2]CBL Score Standard'!$D114:$G114),IF(G58&lt;&gt;"",SUM('[2]CBL Score Standard'!$D114:$H114,0))))))</f>
        <v>2.8169014084507043E-2</v>
      </c>
      <c r="K58" s="1037" t="s">
        <v>133</v>
      </c>
      <c r="L58" s="1037" t="s">
        <v>91</v>
      </c>
      <c r="M58" s="1182" t="s">
        <v>75</v>
      </c>
      <c r="N58" s="1184" t="s">
        <v>134</v>
      </c>
      <c r="O58" s="1025" t="s">
        <v>135</v>
      </c>
      <c r="P58" s="1037" t="s">
        <v>136</v>
      </c>
      <c r="Q58" s="1037" t="s">
        <v>137</v>
      </c>
      <c r="R58" s="1037" t="s">
        <v>138</v>
      </c>
      <c r="S58" s="1035" t="s">
        <v>139</v>
      </c>
      <c r="T58" s="1027" t="s">
        <v>344</v>
      </c>
      <c r="U58" s="1027" t="s">
        <v>342</v>
      </c>
      <c r="V58" s="1027" t="s">
        <v>343</v>
      </c>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27.6" customHeight="1" x14ac:dyDescent="0.3">
      <c r="A59" s="940" t="s">
        <v>56</v>
      </c>
      <c r="B59" s="933" t="s">
        <v>421</v>
      </c>
      <c r="C59" s="1003"/>
      <c r="D59" s="1003"/>
      <c r="E59" s="1004"/>
      <c r="F59" s="1002"/>
      <c r="G59" s="1002"/>
      <c r="H59" s="939" t="b">
        <f>IF(C59&lt;&gt;"",'[2]CBL Score Standard'!$D115,IF(D59&lt;&gt;"",SUM('[2]CBL Score Standard'!$D115:$E115),IF(E59&lt;&gt;"",SUM('[2]CBL Score Standard'!$D115:$F115),IF(F59&lt;&gt;"",SUM('[2]CBL Score Standard'!$D115:$G115),IF(G59&lt;&gt;"",SUM('[2]CBL Score Standard'!$D115:$H115,0))))))</f>
        <v>0</v>
      </c>
      <c r="K59" s="1031"/>
      <c r="L59" s="1031"/>
      <c r="M59" s="1183"/>
      <c r="N59" s="1185"/>
      <c r="O59" s="1024"/>
      <c r="P59" s="888" t="s">
        <v>141</v>
      </c>
      <c r="Q59" s="1031"/>
      <c r="R59" s="1031"/>
      <c r="S59" s="1036"/>
      <c r="T59" s="1027"/>
      <c r="U59" s="1027"/>
      <c r="V59" s="1027"/>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028" t="s">
        <v>142</v>
      </c>
      <c r="L60" s="1028" t="s">
        <v>143</v>
      </c>
      <c r="M60" s="934" t="s">
        <v>8</v>
      </c>
      <c r="N60" s="910" t="s">
        <v>2</v>
      </c>
      <c r="O60" s="891" t="s">
        <v>234</v>
      </c>
      <c r="P60" s="911"/>
      <c r="Q60" s="909"/>
      <c r="R60" s="912"/>
      <c r="S60" s="889"/>
      <c r="T60" s="997"/>
      <c r="U60" s="997"/>
      <c r="V60" s="997" t="str">
        <f t="shared" ref="V60:V67" si="10">IF(AND(W60="Y",X60="Y"),"Passed",IF(T60="M","Passed", ""))</f>
        <v/>
      </c>
      <c r="W60" s="997"/>
      <c r="X60" s="997"/>
      <c r="Y60" s="908"/>
      <c r="Z60" s="981">
        <f t="shared" ref="Z60:Z67" si="11">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029"/>
      <c r="L61" s="1029"/>
      <c r="M61" s="934" t="s">
        <v>8</v>
      </c>
      <c r="N61" s="910" t="s">
        <v>63</v>
      </c>
      <c r="O61" s="891" t="s">
        <v>236</v>
      </c>
      <c r="P61" s="911"/>
      <c r="Q61" s="909"/>
      <c r="R61" s="912"/>
      <c r="S61" s="889"/>
      <c r="T61" s="997"/>
      <c r="U61" s="997"/>
      <c r="V61" s="997" t="str">
        <f t="shared" si="10"/>
        <v/>
      </c>
      <c r="W61" s="997"/>
      <c r="X61" s="997"/>
      <c r="Y61" s="908"/>
      <c r="Z61" s="981">
        <f t="shared" si="11"/>
        <v>0</v>
      </c>
      <c r="AA61" s="982"/>
      <c r="AB61" s="982"/>
      <c r="AC61" s="982"/>
      <c r="AD61" s="982"/>
      <c r="AE61" s="980"/>
      <c r="AF61" s="980"/>
      <c r="AG61" s="980"/>
      <c r="AH61" s="980"/>
      <c r="AI61" s="980"/>
      <c r="AJ61" s="980"/>
    </row>
    <row r="62" spans="1:36" x14ac:dyDescent="0.3">
      <c r="A62" s="940" t="s">
        <v>56</v>
      </c>
      <c r="B62" s="933" t="s">
        <v>67</v>
      </c>
      <c r="C62" s="1003"/>
      <c r="D62" s="1003"/>
      <c r="E62" s="1002" t="s">
        <v>77</v>
      </c>
      <c r="F62" s="1002"/>
      <c r="G62" s="1002"/>
      <c r="H62" s="939">
        <f>IF(C62&lt;&gt;"",'[2]CBL Score Standard'!$D118,IF(D62&lt;&gt;"",SUM('[2]CBL Score Standard'!$D118:$E118),IF(E62&lt;&gt;"",SUM('[2]CBL Score Standard'!$D118:$F118),IF(F62&lt;&gt;"",SUM('[2]CBL Score Standard'!$D118:$G118),IF(G62&lt;&gt;"",SUM('[2]CBL Score Standard'!$D118:$H118,0))))))</f>
        <v>2.8169014084507043E-2</v>
      </c>
      <c r="K62" s="1029"/>
      <c r="L62" s="1029"/>
      <c r="M62" s="934" t="s">
        <v>8</v>
      </c>
      <c r="N62" s="889" t="s">
        <v>56</v>
      </c>
      <c r="O62" s="891" t="s">
        <v>237</v>
      </c>
      <c r="P62" s="911"/>
      <c r="Q62" s="909"/>
      <c r="R62" s="912"/>
      <c r="S62" s="889"/>
      <c r="T62" s="997"/>
      <c r="U62" s="997"/>
      <c r="V62" s="997" t="str">
        <f t="shared" si="10"/>
        <v/>
      </c>
      <c r="W62" s="997"/>
      <c r="X62" s="997"/>
      <c r="Y62" s="908"/>
      <c r="Z62" s="981">
        <f t="shared" si="11"/>
        <v>0</v>
      </c>
      <c r="AA62" s="982"/>
      <c r="AB62" s="982"/>
      <c r="AC62" s="982"/>
      <c r="AD62" s="982"/>
      <c r="AE62" s="980"/>
      <c r="AF62" s="980"/>
      <c r="AG62" s="980"/>
      <c r="AH62" s="980"/>
      <c r="AI62" s="980"/>
      <c r="AJ62" s="980"/>
    </row>
    <row r="63" spans="1:36" ht="12.75" customHeight="1" thickBot="1" x14ac:dyDescent="0.35">
      <c r="A63" s="941" t="s">
        <v>55</v>
      </c>
      <c r="B63" s="933" t="s">
        <v>1</v>
      </c>
      <c r="C63" s="1003"/>
      <c r="D63" s="1003" t="s">
        <v>77</v>
      </c>
      <c r="E63" s="1002"/>
      <c r="F63" s="1002"/>
      <c r="G63" s="1002"/>
      <c r="H63" s="939">
        <f>IF(C63&lt;&gt;"",'[2]CBL Score Standard'!$D119,IF(D63&lt;&gt;"",SUM('[2]CBL Score Standard'!$D119:$E119),IF(E63&lt;&gt;"",SUM('[2]CBL Score Standard'!$D119:$F119),IF(F63&lt;&gt;"",SUM('[2]CBL Score Standard'!$D119:$G119),IF(G63&lt;&gt;"",SUM('[2]CBL Score Standard'!$D119:$H119,0))))))</f>
        <v>0</v>
      </c>
      <c r="K63" s="1029"/>
      <c r="L63" s="1029"/>
      <c r="M63" s="934" t="s">
        <v>8</v>
      </c>
      <c r="N63" s="889" t="s">
        <v>55</v>
      </c>
      <c r="O63" s="891" t="s">
        <v>238</v>
      </c>
      <c r="P63" s="911"/>
      <c r="Q63" s="909"/>
      <c r="R63" s="912"/>
      <c r="S63" s="889"/>
      <c r="T63" s="997"/>
      <c r="U63" s="997"/>
      <c r="V63" s="997" t="str">
        <f t="shared" si="10"/>
        <v/>
      </c>
      <c r="W63" s="997"/>
      <c r="X63" s="997"/>
      <c r="Y63" s="908"/>
      <c r="Z63" s="981">
        <f t="shared" si="11"/>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2.4786945776136737</v>
      </c>
      <c r="K64" s="1029"/>
      <c r="L64" s="1029"/>
      <c r="M64" s="934" t="s">
        <v>8</v>
      </c>
      <c r="N64" s="910" t="s">
        <v>53</v>
      </c>
      <c r="O64" s="891" t="s">
        <v>239</v>
      </c>
      <c r="P64" s="911"/>
      <c r="Q64" s="909"/>
      <c r="R64" s="912"/>
      <c r="S64" s="889"/>
      <c r="T64" s="997"/>
      <c r="U64" s="997"/>
      <c r="V64" s="997" t="str">
        <f t="shared" si="10"/>
        <v/>
      </c>
      <c r="W64" s="997"/>
      <c r="X64" s="997"/>
      <c r="Y64" s="908"/>
      <c r="Z64" s="981">
        <f t="shared" si="11"/>
        <v>0</v>
      </c>
      <c r="AA64" s="982"/>
      <c r="AB64" s="982"/>
      <c r="AC64" s="982"/>
      <c r="AD64" s="982"/>
      <c r="AE64" s="980"/>
      <c r="AF64" s="980"/>
      <c r="AG64" s="980"/>
      <c r="AH64" s="980"/>
      <c r="AI64" s="980"/>
      <c r="AJ64" s="980"/>
    </row>
    <row r="65" spans="1:36" ht="28.2" thickBot="1" x14ac:dyDescent="0.35">
      <c r="A65" s="942" t="s">
        <v>83</v>
      </c>
      <c r="B65" s="943"/>
      <c r="C65" s="954">
        <v>0.90909090909090906</v>
      </c>
      <c r="D65" s="954">
        <v>0.89473684210526316</v>
      </c>
      <c r="E65" s="954">
        <v>0.83870967741935487</v>
      </c>
      <c r="F65" s="954">
        <v>0</v>
      </c>
      <c r="G65" s="954">
        <v>0</v>
      </c>
      <c r="H65" s="944">
        <v>0</v>
      </c>
      <c r="K65" s="1029"/>
      <c r="L65" s="1029"/>
      <c r="M65" s="934" t="s">
        <v>8</v>
      </c>
      <c r="N65" s="910" t="s">
        <v>59</v>
      </c>
      <c r="O65" s="891" t="s">
        <v>240</v>
      </c>
      <c r="P65" s="911"/>
      <c r="Q65" s="909"/>
      <c r="R65" s="912"/>
      <c r="S65" s="889"/>
      <c r="T65" s="997"/>
      <c r="U65" s="997"/>
      <c r="V65" s="997" t="str">
        <f t="shared" si="10"/>
        <v/>
      </c>
      <c r="W65" s="997"/>
      <c r="X65" s="997"/>
      <c r="Y65" s="908"/>
      <c r="Z65" s="981">
        <f t="shared" si="11"/>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0</v>
      </c>
      <c r="K66" s="1029"/>
      <c r="L66" s="1029"/>
      <c r="M66" s="934" t="s">
        <v>8</v>
      </c>
      <c r="N66" s="910" t="s">
        <v>55</v>
      </c>
      <c r="O66" s="891" t="s">
        <v>515</v>
      </c>
      <c r="P66" s="911"/>
      <c r="Q66" s="909"/>
      <c r="R66" s="912"/>
      <c r="S66" s="889"/>
      <c r="T66" s="997"/>
      <c r="U66" s="997"/>
      <c r="V66" s="997" t="str">
        <f t="shared" si="10"/>
        <v/>
      </c>
      <c r="W66" s="997"/>
      <c r="X66" s="997"/>
      <c r="Y66" s="908"/>
      <c r="Z66" s="981">
        <f t="shared" si="11"/>
        <v>0</v>
      </c>
      <c r="AA66" s="982"/>
      <c r="AB66" s="982"/>
      <c r="AC66" s="982"/>
      <c r="AD66" s="982"/>
      <c r="AE66" s="980"/>
      <c r="AF66" s="980"/>
      <c r="AG66" s="980"/>
      <c r="AH66" s="980"/>
      <c r="AI66" s="980"/>
      <c r="AJ66" s="980"/>
    </row>
    <row r="67" spans="1:36" x14ac:dyDescent="0.3">
      <c r="C67" s="955"/>
      <c r="D67" s="955"/>
      <c r="E67" s="955"/>
      <c r="F67" s="955"/>
      <c r="G67" s="955"/>
      <c r="K67" s="1030"/>
      <c r="L67" s="1030"/>
      <c r="M67" s="934" t="s">
        <v>8</v>
      </c>
      <c r="N67" s="910" t="s">
        <v>149</v>
      </c>
      <c r="O67" s="891" t="s">
        <v>370</v>
      </c>
      <c r="P67" s="904" t="s">
        <v>145</v>
      </c>
      <c r="Q67" s="892" t="s">
        <v>217</v>
      </c>
      <c r="R67" s="898" t="s">
        <v>241</v>
      </c>
      <c r="S67" s="889"/>
      <c r="T67" s="997"/>
      <c r="U67" s="997"/>
      <c r="V67" s="997" t="str">
        <f t="shared" si="10"/>
        <v/>
      </c>
      <c r="W67" s="997"/>
      <c r="X67" s="997"/>
      <c r="Y67" s="899" t="s">
        <v>242</v>
      </c>
      <c r="Z67" s="981">
        <f t="shared" si="11"/>
        <v>0</v>
      </c>
      <c r="AA67" s="982"/>
      <c r="AB67" s="982"/>
      <c r="AC67" s="982"/>
      <c r="AD67" s="982"/>
      <c r="AE67" s="980"/>
      <c r="AF67" s="980"/>
      <c r="AG67" s="980"/>
      <c r="AH67" s="980"/>
      <c r="AI67" s="980"/>
      <c r="AJ67" s="980"/>
    </row>
    <row r="68" spans="1:36" ht="13.8" customHeight="1"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73" t="s">
        <v>243</v>
      </c>
      <c r="L69" s="1174"/>
      <c r="M69" s="1174"/>
      <c r="N69" s="1174"/>
      <c r="O69" s="1174"/>
      <c r="P69" s="1174"/>
      <c r="Q69" s="1174"/>
      <c r="R69" s="1174"/>
      <c r="S69" s="1174"/>
      <c r="T69" s="1174"/>
      <c r="U69" s="1174"/>
      <c r="V69" s="1174"/>
      <c r="W69" s="1174"/>
      <c r="X69" s="1174"/>
      <c r="Y69" s="1174"/>
      <c r="Z69" s="985"/>
      <c r="AA69" s="1026"/>
      <c r="AB69" s="1026"/>
      <c r="AC69" s="1026"/>
      <c r="AD69" s="1026"/>
      <c r="AE69" s="1026"/>
      <c r="AF69" s="1026"/>
      <c r="AG69" s="1026"/>
      <c r="AH69" s="1026"/>
      <c r="AI69" s="1026"/>
      <c r="AJ69" s="1026"/>
    </row>
    <row r="70" spans="1:36" ht="27.6" x14ac:dyDescent="0.3">
      <c r="C70" s="955"/>
      <c r="D70" s="955"/>
      <c r="E70" s="955"/>
      <c r="F70" s="955"/>
      <c r="G70" s="955"/>
      <c r="K70" s="1037" t="s">
        <v>133</v>
      </c>
      <c r="L70" s="1037" t="s">
        <v>91</v>
      </c>
      <c r="M70" s="1182" t="s">
        <v>75</v>
      </c>
      <c r="N70" s="1184" t="s">
        <v>134</v>
      </c>
      <c r="O70" s="1025" t="s">
        <v>135</v>
      </c>
      <c r="P70" s="1037" t="s">
        <v>136</v>
      </c>
      <c r="Q70" s="1037" t="s">
        <v>137</v>
      </c>
      <c r="R70" s="1037" t="s">
        <v>138</v>
      </c>
      <c r="S70" s="1035" t="s">
        <v>139</v>
      </c>
      <c r="T70" s="1027" t="s">
        <v>344</v>
      </c>
      <c r="U70" s="1027" t="s">
        <v>342</v>
      </c>
      <c r="V70" s="1027" t="s">
        <v>343</v>
      </c>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27.6" customHeight="1" x14ac:dyDescent="0.3">
      <c r="C71" s="955"/>
      <c r="D71" s="955"/>
      <c r="E71" s="955"/>
      <c r="F71" s="955"/>
      <c r="G71" s="955"/>
      <c r="K71" s="1031"/>
      <c r="L71" s="1031"/>
      <c r="M71" s="1183"/>
      <c r="N71" s="1185"/>
      <c r="O71" s="1024"/>
      <c r="P71" s="888" t="s">
        <v>141</v>
      </c>
      <c r="Q71" s="1031"/>
      <c r="R71" s="1031"/>
      <c r="S71" s="1036"/>
      <c r="T71" s="1027"/>
      <c r="U71" s="1027"/>
      <c r="V71" s="1027"/>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C72" s="955"/>
      <c r="D72" s="955"/>
      <c r="E72" s="955"/>
      <c r="F72" s="955"/>
      <c r="G72" s="955"/>
      <c r="K72" s="1028" t="s">
        <v>142</v>
      </c>
      <c r="L72" s="1028" t="s">
        <v>143</v>
      </c>
      <c r="M72" s="934" t="s">
        <v>9</v>
      </c>
      <c r="N72" s="910" t="s">
        <v>235</v>
      </c>
      <c r="O72" s="891" t="s">
        <v>244</v>
      </c>
      <c r="P72" s="913"/>
      <c r="Q72" s="914"/>
      <c r="R72" s="915"/>
      <c r="S72" s="889"/>
      <c r="T72" s="997"/>
      <c r="U72" s="997"/>
      <c r="V72" s="997" t="str">
        <f>IF(AND(W72="Y",X72="Y"),"Passed",IF(T72="M","Passed", ""))</f>
        <v/>
      </c>
      <c r="W72" s="997"/>
      <c r="X72" s="997"/>
      <c r="Y72" s="916"/>
      <c r="Z72" s="981">
        <f t="shared" ref="Z72:Z75" si="12">DATEDIF(AA72,AB72,"m")/12+DATEDIF(AC72,AD72,"m")/12+DATEDIF(AE72,AF72,"m")/12+DATEDIF(AG72,AH72,"m")/12+DATEDIF(AI72,AJ72,"m")/12</f>
        <v>0</v>
      </c>
      <c r="AA72" s="982"/>
      <c r="AB72" s="982"/>
      <c r="AC72" s="982"/>
      <c r="AD72" s="982"/>
      <c r="AE72" s="980"/>
      <c r="AF72" s="980"/>
      <c r="AG72" s="980"/>
      <c r="AH72" s="980"/>
      <c r="AI72" s="980"/>
      <c r="AJ72" s="980"/>
    </row>
    <row r="73" spans="1:36" x14ac:dyDescent="0.3">
      <c r="C73" s="955"/>
      <c r="D73" s="955"/>
      <c r="E73" s="955"/>
      <c r="F73" s="955"/>
      <c r="G73" s="955"/>
      <c r="K73" s="1029"/>
      <c r="L73" s="1029"/>
      <c r="M73" s="934" t="s">
        <v>9</v>
      </c>
      <c r="N73" s="910" t="s">
        <v>229</v>
      </c>
      <c r="O73" s="891" t="s">
        <v>245</v>
      </c>
      <c r="P73" s="913"/>
      <c r="Q73" s="914"/>
      <c r="R73" s="915"/>
      <c r="S73" s="889"/>
      <c r="T73" s="997"/>
      <c r="U73" s="997"/>
      <c r="V73" s="997" t="str">
        <f>IF(AND(W73="Y",X73="Y"),"Passed",IF(T73="M","Passed", ""))</f>
        <v/>
      </c>
      <c r="W73" s="997"/>
      <c r="X73" s="997"/>
      <c r="Y73" s="916"/>
      <c r="Z73" s="981">
        <f t="shared" si="12"/>
        <v>0</v>
      </c>
      <c r="AA73" s="982"/>
      <c r="AB73" s="982"/>
      <c r="AC73" s="982"/>
      <c r="AD73" s="982"/>
      <c r="AE73" s="980"/>
      <c r="AF73" s="980"/>
      <c r="AG73" s="980"/>
      <c r="AH73" s="980"/>
      <c r="AI73" s="980"/>
      <c r="AJ73" s="980"/>
    </row>
    <row r="74" spans="1:36" ht="41.4" x14ac:dyDescent="0.3">
      <c r="C74" s="955"/>
      <c r="D74" s="955"/>
      <c r="E74" s="955"/>
      <c r="F74" s="955"/>
      <c r="G74" s="955"/>
      <c r="K74" s="1029"/>
      <c r="L74" s="1029"/>
      <c r="M74" s="934" t="s">
        <v>9</v>
      </c>
      <c r="N74" s="910" t="s">
        <v>3</v>
      </c>
      <c r="O74" s="891" t="s">
        <v>516</v>
      </c>
      <c r="P74" s="913"/>
      <c r="Q74" s="914"/>
      <c r="R74" s="915"/>
      <c r="S74" s="889"/>
      <c r="T74" s="997"/>
      <c r="U74" s="997"/>
      <c r="V74" s="997" t="str">
        <f>IF(AND(W74="Y",X74="Y"),"Passed",IF(T74="M","Passed", ""))</f>
        <v/>
      </c>
      <c r="W74" s="997"/>
      <c r="X74" s="997"/>
      <c r="Y74" s="916"/>
      <c r="Z74" s="981">
        <f t="shared" si="12"/>
        <v>0</v>
      </c>
      <c r="AA74" s="982"/>
      <c r="AB74" s="982"/>
      <c r="AC74" s="982"/>
      <c r="AD74" s="982"/>
      <c r="AE74" s="980"/>
      <c r="AF74" s="980"/>
      <c r="AG74" s="980"/>
      <c r="AH74" s="980"/>
      <c r="AI74" s="980"/>
      <c r="AJ74" s="980"/>
    </row>
    <row r="75" spans="1:36" ht="12.75" customHeight="1" x14ac:dyDescent="0.3">
      <c r="C75" s="955"/>
      <c r="D75" s="955"/>
      <c r="E75" s="955"/>
      <c r="F75" s="955"/>
      <c r="G75" s="955"/>
      <c r="K75" s="1030"/>
      <c r="L75" s="1030"/>
      <c r="M75" s="934" t="s">
        <v>9</v>
      </c>
      <c r="N75" s="910" t="s">
        <v>3</v>
      </c>
      <c r="O75" s="891" t="s">
        <v>246</v>
      </c>
      <c r="P75" s="913"/>
      <c r="Q75" s="914"/>
      <c r="R75" s="915"/>
      <c r="S75" s="889"/>
      <c r="T75" s="997"/>
      <c r="U75" s="997"/>
      <c r="V75" s="997" t="str">
        <f>IF(AND(W75="Y",X75="Y"),"Passed",IF(T75="M","Passed", ""))</f>
        <v/>
      </c>
      <c r="W75" s="997"/>
      <c r="X75" s="997"/>
      <c r="Y75" s="916"/>
      <c r="Z75" s="981">
        <f t="shared" si="12"/>
        <v>0</v>
      </c>
      <c r="AA75" s="982"/>
      <c r="AB75" s="982"/>
      <c r="AC75" s="982"/>
      <c r="AD75" s="982"/>
      <c r="AE75" s="980"/>
      <c r="AF75" s="980"/>
      <c r="AG75" s="980"/>
      <c r="AH75" s="980"/>
      <c r="AI75" s="980"/>
      <c r="AJ75" s="980"/>
    </row>
    <row r="76" spans="1:36" x14ac:dyDescent="0.3">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C80" s="955"/>
      <c r="D80" s="955"/>
      <c r="E80" s="955"/>
      <c r="F80" s="955"/>
      <c r="G80" s="955"/>
    </row>
    <row r="81" spans="3:7" x14ac:dyDescent="0.3">
      <c r="C81" s="955"/>
      <c r="D81" s="955"/>
      <c r="E81" s="955"/>
      <c r="F81" s="955"/>
      <c r="G81" s="955"/>
    </row>
    <row r="82" spans="3:7" x14ac:dyDescent="0.3">
      <c r="C82" s="955"/>
      <c r="D82" s="955"/>
      <c r="E82" s="955"/>
      <c r="F82" s="955"/>
      <c r="G82" s="955"/>
    </row>
    <row r="83" spans="3:7" x14ac:dyDescent="0.3">
      <c r="C83" s="955"/>
      <c r="D83" s="955"/>
      <c r="E83" s="955"/>
      <c r="F83" s="955"/>
      <c r="G83" s="955"/>
    </row>
    <row r="84" spans="3:7" x14ac:dyDescent="0.3">
      <c r="C84" s="955"/>
      <c r="D84" s="955"/>
      <c r="E84" s="955"/>
      <c r="F84" s="955"/>
      <c r="G84" s="955"/>
    </row>
    <row r="85" spans="3:7" x14ac:dyDescent="0.3">
      <c r="C85" s="955"/>
      <c r="D85" s="955"/>
      <c r="E85" s="955"/>
      <c r="F85" s="955"/>
      <c r="G85" s="955"/>
    </row>
    <row r="86" spans="3:7" x14ac:dyDescent="0.3">
      <c r="C86" s="955"/>
      <c r="D86" s="955"/>
      <c r="E86" s="955"/>
      <c r="F86" s="955"/>
      <c r="G86" s="955"/>
    </row>
    <row r="87" spans="3:7" x14ac:dyDescent="0.3">
      <c r="C87" s="955"/>
      <c r="D87" s="955"/>
      <c r="E87" s="955"/>
      <c r="F87" s="955"/>
      <c r="G87" s="955"/>
    </row>
    <row r="88" spans="3:7" x14ac:dyDescent="0.3">
      <c r="C88" s="955"/>
      <c r="D88" s="955"/>
      <c r="E88" s="955"/>
      <c r="F88" s="955"/>
      <c r="G88" s="955"/>
    </row>
    <row r="89" spans="3:7" x14ac:dyDescent="0.3">
      <c r="C89" s="955"/>
      <c r="D89" s="955"/>
      <c r="E89" s="955"/>
      <c r="F89" s="955"/>
      <c r="G89" s="955"/>
    </row>
    <row r="90" spans="3:7" x14ac:dyDescent="0.3">
      <c r="C90" s="955"/>
      <c r="D90" s="955"/>
      <c r="E90" s="955"/>
      <c r="F90" s="955"/>
      <c r="G90" s="955"/>
    </row>
    <row r="91" spans="3:7" x14ac:dyDescent="0.3">
      <c r="C91" s="955"/>
      <c r="D91" s="955"/>
      <c r="E91" s="955"/>
      <c r="F91" s="955"/>
      <c r="G91" s="955"/>
    </row>
    <row r="92" spans="3:7" x14ac:dyDescent="0.3">
      <c r="C92" s="955"/>
      <c r="D92" s="955"/>
      <c r="E92" s="955"/>
      <c r="F92" s="955"/>
      <c r="G92" s="955"/>
    </row>
    <row r="93" spans="3:7" x14ac:dyDescent="0.3">
      <c r="C93" s="955"/>
      <c r="D93" s="955"/>
      <c r="E93" s="955"/>
      <c r="F93" s="955"/>
      <c r="G93" s="955"/>
    </row>
    <row r="94" spans="3:7" x14ac:dyDescent="0.3">
      <c r="C94" s="955"/>
      <c r="D94" s="955"/>
      <c r="E94" s="955"/>
      <c r="F94" s="955"/>
      <c r="G94" s="955"/>
    </row>
    <row r="95" spans="3:7" x14ac:dyDescent="0.3">
      <c r="C95" s="955"/>
      <c r="D95" s="955"/>
      <c r="E95" s="955"/>
      <c r="F95" s="955"/>
      <c r="G95" s="955"/>
    </row>
    <row r="96" spans="3:7" x14ac:dyDescent="0.3">
      <c r="C96" s="955"/>
      <c r="D96" s="955"/>
      <c r="E96" s="955"/>
      <c r="F96" s="955"/>
      <c r="G96" s="955"/>
    </row>
    <row r="97" spans="3:7" x14ac:dyDescent="0.3">
      <c r="C97" s="955"/>
      <c r="D97" s="955"/>
      <c r="E97" s="955"/>
      <c r="F97" s="955"/>
      <c r="G97" s="955"/>
    </row>
    <row r="98" spans="3:7" x14ac:dyDescent="0.3">
      <c r="C98" s="955"/>
      <c r="D98" s="955"/>
      <c r="E98" s="955"/>
      <c r="F98" s="955"/>
      <c r="G98" s="955"/>
    </row>
    <row r="99" spans="3:7" x14ac:dyDescent="0.3">
      <c r="C99" s="955"/>
      <c r="D99" s="955"/>
      <c r="E99" s="955"/>
      <c r="F99" s="955"/>
      <c r="G99" s="955"/>
    </row>
    <row r="100" spans="3:7" x14ac:dyDescent="0.3">
      <c r="C100" s="955"/>
      <c r="D100" s="955"/>
      <c r="E100" s="955"/>
      <c r="F100" s="955"/>
      <c r="G100" s="955"/>
    </row>
    <row r="101" spans="3:7" x14ac:dyDescent="0.3">
      <c r="C101" s="955"/>
      <c r="D101" s="955"/>
      <c r="E101" s="955"/>
      <c r="F101" s="955"/>
      <c r="G101" s="955"/>
    </row>
    <row r="102" spans="3:7" x14ac:dyDescent="0.3">
      <c r="C102" s="955"/>
      <c r="D102" s="955"/>
      <c r="E102" s="955"/>
      <c r="F102" s="955"/>
      <c r="G102" s="955"/>
    </row>
    <row r="103" spans="3:7" x14ac:dyDescent="0.3">
      <c r="C103" s="955"/>
      <c r="D103" s="955"/>
      <c r="E103" s="955"/>
      <c r="F103" s="955"/>
      <c r="G103" s="955"/>
    </row>
    <row r="104" spans="3:7" x14ac:dyDescent="0.3">
      <c r="C104" s="955"/>
      <c r="D104" s="955"/>
      <c r="E104" s="955"/>
      <c r="F104" s="955"/>
      <c r="G104" s="955"/>
    </row>
    <row r="105" spans="3:7" x14ac:dyDescent="0.3">
      <c r="C105" s="955"/>
      <c r="D105" s="955"/>
      <c r="E105" s="955"/>
      <c r="F105" s="955"/>
      <c r="G105" s="955"/>
    </row>
    <row r="106" spans="3:7" x14ac:dyDescent="0.3">
      <c r="C106" s="955"/>
      <c r="D106" s="955"/>
      <c r="E106" s="955"/>
      <c r="F106" s="955"/>
      <c r="G106" s="955"/>
    </row>
    <row r="107" spans="3:7" x14ac:dyDescent="0.3">
      <c r="C107" s="955"/>
      <c r="D107" s="955"/>
      <c r="E107" s="955"/>
      <c r="F107" s="955"/>
      <c r="G107" s="955"/>
    </row>
    <row r="108" spans="3:7" x14ac:dyDescent="0.3">
      <c r="C108" s="955"/>
      <c r="D108" s="955"/>
      <c r="E108" s="955"/>
      <c r="F108" s="955"/>
      <c r="G108" s="955"/>
    </row>
    <row r="109" spans="3:7" x14ac:dyDescent="0.3">
      <c r="C109" s="955"/>
      <c r="D109" s="955"/>
      <c r="E109" s="955"/>
      <c r="F109" s="955"/>
      <c r="G109" s="955"/>
    </row>
    <row r="110" spans="3:7" x14ac:dyDescent="0.3">
      <c r="C110" s="955"/>
      <c r="D110" s="955"/>
      <c r="E110" s="955"/>
      <c r="F110" s="955"/>
      <c r="G110" s="955"/>
    </row>
    <row r="111" spans="3:7" x14ac:dyDescent="0.3">
      <c r="C111" s="955"/>
      <c r="D111" s="955"/>
      <c r="E111" s="955"/>
      <c r="F111" s="955"/>
      <c r="G111" s="955"/>
    </row>
    <row r="112" spans="3:7" x14ac:dyDescent="0.3">
      <c r="C112" s="955"/>
      <c r="D112" s="955"/>
      <c r="E112" s="955"/>
      <c r="F112" s="955"/>
      <c r="G112" s="955"/>
    </row>
    <row r="113" spans="3:7" x14ac:dyDescent="0.3">
      <c r="C113" s="955"/>
      <c r="D113" s="955"/>
      <c r="E113" s="955"/>
      <c r="F113" s="955"/>
      <c r="G113" s="955"/>
    </row>
    <row r="114" spans="3:7" x14ac:dyDescent="0.3">
      <c r="C114" s="955"/>
      <c r="D114" s="955"/>
      <c r="E114" s="955"/>
      <c r="F114" s="955"/>
      <c r="G114" s="955"/>
    </row>
    <row r="115" spans="3:7" x14ac:dyDescent="0.3">
      <c r="C115" s="955"/>
      <c r="D115" s="955"/>
      <c r="E115" s="955"/>
      <c r="F115" s="955"/>
      <c r="G115" s="955"/>
    </row>
    <row r="116" spans="3:7" x14ac:dyDescent="0.3">
      <c r="C116" s="955"/>
      <c r="D116" s="955"/>
      <c r="E116" s="955"/>
      <c r="F116" s="955"/>
      <c r="G116" s="955"/>
    </row>
    <row r="117" spans="3:7" x14ac:dyDescent="0.3">
      <c r="C117" s="955"/>
      <c r="D117" s="955"/>
      <c r="E117" s="955"/>
      <c r="F117" s="955"/>
      <c r="G117" s="955"/>
    </row>
    <row r="118" spans="3:7" x14ac:dyDescent="0.3">
      <c r="C118" s="955"/>
      <c r="D118" s="955"/>
      <c r="E118" s="955"/>
      <c r="F118" s="955"/>
      <c r="G118" s="955"/>
    </row>
    <row r="119" spans="3:7" x14ac:dyDescent="0.3">
      <c r="C119" s="955"/>
      <c r="D119" s="955"/>
      <c r="E119" s="955"/>
      <c r="F119" s="955"/>
      <c r="G119" s="955"/>
    </row>
    <row r="120" spans="3:7" x14ac:dyDescent="0.3">
      <c r="C120" s="955"/>
      <c r="D120" s="955"/>
      <c r="E120" s="955"/>
      <c r="F120" s="955"/>
      <c r="G120" s="955"/>
    </row>
    <row r="121" spans="3:7" x14ac:dyDescent="0.3">
      <c r="C121" s="955"/>
      <c r="D121" s="955"/>
      <c r="E121" s="955"/>
      <c r="F121" s="955"/>
      <c r="G121" s="955"/>
    </row>
    <row r="122" spans="3:7" x14ac:dyDescent="0.3">
      <c r="C122" s="955"/>
      <c r="D122" s="955"/>
      <c r="E122" s="955"/>
      <c r="F122" s="955"/>
      <c r="G122" s="955"/>
    </row>
    <row r="123" spans="3:7" x14ac:dyDescent="0.3">
      <c r="C123" s="955"/>
      <c r="D123" s="955"/>
      <c r="E123" s="955"/>
      <c r="F123" s="955"/>
      <c r="G123" s="955"/>
    </row>
    <row r="124" spans="3:7" x14ac:dyDescent="0.3">
      <c r="C124" s="955"/>
      <c r="D124" s="955"/>
      <c r="E124" s="955"/>
      <c r="F124" s="955"/>
      <c r="G124" s="955"/>
    </row>
    <row r="125" spans="3:7" x14ac:dyDescent="0.3">
      <c r="C125" s="955"/>
      <c r="D125" s="955"/>
      <c r="E125" s="955"/>
      <c r="F125" s="955"/>
      <c r="G125" s="955"/>
    </row>
    <row r="126" spans="3:7" x14ac:dyDescent="0.3">
      <c r="C126" s="955"/>
      <c r="D126" s="955"/>
      <c r="E126" s="955"/>
      <c r="F126" s="955"/>
      <c r="G126" s="955"/>
    </row>
    <row r="127" spans="3:7" x14ac:dyDescent="0.3">
      <c r="C127" s="955"/>
      <c r="D127" s="955"/>
      <c r="E127" s="955"/>
      <c r="F127" s="955"/>
      <c r="G127" s="955"/>
    </row>
    <row r="128" spans="3: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3:AN66"/>
  <mergeCells count="48">
    <mergeCell ref="AG70:AH70"/>
    <mergeCell ref="AI70:AJ70"/>
    <mergeCell ref="AI58:AJ58"/>
    <mergeCell ref="A64:G64"/>
    <mergeCell ref="A66:G66"/>
    <mergeCell ref="K69:Y69"/>
    <mergeCell ref="M70:M71"/>
    <mergeCell ref="N70:N71"/>
    <mergeCell ref="Z70:Z71"/>
    <mergeCell ref="AA70:AB70"/>
    <mergeCell ref="AC70:AD70"/>
    <mergeCell ref="AE70:AF70"/>
    <mergeCell ref="AI38:AJ38"/>
    <mergeCell ref="K57:Y57"/>
    <mergeCell ref="M58:M59"/>
    <mergeCell ref="N58:N59"/>
    <mergeCell ref="Z58:Z59"/>
    <mergeCell ref="AA58:AB58"/>
    <mergeCell ref="AC58:AD58"/>
    <mergeCell ref="AE58:AF58"/>
    <mergeCell ref="AG58:AH58"/>
    <mergeCell ref="AE17:AF17"/>
    <mergeCell ref="AG17:AH17"/>
    <mergeCell ref="AI17:AJ17"/>
    <mergeCell ref="K37:Y37"/>
    <mergeCell ref="M38:M39"/>
    <mergeCell ref="N38:N39"/>
    <mergeCell ref="Z38:Z39"/>
    <mergeCell ref="AA38:AB38"/>
    <mergeCell ref="AC38:AD38"/>
    <mergeCell ref="AE38:AF38"/>
    <mergeCell ref="M17:M18"/>
    <mergeCell ref="N17:N18"/>
    <mergeCell ref="Z17:Z18"/>
    <mergeCell ref="AA17:AB17"/>
    <mergeCell ref="AC17:AD17"/>
    <mergeCell ref="AG38:AH38"/>
    <mergeCell ref="AC2:AD2"/>
    <mergeCell ref="AE2:AF2"/>
    <mergeCell ref="AG2:AH2"/>
    <mergeCell ref="AI2:AJ2"/>
    <mergeCell ref="K16:Y16"/>
    <mergeCell ref="AA2:AB2"/>
    <mergeCell ref="A1:H1"/>
    <mergeCell ref="K1:Y1"/>
    <mergeCell ref="M2:M3"/>
    <mergeCell ref="N2:N3"/>
    <mergeCell ref="Z2:Z3"/>
  </mergeCells>
  <conditionalFormatting sqref="E12">
    <cfRule type="containsText" dxfId="1858" priority="10" operator="containsText" text="N/A">
      <formula>NOT(ISERROR(SEARCH("N/A",E12)))</formula>
    </cfRule>
    <cfRule type="containsText" dxfId="1857" priority="11" operator="containsText" text="O">
      <formula>NOT(ISERROR(SEARCH("O",E12)))</formula>
    </cfRule>
    <cfRule type="containsText" dxfId="1856" priority="12" operator="containsText" text="M">
      <formula>NOT(ISERROR(SEARCH("M",E12)))</formula>
    </cfRule>
  </conditionalFormatting>
  <conditionalFormatting sqref="C46 F46:G46">
    <cfRule type="containsText" dxfId="1855" priority="23" operator="containsText" text="O">
      <formula>NOT(ISERROR(SEARCH("O",C46)))</formula>
    </cfRule>
  </conditionalFormatting>
  <conditionalFormatting sqref="C46 F46:G46">
    <cfRule type="containsText" dxfId="1854" priority="20" operator="containsText" text="N/A">
      <formula>NOT(ISERROR(SEARCH("N/A",C46)))</formula>
    </cfRule>
    <cfRule type="containsText" dxfId="1853" priority="21" operator="containsText" text="Blank">
      <formula>NOT(ISERROR(SEARCH("Blank",C46)))</formula>
    </cfRule>
    <cfRule type="containsText" dxfId="1852" priority="22" operator="containsText" text="M">
      <formula>NOT(ISERROR(SEARCH("M",C46)))</formula>
    </cfRule>
  </conditionalFormatting>
  <conditionalFormatting sqref="C7:H7">
    <cfRule type="containsText" dxfId="1851" priority="17" operator="containsText" text="N/A">
      <formula>NOT(ISERROR(SEARCH("N/A",C7)))</formula>
    </cfRule>
    <cfRule type="containsText" dxfId="1850" priority="18" operator="containsText" text="Blank">
      <formula>NOT(ISERROR(SEARCH("Blank",C7)))</formula>
    </cfRule>
    <cfRule type="containsText" dxfId="1849" priority="19" operator="containsText" text="M">
      <formula>NOT(ISERROR(SEARCH("M",C7)))</formula>
    </cfRule>
  </conditionalFormatting>
  <conditionalFormatting sqref="E13">
    <cfRule type="containsText" dxfId="1848" priority="7" operator="containsText" text="N/A">
      <formula>NOT(ISERROR(SEARCH("N/A",E13)))</formula>
    </cfRule>
    <cfRule type="containsText" dxfId="1847" priority="8" operator="containsText" text="O">
      <formula>NOT(ISERROR(SEARCH("O",E13)))</formula>
    </cfRule>
    <cfRule type="containsText" dxfId="1846" priority="9" operator="containsText" text="M">
      <formula>NOT(ISERROR(SEARCH("M",E13)))</formula>
    </cfRule>
  </conditionalFormatting>
  <conditionalFormatting sqref="D46:E46">
    <cfRule type="containsText" dxfId="1845" priority="16" operator="containsText" text="O">
      <formula>NOT(ISERROR(SEARCH("O",D46)))</formula>
    </cfRule>
  </conditionalFormatting>
  <conditionalFormatting sqref="D46:E46">
    <cfRule type="containsText" dxfId="1844" priority="13" operator="containsText" text="N/A">
      <formula>NOT(ISERROR(SEARCH("N/A",D46)))</formula>
    </cfRule>
    <cfRule type="containsText" dxfId="1843" priority="14" operator="containsText" text="Blank">
      <formula>NOT(ISERROR(SEARCH("Blank",D46)))</formula>
    </cfRule>
    <cfRule type="containsText" dxfId="1842" priority="15" operator="containsText" text="M">
      <formula>NOT(ISERROR(SEARCH("M",D46)))</formula>
    </cfRule>
  </conditionalFormatting>
  <conditionalFormatting sqref="Z4 Z51:Z55 Z40:Z43 Z45:Z49 Z19:Z35">
    <cfRule type="cellIs" dxfId="1841" priority="6" operator="greaterThan">
      <formula>0</formula>
    </cfRule>
  </conditionalFormatting>
  <conditionalFormatting sqref="Z5:Z14">
    <cfRule type="cellIs" dxfId="1840" priority="5" operator="greaterThan">
      <formula>0</formula>
    </cfRule>
  </conditionalFormatting>
  <conditionalFormatting sqref="Z60:Z67">
    <cfRule type="cellIs" dxfId="1839" priority="4" operator="greaterThan">
      <formula>0</formula>
    </cfRule>
  </conditionalFormatting>
  <conditionalFormatting sqref="Z72:Z75">
    <cfRule type="cellIs" dxfId="1838" priority="3" operator="greaterThan">
      <formula>0</formula>
    </cfRule>
  </conditionalFormatting>
  <conditionalFormatting sqref="Z50">
    <cfRule type="cellIs" dxfId="1837" priority="2" operator="greaterThan">
      <formula>0</formula>
    </cfRule>
  </conditionalFormatting>
  <conditionalFormatting sqref="Z44">
    <cfRule type="cellIs" dxfId="1836" priority="1" operator="greaterThan">
      <formula>0</formula>
    </cfRule>
  </conditionalFormatting>
  <dataValidations count="3">
    <dataValidation type="list" allowBlank="1" showInputMessage="1" showErrorMessage="1" sqref="X12 W1:W79 X19 X21 X4:X10">
      <formula1>"Y, N"</formula1>
    </dataValidation>
    <dataValidation type="list" allowBlank="1" showInputMessage="1" showErrorMessage="1" sqref="T70:T79 T58:T68 T2:T15 T38:T56 T17:T36">
      <formula1>"M, O, N/A"</formula1>
    </dataValidation>
    <dataValidation type="list" allowBlank="1" showInputMessage="1" showErrorMessage="1" sqref="V58:V68 V70:V79 V17:V36 V38:V56 V2:V15">
      <formula1>"Passed, Failed, N/A"</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scale="30" fitToHeight="0" orientation="landscape" r:id="rId19"/>
  <drawing r:id="rId20"/>
  <legacyDrawing r:id="rId21"/>
  <controls>
    <mc:AlternateContent xmlns:mc="http://schemas.openxmlformats.org/markup-compatibility/2006">
      <mc:Choice Requires="x14">
        <control shapeId="1130499" r:id="rId22" name="CommandButton3">
          <controlPr defaultSize="0" autoLine="0" r:id="rId23">
            <anchor moveWithCells="1">
              <from>
                <xdr:col>5</xdr:col>
                <xdr:colOff>396240</xdr:colOff>
                <xdr:row>2</xdr:row>
                <xdr:rowOff>106680</xdr:rowOff>
              </from>
              <to>
                <xdr:col>7</xdr:col>
                <xdr:colOff>441960</xdr:colOff>
                <xdr:row>5</xdr:row>
                <xdr:rowOff>22860</xdr:rowOff>
              </to>
            </anchor>
          </controlPr>
        </control>
      </mc:Choice>
      <mc:Fallback>
        <control shapeId="1130499" r:id="rId22" name="CommandButton3"/>
      </mc:Fallback>
    </mc:AlternateContent>
    <mc:AlternateContent xmlns:mc="http://schemas.openxmlformats.org/markup-compatibility/2006">
      <mc:Choice Requires="x14">
        <control shapeId="1130498" r:id="rId24" name="CommandButton2">
          <controlPr defaultSize="0" autoLine="0" r:id="rId25">
            <anchor moveWithCells="1">
              <from>
                <xdr:col>8</xdr:col>
                <xdr:colOff>121920</xdr:colOff>
                <xdr:row>10</xdr:row>
                <xdr:rowOff>0</xdr:rowOff>
              </from>
              <to>
                <xdr:col>9</xdr:col>
                <xdr:colOff>441960</xdr:colOff>
                <xdr:row>12</xdr:row>
                <xdr:rowOff>83820</xdr:rowOff>
              </to>
            </anchor>
          </controlPr>
        </control>
      </mc:Choice>
      <mc:Fallback>
        <control shapeId="1130498" r:id="rId24" name="CommandButton2"/>
      </mc:Fallback>
    </mc:AlternateContent>
    <mc:AlternateContent xmlns:mc="http://schemas.openxmlformats.org/markup-compatibility/2006">
      <mc:Choice Requires="x14">
        <control shapeId="1130497" r:id="rId26" name="CommandButton1">
          <controlPr defaultSize="0" autoLine="0" r:id="rId27">
            <anchor moveWithCells="1">
              <from>
                <xdr:col>8</xdr:col>
                <xdr:colOff>114300</xdr:colOff>
                <xdr:row>10</xdr:row>
                <xdr:rowOff>0</xdr:rowOff>
              </from>
              <to>
                <xdr:col>9</xdr:col>
                <xdr:colOff>403860</xdr:colOff>
                <xdr:row>11</xdr:row>
                <xdr:rowOff>167640</xdr:rowOff>
              </to>
            </anchor>
          </controlPr>
        </control>
      </mc:Choice>
      <mc:Fallback>
        <control shapeId="1130497" r:id="rId26" name="CommandButton1"/>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1">
    <tabColor theme="7" tint="0.79998168889431442"/>
    <pageSetUpPr fitToPage="1"/>
  </sheetPr>
  <dimension ref="A1:AN196"/>
  <sheetViews>
    <sheetView showGridLines="0" topLeftCell="L1" zoomScale="70" zoomScaleNormal="70" workbookViewId="0">
      <selection activeCell="W25" sqref="W25"/>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26.109375" style="883" customWidth="1"/>
    <col min="19" max="19" width="12.6640625" style="883" bestFit="1" customWidth="1"/>
    <col min="20" max="20" width="12.5546875" style="883" customWidth="1"/>
    <col min="21" max="21" width="11" style="883" bestFit="1" customWidth="1"/>
    <col min="22" max="22" width="10.44140625" style="883" bestFit="1" customWidth="1"/>
    <col min="23" max="23" width="23.44140625" style="883" bestFit="1" customWidth="1"/>
    <col min="24" max="24" width="22.88671875" style="883" bestFit="1" customWidth="1"/>
    <col min="25" max="25" width="36.5546875" style="883" bestFit="1" customWidth="1"/>
    <col min="26" max="40" width="9.109375" style="883"/>
    <col min="41" max="16384" width="9.109375" style="884"/>
  </cols>
  <sheetData>
    <row r="1" spans="1:36" ht="12.75" customHeight="1" x14ac:dyDescent="0.45">
      <c r="A1" s="1188" t="s">
        <v>82</v>
      </c>
      <c r="B1" s="1189"/>
      <c r="C1" s="1189"/>
      <c r="D1" s="1189"/>
      <c r="E1" s="1189"/>
      <c r="F1" s="1189"/>
      <c r="G1" s="1189"/>
      <c r="H1" s="1189"/>
      <c r="K1" s="1173" t="s">
        <v>132</v>
      </c>
      <c r="L1" s="1174"/>
      <c r="M1" s="1174"/>
      <c r="N1" s="1174"/>
      <c r="O1" s="1174"/>
      <c r="P1" s="1174"/>
      <c r="Q1" s="1174"/>
      <c r="R1" s="1174"/>
      <c r="S1" s="1174"/>
      <c r="T1" s="1174"/>
      <c r="U1" s="1174"/>
      <c r="V1" s="1174"/>
      <c r="W1" s="1174"/>
      <c r="X1" s="1174"/>
      <c r="Y1" s="1174"/>
      <c r="Z1" s="985"/>
      <c r="AA1" s="1026"/>
      <c r="AB1" s="1026"/>
      <c r="AC1" s="1026"/>
      <c r="AD1" s="1026"/>
      <c r="AE1" s="1026"/>
      <c r="AF1" s="1026"/>
      <c r="AG1" s="1026"/>
      <c r="AH1" s="1026"/>
      <c r="AI1" s="1026"/>
      <c r="AJ1" s="1026"/>
    </row>
    <row r="2" spans="1:36" ht="27.6" x14ac:dyDescent="0.3">
      <c r="A2" s="932" t="s">
        <v>367</v>
      </c>
      <c r="B2" s="997" t="s">
        <v>618</v>
      </c>
      <c r="C2" s="884"/>
      <c r="D2" s="884"/>
      <c r="E2" s="884"/>
      <c r="F2" s="884"/>
      <c r="G2" s="884"/>
      <c r="H2" s="884"/>
      <c r="K2" s="1038" t="s">
        <v>133</v>
      </c>
      <c r="L2" s="1038" t="s">
        <v>91</v>
      </c>
      <c r="M2" s="1182" t="s">
        <v>75</v>
      </c>
      <c r="N2" s="1190" t="s">
        <v>134</v>
      </c>
      <c r="O2" s="1038" t="s">
        <v>135</v>
      </c>
      <c r="P2" s="1038" t="s">
        <v>136</v>
      </c>
      <c r="Q2" s="1038" t="s">
        <v>137</v>
      </c>
      <c r="R2" s="1038" t="s">
        <v>138</v>
      </c>
      <c r="S2" s="1027" t="s">
        <v>139</v>
      </c>
      <c r="T2" s="1027" t="s">
        <v>344</v>
      </c>
      <c r="U2" s="1027" t="s">
        <v>342</v>
      </c>
      <c r="V2" s="1027" t="s">
        <v>343</v>
      </c>
      <c r="W2" s="1027" t="s">
        <v>375</v>
      </c>
      <c r="X2" s="1027" t="s">
        <v>376</v>
      </c>
      <c r="Y2" s="1038"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43605</v>
      </c>
      <c r="C3" s="950"/>
      <c r="D3" s="884"/>
      <c r="E3" s="884"/>
      <c r="F3" s="884"/>
      <c r="G3" s="884"/>
      <c r="H3" s="884"/>
      <c r="K3" s="1031"/>
      <c r="L3" s="1031"/>
      <c r="M3" s="1183"/>
      <c r="N3" s="1185"/>
      <c r="O3" s="1031"/>
      <c r="P3" s="888" t="s">
        <v>141</v>
      </c>
      <c r="Q3" s="1031"/>
      <c r="R3" s="1031"/>
      <c r="S3" s="1027"/>
      <c r="T3" s="1027"/>
      <c r="U3" s="1027"/>
      <c r="V3" s="1027"/>
      <c r="W3" s="1027"/>
      <c r="X3" s="1027"/>
      <c r="Y3" s="1031"/>
      <c r="Z3" s="1187"/>
      <c r="AA3" s="1023" t="s">
        <v>672</v>
      </c>
      <c r="AB3" s="1023" t="s">
        <v>673</v>
      </c>
      <c r="AC3" s="1023" t="s">
        <v>672</v>
      </c>
      <c r="AD3" s="1023" t="s">
        <v>673</v>
      </c>
      <c r="AE3" s="1023" t="s">
        <v>672</v>
      </c>
      <c r="AF3" s="1023" t="s">
        <v>673</v>
      </c>
      <c r="AG3" s="1023" t="s">
        <v>672</v>
      </c>
      <c r="AH3" s="1023" t="s">
        <v>673</v>
      </c>
      <c r="AI3" s="1023" t="s">
        <v>672</v>
      </c>
      <c r="AJ3" s="1023" t="s">
        <v>673</v>
      </c>
    </row>
    <row r="4" spans="1:36" ht="12.75" customHeight="1" x14ac:dyDescent="0.3">
      <c r="A4" s="932" t="s">
        <v>368</v>
      </c>
      <c r="B4" s="949">
        <f ca="1">DATEDIF(B3,TODAY(),"D")/365</f>
        <v>1.4767123287671233</v>
      </c>
      <c r="C4" s="884"/>
      <c r="D4" s="884"/>
      <c r="E4" s="884"/>
      <c r="F4" s="884"/>
      <c r="G4" s="884"/>
      <c r="H4" s="884"/>
      <c r="K4" s="1028" t="s">
        <v>142</v>
      </c>
      <c r="L4" s="1028" t="s">
        <v>143</v>
      </c>
      <c r="M4" s="934" t="s">
        <v>5</v>
      </c>
      <c r="N4" s="929" t="s">
        <v>144</v>
      </c>
      <c r="O4" s="924" t="s">
        <v>372</v>
      </c>
      <c r="P4" s="964" t="s">
        <v>145</v>
      </c>
      <c r="Q4" s="964" t="s">
        <v>146</v>
      </c>
      <c r="R4" s="962" t="s">
        <v>147</v>
      </c>
      <c r="S4" s="889" t="s">
        <v>618</v>
      </c>
      <c r="T4" s="997" t="s">
        <v>72</v>
      </c>
      <c r="U4" s="997"/>
      <c r="V4" s="997"/>
      <c r="W4" s="997"/>
      <c r="X4" s="997"/>
      <c r="Y4" s="1042" t="s">
        <v>148</v>
      </c>
      <c r="Z4" s="981">
        <f>DATEDIF(AA4,AB4,"m")/12+DATEDIF(AC4,AD4,"m")/12+DATEDIF(AE4,AF4,"m")/12+DATEDIF(AG4,AH4,"m")/12+DATEDIF(AI4,AJ4,"m")/12</f>
        <v>0</v>
      </c>
      <c r="AA4" s="982"/>
      <c r="AB4" s="982"/>
      <c r="AC4" s="982"/>
      <c r="AD4" s="982"/>
      <c r="AE4" s="980"/>
      <c r="AF4" s="980"/>
      <c r="AG4" s="980"/>
      <c r="AH4" s="980"/>
      <c r="AI4" s="980"/>
      <c r="AJ4" s="980"/>
    </row>
    <row r="5" spans="1:36" ht="12.75" customHeight="1" x14ac:dyDescent="0.3">
      <c r="A5" s="932" t="s">
        <v>387</v>
      </c>
      <c r="B5" s="949">
        <v>5.4</v>
      </c>
      <c r="C5" s="951"/>
      <c r="D5" s="884"/>
      <c r="E5" s="884"/>
      <c r="F5" s="884"/>
      <c r="G5" s="884"/>
      <c r="H5" s="884"/>
      <c r="K5" s="1029"/>
      <c r="L5" s="1029"/>
      <c r="M5" s="934" t="s">
        <v>5</v>
      </c>
      <c r="N5" s="929" t="s">
        <v>144</v>
      </c>
      <c r="O5" s="924" t="s">
        <v>373</v>
      </c>
      <c r="P5" s="966"/>
      <c r="Q5" s="965" t="s">
        <v>150</v>
      </c>
      <c r="R5" s="963" t="s">
        <v>151</v>
      </c>
      <c r="S5" s="889" t="s">
        <v>618</v>
      </c>
      <c r="T5" s="997" t="s">
        <v>72</v>
      </c>
      <c r="U5" s="997"/>
      <c r="V5" s="997" t="s">
        <v>374</v>
      </c>
      <c r="W5" s="997"/>
      <c r="X5" s="997"/>
      <c r="Y5" s="1043"/>
      <c r="Z5" s="981">
        <f t="shared" ref="Z5:Z14" ca="1" si="0">DATEDIF(AA5,AB5,"m")/12+DATEDIF(AC5,AD5,"m")/12+DATEDIF(AE5,AF5,"m")/12+DATEDIF(AG5,AH5,"m")/12+DATEDIF(AI5,AJ5,"m")/12</f>
        <v>8.3333333333333329E-2</v>
      </c>
      <c r="AA5" s="982">
        <f ca="1">TODAY()</f>
        <v>44144</v>
      </c>
      <c r="AB5" s="982">
        <v>44195</v>
      </c>
      <c r="AC5" s="982"/>
      <c r="AD5" s="982"/>
      <c r="AE5" s="980"/>
      <c r="AF5" s="980"/>
      <c r="AG5" s="980"/>
      <c r="AH5" s="980"/>
      <c r="AI5" s="980"/>
      <c r="AJ5" s="980"/>
    </row>
    <row r="6" spans="1:36" ht="15" thickBot="1" x14ac:dyDescent="0.35">
      <c r="A6" s="932" t="s">
        <v>388</v>
      </c>
      <c r="B6" s="949">
        <f ca="1">B4+B5</f>
        <v>6.8767123287671232</v>
      </c>
      <c r="C6" s="951"/>
      <c r="K6" s="1029"/>
      <c r="L6" s="1029"/>
      <c r="M6" s="934" t="s">
        <v>5</v>
      </c>
      <c r="N6" s="891" t="s">
        <v>149</v>
      </c>
      <c r="O6" s="918" t="s">
        <v>149</v>
      </c>
      <c r="P6" s="966"/>
      <c r="Q6" s="892" t="s">
        <v>150</v>
      </c>
      <c r="R6" s="893" t="s">
        <v>151</v>
      </c>
      <c r="S6" s="889" t="s">
        <v>618</v>
      </c>
      <c r="T6" s="997" t="s">
        <v>72</v>
      </c>
      <c r="U6" s="997"/>
      <c r="V6" s="997" t="s">
        <v>374</v>
      </c>
      <c r="W6" s="997"/>
      <c r="X6" s="997"/>
      <c r="Y6" s="894" t="s">
        <v>152</v>
      </c>
      <c r="Z6" s="981">
        <f t="shared" ca="1" si="0"/>
        <v>8.3333333333333329E-2</v>
      </c>
      <c r="AA6" s="982">
        <f ca="1">TODAY()</f>
        <v>44144</v>
      </c>
      <c r="AB6" s="982">
        <v>44195</v>
      </c>
      <c r="AC6" s="982"/>
      <c r="AD6" s="982"/>
      <c r="AE6" s="980"/>
      <c r="AF6" s="980"/>
      <c r="AG6" s="980"/>
      <c r="AH6" s="980"/>
      <c r="AI6" s="980"/>
      <c r="AJ6" s="980"/>
    </row>
    <row r="7" spans="1:36" ht="28.2"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966"/>
      <c r="Q7" s="964" t="s">
        <v>247</v>
      </c>
      <c r="R7" s="962" t="s">
        <v>154</v>
      </c>
      <c r="S7" s="889" t="s">
        <v>618</v>
      </c>
      <c r="T7" s="997" t="s">
        <v>72</v>
      </c>
      <c r="U7" s="997"/>
      <c r="V7" s="997"/>
      <c r="W7" s="997"/>
      <c r="X7" s="997"/>
      <c r="Y7" s="1042" t="s">
        <v>248</v>
      </c>
      <c r="Z7" s="981">
        <f t="shared" si="0"/>
        <v>0</v>
      </c>
      <c r="AA7" s="982"/>
      <c r="AB7" s="982"/>
      <c r="AC7" s="982"/>
      <c r="AD7" s="982"/>
      <c r="AE7" s="980"/>
      <c r="AF7" s="980"/>
      <c r="AG7" s="980"/>
      <c r="AH7" s="980"/>
      <c r="AI7" s="980"/>
      <c r="AJ7" s="980"/>
    </row>
    <row r="8" spans="1:36" x14ac:dyDescent="0.3">
      <c r="A8" s="937" t="s">
        <v>56</v>
      </c>
      <c r="B8" s="938" t="s">
        <v>182</v>
      </c>
      <c r="C8" s="1003"/>
      <c r="D8" s="1002"/>
      <c r="E8" s="1002" t="s">
        <v>77</v>
      </c>
      <c r="F8" s="1002"/>
      <c r="G8" s="1002"/>
      <c r="H8" s="939">
        <f>IF(C8&lt;&gt;"",'[2]CBL Score Standard'!$D64,IF(D8&lt;&gt;"",SUM('[2]CBL Score Standard'!$D64:$E64),IF(E8&lt;&gt;"",SUM('[2]CBL Score Standard'!$D64:$F64),IF(F8&lt;&gt;"",SUM('[2]CBL Score Standard'!$D64:$G64),IF(G8&lt;&gt;"",SUM('[2]CBL Score Standard'!$D64:$H64,0))))))</f>
        <v>7.468064199148379E-2</v>
      </c>
      <c r="K8" s="1029"/>
      <c r="L8" s="1029"/>
      <c r="M8" s="934" t="s">
        <v>5</v>
      </c>
      <c r="N8" s="931" t="s">
        <v>144</v>
      </c>
      <c r="O8" s="896" t="s">
        <v>517</v>
      </c>
      <c r="P8" s="966"/>
      <c r="Q8" s="892" t="s">
        <v>153</v>
      </c>
      <c r="R8" s="893" t="s">
        <v>156</v>
      </c>
      <c r="S8" s="889" t="s">
        <v>618</v>
      </c>
      <c r="T8" s="997" t="s">
        <v>72</v>
      </c>
      <c r="U8" s="997"/>
      <c r="V8" s="997"/>
      <c r="W8" s="997"/>
      <c r="X8" s="997"/>
      <c r="Y8" s="897" t="s">
        <v>157</v>
      </c>
      <c r="Z8" s="981">
        <f t="shared" si="0"/>
        <v>0</v>
      </c>
      <c r="AA8" s="982"/>
      <c r="AB8" s="982"/>
      <c r="AC8" s="982"/>
      <c r="AD8" s="982"/>
      <c r="AE8" s="980"/>
      <c r="AF8" s="980"/>
      <c r="AG8" s="980"/>
      <c r="AH8" s="980"/>
      <c r="AI8" s="980"/>
      <c r="AJ8" s="980"/>
    </row>
    <row r="9" spans="1:36" x14ac:dyDescent="0.3">
      <c r="A9" s="940" t="s">
        <v>56</v>
      </c>
      <c r="B9" s="933" t="s">
        <v>427</v>
      </c>
      <c r="C9" s="1003"/>
      <c r="D9" s="1002" t="s">
        <v>77</v>
      </c>
      <c r="E9" s="1002"/>
      <c r="F9" s="1002"/>
      <c r="G9" s="1002"/>
      <c r="H9" s="939">
        <f>IF(C9&lt;&gt;"",'[2]CBL Score Standard'!$D65,IF(D9&lt;&gt;"",SUM('[2]CBL Score Standard'!$D65:$E65),IF(E9&lt;&gt;"",SUM('[2]CBL Score Standard'!$D65:$F65),IF(F9&lt;&gt;"",SUM('[2]CBL Score Standard'!$D65:$G65),IF(G9&lt;&gt;"",SUM('[2]CBL Score Standard'!$D65:$H65,0))))))</f>
        <v>4.6511627906976744E-2</v>
      </c>
      <c r="K9" s="1029"/>
      <c r="L9" s="1029"/>
      <c r="M9" s="934" t="s">
        <v>5</v>
      </c>
      <c r="N9" s="931" t="s">
        <v>144</v>
      </c>
      <c r="O9" s="896" t="s">
        <v>661</v>
      </c>
      <c r="P9" s="966"/>
      <c r="Q9" s="892" t="s">
        <v>155</v>
      </c>
      <c r="R9" s="893" t="s">
        <v>158</v>
      </c>
      <c r="S9" s="889" t="s">
        <v>618</v>
      </c>
      <c r="T9" s="997" t="s">
        <v>72</v>
      </c>
      <c r="U9" s="997"/>
      <c r="V9" s="997" t="s">
        <v>374</v>
      </c>
      <c r="W9" s="997"/>
      <c r="X9" s="997"/>
      <c r="Y9" s="894" t="s">
        <v>159</v>
      </c>
      <c r="Z9" s="981">
        <f t="shared" ca="1" si="0"/>
        <v>8.3333333333333329E-2</v>
      </c>
      <c r="AA9" s="982">
        <f ca="1">TODAY()</f>
        <v>44144</v>
      </c>
      <c r="AB9" s="982">
        <v>44195</v>
      </c>
      <c r="AC9" s="982"/>
      <c r="AD9" s="982"/>
      <c r="AE9" s="980"/>
      <c r="AF9" s="980"/>
      <c r="AG9" s="980"/>
      <c r="AH9" s="980"/>
      <c r="AI9" s="980"/>
      <c r="AJ9" s="980"/>
    </row>
    <row r="10" spans="1:36" x14ac:dyDescent="0.3">
      <c r="A10" s="940" t="s">
        <v>56</v>
      </c>
      <c r="B10" s="933" t="s">
        <v>663</v>
      </c>
      <c r="C10" s="1003"/>
      <c r="D10" s="1003"/>
      <c r="E10" s="1005" t="s">
        <v>77</v>
      </c>
      <c r="F10" s="1002"/>
      <c r="G10" s="1002"/>
      <c r="H10" s="939">
        <f>IF(C10&lt;&gt;"",'[2]CBL Score Standard'!$D66,IF(D10&lt;&gt;"",SUM('[2]CBL Score Standard'!$D66:$E66),IF(E10&lt;&gt;"",SUM('[2]CBL Score Standard'!$D66:$F66),IF(F10&lt;&gt;"",SUM('[2]CBL Score Standard'!$D66:$G66),IF(G10&lt;&gt;"",SUM('[2]CBL Score Standard'!$D66:$H66,0))))))</f>
        <v>2.8169014084507043E-2</v>
      </c>
      <c r="K10" s="1029"/>
      <c r="L10" s="1029"/>
      <c r="M10" s="934" t="s">
        <v>5</v>
      </c>
      <c r="N10" s="931" t="s">
        <v>144</v>
      </c>
      <c r="O10" s="896" t="s">
        <v>662</v>
      </c>
      <c r="P10" s="966"/>
      <c r="Q10" s="976" t="s">
        <v>659</v>
      </c>
      <c r="R10" s="976" t="s">
        <v>278</v>
      </c>
      <c r="S10" s="889"/>
      <c r="T10" s="997"/>
      <c r="U10" s="997"/>
      <c r="V10" s="997"/>
      <c r="W10" s="997"/>
      <c r="X10" s="997"/>
      <c r="Y10" s="899" t="s">
        <v>160</v>
      </c>
      <c r="Z10" s="981">
        <f t="shared" si="0"/>
        <v>0</v>
      </c>
      <c r="AA10" s="982"/>
      <c r="AB10" s="982"/>
      <c r="AC10" s="982"/>
      <c r="AD10" s="982"/>
      <c r="AE10" s="980"/>
      <c r="AF10" s="980"/>
      <c r="AG10" s="980"/>
      <c r="AH10" s="980"/>
      <c r="AI10" s="980"/>
      <c r="AJ10" s="980"/>
    </row>
    <row r="11" spans="1:36" x14ac:dyDescent="0.3">
      <c r="A11" s="940" t="s">
        <v>56</v>
      </c>
      <c r="B11" s="933" t="s">
        <v>215</v>
      </c>
      <c r="C11" s="1003"/>
      <c r="D11" s="1003"/>
      <c r="E11" s="1005" t="s">
        <v>77</v>
      </c>
      <c r="F11" s="1002"/>
      <c r="G11" s="1002"/>
      <c r="H11" s="939">
        <f>IF(C11&lt;&gt;"",'[2]CBL Score Standard'!$D67,IF(D11&lt;&gt;"",SUM('[2]CBL Score Standard'!$D67:$E67),IF(E11&lt;&gt;"",SUM('[2]CBL Score Standard'!$D67:$F67),IF(F11&lt;&gt;"",SUM('[2]CBL Score Standard'!$D67:$G67),IF(G11&lt;&gt;"",SUM('[2]CBL Score Standard'!$D67:$H67,0))))))</f>
        <v>2.8169014084507043E-2</v>
      </c>
      <c r="K11" s="1029"/>
      <c r="L11" s="1029"/>
      <c r="M11" s="934" t="s">
        <v>5</v>
      </c>
      <c r="N11" s="889" t="s">
        <v>31</v>
      </c>
      <c r="O11" s="925" t="s">
        <v>175</v>
      </c>
      <c r="P11" s="1029"/>
      <c r="Q11" s="890" t="s">
        <v>383</v>
      </c>
      <c r="R11" s="893" t="s">
        <v>176</v>
      </c>
      <c r="S11" s="889" t="s">
        <v>618</v>
      </c>
      <c r="T11" s="997" t="s">
        <v>72</v>
      </c>
      <c r="U11" s="997"/>
      <c r="V11" s="997"/>
      <c r="W11" s="997"/>
      <c r="X11" s="997"/>
      <c r="Y11" s="897" t="s">
        <v>177</v>
      </c>
      <c r="Z11" s="981">
        <f t="shared" si="0"/>
        <v>0</v>
      </c>
      <c r="AA11" s="982"/>
      <c r="AB11" s="982"/>
      <c r="AC11" s="982"/>
      <c r="AD11" s="982"/>
      <c r="AE11" s="980"/>
      <c r="AF11" s="980"/>
      <c r="AG11" s="980"/>
      <c r="AH11" s="980"/>
      <c r="AI11" s="980"/>
      <c r="AJ11" s="980"/>
    </row>
    <row r="12" spans="1:36" x14ac:dyDescent="0.3">
      <c r="A12" s="940" t="s">
        <v>63</v>
      </c>
      <c r="B12" s="933" t="s">
        <v>236</v>
      </c>
      <c r="C12" s="1003"/>
      <c r="D12" s="1003"/>
      <c r="E12" s="1003"/>
      <c r="F12" s="1002"/>
      <c r="G12" s="1002"/>
      <c r="H12" s="939" t="b">
        <f>IF(C12&lt;&gt;"",'[2]CBL Score Standard'!$D68,IF(D12&lt;&gt;"",SUM('[2]CBL Score Standard'!$D68:$E68),IF(E12&lt;&gt;"",SUM('[2]CBL Score Standard'!$D68:$F68),IF(F12&lt;&gt;"",SUM('[2]CBL Score Standard'!$D68:$G68),IF(G12&lt;&gt;"",SUM('[2]CBL Score Standard'!$D68:$H68,0))))))</f>
        <v>0</v>
      </c>
      <c r="K12" s="1029"/>
      <c r="L12" s="1029"/>
      <c r="M12" s="934" t="s">
        <v>5</v>
      </c>
      <c r="N12" s="931" t="s">
        <v>31</v>
      </c>
      <c r="O12" s="896" t="s">
        <v>660</v>
      </c>
      <c r="P12" s="995">
        <v>43613</v>
      </c>
      <c r="Q12" s="892" t="s">
        <v>167</v>
      </c>
      <c r="R12" s="893" t="s">
        <v>168</v>
      </c>
      <c r="S12" s="889" t="s">
        <v>618</v>
      </c>
      <c r="T12" s="997" t="s">
        <v>72</v>
      </c>
      <c r="U12" s="997"/>
      <c r="V12" s="997" t="s">
        <v>374</v>
      </c>
      <c r="W12" s="997"/>
      <c r="X12" s="997"/>
      <c r="Y12" s="894"/>
      <c r="Z12" s="981">
        <f t="shared" si="0"/>
        <v>0</v>
      </c>
      <c r="AA12" s="982"/>
      <c r="AB12" s="982"/>
      <c r="AC12" s="982"/>
      <c r="AD12" s="982"/>
      <c r="AE12" s="980"/>
      <c r="AF12" s="980"/>
      <c r="AG12" s="980"/>
      <c r="AH12" s="980"/>
      <c r="AI12" s="980"/>
      <c r="AJ12" s="980"/>
    </row>
    <row r="13" spans="1:36"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892"/>
      <c r="Q13" s="892" t="s">
        <v>217</v>
      </c>
      <c r="R13" s="892" t="s">
        <v>217</v>
      </c>
      <c r="S13" s="69"/>
      <c r="T13" s="997"/>
      <c r="U13" s="1000"/>
      <c r="V13" s="997"/>
      <c r="W13" s="997"/>
      <c r="X13" s="997"/>
      <c r="Y13" s="894" t="s">
        <v>169</v>
      </c>
      <c r="Z13" s="981">
        <f t="shared" si="0"/>
        <v>0</v>
      </c>
      <c r="AA13" s="982"/>
      <c r="AB13" s="982"/>
      <c r="AC13" s="982"/>
      <c r="AD13" s="982"/>
      <c r="AE13" s="980"/>
      <c r="AF13" s="980"/>
      <c r="AG13" s="980"/>
      <c r="AH13" s="980"/>
      <c r="AI13" s="980"/>
      <c r="AJ13" s="980"/>
    </row>
    <row r="14" spans="1:36" ht="27.6" x14ac:dyDescent="0.3">
      <c r="A14" s="940" t="s">
        <v>55</v>
      </c>
      <c r="B14" s="933" t="s">
        <v>694</v>
      </c>
      <c r="C14" s="1003"/>
      <c r="D14" s="1003"/>
      <c r="E14" s="1002"/>
      <c r="F14" s="1002"/>
      <c r="G14" s="1002"/>
      <c r="H14" s="939" t="b">
        <f>IF(C14&lt;&gt;"",'[2]CBL Score Standard'!$D70,IF(D14&lt;&gt;"",SUM('[2]CBL Score Standard'!$D70:$E70),IF(E14&lt;&gt;"",SUM('[2]CBL Score Standard'!$D70:$F70),IF(F14&lt;&gt;"",SUM('[2]CBL Score Standard'!$D70:$G70),IF(G14&lt;&gt;"",SUM('[2]CBL Score Standard'!$D70:$H70,0))))))</f>
        <v>0</v>
      </c>
      <c r="K14" s="1030"/>
      <c r="L14" s="1030"/>
      <c r="M14" s="934" t="s">
        <v>5</v>
      </c>
      <c r="N14" s="889" t="s">
        <v>41</v>
      </c>
      <c r="O14" s="923" t="s">
        <v>450</v>
      </c>
      <c r="P14" s="995">
        <v>43627</v>
      </c>
      <c r="Q14" s="892" t="s">
        <v>381</v>
      </c>
      <c r="R14" s="893" t="s">
        <v>382</v>
      </c>
      <c r="S14" s="69"/>
      <c r="T14" s="997"/>
      <c r="U14" s="995"/>
      <c r="V14" s="997"/>
      <c r="W14" s="997"/>
      <c r="X14" s="997"/>
      <c r="Y14" s="894" t="s">
        <v>163</v>
      </c>
      <c r="Z14" s="981">
        <f t="shared" si="0"/>
        <v>0</v>
      </c>
      <c r="AA14" s="982"/>
      <c r="AB14" s="982"/>
      <c r="AC14" s="982"/>
      <c r="AD14" s="982"/>
      <c r="AE14" s="980"/>
      <c r="AF14" s="980"/>
      <c r="AG14" s="980"/>
      <c r="AH14" s="980"/>
      <c r="AI14" s="980"/>
      <c r="AJ14" s="980"/>
    </row>
    <row r="15" spans="1:36" x14ac:dyDescent="0.3">
      <c r="A15" s="940" t="s">
        <v>55</v>
      </c>
      <c r="B15" s="933" t="s">
        <v>185</v>
      </c>
      <c r="C15" s="1003"/>
      <c r="D15" s="1002"/>
      <c r="E15" s="1002"/>
      <c r="F15" s="1002"/>
      <c r="G15" s="1002"/>
      <c r="H15" s="939" t="b">
        <f>IF(C15&lt;&gt;"",'[2]CBL Score Standard'!$D71,IF(D15&lt;&gt;"",SUM('[2]CBL Score Standard'!$D71:$E71),IF(E15&lt;&gt;"",SUM('[2]CBL Score Standard'!$D71:$F71),IF(F15&lt;&gt;"",SUM('[2]CBL Score Standard'!$D71:$G71),IF(G15&lt;&gt;"",SUM('[2]CBL Score Standard'!$D71:$H71,0))))))</f>
        <v>0</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D16" s="1003"/>
      <c r="E16" s="1006" t="s">
        <v>77</v>
      </c>
      <c r="F16" s="1003"/>
      <c r="G16" s="1003"/>
      <c r="H16" s="939">
        <f>IF(C16&lt;&gt;"",'[2]CBL Score Standard'!$D72,IF(D16&lt;&gt;"",SUM('[2]CBL Score Standard'!$D72:$E72),IF(E16&lt;&gt;"",SUM('[2]CBL Score Standard'!$D72:$F72),IF(F16&lt;&gt;"",SUM('[2]CBL Score Standard'!$D72:$G72),IF(G16&lt;&gt;"",SUM('[2]CBL Score Standard'!$D72:$H72,0))))))</f>
        <v>0</v>
      </c>
      <c r="K16" s="1173" t="s">
        <v>170</v>
      </c>
      <c r="L16" s="1174"/>
      <c r="M16" s="1174"/>
      <c r="N16" s="1174"/>
      <c r="O16" s="1174"/>
      <c r="P16" s="1174"/>
      <c r="Q16" s="1174"/>
      <c r="R16" s="1174"/>
      <c r="S16" s="1174"/>
      <c r="T16" s="1174"/>
      <c r="U16" s="1174"/>
      <c r="V16" s="1174"/>
      <c r="W16" s="1174"/>
      <c r="X16" s="1174"/>
      <c r="Y16" s="1174"/>
      <c r="Z16" s="985"/>
      <c r="AA16" s="1026"/>
      <c r="AB16" s="1026"/>
      <c r="AC16" s="1026"/>
      <c r="AD16" s="1026"/>
      <c r="AE16" s="1026"/>
      <c r="AF16" s="1026"/>
      <c r="AG16" s="1026"/>
      <c r="AH16" s="1026"/>
      <c r="AI16" s="1026"/>
      <c r="AJ16" s="1026"/>
    </row>
    <row r="17" spans="1:36" ht="27.6" x14ac:dyDescent="0.3">
      <c r="A17" s="940" t="s">
        <v>55</v>
      </c>
      <c r="B17" s="933" t="s">
        <v>194</v>
      </c>
      <c r="C17" s="1003"/>
      <c r="D17" s="1003"/>
      <c r="E17" s="1003"/>
      <c r="F17" s="1003"/>
      <c r="G17" s="1003"/>
      <c r="H17" s="939" t="b">
        <f>IF(C17&lt;&gt;"",'[2]CBL Score Standard'!$D73,IF(D17&lt;&gt;"",SUM('[2]CBL Score Standard'!$D73:$E73),IF(E17&lt;&gt;"",SUM('[2]CBL Score Standard'!$D73:$F73),IF(F17&lt;&gt;"",SUM('[2]CBL Score Standard'!$D73:$G73),IF(G17&lt;&gt;"",SUM('[2]CBL Score Standard'!$D73:$H73,0))))))</f>
        <v>0</v>
      </c>
      <c r="K17" s="1037" t="s">
        <v>133</v>
      </c>
      <c r="L17" s="1037" t="s">
        <v>91</v>
      </c>
      <c r="M17" s="1182" t="s">
        <v>75</v>
      </c>
      <c r="N17" s="1184" t="s">
        <v>134</v>
      </c>
      <c r="O17" s="1037" t="s">
        <v>135</v>
      </c>
      <c r="P17" s="1037" t="s">
        <v>136</v>
      </c>
      <c r="Q17" s="1037" t="s">
        <v>137</v>
      </c>
      <c r="R17" s="1037" t="s">
        <v>138</v>
      </c>
      <c r="S17" s="1035" t="s">
        <v>139</v>
      </c>
      <c r="T17" s="1027" t="s">
        <v>344</v>
      </c>
      <c r="U17" s="1027" t="s">
        <v>342</v>
      </c>
      <c r="V17" s="1027"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940" t="s">
        <v>55</v>
      </c>
      <c r="B18" s="933" t="s">
        <v>196</v>
      </c>
      <c r="C18" s="1003"/>
      <c r="D18" s="1003" t="s">
        <v>77</v>
      </c>
      <c r="E18" s="1003"/>
      <c r="F18" s="1003"/>
      <c r="G18" s="1003"/>
      <c r="H18" s="939">
        <f>IF(C18&lt;&gt;"",'[2]CBL Score Standard'!$D74,IF(D18&lt;&gt;"",SUM('[2]CBL Score Standard'!$D74:$E74),IF(E18&lt;&gt;"",SUM('[2]CBL Score Standard'!$D74:$F74),IF(F18&lt;&gt;"",SUM('[2]CBL Score Standard'!$D74:$G74),IF(G18&lt;&gt;"",SUM('[2]CBL Score Standard'!$D74:$H74,0))))))</f>
        <v>0</v>
      </c>
      <c r="K18" s="1031"/>
      <c r="L18" s="1031"/>
      <c r="M18" s="1183"/>
      <c r="N18" s="1190"/>
      <c r="O18" s="1031"/>
      <c r="P18" s="888" t="s">
        <v>141</v>
      </c>
      <c r="Q18" s="1031"/>
      <c r="R18" s="1031"/>
      <c r="S18" s="1036"/>
      <c r="T18" s="1027"/>
      <c r="U18" s="1027"/>
      <c r="V18" s="1027"/>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ht="12.75" customHeight="1" x14ac:dyDescent="0.3">
      <c r="A19" s="940" t="s">
        <v>55</v>
      </c>
      <c r="B19" s="933" t="s">
        <v>198</v>
      </c>
      <c r="C19" s="1003"/>
      <c r="D19" s="1003"/>
      <c r="E19" s="1003" t="s">
        <v>77</v>
      </c>
      <c r="F19" s="1003"/>
      <c r="G19" s="1003"/>
      <c r="H19" s="939">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028" t="s">
        <v>145</v>
      </c>
      <c r="Q19" s="890" t="s">
        <v>172</v>
      </c>
      <c r="R19" s="893" t="s">
        <v>173</v>
      </c>
      <c r="S19" s="889" t="s">
        <v>618</v>
      </c>
      <c r="T19" s="997" t="s">
        <v>72</v>
      </c>
      <c r="U19" s="999">
        <v>44075</v>
      </c>
      <c r="V19" s="997" t="s">
        <v>374</v>
      </c>
      <c r="W19" s="997"/>
      <c r="X19" s="997"/>
      <c r="Y19" s="897" t="s">
        <v>174</v>
      </c>
      <c r="Z19" s="981">
        <f t="shared" ref="Z19:Z35" si="1">DATEDIF(AA19,AB19,"m")/12+DATEDIF(AC19,AD19,"m")/12+DATEDIF(AE19,AF19,"m")/12+DATEDIF(AG19,AH19,"m")/12+DATEDIF(AI19,AJ19,"m")/12</f>
        <v>0</v>
      </c>
      <c r="AA19" s="982"/>
      <c r="AB19" s="982"/>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030"/>
      <c r="Q20" s="890" t="s">
        <v>179</v>
      </c>
      <c r="R20" s="893" t="s">
        <v>180</v>
      </c>
      <c r="S20" s="889" t="s">
        <v>618</v>
      </c>
      <c r="T20" s="997" t="s">
        <v>72</v>
      </c>
      <c r="U20" s="999">
        <v>44083</v>
      </c>
      <c r="V20" s="997" t="s">
        <v>374</v>
      </c>
      <c r="W20" s="997"/>
      <c r="X20" s="997"/>
      <c r="Y20" s="897" t="s">
        <v>181</v>
      </c>
      <c r="Z20" s="981">
        <f t="shared" si="1"/>
        <v>0</v>
      </c>
      <c r="AA20" s="982"/>
      <c r="AB20" s="982"/>
      <c r="AC20" s="982"/>
      <c r="AD20" s="982"/>
      <c r="AE20" s="980"/>
      <c r="AF20" s="980"/>
      <c r="AG20" s="980"/>
      <c r="AH20" s="980"/>
      <c r="AI20" s="980"/>
      <c r="AJ20" s="980"/>
    </row>
    <row r="21" spans="1:36" x14ac:dyDescent="0.3">
      <c r="A21" s="940" t="s">
        <v>55</v>
      </c>
      <c r="B21" s="933" t="s">
        <v>664</v>
      </c>
      <c r="C21" s="1003"/>
      <c r="D21" s="1003"/>
      <c r="E21" s="1005" t="s">
        <v>77</v>
      </c>
      <c r="F21" s="1002"/>
      <c r="G21" s="1002"/>
      <c r="H21" s="939">
        <f>IF(C21&lt;&gt;"",'[2]CBL Score Standard'!$D77,IF(D21&lt;&gt;"",SUM('[2]CBL Score Standard'!$D77:$E77),IF(E21&lt;&gt;"",SUM('[2]CBL Score Standard'!$D77:$F77),IF(F21&lt;&gt;"",SUM('[2]CBL Score Standard'!$D77:$G77),IF(G21&lt;&gt;"",SUM('[2]CBL Score Standard'!$D77:$H77,0))))))</f>
        <v>2.8169014084507043E-2</v>
      </c>
      <c r="K21" s="1029"/>
      <c r="L21" s="1029"/>
      <c r="M21" s="934" t="s">
        <v>6</v>
      </c>
      <c r="N21" s="889" t="s">
        <v>56</v>
      </c>
      <c r="O21" s="923" t="s">
        <v>182</v>
      </c>
      <c r="P21" s="995">
        <v>43609</v>
      </c>
      <c r="Q21" s="892" t="s">
        <v>172</v>
      </c>
      <c r="R21" s="898" t="s">
        <v>183</v>
      </c>
      <c r="S21" s="889" t="s">
        <v>618</v>
      </c>
      <c r="T21" s="997" t="s">
        <v>72</v>
      </c>
      <c r="U21" s="1000"/>
      <c r="V21" s="997"/>
      <c r="W21" s="997"/>
      <c r="X21" s="997"/>
      <c r="Y21" s="899" t="s">
        <v>184</v>
      </c>
      <c r="Z21" s="981">
        <f t="shared" si="1"/>
        <v>0</v>
      </c>
      <c r="AA21" s="982"/>
      <c r="AB21" s="982"/>
      <c r="AC21" s="982"/>
      <c r="AD21" s="982"/>
      <c r="AE21" s="980"/>
      <c r="AF21" s="980"/>
      <c r="AG21" s="980"/>
      <c r="AH21" s="980"/>
      <c r="AI21" s="980"/>
      <c r="AJ21" s="980"/>
    </row>
    <row r="22" spans="1:36" x14ac:dyDescent="0.3">
      <c r="A22" s="940" t="s">
        <v>55</v>
      </c>
      <c r="B22" s="933" t="s">
        <v>448</v>
      </c>
      <c r="C22" s="1003"/>
      <c r="D22" s="1003"/>
      <c r="E22" s="1005" t="s">
        <v>77</v>
      </c>
      <c r="F22" s="1002"/>
      <c r="G22" s="1002"/>
      <c r="H22" s="939">
        <f>IF(C22&lt;&gt;"",'[2]CBL Score Standard'!$D78,IF(D22&lt;&gt;"",SUM('[2]CBL Score Standard'!$D78:$E78),IF(E22&lt;&gt;"",SUM('[2]CBL Score Standard'!$D78:$F78),IF(F22&lt;&gt;"",SUM('[2]CBL Score Standard'!$D78:$G78),IF(G22&lt;&gt;"",SUM('[2]CBL Score Standard'!$D78:$H78,0))))))</f>
        <v>2.8169014084507043E-2</v>
      </c>
      <c r="K22" s="1029"/>
      <c r="L22" s="1029"/>
      <c r="M22" s="934" t="s">
        <v>6</v>
      </c>
      <c r="N22" s="889" t="s">
        <v>144</v>
      </c>
      <c r="O22" s="923" t="s">
        <v>187</v>
      </c>
      <c r="P22" s="1029"/>
      <c r="Q22" s="890" t="s">
        <v>153</v>
      </c>
      <c r="R22" s="893" t="s">
        <v>156</v>
      </c>
      <c r="S22" s="889" t="s">
        <v>618</v>
      </c>
      <c r="T22" s="997" t="s">
        <v>72</v>
      </c>
      <c r="U22" s="999">
        <v>44063</v>
      </c>
      <c r="V22" s="997" t="s">
        <v>374</v>
      </c>
      <c r="W22" s="997"/>
      <c r="X22" s="997"/>
      <c r="Y22" s="897" t="s">
        <v>157</v>
      </c>
      <c r="Z22" s="981">
        <f t="shared" si="1"/>
        <v>0</v>
      </c>
      <c r="AA22" s="982"/>
      <c r="AB22" s="982"/>
      <c r="AC22" s="982"/>
      <c r="AD22" s="982"/>
      <c r="AE22" s="980"/>
      <c r="AF22" s="980"/>
      <c r="AG22" s="980"/>
      <c r="AH22" s="980"/>
      <c r="AI22" s="980"/>
      <c r="AJ22" s="980"/>
    </row>
    <row r="23" spans="1:36" ht="12.75" customHeight="1" x14ac:dyDescent="0.3">
      <c r="A23" s="940" t="s">
        <v>55</v>
      </c>
      <c r="B23" s="933" t="s">
        <v>665</v>
      </c>
      <c r="C23" s="1003"/>
      <c r="D23" s="1003"/>
      <c r="E23" s="1005" t="s">
        <v>77</v>
      </c>
      <c r="F23" s="1002"/>
      <c r="G23" s="1002"/>
      <c r="H23" s="939">
        <f>IF(C23&lt;&gt;"",'[2]CBL Score Standard'!$D79,IF(D23&lt;&gt;"",SUM('[2]CBL Score Standard'!$D79:$E79),IF(E23&lt;&gt;"",SUM('[2]CBL Score Standard'!$D79:$F79),IF(F23&lt;&gt;"",SUM('[2]CBL Score Standard'!$D79:$G79),IF(G23&lt;&gt;"",SUM('[2]CBL Score Standard'!$D79:$H79,0))))))</f>
        <v>2.8169014084507043E-2</v>
      </c>
      <c r="K23" s="1029"/>
      <c r="L23" s="1029"/>
      <c r="M23" s="934" t="s">
        <v>6</v>
      </c>
      <c r="N23" s="889" t="s">
        <v>144</v>
      </c>
      <c r="O23" s="923" t="s">
        <v>188</v>
      </c>
      <c r="P23" s="1029"/>
      <c r="Q23" s="892" t="s">
        <v>155</v>
      </c>
      <c r="R23" s="893" t="s">
        <v>158</v>
      </c>
      <c r="S23" s="889" t="s">
        <v>618</v>
      </c>
      <c r="T23" s="997" t="s">
        <v>72</v>
      </c>
      <c r="U23" s="997"/>
      <c r="V23" s="997"/>
      <c r="W23" s="997"/>
      <c r="X23" s="997"/>
      <c r="Y23" s="894" t="s">
        <v>159</v>
      </c>
      <c r="Z23" s="981">
        <f t="shared" si="1"/>
        <v>0</v>
      </c>
      <c r="AA23" s="982"/>
      <c r="AB23" s="982"/>
      <c r="AC23" s="982"/>
      <c r="AD23" s="982"/>
      <c r="AE23" s="980"/>
      <c r="AF23" s="980"/>
      <c r="AG23" s="980"/>
      <c r="AH23" s="980"/>
      <c r="AI23" s="980"/>
      <c r="AJ23" s="980"/>
    </row>
    <row r="24" spans="1:36" ht="12.75" customHeight="1" x14ac:dyDescent="0.3">
      <c r="A24" s="940" t="s">
        <v>55</v>
      </c>
      <c r="B24" s="933" t="s">
        <v>238</v>
      </c>
      <c r="C24" s="1003"/>
      <c r="D24" s="1003" t="s">
        <v>77</v>
      </c>
      <c r="E24" s="1003"/>
      <c r="F24" s="1002"/>
      <c r="G24" s="1002"/>
      <c r="H24" s="939">
        <f>IF(C24&lt;&gt;"",'[2]CBL Score Standard'!$D80,IF(D24&lt;&gt;"",SUM('[2]CBL Score Standard'!$D80:$E80),IF(E24&lt;&gt;"",SUM('[2]CBL Score Standard'!$D80:$F80),IF(F24&lt;&gt;"",SUM('[2]CBL Score Standard'!$D80:$G80),IF(G24&lt;&gt;"",SUM('[2]CBL Score Standard'!$D80:$H80,0))))))</f>
        <v>0</v>
      </c>
      <c r="K24" s="1029"/>
      <c r="L24" s="1029"/>
      <c r="M24" s="934" t="s">
        <v>6</v>
      </c>
      <c r="N24" s="889" t="s">
        <v>144</v>
      </c>
      <c r="O24" s="923" t="s">
        <v>189</v>
      </c>
      <c r="P24" s="1029"/>
      <c r="Q24" s="976" t="s">
        <v>659</v>
      </c>
      <c r="R24" s="976" t="s">
        <v>278</v>
      </c>
      <c r="S24" s="889"/>
      <c r="T24" s="997"/>
      <c r="U24" s="997"/>
      <c r="V24" s="997"/>
      <c r="W24" s="997"/>
      <c r="X24" s="997"/>
      <c r="Y24" s="899" t="s">
        <v>160</v>
      </c>
      <c r="Z24" s="981">
        <f t="shared" si="1"/>
        <v>0</v>
      </c>
      <c r="AA24" s="982"/>
      <c r="AB24" s="982"/>
      <c r="AC24" s="982"/>
      <c r="AD24" s="982"/>
      <c r="AE24" s="980"/>
      <c r="AF24" s="980"/>
      <c r="AG24" s="980"/>
      <c r="AH24" s="980"/>
      <c r="AI24" s="980"/>
      <c r="AJ24" s="980"/>
    </row>
    <row r="25" spans="1:36" x14ac:dyDescent="0.3">
      <c r="A25" s="940" t="s">
        <v>55</v>
      </c>
      <c r="B25" s="933" t="s">
        <v>515</v>
      </c>
      <c r="C25" s="1003"/>
      <c r="D25" s="1003"/>
      <c r="E25" s="1003"/>
      <c r="F25" s="1002"/>
      <c r="G25" s="1002"/>
      <c r="H25" s="939" t="b">
        <f>IF(C25&lt;&gt;"",'[2]CBL Score Standard'!$D81,IF(D25&lt;&gt;"",SUM('[2]CBL Score Standard'!$D81:$E81),IF(E25&lt;&gt;"",SUM('[2]CBL Score Standard'!$D81:$F81),IF(F25&lt;&gt;"",SUM('[2]CBL Score Standard'!$D81:$G81),IF(G25&lt;&gt;"",SUM('[2]CBL Score Standard'!$D81:$H81,0))))))</f>
        <v>0</v>
      </c>
      <c r="K25" s="1029"/>
      <c r="L25" s="1029"/>
      <c r="M25" s="934" t="s">
        <v>6</v>
      </c>
      <c r="N25" s="889" t="s">
        <v>144</v>
      </c>
      <c r="O25" s="923" t="s">
        <v>190</v>
      </c>
      <c r="P25" s="1029"/>
      <c r="Q25" s="890" t="s">
        <v>161</v>
      </c>
      <c r="R25" s="893" t="s">
        <v>162</v>
      </c>
      <c r="S25" s="889" t="s">
        <v>618</v>
      </c>
      <c r="T25" s="997" t="s">
        <v>73</v>
      </c>
      <c r="U25" s="997"/>
      <c r="V25" s="997"/>
      <c r="W25" s="997"/>
      <c r="X25" s="997"/>
      <c r="Y25" s="899" t="s">
        <v>163</v>
      </c>
      <c r="Z25" s="981">
        <f t="shared" si="1"/>
        <v>0</v>
      </c>
      <c r="AA25" s="982"/>
      <c r="AB25" s="982"/>
      <c r="AC25" s="982"/>
      <c r="AD25" s="982"/>
      <c r="AE25" s="980"/>
      <c r="AF25" s="980"/>
      <c r="AG25" s="980"/>
      <c r="AH25" s="980"/>
      <c r="AI25" s="980"/>
      <c r="AJ25" s="980"/>
    </row>
    <row r="26" spans="1:36" ht="26.4"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030"/>
      <c r="Q26" s="890" t="s">
        <v>164</v>
      </c>
      <c r="R26" s="893" t="s">
        <v>165</v>
      </c>
      <c r="S26" s="889" t="s">
        <v>618</v>
      </c>
      <c r="T26" s="997" t="s">
        <v>72</v>
      </c>
      <c r="U26" s="999">
        <v>44088</v>
      </c>
      <c r="V26" s="997" t="s">
        <v>374</v>
      </c>
      <c r="W26" s="997"/>
      <c r="X26" s="997"/>
      <c r="Y26" s="899" t="s">
        <v>166</v>
      </c>
      <c r="Z26" s="981">
        <f t="shared" si="1"/>
        <v>0</v>
      </c>
      <c r="AA26" s="982"/>
      <c r="AB26" s="982"/>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923" t="s">
        <v>192</v>
      </c>
      <c r="P27" s="995">
        <v>43608</v>
      </c>
      <c r="Q27" s="892" t="s">
        <v>383</v>
      </c>
      <c r="R27" s="898" t="s">
        <v>341</v>
      </c>
      <c r="S27" s="889" t="s">
        <v>618</v>
      </c>
      <c r="T27" s="421" t="s">
        <v>72</v>
      </c>
      <c r="U27" s="1000"/>
      <c r="V27" s="997" t="s">
        <v>374</v>
      </c>
      <c r="W27" s="997"/>
      <c r="X27" s="997"/>
      <c r="Y27" s="899" t="s">
        <v>193</v>
      </c>
      <c r="Z27" s="981">
        <f t="shared" si="1"/>
        <v>0</v>
      </c>
      <c r="AA27" s="982"/>
      <c r="AB27" s="982"/>
      <c r="AC27" s="982"/>
      <c r="AD27" s="982"/>
      <c r="AE27" s="980"/>
      <c r="AF27" s="980"/>
      <c r="AG27" s="980"/>
      <c r="AH27" s="980"/>
      <c r="AI27" s="980"/>
      <c r="AJ27" s="980"/>
    </row>
    <row r="28" spans="1:36" ht="27.6" x14ac:dyDescent="0.3">
      <c r="A28" s="940" t="s">
        <v>59</v>
      </c>
      <c r="B28" s="933" t="s">
        <v>684</v>
      </c>
      <c r="C28" s="1003"/>
      <c r="D28" s="1003" t="s">
        <v>77</v>
      </c>
      <c r="E28" s="1002"/>
      <c r="F28" s="1002"/>
      <c r="G28" s="1002"/>
      <c r="H28" s="939">
        <f>IF(C28&lt;&gt;"",'[2]CBL Score Standard'!$D84,IF(D28&lt;&gt;"",SUM('[2]CBL Score Standard'!$D84:$E84),IF(E28&lt;&gt;"",SUM('[2]CBL Score Standard'!$D84:$F84),IF(F28&lt;&gt;"",SUM('[2]CBL Score Standard'!$D84:$G84),IF(G28&lt;&gt;"",SUM('[2]CBL Score Standard'!$D84:$H84,0))))))</f>
        <v>0</v>
      </c>
      <c r="K28" s="1029"/>
      <c r="L28" s="1029"/>
      <c r="M28" s="934" t="s">
        <v>6</v>
      </c>
      <c r="N28" s="889" t="s">
        <v>55</v>
      </c>
      <c r="O28" s="923" t="s">
        <v>194</v>
      </c>
      <c r="P28" s="995">
        <v>43544</v>
      </c>
      <c r="Q28" s="976" t="s">
        <v>649</v>
      </c>
      <c r="R28" s="976" t="s">
        <v>650</v>
      </c>
      <c r="S28" s="889" t="s">
        <v>618</v>
      </c>
      <c r="T28" s="997" t="s">
        <v>73</v>
      </c>
      <c r="U28" s="997"/>
      <c r="V28" s="997"/>
      <c r="W28" s="997"/>
      <c r="X28" s="997"/>
      <c r="Y28" s="899" t="s">
        <v>195</v>
      </c>
      <c r="Z28" s="981">
        <f t="shared" si="1"/>
        <v>0</v>
      </c>
      <c r="AA28" s="982"/>
      <c r="AB28" s="982"/>
      <c r="AC28" s="982"/>
      <c r="AD28" s="982"/>
      <c r="AE28" s="980"/>
      <c r="AF28" s="980"/>
      <c r="AG28" s="980"/>
      <c r="AH28" s="980"/>
      <c r="AI28" s="980"/>
      <c r="AJ28" s="980"/>
    </row>
    <row r="29" spans="1:36" ht="27.6" x14ac:dyDescent="0.3">
      <c r="A29" s="940" t="s">
        <v>59</v>
      </c>
      <c r="B29" s="933" t="s">
        <v>683</v>
      </c>
      <c r="C29" s="1003"/>
      <c r="D29" s="1003"/>
      <c r="E29" s="1002" t="s">
        <v>77</v>
      </c>
      <c r="F29" s="1002"/>
      <c r="G29" s="1002"/>
      <c r="H29" s="939">
        <f>IF(C29&lt;&gt;"",'[2]CBL Score Standard'!$D85,IF(D29&lt;&gt;"",SUM('[2]CBL Score Standard'!$D85:$E85),IF(E29&lt;&gt;"",SUM('[2]CBL Score Standard'!$D85:$F85),IF(F29&lt;&gt;"",SUM('[2]CBL Score Standard'!$D85:$G85),IF(G29&lt;&gt;"",SUM('[2]CBL Score Standard'!$D85:$H85,0))))))</f>
        <v>2.8169014084507043E-2</v>
      </c>
      <c r="K29" s="1029"/>
      <c r="L29" s="1029"/>
      <c r="M29" s="934" t="s">
        <v>6</v>
      </c>
      <c r="N29" s="889" t="s">
        <v>55</v>
      </c>
      <c r="O29" s="923" t="s">
        <v>196</v>
      </c>
      <c r="P29" s="964" t="s">
        <v>145</v>
      </c>
      <c r="Q29" s="976" t="s">
        <v>651</v>
      </c>
      <c r="R29" s="976" t="s">
        <v>652</v>
      </c>
      <c r="S29" s="889" t="s">
        <v>618</v>
      </c>
      <c r="T29" s="421"/>
      <c r="U29" s="997"/>
      <c r="V29" s="997"/>
      <c r="W29" s="997"/>
      <c r="X29" s="997"/>
      <c r="Y29" s="899" t="s">
        <v>197</v>
      </c>
      <c r="Z29" s="981">
        <f t="shared" si="1"/>
        <v>0</v>
      </c>
      <c r="AA29" s="982"/>
      <c r="AB29" s="982"/>
      <c r="AC29" s="982"/>
      <c r="AD29" s="982"/>
      <c r="AE29" s="980"/>
      <c r="AF29" s="980"/>
      <c r="AG29" s="980"/>
      <c r="AH29" s="980"/>
      <c r="AI29" s="980"/>
      <c r="AJ29" s="980"/>
    </row>
    <row r="30" spans="1:36" x14ac:dyDescent="0.3">
      <c r="A30" s="940" t="s">
        <v>149</v>
      </c>
      <c r="B30" s="933" t="s">
        <v>149</v>
      </c>
      <c r="C30" s="1002"/>
      <c r="D30" s="1002"/>
      <c r="E30" s="1002" t="s">
        <v>77</v>
      </c>
      <c r="F30" s="1002"/>
      <c r="G30" s="1002"/>
      <c r="H30" s="939">
        <f>IF(C30&lt;&gt;"",'[2]CBL Score Standard'!$D86,IF(D30&lt;&gt;"",SUM('[2]CBL Score Standard'!$D86:$E86),IF(E30&lt;&gt;"",SUM('[2]CBL Score Standard'!$D86:$F86),IF(F30&lt;&gt;"",SUM('[2]CBL Score Standard'!$D86:$G86),IF(G30&lt;&gt;"",SUM('[2]CBL Score Standard'!$D86:$H86,0))))))</f>
        <v>0.16558973290057469</v>
      </c>
      <c r="K30" s="1029"/>
      <c r="L30" s="1029"/>
      <c r="M30" s="934" t="s">
        <v>6</v>
      </c>
      <c r="N30" s="889" t="s">
        <v>55</v>
      </c>
      <c r="O30" s="923" t="s">
        <v>198</v>
      </c>
      <c r="P30" s="965"/>
      <c r="Q30" s="892" t="s">
        <v>199</v>
      </c>
      <c r="R30" s="898" t="s">
        <v>200</v>
      </c>
      <c r="S30" s="889" t="s">
        <v>618</v>
      </c>
      <c r="T30" s="421"/>
      <c r="U30" s="999">
        <v>44085</v>
      </c>
      <c r="V30" s="997" t="s">
        <v>374</v>
      </c>
      <c r="W30" s="997"/>
      <c r="X30" s="997"/>
      <c r="Y30" s="902" t="s">
        <v>201</v>
      </c>
      <c r="Z30" s="981">
        <f t="shared" si="1"/>
        <v>0</v>
      </c>
      <c r="AA30" s="982"/>
      <c r="AB30" s="982"/>
      <c r="AC30" s="982"/>
      <c r="AD30" s="982"/>
      <c r="AE30" s="980"/>
      <c r="AF30" s="980"/>
      <c r="AG30" s="980"/>
      <c r="AH30" s="980"/>
      <c r="AI30" s="980"/>
      <c r="AJ30" s="980"/>
    </row>
    <row r="31" spans="1:36" x14ac:dyDescent="0.3">
      <c r="A31" s="940" t="s">
        <v>149</v>
      </c>
      <c r="B31" s="933" t="s">
        <v>370</v>
      </c>
      <c r="C31" s="1003"/>
      <c r="D31" s="1003"/>
      <c r="E31" s="1004"/>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923" t="s">
        <v>202</v>
      </c>
      <c r="P31" s="995">
        <v>43629</v>
      </c>
      <c r="Q31" s="892" t="s">
        <v>384</v>
      </c>
      <c r="R31" s="898" t="s">
        <v>385</v>
      </c>
      <c r="S31" s="903"/>
      <c r="T31" s="997"/>
      <c r="U31" s="997"/>
      <c r="V31" s="997"/>
      <c r="W31" s="997"/>
      <c r="X31" s="997"/>
      <c r="Y31" s="902" t="s">
        <v>203</v>
      </c>
      <c r="Z31" s="981">
        <f t="shared" si="1"/>
        <v>0</v>
      </c>
      <c r="AA31" s="982"/>
      <c r="AB31" s="982"/>
      <c r="AC31" s="982"/>
      <c r="AD31" s="982"/>
      <c r="AE31" s="980"/>
      <c r="AF31" s="980"/>
      <c r="AG31" s="980"/>
      <c r="AH31" s="980"/>
      <c r="AI31" s="980"/>
      <c r="AJ31" s="980"/>
    </row>
    <row r="32" spans="1:36" ht="26.4" x14ac:dyDescent="0.3">
      <c r="A32" s="940" t="s">
        <v>31</v>
      </c>
      <c r="B32" s="933" t="s">
        <v>660</v>
      </c>
      <c r="C32" s="1002"/>
      <c r="D32" s="1002"/>
      <c r="E32" s="1002" t="s">
        <v>77</v>
      </c>
      <c r="F32" s="1002"/>
      <c r="G32" s="1002"/>
      <c r="H32" s="939">
        <f>IF(C32&lt;&gt;"",'[2]CBL Score Standard'!$D88,IF(D32&lt;&gt;"",SUM('[2]CBL Score Standard'!$D88:$E88),IF(E32&lt;&gt;"",SUM('[2]CBL Score Standard'!$D88:$F88),IF(F32&lt;&gt;"",SUM('[2]CBL Score Standard'!$D88:$G88),IF(G32&lt;&gt;"",SUM('[2]CBL Score Standard'!$D88:$H88,0))))))</f>
        <v>0.16558973290057469</v>
      </c>
      <c r="K32" s="1029"/>
      <c r="L32" s="1029"/>
      <c r="M32" s="934" t="s">
        <v>6</v>
      </c>
      <c r="N32" s="889" t="s">
        <v>56</v>
      </c>
      <c r="O32" s="923" t="s">
        <v>427</v>
      </c>
      <c r="P32" s="995">
        <v>43613</v>
      </c>
      <c r="Q32" s="892" t="s">
        <v>167</v>
      </c>
      <c r="R32" s="898" t="s">
        <v>204</v>
      </c>
      <c r="S32" s="889" t="s">
        <v>618</v>
      </c>
      <c r="T32" s="997" t="s">
        <v>72</v>
      </c>
      <c r="U32" s="993"/>
      <c r="V32" s="1001"/>
      <c r="W32" s="997"/>
      <c r="X32" s="997"/>
      <c r="Y32" s="899" t="s">
        <v>205</v>
      </c>
      <c r="Z32" s="981">
        <f t="shared" si="1"/>
        <v>0</v>
      </c>
      <c r="AA32" s="982"/>
      <c r="AB32" s="982"/>
      <c r="AC32" s="982"/>
      <c r="AD32" s="982"/>
      <c r="AE32" s="980"/>
      <c r="AF32" s="980"/>
      <c r="AG32" s="980"/>
      <c r="AH32" s="980"/>
      <c r="AI32" s="980"/>
      <c r="AJ32" s="980"/>
    </row>
    <row r="33" spans="1:36" x14ac:dyDescent="0.3">
      <c r="A33" s="940" t="s">
        <v>31</v>
      </c>
      <c r="B33" s="933" t="s">
        <v>175</v>
      </c>
      <c r="C33" s="1003"/>
      <c r="D33" s="1002" t="s">
        <v>77</v>
      </c>
      <c r="E33" s="1005"/>
      <c r="F33" s="1002"/>
      <c r="G33" s="1002"/>
      <c r="H33" s="939">
        <f>IF(C33&lt;&gt;"",'[2]CBL Score Standard'!$D89,IF(D33&lt;&gt;"",SUM('[2]CBL Score Standard'!$D89:$E89),IF(E33&lt;&gt;"",SUM('[2]CBL Score Standard'!$D89:$F89),IF(F33&lt;&gt;"",SUM('[2]CBL Score Standard'!$D89:$G89),IF(G33&lt;&gt;"",SUM('[2]CBL Score Standard'!$D89:$H89,0))))))</f>
        <v>0.13742071881606766</v>
      </c>
      <c r="K33" s="1029"/>
      <c r="L33" s="1029"/>
      <c r="M33" s="934" t="s">
        <v>6</v>
      </c>
      <c r="N33" s="889" t="s">
        <v>0</v>
      </c>
      <c r="O33" s="923" t="s">
        <v>426</v>
      </c>
      <c r="P33" s="892" t="s">
        <v>145</v>
      </c>
      <c r="Q33" s="892" t="s">
        <v>206</v>
      </c>
      <c r="R33" s="893" t="s">
        <v>206</v>
      </c>
      <c r="S33" s="903"/>
      <c r="T33" s="997"/>
      <c r="U33" s="997"/>
      <c r="V33" s="997"/>
      <c r="W33" s="997"/>
      <c r="X33" s="997"/>
      <c r="Y33" s="894"/>
      <c r="Z33" s="981">
        <f t="shared" si="1"/>
        <v>0</v>
      </c>
      <c r="AA33" s="982"/>
      <c r="AB33" s="982"/>
      <c r="AC33" s="982"/>
      <c r="AD33" s="982"/>
      <c r="AE33" s="980"/>
      <c r="AF33" s="980"/>
      <c r="AG33" s="980"/>
      <c r="AH33" s="980"/>
      <c r="AI33" s="980"/>
      <c r="AJ33" s="980"/>
    </row>
    <row r="34" spans="1:36" x14ac:dyDescent="0.3">
      <c r="A34" s="940" t="s">
        <v>46</v>
      </c>
      <c r="B34" s="933" t="s">
        <v>171</v>
      </c>
      <c r="C34" s="1003"/>
      <c r="D34" s="1002"/>
      <c r="E34" s="1005" t="s">
        <v>77</v>
      </c>
      <c r="F34" s="1002"/>
      <c r="G34" s="1002"/>
      <c r="H34" s="939">
        <f>IF(C34&lt;&gt;"",'[2]CBL Score Standard'!$D90,IF(D34&lt;&gt;"",SUM('[2]CBL Score Standard'!$D90:$E90),IF(E34&lt;&gt;"",SUM('[2]CBL Score Standard'!$D90:$F90),IF(F34&lt;&gt;"",SUM('[2]CBL Score Standard'!$D90:$G90),IF(G34&lt;&gt;"",SUM('[2]CBL Score Standard'!$D90:$H90,0))))))</f>
        <v>7.468064199148379E-2</v>
      </c>
      <c r="K34" s="1029"/>
      <c r="L34" s="1029"/>
      <c r="M34" s="934" t="s">
        <v>6</v>
      </c>
      <c r="N34" s="889" t="s">
        <v>53</v>
      </c>
      <c r="O34" s="926" t="s">
        <v>371</v>
      </c>
      <c r="P34" s="892" t="s">
        <v>145</v>
      </c>
      <c r="Q34" s="892" t="s">
        <v>164</v>
      </c>
      <c r="R34" s="898" t="s">
        <v>207</v>
      </c>
      <c r="S34" s="889"/>
      <c r="T34" s="997"/>
      <c r="U34" s="997"/>
      <c r="V34" s="997"/>
      <c r="W34" s="997"/>
      <c r="X34" s="997"/>
      <c r="Y34" s="902" t="s">
        <v>208</v>
      </c>
      <c r="Z34" s="981">
        <f t="shared" si="1"/>
        <v>0</v>
      </c>
      <c r="AA34" s="982"/>
      <c r="AB34" s="982"/>
      <c r="AC34" s="982"/>
      <c r="AD34" s="982"/>
      <c r="AE34" s="980"/>
      <c r="AF34" s="980"/>
      <c r="AG34" s="980"/>
      <c r="AH34" s="980"/>
      <c r="AI34" s="980"/>
      <c r="AJ34" s="980"/>
    </row>
    <row r="35" spans="1:36" ht="28.8" x14ac:dyDescent="0.3">
      <c r="A35" s="940" t="s">
        <v>2</v>
      </c>
      <c r="B35" s="933" t="s">
        <v>234</v>
      </c>
      <c r="C35" s="1003"/>
      <c r="D35" s="1003"/>
      <c r="E35" s="1003"/>
      <c r="F35" s="1002"/>
      <c r="G35" s="1002"/>
      <c r="H35" s="939" t="b">
        <f>IF(C35&lt;&gt;"",'[2]CBL Score Standard'!$D91,IF(D35&lt;&gt;"",SUM('[2]CBL Score Standard'!$D91:$E91),IF(E35&lt;&gt;"",SUM('[2]CBL Score Standard'!$D91:$F91),IF(F35&lt;&gt;"",SUM('[2]CBL Score Standard'!$D91:$G91),IF(G35&lt;&gt;"",SUM('[2]CBL Score Standard'!$D91:$H91,0))))))</f>
        <v>0</v>
      </c>
      <c r="K35" s="1030"/>
      <c r="L35" s="1030"/>
      <c r="M35" s="934" t="s">
        <v>6</v>
      </c>
      <c r="N35" s="889" t="s">
        <v>54</v>
      </c>
      <c r="O35" s="923" t="s">
        <v>345</v>
      </c>
      <c r="P35" s="995">
        <v>43644</v>
      </c>
      <c r="Q35" s="892" t="s">
        <v>209</v>
      </c>
      <c r="R35" s="898" t="s">
        <v>210</v>
      </c>
      <c r="S35" s="889" t="s">
        <v>618</v>
      </c>
      <c r="T35" s="997" t="s">
        <v>72</v>
      </c>
      <c r="U35" s="999">
        <v>43999</v>
      </c>
      <c r="V35" s="997" t="s">
        <v>374</v>
      </c>
      <c r="W35" s="997"/>
      <c r="X35" s="997"/>
      <c r="Y35" s="973" t="s">
        <v>629</v>
      </c>
      <c r="Z35" s="981">
        <f t="shared" si="1"/>
        <v>0</v>
      </c>
      <c r="AA35" s="982"/>
      <c r="AB35" s="982"/>
      <c r="AC35" s="982"/>
      <c r="AD35" s="982"/>
      <c r="AE35" s="980"/>
      <c r="AF35" s="980"/>
      <c r="AG35" s="980"/>
      <c r="AH35" s="980"/>
      <c r="AI35" s="980"/>
      <c r="AJ35" s="980"/>
    </row>
    <row r="36" spans="1:36" x14ac:dyDescent="0.3">
      <c r="A36" s="940" t="s">
        <v>54</v>
      </c>
      <c r="B36" s="933" t="s">
        <v>425</v>
      </c>
      <c r="C36" s="1002"/>
      <c r="D36" s="1002" t="s">
        <v>77</v>
      </c>
      <c r="E36" s="1002"/>
      <c r="F36" s="1002"/>
      <c r="G36" s="1002"/>
      <c r="H36" s="939">
        <f>IF(C36&lt;&gt;"",'[2]CBL Score Standard'!$D92,IF(D36&lt;&gt;"",SUM('[2]CBL Score Standard'!$D92:$E92),IF(E36&lt;&gt;"",SUM('[2]CBL Score Standard'!$D92:$F92),IF(F36&lt;&gt;"",SUM('[2]CBL Score Standard'!$D92:$G92),IF(G36&lt;&gt;"",SUM('[2]CBL Score Standard'!$D92:$H92,0))))))</f>
        <v>0.13742071881606766</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2"/>
      <c r="E37" s="1002" t="s">
        <v>77</v>
      </c>
      <c r="F37" s="1002"/>
      <c r="G37" s="1002"/>
      <c r="H37" s="939">
        <f>IF(C37&lt;&gt;"",'[2]CBL Score Standard'!$D93,IF(D37&lt;&gt;"",SUM('[2]CBL Score Standard'!$D93:$E93),IF(E37&lt;&gt;"",SUM('[2]CBL Score Standard'!$D93:$F93),IF(F37&lt;&gt;"",SUM('[2]CBL Score Standard'!$D93:$G93),IF(G37&lt;&gt;"",SUM('[2]CBL Score Standard'!$D93:$H93,0))))))</f>
        <v>7.468064199148379E-2</v>
      </c>
      <c r="K37" s="1173" t="s">
        <v>211</v>
      </c>
      <c r="L37" s="1174"/>
      <c r="M37" s="1174"/>
      <c r="N37" s="1174"/>
      <c r="O37" s="1174"/>
      <c r="P37" s="1174"/>
      <c r="Q37" s="1174"/>
      <c r="R37" s="1174"/>
      <c r="S37" s="1174"/>
      <c r="T37" s="1174"/>
      <c r="U37" s="1174"/>
      <c r="V37" s="1174"/>
      <c r="W37" s="1174"/>
      <c r="X37" s="1174"/>
      <c r="Y37" s="1174"/>
      <c r="Z37" s="985"/>
      <c r="AA37" s="1026"/>
      <c r="AB37" s="1026"/>
      <c r="AC37" s="1026"/>
      <c r="AD37" s="1026"/>
      <c r="AE37" s="1026"/>
      <c r="AF37" s="1026"/>
      <c r="AG37" s="1026"/>
      <c r="AH37" s="1026"/>
      <c r="AI37" s="1026"/>
      <c r="AJ37" s="1026"/>
    </row>
    <row r="38" spans="1:36" ht="27.6" x14ac:dyDescent="0.3">
      <c r="A38" s="940" t="s">
        <v>54</v>
      </c>
      <c r="B38" s="933" t="s">
        <v>231</v>
      </c>
      <c r="C38" s="1003"/>
      <c r="D38" s="1003"/>
      <c r="E38" s="1002"/>
      <c r="F38" s="1002"/>
      <c r="G38" s="1002"/>
      <c r="H38" s="939" t="b">
        <f>IF(C38&lt;&gt;"",'[2]CBL Score Standard'!$D94,IF(D38&lt;&gt;"",SUM('[2]CBL Score Standard'!$D94:$E94),IF(E38&lt;&gt;"",SUM('[2]CBL Score Standard'!$D94:$F94),IF(F38&lt;&gt;"",SUM('[2]CBL Score Standard'!$D94:$G94),IF(G38&lt;&gt;"",SUM('[2]CBL Score Standard'!$D94:$H94,0))))))</f>
        <v>0</v>
      </c>
      <c r="K38" s="1037" t="s">
        <v>133</v>
      </c>
      <c r="L38" s="1037" t="s">
        <v>91</v>
      </c>
      <c r="M38" s="1182" t="s">
        <v>75</v>
      </c>
      <c r="N38" s="1184" t="s">
        <v>134</v>
      </c>
      <c r="O38" s="1025" t="s">
        <v>135</v>
      </c>
      <c r="P38" s="1037" t="s">
        <v>136</v>
      </c>
      <c r="Q38" s="1037" t="s">
        <v>137</v>
      </c>
      <c r="R38" s="1037" t="s">
        <v>138</v>
      </c>
      <c r="S38" s="1035" t="s">
        <v>139</v>
      </c>
      <c r="T38" s="1027" t="s">
        <v>344</v>
      </c>
      <c r="U38" s="1027" t="s">
        <v>342</v>
      </c>
      <c r="V38" s="1027"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940" t="s">
        <v>53</v>
      </c>
      <c r="B39" s="933" t="s">
        <v>371</v>
      </c>
      <c r="C39" s="1003"/>
      <c r="D39" s="1004"/>
      <c r="E39" s="1004"/>
      <c r="F39" s="1002"/>
      <c r="G39" s="1002"/>
      <c r="H39" s="939" t="b">
        <f>IF(C39&lt;&gt;"",'[2]CBL Score Standard'!$D95,IF(D39&lt;&gt;"",SUM('[2]CBL Score Standard'!$D95:$E95),IF(E39&lt;&gt;"",SUM('[2]CBL Score Standard'!$D95:$F95),IF(F39&lt;&gt;"",SUM('[2]CBL Score Standard'!$D95:$G95),IF(G39&lt;&gt;"",SUM('[2]CBL Score Standard'!$D95:$H95,0))))))</f>
        <v>0</v>
      </c>
      <c r="K39" s="1031"/>
      <c r="L39" s="1031"/>
      <c r="M39" s="1183"/>
      <c r="N39" s="1190"/>
      <c r="O39" s="1024"/>
      <c r="P39" s="888" t="s">
        <v>141</v>
      </c>
      <c r="Q39" s="1031"/>
      <c r="R39" s="1031"/>
      <c r="S39" s="1036"/>
      <c r="T39" s="1027"/>
      <c r="U39" s="1027"/>
      <c r="V39" s="1027"/>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x14ac:dyDescent="0.3">
      <c r="A40" s="940" t="s">
        <v>53</v>
      </c>
      <c r="B40" s="933" t="s">
        <v>223</v>
      </c>
      <c r="C40" s="1003"/>
      <c r="D40" s="1003"/>
      <c r="E40" s="1004"/>
      <c r="F40" s="1002"/>
      <c r="G40" s="1002"/>
      <c r="H40" s="939" t="b">
        <f>IF(C40&lt;&gt;"",'[2]CBL Score Standard'!$D96,IF(D40&lt;&gt;"",SUM('[2]CBL Score Standard'!$D96:$E96),IF(E40&lt;&gt;"",SUM('[2]CBL Score Standard'!$D96:$F96),IF(F40&lt;&gt;"",SUM('[2]CBL Score Standard'!$D96:$G96),IF(G40&lt;&gt;"",SUM('[2]CBL Score Standard'!$D96:$H96,0))))))</f>
        <v>0</v>
      </c>
      <c r="K40" s="1028" t="s">
        <v>142</v>
      </c>
      <c r="L40" s="1028" t="s">
        <v>143</v>
      </c>
      <c r="M40" s="934" t="s">
        <v>7</v>
      </c>
      <c r="N40" s="889" t="s">
        <v>56</v>
      </c>
      <c r="O40" s="923" t="s">
        <v>663</v>
      </c>
      <c r="P40" s="964" t="s">
        <v>145</v>
      </c>
      <c r="Q40" s="892" t="s">
        <v>212</v>
      </c>
      <c r="R40" s="898" t="s">
        <v>213</v>
      </c>
      <c r="S40" s="889" t="s">
        <v>618</v>
      </c>
      <c r="T40" s="84" t="s">
        <v>72</v>
      </c>
      <c r="U40" s="999"/>
      <c r="V40" s="1001"/>
      <c r="W40" s="997"/>
      <c r="X40" s="997"/>
      <c r="Y40" s="899" t="s">
        <v>214</v>
      </c>
      <c r="Z40" s="981">
        <f t="shared" ref="Z40:Z55" si="2">DATEDIF(AA40,AB40,"m")/12+DATEDIF(AC40,AD40,"m")/12+DATEDIF(AE40,AF40,"m")/12+DATEDIF(AG40,AH40,"m")/12+DATEDIF(AI40,AJ40,"m")/12</f>
        <v>0</v>
      </c>
      <c r="AA40" s="982"/>
      <c r="AB40" s="982"/>
      <c r="AC40" s="982"/>
      <c r="AD40" s="982"/>
      <c r="AE40" s="980"/>
      <c r="AF40" s="980"/>
      <c r="AG40" s="980"/>
      <c r="AH40" s="980"/>
      <c r="AI40" s="980"/>
      <c r="AJ40" s="980"/>
    </row>
    <row r="41" spans="1:36" x14ac:dyDescent="0.3">
      <c r="A41" s="940" t="s">
        <v>53</v>
      </c>
      <c r="B41" s="933" t="s">
        <v>226</v>
      </c>
      <c r="C41" s="1003"/>
      <c r="D41" s="1003"/>
      <c r="E41" s="1004"/>
      <c r="F41" s="1002"/>
      <c r="G41" s="1002"/>
      <c r="H41" s="939" t="b">
        <f>IF(C41&lt;&gt;"",'[2]CBL Score Standard'!$D97,IF(D41&lt;&gt;"",SUM('[2]CBL Score Standard'!$D97:$E97),IF(E41&lt;&gt;"",SUM('[2]CBL Score Standard'!$D97:$F97),IF(F41&lt;&gt;"",SUM('[2]CBL Score Standard'!$D97:$G97),IF(G41&lt;&gt;"",SUM('[2]CBL Score Standard'!$D97:$H97,0))))))</f>
        <v>0</v>
      </c>
      <c r="K41" s="1029"/>
      <c r="L41" s="1029"/>
      <c r="M41" s="934" t="s">
        <v>7</v>
      </c>
      <c r="N41" s="889" t="s">
        <v>56</v>
      </c>
      <c r="O41" s="923" t="s">
        <v>215</v>
      </c>
      <c r="P41" s="966"/>
      <c r="Q41" s="892" t="s">
        <v>164</v>
      </c>
      <c r="R41" s="898" t="s">
        <v>207</v>
      </c>
      <c r="S41" s="889" t="s">
        <v>618</v>
      </c>
      <c r="T41" s="84" t="s">
        <v>72</v>
      </c>
      <c r="U41" s="999">
        <v>44106</v>
      </c>
      <c r="V41" s="1001" t="s">
        <v>374</v>
      </c>
      <c r="W41" s="997"/>
      <c r="X41" s="997"/>
      <c r="Y41" s="902" t="s">
        <v>216</v>
      </c>
      <c r="Z41" s="981">
        <f t="shared" si="2"/>
        <v>0</v>
      </c>
      <c r="AA41" s="982"/>
      <c r="AB41" s="982"/>
      <c r="AC41" s="982"/>
      <c r="AD41" s="982"/>
      <c r="AE41" s="980"/>
      <c r="AF41" s="980"/>
      <c r="AG41" s="980"/>
      <c r="AH41" s="980"/>
      <c r="AI41" s="980"/>
      <c r="AJ41" s="980"/>
    </row>
    <row r="42" spans="1:36" ht="12.75" customHeight="1"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29"/>
      <c r="L42" s="1029"/>
      <c r="M42" s="934" t="s">
        <v>7</v>
      </c>
      <c r="N42" s="889" t="s">
        <v>55</v>
      </c>
      <c r="O42" s="927" t="s">
        <v>664</v>
      </c>
      <c r="P42" s="966"/>
      <c r="Q42" s="976" t="s">
        <v>653</v>
      </c>
      <c r="R42" s="976" t="s">
        <v>654</v>
      </c>
      <c r="S42" s="889" t="s">
        <v>618</v>
      </c>
      <c r="T42" s="84" t="s">
        <v>72</v>
      </c>
      <c r="U42" s="999">
        <v>44049</v>
      </c>
      <c r="V42" s="1001" t="s">
        <v>374</v>
      </c>
      <c r="W42" s="997"/>
      <c r="X42" s="997"/>
      <c r="Y42" s="905" t="s">
        <v>249</v>
      </c>
      <c r="Z42" s="981">
        <f t="shared" si="2"/>
        <v>0</v>
      </c>
      <c r="AA42" s="982"/>
      <c r="AB42" s="982"/>
      <c r="AC42" s="982"/>
      <c r="AD42" s="982"/>
      <c r="AE42" s="980"/>
      <c r="AF42" s="980"/>
      <c r="AG42" s="980"/>
      <c r="AH42" s="980"/>
      <c r="AI42" s="980"/>
      <c r="AJ42" s="980"/>
    </row>
    <row r="43" spans="1:36" ht="27.6" x14ac:dyDescent="0.3">
      <c r="A43" s="940" t="s">
        <v>0</v>
      </c>
      <c r="B43" s="933" t="s">
        <v>426</v>
      </c>
      <c r="C43" s="1003"/>
      <c r="D43" s="1002" t="s">
        <v>77</v>
      </c>
      <c r="E43" s="1002"/>
      <c r="F43" s="1002"/>
      <c r="G43" s="1002"/>
      <c r="H43" s="939">
        <f>IF(C43&lt;&gt;"",'[2]CBL Score Standard'!$D99,IF(D43&lt;&gt;"",SUM('[2]CBL Score Standard'!$D99:$E99),IF(E43&lt;&gt;"",SUM('[2]CBL Score Standard'!$D99:$F99),IF(F43&lt;&gt;"",SUM('[2]CBL Score Standard'!$D99:$G99),IF(G43&lt;&gt;"",SUM('[2]CBL Score Standard'!$D99:$H99,0))))))</f>
        <v>4.6511627906976744E-2</v>
      </c>
      <c r="K43" s="1029"/>
      <c r="L43" s="1029"/>
      <c r="M43" s="934" t="s">
        <v>7</v>
      </c>
      <c r="N43" s="889" t="s">
        <v>55</v>
      </c>
      <c r="O43" s="923" t="s">
        <v>448</v>
      </c>
      <c r="P43" s="965"/>
      <c r="Q43" s="976" t="s">
        <v>655</v>
      </c>
      <c r="R43" s="976" t="s">
        <v>656</v>
      </c>
      <c r="S43" s="889" t="s">
        <v>618</v>
      </c>
      <c r="T43" s="84" t="s">
        <v>72</v>
      </c>
      <c r="U43" s="999">
        <v>44111</v>
      </c>
      <c r="V43" s="1001" t="s">
        <v>374</v>
      </c>
      <c r="W43" s="997"/>
      <c r="X43" s="997"/>
      <c r="Y43" s="902" t="s">
        <v>219</v>
      </c>
      <c r="Z43" s="981">
        <f t="shared" si="2"/>
        <v>0</v>
      </c>
      <c r="AA43" s="982"/>
      <c r="AB43" s="982"/>
      <c r="AC43" s="982"/>
      <c r="AD43" s="982"/>
      <c r="AE43" s="980"/>
      <c r="AF43" s="980"/>
      <c r="AG43" s="980"/>
      <c r="AH43" s="980"/>
      <c r="AI43" s="980"/>
      <c r="AJ43" s="980"/>
    </row>
    <row r="44" spans="1:36" ht="26.4" x14ac:dyDescent="0.3">
      <c r="A44" s="940" t="s">
        <v>41</v>
      </c>
      <c r="B44" s="933" t="s">
        <v>450</v>
      </c>
      <c r="C44" s="1002"/>
      <c r="D44" s="1002" t="s">
        <v>77</v>
      </c>
      <c r="E44" s="1002"/>
      <c r="F44" s="1002"/>
      <c r="G44" s="1002"/>
      <c r="H44" s="939">
        <f>IF(C44&lt;&gt;"",'[2]CBL Score Standard'!$D100,IF(D44&lt;&gt;"",SUM('[2]CBL Score Standard'!$D100:$E100),IF(E44&lt;&gt;"",SUM('[2]CBL Score Standard'!$D100:$F100),IF(F44&lt;&gt;"",SUM('[2]CBL Score Standard'!$D100:$G100),IF(G44&lt;&gt;"",SUM('[2]CBL Score Standard'!$D100:$H100,0))))))</f>
        <v>0.13742071881606766</v>
      </c>
      <c r="K44" s="1029"/>
      <c r="L44" s="1029"/>
      <c r="M44" s="934" t="s">
        <v>7</v>
      </c>
      <c r="N44" s="889" t="s">
        <v>55</v>
      </c>
      <c r="O44" s="923" t="s">
        <v>185</v>
      </c>
      <c r="P44" s="1028" t="s">
        <v>145</v>
      </c>
      <c r="Q44" s="976" t="s">
        <v>220</v>
      </c>
      <c r="R44" s="976" t="s">
        <v>270</v>
      </c>
      <c r="S44" s="889"/>
      <c r="T44" s="84"/>
      <c r="U44" s="997"/>
      <c r="V44" s="997"/>
      <c r="W44" s="997"/>
      <c r="X44" s="997"/>
      <c r="Y44" s="902" t="s">
        <v>186</v>
      </c>
      <c r="Z44" s="981">
        <f t="shared" si="2"/>
        <v>0</v>
      </c>
      <c r="AA44" s="982"/>
      <c r="AB44" s="982"/>
      <c r="AC44" s="982"/>
      <c r="AD44" s="982"/>
      <c r="AE44" s="980"/>
      <c r="AF44" s="980"/>
      <c r="AG44" s="980"/>
      <c r="AH44" s="980"/>
      <c r="AI44" s="980"/>
      <c r="AJ44" s="980"/>
    </row>
    <row r="45" spans="1:36" ht="27.6" x14ac:dyDescent="0.3">
      <c r="A45" s="940" t="s">
        <v>41</v>
      </c>
      <c r="B45" s="933" t="s">
        <v>178</v>
      </c>
      <c r="C45" s="1003"/>
      <c r="D45" s="1002"/>
      <c r="E45" s="1005" t="s">
        <v>77</v>
      </c>
      <c r="F45" s="1002"/>
      <c r="G45" s="1002"/>
      <c r="H45" s="939">
        <f>IF(C45&lt;&gt;"",'[2]CBL Score Standard'!$D101,IF(D45&lt;&gt;"",SUM('[2]CBL Score Standard'!$D101:$E101),IF(E45&lt;&gt;"",SUM('[2]CBL Score Standard'!$D101:$F101),IF(F45&lt;&gt;"",SUM('[2]CBL Score Standard'!$D101:$G101),IF(G45&lt;&gt;"",SUM('[2]CBL Score Standard'!$D101:$H101,0))))))</f>
        <v>7.468064199148379E-2</v>
      </c>
      <c r="K45" s="1029"/>
      <c r="L45" s="1029"/>
      <c r="M45" s="934" t="s">
        <v>7</v>
      </c>
      <c r="N45" s="889" t="s">
        <v>55</v>
      </c>
      <c r="O45" s="923" t="s">
        <v>694</v>
      </c>
      <c r="P45" s="995">
        <v>43539</v>
      </c>
      <c r="Q45" s="976" t="s">
        <v>658</v>
      </c>
      <c r="R45" s="976" t="s">
        <v>657</v>
      </c>
      <c r="S45" s="889"/>
      <c r="T45" s="84"/>
      <c r="U45" s="997"/>
      <c r="V45" s="997"/>
      <c r="W45" s="997"/>
      <c r="X45" s="997"/>
      <c r="Y45" s="902" t="s">
        <v>186</v>
      </c>
      <c r="Z45" s="981">
        <f t="shared" si="2"/>
        <v>0</v>
      </c>
      <c r="AA45" s="982"/>
      <c r="AB45" s="982"/>
      <c r="AC45" s="982"/>
      <c r="AD45" s="982"/>
      <c r="AE45" s="980"/>
      <c r="AF45" s="980"/>
      <c r="AG45" s="980"/>
      <c r="AH45" s="980"/>
      <c r="AI45" s="980"/>
      <c r="AJ45" s="980"/>
    </row>
    <row r="46" spans="1:36" ht="27.6"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995">
        <v>43607</v>
      </c>
      <c r="Q46" s="892" t="s">
        <v>221</v>
      </c>
      <c r="R46" s="898" t="s">
        <v>200</v>
      </c>
      <c r="S46" s="889" t="s">
        <v>618</v>
      </c>
      <c r="T46" s="84" t="s">
        <v>72</v>
      </c>
      <c r="U46" s="995">
        <v>44035</v>
      </c>
      <c r="V46" s="997" t="s">
        <v>374</v>
      </c>
      <c r="W46" s="997"/>
      <c r="X46" s="997"/>
      <c r="Y46" s="899" t="s">
        <v>222</v>
      </c>
      <c r="Z46" s="981">
        <f t="shared" si="2"/>
        <v>0</v>
      </c>
      <c r="AA46" s="982"/>
      <c r="AB46" s="982"/>
      <c r="AC46" s="982"/>
      <c r="AD46" s="982"/>
      <c r="AE46" s="980"/>
      <c r="AF46" s="980"/>
      <c r="AG46" s="980"/>
      <c r="AH46" s="980"/>
      <c r="AI46" s="980"/>
      <c r="AJ46" s="980"/>
    </row>
    <row r="47" spans="1:36" x14ac:dyDescent="0.3">
      <c r="A47" s="940" t="s">
        <v>144</v>
      </c>
      <c r="B47" s="933" t="s">
        <v>372</v>
      </c>
      <c r="C47" s="1002"/>
      <c r="D47" s="1002"/>
      <c r="E47" s="1002"/>
      <c r="F47" s="1002"/>
      <c r="G47" s="1002"/>
      <c r="H47" s="939" t="b">
        <f>IF(C47&lt;&gt;"",'[2]CBL Score Standard'!$D103,IF(D47&lt;&gt;"",SUM('[2]CBL Score Standard'!$D103:$E103),IF(E47&lt;&gt;"",SUM('[2]CBL Score Standard'!$D103:$F103),IF(F47&lt;&gt;"",SUM('[2]CBL Score Standard'!$D103:$G103),IF(G47&lt;&gt;"",SUM('[2]CBL Score Standard'!$D103:$H103,0))))))</f>
        <v>0</v>
      </c>
      <c r="K47" s="1029"/>
      <c r="L47" s="1029"/>
      <c r="M47" s="934" t="s">
        <v>7</v>
      </c>
      <c r="N47" s="889" t="s">
        <v>53</v>
      </c>
      <c r="O47" s="923" t="s">
        <v>223</v>
      </c>
      <c r="P47" s="906">
        <v>43621</v>
      </c>
      <c r="Q47" s="891" t="s">
        <v>224</v>
      </c>
      <c r="R47" s="907" t="s">
        <v>225</v>
      </c>
      <c r="S47" s="889"/>
      <c r="T47" s="84"/>
      <c r="U47" s="997"/>
      <c r="V47" s="997"/>
      <c r="W47" s="997"/>
      <c r="X47" s="997"/>
      <c r="Y47" s="908" t="s">
        <v>632</v>
      </c>
      <c r="Z47" s="981">
        <f t="shared" si="2"/>
        <v>0</v>
      </c>
      <c r="AA47" s="982"/>
      <c r="AB47" s="982"/>
      <c r="AC47" s="982"/>
      <c r="AD47" s="982"/>
      <c r="AE47" s="980"/>
      <c r="AF47" s="980"/>
      <c r="AG47" s="980"/>
      <c r="AH47" s="980"/>
      <c r="AI47" s="980"/>
      <c r="AJ47" s="980"/>
    </row>
    <row r="48" spans="1:36" ht="39.6" x14ac:dyDescent="0.3">
      <c r="A48" s="940" t="s">
        <v>144</v>
      </c>
      <c r="B48" s="933" t="s">
        <v>373</v>
      </c>
      <c r="C48" s="1002"/>
      <c r="D48" s="1002"/>
      <c r="E48" s="1002" t="s">
        <v>77</v>
      </c>
      <c r="F48" s="1002"/>
      <c r="G48" s="1002"/>
      <c r="H48" s="939">
        <f>IF(C48&lt;&gt;"",'[2]CBL Score Standard'!$D104,IF(D48&lt;&gt;"",SUM('[2]CBL Score Standard'!$D104:$E104),IF(E48&lt;&gt;"",SUM('[2]CBL Score Standard'!$D104:$F104),IF(F48&lt;&gt;"",SUM('[2]CBL Score Standard'!$D104:$G104),IF(G48&lt;&gt;"",SUM('[2]CBL Score Standard'!$D104:$H104,0))))))</f>
        <v>0.16558973290057469</v>
      </c>
      <c r="K48" s="1029"/>
      <c r="L48" s="1029"/>
      <c r="M48" s="934" t="s">
        <v>7</v>
      </c>
      <c r="N48" s="889" t="s">
        <v>53</v>
      </c>
      <c r="O48" s="923" t="s">
        <v>226</v>
      </c>
      <c r="P48" s="906">
        <v>43602</v>
      </c>
      <c r="Q48" s="891" t="s">
        <v>227</v>
      </c>
      <c r="R48" s="907" t="s">
        <v>228</v>
      </c>
      <c r="S48" s="889"/>
      <c r="T48" s="84"/>
      <c r="U48" s="997"/>
      <c r="V48" s="997"/>
      <c r="W48" s="997"/>
      <c r="X48" s="997"/>
      <c r="Y48" s="908" t="s">
        <v>633</v>
      </c>
      <c r="Z48" s="981">
        <f t="shared" si="2"/>
        <v>0</v>
      </c>
      <c r="AA48" s="982"/>
      <c r="AB48" s="982"/>
      <c r="AC48" s="982"/>
      <c r="AD48" s="982"/>
      <c r="AE48" s="980"/>
      <c r="AF48" s="980"/>
      <c r="AG48" s="980"/>
      <c r="AH48" s="980"/>
      <c r="AI48" s="980"/>
      <c r="AJ48" s="980"/>
    </row>
    <row r="49" spans="1:36" ht="27.6" x14ac:dyDescent="0.3">
      <c r="A49" s="940" t="s">
        <v>144</v>
      </c>
      <c r="B49" s="933" t="s">
        <v>452</v>
      </c>
      <c r="C49" s="1002"/>
      <c r="D49" s="1002"/>
      <c r="E49" s="1002" t="s">
        <v>77</v>
      </c>
      <c r="F49" s="1002"/>
      <c r="G49" s="1002"/>
      <c r="H49" s="939">
        <f>IF(C49&lt;&gt;"",'[2]CBL Score Standard'!$D105,IF(D49&lt;&gt;"",SUM('[2]CBL Score Standard'!$D105:$E105),IF(E49&lt;&gt;"",SUM('[2]CBL Score Standard'!$D105:$F105),IF(F49&lt;&gt;"",SUM('[2]CBL Score Standard'!$D105:$G105),IF(G49&lt;&gt;"",SUM('[2]CBL Score Standard'!$D105:$H105,0))))))</f>
        <v>0.16558973290057469</v>
      </c>
      <c r="K49" s="1029"/>
      <c r="L49" s="1029"/>
      <c r="M49" s="934" t="s">
        <v>7</v>
      </c>
      <c r="N49" s="889" t="s">
        <v>59</v>
      </c>
      <c r="O49" s="386" t="s">
        <v>684</v>
      </c>
      <c r="P49" s="387">
        <v>43623</v>
      </c>
      <c r="Q49" s="917" t="s">
        <v>153</v>
      </c>
      <c r="R49" s="382" t="s">
        <v>156</v>
      </c>
      <c r="S49" s="391" t="s">
        <v>618</v>
      </c>
      <c r="T49" s="84" t="s">
        <v>72</v>
      </c>
      <c r="U49" s="1000"/>
      <c r="V49" s="1001"/>
      <c r="W49" s="997"/>
      <c r="X49" s="997"/>
      <c r="Y49" s="908" t="s">
        <v>631</v>
      </c>
      <c r="Z49" s="981">
        <f t="shared" si="2"/>
        <v>0</v>
      </c>
      <c r="AA49" s="982"/>
      <c r="AB49" s="982"/>
      <c r="AC49" s="982"/>
      <c r="AD49" s="982"/>
      <c r="AE49" s="980"/>
      <c r="AF49" s="980"/>
      <c r="AG49" s="980"/>
      <c r="AH49" s="980"/>
      <c r="AI49" s="980"/>
      <c r="AJ49" s="980"/>
    </row>
    <row r="50" spans="1:36" ht="27.6" x14ac:dyDescent="0.3">
      <c r="A50" s="940" t="s">
        <v>144</v>
      </c>
      <c r="B50" s="933" t="s">
        <v>517</v>
      </c>
      <c r="C50" s="1002"/>
      <c r="D50" s="1002"/>
      <c r="E50" s="1002"/>
      <c r="F50" s="1002"/>
      <c r="G50" s="1002"/>
      <c r="H50" s="939" t="b">
        <f>IF(C50&lt;&gt;"",'[2]CBL Score Standard'!$D106,IF(D50&lt;&gt;"",SUM('[2]CBL Score Standard'!$D106:$E106),IF(E50&lt;&gt;"",SUM('[2]CBL Score Standard'!$D106:$F106),IF(F50&lt;&gt;"",SUM('[2]CBL Score Standard'!$D106:$G106),IF(G50&lt;&gt;"",SUM('[2]CBL Score Standard'!$D106:$H106,0))))))</f>
        <v>0</v>
      </c>
      <c r="K50" s="1029"/>
      <c r="L50" s="1029"/>
      <c r="M50" s="934" t="s">
        <v>7</v>
      </c>
      <c r="N50" s="889" t="s">
        <v>59</v>
      </c>
      <c r="O50" s="924" t="s">
        <v>683</v>
      </c>
      <c r="P50" s="388">
        <v>43623</v>
      </c>
      <c r="Q50" s="924" t="s">
        <v>153</v>
      </c>
      <c r="R50" s="924" t="s">
        <v>156</v>
      </c>
      <c r="S50" s="889" t="s">
        <v>618</v>
      </c>
      <c r="T50" s="84" t="s">
        <v>72</v>
      </c>
      <c r="U50" s="1000">
        <v>44008</v>
      </c>
      <c r="V50" s="1001" t="s">
        <v>374</v>
      </c>
      <c r="W50" s="997"/>
      <c r="X50" s="997"/>
      <c r="Y50" s="908" t="s">
        <v>631</v>
      </c>
      <c r="Z50" s="981">
        <f t="shared" si="2"/>
        <v>0</v>
      </c>
      <c r="AA50" s="982"/>
      <c r="AB50" s="982"/>
      <c r="AC50" s="982"/>
      <c r="AD50" s="982"/>
      <c r="AE50" s="980"/>
      <c r="AF50" s="980"/>
      <c r="AG50" s="980"/>
      <c r="AH50" s="980"/>
      <c r="AI50" s="980"/>
      <c r="AJ50" s="980"/>
    </row>
    <row r="51" spans="1:36" ht="41.4" x14ac:dyDescent="0.3">
      <c r="A51" s="940" t="s">
        <v>144</v>
      </c>
      <c r="B51" s="933" t="s">
        <v>661</v>
      </c>
      <c r="C51" s="1002"/>
      <c r="D51" s="1002"/>
      <c r="E51" s="1002" t="s">
        <v>77</v>
      </c>
      <c r="F51" s="1002"/>
      <c r="G51" s="1002"/>
      <c r="H51" s="939">
        <f>IF(C51&lt;&gt;"",'[2]CBL Score Standard'!$D107,IF(D51&lt;&gt;"",SUM('[2]CBL Score Standard'!$D107:$E107),IF(E51&lt;&gt;"",SUM('[2]CBL Score Standard'!$D107:$F107),IF(F51&lt;&gt;"",SUM('[2]CBL Score Standard'!$D107:$G107),IF(G51&lt;&gt;"",SUM('[2]CBL Score Standard'!$D107:$H107,0))))))</f>
        <v>0.16558973290057469</v>
      </c>
      <c r="K51" s="1029"/>
      <c r="L51" s="1029"/>
      <c r="M51" s="934" t="s">
        <v>7</v>
      </c>
      <c r="N51" s="889" t="s">
        <v>56</v>
      </c>
      <c r="O51" s="924" t="s">
        <v>67</v>
      </c>
      <c r="P51" s="388"/>
      <c r="Q51" s="384" t="s">
        <v>639</v>
      </c>
      <c r="R51" s="384" t="s">
        <v>640</v>
      </c>
      <c r="S51" s="997"/>
      <c r="T51" s="84"/>
      <c r="U51" s="997"/>
      <c r="V51" s="997"/>
      <c r="W51" s="997"/>
      <c r="X51" s="997"/>
      <c r="Y51" s="908" t="s">
        <v>634</v>
      </c>
      <c r="Z51" s="981">
        <f t="shared" si="2"/>
        <v>0</v>
      </c>
      <c r="AA51" s="982"/>
      <c r="AB51" s="982"/>
      <c r="AC51" s="982"/>
      <c r="AD51" s="982"/>
      <c r="AE51" s="980"/>
      <c r="AF51" s="980"/>
      <c r="AG51" s="980"/>
      <c r="AH51" s="980"/>
      <c r="AI51" s="980"/>
      <c r="AJ51" s="980"/>
    </row>
    <row r="52" spans="1:36" ht="27.6" x14ac:dyDescent="0.3">
      <c r="A52" s="940" t="s">
        <v>144</v>
      </c>
      <c r="B52" s="933" t="s">
        <v>662</v>
      </c>
      <c r="C52" s="1004" t="s">
        <v>77</v>
      </c>
      <c r="D52" s="1004"/>
      <c r="E52" s="1004"/>
      <c r="F52" s="1002"/>
      <c r="G52" s="1002"/>
      <c r="H52" s="939">
        <f>IF(C52&lt;&gt;"",'[2]CBL Score Standard'!$D108,IF(D52&lt;&gt;"",SUM('[2]CBL Score Standard'!$D108:$E108),IF(E52&lt;&gt;"",SUM('[2]CBL Score Standard'!$D108:$F108),IF(F52&lt;&gt;"",SUM('[2]CBL Score Standard'!$D108:$G108),IF(G52&lt;&gt;"",SUM('[2]CBL Score Standard'!$D108:$H108,0))))))</f>
        <v>9.0909090909090912E-2</v>
      </c>
      <c r="K52" s="1029"/>
      <c r="L52" s="1029"/>
      <c r="M52" s="934" t="s">
        <v>7</v>
      </c>
      <c r="N52" s="889" t="s">
        <v>55</v>
      </c>
      <c r="O52" s="924" t="s">
        <v>1</v>
      </c>
      <c r="P52" s="388"/>
      <c r="Q52" s="384" t="s">
        <v>641</v>
      </c>
      <c r="R52" s="384" t="s">
        <v>318</v>
      </c>
      <c r="S52" s="997"/>
      <c r="T52" s="84"/>
      <c r="U52" s="997"/>
      <c r="V52" s="997"/>
      <c r="W52" s="997"/>
      <c r="X52" s="997"/>
      <c r="Y52" s="908" t="s">
        <v>635</v>
      </c>
      <c r="Z52" s="981">
        <f t="shared" si="2"/>
        <v>0</v>
      </c>
      <c r="AA52" s="982"/>
      <c r="AB52" s="982"/>
      <c r="AC52" s="982"/>
      <c r="AD52" s="982"/>
      <c r="AE52" s="980"/>
      <c r="AF52" s="980"/>
      <c r="AG52" s="980"/>
      <c r="AH52" s="980"/>
      <c r="AI52" s="980"/>
      <c r="AJ52" s="980"/>
    </row>
    <row r="53" spans="1:36" ht="28.8" x14ac:dyDescent="0.3">
      <c r="A53" s="940" t="s">
        <v>144</v>
      </c>
      <c r="B53" s="933" t="s">
        <v>187</v>
      </c>
      <c r="C53" s="1003"/>
      <c r="D53" s="1002"/>
      <c r="E53" s="1002" t="s">
        <v>77</v>
      </c>
      <c r="F53" s="1002"/>
      <c r="G53" s="1002"/>
      <c r="H53" s="939">
        <f>IF(C53&lt;&gt;"",'[2]CBL Score Standard'!$D109,IF(D53&lt;&gt;"",SUM('[2]CBL Score Standard'!$D109:$E109),IF(E53&lt;&gt;"",SUM('[2]CBL Score Standard'!$D109:$F109),IF(F53&lt;&gt;"",SUM('[2]CBL Score Standard'!$D109:$G109),IF(G53&lt;&gt;"",SUM('[2]CBL Score Standard'!$D109:$H109,0))))))</f>
        <v>7.468064199148379E-2</v>
      </c>
      <c r="K53" s="1029"/>
      <c r="L53" s="1029"/>
      <c r="M53" s="934" t="s">
        <v>7</v>
      </c>
      <c r="N53" s="889" t="s">
        <v>56</v>
      </c>
      <c r="O53" s="924" t="s">
        <v>419</v>
      </c>
      <c r="P53" s="388">
        <v>43684</v>
      </c>
      <c r="Q53" s="924" t="s">
        <v>420</v>
      </c>
      <c r="R53" s="924" t="s">
        <v>420</v>
      </c>
      <c r="S53" s="889" t="s">
        <v>618</v>
      </c>
      <c r="T53" s="84" t="s">
        <v>72</v>
      </c>
      <c r="U53" s="1000"/>
      <c r="V53" s="997"/>
      <c r="W53" s="997"/>
      <c r="X53" s="997"/>
      <c r="Y53" s="973" t="s">
        <v>630</v>
      </c>
      <c r="Z53" s="981">
        <f t="shared" si="2"/>
        <v>0</v>
      </c>
      <c r="AA53" s="982"/>
      <c r="AB53" s="982"/>
      <c r="AC53" s="982"/>
      <c r="AD53" s="982"/>
      <c r="AE53" s="980"/>
      <c r="AF53" s="980"/>
      <c r="AG53" s="980"/>
      <c r="AH53" s="980"/>
      <c r="AI53" s="980"/>
      <c r="AJ53" s="980"/>
    </row>
    <row r="54" spans="1:36" ht="26.4" x14ac:dyDescent="0.3">
      <c r="A54" s="940" t="s">
        <v>144</v>
      </c>
      <c r="B54" s="933" t="s">
        <v>188</v>
      </c>
      <c r="C54" s="1003"/>
      <c r="D54" s="1002"/>
      <c r="E54" s="1002"/>
      <c r="F54" s="1002"/>
      <c r="G54" s="1002"/>
      <c r="H54" s="939" t="b">
        <f>IF(C54&lt;&gt;"",'[2]CBL Score Standard'!$D110,IF(D54&lt;&gt;"",SUM('[2]CBL Score Standard'!$D110:$E110),IF(E54&lt;&gt;"",SUM('[2]CBL Score Standard'!$D110:$F110),IF(F54&lt;&gt;"",SUM('[2]CBL Score Standard'!$D110:$G110),IF(G54&lt;&gt;"",SUM('[2]CBL Score Standard'!$D110:$H110,0))))))</f>
        <v>0</v>
      </c>
      <c r="K54" s="1029"/>
      <c r="L54" s="1029"/>
      <c r="M54" s="934" t="s">
        <v>7</v>
      </c>
      <c r="N54" s="889" t="s">
        <v>56</v>
      </c>
      <c r="O54" s="389" t="s">
        <v>421</v>
      </c>
      <c r="P54" s="1030" t="s">
        <v>230</v>
      </c>
      <c r="Q54" s="918" t="s">
        <v>230</v>
      </c>
      <c r="R54" s="383" t="s">
        <v>230</v>
      </c>
      <c r="S54" s="392"/>
      <c r="T54" s="997"/>
      <c r="U54" s="997"/>
      <c r="V54" s="997"/>
      <c r="W54" s="997"/>
      <c r="X54" s="997"/>
      <c r="Y54" s="973" t="s">
        <v>628</v>
      </c>
      <c r="Z54" s="981">
        <f t="shared" si="2"/>
        <v>0</v>
      </c>
      <c r="AA54" s="982"/>
      <c r="AB54" s="982"/>
      <c r="AC54" s="982"/>
      <c r="AD54" s="982"/>
      <c r="AE54" s="980"/>
      <c r="AF54" s="980"/>
      <c r="AG54" s="980"/>
      <c r="AH54" s="980"/>
      <c r="AI54" s="980"/>
      <c r="AJ54" s="980"/>
    </row>
    <row r="55" spans="1:36" s="883" customFormat="1" x14ac:dyDescent="0.3">
      <c r="A55" s="940" t="s">
        <v>144</v>
      </c>
      <c r="B55" s="933" t="s">
        <v>189</v>
      </c>
      <c r="C55" s="1003"/>
      <c r="D55" s="1004"/>
      <c r="E55" s="1004"/>
      <c r="F55" s="1002"/>
      <c r="G55" s="1002"/>
      <c r="H55" s="939" t="b">
        <f>IF(C55&lt;&gt;"",'[2]CBL Score Standard'!$D111,IF(D55&lt;&gt;"",SUM('[2]CBL Score Standard'!$D111:$E111),IF(E55&lt;&gt;"",SUM('[2]CBL Score Standard'!$D111:$F111),IF(F55&lt;&gt;"",SUM('[2]CBL Score Standard'!$D111:$G111),IF(G55&lt;&gt;"",SUM('[2]CBL Score Standard'!$D111:$H111,0))))))</f>
        <v>0</v>
      </c>
      <c r="K55" s="1030"/>
      <c r="L55" s="1030"/>
      <c r="M55" s="934" t="s">
        <v>7</v>
      </c>
      <c r="N55" s="889" t="s">
        <v>54</v>
      </c>
      <c r="O55" s="925" t="s">
        <v>231</v>
      </c>
      <c r="P55" s="995">
        <v>43610</v>
      </c>
      <c r="Q55" s="892" t="s">
        <v>164</v>
      </c>
      <c r="R55" s="898" t="s">
        <v>165</v>
      </c>
      <c r="S55" s="889"/>
      <c r="T55" s="997"/>
      <c r="U55" s="997"/>
      <c r="V55" s="997"/>
      <c r="W55" s="997"/>
      <c r="X55" s="997"/>
      <c r="Y55" s="902" t="s">
        <v>232</v>
      </c>
      <c r="Z55" s="981">
        <f t="shared" si="2"/>
        <v>0</v>
      </c>
      <c r="AA55" s="982"/>
      <c r="AB55" s="982"/>
      <c r="AC55" s="982"/>
      <c r="AD55" s="982"/>
      <c r="AE55" s="980"/>
      <c r="AF55" s="980"/>
      <c r="AG55" s="980"/>
      <c r="AH55" s="980"/>
      <c r="AI55" s="980"/>
      <c r="AJ55" s="980"/>
    </row>
    <row r="56" spans="1:36" s="883" customFormat="1" x14ac:dyDescent="0.3">
      <c r="A56" s="940" t="s">
        <v>144</v>
      </c>
      <c r="B56" s="933" t="s">
        <v>190</v>
      </c>
      <c r="C56" s="1003"/>
      <c r="D56" s="1004"/>
      <c r="E56" s="1004"/>
      <c r="F56" s="1002"/>
      <c r="G56" s="1002"/>
      <c r="H56" s="939" t="b">
        <f>IF(C56&lt;&gt;"",'[2]CBL Score Standard'!$D112,IF(D56&lt;&gt;"",SUM('[2]CBL Score Standard'!$D112:$E112),IF(E56&lt;&gt;"",SUM('[2]CBL Score Standard'!$D112:$F112),IF(F56&lt;&gt;"",SUM('[2]CBL Score Standard'!$D112:$G112),IF(G56&lt;&gt;"",SUM('[2]CBL Score Standard'!$D112:$H112,0))))))</f>
        <v>0</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c r="E57" s="1002" t="s">
        <v>77</v>
      </c>
      <c r="F57" s="1002"/>
      <c r="G57" s="1002"/>
      <c r="H57" s="939">
        <f>IF(C57&lt;&gt;"",'[2]CBL Score Standard'!$D113,IF(D57&lt;&gt;"",SUM('[2]CBL Score Standard'!$D113:$E113),IF(E57&lt;&gt;"",SUM('[2]CBL Score Standard'!$D113:$F113),IF(F57&lt;&gt;"",SUM('[2]CBL Score Standard'!$D113:$G113),IF(G57&lt;&gt;"",SUM('[2]CBL Score Standard'!$D113:$H113,0))))))</f>
        <v>7.468064199148379E-2</v>
      </c>
      <c r="K57" s="1173" t="s">
        <v>233</v>
      </c>
      <c r="L57" s="1174"/>
      <c r="M57" s="1174"/>
      <c r="N57" s="1174"/>
      <c r="O57" s="1174"/>
      <c r="P57" s="1174"/>
      <c r="Q57" s="1174"/>
      <c r="R57" s="1174"/>
      <c r="S57" s="1174"/>
      <c r="T57" s="1174"/>
      <c r="U57" s="1174"/>
      <c r="V57" s="1174"/>
      <c r="W57" s="1174"/>
      <c r="X57" s="1174"/>
      <c r="Y57" s="1174"/>
      <c r="Z57" s="985"/>
      <c r="AA57" s="1026"/>
      <c r="AB57" s="1026"/>
      <c r="AC57" s="1026"/>
      <c r="AD57" s="1026"/>
      <c r="AE57" s="1026"/>
      <c r="AF57" s="1026"/>
      <c r="AG57" s="1026"/>
      <c r="AH57" s="1026"/>
      <c r="AI57" s="1026"/>
      <c r="AJ57" s="1026"/>
    </row>
    <row r="58" spans="1:36" ht="27.6" x14ac:dyDescent="0.3">
      <c r="A58" s="940" t="s">
        <v>55</v>
      </c>
      <c r="B58" s="933" t="s">
        <v>419</v>
      </c>
      <c r="C58" s="1003"/>
      <c r="D58" s="1003" t="s">
        <v>77</v>
      </c>
      <c r="E58" s="1004"/>
      <c r="F58" s="1002"/>
      <c r="G58" s="1002"/>
      <c r="H58" s="939">
        <f>IF(C58&lt;&gt;"",'[2]CBL Score Standard'!$D114,IF(D58&lt;&gt;"",SUM('[2]CBL Score Standard'!$D114:$E114),IF(E58&lt;&gt;"",SUM('[2]CBL Score Standard'!$D114:$F114),IF(F58&lt;&gt;"",SUM('[2]CBL Score Standard'!$D114:$G114),IF(G58&lt;&gt;"",SUM('[2]CBL Score Standard'!$D114:$H114,0))))))</f>
        <v>0</v>
      </c>
      <c r="K58" s="1037" t="s">
        <v>133</v>
      </c>
      <c r="L58" s="1037" t="s">
        <v>91</v>
      </c>
      <c r="M58" s="1182" t="s">
        <v>75</v>
      </c>
      <c r="N58" s="1184" t="s">
        <v>134</v>
      </c>
      <c r="O58" s="1025" t="s">
        <v>135</v>
      </c>
      <c r="P58" s="1037" t="s">
        <v>136</v>
      </c>
      <c r="Q58" s="1037" t="s">
        <v>137</v>
      </c>
      <c r="R58" s="1037" t="s">
        <v>138</v>
      </c>
      <c r="S58" s="1035" t="s">
        <v>139</v>
      </c>
      <c r="T58" s="1027" t="s">
        <v>344</v>
      </c>
      <c r="U58" s="1027" t="s">
        <v>342</v>
      </c>
      <c r="V58" s="1027" t="s">
        <v>343</v>
      </c>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940" t="s">
        <v>56</v>
      </c>
      <c r="B59" s="933" t="s">
        <v>421</v>
      </c>
      <c r="C59" s="1003"/>
      <c r="D59" s="1003"/>
      <c r="E59" s="1004"/>
      <c r="F59" s="1002"/>
      <c r="G59" s="1002"/>
      <c r="H59" s="939" t="b">
        <f>IF(C59&lt;&gt;"",'[2]CBL Score Standard'!$D115,IF(D59&lt;&gt;"",SUM('[2]CBL Score Standard'!$D115:$E115),IF(E59&lt;&gt;"",SUM('[2]CBL Score Standard'!$D115:$F115),IF(F59&lt;&gt;"",SUM('[2]CBL Score Standard'!$D115:$G115),IF(G59&lt;&gt;"",SUM('[2]CBL Score Standard'!$D115:$H115,0))))))</f>
        <v>0</v>
      </c>
      <c r="K59" s="1031"/>
      <c r="L59" s="1031"/>
      <c r="M59" s="1183"/>
      <c r="N59" s="1185"/>
      <c r="O59" s="1024"/>
      <c r="P59" s="888" t="s">
        <v>141</v>
      </c>
      <c r="Q59" s="1031"/>
      <c r="R59" s="1031"/>
      <c r="S59" s="1036"/>
      <c r="T59" s="1027"/>
      <c r="U59" s="1027"/>
      <c r="V59" s="1027"/>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028" t="s">
        <v>142</v>
      </c>
      <c r="L60" s="1028" t="s">
        <v>143</v>
      </c>
      <c r="M60" s="934" t="s">
        <v>8</v>
      </c>
      <c r="N60" s="910" t="s">
        <v>2</v>
      </c>
      <c r="O60" s="891" t="s">
        <v>234</v>
      </c>
      <c r="P60" s="911"/>
      <c r="Q60" s="909"/>
      <c r="R60" s="912"/>
      <c r="S60" s="889"/>
      <c r="T60" s="997"/>
      <c r="U60" s="997"/>
      <c r="V60" s="997" t="str">
        <f t="shared" ref="V60:V67" si="3">IF(AND(W60="Y",X60="Y"),"Passed",IF(T60="M","Passed", ""))</f>
        <v/>
      </c>
      <c r="W60" s="997"/>
      <c r="X60" s="997"/>
      <c r="Y60" s="908"/>
      <c r="Z60" s="981">
        <f t="shared" ref="Z60:Z67" si="4">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029"/>
      <c r="L61" s="1029"/>
      <c r="M61" s="934" t="s">
        <v>8</v>
      </c>
      <c r="N61" s="910" t="s">
        <v>63</v>
      </c>
      <c r="O61" s="891" t="s">
        <v>236</v>
      </c>
      <c r="P61" s="911"/>
      <c r="Q61" s="909"/>
      <c r="R61" s="912"/>
      <c r="S61" s="889"/>
      <c r="T61" s="997"/>
      <c r="U61" s="997"/>
      <c r="V61" s="997" t="str">
        <f t="shared" si="3"/>
        <v/>
      </c>
      <c r="W61" s="997"/>
      <c r="X61" s="997"/>
      <c r="Y61" s="908"/>
      <c r="Z61" s="981">
        <f t="shared" si="4"/>
        <v>0</v>
      </c>
      <c r="AA61" s="982"/>
      <c r="AB61" s="982"/>
      <c r="AC61" s="982"/>
      <c r="AD61" s="982"/>
      <c r="AE61" s="980"/>
      <c r="AF61" s="980"/>
      <c r="AG61" s="980"/>
      <c r="AH61" s="980"/>
      <c r="AI61" s="980"/>
      <c r="AJ61" s="980"/>
    </row>
    <row r="62" spans="1:36" x14ac:dyDescent="0.3">
      <c r="A62" s="940" t="s">
        <v>56</v>
      </c>
      <c r="B62" s="933" t="s">
        <v>67</v>
      </c>
      <c r="C62" s="1003"/>
      <c r="D62" s="1003"/>
      <c r="E62" s="1002"/>
      <c r="F62" s="1002"/>
      <c r="G62" s="1002"/>
      <c r="H62" s="939" t="b">
        <f>IF(C62&lt;&gt;"",'[2]CBL Score Standard'!$D118,IF(D62&lt;&gt;"",SUM('[2]CBL Score Standard'!$D118:$E118),IF(E62&lt;&gt;"",SUM('[2]CBL Score Standard'!$D118:$F118),IF(F62&lt;&gt;"",SUM('[2]CBL Score Standard'!$D118:$G118),IF(G62&lt;&gt;"",SUM('[2]CBL Score Standard'!$D118:$H118,0))))))</f>
        <v>0</v>
      </c>
      <c r="K62" s="1029"/>
      <c r="L62" s="1029"/>
      <c r="M62" s="934" t="s">
        <v>8</v>
      </c>
      <c r="N62" s="889" t="s">
        <v>56</v>
      </c>
      <c r="O62" s="891" t="s">
        <v>237</v>
      </c>
      <c r="P62" s="911"/>
      <c r="Q62" s="909"/>
      <c r="R62" s="912"/>
      <c r="S62" s="889"/>
      <c r="T62" s="997"/>
      <c r="U62" s="997"/>
      <c r="V62" s="997" t="str">
        <f t="shared" si="3"/>
        <v/>
      </c>
      <c r="W62" s="997"/>
      <c r="X62" s="997"/>
      <c r="Y62" s="908"/>
      <c r="Z62" s="981">
        <f t="shared" si="4"/>
        <v>0</v>
      </c>
      <c r="AA62" s="982"/>
      <c r="AB62" s="982"/>
      <c r="AC62" s="982"/>
      <c r="AD62" s="982"/>
      <c r="AE62" s="980"/>
      <c r="AF62" s="980"/>
      <c r="AG62" s="980"/>
      <c r="AH62" s="980"/>
      <c r="AI62" s="980"/>
      <c r="AJ62" s="980"/>
    </row>
    <row r="63" spans="1:36" ht="12.75" customHeight="1" thickBot="1" x14ac:dyDescent="0.35">
      <c r="A63" s="941" t="s">
        <v>55</v>
      </c>
      <c r="B63" s="933" t="s">
        <v>1</v>
      </c>
      <c r="C63" s="1003"/>
      <c r="D63" s="1003"/>
      <c r="E63" s="1002"/>
      <c r="F63" s="1002"/>
      <c r="G63" s="1002"/>
      <c r="H63" s="939" t="b">
        <f>IF(C63&lt;&gt;"",'[2]CBL Score Standard'!$D119,IF(D63&lt;&gt;"",SUM('[2]CBL Score Standard'!$D119:$E119),IF(E63&lt;&gt;"",SUM('[2]CBL Score Standard'!$D119:$F119),IF(F63&lt;&gt;"",SUM('[2]CBL Score Standard'!$D119:$G119),IF(G63&lt;&gt;"",SUM('[2]CBL Score Standard'!$D119:$H119,0))))))</f>
        <v>0</v>
      </c>
      <c r="K63" s="1029"/>
      <c r="L63" s="1029"/>
      <c r="M63" s="934" t="s">
        <v>8</v>
      </c>
      <c r="N63" s="889" t="s">
        <v>55</v>
      </c>
      <c r="O63" s="891" t="s">
        <v>238</v>
      </c>
      <c r="P63" s="911"/>
      <c r="Q63" s="909"/>
      <c r="R63" s="912"/>
      <c r="S63" s="889"/>
      <c r="T63" s="997"/>
      <c r="U63" s="997"/>
      <c r="V63" s="997" t="str">
        <f t="shared" si="3"/>
        <v/>
      </c>
      <c r="W63" s="997"/>
      <c r="X63" s="997"/>
      <c r="Y63" s="908"/>
      <c r="Z63" s="981">
        <f t="shared" si="4"/>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2.0412411041300658</v>
      </c>
      <c r="K64" s="1029"/>
      <c r="L64" s="1029"/>
      <c r="M64" s="934" t="s">
        <v>8</v>
      </c>
      <c r="N64" s="910" t="s">
        <v>53</v>
      </c>
      <c r="O64" s="891" t="s">
        <v>239</v>
      </c>
      <c r="P64" s="911"/>
      <c r="Q64" s="909"/>
      <c r="R64" s="912"/>
      <c r="S64" s="889"/>
      <c r="T64" s="997"/>
      <c r="U64" s="997"/>
      <c r="V64" s="997" t="str">
        <f t="shared" si="3"/>
        <v/>
      </c>
      <c r="W64" s="997"/>
      <c r="X64" s="997"/>
      <c r="Y64" s="908"/>
      <c r="Z64" s="981">
        <f t="shared" si="4"/>
        <v>0</v>
      </c>
      <c r="AA64" s="982"/>
      <c r="AB64" s="982"/>
      <c r="AC64" s="982"/>
      <c r="AD64" s="982"/>
      <c r="AE64" s="980"/>
      <c r="AF64" s="980"/>
      <c r="AG64" s="980"/>
      <c r="AH64" s="980"/>
      <c r="AI64" s="980"/>
      <c r="AJ64" s="980"/>
    </row>
    <row r="65" spans="1:36" ht="28.2" thickBot="1" x14ac:dyDescent="0.35">
      <c r="A65" s="942" t="s">
        <v>83</v>
      </c>
      <c r="B65" s="943"/>
      <c r="C65" s="954">
        <v>0.81818181818181823</v>
      </c>
      <c r="D65" s="954">
        <v>0.78947368421052633</v>
      </c>
      <c r="E65" s="954">
        <v>0.54838709677419351</v>
      </c>
      <c r="F65" s="954">
        <v>0</v>
      </c>
      <c r="G65" s="954">
        <v>0</v>
      </c>
      <c r="H65" s="944">
        <v>0</v>
      </c>
      <c r="K65" s="1029"/>
      <c r="L65" s="1029"/>
      <c r="M65" s="934" t="s">
        <v>8</v>
      </c>
      <c r="N65" s="910" t="s">
        <v>59</v>
      </c>
      <c r="O65" s="891" t="s">
        <v>240</v>
      </c>
      <c r="P65" s="911"/>
      <c r="Q65" s="909"/>
      <c r="R65" s="912"/>
      <c r="S65" s="889"/>
      <c r="T65" s="997"/>
      <c r="U65" s="997"/>
      <c r="V65" s="997" t="str">
        <f t="shared" si="3"/>
        <v/>
      </c>
      <c r="W65" s="997"/>
      <c r="X65" s="997"/>
      <c r="Y65" s="908"/>
      <c r="Z65" s="981">
        <f t="shared" si="4"/>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0</v>
      </c>
      <c r="K66" s="1029"/>
      <c r="L66" s="1029"/>
      <c r="M66" s="934" t="s">
        <v>8</v>
      </c>
      <c r="N66" s="910" t="s">
        <v>55</v>
      </c>
      <c r="O66" s="891" t="s">
        <v>515</v>
      </c>
      <c r="P66" s="911"/>
      <c r="Q66" s="909"/>
      <c r="R66" s="912"/>
      <c r="S66" s="889"/>
      <c r="T66" s="997"/>
      <c r="U66" s="997"/>
      <c r="V66" s="997" t="str">
        <f t="shared" si="3"/>
        <v/>
      </c>
      <c r="W66" s="997"/>
      <c r="X66" s="997"/>
      <c r="Y66" s="908"/>
      <c r="Z66" s="981">
        <f t="shared" si="4"/>
        <v>0</v>
      </c>
      <c r="AA66" s="982"/>
      <c r="AB66" s="982"/>
      <c r="AC66" s="982"/>
      <c r="AD66" s="982"/>
      <c r="AE66" s="980"/>
      <c r="AF66" s="980"/>
      <c r="AG66" s="980"/>
      <c r="AH66" s="980"/>
      <c r="AI66" s="980"/>
      <c r="AJ66" s="980"/>
    </row>
    <row r="67" spans="1:36" x14ac:dyDescent="0.3">
      <c r="C67" s="955"/>
      <c r="D67" s="955"/>
      <c r="E67" s="955"/>
      <c r="F67" s="955"/>
      <c r="G67" s="955"/>
      <c r="K67" s="1030"/>
      <c r="L67" s="1030"/>
      <c r="M67" s="934" t="s">
        <v>8</v>
      </c>
      <c r="N67" s="910" t="s">
        <v>149</v>
      </c>
      <c r="O67" s="891" t="s">
        <v>370</v>
      </c>
      <c r="P67" s="904" t="s">
        <v>145</v>
      </c>
      <c r="Q67" s="892" t="s">
        <v>217</v>
      </c>
      <c r="R67" s="898" t="s">
        <v>241</v>
      </c>
      <c r="S67" s="889"/>
      <c r="T67" s="997"/>
      <c r="U67" s="997"/>
      <c r="V67" s="997" t="str">
        <f t="shared" si="3"/>
        <v/>
      </c>
      <c r="W67" s="997"/>
      <c r="X67" s="997"/>
      <c r="Y67" s="899" t="s">
        <v>242</v>
      </c>
      <c r="Z67" s="981">
        <f t="shared" si="4"/>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73" t="s">
        <v>243</v>
      </c>
      <c r="L69" s="1174"/>
      <c r="M69" s="1174"/>
      <c r="N69" s="1174"/>
      <c r="O69" s="1174"/>
      <c r="P69" s="1174"/>
      <c r="Q69" s="1174"/>
      <c r="R69" s="1174"/>
      <c r="S69" s="1174"/>
      <c r="T69" s="1174"/>
      <c r="U69" s="1174"/>
      <c r="V69" s="1174"/>
      <c r="W69" s="1174"/>
      <c r="X69" s="1174"/>
      <c r="Y69" s="1174"/>
      <c r="Z69" s="985"/>
      <c r="AA69" s="1026"/>
      <c r="AB69" s="1026"/>
      <c r="AC69" s="1026"/>
      <c r="AD69" s="1026"/>
      <c r="AE69" s="1026"/>
      <c r="AF69" s="1026"/>
      <c r="AG69" s="1026"/>
      <c r="AH69" s="1026"/>
      <c r="AI69" s="1026"/>
      <c r="AJ69" s="1026"/>
    </row>
    <row r="70" spans="1:36" ht="27.6" x14ac:dyDescent="0.3">
      <c r="C70" s="955"/>
      <c r="D70" s="955"/>
      <c r="E70" s="955"/>
      <c r="F70" s="955"/>
      <c r="G70" s="955"/>
      <c r="K70" s="1037" t="s">
        <v>133</v>
      </c>
      <c r="L70" s="1037" t="s">
        <v>91</v>
      </c>
      <c r="M70" s="1182" t="s">
        <v>75</v>
      </c>
      <c r="N70" s="1184" t="s">
        <v>134</v>
      </c>
      <c r="O70" s="1025" t="s">
        <v>135</v>
      </c>
      <c r="P70" s="1037" t="s">
        <v>136</v>
      </c>
      <c r="Q70" s="1037" t="s">
        <v>137</v>
      </c>
      <c r="R70" s="1037" t="s">
        <v>138</v>
      </c>
      <c r="S70" s="1035" t="s">
        <v>139</v>
      </c>
      <c r="T70" s="1027" t="s">
        <v>344</v>
      </c>
      <c r="U70" s="1027" t="s">
        <v>342</v>
      </c>
      <c r="V70" s="1027" t="s">
        <v>343</v>
      </c>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955"/>
      <c r="D71" s="955"/>
      <c r="E71" s="955"/>
      <c r="F71" s="955"/>
      <c r="G71" s="955"/>
      <c r="K71" s="1031"/>
      <c r="L71" s="1031"/>
      <c r="M71" s="1183"/>
      <c r="N71" s="1185"/>
      <c r="O71" s="1024"/>
      <c r="P71" s="888" t="s">
        <v>141</v>
      </c>
      <c r="Q71" s="1031"/>
      <c r="R71" s="1031"/>
      <c r="S71" s="1036"/>
      <c r="T71" s="1027"/>
      <c r="U71" s="1027"/>
      <c r="V71" s="1027"/>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C72" s="955"/>
      <c r="D72" s="955"/>
      <c r="E72" s="955"/>
      <c r="F72" s="955"/>
      <c r="G72" s="955"/>
      <c r="K72" s="1028" t="s">
        <v>142</v>
      </c>
      <c r="L72" s="1028" t="s">
        <v>143</v>
      </c>
      <c r="M72" s="934" t="s">
        <v>9</v>
      </c>
      <c r="N72" s="910" t="s">
        <v>235</v>
      </c>
      <c r="O72" s="891" t="s">
        <v>244</v>
      </c>
      <c r="P72" s="913"/>
      <c r="Q72" s="914"/>
      <c r="R72" s="915"/>
      <c r="S72" s="889"/>
      <c r="T72" s="997"/>
      <c r="U72" s="997"/>
      <c r="V72" s="997" t="str">
        <f>IF(AND(W72="Y",X72="Y"),"Passed",IF(T72="M","Passed", ""))</f>
        <v/>
      </c>
      <c r="W72" s="997"/>
      <c r="X72" s="997"/>
      <c r="Y72" s="916"/>
      <c r="Z72" s="981">
        <f t="shared" ref="Z72:Z75" si="5">DATEDIF(AA72,AB72,"m")/12+DATEDIF(AC72,AD72,"m")/12+DATEDIF(AE72,AF72,"m")/12+DATEDIF(AG72,AH72,"m")/12+DATEDIF(AI72,AJ72,"m")/12</f>
        <v>0</v>
      </c>
      <c r="AA72" s="982"/>
      <c r="AB72" s="982"/>
      <c r="AC72" s="982"/>
      <c r="AD72" s="982"/>
      <c r="AE72" s="980"/>
      <c r="AF72" s="980"/>
      <c r="AG72" s="980"/>
      <c r="AH72" s="980"/>
      <c r="AI72" s="980"/>
      <c r="AJ72" s="980"/>
    </row>
    <row r="73" spans="1:36" x14ac:dyDescent="0.3">
      <c r="C73" s="955"/>
      <c r="D73" s="955"/>
      <c r="E73" s="955"/>
      <c r="F73" s="955"/>
      <c r="G73" s="955"/>
      <c r="K73" s="1029"/>
      <c r="L73" s="1029"/>
      <c r="M73" s="934" t="s">
        <v>9</v>
      </c>
      <c r="N73" s="910" t="s">
        <v>229</v>
      </c>
      <c r="O73" s="891" t="s">
        <v>245</v>
      </c>
      <c r="P73" s="913"/>
      <c r="Q73" s="914"/>
      <c r="R73" s="915"/>
      <c r="S73" s="889"/>
      <c r="T73" s="997"/>
      <c r="U73" s="997"/>
      <c r="V73" s="997" t="str">
        <f>IF(AND(W73="Y",X73="Y"),"Passed",IF(T73="M","Passed", ""))</f>
        <v/>
      </c>
      <c r="W73" s="997"/>
      <c r="X73" s="997"/>
      <c r="Y73" s="916"/>
      <c r="Z73" s="981">
        <f t="shared" si="5"/>
        <v>0</v>
      </c>
      <c r="AA73" s="982"/>
      <c r="AB73" s="982"/>
      <c r="AC73" s="982"/>
      <c r="AD73" s="982"/>
      <c r="AE73" s="980"/>
      <c r="AF73" s="980"/>
      <c r="AG73" s="980"/>
      <c r="AH73" s="980"/>
      <c r="AI73" s="980"/>
      <c r="AJ73" s="980"/>
    </row>
    <row r="74" spans="1:36" ht="41.4" x14ac:dyDescent="0.3">
      <c r="C74" s="955"/>
      <c r="D74" s="955"/>
      <c r="E74" s="955"/>
      <c r="F74" s="955"/>
      <c r="G74" s="955"/>
      <c r="K74" s="1029"/>
      <c r="L74" s="1029"/>
      <c r="M74" s="934" t="s">
        <v>9</v>
      </c>
      <c r="N74" s="910" t="s">
        <v>3</v>
      </c>
      <c r="O74" s="891" t="s">
        <v>516</v>
      </c>
      <c r="P74" s="913"/>
      <c r="Q74" s="914"/>
      <c r="R74" s="915"/>
      <c r="S74" s="889"/>
      <c r="T74" s="997"/>
      <c r="U74" s="997"/>
      <c r="V74" s="997" t="str">
        <f>IF(AND(W74="Y",X74="Y"),"Passed",IF(T74="M","Passed", ""))</f>
        <v/>
      </c>
      <c r="W74" s="997"/>
      <c r="X74" s="997"/>
      <c r="Y74" s="916"/>
      <c r="Z74" s="981">
        <f t="shared" si="5"/>
        <v>0</v>
      </c>
      <c r="AA74" s="982"/>
      <c r="AB74" s="982"/>
      <c r="AC74" s="982"/>
      <c r="AD74" s="982"/>
      <c r="AE74" s="980"/>
      <c r="AF74" s="980"/>
      <c r="AG74" s="980"/>
      <c r="AH74" s="980"/>
      <c r="AI74" s="980"/>
      <c r="AJ74" s="980"/>
    </row>
    <row r="75" spans="1:36" ht="12.75" customHeight="1" x14ac:dyDescent="0.3">
      <c r="C75" s="955"/>
      <c r="D75" s="955"/>
      <c r="E75" s="955"/>
      <c r="F75" s="955"/>
      <c r="G75" s="955"/>
      <c r="K75" s="1030"/>
      <c r="L75" s="1030"/>
      <c r="M75" s="934" t="s">
        <v>9</v>
      </c>
      <c r="N75" s="910" t="s">
        <v>3</v>
      </c>
      <c r="O75" s="891" t="s">
        <v>246</v>
      </c>
      <c r="P75" s="913"/>
      <c r="Q75" s="914"/>
      <c r="R75" s="915"/>
      <c r="S75" s="889"/>
      <c r="T75" s="997"/>
      <c r="U75" s="997"/>
      <c r="V75" s="997" t="str">
        <f>IF(AND(W75="Y",X75="Y"),"Passed",IF(T75="M","Passed", ""))</f>
        <v/>
      </c>
      <c r="W75" s="997"/>
      <c r="X75" s="997"/>
      <c r="Y75" s="916"/>
      <c r="Z75" s="981">
        <f t="shared" si="5"/>
        <v>0</v>
      </c>
      <c r="AA75" s="982"/>
      <c r="AB75" s="982"/>
      <c r="AC75" s="982"/>
      <c r="AD75" s="982"/>
      <c r="AE75" s="980"/>
      <c r="AF75" s="980"/>
      <c r="AG75" s="980"/>
      <c r="AH75" s="980"/>
      <c r="AI75" s="980"/>
      <c r="AJ75" s="980"/>
    </row>
    <row r="76" spans="1:36" x14ac:dyDescent="0.3">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C80" s="955"/>
      <c r="D80" s="955"/>
      <c r="E80" s="955"/>
      <c r="F80" s="955"/>
      <c r="G80" s="955"/>
    </row>
    <row r="81" spans="3:7" x14ac:dyDescent="0.3">
      <c r="C81" s="955"/>
      <c r="D81" s="955"/>
      <c r="E81" s="955"/>
      <c r="F81" s="955"/>
      <c r="G81" s="955"/>
    </row>
    <row r="82" spans="3:7" x14ac:dyDescent="0.3">
      <c r="C82" s="955"/>
      <c r="D82" s="955"/>
      <c r="E82" s="955"/>
      <c r="F82" s="955"/>
      <c r="G82" s="955"/>
    </row>
    <row r="83" spans="3:7" x14ac:dyDescent="0.3">
      <c r="C83" s="955"/>
      <c r="D83" s="955"/>
      <c r="E83" s="955"/>
      <c r="F83" s="955"/>
      <c r="G83" s="955"/>
    </row>
    <row r="84" spans="3:7" x14ac:dyDescent="0.3">
      <c r="C84" s="955"/>
      <c r="D84" s="955"/>
      <c r="E84" s="955"/>
      <c r="F84" s="955"/>
      <c r="G84" s="955"/>
    </row>
    <row r="85" spans="3:7" x14ac:dyDescent="0.3">
      <c r="C85" s="955"/>
      <c r="D85" s="955"/>
      <c r="E85" s="955"/>
      <c r="F85" s="955"/>
      <c r="G85" s="955"/>
    </row>
    <row r="86" spans="3:7" x14ac:dyDescent="0.3">
      <c r="C86" s="955"/>
      <c r="D86" s="955"/>
      <c r="E86" s="955"/>
      <c r="F86" s="955"/>
      <c r="G86" s="955"/>
    </row>
    <row r="87" spans="3:7" x14ac:dyDescent="0.3">
      <c r="C87" s="955"/>
      <c r="D87" s="955"/>
      <c r="E87" s="955"/>
      <c r="F87" s="955"/>
      <c r="G87" s="955"/>
    </row>
    <row r="88" spans="3:7" x14ac:dyDescent="0.3">
      <c r="C88" s="955"/>
      <c r="D88" s="955"/>
      <c r="E88" s="955"/>
      <c r="F88" s="955"/>
      <c r="G88" s="955"/>
    </row>
    <row r="89" spans="3:7" x14ac:dyDescent="0.3">
      <c r="C89" s="955"/>
      <c r="D89" s="955"/>
      <c r="E89" s="955"/>
      <c r="F89" s="955"/>
      <c r="G89" s="955"/>
    </row>
    <row r="90" spans="3:7" x14ac:dyDescent="0.3">
      <c r="C90" s="955"/>
      <c r="D90" s="955"/>
      <c r="E90" s="955"/>
      <c r="F90" s="955"/>
      <c r="G90" s="955"/>
    </row>
    <row r="91" spans="3:7" x14ac:dyDescent="0.3">
      <c r="C91" s="955"/>
      <c r="D91" s="955"/>
      <c r="E91" s="955"/>
      <c r="F91" s="955"/>
      <c r="G91" s="955"/>
    </row>
    <row r="92" spans="3:7" x14ac:dyDescent="0.3">
      <c r="C92" s="955"/>
      <c r="D92" s="955"/>
      <c r="E92" s="955"/>
      <c r="F92" s="955"/>
      <c r="G92" s="955"/>
    </row>
    <row r="93" spans="3:7" x14ac:dyDescent="0.3">
      <c r="C93" s="955"/>
      <c r="D93" s="955"/>
      <c r="E93" s="955"/>
      <c r="F93" s="955"/>
      <c r="G93" s="955"/>
    </row>
    <row r="94" spans="3:7" x14ac:dyDescent="0.3">
      <c r="C94" s="955"/>
      <c r="D94" s="955"/>
      <c r="E94" s="955"/>
      <c r="F94" s="955"/>
      <c r="G94" s="955"/>
    </row>
    <row r="95" spans="3:7" x14ac:dyDescent="0.3">
      <c r="C95" s="955"/>
      <c r="D95" s="955"/>
      <c r="E95" s="955"/>
      <c r="F95" s="955"/>
      <c r="G95" s="955"/>
    </row>
    <row r="96" spans="3:7" x14ac:dyDescent="0.3">
      <c r="C96" s="955"/>
      <c r="D96" s="955"/>
      <c r="E96" s="955"/>
      <c r="F96" s="955"/>
      <c r="G96" s="955"/>
    </row>
    <row r="97" spans="3:7" x14ac:dyDescent="0.3">
      <c r="C97" s="955"/>
      <c r="D97" s="955"/>
      <c r="E97" s="955"/>
      <c r="F97" s="955"/>
      <c r="G97" s="955"/>
    </row>
    <row r="98" spans="3:7" x14ac:dyDescent="0.3">
      <c r="C98" s="955"/>
      <c r="D98" s="955"/>
      <c r="E98" s="955"/>
      <c r="F98" s="955"/>
      <c r="G98" s="955"/>
    </row>
    <row r="99" spans="3:7" x14ac:dyDescent="0.3">
      <c r="C99" s="955"/>
      <c r="D99" s="955"/>
      <c r="E99" s="955"/>
      <c r="F99" s="955"/>
      <c r="G99" s="955"/>
    </row>
    <row r="100" spans="3:7" x14ac:dyDescent="0.3">
      <c r="C100" s="955"/>
      <c r="D100" s="955"/>
      <c r="E100" s="955"/>
      <c r="F100" s="955"/>
      <c r="G100" s="955"/>
    </row>
    <row r="101" spans="3:7" x14ac:dyDescent="0.3">
      <c r="C101" s="955"/>
      <c r="D101" s="955"/>
      <c r="E101" s="955"/>
      <c r="F101" s="955"/>
      <c r="G101" s="955"/>
    </row>
    <row r="102" spans="3:7" x14ac:dyDescent="0.3">
      <c r="C102" s="955"/>
      <c r="D102" s="955"/>
      <c r="E102" s="955"/>
      <c r="F102" s="955"/>
      <c r="G102" s="955"/>
    </row>
    <row r="103" spans="3:7" x14ac:dyDescent="0.3">
      <c r="C103" s="955"/>
      <c r="D103" s="955"/>
      <c r="E103" s="955"/>
      <c r="F103" s="955"/>
      <c r="G103" s="955"/>
    </row>
    <row r="104" spans="3:7" x14ac:dyDescent="0.3">
      <c r="C104" s="955"/>
      <c r="D104" s="955"/>
      <c r="E104" s="955"/>
      <c r="F104" s="955"/>
      <c r="G104" s="955"/>
    </row>
    <row r="105" spans="3:7" x14ac:dyDescent="0.3">
      <c r="C105" s="955"/>
      <c r="D105" s="955"/>
      <c r="E105" s="955"/>
      <c r="F105" s="955"/>
      <c r="G105" s="955"/>
    </row>
    <row r="106" spans="3:7" x14ac:dyDescent="0.3">
      <c r="C106" s="955"/>
      <c r="D106" s="955"/>
      <c r="E106" s="955"/>
      <c r="F106" s="955"/>
      <c r="G106" s="955"/>
    </row>
    <row r="107" spans="3:7" x14ac:dyDescent="0.3">
      <c r="C107" s="955"/>
      <c r="D107" s="955"/>
      <c r="E107" s="955"/>
      <c r="F107" s="955"/>
      <c r="G107" s="955"/>
    </row>
    <row r="108" spans="3:7" x14ac:dyDescent="0.3">
      <c r="C108" s="955"/>
      <c r="D108" s="955"/>
      <c r="E108" s="955"/>
      <c r="F108" s="955"/>
      <c r="G108" s="955"/>
    </row>
    <row r="109" spans="3:7" x14ac:dyDescent="0.3">
      <c r="C109" s="955"/>
      <c r="D109" s="955"/>
      <c r="E109" s="955"/>
      <c r="F109" s="955"/>
      <c r="G109" s="955"/>
    </row>
    <row r="110" spans="3:7" x14ac:dyDescent="0.3">
      <c r="C110" s="955"/>
      <c r="D110" s="955"/>
      <c r="E110" s="955"/>
      <c r="F110" s="955"/>
      <c r="G110" s="955"/>
    </row>
    <row r="111" spans="3:7" x14ac:dyDescent="0.3">
      <c r="C111" s="955"/>
      <c r="D111" s="955"/>
      <c r="E111" s="955"/>
      <c r="F111" s="955"/>
      <c r="G111" s="955"/>
    </row>
    <row r="112" spans="3:7" x14ac:dyDescent="0.3">
      <c r="C112" s="955"/>
      <c r="D112" s="955"/>
      <c r="E112" s="955"/>
      <c r="F112" s="955"/>
      <c r="G112" s="955"/>
    </row>
    <row r="113" spans="3:7" x14ac:dyDescent="0.3">
      <c r="C113" s="955"/>
      <c r="D113" s="955"/>
      <c r="E113" s="955"/>
      <c r="F113" s="955"/>
      <c r="G113" s="955"/>
    </row>
    <row r="114" spans="3:7" x14ac:dyDescent="0.3">
      <c r="C114" s="955"/>
      <c r="D114" s="955"/>
      <c r="E114" s="955"/>
      <c r="F114" s="955"/>
      <c r="G114" s="955"/>
    </row>
    <row r="115" spans="3:7" x14ac:dyDescent="0.3">
      <c r="C115" s="955"/>
      <c r="D115" s="955"/>
      <c r="E115" s="955"/>
      <c r="F115" s="955"/>
      <c r="G115" s="955"/>
    </row>
    <row r="116" spans="3:7" x14ac:dyDescent="0.3">
      <c r="C116" s="955"/>
      <c r="D116" s="955"/>
      <c r="E116" s="955"/>
      <c r="F116" s="955"/>
      <c r="G116" s="955"/>
    </row>
    <row r="117" spans="3:7" x14ac:dyDescent="0.3">
      <c r="C117" s="955"/>
      <c r="D117" s="955"/>
      <c r="E117" s="955"/>
      <c r="F117" s="955"/>
      <c r="G117" s="955"/>
    </row>
    <row r="118" spans="3:7" x14ac:dyDescent="0.3">
      <c r="C118" s="955"/>
      <c r="D118" s="955"/>
      <c r="E118" s="955"/>
      <c r="F118" s="955"/>
      <c r="G118" s="955"/>
    </row>
    <row r="119" spans="3:7" x14ac:dyDescent="0.3">
      <c r="C119" s="955"/>
      <c r="D119" s="955"/>
      <c r="E119" s="955"/>
      <c r="F119" s="955"/>
      <c r="G119" s="955"/>
    </row>
    <row r="120" spans="3:7" x14ac:dyDescent="0.3">
      <c r="C120" s="955"/>
      <c r="D120" s="955"/>
      <c r="E120" s="955"/>
      <c r="F120" s="955"/>
      <c r="G120" s="955"/>
    </row>
    <row r="121" spans="3:7" x14ac:dyDescent="0.3">
      <c r="C121" s="955"/>
      <c r="D121" s="955"/>
      <c r="E121" s="955"/>
      <c r="F121" s="955"/>
      <c r="G121" s="955"/>
    </row>
    <row r="122" spans="3:7" x14ac:dyDescent="0.3">
      <c r="C122" s="955"/>
      <c r="D122" s="955"/>
      <c r="E122" s="955"/>
      <c r="F122" s="955"/>
      <c r="G122" s="955"/>
    </row>
    <row r="123" spans="3:7" x14ac:dyDescent="0.3">
      <c r="C123" s="955"/>
      <c r="D123" s="955"/>
      <c r="E123" s="955"/>
      <c r="F123" s="955"/>
      <c r="G123" s="955"/>
    </row>
    <row r="124" spans="3:7" x14ac:dyDescent="0.3">
      <c r="C124" s="955"/>
      <c r="D124" s="955"/>
      <c r="E124" s="955"/>
      <c r="F124" s="955"/>
      <c r="G124" s="955"/>
    </row>
    <row r="125" spans="3:7" x14ac:dyDescent="0.3">
      <c r="C125" s="955"/>
      <c r="D125" s="955"/>
      <c r="E125" s="955"/>
      <c r="F125" s="955"/>
      <c r="G125" s="955"/>
    </row>
    <row r="126" spans="3:7" x14ac:dyDescent="0.3">
      <c r="C126" s="955"/>
      <c r="D126" s="955"/>
      <c r="E126" s="955"/>
      <c r="F126" s="955"/>
      <c r="G126" s="955"/>
    </row>
    <row r="127" spans="3:7" x14ac:dyDescent="0.3">
      <c r="C127" s="955"/>
      <c r="D127" s="955"/>
      <c r="E127" s="955"/>
      <c r="F127" s="955"/>
      <c r="G127" s="955"/>
    </row>
    <row r="128" spans="3: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3:AN66"/>
  <mergeCells count="48">
    <mergeCell ref="AG70:AH70"/>
    <mergeCell ref="AI70:AJ70"/>
    <mergeCell ref="AI58:AJ58"/>
    <mergeCell ref="A64:G64"/>
    <mergeCell ref="A66:G66"/>
    <mergeCell ref="K69:Y69"/>
    <mergeCell ref="M70:M71"/>
    <mergeCell ref="N70:N71"/>
    <mergeCell ref="Z70:Z71"/>
    <mergeCell ref="AA70:AB70"/>
    <mergeCell ref="AC70:AD70"/>
    <mergeCell ref="AE70:AF70"/>
    <mergeCell ref="AI38:AJ38"/>
    <mergeCell ref="K57:Y57"/>
    <mergeCell ref="M58:M59"/>
    <mergeCell ref="N58:N59"/>
    <mergeCell ref="Z58:Z59"/>
    <mergeCell ref="AA58:AB58"/>
    <mergeCell ref="AC58:AD58"/>
    <mergeCell ref="AE58:AF58"/>
    <mergeCell ref="AG58:AH58"/>
    <mergeCell ref="AE17:AF17"/>
    <mergeCell ref="AG17:AH17"/>
    <mergeCell ref="AI17:AJ17"/>
    <mergeCell ref="K37:Y37"/>
    <mergeCell ref="M38:M39"/>
    <mergeCell ref="N38:N39"/>
    <mergeCell ref="Z38:Z39"/>
    <mergeCell ref="AA38:AB38"/>
    <mergeCell ref="AC38:AD38"/>
    <mergeCell ref="AE38:AF38"/>
    <mergeCell ref="M17:M18"/>
    <mergeCell ref="N17:N18"/>
    <mergeCell ref="Z17:Z18"/>
    <mergeCell ref="AA17:AB17"/>
    <mergeCell ref="AC17:AD17"/>
    <mergeCell ref="AG38:AH38"/>
    <mergeCell ref="AC2:AD2"/>
    <mergeCell ref="AE2:AF2"/>
    <mergeCell ref="AG2:AH2"/>
    <mergeCell ref="AI2:AJ2"/>
    <mergeCell ref="K16:Y16"/>
    <mergeCell ref="AA2:AB2"/>
    <mergeCell ref="A1:H1"/>
    <mergeCell ref="K1:Y1"/>
    <mergeCell ref="M2:M3"/>
    <mergeCell ref="N2:N3"/>
    <mergeCell ref="Z2:Z3"/>
  </mergeCells>
  <conditionalFormatting sqref="E12">
    <cfRule type="containsText" dxfId="1835" priority="10" operator="containsText" text="N/A">
      <formula>NOT(ISERROR(SEARCH("N/A",E12)))</formula>
    </cfRule>
    <cfRule type="containsText" dxfId="1834" priority="11" operator="containsText" text="O">
      <formula>NOT(ISERROR(SEARCH("O",E12)))</formula>
    </cfRule>
    <cfRule type="containsText" dxfId="1833" priority="12" operator="containsText" text="M">
      <formula>NOT(ISERROR(SEARCH("M",E12)))</formula>
    </cfRule>
  </conditionalFormatting>
  <conditionalFormatting sqref="C46 F46:G46">
    <cfRule type="containsText" dxfId="1832" priority="23" operator="containsText" text="O">
      <formula>NOT(ISERROR(SEARCH("O",C46)))</formula>
    </cfRule>
  </conditionalFormatting>
  <conditionalFormatting sqref="C46 F46:G46">
    <cfRule type="containsText" dxfId="1831" priority="20" operator="containsText" text="N/A">
      <formula>NOT(ISERROR(SEARCH("N/A",C46)))</formula>
    </cfRule>
    <cfRule type="containsText" dxfId="1830" priority="21" operator="containsText" text="Blank">
      <formula>NOT(ISERROR(SEARCH("Blank",C46)))</formula>
    </cfRule>
    <cfRule type="containsText" dxfId="1829" priority="22" operator="containsText" text="M">
      <formula>NOT(ISERROR(SEARCH("M",C46)))</formula>
    </cfRule>
  </conditionalFormatting>
  <conditionalFormatting sqref="C7:H7">
    <cfRule type="containsText" dxfId="1828" priority="17" operator="containsText" text="N/A">
      <formula>NOT(ISERROR(SEARCH("N/A",C7)))</formula>
    </cfRule>
    <cfRule type="containsText" dxfId="1827" priority="18" operator="containsText" text="Blank">
      <formula>NOT(ISERROR(SEARCH("Blank",C7)))</formula>
    </cfRule>
    <cfRule type="containsText" dxfId="1826" priority="19" operator="containsText" text="M">
      <formula>NOT(ISERROR(SEARCH("M",C7)))</formula>
    </cfRule>
  </conditionalFormatting>
  <conditionalFormatting sqref="E13">
    <cfRule type="containsText" dxfId="1825" priority="7" operator="containsText" text="N/A">
      <formula>NOT(ISERROR(SEARCH("N/A",E13)))</formula>
    </cfRule>
    <cfRule type="containsText" dxfId="1824" priority="8" operator="containsText" text="O">
      <formula>NOT(ISERROR(SEARCH("O",E13)))</formula>
    </cfRule>
    <cfRule type="containsText" dxfId="1823" priority="9" operator="containsText" text="M">
      <formula>NOT(ISERROR(SEARCH("M",E13)))</formula>
    </cfRule>
  </conditionalFormatting>
  <conditionalFormatting sqref="D46:E46">
    <cfRule type="containsText" dxfId="1822" priority="16" operator="containsText" text="O">
      <formula>NOT(ISERROR(SEARCH("O",D46)))</formula>
    </cfRule>
  </conditionalFormatting>
  <conditionalFormatting sqref="D46:E46">
    <cfRule type="containsText" dxfId="1821" priority="13" operator="containsText" text="N/A">
      <formula>NOT(ISERROR(SEARCH("N/A",D46)))</formula>
    </cfRule>
    <cfRule type="containsText" dxfId="1820" priority="14" operator="containsText" text="Blank">
      <formula>NOT(ISERROR(SEARCH("Blank",D46)))</formula>
    </cfRule>
    <cfRule type="containsText" dxfId="1819" priority="15" operator="containsText" text="M">
      <formula>NOT(ISERROR(SEARCH("M",D46)))</formula>
    </cfRule>
  </conditionalFormatting>
  <conditionalFormatting sqref="Z4 Z51:Z55 Z40:Z43 Z45:Z49 Z19:Z35">
    <cfRule type="cellIs" dxfId="1818" priority="6" operator="greaterThan">
      <formula>0</formula>
    </cfRule>
  </conditionalFormatting>
  <conditionalFormatting sqref="Z5:Z14">
    <cfRule type="cellIs" dxfId="1817" priority="5" operator="greaterThan">
      <formula>0</formula>
    </cfRule>
  </conditionalFormatting>
  <conditionalFormatting sqref="Z60:Z67">
    <cfRule type="cellIs" dxfId="1816" priority="4" operator="greaterThan">
      <formula>0</formula>
    </cfRule>
  </conditionalFormatting>
  <conditionalFormatting sqref="Z72:Z75">
    <cfRule type="cellIs" dxfId="1815" priority="3" operator="greaterThan">
      <formula>0</formula>
    </cfRule>
  </conditionalFormatting>
  <conditionalFormatting sqref="Z50">
    <cfRule type="cellIs" dxfId="1814" priority="2" operator="greaterThan">
      <formula>0</formula>
    </cfRule>
  </conditionalFormatting>
  <conditionalFormatting sqref="Z44">
    <cfRule type="cellIs" dxfId="1813" priority="1" operator="greaterThan">
      <formula>0</formula>
    </cfRule>
  </conditionalFormatting>
  <dataValidations count="3">
    <dataValidation type="list" allowBlank="1" showInputMessage="1" showErrorMessage="1" sqref="V58:V68 V70:V79 V2:V15 V38:V56 V17:V36">
      <formula1>"Passed, Failed, N/A"</formula1>
    </dataValidation>
    <dataValidation type="list" allowBlank="1" showInputMessage="1" showErrorMessage="1" sqref="T70:T79 T58:T68 T2:T15 T38:T56 T17:T36">
      <formula1>"M, O, N/A"</formula1>
    </dataValidation>
    <dataValidation type="list" allowBlank="1" showInputMessage="1" showErrorMessage="1" sqref="X12 X33 X19 X21 X4:X10 W1:W79">
      <formula1>"Y, N"</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scale="30" fitToHeight="0" orientation="landscape" r:id="rId19"/>
  <drawing r:id="rId20"/>
  <legacyDrawing r:id="rId21"/>
  <controls>
    <mc:AlternateContent xmlns:mc="http://schemas.openxmlformats.org/markup-compatibility/2006">
      <mc:Choice Requires="x14">
        <control shapeId="1131522" r:id="rId22" name="CommandButton2">
          <controlPr defaultSize="0" autoLine="0" r:id="rId23">
            <anchor moveWithCells="1">
              <from>
                <xdr:col>8</xdr:col>
                <xdr:colOff>121920</xdr:colOff>
                <xdr:row>10</xdr:row>
                <xdr:rowOff>0</xdr:rowOff>
              </from>
              <to>
                <xdr:col>9</xdr:col>
                <xdr:colOff>441960</xdr:colOff>
                <xdr:row>12</xdr:row>
                <xdr:rowOff>83820</xdr:rowOff>
              </to>
            </anchor>
          </controlPr>
        </control>
      </mc:Choice>
      <mc:Fallback>
        <control shapeId="1131522" r:id="rId22" name="CommandButton2"/>
      </mc:Fallback>
    </mc:AlternateContent>
    <mc:AlternateContent xmlns:mc="http://schemas.openxmlformats.org/markup-compatibility/2006">
      <mc:Choice Requires="x14">
        <control shapeId="1131521" r:id="rId24" name="CommandButton1">
          <controlPr defaultSize="0" autoLine="0" r:id="rId25">
            <anchor moveWithCells="1">
              <from>
                <xdr:col>8</xdr:col>
                <xdr:colOff>114300</xdr:colOff>
                <xdr:row>6</xdr:row>
                <xdr:rowOff>106680</xdr:rowOff>
              </from>
              <to>
                <xdr:col>9</xdr:col>
                <xdr:colOff>403860</xdr:colOff>
                <xdr:row>7</xdr:row>
                <xdr:rowOff>99060</xdr:rowOff>
              </to>
            </anchor>
          </controlPr>
        </control>
      </mc:Choice>
      <mc:Fallback>
        <control shapeId="1131521" r:id="rId24" name="CommandButton1"/>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0">
    <tabColor theme="7" tint="0.79998168889431442"/>
    <pageSetUpPr fitToPage="1"/>
  </sheetPr>
  <dimension ref="A1:AK196"/>
  <sheetViews>
    <sheetView showGridLines="0" topLeftCell="H29" zoomScale="70" zoomScaleNormal="70" workbookViewId="0">
      <selection activeCell="O50" sqref="O50"/>
    </sheetView>
  </sheetViews>
  <sheetFormatPr defaultColWidth="9.109375" defaultRowHeight="13.2" x14ac:dyDescent="0.25"/>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4" bestFit="1" customWidth="1"/>
    <col min="12" max="12" width="6.44140625" style="884" bestFit="1" customWidth="1"/>
    <col min="13" max="13" width="7.88671875" style="884" bestFit="1" customWidth="1"/>
    <col min="14" max="14" width="18.44140625" style="928" bestFit="1" customWidth="1"/>
    <col min="15" max="15" width="46.5546875" style="884" customWidth="1"/>
    <col min="16" max="16" width="27.5546875" style="884" customWidth="1"/>
    <col min="17" max="17" width="24.88671875" style="884" customWidth="1"/>
    <col min="18" max="18" width="26.109375" style="884" customWidth="1"/>
    <col min="19" max="19" width="12.5546875" style="996" bestFit="1" customWidth="1"/>
    <col min="20" max="20" width="12.5546875" style="996" customWidth="1"/>
    <col min="21" max="21" width="11" style="996" bestFit="1" customWidth="1"/>
    <col min="22" max="22" width="10.44140625" style="996" bestFit="1" customWidth="1"/>
    <col min="23" max="23" width="23.44140625" style="996" bestFit="1" customWidth="1"/>
    <col min="24" max="24" width="22.88671875" style="996" bestFit="1" customWidth="1"/>
    <col min="25" max="25" width="36.5546875" style="884" bestFit="1" customWidth="1"/>
    <col min="26" max="16384" width="9.109375" style="884"/>
  </cols>
  <sheetData>
    <row r="1" spans="1:36" ht="12.75" customHeight="1" x14ac:dyDescent="0.25">
      <c r="A1" s="1188" t="s">
        <v>82</v>
      </c>
      <c r="B1" s="1189"/>
      <c r="C1" s="1189"/>
      <c r="D1" s="1189"/>
      <c r="E1" s="1189"/>
      <c r="F1" s="1189"/>
      <c r="G1" s="1189"/>
      <c r="H1" s="1189"/>
      <c r="M1" s="886">
        <v>13</v>
      </c>
      <c r="S1" s="10">
        <v>19</v>
      </c>
      <c r="T1" s="10">
        <v>20</v>
      </c>
      <c r="U1" s="10">
        <v>21</v>
      </c>
      <c r="V1" s="10">
        <v>22</v>
      </c>
      <c r="Z1" s="928">
        <v>26</v>
      </c>
      <c r="AA1" s="886">
        <v>27</v>
      </c>
      <c r="AB1" s="928">
        <v>28</v>
      </c>
      <c r="AC1" s="886">
        <v>29</v>
      </c>
      <c r="AD1" s="928">
        <v>30</v>
      </c>
      <c r="AE1" s="886">
        <v>31</v>
      </c>
      <c r="AF1" s="928">
        <v>32</v>
      </c>
      <c r="AG1" s="886">
        <v>33</v>
      </c>
      <c r="AH1" s="928">
        <v>34</v>
      </c>
      <c r="AI1" s="886">
        <v>35</v>
      </c>
      <c r="AJ1" s="928">
        <v>36</v>
      </c>
    </row>
    <row r="2" spans="1:36" ht="23.4" x14ac:dyDescent="0.45">
      <c r="A2" s="932" t="s">
        <v>367</v>
      </c>
      <c r="B2" s="997" t="s">
        <v>617</v>
      </c>
      <c r="C2" s="884"/>
      <c r="D2" s="884"/>
      <c r="E2" s="884"/>
      <c r="F2" s="884"/>
      <c r="G2" s="884"/>
      <c r="H2" s="884"/>
      <c r="K2" s="1173" t="s">
        <v>627</v>
      </c>
      <c r="L2" s="1174"/>
      <c r="M2" s="1174"/>
      <c r="N2" s="1174"/>
      <c r="O2" s="1174"/>
      <c r="P2" s="1174"/>
      <c r="Q2" s="1174"/>
      <c r="R2" s="1174"/>
      <c r="S2" s="1174"/>
      <c r="T2" s="1174"/>
      <c r="U2" s="1174"/>
      <c r="V2" s="1174"/>
      <c r="W2" s="1174"/>
      <c r="X2" s="1174"/>
      <c r="Y2" s="1174"/>
      <c r="Z2" s="985"/>
      <c r="AA2" s="1026"/>
      <c r="AB2" s="1026"/>
      <c r="AC2" s="1026"/>
      <c r="AD2" s="1026"/>
      <c r="AE2" s="1026"/>
      <c r="AF2" s="1026"/>
      <c r="AG2" s="1026"/>
      <c r="AH2" s="1026"/>
      <c r="AI2" s="1026"/>
      <c r="AJ2" s="1026"/>
    </row>
    <row r="3" spans="1:36" ht="12.75" customHeight="1" x14ac:dyDescent="0.3">
      <c r="A3" s="932" t="s">
        <v>347</v>
      </c>
      <c r="B3" s="946">
        <v>43584</v>
      </c>
      <c r="C3" s="950"/>
      <c r="D3" s="884"/>
      <c r="E3" s="884"/>
      <c r="F3" s="884"/>
      <c r="G3" s="884"/>
      <c r="H3" s="884"/>
      <c r="K3" s="1038" t="s">
        <v>133</v>
      </c>
      <c r="L3" s="1038" t="s">
        <v>91</v>
      </c>
      <c r="M3" s="1182" t="s">
        <v>75</v>
      </c>
      <c r="N3" s="1190" t="s">
        <v>134</v>
      </c>
      <c r="O3" s="1038" t="s">
        <v>135</v>
      </c>
      <c r="P3" s="1038" t="s">
        <v>136</v>
      </c>
      <c r="Q3" s="1038" t="s">
        <v>137</v>
      </c>
      <c r="R3" s="1038" t="s">
        <v>138</v>
      </c>
      <c r="S3" s="1191" t="s">
        <v>139</v>
      </c>
      <c r="T3" s="1191" t="s">
        <v>344</v>
      </c>
      <c r="U3" s="1191" t="s">
        <v>342</v>
      </c>
      <c r="V3" s="1191" t="s">
        <v>343</v>
      </c>
      <c r="W3" s="1027" t="s">
        <v>375</v>
      </c>
      <c r="X3" s="1027" t="s">
        <v>376</v>
      </c>
      <c r="Y3" s="1038" t="s">
        <v>140</v>
      </c>
      <c r="Z3" s="1186" t="s">
        <v>667</v>
      </c>
      <c r="AA3" s="1172" t="s">
        <v>666</v>
      </c>
      <c r="AB3" s="1172"/>
      <c r="AC3" s="1172" t="s">
        <v>668</v>
      </c>
      <c r="AD3" s="1172"/>
      <c r="AE3" s="1172" t="s">
        <v>669</v>
      </c>
      <c r="AF3" s="1172"/>
      <c r="AG3" s="1172" t="s">
        <v>670</v>
      </c>
      <c r="AH3" s="1172"/>
      <c r="AI3" s="1172" t="s">
        <v>671</v>
      </c>
      <c r="AJ3" s="1172"/>
    </row>
    <row r="4" spans="1:36" ht="12.75" customHeight="1" x14ac:dyDescent="0.3">
      <c r="A4" s="932" t="s">
        <v>368</v>
      </c>
      <c r="B4" s="949">
        <f ca="1">DATEDIF(B3,TODAY(),"D")/365</f>
        <v>1.5342465753424657</v>
      </c>
      <c r="C4" s="884"/>
      <c r="D4" s="884"/>
      <c r="E4" s="884"/>
      <c r="F4" s="884"/>
      <c r="G4" s="884"/>
      <c r="H4" s="884"/>
      <c r="K4" s="1031"/>
      <c r="L4" s="1031"/>
      <c r="M4" s="1183"/>
      <c r="N4" s="1185"/>
      <c r="O4" s="1031"/>
      <c r="P4" s="888" t="s">
        <v>141</v>
      </c>
      <c r="Q4" s="1031"/>
      <c r="R4" s="1031"/>
      <c r="S4" s="1191"/>
      <c r="T4" s="1191"/>
      <c r="U4" s="1191"/>
      <c r="V4" s="1191"/>
      <c r="W4" s="1027"/>
      <c r="X4" s="1027"/>
      <c r="Y4" s="1031"/>
      <c r="Z4" s="1187"/>
      <c r="AA4" s="1023" t="s">
        <v>672</v>
      </c>
      <c r="AB4" s="1023" t="s">
        <v>673</v>
      </c>
      <c r="AC4" s="1023" t="s">
        <v>672</v>
      </c>
      <c r="AD4" s="1023" t="s">
        <v>673</v>
      </c>
      <c r="AE4" s="1023" t="s">
        <v>672</v>
      </c>
      <c r="AF4" s="1023" t="s">
        <v>673</v>
      </c>
      <c r="AG4" s="1023" t="s">
        <v>672</v>
      </c>
      <c r="AH4" s="1023" t="s">
        <v>673</v>
      </c>
      <c r="AI4" s="1023" t="s">
        <v>672</v>
      </c>
      <c r="AJ4" s="1023" t="s">
        <v>673</v>
      </c>
    </row>
    <row r="5" spans="1:36" ht="12.75" customHeight="1" x14ac:dyDescent="0.3">
      <c r="A5" s="932" t="s">
        <v>387</v>
      </c>
      <c r="B5" s="949">
        <v>6.9</v>
      </c>
      <c r="C5" s="951"/>
      <c r="D5" s="884"/>
      <c r="E5" s="884"/>
      <c r="F5" s="884"/>
      <c r="G5" s="884"/>
      <c r="H5" s="884"/>
      <c r="K5" s="1028" t="s">
        <v>142</v>
      </c>
      <c r="L5" s="1028" t="s">
        <v>143</v>
      </c>
      <c r="M5" s="934" t="s">
        <v>5</v>
      </c>
      <c r="N5" s="929" t="s">
        <v>144</v>
      </c>
      <c r="O5" s="924" t="s">
        <v>372</v>
      </c>
      <c r="P5" s="964" t="s">
        <v>145</v>
      </c>
      <c r="Q5" s="964" t="s">
        <v>146</v>
      </c>
      <c r="R5" s="962" t="s">
        <v>147</v>
      </c>
      <c r="S5" s="997" t="s">
        <v>637</v>
      </c>
      <c r="T5" s="997" t="s">
        <v>72</v>
      </c>
      <c r="U5" s="997"/>
      <c r="V5" s="997"/>
      <c r="W5" s="997"/>
      <c r="X5" s="997"/>
      <c r="Y5" s="1042" t="s">
        <v>148</v>
      </c>
      <c r="Z5" s="981">
        <f>DATEDIF(AA5,AB5,"m")/12+DATEDIF(AC5,AD5,"m")/12+DATEDIF(AE5,AF5,"m")/12+DATEDIF(AG5,AH5,"m")/12+DATEDIF(AI5,AJ5,"m")/12</f>
        <v>0</v>
      </c>
      <c r="AA5" s="982"/>
      <c r="AB5" s="982"/>
      <c r="AC5" s="982"/>
      <c r="AD5" s="982"/>
      <c r="AE5" s="980"/>
      <c r="AF5" s="980"/>
      <c r="AG5" s="980"/>
      <c r="AH5" s="980"/>
      <c r="AI5" s="980"/>
      <c r="AJ5" s="980"/>
    </row>
    <row r="6" spans="1:36" ht="28.2" thickBot="1" x14ac:dyDescent="0.35">
      <c r="A6" s="932" t="s">
        <v>388</v>
      </c>
      <c r="B6" s="949">
        <f ca="1">B4+B5</f>
        <v>8.4342465753424669</v>
      </c>
      <c r="C6" s="951"/>
      <c r="K6" s="1029"/>
      <c r="L6" s="1029"/>
      <c r="M6" s="934" t="s">
        <v>5</v>
      </c>
      <c r="N6" s="929" t="s">
        <v>144</v>
      </c>
      <c r="O6" s="924" t="s">
        <v>373</v>
      </c>
      <c r="P6" s="966"/>
      <c r="Q6" s="965" t="s">
        <v>150</v>
      </c>
      <c r="R6" s="963" t="s">
        <v>151</v>
      </c>
      <c r="S6" s="997" t="s">
        <v>637</v>
      </c>
      <c r="T6" s="997" t="s">
        <v>72</v>
      </c>
      <c r="U6" s="997"/>
      <c r="V6" s="997" t="s">
        <v>374</v>
      </c>
      <c r="W6" s="997"/>
      <c r="X6" s="997"/>
      <c r="Y6" s="1043"/>
      <c r="Z6" s="981">
        <f t="shared" ref="Z6:Z15" si="0">DATEDIF(AA6,AB6,"m")/12+DATEDIF(AC6,AD6,"m")/12+DATEDIF(AE6,AF6,"m")/12+DATEDIF(AG6,AH6,"m")/12+DATEDIF(AI6,AJ6,"m")/12</f>
        <v>0</v>
      </c>
      <c r="AA6" s="982"/>
      <c r="AB6" s="982"/>
      <c r="AC6" s="982"/>
      <c r="AD6" s="982"/>
      <c r="AE6" s="980"/>
      <c r="AF6" s="980"/>
      <c r="AG6" s="980"/>
      <c r="AH6" s="980"/>
      <c r="AI6" s="980"/>
      <c r="AJ6" s="980"/>
    </row>
    <row r="7" spans="1:36" ht="14.4" thickBot="1" x14ac:dyDescent="0.35">
      <c r="A7" s="947" t="s">
        <v>4</v>
      </c>
      <c r="B7" s="948" t="s">
        <v>135</v>
      </c>
      <c r="C7" s="935" t="s">
        <v>5</v>
      </c>
      <c r="D7" s="935" t="s">
        <v>6</v>
      </c>
      <c r="E7" s="935" t="s">
        <v>7</v>
      </c>
      <c r="F7" s="935" t="s">
        <v>8</v>
      </c>
      <c r="G7" s="935" t="s">
        <v>9</v>
      </c>
      <c r="H7" s="936" t="s">
        <v>76</v>
      </c>
      <c r="K7" s="1029"/>
      <c r="L7" s="1029"/>
      <c r="M7" s="934" t="s">
        <v>5</v>
      </c>
      <c r="N7" s="891" t="s">
        <v>149</v>
      </c>
      <c r="O7" s="918" t="s">
        <v>149</v>
      </c>
      <c r="P7" s="966"/>
      <c r="Q7" s="892" t="s">
        <v>150</v>
      </c>
      <c r="R7" s="893" t="s">
        <v>151</v>
      </c>
      <c r="S7" s="997" t="s">
        <v>637</v>
      </c>
      <c r="T7" s="997" t="s">
        <v>72</v>
      </c>
      <c r="U7" s="997"/>
      <c r="V7" s="997" t="s">
        <v>374</v>
      </c>
      <c r="W7" s="997"/>
      <c r="X7" s="997"/>
      <c r="Y7" s="894" t="s">
        <v>152</v>
      </c>
      <c r="Z7" s="981">
        <f t="shared" si="0"/>
        <v>0</v>
      </c>
      <c r="AA7" s="982"/>
      <c r="AB7" s="982"/>
      <c r="AC7" s="982"/>
      <c r="AD7" s="982"/>
      <c r="AE7" s="980"/>
      <c r="AF7" s="980"/>
      <c r="AG7" s="980"/>
      <c r="AH7" s="980"/>
      <c r="AI7" s="980"/>
      <c r="AJ7" s="980"/>
    </row>
    <row r="8" spans="1:36" ht="27.6" x14ac:dyDescent="0.3">
      <c r="A8" s="937" t="s">
        <v>56</v>
      </c>
      <c r="B8" s="938" t="s">
        <v>182</v>
      </c>
      <c r="C8" s="1003"/>
      <c r="D8" s="1002"/>
      <c r="E8" s="1002" t="s">
        <v>77</v>
      </c>
      <c r="F8" s="1002"/>
      <c r="G8" s="1002"/>
      <c r="H8" s="939">
        <f>IF(C8&lt;&gt;"",'[2]CBL Score Standard'!$D64,IF(D8&lt;&gt;"",SUM('[2]CBL Score Standard'!$D64:$E64),IF(E8&lt;&gt;"",SUM('[2]CBL Score Standard'!$D64:$F64),IF(F8&lt;&gt;"",SUM('[2]CBL Score Standard'!$D64:$G64),IF(G8&lt;&gt;"",SUM('[2]CBL Score Standard'!$D64:$H64,0))))))</f>
        <v>7.468064199148379E-2</v>
      </c>
      <c r="K8" s="1029"/>
      <c r="L8" s="1029"/>
      <c r="M8" s="934" t="s">
        <v>5</v>
      </c>
      <c r="N8" s="931" t="s">
        <v>144</v>
      </c>
      <c r="O8" s="917" t="s">
        <v>452</v>
      </c>
      <c r="P8" s="966"/>
      <c r="Q8" s="964" t="s">
        <v>247</v>
      </c>
      <c r="R8" s="962" t="s">
        <v>154</v>
      </c>
      <c r="S8" s="997" t="s">
        <v>637</v>
      </c>
      <c r="T8" s="997" t="s">
        <v>72</v>
      </c>
      <c r="U8" s="997"/>
      <c r="V8" s="997" t="s">
        <v>374</v>
      </c>
      <c r="W8" s="997"/>
      <c r="X8" s="997"/>
      <c r="Y8" s="1042" t="s">
        <v>248</v>
      </c>
      <c r="Z8" s="981">
        <f t="shared" si="0"/>
        <v>0</v>
      </c>
      <c r="AA8" s="982"/>
      <c r="AB8" s="982"/>
      <c r="AC8" s="982"/>
      <c r="AD8" s="982"/>
      <c r="AE8" s="980"/>
      <c r="AF8" s="980"/>
      <c r="AG8" s="980"/>
      <c r="AH8" s="980"/>
      <c r="AI8" s="980"/>
      <c r="AJ8" s="980"/>
    </row>
    <row r="9" spans="1:36" ht="13.8" x14ac:dyDescent="0.3">
      <c r="A9" s="940" t="s">
        <v>56</v>
      </c>
      <c r="B9" s="933" t="s">
        <v>427</v>
      </c>
      <c r="C9" s="1003"/>
      <c r="D9" s="1002"/>
      <c r="E9" s="1002" t="s">
        <v>77</v>
      </c>
      <c r="F9" s="1002"/>
      <c r="G9" s="1002"/>
      <c r="H9" s="939">
        <f>IF(C9&lt;&gt;"",'[2]CBL Score Standard'!$D65,IF(D9&lt;&gt;"",SUM('[2]CBL Score Standard'!$D65:$E65),IF(E9&lt;&gt;"",SUM('[2]CBL Score Standard'!$D65:$F65),IF(F9&lt;&gt;"",SUM('[2]CBL Score Standard'!$D65:$G65),IF(G9&lt;&gt;"",SUM('[2]CBL Score Standard'!$D65:$H65,0))))))</f>
        <v>7.468064199148379E-2</v>
      </c>
      <c r="K9" s="1029"/>
      <c r="L9" s="1029"/>
      <c r="M9" s="934" t="s">
        <v>5</v>
      </c>
      <c r="N9" s="931" t="s">
        <v>144</v>
      </c>
      <c r="O9" s="896" t="s">
        <v>517</v>
      </c>
      <c r="P9" s="966"/>
      <c r="Q9" s="892" t="s">
        <v>153</v>
      </c>
      <c r="R9" s="893" t="s">
        <v>156</v>
      </c>
      <c r="S9" s="997" t="s">
        <v>637</v>
      </c>
      <c r="T9" s="997" t="s">
        <v>72</v>
      </c>
      <c r="U9" s="997"/>
      <c r="V9" s="997"/>
      <c r="W9" s="997"/>
      <c r="X9" s="997"/>
      <c r="Y9" s="897" t="s">
        <v>157</v>
      </c>
      <c r="Z9" s="981">
        <f t="shared" si="0"/>
        <v>0</v>
      </c>
      <c r="AA9" s="982"/>
      <c r="AB9" s="982"/>
      <c r="AC9" s="982"/>
      <c r="AD9" s="982"/>
      <c r="AE9" s="980"/>
      <c r="AF9" s="980"/>
      <c r="AG9" s="980"/>
      <c r="AH9" s="980"/>
      <c r="AI9" s="980"/>
      <c r="AJ9" s="980"/>
    </row>
    <row r="10" spans="1:36" ht="13.8" x14ac:dyDescent="0.3">
      <c r="A10" s="940" t="s">
        <v>56</v>
      </c>
      <c r="B10" s="933" t="s">
        <v>663</v>
      </c>
      <c r="C10" s="1003"/>
      <c r="D10" s="1003"/>
      <c r="E10" s="1005" t="s">
        <v>77</v>
      </c>
      <c r="F10" s="1002"/>
      <c r="G10" s="1002"/>
      <c r="H10" s="939">
        <f>IF(C10&lt;&gt;"",'[2]CBL Score Standard'!$D66,IF(D10&lt;&gt;"",SUM('[2]CBL Score Standard'!$D66:$E66),IF(E10&lt;&gt;"",SUM('[2]CBL Score Standard'!$D66:$F66),IF(F10&lt;&gt;"",SUM('[2]CBL Score Standard'!$D66:$G66),IF(G10&lt;&gt;"",SUM('[2]CBL Score Standard'!$D66:$H66,0))))))</f>
        <v>2.8169014084507043E-2</v>
      </c>
      <c r="K10" s="1029"/>
      <c r="L10" s="1029"/>
      <c r="M10" s="934" t="s">
        <v>5</v>
      </c>
      <c r="N10" s="931" t="s">
        <v>144</v>
      </c>
      <c r="O10" s="896" t="s">
        <v>661</v>
      </c>
      <c r="P10" s="966"/>
      <c r="Q10" s="892" t="s">
        <v>155</v>
      </c>
      <c r="R10" s="893" t="s">
        <v>158</v>
      </c>
      <c r="S10" s="997" t="s">
        <v>637</v>
      </c>
      <c r="T10" s="997" t="s">
        <v>72</v>
      </c>
      <c r="U10" s="997"/>
      <c r="V10" s="997" t="s">
        <v>374</v>
      </c>
      <c r="W10" s="997"/>
      <c r="X10" s="997"/>
      <c r="Y10" s="894" t="s">
        <v>159</v>
      </c>
      <c r="Z10" s="981">
        <f t="shared" si="0"/>
        <v>0</v>
      </c>
      <c r="AA10" s="982"/>
      <c r="AB10" s="982"/>
      <c r="AC10" s="982"/>
      <c r="AD10" s="982"/>
      <c r="AE10" s="980"/>
      <c r="AF10" s="980"/>
      <c r="AG10" s="980"/>
      <c r="AH10" s="980"/>
      <c r="AI10" s="980"/>
      <c r="AJ10" s="980"/>
    </row>
    <row r="11" spans="1:36" ht="13.8" x14ac:dyDescent="0.3">
      <c r="A11" s="940" t="s">
        <v>56</v>
      </c>
      <c r="B11" s="933" t="s">
        <v>215</v>
      </c>
      <c r="C11" s="1003"/>
      <c r="D11" s="1003"/>
      <c r="E11" s="1005" t="s">
        <v>77</v>
      </c>
      <c r="F11" s="1002"/>
      <c r="G11" s="1002"/>
      <c r="H11" s="939">
        <f>IF(C11&lt;&gt;"",'[2]CBL Score Standard'!$D67,IF(D11&lt;&gt;"",SUM('[2]CBL Score Standard'!$D67:$E67),IF(E11&lt;&gt;"",SUM('[2]CBL Score Standard'!$D67:$F67),IF(F11&lt;&gt;"",SUM('[2]CBL Score Standard'!$D67:$G67),IF(G11&lt;&gt;"",SUM('[2]CBL Score Standard'!$D67:$H67,0))))))</f>
        <v>2.8169014084507043E-2</v>
      </c>
      <c r="K11" s="1029"/>
      <c r="L11" s="1029"/>
      <c r="M11" s="934" t="s">
        <v>5</v>
      </c>
      <c r="N11" s="931" t="s">
        <v>144</v>
      </c>
      <c r="O11" s="896" t="s">
        <v>662</v>
      </c>
      <c r="P11" s="966"/>
      <c r="Q11" s="976" t="s">
        <v>659</v>
      </c>
      <c r="R11" s="976" t="s">
        <v>278</v>
      </c>
      <c r="S11" s="997" t="s">
        <v>617</v>
      </c>
      <c r="T11" s="997" t="s">
        <v>72</v>
      </c>
      <c r="U11" s="999">
        <v>44029</v>
      </c>
      <c r="V11" s="997" t="s">
        <v>374</v>
      </c>
      <c r="W11" s="997"/>
      <c r="X11" s="997"/>
      <c r="Y11" s="899" t="s">
        <v>160</v>
      </c>
      <c r="Z11" s="981">
        <f t="shared" si="0"/>
        <v>0</v>
      </c>
      <c r="AA11" s="982"/>
      <c r="AB11" s="982"/>
      <c r="AC11" s="982"/>
      <c r="AD11" s="982"/>
      <c r="AE11" s="980"/>
      <c r="AF11" s="980"/>
      <c r="AG11" s="980"/>
      <c r="AH11" s="980"/>
      <c r="AI11" s="980"/>
      <c r="AJ11" s="980"/>
    </row>
    <row r="12" spans="1:36" ht="13.8" x14ac:dyDescent="0.25">
      <c r="A12" s="940" t="s">
        <v>63</v>
      </c>
      <c r="B12" s="933" t="s">
        <v>236</v>
      </c>
      <c r="C12" s="1003"/>
      <c r="D12" s="1003"/>
      <c r="E12" s="1003"/>
      <c r="F12" s="1002"/>
      <c r="G12" s="1002"/>
      <c r="H12" s="939" t="b">
        <f>IF(C12&lt;&gt;"",'[2]CBL Score Standard'!$D68,IF(D12&lt;&gt;"",SUM('[2]CBL Score Standard'!$D68:$E68),IF(E12&lt;&gt;"",SUM('[2]CBL Score Standard'!$D68:$F68),IF(F12&lt;&gt;"",SUM('[2]CBL Score Standard'!$D68:$G68),IF(G12&lt;&gt;"",SUM('[2]CBL Score Standard'!$D68:$H68,0))))))</f>
        <v>0</v>
      </c>
      <c r="K12" s="1029"/>
      <c r="L12" s="1029"/>
      <c r="M12" s="934" t="s">
        <v>5</v>
      </c>
      <c r="N12" s="889" t="s">
        <v>31</v>
      </c>
      <c r="O12" s="925" t="s">
        <v>175</v>
      </c>
      <c r="P12" s="1029"/>
      <c r="Q12" s="890" t="s">
        <v>383</v>
      </c>
      <c r="R12" s="893" t="s">
        <v>176</v>
      </c>
      <c r="S12" s="997" t="s">
        <v>637</v>
      </c>
      <c r="T12" s="997" t="s">
        <v>72</v>
      </c>
      <c r="U12" s="997"/>
      <c r="V12" s="997"/>
      <c r="W12" s="997"/>
      <c r="X12" s="997"/>
      <c r="Y12" s="897" t="s">
        <v>177</v>
      </c>
      <c r="Z12" s="981">
        <f t="shared" si="0"/>
        <v>0</v>
      </c>
      <c r="AA12" s="982"/>
      <c r="AB12" s="982"/>
      <c r="AC12" s="982"/>
      <c r="AD12" s="982"/>
      <c r="AE12" s="980"/>
      <c r="AF12" s="980"/>
      <c r="AG12" s="980"/>
      <c r="AH12" s="980"/>
      <c r="AI12" s="980"/>
      <c r="AJ12" s="980"/>
    </row>
    <row r="13" spans="1:36" ht="13.8"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31</v>
      </c>
      <c r="O13" s="896" t="s">
        <v>660</v>
      </c>
      <c r="P13" s="995">
        <v>43613</v>
      </c>
      <c r="Q13" s="892" t="s">
        <v>167</v>
      </c>
      <c r="R13" s="893" t="s">
        <v>168</v>
      </c>
      <c r="S13" s="997" t="s">
        <v>637</v>
      </c>
      <c r="T13" s="997" t="s">
        <v>72</v>
      </c>
      <c r="U13" s="997"/>
      <c r="V13" s="997" t="s">
        <v>374</v>
      </c>
      <c r="W13" s="997"/>
      <c r="X13" s="997"/>
      <c r="Y13" s="894"/>
      <c r="Z13" s="981">
        <f t="shared" si="0"/>
        <v>0</v>
      </c>
      <c r="AA13" s="982"/>
      <c r="AB13" s="982"/>
      <c r="AC13" s="982"/>
      <c r="AD13" s="982"/>
      <c r="AE13" s="980"/>
      <c r="AF13" s="980"/>
      <c r="AG13" s="980"/>
      <c r="AH13" s="980"/>
      <c r="AI13" s="980"/>
      <c r="AJ13" s="980"/>
    </row>
    <row r="14" spans="1:36" ht="13.8" x14ac:dyDescent="0.3">
      <c r="A14" s="940" t="s">
        <v>55</v>
      </c>
      <c r="B14" s="933" t="s">
        <v>694</v>
      </c>
      <c r="C14" s="1003"/>
      <c r="D14" s="1003"/>
      <c r="E14" s="1002" t="s">
        <v>77</v>
      </c>
      <c r="F14" s="1002"/>
      <c r="G14" s="1002"/>
      <c r="H14" s="939">
        <f>IF(C14&lt;&gt;"",'[2]CBL Score Standard'!$D70,IF(D14&lt;&gt;"",SUM('[2]CBL Score Standard'!$D70:$E70),IF(E14&lt;&gt;"",SUM('[2]CBL Score Standard'!$D70:$F70),IF(F14&lt;&gt;"",SUM('[2]CBL Score Standard'!$D70:$G70),IF(G14&lt;&gt;"",SUM('[2]CBL Score Standard'!$D70:$H70,0))))))</f>
        <v>2.8169014084507043E-2</v>
      </c>
      <c r="K14" s="1029"/>
      <c r="L14" s="1029"/>
      <c r="M14" s="934" t="s">
        <v>5</v>
      </c>
      <c r="N14" s="931" t="s">
        <v>54</v>
      </c>
      <c r="O14" s="896" t="s">
        <v>425</v>
      </c>
      <c r="P14" s="892" t="s">
        <v>230</v>
      </c>
      <c r="Q14" s="892" t="s">
        <v>217</v>
      </c>
      <c r="R14" s="892" t="s">
        <v>217</v>
      </c>
      <c r="S14" s="997"/>
      <c r="T14" s="997"/>
      <c r="U14" s="997"/>
      <c r="V14" s="997"/>
      <c r="W14" s="997"/>
      <c r="X14" s="997"/>
      <c r="Y14" s="894" t="s">
        <v>169</v>
      </c>
      <c r="Z14" s="981">
        <f t="shared" si="0"/>
        <v>0</v>
      </c>
      <c r="AA14" s="982"/>
      <c r="AB14" s="982"/>
      <c r="AC14" s="982"/>
      <c r="AD14" s="982"/>
      <c r="AE14" s="980"/>
      <c r="AF14" s="980"/>
      <c r="AG14" s="980"/>
      <c r="AH14" s="980"/>
      <c r="AI14" s="980"/>
      <c r="AJ14" s="980"/>
    </row>
    <row r="15" spans="1:36" ht="27.6" x14ac:dyDescent="0.3">
      <c r="A15" s="940" t="s">
        <v>55</v>
      </c>
      <c r="B15" s="933" t="s">
        <v>185</v>
      </c>
      <c r="C15" s="1003"/>
      <c r="D15" s="1002"/>
      <c r="E15" s="1002"/>
      <c r="F15" s="1002"/>
      <c r="G15" s="1002"/>
      <c r="H15" s="939" t="b">
        <f>IF(C15&lt;&gt;"",'[2]CBL Score Standard'!$D71,IF(D15&lt;&gt;"",SUM('[2]CBL Score Standard'!$D71:$E71),IF(E15&lt;&gt;"",SUM('[2]CBL Score Standard'!$D71:$F71),IF(F15&lt;&gt;"",SUM('[2]CBL Score Standard'!$D71:$G71),IF(G15&lt;&gt;"",SUM('[2]CBL Score Standard'!$D71:$H71,0))))))</f>
        <v>0</v>
      </c>
      <c r="K15" s="1030"/>
      <c r="L15" s="1030"/>
      <c r="M15" s="934" t="s">
        <v>5</v>
      </c>
      <c r="N15" s="889" t="s">
        <v>41</v>
      </c>
      <c r="O15" s="923" t="s">
        <v>450</v>
      </c>
      <c r="P15" s="995">
        <v>43627</v>
      </c>
      <c r="Q15" s="892" t="s">
        <v>381</v>
      </c>
      <c r="R15" s="893" t="s">
        <v>382</v>
      </c>
      <c r="S15" s="997"/>
      <c r="T15" s="997"/>
      <c r="U15" s="997"/>
      <c r="V15" s="997" t="s">
        <v>374</v>
      </c>
      <c r="W15" s="997"/>
      <c r="X15" s="997"/>
      <c r="Y15" s="894" t="s">
        <v>163</v>
      </c>
      <c r="Z15" s="981">
        <f t="shared" si="0"/>
        <v>0</v>
      </c>
      <c r="AA15" s="982"/>
      <c r="AB15" s="982"/>
      <c r="AC15" s="982"/>
      <c r="AD15" s="982"/>
      <c r="AE15" s="980"/>
      <c r="AF15" s="980"/>
      <c r="AG15" s="980"/>
      <c r="AH15" s="980"/>
      <c r="AI15" s="980"/>
      <c r="AJ15" s="980"/>
    </row>
    <row r="16" spans="1:36" ht="13.8" x14ac:dyDescent="0.25">
      <c r="A16" s="940" t="s">
        <v>55</v>
      </c>
      <c r="B16" s="933" t="s">
        <v>192</v>
      </c>
      <c r="C16" s="1003"/>
      <c r="D16" s="1003" t="s">
        <v>77</v>
      </c>
      <c r="E16" s="1006"/>
      <c r="F16" s="1003"/>
      <c r="G16" s="1003"/>
      <c r="H16" s="939">
        <f>IF(C16&lt;&gt;"",'[2]CBL Score Standard'!$D72,IF(D16&lt;&gt;"",SUM('[2]CBL Score Standard'!$D72:$E72),IF(E16&lt;&gt;"",SUM('[2]CBL Score Standard'!$D72:$F72),IF(F16&lt;&gt;"",SUM('[2]CBL Score Standard'!$D72:$G72),IF(G16&lt;&gt;"",SUM('[2]CBL Score Standard'!$D72:$H72,0))))))</f>
        <v>0</v>
      </c>
      <c r="K16" s="901"/>
      <c r="L16" s="901"/>
      <c r="N16" s="930"/>
      <c r="O16" s="901"/>
      <c r="P16" s="901"/>
      <c r="Q16" s="901"/>
      <c r="R16" s="901"/>
      <c r="S16" s="921"/>
      <c r="T16" s="921"/>
      <c r="U16" s="921"/>
      <c r="V16" s="921"/>
      <c r="W16" s="921"/>
      <c r="X16" s="921"/>
      <c r="Y16" s="901"/>
      <c r="Z16" s="901"/>
      <c r="AA16" s="901"/>
      <c r="AB16" s="901"/>
      <c r="AC16" s="901"/>
      <c r="AD16" s="901"/>
      <c r="AE16" s="901"/>
      <c r="AF16" s="901"/>
      <c r="AG16" s="901"/>
      <c r="AH16" s="901"/>
      <c r="AI16" s="901"/>
      <c r="AJ16" s="901"/>
    </row>
    <row r="17" spans="1:36" ht="23.4" x14ac:dyDescent="0.45">
      <c r="A17" s="940" t="s">
        <v>55</v>
      </c>
      <c r="B17" s="933" t="s">
        <v>194</v>
      </c>
      <c r="C17" s="1003"/>
      <c r="D17" s="1003"/>
      <c r="E17" s="1003"/>
      <c r="F17" s="1003"/>
      <c r="G17" s="1003"/>
      <c r="H17" s="939" t="b">
        <f>IF(C17&lt;&gt;"",'[2]CBL Score Standard'!$D73,IF(D17&lt;&gt;"",SUM('[2]CBL Score Standard'!$D73:$E73),IF(E17&lt;&gt;"",SUM('[2]CBL Score Standard'!$D73:$F73),IF(F17&lt;&gt;"",SUM('[2]CBL Score Standard'!$D73:$G73),IF(G17&lt;&gt;"",SUM('[2]CBL Score Standard'!$D73:$H73,0))))))</f>
        <v>0</v>
      </c>
      <c r="K17" s="1173" t="s">
        <v>170</v>
      </c>
      <c r="L17" s="1174"/>
      <c r="M17" s="1174"/>
      <c r="N17" s="1174"/>
      <c r="O17" s="1174"/>
      <c r="P17" s="1174"/>
      <c r="Q17" s="1174"/>
      <c r="R17" s="1174"/>
      <c r="S17" s="1174"/>
      <c r="T17" s="1174"/>
      <c r="U17" s="1174"/>
      <c r="V17" s="1174"/>
      <c r="W17" s="1174"/>
      <c r="X17" s="1174"/>
      <c r="Y17" s="1174"/>
      <c r="Z17" s="985"/>
      <c r="AA17" s="1026"/>
      <c r="AB17" s="1026"/>
      <c r="AC17" s="1026"/>
      <c r="AD17" s="1026"/>
      <c r="AE17" s="1026"/>
      <c r="AF17" s="1026"/>
      <c r="AG17" s="1026"/>
      <c r="AH17" s="1026"/>
      <c r="AI17" s="1026"/>
      <c r="AJ17" s="1026"/>
    </row>
    <row r="18" spans="1:36" ht="13.8" customHeight="1" x14ac:dyDescent="0.25">
      <c r="A18" s="940" t="s">
        <v>55</v>
      </c>
      <c r="B18" s="933" t="s">
        <v>196</v>
      </c>
      <c r="C18" s="1003"/>
      <c r="D18" s="1003"/>
      <c r="E18" s="1003" t="s">
        <v>77</v>
      </c>
      <c r="F18" s="1003"/>
      <c r="G18" s="1003"/>
      <c r="H18" s="939">
        <f>IF(C18&lt;&gt;"",'[2]CBL Score Standard'!$D74,IF(D18&lt;&gt;"",SUM('[2]CBL Score Standard'!$D74:$E74),IF(E18&lt;&gt;"",SUM('[2]CBL Score Standard'!$D74:$F74),IF(F18&lt;&gt;"",SUM('[2]CBL Score Standard'!$D74:$G74),IF(G18&lt;&gt;"",SUM('[2]CBL Score Standard'!$D74:$H74,0))))))</f>
        <v>0</v>
      </c>
      <c r="K18" s="1037" t="s">
        <v>133</v>
      </c>
      <c r="L18" s="1037" t="s">
        <v>91</v>
      </c>
      <c r="M18" s="1182" t="s">
        <v>75</v>
      </c>
      <c r="N18" s="1184" t="s">
        <v>134</v>
      </c>
      <c r="O18" s="1037" t="s">
        <v>135</v>
      </c>
      <c r="P18" s="1037" t="s">
        <v>136</v>
      </c>
      <c r="Q18" s="1037" t="s">
        <v>137</v>
      </c>
      <c r="R18" s="1037" t="s">
        <v>138</v>
      </c>
      <c r="S18" s="1192" t="s">
        <v>139</v>
      </c>
      <c r="T18" s="1191" t="s">
        <v>344</v>
      </c>
      <c r="U18" s="1191" t="s">
        <v>342</v>
      </c>
      <c r="V18" s="1191" t="s">
        <v>343</v>
      </c>
      <c r="W18" s="1027" t="s">
        <v>375</v>
      </c>
      <c r="X18" s="1027" t="s">
        <v>376</v>
      </c>
      <c r="Y18" s="1037" t="s">
        <v>140</v>
      </c>
      <c r="Z18" s="1186" t="s">
        <v>667</v>
      </c>
      <c r="AA18" s="1172" t="s">
        <v>666</v>
      </c>
      <c r="AB18" s="1172"/>
      <c r="AC18" s="1172" t="s">
        <v>668</v>
      </c>
      <c r="AD18" s="1172"/>
      <c r="AE18" s="1172" t="s">
        <v>669</v>
      </c>
      <c r="AF18" s="1172"/>
      <c r="AG18" s="1172" t="s">
        <v>670</v>
      </c>
      <c r="AH18" s="1172"/>
      <c r="AI18" s="1172" t="s">
        <v>671</v>
      </c>
      <c r="AJ18" s="1172"/>
    </row>
    <row r="19" spans="1:36" ht="12.75" customHeight="1" x14ac:dyDescent="0.25">
      <c r="A19" s="940" t="s">
        <v>55</v>
      </c>
      <c r="B19" s="933" t="s">
        <v>198</v>
      </c>
      <c r="C19" s="1003"/>
      <c r="D19" s="1003"/>
      <c r="E19" s="1003"/>
      <c r="F19" s="1003"/>
      <c r="G19" s="1003"/>
      <c r="H19" s="939" t="b">
        <f>IF(C19&lt;&gt;"",'[2]CBL Score Standard'!$D75,IF(D19&lt;&gt;"",SUM('[2]CBL Score Standard'!$D75:$E75),IF(E19&lt;&gt;"",SUM('[2]CBL Score Standard'!$D75:$F75),IF(F19&lt;&gt;"",SUM('[2]CBL Score Standard'!$D75:$G75),IF(G19&lt;&gt;"",SUM('[2]CBL Score Standard'!$D75:$H75,0))))))</f>
        <v>0</v>
      </c>
      <c r="K19" s="1031"/>
      <c r="L19" s="1031"/>
      <c r="M19" s="1183"/>
      <c r="N19" s="1190"/>
      <c r="O19" s="1031"/>
      <c r="P19" s="888" t="s">
        <v>141</v>
      </c>
      <c r="Q19" s="1031"/>
      <c r="R19" s="1031"/>
      <c r="S19" s="1191"/>
      <c r="T19" s="1191"/>
      <c r="U19" s="1191"/>
      <c r="V19" s="1191"/>
      <c r="W19" s="1027"/>
      <c r="X19" s="1027"/>
      <c r="Y19" s="1031"/>
      <c r="Z19" s="1187"/>
      <c r="AA19" s="1023" t="s">
        <v>672</v>
      </c>
      <c r="AB19" s="1023" t="s">
        <v>673</v>
      </c>
      <c r="AC19" s="1023" t="s">
        <v>672</v>
      </c>
      <c r="AD19" s="1023" t="s">
        <v>673</v>
      </c>
      <c r="AE19" s="1023" t="s">
        <v>672</v>
      </c>
      <c r="AF19" s="1023" t="s">
        <v>673</v>
      </c>
      <c r="AG19" s="1023" t="s">
        <v>672</v>
      </c>
      <c r="AH19" s="1023" t="s">
        <v>673</v>
      </c>
      <c r="AI19" s="1023" t="s">
        <v>672</v>
      </c>
      <c r="AJ19" s="1023" t="s">
        <v>673</v>
      </c>
    </row>
    <row r="20" spans="1:36" ht="13.8" x14ac:dyDescent="0.25">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8" t="s">
        <v>142</v>
      </c>
      <c r="L20" s="1028" t="s">
        <v>143</v>
      </c>
      <c r="M20" s="934" t="s">
        <v>6</v>
      </c>
      <c r="N20" s="889" t="s">
        <v>46</v>
      </c>
      <c r="O20" s="925" t="s">
        <v>171</v>
      </c>
      <c r="P20" s="1028" t="s">
        <v>145</v>
      </c>
      <c r="Q20" s="890" t="s">
        <v>172</v>
      </c>
      <c r="R20" s="893" t="s">
        <v>173</v>
      </c>
      <c r="S20" s="997" t="s">
        <v>617</v>
      </c>
      <c r="T20" s="997" t="s">
        <v>72</v>
      </c>
      <c r="U20" s="999">
        <v>44083</v>
      </c>
      <c r="V20" s="997" t="s">
        <v>374</v>
      </c>
      <c r="W20" s="997"/>
      <c r="X20" s="997"/>
      <c r="Y20" s="897" t="s">
        <v>174</v>
      </c>
      <c r="Z20" s="981">
        <f t="shared" ref="Z20:Z36" si="1">DATEDIF(AA20,AB20,"m")/12+DATEDIF(AC20,AD20,"m")/12+DATEDIF(AE20,AF20,"m")/12+DATEDIF(AG20,AH20,"m")/12+DATEDIF(AI20,AJ20,"m")/12</f>
        <v>0</v>
      </c>
      <c r="AA20" s="982"/>
      <c r="AB20" s="982"/>
      <c r="AC20" s="982"/>
      <c r="AD20" s="982"/>
      <c r="AE20" s="980"/>
      <c r="AF20" s="980"/>
      <c r="AG20" s="980"/>
      <c r="AH20" s="980"/>
      <c r="AI20" s="980"/>
      <c r="AJ20" s="980"/>
    </row>
    <row r="21" spans="1:36" ht="27.6" x14ac:dyDescent="0.25">
      <c r="A21" s="940" t="s">
        <v>55</v>
      </c>
      <c r="B21" s="933" t="s">
        <v>664</v>
      </c>
      <c r="C21" s="1003"/>
      <c r="D21" s="1003"/>
      <c r="E21" s="1005" t="s">
        <v>77</v>
      </c>
      <c r="F21" s="1002"/>
      <c r="G21" s="1002"/>
      <c r="H21" s="939">
        <f>IF(C21&lt;&gt;"",'[2]CBL Score Standard'!$D77,IF(D21&lt;&gt;"",SUM('[2]CBL Score Standard'!$D77:$E77),IF(E21&lt;&gt;"",SUM('[2]CBL Score Standard'!$D77:$F77),IF(F21&lt;&gt;"",SUM('[2]CBL Score Standard'!$D77:$G77),IF(G21&lt;&gt;"",SUM('[2]CBL Score Standard'!$D77:$H77,0))))))</f>
        <v>2.8169014084507043E-2</v>
      </c>
      <c r="K21" s="1029"/>
      <c r="L21" s="1029"/>
      <c r="M21" s="934" t="s">
        <v>6</v>
      </c>
      <c r="N21" s="889" t="s">
        <v>41</v>
      </c>
      <c r="O21" s="925" t="s">
        <v>178</v>
      </c>
      <c r="P21" s="1030"/>
      <c r="Q21" s="890" t="s">
        <v>179</v>
      </c>
      <c r="R21" s="893" t="s">
        <v>180</v>
      </c>
      <c r="S21" s="997" t="s">
        <v>637</v>
      </c>
      <c r="T21" s="997" t="s">
        <v>72</v>
      </c>
      <c r="U21" s="997"/>
      <c r="V21" s="997"/>
      <c r="W21" s="997"/>
      <c r="X21" s="997"/>
      <c r="Y21" s="897" t="s">
        <v>181</v>
      </c>
      <c r="Z21" s="981">
        <f t="shared" si="1"/>
        <v>0</v>
      </c>
      <c r="AA21" s="982"/>
      <c r="AB21" s="982"/>
      <c r="AC21" s="982"/>
      <c r="AD21" s="982"/>
      <c r="AE21" s="980"/>
      <c r="AF21" s="980"/>
      <c r="AG21" s="980"/>
      <c r="AH21" s="980"/>
      <c r="AI21" s="980"/>
      <c r="AJ21" s="980"/>
    </row>
    <row r="22" spans="1:36" ht="13.8" x14ac:dyDescent="0.3">
      <c r="A22" s="940" t="s">
        <v>55</v>
      </c>
      <c r="B22" s="933" t="s">
        <v>448</v>
      </c>
      <c r="C22" s="1003"/>
      <c r="D22" s="1003"/>
      <c r="E22" s="1005" t="s">
        <v>77</v>
      </c>
      <c r="F22" s="1002"/>
      <c r="G22" s="1002"/>
      <c r="H22" s="939">
        <f>IF(C22&lt;&gt;"",'[2]CBL Score Standard'!$D78,IF(D22&lt;&gt;"",SUM('[2]CBL Score Standard'!$D78:$E78),IF(E22&lt;&gt;"",SUM('[2]CBL Score Standard'!$D78:$F78),IF(F22&lt;&gt;"",SUM('[2]CBL Score Standard'!$D78:$G78),IF(G22&lt;&gt;"",SUM('[2]CBL Score Standard'!$D78:$H78,0))))))</f>
        <v>2.8169014084507043E-2</v>
      </c>
      <c r="K22" s="1029"/>
      <c r="L22" s="1029"/>
      <c r="M22" s="934" t="s">
        <v>6</v>
      </c>
      <c r="N22" s="889" t="s">
        <v>56</v>
      </c>
      <c r="O22" s="923" t="s">
        <v>182</v>
      </c>
      <c r="P22" s="995">
        <v>43609</v>
      </c>
      <c r="Q22" s="892" t="s">
        <v>172</v>
      </c>
      <c r="R22" s="898" t="s">
        <v>183</v>
      </c>
      <c r="S22" s="997" t="s">
        <v>617</v>
      </c>
      <c r="T22" s="997" t="s">
        <v>72</v>
      </c>
      <c r="U22" s="999">
        <v>44063</v>
      </c>
      <c r="V22" s="997" t="s">
        <v>374</v>
      </c>
      <c r="W22" s="997"/>
      <c r="X22" s="997"/>
      <c r="Y22" s="899" t="s">
        <v>184</v>
      </c>
      <c r="Z22" s="981">
        <f t="shared" si="1"/>
        <v>0</v>
      </c>
      <c r="AA22" s="982"/>
      <c r="AB22" s="982"/>
      <c r="AC22" s="982"/>
      <c r="AD22" s="982"/>
      <c r="AE22" s="980"/>
      <c r="AF22" s="980"/>
      <c r="AG22" s="980"/>
      <c r="AH22" s="980"/>
      <c r="AI22" s="980"/>
      <c r="AJ22" s="980"/>
    </row>
    <row r="23" spans="1:36" ht="12.75" customHeight="1" x14ac:dyDescent="0.3">
      <c r="A23" s="940" t="s">
        <v>55</v>
      </c>
      <c r="B23" s="933" t="s">
        <v>665</v>
      </c>
      <c r="C23" s="1003"/>
      <c r="D23" s="1003" t="s">
        <v>77</v>
      </c>
      <c r="E23" s="1005"/>
      <c r="F23" s="1002"/>
      <c r="G23" s="1002"/>
      <c r="H23" s="939">
        <f>IF(C23&lt;&gt;"",'[2]CBL Score Standard'!$D79,IF(D23&lt;&gt;"",SUM('[2]CBL Score Standard'!$D79:$E79),IF(E23&lt;&gt;"",SUM('[2]CBL Score Standard'!$D79:$F79),IF(F23&lt;&gt;"",SUM('[2]CBL Score Standard'!$D79:$G79),IF(G23&lt;&gt;"",SUM('[2]CBL Score Standard'!$D79:$H79,0))))))</f>
        <v>0</v>
      </c>
      <c r="K23" s="1029"/>
      <c r="L23" s="1029"/>
      <c r="M23" s="934" t="s">
        <v>6</v>
      </c>
      <c r="N23" s="889" t="s">
        <v>144</v>
      </c>
      <c r="O23" s="923" t="s">
        <v>187</v>
      </c>
      <c r="P23" s="1029"/>
      <c r="Q23" s="890" t="s">
        <v>153</v>
      </c>
      <c r="R23" s="893" t="s">
        <v>156</v>
      </c>
      <c r="S23" s="997" t="s">
        <v>637</v>
      </c>
      <c r="T23" s="997" t="s">
        <v>72</v>
      </c>
      <c r="U23" s="997"/>
      <c r="V23" s="997"/>
      <c r="W23" s="997"/>
      <c r="X23" s="997"/>
      <c r="Y23" s="897" t="s">
        <v>157</v>
      </c>
      <c r="Z23" s="981">
        <f t="shared" si="1"/>
        <v>0</v>
      </c>
      <c r="AA23" s="982"/>
      <c r="AB23" s="982"/>
      <c r="AC23" s="982"/>
      <c r="AD23" s="982"/>
      <c r="AE23" s="980"/>
      <c r="AF23" s="980"/>
      <c r="AG23" s="980"/>
      <c r="AH23" s="980"/>
      <c r="AI23" s="980"/>
      <c r="AJ23" s="980"/>
    </row>
    <row r="24" spans="1:36" ht="12.75" customHeight="1" x14ac:dyDescent="0.3">
      <c r="A24" s="940" t="s">
        <v>55</v>
      </c>
      <c r="B24" s="933" t="s">
        <v>238</v>
      </c>
      <c r="C24" s="1003"/>
      <c r="D24" s="1003" t="s">
        <v>77</v>
      </c>
      <c r="E24" s="1003"/>
      <c r="F24" s="1002"/>
      <c r="G24" s="1002"/>
      <c r="H24" s="939">
        <f>IF(C24&lt;&gt;"",'[2]CBL Score Standard'!$D80,IF(D24&lt;&gt;"",SUM('[2]CBL Score Standard'!$D80:$E80),IF(E24&lt;&gt;"",SUM('[2]CBL Score Standard'!$D80:$F80),IF(F24&lt;&gt;"",SUM('[2]CBL Score Standard'!$D80:$G80),IF(G24&lt;&gt;"",SUM('[2]CBL Score Standard'!$D80:$H80,0))))))</f>
        <v>0</v>
      </c>
      <c r="K24" s="1029"/>
      <c r="L24" s="1029"/>
      <c r="M24" s="934" t="s">
        <v>6</v>
      </c>
      <c r="N24" s="889" t="s">
        <v>144</v>
      </c>
      <c r="O24" s="923" t="s">
        <v>188</v>
      </c>
      <c r="P24" s="1029"/>
      <c r="Q24" s="892" t="s">
        <v>155</v>
      </c>
      <c r="R24" s="893" t="s">
        <v>158</v>
      </c>
      <c r="S24" s="997" t="s">
        <v>637</v>
      </c>
      <c r="T24" s="997" t="s">
        <v>72</v>
      </c>
      <c r="U24" s="997"/>
      <c r="V24" s="997"/>
      <c r="W24" s="997"/>
      <c r="X24" s="997"/>
      <c r="Y24" s="894" t="s">
        <v>159</v>
      </c>
      <c r="Z24" s="981">
        <f t="shared" si="1"/>
        <v>0</v>
      </c>
      <c r="AA24" s="982"/>
      <c r="AB24" s="982"/>
      <c r="AC24" s="982"/>
      <c r="AD24" s="982"/>
      <c r="AE24" s="980"/>
      <c r="AF24" s="980"/>
      <c r="AG24" s="980"/>
      <c r="AH24" s="980"/>
      <c r="AI24" s="980"/>
      <c r="AJ24" s="980"/>
    </row>
    <row r="25" spans="1:36" ht="13.8" x14ac:dyDescent="0.3">
      <c r="A25" s="940" t="s">
        <v>55</v>
      </c>
      <c r="B25" s="933" t="s">
        <v>515</v>
      </c>
      <c r="C25" s="1003"/>
      <c r="D25" s="1003"/>
      <c r="E25" s="1003"/>
      <c r="F25" s="1002"/>
      <c r="G25" s="1002"/>
      <c r="H25" s="939" t="b">
        <f>IF(C25&lt;&gt;"",'[2]CBL Score Standard'!$D81,IF(D25&lt;&gt;"",SUM('[2]CBL Score Standard'!$D81:$E81),IF(E25&lt;&gt;"",SUM('[2]CBL Score Standard'!$D81:$F81),IF(F25&lt;&gt;"",SUM('[2]CBL Score Standard'!$D81:$G81),IF(G25&lt;&gt;"",SUM('[2]CBL Score Standard'!$D81:$H81,0))))))</f>
        <v>0</v>
      </c>
      <c r="K25" s="1029"/>
      <c r="L25" s="1029"/>
      <c r="M25" s="934" t="s">
        <v>6</v>
      </c>
      <c r="N25" s="889" t="s">
        <v>144</v>
      </c>
      <c r="O25" s="923" t="s">
        <v>189</v>
      </c>
      <c r="P25" s="1029"/>
      <c r="Q25" s="976" t="s">
        <v>659</v>
      </c>
      <c r="R25" s="976" t="s">
        <v>278</v>
      </c>
      <c r="S25" s="997" t="s">
        <v>637</v>
      </c>
      <c r="T25" s="997" t="s">
        <v>72</v>
      </c>
      <c r="U25" s="997"/>
      <c r="V25" s="997"/>
      <c r="W25" s="997"/>
      <c r="X25" s="997"/>
      <c r="Y25" s="899" t="s">
        <v>160</v>
      </c>
      <c r="Z25" s="981">
        <f t="shared" si="1"/>
        <v>0</v>
      </c>
      <c r="AA25" s="982"/>
      <c r="AB25" s="982"/>
      <c r="AC25" s="982"/>
      <c r="AD25" s="982"/>
      <c r="AE25" s="980"/>
      <c r="AF25" s="980"/>
      <c r="AG25" s="980"/>
      <c r="AH25" s="980"/>
      <c r="AI25" s="980"/>
      <c r="AJ25" s="980"/>
    </row>
    <row r="26" spans="1:36" ht="26.4"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190</v>
      </c>
      <c r="P26" s="1029"/>
      <c r="Q26" s="890" t="s">
        <v>161</v>
      </c>
      <c r="R26" s="893" t="s">
        <v>162</v>
      </c>
      <c r="S26" s="997"/>
      <c r="T26" s="997"/>
      <c r="U26" s="997"/>
      <c r="V26" s="997"/>
      <c r="W26" s="997"/>
      <c r="X26" s="997"/>
      <c r="Y26" s="899" t="s">
        <v>163</v>
      </c>
      <c r="Z26" s="981">
        <f t="shared" si="1"/>
        <v>0</v>
      </c>
      <c r="AA26" s="982"/>
      <c r="AB26" s="982"/>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144</v>
      </c>
      <c r="O27" s="923" t="s">
        <v>191</v>
      </c>
      <c r="P27" s="1030"/>
      <c r="Q27" s="890" t="s">
        <v>164</v>
      </c>
      <c r="R27" s="893" t="s">
        <v>165</v>
      </c>
      <c r="S27" s="997" t="s">
        <v>617</v>
      </c>
      <c r="T27" s="997" t="s">
        <v>72</v>
      </c>
      <c r="U27" s="999">
        <v>44064</v>
      </c>
      <c r="V27" s="997" t="s">
        <v>374</v>
      </c>
      <c r="W27" s="997"/>
      <c r="X27" s="997"/>
      <c r="Y27" s="899" t="s">
        <v>166</v>
      </c>
      <c r="Z27" s="981">
        <f t="shared" si="1"/>
        <v>0</v>
      </c>
      <c r="AA27" s="982"/>
      <c r="AB27" s="982"/>
      <c r="AC27" s="982"/>
      <c r="AD27" s="982"/>
      <c r="AE27" s="980"/>
      <c r="AF27" s="980"/>
      <c r="AG27" s="980"/>
      <c r="AH27" s="980"/>
      <c r="AI27" s="980"/>
      <c r="AJ27" s="980"/>
    </row>
    <row r="28" spans="1:36" ht="13.8" x14ac:dyDescent="0.3">
      <c r="A28" s="940" t="s">
        <v>59</v>
      </c>
      <c r="B28" s="933" t="s">
        <v>684</v>
      </c>
      <c r="C28" s="1003"/>
      <c r="D28" s="1003"/>
      <c r="E28" s="1002" t="s">
        <v>77</v>
      </c>
      <c r="F28" s="1002"/>
      <c r="G28" s="1002"/>
      <c r="H28" s="939">
        <f>IF(C28&lt;&gt;"",'[2]CBL Score Standard'!$D84,IF(D28&lt;&gt;"",SUM('[2]CBL Score Standard'!$D84:$E84),IF(E28&lt;&gt;"",SUM('[2]CBL Score Standard'!$D84:$F84),IF(F28&lt;&gt;"",SUM('[2]CBL Score Standard'!$D84:$G84),IF(G28&lt;&gt;"",SUM('[2]CBL Score Standard'!$D84:$H84,0))))))</f>
        <v>2.8169014084507043E-2</v>
      </c>
      <c r="K28" s="1029"/>
      <c r="L28" s="1029"/>
      <c r="M28" s="934" t="s">
        <v>6</v>
      </c>
      <c r="N28" s="889" t="s">
        <v>55</v>
      </c>
      <c r="O28" s="923" t="s">
        <v>192</v>
      </c>
      <c r="P28" s="995">
        <v>43608</v>
      </c>
      <c r="Q28" s="892" t="s">
        <v>383</v>
      </c>
      <c r="R28" s="898" t="s">
        <v>341</v>
      </c>
      <c r="S28" s="997" t="s">
        <v>637</v>
      </c>
      <c r="T28" s="997" t="s">
        <v>72</v>
      </c>
      <c r="U28" s="997"/>
      <c r="V28" s="997"/>
      <c r="W28" s="997"/>
      <c r="X28" s="997"/>
      <c r="Y28" s="899" t="s">
        <v>193</v>
      </c>
      <c r="Z28" s="981">
        <f t="shared" si="1"/>
        <v>0</v>
      </c>
      <c r="AA28" s="982"/>
      <c r="AB28" s="982"/>
      <c r="AC28" s="982"/>
      <c r="AD28" s="982"/>
      <c r="AE28" s="980"/>
      <c r="AF28" s="980"/>
      <c r="AG28" s="980"/>
      <c r="AH28" s="980"/>
      <c r="AI28" s="980"/>
      <c r="AJ28" s="980"/>
    </row>
    <row r="29" spans="1:36" ht="27.6" x14ac:dyDescent="0.3">
      <c r="A29" s="940" t="s">
        <v>59</v>
      </c>
      <c r="B29" s="933" t="s">
        <v>683</v>
      </c>
      <c r="C29" s="1003"/>
      <c r="D29" s="1003"/>
      <c r="E29" s="1002" t="s">
        <v>77</v>
      </c>
      <c r="F29" s="1002"/>
      <c r="G29" s="1002"/>
      <c r="H29" s="939">
        <f>IF(C29&lt;&gt;"",'[2]CBL Score Standard'!$D85,IF(D29&lt;&gt;"",SUM('[2]CBL Score Standard'!$D85:$E85),IF(E29&lt;&gt;"",SUM('[2]CBL Score Standard'!$D85:$F85),IF(F29&lt;&gt;"",SUM('[2]CBL Score Standard'!$D85:$G85),IF(G29&lt;&gt;"",SUM('[2]CBL Score Standard'!$D85:$H85,0))))))</f>
        <v>2.8169014084507043E-2</v>
      </c>
      <c r="K29" s="1029"/>
      <c r="L29" s="1029"/>
      <c r="M29" s="934" t="s">
        <v>6</v>
      </c>
      <c r="N29" s="889" t="s">
        <v>55</v>
      </c>
      <c r="O29" s="923" t="s">
        <v>194</v>
      </c>
      <c r="P29" s="995">
        <v>43544</v>
      </c>
      <c r="Q29" s="976" t="s">
        <v>649</v>
      </c>
      <c r="R29" s="976" t="s">
        <v>650</v>
      </c>
      <c r="S29" s="997"/>
      <c r="T29" s="997"/>
      <c r="U29" s="997"/>
      <c r="V29" s="997"/>
      <c r="W29" s="997"/>
      <c r="X29" s="997"/>
      <c r="Y29" s="899" t="s">
        <v>195</v>
      </c>
      <c r="Z29" s="981">
        <f t="shared" si="1"/>
        <v>0</v>
      </c>
      <c r="AA29" s="982"/>
      <c r="AB29" s="982"/>
      <c r="AC29" s="982"/>
      <c r="AD29" s="982"/>
      <c r="AE29" s="980"/>
      <c r="AF29" s="980"/>
      <c r="AG29" s="980"/>
      <c r="AH29" s="980"/>
      <c r="AI29" s="980"/>
      <c r="AJ29" s="980"/>
    </row>
    <row r="30" spans="1:36" ht="27.6" x14ac:dyDescent="0.3">
      <c r="A30" s="940" t="s">
        <v>149</v>
      </c>
      <c r="B30" s="933" t="s">
        <v>149</v>
      </c>
      <c r="C30" s="1002"/>
      <c r="D30" s="1002"/>
      <c r="E30" s="1002" t="s">
        <v>77</v>
      </c>
      <c r="F30" s="1002"/>
      <c r="G30" s="1002"/>
      <c r="H30" s="939">
        <f>IF(C30&lt;&gt;"",'[2]CBL Score Standard'!$D86,IF(D30&lt;&gt;"",SUM('[2]CBL Score Standard'!$D86:$E86),IF(E30&lt;&gt;"",SUM('[2]CBL Score Standard'!$D86:$F86),IF(F30&lt;&gt;"",SUM('[2]CBL Score Standard'!$D86:$G86),IF(G30&lt;&gt;"",SUM('[2]CBL Score Standard'!$D86:$H86,0))))))</f>
        <v>0.16558973290057469</v>
      </c>
      <c r="K30" s="1029"/>
      <c r="L30" s="1029"/>
      <c r="M30" s="934" t="s">
        <v>6</v>
      </c>
      <c r="N30" s="889" t="s">
        <v>55</v>
      </c>
      <c r="O30" s="923" t="s">
        <v>196</v>
      </c>
      <c r="P30" s="964" t="s">
        <v>145</v>
      </c>
      <c r="Q30" s="976" t="s">
        <v>651</v>
      </c>
      <c r="R30" s="976" t="s">
        <v>652</v>
      </c>
      <c r="S30" s="997" t="s">
        <v>617</v>
      </c>
      <c r="T30" s="421"/>
      <c r="U30" s="999">
        <v>44085</v>
      </c>
      <c r="V30" s="997" t="s">
        <v>374</v>
      </c>
      <c r="W30" s="997"/>
      <c r="X30" s="997"/>
      <c r="Y30" s="899" t="s">
        <v>197</v>
      </c>
      <c r="Z30" s="981">
        <f t="shared" si="1"/>
        <v>0</v>
      </c>
      <c r="AA30" s="982"/>
      <c r="AB30" s="982"/>
      <c r="AC30" s="982"/>
      <c r="AD30" s="982"/>
      <c r="AE30" s="980"/>
      <c r="AF30" s="980"/>
      <c r="AG30" s="980"/>
      <c r="AH30" s="980"/>
      <c r="AI30" s="980"/>
      <c r="AJ30" s="980"/>
    </row>
    <row r="31" spans="1:36" ht="13.8" x14ac:dyDescent="0.3">
      <c r="A31" s="940" t="s">
        <v>149</v>
      </c>
      <c r="B31" s="933" t="s">
        <v>370</v>
      </c>
      <c r="C31" s="1003"/>
      <c r="D31" s="1003"/>
      <c r="E31" s="1004"/>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923" t="s">
        <v>198</v>
      </c>
      <c r="P31" s="965"/>
      <c r="Q31" s="892" t="s">
        <v>199</v>
      </c>
      <c r="R31" s="898" t="s">
        <v>200</v>
      </c>
      <c r="S31" s="997" t="s">
        <v>637</v>
      </c>
      <c r="T31" s="421"/>
      <c r="U31" s="997"/>
      <c r="V31" s="997"/>
      <c r="W31" s="997"/>
      <c r="X31" s="997"/>
      <c r="Y31" s="902" t="s">
        <v>201</v>
      </c>
      <c r="Z31" s="981">
        <f t="shared" si="1"/>
        <v>0</v>
      </c>
      <c r="AA31" s="982"/>
      <c r="AB31" s="982"/>
      <c r="AC31" s="982"/>
      <c r="AD31" s="982"/>
      <c r="AE31" s="980"/>
      <c r="AF31" s="980"/>
      <c r="AG31" s="980"/>
      <c r="AH31" s="980"/>
      <c r="AI31" s="980"/>
      <c r="AJ31" s="980"/>
    </row>
    <row r="32" spans="1:36" ht="26.4" x14ac:dyDescent="0.3">
      <c r="A32" s="940" t="s">
        <v>31</v>
      </c>
      <c r="B32" s="933" t="s">
        <v>660</v>
      </c>
      <c r="C32" s="1002"/>
      <c r="D32" s="1002"/>
      <c r="E32" s="1002" t="s">
        <v>77</v>
      </c>
      <c r="F32" s="1002"/>
      <c r="G32" s="1002"/>
      <c r="H32" s="939">
        <f>IF(C32&lt;&gt;"",'[2]CBL Score Standard'!$D88,IF(D32&lt;&gt;"",SUM('[2]CBL Score Standard'!$D88:$E88),IF(E32&lt;&gt;"",SUM('[2]CBL Score Standard'!$D88:$F88),IF(F32&lt;&gt;"",SUM('[2]CBL Score Standard'!$D88:$G88),IF(G32&lt;&gt;"",SUM('[2]CBL Score Standard'!$D88:$H88,0))))))</f>
        <v>0.16558973290057469</v>
      </c>
      <c r="K32" s="1029"/>
      <c r="L32" s="1029"/>
      <c r="M32" s="934" t="s">
        <v>6</v>
      </c>
      <c r="N32" s="889" t="s">
        <v>55</v>
      </c>
      <c r="O32" s="923" t="s">
        <v>202</v>
      </c>
      <c r="P32" s="995">
        <v>43629</v>
      </c>
      <c r="Q32" s="892" t="s">
        <v>384</v>
      </c>
      <c r="R32" s="898" t="s">
        <v>385</v>
      </c>
      <c r="S32" s="997"/>
      <c r="T32" s="997"/>
      <c r="U32" s="997"/>
      <c r="V32" s="997"/>
      <c r="W32" s="997"/>
      <c r="X32" s="997"/>
      <c r="Y32" s="902" t="s">
        <v>203</v>
      </c>
      <c r="Z32" s="981">
        <f t="shared" si="1"/>
        <v>0</v>
      </c>
      <c r="AA32" s="982"/>
      <c r="AB32" s="982"/>
      <c r="AC32" s="982"/>
      <c r="AD32" s="982"/>
      <c r="AE32" s="980"/>
      <c r="AF32" s="980"/>
      <c r="AG32" s="980"/>
      <c r="AH32" s="980"/>
      <c r="AI32" s="980"/>
      <c r="AJ32" s="980"/>
    </row>
    <row r="33" spans="1:36" ht="13.8" x14ac:dyDescent="0.3">
      <c r="A33" s="940" t="s">
        <v>31</v>
      </c>
      <c r="B33" s="933" t="s">
        <v>175</v>
      </c>
      <c r="C33" s="1003"/>
      <c r="D33" s="1002" t="s">
        <v>77</v>
      </c>
      <c r="E33" s="1005"/>
      <c r="F33" s="1002"/>
      <c r="G33" s="1002"/>
      <c r="H33" s="939">
        <f>IF(C33&lt;&gt;"",'[2]CBL Score Standard'!$D89,IF(D33&lt;&gt;"",SUM('[2]CBL Score Standard'!$D89:$E89),IF(E33&lt;&gt;"",SUM('[2]CBL Score Standard'!$D89:$F89),IF(F33&lt;&gt;"",SUM('[2]CBL Score Standard'!$D89:$G89),IF(G33&lt;&gt;"",SUM('[2]CBL Score Standard'!$D89:$H89,0))))))</f>
        <v>0.13742071881606766</v>
      </c>
      <c r="K33" s="1029"/>
      <c r="L33" s="1029"/>
      <c r="M33" s="934" t="s">
        <v>6</v>
      </c>
      <c r="N33" s="889" t="s">
        <v>56</v>
      </c>
      <c r="O33" s="923" t="s">
        <v>427</v>
      </c>
      <c r="P33" s="995">
        <v>43613</v>
      </c>
      <c r="Q33" s="892" t="s">
        <v>167</v>
      </c>
      <c r="R33" s="898" t="s">
        <v>204</v>
      </c>
      <c r="S33" s="997" t="s">
        <v>637</v>
      </c>
      <c r="T33" s="997" t="s">
        <v>72</v>
      </c>
      <c r="U33" s="997"/>
      <c r="V33" s="997" t="s">
        <v>374</v>
      </c>
      <c r="W33" s="997"/>
      <c r="X33" s="997" t="s">
        <v>377</v>
      </c>
      <c r="Y33" s="899" t="s">
        <v>205</v>
      </c>
      <c r="Z33" s="981">
        <f t="shared" si="1"/>
        <v>0</v>
      </c>
      <c r="AA33" s="982"/>
      <c r="AB33" s="982"/>
      <c r="AC33" s="982"/>
      <c r="AD33" s="982"/>
      <c r="AE33" s="980"/>
      <c r="AF33" s="980"/>
      <c r="AG33" s="980"/>
      <c r="AH33" s="980"/>
      <c r="AI33" s="980"/>
      <c r="AJ33" s="980"/>
    </row>
    <row r="34" spans="1:36" ht="13.8" x14ac:dyDescent="0.3">
      <c r="A34" s="940" t="s">
        <v>46</v>
      </c>
      <c r="B34" s="933" t="s">
        <v>171</v>
      </c>
      <c r="C34" s="1003"/>
      <c r="D34" s="1002"/>
      <c r="E34" s="1005" t="s">
        <v>77</v>
      </c>
      <c r="F34" s="1002"/>
      <c r="G34" s="1002"/>
      <c r="H34" s="939">
        <f>IF(C34&lt;&gt;"",'[2]CBL Score Standard'!$D90,IF(D34&lt;&gt;"",SUM('[2]CBL Score Standard'!$D90:$E90),IF(E34&lt;&gt;"",SUM('[2]CBL Score Standard'!$D90:$F90),IF(F34&lt;&gt;"",SUM('[2]CBL Score Standard'!$D90:$G90),IF(G34&lt;&gt;"",SUM('[2]CBL Score Standard'!$D90:$H90,0))))))</f>
        <v>7.468064199148379E-2</v>
      </c>
      <c r="K34" s="1029"/>
      <c r="L34" s="1029"/>
      <c r="M34" s="934" t="s">
        <v>6</v>
      </c>
      <c r="N34" s="889" t="s">
        <v>0</v>
      </c>
      <c r="O34" s="923" t="s">
        <v>426</v>
      </c>
      <c r="P34" s="892" t="s">
        <v>145</v>
      </c>
      <c r="Q34" s="892" t="s">
        <v>206</v>
      </c>
      <c r="R34" s="893" t="s">
        <v>206</v>
      </c>
      <c r="S34" s="997" t="s">
        <v>617</v>
      </c>
      <c r="T34" s="997" t="s">
        <v>72</v>
      </c>
      <c r="U34" s="999">
        <v>44050</v>
      </c>
      <c r="V34" s="997" t="s">
        <v>374</v>
      </c>
      <c r="W34" s="997"/>
      <c r="X34" s="997" t="s">
        <v>377</v>
      </c>
      <c r="Y34" s="894"/>
      <c r="Z34" s="981">
        <f t="shared" si="1"/>
        <v>0</v>
      </c>
      <c r="AA34" s="982"/>
      <c r="AB34" s="982"/>
      <c r="AC34" s="982"/>
      <c r="AD34" s="982"/>
      <c r="AE34" s="980"/>
      <c r="AF34" s="980"/>
      <c r="AG34" s="980"/>
      <c r="AH34" s="980"/>
      <c r="AI34" s="980"/>
      <c r="AJ34" s="980"/>
    </row>
    <row r="35" spans="1:36" ht="13.8" x14ac:dyDescent="0.3">
      <c r="A35" s="940" t="s">
        <v>2</v>
      </c>
      <c r="B35" s="933" t="s">
        <v>234</v>
      </c>
      <c r="C35" s="1003"/>
      <c r="D35" s="1003"/>
      <c r="E35" s="1003"/>
      <c r="F35" s="1002"/>
      <c r="G35" s="1002"/>
      <c r="H35" s="939" t="b">
        <f>IF(C35&lt;&gt;"",'[2]CBL Score Standard'!$D91,IF(D35&lt;&gt;"",SUM('[2]CBL Score Standard'!$D91:$E91),IF(E35&lt;&gt;"",SUM('[2]CBL Score Standard'!$D91:$F91),IF(F35&lt;&gt;"",SUM('[2]CBL Score Standard'!$D91:$G91),IF(G35&lt;&gt;"",SUM('[2]CBL Score Standard'!$D91:$H91,0))))))</f>
        <v>0</v>
      </c>
      <c r="K35" s="1029"/>
      <c r="L35" s="1029"/>
      <c r="M35" s="934" t="s">
        <v>6</v>
      </c>
      <c r="N35" s="889" t="s">
        <v>53</v>
      </c>
      <c r="O35" s="926" t="s">
        <v>371</v>
      </c>
      <c r="P35" s="892" t="s">
        <v>145</v>
      </c>
      <c r="Q35" s="892" t="s">
        <v>164</v>
      </c>
      <c r="R35" s="898" t="s">
        <v>207</v>
      </c>
      <c r="S35" s="997"/>
      <c r="T35" s="997"/>
      <c r="U35" s="997"/>
      <c r="V35" s="997"/>
      <c r="W35" s="997"/>
      <c r="X35" s="997"/>
      <c r="Y35" s="902" t="s">
        <v>208</v>
      </c>
      <c r="Z35" s="981">
        <f t="shared" si="1"/>
        <v>0</v>
      </c>
      <c r="AA35" s="982"/>
      <c r="AB35" s="982"/>
      <c r="AC35" s="982"/>
      <c r="AD35" s="982"/>
      <c r="AE35" s="980"/>
      <c r="AF35" s="980"/>
      <c r="AG35" s="980"/>
      <c r="AH35" s="980"/>
      <c r="AI35" s="980"/>
      <c r="AJ35" s="980"/>
    </row>
    <row r="36" spans="1:36" ht="28.8" x14ac:dyDescent="0.3">
      <c r="A36" s="940" t="s">
        <v>54</v>
      </c>
      <c r="B36" s="933" t="s">
        <v>425</v>
      </c>
      <c r="C36" s="1002"/>
      <c r="D36" s="1002" t="s">
        <v>77</v>
      </c>
      <c r="E36" s="1002"/>
      <c r="F36" s="1002"/>
      <c r="G36" s="1002"/>
      <c r="H36" s="939">
        <f>IF(C36&lt;&gt;"",'[2]CBL Score Standard'!$D92,IF(D36&lt;&gt;"",SUM('[2]CBL Score Standard'!$D92:$E92),IF(E36&lt;&gt;"",SUM('[2]CBL Score Standard'!$D92:$F92),IF(F36&lt;&gt;"",SUM('[2]CBL Score Standard'!$D92:$G92),IF(G36&lt;&gt;"",SUM('[2]CBL Score Standard'!$D92:$H92,0))))))</f>
        <v>0.13742071881606766</v>
      </c>
      <c r="K36" s="1030"/>
      <c r="L36" s="1030"/>
      <c r="M36" s="934" t="s">
        <v>6</v>
      </c>
      <c r="N36" s="889" t="s">
        <v>54</v>
      </c>
      <c r="O36" s="923" t="s">
        <v>345</v>
      </c>
      <c r="P36" s="995">
        <v>43644</v>
      </c>
      <c r="Q36" s="892" t="s">
        <v>209</v>
      </c>
      <c r="R36" s="898" t="s">
        <v>210</v>
      </c>
      <c r="S36" s="997"/>
      <c r="T36" s="997" t="s">
        <v>72</v>
      </c>
      <c r="U36" s="997"/>
      <c r="V36" s="997" t="s">
        <v>374</v>
      </c>
      <c r="W36" s="997"/>
      <c r="X36" s="997" t="s">
        <v>377</v>
      </c>
      <c r="Y36" s="973" t="s">
        <v>629</v>
      </c>
      <c r="Z36" s="981">
        <f t="shared" si="1"/>
        <v>0</v>
      </c>
      <c r="AA36" s="982"/>
      <c r="AB36" s="982"/>
      <c r="AC36" s="982"/>
      <c r="AD36" s="982"/>
      <c r="AE36" s="980"/>
      <c r="AF36" s="980"/>
      <c r="AG36" s="980"/>
      <c r="AH36" s="980"/>
      <c r="AI36" s="980"/>
      <c r="AJ36" s="980"/>
    </row>
    <row r="37" spans="1:36" x14ac:dyDescent="0.25">
      <c r="A37" s="940" t="s">
        <v>54</v>
      </c>
      <c r="B37" s="933" t="s">
        <v>345</v>
      </c>
      <c r="C37" s="1003"/>
      <c r="D37" s="1002"/>
      <c r="E37" s="1002" t="s">
        <v>77</v>
      </c>
      <c r="F37" s="1002"/>
      <c r="G37" s="1002"/>
      <c r="H37" s="939">
        <f>IF(C37&lt;&gt;"",'[2]CBL Score Standard'!$D93,IF(D37&lt;&gt;"",SUM('[2]CBL Score Standard'!$D93:$E93),IF(E37&lt;&gt;"",SUM('[2]CBL Score Standard'!$D93:$F93),IF(F37&lt;&gt;"",SUM('[2]CBL Score Standard'!$D93:$G93),IF(G37&lt;&gt;"",SUM('[2]CBL Score Standard'!$D93:$H93,0))))))</f>
        <v>7.468064199148379E-2</v>
      </c>
    </row>
    <row r="38" spans="1:36" ht="23.4" x14ac:dyDescent="0.45">
      <c r="A38" s="940" t="s">
        <v>54</v>
      </c>
      <c r="B38" s="933" t="s">
        <v>231</v>
      </c>
      <c r="C38" s="1003"/>
      <c r="D38" s="1003"/>
      <c r="E38" s="1002"/>
      <c r="F38" s="1002"/>
      <c r="G38" s="1002"/>
      <c r="H38" s="939" t="b">
        <f>IF(C38&lt;&gt;"",'[2]CBL Score Standard'!$D94,IF(D38&lt;&gt;"",SUM('[2]CBL Score Standard'!$D94:$E94),IF(E38&lt;&gt;"",SUM('[2]CBL Score Standard'!$D94:$F94),IF(F38&lt;&gt;"",SUM('[2]CBL Score Standard'!$D94:$G94),IF(G38&lt;&gt;"",SUM('[2]CBL Score Standard'!$D94:$H94,0))))))</f>
        <v>0</v>
      </c>
      <c r="K38" s="1173" t="s">
        <v>211</v>
      </c>
      <c r="L38" s="1174"/>
      <c r="M38" s="1174"/>
      <c r="N38" s="1174"/>
      <c r="O38" s="1174"/>
      <c r="P38" s="1174"/>
      <c r="Q38" s="1174"/>
      <c r="R38" s="1174"/>
      <c r="S38" s="1174"/>
      <c r="T38" s="1174"/>
      <c r="U38" s="1174"/>
      <c r="V38" s="1174"/>
      <c r="W38" s="1174"/>
      <c r="X38" s="1174"/>
      <c r="Y38" s="1174"/>
      <c r="Z38" s="985"/>
      <c r="AA38" s="1026"/>
      <c r="AB38" s="1026"/>
      <c r="AC38" s="1026"/>
      <c r="AD38" s="1026"/>
      <c r="AE38" s="1026"/>
      <c r="AF38" s="1026"/>
      <c r="AG38" s="1026"/>
      <c r="AH38" s="1026"/>
      <c r="AI38" s="1026"/>
      <c r="AJ38" s="1026"/>
    </row>
    <row r="39" spans="1:36" ht="13.8" x14ac:dyDescent="0.25">
      <c r="A39" s="940" t="s">
        <v>53</v>
      </c>
      <c r="B39" s="933" t="s">
        <v>371</v>
      </c>
      <c r="C39" s="1003"/>
      <c r="D39" s="1004"/>
      <c r="E39" s="1004"/>
      <c r="F39" s="1002"/>
      <c r="G39" s="1002"/>
      <c r="H39" s="939" t="b">
        <f>IF(C39&lt;&gt;"",'[2]CBL Score Standard'!$D95,IF(D39&lt;&gt;"",SUM('[2]CBL Score Standard'!$D95:$E95),IF(E39&lt;&gt;"",SUM('[2]CBL Score Standard'!$D95:$F95),IF(F39&lt;&gt;"",SUM('[2]CBL Score Standard'!$D95:$G95),IF(G39&lt;&gt;"",SUM('[2]CBL Score Standard'!$D95:$H95,0))))))</f>
        <v>0</v>
      </c>
      <c r="K39" s="1037" t="s">
        <v>133</v>
      </c>
      <c r="L39" s="1037" t="s">
        <v>91</v>
      </c>
      <c r="M39" s="1182" t="s">
        <v>75</v>
      </c>
      <c r="N39" s="1184" t="s">
        <v>134</v>
      </c>
      <c r="O39" s="1025" t="s">
        <v>135</v>
      </c>
      <c r="P39" s="1037" t="s">
        <v>136</v>
      </c>
      <c r="Q39" s="1037" t="s">
        <v>137</v>
      </c>
      <c r="R39" s="1037" t="s">
        <v>138</v>
      </c>
      <c r="S39" s="1192" t="s">
        <v>139</v>
      </c>
      <c r="T39" s="1191" t="s">
        <v>344</v>
      </c>
      <c r="U39" s="1191" t="s">
        <v>342</v>
      </c>
      <c r="V39" s="1191" t="s">
        <v>343</v>
      </c>
      <c r="W39" s="1027" t="s">
        <v>375</v>
      </c>
      <c r="X39" s="1027" t="s">
        <v>376</v>
      </c>
      <c r="Y39" s="1037" t="s">
        <v>140</v>
      </c>
      <c r="Z39" s="1186" t="s">
        <v>667</v>
      </c>
      <c r="AA39" s="1172" t="s">
        <v>666</v>
      </c>
      <c r="AB39" s="1172"/>
      <c r="AC39" s="1172" t="s">
        <v>668</v>
      </c>
      <c r="AD39" s="1172"/>
      <c r="AE39" s="1172" t="s">
        <v>669</v>
      </c>
      <c r="AF39" s="1172"/>
      <c r="AG39" s="1172" t="s">
        <v>670</v>
      </c>
      <c r="AH39" s="1172"/>
      <c r="AI39" s="1172" t="s">
        <v>671</v>
      </c>
      <c r="AJ39" s="1172"/>
    </row>
    <row r="40" spans="1:36" ht="13.8" customHeight="1" x14ac:dyDescent="0.25">
      <c r="A40" s="940" t="s">
        <v>53</v>
      </c>
      <c r="B40" s="933" t="s">
        <v>223</v>
      </c>
      <c r="C40" s="1003"/>
      <c r="D40" s="1003"/>
      <c r="E40" s="1004"/>
      <c r="F40" s="1002"/>
      <c r="G40" s="1002"/>
      <c r="H40" s="939" t="b">
        <f>IF(C40&lt;&gt;"",'[2]CBL Score Standard'!$D96,IF(D40&lt;&gt;"",SUM('[2]CBL Score Standard'!$D96:$E96),IF(E40&lt;&gt;"",SUM('[2]CBL Score Standard'!$D96:$F96),IF(F40&lt;&gt;"",SUM('[2]CBL Score Standard'!$D96:$G96),IF(G40&lt;&gt;"",SUM('[2]CBL Score Standard'!$D96:$H96,0))))))</f>
        <v>0</v>
      </c>
      <c r="K40" s="1031"/>
      <c r="L40" s="1031"/>
      <c r="M40" s="1183"/>
      <c r="N40" s="1190"/>
      <c r="O40" s="1024"/>
      <c r="P40" s="888" t="s">
        <v>141</v>
      </c>
      <c r="Q40" s="1031"/>
      <c r="R40" s="1031"/>
      <c r="S40" s="1191"/>
      <c r="T40" s="1191"/>
      <c r="U40" s="1191"/>
      <c r="V40" s="1191"/>
      <c r="W40" s="1027"/>
      <c r="X40" s="1027"/>
      <c r="Y40" s="1031"/>
      <c r="Z40" s="1187"/>
      <c r="AA40" s="1023" t="s">
        <v>672</v>
      </c>
      <c r="AB40" s="1023" t="s">
        <v>673</v>
      </c>
      <c r="AC40" s="1023" t="s">
        <v>672</v>
      </c>
      <c r="AD40" s="1023" t="s">
        <v>673</v>
      </c>
      <c r="AE40" s="1023" t="s">
        <v>672</v>
      </c>
      <c r="AF40" s="1023" t="s">
        <v>673</v>
      </c>
      <c r="AG40" s="1023" t="s">
        <v>672</v>
      </c>
      <c r="AH40" s="1023" t="s">
        <v>673</v>
      </c>
      <c r="AI40" s="1023" t="s">
        <v>672</v>
      </c>
      <c r="AJ40" s="1023" t="s">
        <v>673</v>
      </c>
    </row>
    <row r="41" spans="1:36" ht="13.8" x14ac:dyDescent="0.3">
      <c r="A41" s="940" t="s">
        <v>53</v>
      </c>
      <c r="B41" s="933" t="s">
        <v>226</v>
      </c>
      <c r="C41" s="1003"/>
      <c r="D41" s="1003"/>
      <c r="E41" s="1004"/>
      <c r="F41" s="1002"/>
      <c r="G41" s="1002"/>
      <c r="H41" s="939" t="b">
        <f>IF(C41&lt;&gt;"",'[2]CBL Score Standard'!$D97,IF(D41&lt;&gt;"",SUM('[2]CBL Score Standard'!$D97:$E97),IF(E41&lt;&gt;"",SUM('[2]CBL Score Standard'!$D97:$F97),IF(F41&lt;&gt;"",SUM('[2]CBL Score Standard'!$D97:$G97),IF(G41&lt;&gt;"",SUM('[2]CBL Score Standard'!$D97:$H97,0))))))</f>
        <v>0</v>
      </c>
      <c r="K41" s="1028" t="s">
        <v>142</v>
      </c>
      <c r="L41" s="1028" t="s">
        <v>143</v>
      </c>
      <c r="M41" s="934" t="s">
        <v>7</v>
      </c>
      <c r="N41" s="889" t="s">
        <v>56</v>
      </c>
      <c r="O41" s="923" t="s">
        <v>663</v>
      </c>
      <c r="P41" s="964" t="s">
        <v>145</v>
      </c>
      <c r="Q41" s="892" t="s">
        <v>212</v>
      </c>
      <c r="R41" s="898" t="s">
        <v>213</v>
      </c>
      <c r="S41" s="997" t="s">
        <v>617</v>
      </c>
      <c r="T41" s="421"/>
      <c r="U41" s="999">
        <v>44106</v>
      </c>
      <c r="V41" s="997" t="s">
        <v>374</v>
      </c>
      <c r="W41" s="997"/>
      <c r="X41" s="997"/>
      <c r="Y41" s="899" t="s">
        <v>214</v>
      </c>
      <c r="Z41" s="981">
        <f t="shared" ref="Z41:Z56" si="2">DATEDIF(AA41,AB41,"m")/12+DATEDIF(AC41,AD41,"m")/12+DATEDIF(AE41,AF41,"m")/12+DATEDIF(AG41,AH41,"m")/12+DATEDIF(AI41,AJ41,"m")/12</f>
        <v>0</v>
      </c>
      <c r="AA41" s="982"/>
      <c r="AB41" s="982"/>
      <c r="AC41" s="982"/>
      <c r="AD41" s="982"/>
      <c r="AE41" s="980"/>
      <c r="AF41" s="980"/>
      <c r="AG41" s="980"/>
      <c r="AH41" s="980"/>
      <c r="AI41" s="980"/>
      <c r="AJ41" s="980"/>
    </row>
    <row r="42" spans="1:36" ht="12.75" customHeight="1"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29"/>
      <c r="L42" s="1029"/>
      <c r="M42" s="934" t="s">
        <v>7</v>
      </c>
      <c r="N42" s="889" t="s">
        <v>56</v>
      </c>
      <c r="O42" s="923" t="s">
        <v>215</v>
      </c>
      <c r="P42" s="966"/>
      <c r="Q42" s="892" t="s">
        <v>164</v>
      </c>
      <c r="R42" s="898" t="s">
        <v>207</v>
      </c>
      <c r="S42" s="997" t="s">
        <v>617</v>
      </c>
      <c r="T42" s="997" t="s">
        <v>72</v>
      </c>
      <c r="U42" s="999">
        <v>44049</v>
      </c>
      <c r="V42" s="997" t="s">
        <v>374</v>
      </c>
      <c r="W42" s="997"/>
      <c r="X42" s="997"/>
      <c r="Y42" s="902" t="s">
        <v>216</v>
      </c>
      <c r="Z42" s="981">
        <f t="shared" si="2"/>
        <v>0</v>
      </c>
      <c r="AA42" s="982"/>
      <c r="AB42" s="982"/>
      <c r="AC42" s="982"/>
      <c r="AD42" s="982"/>
      <c r="AE42" s="980"/>
      <c r="AF42" s="980"/>
      <c r="AG42" s="980"/>
      <c r="AH42" s="980"/>
      <c r="AI42" s="980"/>
      <c r="AJ42" s="980"/>
    </row>
    <row r="43" spans="1:36" ht="27.6" x14ac:dyDescent="0.3">
      <c r="A43" s="940" t="s">
        <v>0</v>
      </c>
      <c r="B43" s="933" t="s">
        <v>426</v>
      </c>
      <c r="C43" s="1003"/>
      <c r="D43" s="1002"/>
      <c r="E43" s="1002" t="s">
        <v>77</v>
      </c>
      <c r="F43" s="1002"/>
      <c r="G43" s="1002"/>
      <c r="H43" s="939">
        <f>IF(C43&lt;&gt;"",'[2]CBL Score Standard'!$D99,IF(D43&lt;&gt;"",SUM('[2]CBL Score Standard'!$D99:$E99),IF(E43&lt;&gt;"",SUM('[2]CBL Score Standard'!$D99:$F99),IF(F43&lt;&gt;"",SUM('[2]CBL Score Standard'!$D99:$G99),IF(G43&lt;&gt;"",SUM('[2]CBL Score Standard'!$D99:$H99,0))))))</f>
        <v>7.468064199148379E-2</v>
      </c>
      <c r="K43" s="1029"/>
      <c r="L43" s="1029"/>
      <c r="M43" s="934" t="s">
        <v>7</v>
      </c>
      <c r="N43" s="889" t="s">
        <v>55</v>
      </c>
      <c r="O43" s="927" t="s">
        <v>664</v>
      </c>
      <c r="P43" s="966"/>
      <c r="Q43" s="976" t="s">
        <v>653</v>
      </c>
      <c r="R43" s="976" t="s">
        <v>654</v>
      </c>
      <c r="S43" s="997" t="s">
        <v>617</v>
      </c>
      <c r="T43" s="997" t="s">
        <v>72</v>
      </c>
      <c r="U43" s="999">
        <v>44111</v>
      </c>
      <c r="V43" s="997" t="s">
        <v>374</v>
      </c>
      <c r="W43" s="997"/>
      <c r="X43" s="997"/>
      <c r="Y43" s="905" t="s">
        <v>249</v>
      </c>
      <c r="Z43" s="981">
        <f t="shared" si="2"/>
        <v>0</v>
      </c>
      <c r="AA43" s="982"/>
      <c r="AB43" s="982"/>
      <c r="AC43" s="982"/>
      <c r="AD43" s="982"/>
      <c r="AE43" s="980"/>
      <c r="AF43" s="980"/>
      <c r="AG43" s="980"/>
      <c r="AH43" s="980"/>
      <c r="AI43" s="980"/>
      <c r="AJ43" s="980"/>
    </row>
    <row r="44" spans="1:36" ht="27.6" x14ac:dyDescent="0.3">
      <c r="A44" s="940" t="s">
        <v>41</v>
      </c>
      <c r="B44" s="933" t="s">
        <v>450</v>
      </c>
      <c r="C44" s="1002"/>
      <c r="D44" s="1002"/>
      <c r="E44" s="1002" t="s">
        <v>77</v>
      </c>
      <c r="F44" s="1002"/>
      <c r="G44" s="1002"/>
      <c r="H44" s="939">
        <f>IF(C44&lt;&gt;"",'[2]CBL Score Standard'!$D100,IF(D44&lt;&gt;"",SUM('[2]CBL Score Standard'!$D100:$E100),IF(E44&lt;&gt;"",SUM('[2]CBL Score Standard'!$D100:$F100),IF(F44&lt;&gt;"",SUM('[2]CBL Score Standard'!$D100:$G100),IF(G44&lt;&gt;"",SUM('[2]CBL Score Standard'!$D100:$H100,0))))))</f>
        <v>0.16558973290057469</v>
      </c>
      <c r="K44" s="1029"/>
      <c r="L44" s="1029"/>
      <c r="M44" s="934" t="s">
        <v>7</v>
      </c>
      <c r="N44" s="889" t="s">
        <v>55</v>
      </c>
      <c r="O44" s="923" t="s">
        <v>448</v>
      </c>
      <c r="P44" s="965"/>
      <c r="Q44" s="976" t="s">
        <v>655</v>
      </c>
      <c r="R44" s="976" t="s">
        <v>656</v>
      </c>
      <c r="S44" s="997" t="s">
        <v>617</v>
      </c>
      <c r="T44" s="997" t="s">
        <v>72</v>
      </c>
      <c r="U44" s="999">
        <v>44097</v>
      </c>
      <c r="V44" s="997" t="s">
        <v>374</v>
      </c>
      <c r="W44" s="997"/>
      <c r="X44" s="997"/>
      <c r="Y44" s="902" t="s">
        <v>219</v>
      </c>
      <c r="Z44" s="981">
        <f t="shared" si="2"/>
        <v>0</v>
      </c>
      <c r="AA44" s="982"/>
      <c r="AB44" s="982"/>
      <c r="AC44" s="982"/>
      <c r="AD44" s="982"/>
      <c r="AE44" s="980"/>
      <c r="AF44" s="980"/>
      <c r="AG44" s="980"/>
      <c r="AH44" s="980"/>
      <c r="AI44" s="980"/>
      <c r="AJ44" s="980"/>
    </row>
    <row r="45" spans="1:36" ht="26.4" x14ac:dyDescent="0.3">
      <c r="A45" s="940" t="s">
        <v>41</v>
      </c>
      <c r="B45" s="933" t="s">
        <v>178</v>
      </c>
      <c r="C45" s="1003"/>
      <c r="D45" s="1002" t="s">
        <v>77</v>
      </c>
      <c r="E45" s="1005"/>
      <c r="F45" s="1002"/>
      <c r="G45" s="1002"/>
      <c r="H45" s="939">
        <f>IF(C45&lt;&gt;"",'[2]CBL Score Standard'!$D101,IF(D45&lt;&gt;"",SUM('[2]CBL Score Standard'!$D101:$E101),IF(E45&lt;&gt;"",SUM('[2]CBL Score Standard'!$D101:$F101),IF(F45&lt;&gt;"",SUM('[2]CBL Score Standard'!$D101:$G101),IF(G45&lt;&gt;"",SUM('[2]CBL Score Standard'!$D101:$H101,0))))))</f>
        <v>4.6511627906976744E-2</v>
      </c>
      <c r="K45" s="1029"/>
      <c r="L45" s="1029"/>
      <c r="M45" s="934" t="s">
        <v>7</v>
      </c>
      <c r="N45" s="889" t="s">
        <v>55</v>
      </c>
      <c r="O45" s="923" t="s">
        <v>185</v>
      </c>
      <c r="P45" s="1028" t="s">
        <v>145</v>
      </c>
      <c r="Q45" s="976" t="s">
        <v>220</v>
      </c>
      <c r="R45" s="976" t="s">
        <v>270</v>
      </c>
      <c r="S45" s="997"/>
      <c r="T45" s="997"/>
      <c r="U45" s="997"/>
      <c r="V45" s="997"/>
      <c r="W45" s="997"/>
      <c r="X45" s="997"/>
      <c r="Y45" s="902" t="s">
        <v>186</v>
      </c>
      <c r="Z45" s="981">
        <f t="shared" si="2"/>
        <v>0</v>
      </c>
      <c r="AA45" s="982"/>
      <c r="AB45" s="982"/>
      <c r="AC45" s="982"/>
      <c r="AD45" s="982"/>
      <c r="AE45" s="980"/>
      <c r="AF45" s="980"/>
      <c r="AG45" s="980"/>
      <c r="AH45" s="980"/>
      <c r="AI45" s="980"/>
      <c r="AJ45" s="980"/>
    </row>
    <row r="46" spans="1:36" ht="27.6"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694</v>
      </c>
      <c r="P46" s="995">
        <v>43539</v>
      </c>
      <c r="Q46" s="976" t="s">
        <v>658</v>
      </c>
      <c r="R46" s="976" t="s">
        <v>657</v>
      </c>
      <c r="S46" s="997" t="s">
        <v>617</v>
      </c>
      <c r="T46" s="997"/>
      <c r="U46" s="999">
        <v>44035</v>
      </c>
      <c r="V46" s="997" t="s">
        <v>374</v>
      </c>
      <c r="W46" s="997"/>
      <c r="X46" s="997"/>
      <c r="Y46" s="902" t="s">
        <v>186</v>
      </c>
      <c r="Z46" s="981">
        <f t="shared" si="2"/>
        <v>0</v>
      </c>
      <c r="AA46" s="982"/>
      <c r="AB46" s="982"/>
      <c r="AC46" s="982"/>
      <c r="AD46" s="982"/>
      <c r="AE46" s="980"/>
      <c r="AF46" s="980"/>
      <c r="AG46" s="980"/>
      <c r="AH46" s="980"/>
      <c r="AI46" s="980"/>
      <c r="AJ46" s="980"/>
    </row>
    <row r="47" spans="1:36" ht="27.6" x14ac:dyDescent="0.3">
      <c r="A47" s="940" t="s">
        <v>144</v>
      </c>
      <c r="B47" s="933" t="s">
        <v>372</v>
      </c>
      <c r="C47" s="1002"/>
      <c r="D47" s="1002"/>
      <c r="E47" s="1002"/>
      <c r="F47" s="1002"/>
      <c r="G47" s="1002"/>
      <c r="H47" s="939" t="b">
        <f>IF(C47&lt;&gt;"",'[2]CBL Score Standard'!$D103,IF(D47&lt;&gt;"",SUM('[2]CBL Score Standard'!$D103:$E103),IF(E47&lt;&gt;"",SUM('[2]CBL Score Standard'!$D103:$F103),IF(F47&lt;&gt;"",SUM('[2]CBL Score Standard'!$D103:$G103),IF(G47&lt;&gt;"",SUM('[2]CBL Score Standard'!$D103:$H103,0))))))</f>
        <v>0</v>
      </c>
      <c r="K47" s="1029"/>
      <c r="L47" s="1029"/>
      <c r="M47" s="934" t="s">
        <v>7</v>
      </c>
      <c r="N47" s="889" t="s">
        <v>55</v>
      </c>
      <c r="O47" s="923" t="s">
        <v>665</v>
      </c>
      <c r="P47" s="995">
        <v>43607</v>
      </c>
      <c r="Q47" s="892" t="s">
        <v>221</v>
      </c>
      <c r="R47" s="898" t="s">
        <v>200</v>
      </c>
      <c r="S47" s="997" t="s">
        <v>637</v>
      </c>
      <c r="T47" s="997" t="s">
        <v>72</v>
      </c>
      <c r="U47" s="997"/>
      <c r="V47" s="997"/>
      <c r="W47" s="997"/>
      <c r="X47" s="997"/>
      <c r="Y47" s="899" t="s">
        <v>222</v>
      </c>
      <c r="Z47" s="981">
        <f t="shared" si="2"/>
        <v>0</v>
      </c>
      <c r="AA47" s="982"/>
      <c r="AB47" s="982"/>
      <c r="AC47" s="982"/>
      <c r="AD47" s="982"/>
      <c r="AE47" s="980"/>
      <c r="AF47" s="980"/>
      <c r="AG47" s="980"/>
      <c r="AH47" s="980"/>
      <c r="AI47" s="980"/>
      <c r="AJ47" s="980"/>
    </row>
    <row r="48" spans="1:36" ht="39.6" x14ac:dyDescent="0.3">
      <c r="A48" s="940" t="s">
        <v>144</v>
      </c>
      <c r="B48" s="933" t="s">
        <v>373</v>
      </c>
      <c r="C48" s="1002"/>
      <c r="D48" s="1002"/>
      <c r="E48" s="1002" t="s">
        <v>77</v>
      </c>
      <c r="F48" s="1002"/>
      <c r="G48" s="1002"/>
      <c r="H48" s="939">
        <f>IF(C48&lt;&gt;"",'[2]CBL Score Standard'!$D104,IF(D48&lt;&gt;"",SUM('[2]CBL Score Standard'!$D104:$E104),IF(E48&lt;&gt;"",SUM('[2]CBL Score Standard'!$D104:$F104),IF(F48&lt;&gt;"",SUM('[2]CBL Score Standard'!$D104:$G104),IF(G48&lt;&gt;"",SUM('[2]CBL Score Standard'!$D104:$H104,0))))))</f>
        <v>0.16558973290057469</v>
      </c>
      <c r="K48" s="1029"/>
      <c r="L48" s="1029"/>
      <c r="M48" s="934" t="s">
        <v>7</v>
      </c>
      <c r="N48" s="889" t="s">
        <v>53</v>
      </c>
      <c r="O48" s="923" t="s">
        <v>223</v>
      </c>
      <c r="P48" s="906">
        <v>43621</v>
      </c>
      <c r="Q48" s="891" t="s">
        <v>224</v>
      </c>
      <c r="R48" s="907" t="s">
        <v>225</v>
      </c>
      <c r="S48" s="997"/>
      <c r="T48" s="997"/>
      <c r="U48" s="997"/>
      <c r="V48" s="997"/>
      <c r="W48" s="997"/>
      <c r="X48" s="997"/>
      <c r="Y48" s="908" t="s">
        <v>632</v>
      </c>
      <c r="Z48" s="981">
        <f t="shared" si="2"/>
        <v>0</v>
      </c>
      <c r="AA48" s="982"/>
      <c r="AB48" s="982"/>
      <c r="AC48" s="982"/>
      <c r="AD48" s="982"/>
      <c r="AE48" s="980"/>
      <c r="AF48" s="980"/>
      <c r="AG48" s="980"/>
      <c r="AH48" s="980"/>
      <c r="AI48" s="980"/>
      <c r="AJ48" s="980"/>
    </row>
    <row r="49" spans="1:37" ht="13.8" x14ac:dyDescent="0.3">
      <c r="A49" s="940" t="s">
        <v>144</v>
      </c>
      <c r="B49" s="933" t="s">
        <v>452</v>
      </c>
      <c r="C49" s="1002"/>
      <c r="D49" s="1002"/>
      <c r="E49" s="1002" t="s">
        <v>77</v>
      </c>
      <c r="F49" s="1002"/>
      <c r="G49" s="1002"/>
      <c r="H49" s="939">
        <f>IF(C49&lt;&gt;"",'[2]CBL Score Standard'!$D105,IF(D49&lt;&gt;"",SUM('[2]CBL Score Standard'!$D105:$E105),IF(E49&lt;&gt;"",SUM('[2]CBL Score Standard'!$D105:$F105),IF(F49&lt;&gt;"",SUM('[2]CBL Score Standard'!$D105:$G105),IF(G49&lt;&gt;"",SUM('[2]CBL Score Standard'!$D105:$H105,0))))))</f>
        <v>0.16558973290057469</v>
      </c>
      <c r="K49" s="1029"/>
      <c r="L49" s="1029"/>
      <c r="M49" s="934" t="s">
        <v>7</v>
      </c>
      <c r="N49" s="889" t="s">
        <v>53</v>
      </c>
      <c r="O49" s="923" t="s">
        <v>226</v>
      </c>
      <c r="P49" s="906">
        <v>43602</v>
      </c>
      <c r="Q49" s="891" t="s">
        <v>227</v>
      </c>
      <c r="R49" s="907" t="s">
        <v>228</v>
      </c>
      <c r="S49" s="997" t="s">
        <v>637</v>
      </c>
      <c r="T49" s="997"/>
      <c r="U49" s="997"/>
      <c r="V49" s="997"/>
      <c r="W49" s="997"/>
      <c r="X49" s="997"/>
      <c r="Y49" s="908" t="s">
        <v>633</v>
      </c>
      <c r="Z49" s="981">
        <f t="shared" si="2"/>
        <v>0</v>
      </c>
      <c r="AA49" s="982"/>
      <c r="AB49" s="982"/>
      <c r="AC49" s="982"/>
      <c r="AD49" s="982"/>
      <c r="AE49" s="980"/>
      <c r="AF49" s="980"/>
      <c r="AG49" s="980"/>
      <c r="AH49" s="980"/>
      <c r="AI49" s="980"/>
      <c r="AJ49" s="980"/>
    </row>
    <row r="50" spans="1:37" ht="27.6" x14ac:dyDescent="0.25">
      <c r="A50" s="940" t="s">
        <v>144</v>
      </c>
      <c r="B50" s="933" t="s">
        <v>517</v>
      </c>
      <c r="C50" s="1002"/>
      <c r="D50" s="1002"/>
      <c r="E50" s="1002"/>
      <c r="F50" s="1002"/>
      <c r="G50" s="1002"/>
      <c r="H50" s="939" t="b">
        <f>IF(C50&lt;&gt;"",'[2]CBL Score Standard'!$D106,IF(D50&lt;&gt;"",SUM('[2]CBL Score Standard'!$D106:$E106),IF(E50&lt;&gt;"",SUM('[2]CBL Score Standard'!$D106:$F106),IF(F50&lt;&gt;"",SUM('[2]CBL Score Standard'!$D106:$G106),IF(G50&lt;&gt;"",SUM('[2]CBL Score Standard'!$D106:$H106,0))))))</f>
        <v>0</v>
      </c>
      <c r="K50" s="1029"/>
      <c r="L50" s="1029"/>
      <c r="M50" s="934" t="s">
        <v>7</v>
      </c>
      <c r="N50" s="889" t="s">
        <v>59</v>
      </c>
      <c r="O50" s="925" t="s">
        <v>684</v>
      </c>
      <c r="P50" s="906">
        <v>43623</v>
      </c>
      <c r="Q50" s="891" t="s">
        <v>153</v>
      </c>
      <c r="R50" s="907" t="s">
        <v>156</v>
      </c>
      <c r="S50" s="997"/>
      <c r="T50" s="997" t="s">
        <v>72</v>
      </c>
      <c r="U50" s="997"/>
      <c r="V50" s="997" t="s">
        <v>374</v>
      </c>
      <c r="W50" s="997"/>
      <c r="X50" s="997"/>
      <c r="Y50" s="908" t="s">
        <v>631</v>
      </c>
      <c r="Z50" s="981">
        <f t="shared" si="2"/>
        <v>0</v>
      </c>
      <c r="AA50" s="982"/>
      <c r="AB50" s="982"/>
      <c r="AC50" s="982"/>
      <c r="AD50" s="982"/>
      <c r="AE50" s="980"/>
      <c r="AF50" s="980"/>
      <c r="AG50" s="980"/>
      <c r="AH50" s="980"/>
      <c r="AI50" s="980"/>
      <c r="AJ50" s="980"/>
    </row>
    <row r="51" spans="1:37" ht="27.6" x14ac:dyDescent="0.25">
      <c r="A51" s="940" t="s">
        <v>144</v>
      </c>
      <c r="B51" s="933" t="s">
        <v>661</v>
      </c>
      <c r="C51" s="1002"/>
      <c r="D51" s="1002"/>
      <c r="E51" s="1002" t="s">
        <v>77</v>
      </c>
      <c r="F51" s="1002"/>
      <c r="G51" s="1002"/>
      <c r="H51" s="939">
        <f>IF(C51&lt;&gt;"",'[2]CBL Score Standard'!$D107,IF(D51&lt;&gt;"",SUM('[2]CBL Score Standard'!$D107:$E107),IF(E51&lt;&gt;"",SUM('[2]CBL Score Standard'!$D107:$F107),IF(F51&lt;&gt;"",SUM('[2]CBL Score Standard'!$D107:$G107),IF(G51&lt;&gt;"",SUM('[2]CBL Score Standard'!$D107:$H107,0))))))</f>
        <v>0.16558973290057469</v>
      </c>
      <c r="K51" s="1029"/>
      <c r="L51" s="1029"/>
      <c r="M51" s="934" t="s">
        <v>7</v>
      </c>
      <c r="N51" s="889" t="s">
        <v>59</v>
      </c>
      <c r="O51" s="925" t="s">
        <v>683</v>
      </c>
      <c r="P51" s="906">
        <v>43623</v>
      </c>
      <c r="Q51" s="917" t="s">
        <v>153</v>
      </c>
      <c r="R51" s="382" t="s">
        <v>156</v>
      </c>
      <c r="S51" s="997" t="s">
        <v>617</v>
      </c>
      <c r="T51" s="997" t="s">
        <v>72</v>
      </c>
      <c r="U51" s="999">
        <v>44117</v>
      </c>
      <c r="V51" s="997" t="s">
        <v>374</v>
      </c>
      <c r="W51" s="997"/>
      <c r="X51" s="997"/>
      <c r="Y51" s="908" t="s">
        <v>631</v>
      </c>
      <c r="Z51" s="981">
        <f t="shared" si="2"/>
        <v>0</v>
      </c>
      <c r="AA51" s="982"/>
      <c r="AB51" s="982"/>
      <c r="AC51" s="982"/>
      <c r="AD51" s="982"/>
      <c r="AE51" s="980"/>
      <c r="AF51" s="980"/>
      <c r="AG51" s="980"/>
      <c r="AH51" s="980"/>
      <c r="AI51" s="980"/>
      <c r="AJ51" s="980"/>
    </row>
    <row r="52" spans="1:37" ht="41.4" x14ac:dyDescent="0.25">
      <c r="A52" s="940" t="s">
        <v>144</v>
      </c>
      <c r="B52" s="933" t="s">
        <v>662</v>
      </c>
      <c r="C52" s="1004"/>
      <c r="D52" s="1004"/>
      <c r="E52" s="1004" t="s">
        <v>77</v>
      </c>
      <c r="F52" s="1002"/>
      <c r="G52" s="1002"/>
      <c r="H52" s="939">
        <f>IF(C52&lt;&gt;"",'[2]CBL Score Standard'!$D108,IF(D52&lt;&gt;"",SUM('[2]CBL Score Standard'!$D108:$E108),IF(E52&lt;&gt;"",SUM('[2]CBL Score Standard'!$D108:$F108),IF(F52&lt;&gt;"",SUM('[2]CBL Score Standard'!$D108:$G108),IF(G52&lt;&gt;"",SUM('[2]CBL Score Standard'!$D108:$H108,0))))))</f>
        <v>0.16558973290057469</v>
      </c>
      <c r="K52" s="1029"/>
      <c r="L52" s="1029"/>
      <c r="M52" s="934" t="s">
        <v>7</v>
      </c>
      <c r="N52" s="889" t="s">
        <v>56</v>
      </c>
      <c r="O52" s="925" t="s">
        <v>67</v>
      </c>
      <c r="P52" s="381"/>
      <c r="Q52" s="384" t="s">
        <v>639</v>
      </c>
      <c r="R52" s="384" t="s">
        <v>640</v>
      </c>
      <c r="S52" s="997"/>
      <c r="T52" s="997"/>
      <c r="U52" s="997"/>
      <c r="V52" s="997"/>
      <c r="W52" s="997"/>
      <c r="X52" s="997"/>
      <c r="Y52" s="908" t="s">
        <v>634</v>
      </c>
      <c r="Z52" s="981">
        <f t="shared" si="2"/>
        <v>0</v>
      </c>
      <c r="AA52" s="982"/>
      <c r="AB52" s="982"/>
      <c r="AC52" s="982"/>
      <c r="AD52" s="982"/>
      <c r="AE52" s="980"/>
      <c r="AF52" s="980"/>
      <c r="AG52" s="980"/>
      <c r="AH52" s="980"/>
      <c r="AI52" s="980"/>
      <c r="AJ52" s="980"/>
    </row>
    <row r="53" spans="1:37" ht="27.6" x14ac:dyDescent="0.25">
      <c r="A53" s="940" t="s">
        <v>144</v>
      </c>
      <c r="B53" s="933" t="s">
        <v>187</v>
      </c>
      <c r="C53" s="1003"/>
      <c r="D53" s="1002"/>
      <c r="E53" s="1002"/>
      <c r="F53" s="1002"/>
      <c r="G53" s="1002"/>
      <c r="H53" s="939" t="b">
        <f>IF(C53&lt;&gt;"",'[2]CBL Score Standard'!$D109,IF(D53&lt;&gt;"",SUM('[2]CBL Score Standard'!$D109:$E109),IF(E53&lt;&gt;"",SUM('[2]CBL Score Standard'!$D109:$F109),IF(F53&lt;&gt;"",SUM('[2]CBL Score Standard'!$D109:$G109),IF(G53&lt;&gt;"",SUM('[2]CBL Score Standard'!$D109:$H109,0))))))</f>
        <v>0</v>
      </c>
      <c r="K53" s="1029"/>
      <c r="L53" s="1029"/>
      <c r="M53" s="934" t="s">
        <v>7</v>
      </c>
      <c r="N53" s="889" t="s">
        <v>55</v>
      </c>
      <c r="O53" s="925" t="s">
        <v>1</v>
      </c>
      <c r="P53" s="381"/>
      <c r="Q53" s="384" t="s">
        <v>641</v>
      </c>
      <c r="R53" s="384" t="s">
        <v>318</v>
      </c>
      <c r="S53" s="997"/>
      <c r="T53" s="997"/>
      <c r="U53" s="997"/>
      <c r="V53" s="997"/>
      <c r="W53" s="997"/>
      <c r="X53" s="997"/>
      <c r="Y53" s="908" t="s">
        <v>635</v>
      </c>
      <c r="Z53" s="981">
        <f t="shared" si="2"/>
        <v>0</v>
      </c>
      <c r="AA53" s="982"/>
      <c r="AB53" s="982"/>
      <c r="AC53" s="982"/>
      <c r="AD53" s="982"/>
      <c r="AE53" s="980"/>
      <c r="AF53" s="980"/>
      <c r="AG53" s="980"/>
      <c r="AH53" s="980"/>
      <c r="AI53" s="980"/>
      <c r="AJ53" s="980"/>
    </row>
    <row r="54" spans="1:37" ht="28.8" x14ac:dyDescent="0.25">
      <c r="A54" s="940" t="s">
        <v>144</v>
      </c>
      <c r="B54" s="933" t="s">
        <v>188</v>
      </c>
      <c r="C54" s="1003"/>
      <c r="D54" s="1002"/>
      <c r="E54" s="1002"/>
      <c r="F54" s="1002"/>
      <c r="G54" s="1002"/>
      <c r="H54" s="939" t="b">
        <f>IF(C54&lt;&gt;"",'[2]CBL Score Standard'!$D110,IF(D54&lt;&gt;"",SUM('[2]CBL Score Standard'!$D110:$E110),IF(E54&lt;&gt;"",SUM('[2]CBL Score Standard'!$D110:$F110),IF(F54&lt;&gt;"",SUM('[2]CBL Score Standard'!$D110:$G110),IF(G54&lt;&gt;"",SUM('[2]CBL Score Standard'!$D110:$H110,0))))))</f>
        <v>0</v>
      </c>
      <c r="K54" s="1029"/>
      <c r="L54" s="1029"/>
      <c r="M54" s="934" t="s">
        <v>7</v>
      </c>
      <c r="N54" s="889" t="s">
        <v>56</v>
      </c>
      <c r="O54" s="925" t="s">
        <v>419</v>
      </c>
      <c r="P54" s="381">
        <v>43684</v>
      </c>
      <c r="Q54" s="924" t="s">
        <v>420</v>
      </c>
      <c r="R54" s="924" t="s">
        <v>420</v>
      </c>
      <c r="S54" s="997" t="s">
        <v>617</v>
      </c>
      <c r="T54" s="997" t="s">
        <v>72</v>
      </c>
      <c r="U54" s="999">
        <v>44113</v>
      </c>
      <c r="V54" s="997" t="s">
        <v>374</v>
      </c>
      <c r="W54" s="997"/>
      <c r="X54" s="997"/>
      <c r="Y54" s="973" t="s">
        <v>630</v>
      </c>
      <c r="Z54" s="981">
        <f t="shared" si="2"/>
        <v>0</v>
      </c>
      <c r="AA54" s="982"/>
      <c r="AB54" s="982"/>
      <c r="AC54" s="982"/>
      <c r="AD54" s="982"/>
      <c r="AE54" s="980"/>
      <c r="AF54" s="980"/>
      <c r="AG54" s="980"/>
      <c r="AH54" s="980"/>
      <c r="AI54" s="980"/>
      <c r="AJ54" s="980"/>
    </row>
    <row r="55" spans="1:37" s="883" customFormat="1" ht="14.4" x14ac:dyDescent="0.3">
      <c r="A55" s="940" t="s">
        <v>144</v>
      </c>
      <c r="B55" s="933" t="s">
        <v>189</v>
      </c>
      <c r="C55" s="1003"/>
      <c r="D55" s="1004"/>
      <c r="E55" s="1004"/>
      <c r="F55" s="1002"/>
      <c r="G55" s="1002"/>
      <c r="H55" s="939" t="b">
        <f>IF(C55&lt;&gt;"",'[2]CBL Score Standard'!$D111,IF(D55&lt;&gt;"",SUM('[2]CBL Score Standard'!$D111:$E111),IF(E55&lt;&gt;"",SUM('[2]CBL Score Standard'!$D111:$F111),IF(F55&lt;&gt;"",SUM('[2]CBL Score Standard'!$D111:$G111),IF(G55&lt;&gt;"",SUM('[2]CBL Score Standard'!$D111:$H111,0))))))</f>
        <v>0</v>
      </c>
      <c r="K55" s="1029"/>
      <c r="L55" s="1029"/>
      <c r="M55" s="934" t="s">
        <v>7</v>
      </c>
      <c r="N55" s="889" t="s">
        <v>56</v>
      </c>
      <c r="O55" s="925" t="s">
        <v>421</v>
      </c>
      <c r="P55" s="890" t="s">
        <v>230</v>
      </c>
      <c r="Q55" s="918" t="s">
        <v>230</v>
      </c>
      <c r="R55" s="383" t="s">
        <v>230</v>
      </c>
      <c r="S55" s="997"/>
      <c r="T55" s="997"/>
      <c r="U55" s="997"/>
      <c r="V55" s="997"/>
      <c r="W55" s="997"/>
      <c r="X55" s="997"/>
      <c r="Y55" s="973" t="s">
        <v>628</v>
      </c>
      <c r="Z55" s="981">
        <f t="shared" si="2"/>
        <v>0</v>
      </c>
      <c r="AA55" s="982"/>
      <c r="AB55" s="982"/>
      <c r="AC55" s="982"/>
      <c r="AD55" s="982"/>
      <c r="AE55" s="980"/>
      <c r="AF55" s="980"/>
      <c r="AG55" s="980"/>
      <c r="AH55" s="980"/>
      <c r="AI55" s="980"/>
      <c r="AJ55" s="980"/>
      <c r="AK55" s="884"/>
    </row>
    <row r="56" spans="1:37" s="883" customFormat="1" ht="14.4" x14ac:dyDescent="0.3">
      <c r="A56" s="940" t="s">
        <v>144</v>
      </c>
      <c r="B56" s="933" t="s">
        <v>190</v>
      </c>
      <c r="C56" s="1003"/>
      <c r="D56" s="1004"/>
      <c r="E56" s="1004"/>
      <c r="F56" s="1002"/>
      <c r="G56" s="1002"/>
      <c r="H56" s="939" t="b">
        <f>IF(C56&lt;&gt;"",'[2]CBL Score Standard'!$D112,IF(D56&lt;&gt;"",SUM('[2]CBL Score Standard'!$D112:$E112),IF(E56&lt;&gt;"",SUM('[2]CBL Score Standard'!$D112:$F112),IF(F56&lt;&gt;"",SUM('[2]CBL Score Standard'!$D112:$G112),IF(G56&lt;&gt;"",SUM('[2]CBL Score Standard'!$D112:$H112,0))))))</f>
        <v>0</v>
      </c>
      <c r="K56" s="1030"/>
      <c r="L56" s="1030"/>
      <c r="M56" s="934" t="s">
        <v>7</v>
      </c>
      <c r="N56" s="889" t="s">
        <v>54</v>
      </c>
      <c r="O56" s="925" t="s">
        <v>231</v>
      </c>
      <c r="P56" s="995">
        <v>43610</v>
      </c>
      <c r="Q56" s="892" t="s">
        <v>164</v>
      </c>
      <c r="R56" s="898" t="s">
        <v>165</v>
      </c>
      <c r="S56" s="997"/>
      <c r="T56" s="997"/>
      <c r="U56" s="997"/>
      <c r="V56" s="997"/>
      <c r="W56" s="997"/>
      <c r="X56" s="997"/>
      <c r="Y56" s="902" t="s">
        <v>232</v>
      </c>
      <c r="Z56" s="981">
        <f t="shared" si="2"/>
        <v>0</v>
      </c>
      <c r="AA56" s="982"/>
      <c r="AB56" s="982"/>
      <c r="AC56" s="982"/>
      <c r="AD56" s="982"/>
      <c r="AE56" s="980"/>
      <c r="AF56" s="980"/>
      <c r="AG56" s="980"/>
      <c r="AH56" s="980"/>
      <c r="AI56" s="980"/>
      <c r="AJ56" s="980"/>
    </row>
    <row r="57" spans="1:37" ht="26.4" x14ac:dyDescent="0.3">
      <c r="A57" s="940" t="s">
        <v>144</v>
      </c>
      <c r="B57" s="933" t="s">
        <v>191</v>
      </c>
      <c r="C57" s="1003"/>
      <c r="D57" s="1002"/>
      <c r="E57" s="1002" t="s">
        <v>77</v>
      </c>
      <c r="F57" s="1002"/>
      <c r="G57" s="1002"/>
      <c r="H57" s="939">
        <f>IF(C57&lt;&gt;"",'[2]CBL Score Standard'!$D113,IF(D57&lt;&gt;"",SUM('[2]CBL Score Standard'!$D113:$E113),IF(E57&lt;&gt;"",SUM('[2]CBL Score Standard'!$D113:$F113),IF(F57&lt;&gt;"",SUM('[2]CBL Score Standard'!$D113:$G113),IF(G57&lt;&gt;"",SUM('[2]CBL Score Standard'!$D113:$H113,0))))))</f>
        <v>7.468064199148379E-2</v>
      </c>
      <c r="AK57" s="883"/>
    </row>
    <row r="58" spans="1:37" ht="26.4" customHeight="1" x14ac:dyDescent="0.45">
      <c r="A58" s="940" t="s">
        <v>55</v>
      </c>
      <c r="B58" s="933" t="s">
        <v>419</v>
      </c>
      <c r="C58" s="1003"/>
      <c r="D58" s="1003"/>
      <c r="E58" s="1004" t="s">
        <v>77</v>
      </c>
      <c r="F58" s="1002"/>
      <c r="G58" s="1002"/>
      <c r="H58" s="939">
        <f>IF(C58&lt;&gt;"",'[2]CBL Score Standard'!$D114,IF(D58&lt;&gt;"",SUM('[2]CBL Score Standard'!$D114:$E114),IF(E58&lt;&gt;"",SUM('[2]CBL Score Standard'!$D114:$F114),IF(F58&lt;&gt;"",SUM('[2]CBL Score Standard'!$D114:$G114),IF(G58&lt;&gt;"",SUM('[2]CBL Score Standard'!$D114:$H114,0))))))</f>
        <v>2.8169014084507043E-2</v>
      </c>
      <c r="K58" s="1173" t="s">
        <v>233</v>
      </c>
      <c r="L58" s="1174"/>
      <c r="M58" s="1174"/>
      <c r="N58" s="1174"/>
      <c r="O58" s="1174"/>
      <c r="P58" s="1174"/>
      <c r="Q58" s="1174"/>
      <c r="R58" s="1174"/>
      <c r="S58" s="1174"/>
      <c r="T58" s="1174"/>
      <c r="U58" s="1174"/>
      <c r="V58" s="1174"/>
      <c r="W58" s="1174"/>
      <c r="X58" s="1174"/>
      <c r="Y58" s="1174"/>
      <c r="Z58" s="985"/>
      <c r="AA58" s="1026"/>
      <c r="AB58" s="1026"/>
      <c r="AC58" s="1026"/>
      <c r="AD58" s="1026"/>
      <c r="AE58" s="1026"/>
      <c r="AF58" s="1026"/>
      <c r="AG58" s="1026"/>
      <c r="AH58" s="1026"/>
      <c r="AI58" s="1026"/>
      <c r="AJ58" s="1026"/>
    </row>
    <row r="59" spans="1:37" ht="26.4" x14ac:dyDescent="0.25">
      <c r="A59" s="940" t="s">
        <v>56</v>
      </c>
      <c r="B59" s="933" t="s">
        <v>421</v>
      </c>
      <c r="C59" s="1003"/>
      <c r="D59" s="1003"/>
      <c r="E59" s="1004"/>
      <c r="F59" s="1002"/>
      <c r="G59" s="1002"/>
      <c r="H59" s="939" t="b">
        <f>IF(C59&lt;&gt;"",'[2]CBL Score Standard'!$D115,IF(D59&lt;&gt;"",SUM('[2]CBL Score Standard'!$D115:$E115),IF(E59&lt;&gt;"",SUM('[2]CBL Score Standard'!$D115:$F115),IF(F59&lt;&gt;"",SUM('[2]CBL Score Standard'!$D115:$G115),IF(G59&lt;&gt;"",SUM('[2]CBL Score Standard'!$D115:$H115,0))))))</f>
        <v>0</v>
      </c>
      <c r="K59" s="1037" t="s">
        <v>133</v>
      </c>
      <c r="L59" s="1037" t="s">
        <v>91</v>
      </c>
      <c r="M59" s="1182" t="s">
        <v>75</v>
      </c>
      <c r="N59" s="1184" t="s">
        <v>134</v>
      </c>
      <c r="O59" s="1025" t="s">
        <v>135</v>
      </c>
      <c r="P59" s="1037" t="s">
        <v>136</v>
      </c>
      <c r="Q59" s="1037" t="s">
        <v>137</v>
      </c>
      <c r="R59" s="1037" t="s">
        <v>138</v>
      </c>
      <c r="S59" s="1192" t="s">
        <v>139</v>
      </c>
      <c r="T59" s="1191" t="s">
        <v>344</v>
      </c>
      <c r="U59" s="1191" t="s">
        <v>342</v>
      </c>
      <c r="V59" s="1191" t="s">
        <v>343</v>
      </c>
      <c r="W59" s="1027" t="s">
        <v>375</v>
      </c>
      <c r="X59" s="1027" t="s">
        <v>376</v>
      </c>
      <c r="Y59" s="1037" t="s">
        <v>140</v>
      </c>
      <c r="Z59" s="1186" t="s">
        <v>667</v>
      </c>
      <c r="AA59" s="1172" t="s">
        <v>666</v>
      </c>
      <c r="AB59" s="1172"/>
      <c r="AC59" s="1172" t="s">
        <v>668</v>
      </c>
      <c r="AD59" s="1172"/>
      <c r="AE59" s="1172" t="s">
        <v>669</v>
      </c>
      <c r="AF59" s="1172"/>
      <c r="AG59" s="1172" t="s">
        <v>670</v>
      </c>
      <c r="AH59" s="1172"/>
      <c r="AI59" s="1172" t="s">
        <v>671</v>
      </c>
      <c r="AJ59" s="1172"/>
    </row>
    <row r="60" spans="1:37" ht="41.4" x14ac:dyDescent="0.25">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031"/>
      <c r="L60" s="1031"/>
      <c r="M60" s="1183"/>
      <c r="N60" s="1185"/>
      <c r="O60" s="1024"/>
      <c r="P60" s="888" t="s">
        <v>141</v>
      </c>
      <c r="Q60" s="1031"/>
      <c r="R60" s="1031"/>
      <c r="S60" s="1191"/>
      <c r="T60" s="1191"/>
      <c r="U60" s="1191"/>
      <c r="V60" s="1191"/>
      <c r="W60" s="1027"/>
      <c r="X60" s="1027"/>
      <c r="Y60" s="1031"/>
      <c r="Z60" s="1187"/>
      <c r="AA60" s="1023" t="s">
        <v>672</v>
      </c>
      <c r="AB60" s="1023" t="s">
        <v>673</v>
      </c>
      <c r="AC60" s="1023" t="s">
        <v>672</v>
      </c>
      <c r="AD60" s="1023" t="s">
        <v>673</v>
      </c>
      <c r="AE60" s="1023" t="s">
        <v>672</v>
      </c>
      <c r="AF60" s="1023" t="s">
        <v>673</v>
      </c>
      <c r="AG60" s="1023" t="s">
        <v>672</v>
      </c>
      <c r="AH60" s="1023" t="s">
        <v>673</v>
      </c>
      <c r="AI60" s="1023" t="s">
        <v>672</v>
      </c>
      <c r="AJ60" s="1023" t="s">
        <v>673</v>
      </c>
    </row>
    <row r="61" spans="1:37" ht="13.8" x14ac:dyDescent="0.25">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028" t="s">
        <v>142</v>
      </c>
      <c r="L61" s="1028" t="s">
        <v>143</v>
      </c>
      <c r="M61" s="934" t="s">
        <v>8</v>
      </c>
      <c r="N61" s="910" t="s">
        <v>2</v>
      </c>
      <c r="O61" s="891" t="s">
        <v>234</v>
      </c>
      <c r="P61" s="911"/>
      <c r="Q61" s="909"/>
      <c r="R61" s="912"/>
      <c r="S61" s="997"/>
      <c r="T61" s="997"/>
      <c r="U61" s="997"/>
      <c r="V61" s="997"/>
      <c r="W61" s="997"/>
      <c r="X61" s="997"/>
      <c r="Y61" s="908"/>
      <c r="Z61" s="981">
        <f t="shared" ref="Z61:Z68" si="3">DATEDIF(AA61,AB61,"m")/12+DATEDIF(AC61,AD61,"m")/12+DATEDIF(AE61,AF61,"m")/12+DATEDIF(AG61,AH61,"m")/12+DATEDIF(AI61,AJ61,"m")/12</f>
        <v>0</v>
      </c>
      <c r="AA61" s="982"/>
      <c r="AB61" s="982"/>
      <c r="AC61" s="982"/>
      <c r="AD61" s="982"/>
      <c r="AE61" s="980"/>
      <c r="AF61" s="980"/>
      <c r="AG61" s="980"/>
      <c r="AH61" s="980"/>
      <c r="AI61" s="980"/>
      <c r="AJ61" s="980"/>
    </row>
    <row r="62" spans="1:37" ht="27.6" x14ac:dyDescent="0.25">
      <c r="A62" s="940" t="s">
        <v>56</v>
      </c>
      <c r="B62" s="933" t="s">
        <v>67</v>
      </c>
      <c r="C62" s="1003"/>
      <c r="D62" s="1003"/>
      <c r="E62" s="1002"/>
      <c r="F62" s="1002"/>
      <c r="G62" s="1002"/>
      <c r="H62" s="939" t="b">
        <f>IF(C62&lt;&gt;"",'[2]CBL Score Standard'!$D118,IF(D62&lt;&gt;"",SUM('[2]CBL Score Standard'!$D118:$E118),IF(E62&lt;&gt;"",SUM('[2]CBL Score Standard'!$D118:$F118),IF(F62&lt;&gt;"",SUM('[2]CBL Score Standard'!$D118:$G118),IF(G62&lt;&gt;"",SUM('[2]CBL Score Standard'!$D118:$H118,0))))))</f>
        <v>0</v>
      </c>
      <c r="K62" s="1029"/>
      <c r="L62" s="1029"/>
      <c r="M62" s="934" t="s">
        <v>8</v>
      </c>
      <c r="N62" s="910" t="s">
        <v>63</v>
      </c>
      <c r="O62" s="891" t="s">
        <v>236</v>
      </c>
      <c r="P62" s="911"/>
      <c r="Q62" s="909"/>
      <c r="R62" s="912"/>
      <c r="S62" s="997"/>
      <c r="T62" s="997"/>
      <c r="U62" s="997"/>
      <c r="V62" s="997"/>
      <c r="W62" s="997"/>
      <c r="X62" s="997"/>
      <c r="Y62" s="908"/>
      <c r="Z62" s="981">
        <f t="shared" si="3"/>
        <v>0</v>
      </c>
      <c r="AA62" s="982"/>
      <c r="AB62" s="982"/>
      <c r="AC62" s="982"/>
      <c r="AD62" s="982"/>
      <c r="AE62" s="980"/>
      <c r="AF62" s="980"/>
      <c r="AG62" s="980"/>
      <c r="AH62" s="980"/>
      <c r="AI62" s="980"/>
      <c r="AJ62" s="980"/>
    </row>
    <row r="63" spans="1:37" ht="12.75" customHeight="1" thickBot="1" x14ac:dyDescent="0.3">
      <c r="A63" s="941" t="s">
        <v>55</v>
      </c>
      <c r="B63" s="933" t="s">
        <v>1</v>
      </c>
      <c r="C63" s="1003"/>
      <c r="D63" s="1003"/>
      <c r="E63" s="1002"/>
      <c r="F63" s="1002"/>
      <c r="G63" s="1002"/>
      <c r="H63" s="939" t="b">
        <f>IF(C63&lt;&gt;"",'[2]CBL Score Standard'!$D119,IF(D63&lt;&gt;"",SUM('[2]CBL Score Standard'!$D119:$E119),IF(E63&lt;&gt;"",SUM('[2]CBL Score Standard'!$D119:$F119),IF(F63&lt;&gt;"",SUM('[2]CBL Score Standard'!$D119:$G119),IF(G63&lt;&gt;"",SUM('[2]CBL Score Standard'!$D119:$H119,0))))))</f>
        <v>0</v>
      </c>
      <c r="K63" s="1029"/>
      <c r="L63" s="1029"/>
      <c r="M63" s="934" t="s">
        <v>8</v>
      </c>
      <c r="N63" s="889" t="s">
        <v>56</v>
      </c>
      <c r="O63" s="891" t="s">
        <v>237</v>
      </c>
      <c r="P63" s="911"/>
      <c r="Q63" s="909"/>
      <c r="R63" s="912"/>
      <c r="S63" s="997"/>
      <c r="T63" s="997"/>
      <c r="U63" s="997"/>
      <c r="V63" s="997"/>
      <c r="W63" s="997"/>
      <c r="X63" s="997"/>
      <c r="Y63" s="908"/>
      <c r="Z63" s="981">
        <f t="shared" si="3"/>
        <v>0</v>
      </c>
      <c r="AA63" s="982"/>
      <c r="AB63" s="982"/>
      <c r="AC63" s="982"/>
      <c r="AD63" s="982"/>
      <c r="AE63" s="980"/>
      <c r="AF63" s="980"/>
      <c r="AG63" s="980"/>
      <c r="AH63" s="980"/>
      <c r="AI63" s="980"/>
      <c r="AJ63" s="980"/>
    </row>
    <row r="64" spans="1:37" ht="14.4" thickBot="1" x14ac:dyDescent="0.35">
      <c r="A64" s="1175" t="s">
        <v>79</v>
      </c>
      <c r="B64" s="1176"/>
      <c r="C64" s="1177"/>
      <c r="D64" s="1177"/>
      <c r="E64" s="1177"/>
      <c r="F64" s="1177"/>
      <c r="G64" s="1177"/>
      <c r="H64" s="885">
        <f>SUM(H8:H63)</f>
        <v>2.1539171604680942</v>
      </c>
      <c r="K64" s="1029"/>
      <c r="L64" s="1029"/>
      <c r="M64" s="934" t="s">
        <v>8</v>
      </c>
      <c r="N64" s="889" t="s">
        <v>55</v>
      </c>
      <c r="O64" s="891" t="s">
        <v>238</v>
      </c>
      <c r="P64" s="911"/>
      <c r="Q64" s="909"/>
      <c r="R64" s="912"/>
      <c r="S64" s="997"/>
      <c r="T64" s="997"/>
      <c r="U64" s="997"/>
      <c r="V64" s="997"/>
      <c r="W64" s="997"/>
      <c r="X64" s="997"/>
      <c r="Y64" s="908"/>
      <c r="Z64" s="981">
        <f t="shared" si="3"/>
        <v>0</v>
      </c>
      <c r="AA64" s="982"/>
      <c r="AB64" s="982"/>
      <c r="AC64" s="982"/>
      <c r="AD64" s="982"/>
      <c r="AE64" s="980"/>
      <c r="AF64" s="980"/>
      <c r="AG64" s="980"/>
      <c r="AH64" s="980"/>
      <c r="AI64" s="980"/>
      <c r="AJ64" s="980"/>
    </row>
    <row r="65" spans="1:36" ht="14.4" thickBot="1" x14ac:dyDescent="0.35">
      <c r="A65" s="942" t="s">
        <v>83</v>
      </c>
      <c r="B65" s="943"/>
      <c r="C65" s="954">
        <v>0.81818181818181823</v>
      </c>
      <c r="D65" s="954">
        <v>0.78947368421052633</v>
      </c>
      <c r="E65" s="954">
        <v>0.64516129032258063</v>
      </c>
      <c r="F65" s="954">
        <v>0</v>
      </c>
      <c r="G65" s="954">
        <v>0</v>
      </c>
      <c r="H65" s="944">
        <v>0</v>
      </c>
      <c r="K65" s="1029"/>
      <c r="L65" s="1029"/>
      <c r="M65" s="934" t="s">
        <v>8</v>
      </c>
      <c r="N65" s="910" t="s">
        <v>53</v>
      </c>
      <c r="O65" s="891" t="s">
        <v>239</v>
      </c>
      <c r="P65" s="911"/>
      <c r="Q65" s="909"/>
      <c r="R65" s="912"/>
      <c r="S65" s="997"/>
      <c r="T65" s="997"/>
      <c r="U65" s="997"/>
      <c r="V65" s="997"/>
      <c r="W65" s="997"/>
      <c r="X65" s="997"/>
      <c r="Y65" s="908"/>
      <c r="Z65" s="981">
        <f t="shared" si="3"/>
        <v>0</v>
      </c>
      <c r="AA65" s="982"/>
      <c r="AB65" s="982"/>
      <c r="AC65" s="982"/>
      <c r="AD65" s="982"/>
      <c r="AE65" s="980"/>
      <c r="AF65" s="980"/>
      <c r="AG65" s="980"/>
      <c r="AH65" s="980"/>
      <c r="AI65" s="980"/>
      <c r="AJ65" s="980"/>
    </row>
    <row r="66" spans="1:36" ht="28.2" thickBot="1" x14ac:dyDescent="0.35">
      <c r="A66" s="1178" t="s">
        <v>81</v>
      </c>
      <c r="B66" s="1179"/>
      <c r="C66" s="1180"/>
      <c r="D66" s="1180"/>
      <c r="E66" s="1180"/>
      <c r="F66" s="1180"/>
      <c r="G66" s="1181"/>
      <c r="H66" s="945">
        <v>0</v>
      </c>
      <c r="K66" s="1029"/>
      <c r="L66" s="1029"/>
      <c r="M66" s="934" t="s">
        <v>8</v>
      </c>
      <c r="N66" s="910" t="s">
        <v>59</v>
      </c>
      <c r="O66" s="891" t="s">
        <v>240</v>
      </c>
      <c r="P66" s="911"/>
      <c r="Q66" s="909"/>
      <c r="R66" s="912"/>
      <c r="S66" s="997"/>
      <c r="T66" s="997"/>
      <c r="U66" s="997"/>
      <c r="V66" s="997"/>
      <c r="W66" s="997"/>
      <c r="X66" s="997"/>
      <c r="Y66" s="908"/>
      <c r="Z66" s="981">
        <f t="shared" si="3"/>
        <v>0</v>
      </c>
      <c r="AA66" s="982"/>
      <c r="AB66" s="982"/>
      <c r="AC66" s="982"/>
      <c r="AD66" s="982"/>
      <c r="AE66" s="980"/>
      <c r="AF66" s="980"/>
      <c r="AG66" s="980"/>
      <c r="AH66" s="980"/>
      <c r="AI66" s="980"/>
      <c r="AJ66" s="980"/>
    </row>
    <row r="67" spans="1:36" ht="13.8" x14ac:dyDescent="0.25">
      <c r="C67" s="955"/>
      <c r="D67" s="955"/>
      <c r="E67" s="955"/>
      <c r="F67" s="955"/>
      <c r="G67" s="955"/>
      <c r="K67" s="1029"/>
      <c r="L67" s="1029"/>
      <c r="M67" s="934" t="s">
        <v>8</v>
      </c>
      <c r="N67" s="910" t="s">
        <v>55</v>
      </c>
      <c r="O67" s="891" t="s">
        <v>515</v>
      </c>
      <c r="P67" s="911"/>
      <c r="Q67" s="909"/>
      <c r="R67" s="912"/>
      <c r="S67" s="997"/>
      <c r="T67" s="997"/>
      <c r="U67" s="997"/>
      <c r="V67" s="997"/>
      <c r="W67" s="997"/>
      <c r="X67" s="997"/>
      <c r="Y67" s="908"/>
      <c r="Z67" s="981">
        <f t="shared" si="3"/>
        <v>0</v>
      </c>
      <c r="AA67" s="982"/>
      <c r="AB67" s="982"/>
      <c r="AC67" s="982"/>
      <c r="AD67" s="982"/>
      <c r="AE67" s="980"/>
      <c r="AF67" s="980"/>
      <c r="AG67" s="980"/>
      <c r="AH67" s="980"/>
      <c r="AI67" s="980"/>
      <c r="AJ67" s="980"/>
    </row>
    <row r="68" spans="1:36" ht="13.8" x14ac:dyDescent="0.3">
      <c r="C68" s="955"/>
      <c r="D68" s="955"/>
      <c r="E68" s="955"/>
      <c r="F68" s="955"/>
      <c r="G68" s="955"/>
      <c r="K68" s="1030"/>
      <c r="L68" s="1030"/>
      <c r="M68" s="934" t="s">
        <v>8</v>
      </c>
      <c r="N68" s="910" t="s">
        <v>149</v>
      </c>
      <c r="O68" s="891" t="s">
        <v>370</v>
      </c>
      <c r="P68" s="904" t="s">
        <v>145</v>
      </c>
      <c r="Q68" s="892" t="s">
        <v>217</v>
      </c>
      <c r="R68" s="898" t="s">
        <v>241</v>
      </c>
      <c r="S68" s="997"/>
      <c r="T68" s="997"/>
      <c r="U68" s="997"/>
      <c r="V68" s="997"/>
      <c r="W68" s="997"/>
      <c r="X68" s="997"/>
      <c r="Y68" s="899" t="s">
        <v>242</v>
      </c>
      <c r="Z68" s="981">
        <f t="shared" si="3"/>
        <v>0</v>
      </c>
      <c r="AA68" s="982"/>
      <c r="AB68" s="982"/>
      <c r="AC68" s="982"/>
      <c r="AD68" s="982"/>
      <c r="AE68" s="980"/>
      <c r="AF68" s="980"/>
      <c r="AG68" s="980"/>
      <c r="AH68" s="980"/>
      <c r="AI68" s="980"/>
      <c r="AJ68" s="980"/>
    </row>
    <row r="69" spans="1:36" x14ac:dyDescent="0.25">
      <c r="C69" s="955"/>
      <c r="D69" s="955"/>
      <c r="E69" s="955"/>
      <c r="F69" s="955"/>
      <c r="G69" s="955"/>
    </row>
    <row r="70" spans="1:36" ht="13.8" customHeight="1" x14ac:dyDescent="0.45">
      <c r="C70" s="955"/>
      <c r="D70" s="955"/>
      <c r="E70" s="955"/>
      <c r="F70" s="955"/>
      <c r="G70" s="955"/>
      <c r="K70" s="1173" t="s">
        <v>243</v>
      </c>
      <c r="L70" s="1174"/>
      <c r="M70" s="1174"/>
      <c r="N70" s="1174"/>
      <c r="O70" s="1174"/>
      <c r="P70" s="1174"/>
      <c r="Q70" s="1174"/>
      <c r="R70" s="1174"/>
      <c r="S70" s="1174"/>
      <c r="T70" s="1174"/>
      <c r="U70" s="1174"/>
      <c r="V70" s="1174"/>
      <c r="W70" s="1174"/>
      <c r="X70" s="1174"/>
      <c r="Y70" s="1174"/>
      <c r="Z70" s="985"/>
      <c r="AA70" s="1026"/>
      <c r="AB70" s="1026"/>
      <c r="AC70" s="1026"/>
      <c r="AD70" s="1026"/>
      <c r="AE70" s="1026"/>
      <c r="AF70" s="1026"/>
      <c r="AG70" s="1026"/>
      <c r="AH70" s="1026"/>
      <c r="AI70" s="1026"/>
      <c r="AJ70" s="1026"/>
    </row>
    <row r="71" spans="1:36" ht="13.8" x14ac:dyDescent="0.25">
      <c r="C71" s="955"/>
      <c r="D71" s="955"/>
      <c r="E71" s="955"/>
      <c r="F71" s="955"/>
      <c r="G71" s="955"/>
      <c r="K71" s="1037" t="s">
        <v>133</v>
      </c>
      <c r="L71" s="1037" t="s">
        <v>91</v>
      </c>
      <c r="M71" s="1182" t="s">
        <v>75</v>
      </c>
      <c r="N71" s="1184" t="s">
        <v>134</v>
      </c>
      <c r="O71" s="1025" t="s">
        <v>135</v>
      </c>
      <c r="P71" s="1037" t="s">
        <v>136</v>
      </c>
      <c r="Q71" s="1037" t="s">
        <v>137</v>
      </c>
      <c r="R71" s="1037" t="s">
        <v>138</v>
      </c>
      <c r="S71" s="1192" t="s">
        <v>139</v>
      </c>
      <c r="T71" s="1191" t="s">
        <v>344</v>
      </c>
      <c r="U71" s="1191" t="s">
        <v>342</v>
      </c>
      <c r="V71" s="1191" t="s">
        <v>343</v>
      </c>
      <c r="W71" s="1027" t="s">
        <v>375</v>
      </c>
      <c r="X71" s="1027" t="s">
        <v>379</v>
      </c>
      <c r="Y71" s="1037" t="s">
        <v>140</v>
      </c>
      <c r="Z71" s="1186" t="s">
        <v>667</v>
      </c>
      <c r="AA71" s="1172" t="s">
        <v>666</v>
      </c>
      <c r="AB71" s="1172"/>
      <c r="AC71" s="1172" t="s">
        <v>668</v>
      </c>
      <c r="AD71" s="1172"/>
      <c r="AE71" s="1172" t="s">
        <v>669</v>
      </c>
      <c r="AF71" s="1172"/>
      <c r="AG71" s="1172" t="s">
        <v>670</v>
      </c>
      <c r="AH71" s="1172"/>
      <c r="AI71" s="1172" t="s">
        <v>671</v>
      </c>
      <c r="AJ71" s="1172"/>
    </row>
    <row r="72" spans="1:36" ht="41.4" x14ac:dyDescent="0.25">
      <c r="C72" s="955"/>
      <c r="D72" s="955"/>
      <c r="E72" s="955"/>
      <c r="F72" s="955"/>
      <c r="G72" s="955"/>
      <c r="K72" s="1031"/>
      <c r="L72" s="1031"/>
      <c r="M72" s="1183"/>
      <c r="N72" s="1185"/>
      <c r="O72" s="1024"/>
      <c r="P72" s="888" t="s">
        <v>141</v>
      </c>
      <c r="Q72" s="1031"/>
      <c r="R72" s="1031"/>
      <c r="S72" s="1191"/>
      <c r="T72" s="1191"/>
      <c r="U72" s="1191"/>
      <c r="V72" s="1191"/>
      <c r="W72" s="1027"/>
      <c r="X72" s="1027"/>
      <c r="Y72" s="1031"/>
      <c r="Z72" s="1187"/>
      <c r="AA72" s="1023" t="s">
        <v>672</v>
      </c>
      <c r="AB72" s="1023" t="s">
        <v>673</v>
      </c>
      <c r="AC72" s="1023" t="s">
        <v>672</v>
      </c>
      <c r="AD72" s="1023" t="s">
        <v>673</v>
      </c>
      <c r="AE72" s="1023" t="s">
        <v>672</v>
      </c>
      <c r="AF72" s="1023" t="s">
        <v>673</v>
      </c>
      <c r="AG72" s="1023" t="s">
        <v>672</v>
      </c>
      <c r="AH72" s="1023" t="s">
        <v>673</v>
      </c>
      <c r="AI72" s="1023" t="s">
        <v>672</v>
      </c>
      <c r="AJ72" s="1023" t="s">
        <v>673</v>
      </c>
    </row>
    <row r="73" spans="1:36" ht="13.8" x14ac:dyDescent="0.25">
      <c r="C73" s="955"/>
      <c r="D73" s="955"/>
      <c r="E73" s="955"/>
      <c r="F73" s="955"/>
      <c r="G73" s="955"/>
      <c r="K73" s="1028" t="s">
        <v>142</v>
      </c>
      <c r="L73" s="1028" t="s">
        <v>143</v>
      </c>
      <c r="M73" s="934" t="s">
        <v>9</v>
      </c>
      <c r="N73" s="910" t="s">
        <v>235</v>
      </c>
      <c r="O73" s="891" t="s">
        <v>244</v>
      </c>
      <c r="P73" s="913"/>
      <c r="Q73" s="914"/>
      <c r="R73" s="915"/>
      <c r="S73" s="997"/>
      <c r="T73" s="997"/>
      <c r="U73" s="997"/>
      <c r="V73" s="997"/>
      <c r="W73" s="997"/>
      <c r="X73" s="997"/>
      <c r="Y73" s="916"/>
      <c r="Z73" s="981">
        <f t="shared" ref="Z73:Z76" si="4">DATEDIF(AA73,AB73,"m")/12+DATEDIF(AC73,AD73,"m")/12+DATEDIF(AE73,AF73,"m")/12+DATEDIF(AG73,AH73,"m")/12+DATEDIF(AI73,AJ73,"m")/12</f>
        <v>0</v>
      </c>
      <c r="AA73" s="982"/>
      <c r="AB73" s="982"/>
      <c r="AC73" s="982"/>
      <c r="AD73" s="982"/>
      <c r="AE73" s="980"/>
      <c r="AF73" s="980"/>
      <c r="AG73" s="980"/>
      <c r="AH73" s="980"/>
      <c r="AI73" s="980"/>
      <c r="AJ73" s="980"/>
    </row>
    <row r="74" spans="1:36" ht="13.8" x14ac:dyDescent="0.25">
      <c r="C74" s="955"/>
      <c r="D74" s="955"/>
      <c r="E74" s="955"/>
      <c r="F74" s="955"/>
      <c r="G74" s="955"/>
      <c r="K74" s="1029"/>
      <c r="L74" s="1029"/>
      <c r="M74" s="934" t="s">
        <v>9</v>
      </c>
      <c r="N74" s="910" t="s">
        <v>229</v>
      </c>
      <c r="O74" s="891" t="s">
        <v>245</v>
      </c>
      <c r="P74" s="913"/>
      <c r="Q74" s="914"/>
      <c r="R74" s="915"/>
      <c r="S74" s="997"/>
      <c r="T74" s="997"/>
      <c r="U74" s="997"/>
      <c r="V74" s="997"/>
      <c r="W74" s="997"/>
      <c r="X74" s="997"/>
      <c r="Y74" s="916"/>
      <c r="Z74" s="981">
        <f t="shared" si="4"/>
        <v>0</v>
      </c>
      <c r="AA74" s="982"/>
      <c r="AB74" s="982"/>
      <c r="AC74" s="982"/>
      <c r="AD74" s="982"/>
      <c r="AE74" s="980"/>
      <c r="AF74" s="980"/>
      <c r="AG74" s="980"/>
      <c r="AH74" s="980"/>
      <c r="AI74" s="980"/>
      <c r="AJ74" s="980"/>
    </row>
    <row r="75" spans="1:36" ht="12.75" customHeight="1" x14ac:dyDescent="0.25">
      <c r="C75" s="955"/>
      <c r="D75" s="955"/>
      <c r="E75" s="955"/>
      <c r="F75" s="955"/>
      <c r="G75" s="955"/>
      <c r="K75" s="1029"/>
      <c r="L75" s="1029"/>
      <c r="M75" s="934" t="s">
        <v>9</v>
      </c>
      <c r="N75" s="910" t="s">
        <v>3</v>
      </c>
      <c r="O75" s="891" t="s">
        <v>516</v>
      </c>
      <c r="P75" s="913"/>
      <c r="Q75" s="914"/>
      <c r="R75" s="915"/>
      <c r="S75" s="997"/>
      <c r="T75" s="997"/>
      <c r="U75" s="997"/>
      <c r="V75" s="997"/>
      <c r="W75" s="997"/>
      <c r="X75" s="997"/>
      <c r="Y75" s="916"/>
      <c r="Z75" s="981">
        <f t="shared" si="4"/>
        <v>0</v>
      </c>
      <c r="AA75" s="982"/>
      <c r="AB75" s="982"/>
      <c r="AC75" s="982"/>
      <c r="AD75" s="982"/>
      <c r="AE75" s="980"/>
      <c r="AF75" s="980"/>
      <c r="AG75" s="980"/>
      <c r="AH75" s="980"/>
      <c r="AI75" s="980"/>
      <c r="AJ75" s="980"/>
    </row>
    <row r="76" spans="1:36" ht="41.4" x14ac:dyDescent="0.25">
      <c r="C76" s="955"/>
      <c r="D76" s="955"/>
      <c r="E76" s="955"/>
      <c r="F76" s="955"/>
      <c r="G76" s="955"/>
      <c r="K76" s="1030"/>
      <c r="L76" s="1030"/>
      <c r="M76" s="934" t="s">
        <v>9</v>
      </c>
      <c r="N76" s="910" t="s">
        <v>3</v>
      </c>
      <c r="O76" s="891" t="s">
        <v>246</v>
      </c>
      <c r="P76" s="913"/>
      <c r="Q76" s="914"/>
      <c r="R76" s="915"/>
      <c r="S76" s="997"/>
      <c r="T76" s="997"/>
      <c r="U76" s="997"/>
      <c r="V76" s="997"/>
      <c r="W76" s="997"/>
      <c r="X76" s="997"/>
      <c r="Y76" s="916"/>
      <c r="Z76" s="981">
        <f t="shared" si="4"/>
        <v>0</v>
      </c>
      <c r="AA76" s="982"/>
      <c r="AB76" s="982"/>
      <c r="AC76" s="982"/>
      <c r="AD76" s="982"/>
      <c r="AE76" s="980"/>
      <c r="AF76" s="980"/>
      <c r="AG76" s="980"/>
      <c r="AH76" s="980"/>
      <c r="AI76" s="980"/>
      <c r="AJ76" s="980"/>
    </row>
    <row r="77" spans="1:36" x14ac:dyDescent="0.25">
      <c r="C77" s="955"/>
      <c r="D77" s="955"/>
      <c r="E77" s="955"/>
      <c r="F77" s="955"/>
      <c r="G77" s="955"/>
    </row>
    <row r="78" spans="1:36" x14ac:dyDescent="0.25">
      <c r="C78" s="955"/>
      <c r="D78" s="955"/>
      <c r="E78" s="955"/>
      <c r="F78" s="955"/>
      <c r="G78" s="955"/>
    </row>
    <row r="79" spans="1:36" x14ac:dyDescent="0.25">
      <c r="C79" s="955"/>
      <c r="D79" s="955"/>
      <c r="E79" s="955"/>
      <c r="F79" s="955"/>
      <c r="G79" s="955"/>
    </row>
    <row r="80" spans="1:36" x14ac:dyDescent="0.25">
      <c r="C80" s="955"/>
      <c r="D80" s="955"/>
      <c r="E80" s="955"/>
      <c r="F80" s="955"/>
      <c r="G80" s="955"/>
    </row>
    <row r="81" spans="3:7" x14ac:dyDescent="0.25">
      <c r="C81" s="955"/>
      <c r="D81" s="955"/>
      <c r="E81" s="955"/>
      <c r="F81" s="955"/>
      <c r="G81" s="955"/>
    </row>
    <row r="82" spans="3:7" x14ac:dyDescent="0.25">
      <c r="C82" s="955"/>
      <c r="D82" s="955"/>
      <c r="E82" s="955"/>
      <c r="F82" s="955"/>
      <c r="G82" s="955"/>
    </row>
    <row r="83" spans="3:7" x14ac:dyDescent="0.25">
      <c r="C83" s="955"/>
      <c r="D83" s="955"/>
      <c r="E83" s="955"/>
      <c r="F83" s="955"/>
      <c r="G83" s="955"/>
    </row>
    <row r="84" spans="3:7" x14ac:dyDescent="0.25">
      <c r="C84" s="955"/>
      <c r="D84" s="955"/>
      <c r="E84" s="955"/>
      <c r="F84" s="955"/>
      <c r="G84" s="955"/>
    </row>
    <row r="85" spans="3:7" x14ac:dyDescent="0.25">
      <c r="C85" s="955"/>
      <c r="D85" s="955"/>
      <c r="E85" s="955"/>
      <c r="F85" s="955"/>
      <c r="G85" s="955"/>
    </row>
    <row r="86" spans="3:7" x14ac:dyDescent="0.25">
      <c r="C86" s="955"/>
      <c r="D86" s="955"/>
      <c r="E86" s="955"/>
      <c r="F86" s="955"/>
      <c r="G86" s="955"/>
    </row>
    <row r="87" spans="3:7" x14ac:dyDescent="0.25">
      <c r="C87" s="955"/>
      <c r="D87" s="955"/>
      <c r="E87" s="955"/>
      <c r="F87" s="955"/>
      <c r="G87" s="955"/>
    </row>
    <row r="88" spans="3:7" x14ac:dyDescent="0.25">
      <c r="C88" s="955"/>
      <c r="D88" s="955"/>
      <c r="E88" s="955"/>
      <c r="F88" s="955"/>
      <c r="G88" s="955"/>
    </row>
    <row r="89" spans="3:7" x14ac:dyDescent="0.25">
      <c r="C89" s="955"/>
      <c r="D89" s="955"/>
      <c r="E89" s="955"/>
      <c r="F89" s="955"/>
      <c r="G89" s="955"/>
    </row>
    <row r="90" spans="3:7" x14ac:dyDescent="0.25">
      <c r="C90" s="955"/>
      <c r="D90" s="955"/>
      <c r="E90" s="955"/>
      <c r="F90" s="955"/>
      <c r="G90" s="955"/>
    </row>
    <row r="91" spans="3:7" x14ac:dyDescent="0.25">
      <c r="C91" s="955"/>
      <c r="D91" s="955"/>
      <c r="E91" s="955"/>
      <c r="F91" s="955"/>
      <c r="G91" s="955"/>
    </row>
    <row r="92" spans="3:7" x14ac:dyDescent="0.25">
      <c r="C92" s="955"/>
      <c r="D92" s="955"/>
      <c r="E92" s="955"/>
      <c r="F92" s="955"/>
      <c r="G92" s="955"/>
    </row>
    <row r="93" spans="3:7" x14ac:dyDescent="0.25">
      <c r="C93" s="955"/>
      <c r="D93" s="955"/>
      <c r="E93" s="955"/>
      <c r="F93" s="955"/>
      <c r="G93" s="955"/>
    </row>
    <row r="94" spans="3:7" x14ac:dyDescent="0.25">
      <c r="C94" s="955"/>
      <c r="D94" s="955"/>
      <c r="E94" s="955"/>
      <c r="F94" s="955"/>
      <c r="G94" s="955"/>
    </row>
    <row r="95" spans="3:7" x14ac:dyDescent="0.25">
      <c r="C95" s="955"/>
      <c r="D95" s="955"/>
      <c r="E95" s="955"/>
      <c r="F95" s="955"/>
      <c r="G95" s="955"/>
    </row>
    <row r="96" spans="3:7" x14ac:dyDescent="0.25">
      <c r="C96" s="955"/>
      <c r="D96" s="955"/>
      <c r="E96" s="955"/>
      <c r="F96" s="955"/>
      <c r="G96" s="955"/>
    </row>
    <row r="97" spans="3:7" x14ac:dyDescent="0.25">
      <c r="C97" s="955"/>
      <c r="D97" s="955"/>
      <c r="E97" s="955"/>
      <c r="F97" s="955"/>
      <c r="G97" s="955"/>
    </row>
    <row r="98" spans="3:7" x14ac:dyDescent="0.25">
      <c r="C98" s="955"/>
      <c r="D98" s="955"/>
      <c r="E98" s="955"/>
      <c r="F98" s="955"/>
      <c r="G98" s="955"/>
    </row>
    <row r="99" spans="3:7" x14ac:dyDescent="0.25">
      <c r="C99" s="955"/>
      <c r="D99" s="955"/>
      <c r="E99" s="955"/>
      <c r="F99" s="955"/>
      <c r="G99" s="955"/>
    </row>
    <row r="100" spans="3:7" x14ac:dyDescent="0.25">
      <c r="C100" s="955"/>
      <c r="D100" s="955"/>
      <c r="E100" s="955"/>
      <c r="F100" s="955"/>
      <c r="G100" s="955"/>
    </row>
    <row r="101" spans="3:7" x14ac:dyDescent="0.25">
      <c r="C101" s="955"/>
      <c r="D101" s="955"/>
      <c r="E101" s="955"/>
      <c r="F101" s="955"/>
      <c r="G101" s="955"/>
    </row>
    <row r="102" spans="3:7" x14ac:dyDescent="0.25">
      <c r="C102" s="955"/>
      <c r="D102" s="955"/>
      <c r="E102" s="955"/>
      <c r="F102" s="955"/>
      <c r="G102" s="955"/>
    </row>
    <row r="103" spans="3:7" x14ac:dyDescent="0.25">
      <c r="C103" s="955"/>
      <c r="D103" s="955"/>
      <c r="E103" s="955"/>
      <c r="F103" s="955"/>
      <c r="G103" s="955"/>
    </row>
    <row r="104" spans="3:7" x14ac:dyDescent="0.25">
      <c r="C104" s="955"/>
      <c r="D104" s="955"/>
      <c r="E104" s="955"/>
      <c r="F104" s="955"/>
      <c r="G104" s="955"/>
    </row>
    <row r="105" spans="3:7" x14ac:dyDescent="0.25">
      <c r="C105" s="955"/>
      <c r="D105" s="955"/>
      <c r="E105" s="955"/>
      <c r="F105" s="955"/>
      <c r="G105" s="955"/>
    </row>
    <row r="106" spans="3:7" x14ac:dyDescent="0.25">
      <c r="C106" s="955"/>
      <c r="D106" s="955"/>
      <c r="E106" s="955"/>
      <c r="F106" s="955"/>
      <c r="G106" s="955"/>
    </row>
    <row r="107" spans="3:7" x14ac:dyDescent="0.25">
      <c r="C107" s="955"/>
      <c r="D107" s="955"/>
      <c r="E107" s="955"/>
      <c r="F107" s="955"/>
      <c r="G107" s="955"/>
    </row>
    <row r="108" spans="3:7" x14ac:dyDescent="0.25">
      <c r="C108" s="955"/>
      <c r="D108" s="955"/>
      <c r="E108" s="955"/>
      <c r="F108" s="955"/>
      <c r="G108" s="955"/>
    </row>
    <row r="109" spans="3:7" x14ac:dyDescent="0.25">
      <c r="C109" s="955"/>
      <c r="D109" s="955"/>
      <c r="E109" s="955"/>
      <c r="F109" s="955"/>
      <c r="G109" s="955"/>
    </row>
    <row r="110" spans="3:7" x14ac:dyDescent="0.25">
      <c r="C110" s="955"/>
      <c r="D110" s="955"/>
      <c r="E110" s="955"/>
      <c r="F110" s="955"/>
      <c r="G110" s="955"/>
    </row>
    <row r="111" spans="3:7" x14ac:dyDescent="0.25">
      <c r="C111" s="955"/>
      <c r="D111" s="955"/>
      <c r="E111" s="955"/>
      <c r="F111" s="955"/>
      <c r="G111" s="955"/>
    </row>
    <row r="112" spans="3:7" x14ac:dyDescent="0.25">
      <c r="C112" s="955"/>
      <c r="D112" s="955"/>
      <c r="E112" s="955"/>
      <c r="F112" s="955"/>
      <c r="G112" s="955"/>
    </row>
    <row r="113" spans="3:7" x14ac:dyDescent="0.25">
      <c r="C113" s="955"/>
      <c r="D113" s="955"/>
      <c r="E113" s="955"/>
      <c r="F113" s="955"/>
      <c r="G113" s="955"/>
    </row>
    <row r="114" spans="3:7" x14ac:dyDescent="0.25">
      <c r="C114" s="955"/>
      <c r="D114" s="955"/>
      <c r="E114" s="955"/>
      <c r="F114" s="955"/>
      <c r="G114" s="955"/>
    </row>
    <row r="115" spans="3:7" x14ac:dyDescent="0.25">
      <c r="C115" s="955"/>
      <c r="D115" s="955"/>
      <c r="E115" s="955"/>
      <c r="F115" s="955"/>
      <c r="G115" s="955"/>
    </row>
    <row r="116" spans="3:7" x14ac:dyDescent="0.25">
      <c r="C116" s="955"/>
      <c r="D116" s="955"/>
      <c r="E116" s="955"/>
      <c r="F116" s="955"/>
      <c r="G116" s="955"/>
    </row>
    <row r="117" spans="3:7" x14ac:dyDescent="0.25">
      <c r="C117" s="955"/>
      <c r="D117" s="955"/>
      <c r="E117" s="955"/>
      <c r="F117" s="955"/>
      <c r="G117" s="955"/>
    </row>
    <row r="118" spans="3:7" x14ac:dyDescent="0.25">
      <c r="C118" s="955"/>
      <c r="D118" s="955"/>
      <c r="E118" s="955"/>
      <c r="F118" s="955"/>
      <c r="G118" s="955"/>
    </row>
    <row r="119" spans="3:7" x14ac:dyDescent="0.25">
      <c r="C119" s="955"/>
      <c r="D119" s="955"/>
      <c r="E119" s="955"/>
      <c r="F119" s="955"/>
      <c r="G119" s="955"/>
    </row>
    <row r="120" spans="3:7" x14ac:dyDescent="0.25">
      <c r="C120" s="955"/>
      <c r="D120" s="955"/>
      <c r="E120" s="955"/>
      <c r="F120" s="955"/>
      <c r="G120" s="955"/>
    </row>
    <row r="121" spans="3:7" x14ac:dyDescent="0.25">
      <c r="C121" s="955"/>
      <c r="D121" s="955"/>
      <c r="E121" s="955"/>
      <c r="F121" s="955"/>
      <c r="G121" s="955"/>
    </row>
    <row r="122" spans="3:7" x14ac:dyDescent="0.25">
      <c r="C122" s="955"/>
      <c r="D122" s="955"/>
      <c r="E122" s="955"/>
      <c r="F122" s="955"/>
      <c r="G122" s="955"/>
    </row>
    <row r="123" spans="3:7" x14ac:dyDescent="0.25">
      <c r="C123" s="955"/>
      <c r="D123" s="955"/>
      <c r="E123" s="955"/>
      <c r="F123" s="955"/>
      <c r="G123" s="955"/>
    </row>
    <row r="124" spans="3:7" x14ac:dyDescent="0.25">
      <c r="C124" s="955"/>
      <c r="D124" s="955"/>
      <c r="E124" s="955"/>
      <c r="F124" s="955"/>
      <c r="G124" s="955"/>
    </row>
    <row r="125" spans="3:7" x14ac:dyDescent="0.25">
      <c r="C125" s="955"/>
      <c r="D125" s="955"/>
      <c r="E125" s="955"/>
      <c r="F125" s="955"/>
      <c r="G125" s="955"/>
    </row>
    <row r="126" spans="3:7" x14ac:dyDescent="0.25">
      <c r="C126" s="955"/>
      <c r="D126" s="955"/>
      <c r="E126" s="955"/>
      <c r="F126" s="955"/>
      <c r="G126" s="955"/>
    </row>
    <row r="127" spans="3:7" x14ac:dyDescent="0.25">
      <c r="C127" s="955"/>
      <c r="D127" s="955"/>
      <c r="E127" s="955"/>
      <c r="F127" s="955"/>
      <c r="G127" s="955"/>
    </row>
    <row r="128" spans="3:7" x14ac:dyDescent="0.25">
      <c r="C128" s="955"/>
      <c r="D128" s="955"/>
      <c r="E128" s="955"/>
      <c r="F128" s="955"/>
      <c r="G128" s="955"/>
    </row>
    <row r="129" spans="3:7" x14ac:dyDescent="0.25">
      <c r="C129" s="955"/>
      <c r="D129" s="955"/>
      <c r="E129" s="955"/>
      <c r="F129" s="955"/>
      <c r="G129" s="955"/>
    </row>
    <row r="130" spans="3:7" x14ac:dyDescent="0.25">
      <c r="C130" s="955"/>
      <c r="D130" s="955"/>
      <c r="E130" s="955"/>
      <c r="F130" s="955"/>
      <c r="G130" s="955"/>
    </row>
    <row r="131" spans="3:7" x14ac:dyDescent="0.25">
      <c r="C131" s="955"/>
      <c r="D131" s="955"/>
      <c r="E131" s="955"/>
      <c r="F131" s="955"/>
      <c r="G131" s="955"/>
    </row>
    <row r="132" spans="3:7" x14ac:dyDescent="0.25">
      <c r="C132" s="955"/>
      <c r="D132" s="955"/>
      <c r="E132" s="955"/>
      <c r="F132" s="955"/>
      <c r="G132" s="955"/>
    </row>
    <row r="133" spans="3:7" x14ac:dyDescent="0.25">
      <c r="C133" s="955"/>
      <c r="D133" s="955"/>
      <c r="E133" s="955"/>
      <c r="F133" s="955"/>
      <c r="G133" s="955"/>
    </row>
    <row r="134" spans="3:7" x14ac:dyDescent="0.25">
      <c r="C134" s="955"/>
      <c r="D134" s="955"/>
      <c r="E134" s="955"/>
      <c r="F134" s="955"/>
      <c r="G134" s="955"/>
    </row>
    <row r="135" spans="3:7" x14ac:dyDescent="0.25">
      <c r="C135" s="955"/>
      <c r="D135" s="955"/>
      <c r="E135" s="955"/>
      <c r="F135" s="955"/>
      <c r="G135" s="955"/>
    </row>
    <row r="136" spans="3:7" x14ac:dyDescent="0.25">
      <c r="C136" s="955"/>
      <c r="D136" s="955"/>
      <c r="E136" s="955"/>
      <c r="F136" s="955"/>
      <c r="G136" s="955"/>
    </row>
    <row r="137" spans="3:7" x14ac:dyDescent="0.25">
      <c r="C137" s="955"/>
      <c r="D137" s="955"/>
      <c r="E137" s="955"/>
      <c r="F137" s="955"/>
      <c r="G137" s="955"/>
    </row>
    <row r="138" spans="3:7" x14ac:dyDescent="0.25">
      <c r="C138" s="955"/>
      <c r="D138" s="955"/>
      <c r="E138" s="955"/>
      <c r="F138" s="955"/>
      <c r="G138" s="955"/>
    </row>
    <row r="139" spans="3:7" x14ac:dyDescent="0.25">
      <c r="C139" s="955"/>
      <c r="D139" s="955"/>
      <c r="E139" s="955"/>
      <c r="F139" s="955"/>
      <c r="G139" s="955"/>
    </row>
    <row r="140" spans="3:7" x14ac:dyDescent="0.25">
      <c r="C140" s="955"/>
      <c r="D140" s="955"/>
      <c r="E140" s="955"/>
      <c r="F140" s="955"/>
      <c r="G140" s="955"/>
    </row>
    <row r="141" spans="3:7" x14ac:dyDescent="0.25">
      <c r="C141" s="955"/>
      <c r="D141" s="955"/>
      <c r="E141" s="955"/>
      <c r="F141" s="955"/>
      <c r="G141" s="955"/>
    </row>
    <row r="142" spans="3:7" x14ac:dyDescent="0.25">
      <c r="C142" s="955"/>
      <c r="D142" s="955"/>
      <c r="E142" s="955"/>
      <c r="F142" s="955"/>
      <c r="G142" s="955"/>
    </row>
    <row r="143" spans="3:7" x14ac:dyDescent="0.25">
      <c r="C143" s="955"/>
      <c r="D143" s="955"/>
      <c r="E143" s="955"/>
      <c r="F143" s="955"/>
      <c r="G143" s="955"/>
    </row>
    <row r="144" spans="3:7" x14ac:dyDescent="0.25">
      <c r="C144" s="955"/>
      <c r="D144" s="955"/>
      <c r="E144" s="955"/>
      <c r="F144" s="955"/>
      <c r="G144" s="955"/>
    </row>
    <row r="145" spans="3:7" x14ac:dyDescent="0.25">
      <c r="C145" s="955"/>
      <c r="D145" s="955"/>
      <c r="E145" s="955"/>
      <c r="F145" s="955"/>
      <c r="G145" s="955"/>
    </row>
    <row r="146" spans="3:7" x14ac:dyDescent="0.25">
      <c r="C146" s="955"/>
      <c r="D146" s="955"/>
      <c r="E146" s="955"/>
      <c r="F146" s="955"/>
      <c r="G146" s="955"/>
    </row>
    <row r="147" spans="3:7" x14ac:dyDescent="0.25">
      <c r="C147" s="955"/>
      <c r="D147" s="955"/>
      <c r="E147" s="955"/>
      <c r="F147" s="955"/>
      <c r="G147" s="955"/>
    </row>
    <row r="148" spans="3:7" x14ac:dyDescent="0.25">
      <c r="C148" s="955"/>
      <c r="D148" s="955"/>
      <c r="E148" s="955"/>
      <c r="F148" s="955"/>
      <c r="G148" s="955"/>
    </row>
    <row r="149" spans="3:7" x14ac:dyDescent="0.25">
      <c r="C149" s="955"/>
      <c r="D149" s="955"/>
      <c r="E149" s="955"/>
      <c r="F149" s="955"/>
      <c r="G149" s="955"/>
    </row>
    <row r="150" spans="3:7" x14ac:dyDescent="0.25">
      <c r="C150" s="955"/>
      <c r="D150" s="955"/>
      <c r="E150" s="955"/>
      <c r="F150" s="955"/>
      <c r="G150" s="955"/>
    </row>
    <row r="151" spans="3:7" x14ac:dyDescent="0.25">
      <c r="C151" s="955"/>
      <c r="D151" s="955"/>
      <c r="E151" s="955"/>
      <c r="F151" s="955"/>
      <c r="G151" s="955"/>
    </row>
    <row r="152" spans="3:7" x14ac:dyDescent="0.25">
      <c r="C152" s="955"/>
      <c r="D152" s="955"/>
      <c r="E152" s="955"/>
      <c r="F152" s="955"/>
      <c r="G152" s="955"/>
    </row>
    <row r="153" spans="3:7" x14ac:dyDescent="0.25">
      <c r="C153" s="955"/>
      <c r="D153" s="955"/>
      <c r="E153" s="955"/>
      <c r="F153" s="955"/>
      <c r="G153" s="955"/>
    </row>
    <row r="154" spans="3:7" x14ac:dyDescent="0.25">
      <c r="C154" s="955"/>
      <c r="D154" s="955"/>
      <c r="E154" s="955"/>
      <c r="F154" s="955"/>
      <c r="G154" s="955"/>
    </row>
    <row r="155" spans="3:7" x14ac:dyDescent="0.25">
      <c r="C155" s="955"/>
      <c r="D155" s="955"/>
      <c r="E155" s="955"/>
      <c r="F155" s="955"/>
      <c r="G155" s="955"/>
    </row>
    <row r="156" spans="3:7" x14ac:dyDescent="0.25">
      <c r="C156" s="955"/>
      <c r="D156" s="955"/>
      <c r="E156" s="955"/>
      <c r="F156" s="955"/>
      <c r="G156" s="955"/>
    </row>
    <row r="157" spans="3:7" x14ac:dyDescent="0.25">
      <c r="C157" s="955"/>
      <c r="D157" s="955"/>
      <c r="E157" s="955"/>
      <c r="F157" s="955"/>
      <c r="G157" s="955"/>
    </row>
    <row r="158" spans="3:7" x14ac:dyDescent="0.25">
      <c r="C158" s="955"/>
      <c r="D158" s="955"/>
      <c r="E158" s="955"/>
      <c r="F158" s="955"/>
      <c r="G158" s="955"/>
    </row>
    <row r="159" spans="3:7" x14ac:dyDescent="0.25">
      <c r="C159" s="955"/>
      <c r="D159" s="955"/>
      <c r="E159" s="955"/>
      <c r="F159" s="955"/>
      <c r="G159" s="955"/>
    </row>
    <row r="160" spans="3:7" x14ac:dyDescent="0.25">
      <c r="C160" s="955"/>
      <c r="D160" s="955"/>
      <c r="E160" s="955"/>
      <c r="F160" s="955"/>
      <c r="G160" s="955"/>
    </row>
    <row r="161" spans="3:7" x14ac:dyDescent="0.25">
      <c r="C161" s="955"/>
      <c r="D161" s="955"/>
      <c r="E161" s="955"/>
      <c r="F161" s="955"/>
      <c r="G161" s="955"/>
    </row>
    <row r="162" spans="3:7" x14ac:dyDescent="0.25">
      <c r="C162" s="955"/>
      <c r="D162" s="955"/>
      <c r="E162" s="955"/>
      <c r="F162" s="955"/>
      <c r="G162" s="955"/>
    </row>
    <row r="163" spans="3:7" x14ac:dyDescent="0.25">
      <c r="C163" s="955"/>
      <c r="D163" s="955"/>
      <c r="E163" s="955"/>
      <c r="F163" s="955"/>
      <c r="G163" s="955"/>
    </row>
    <row r="164" spans="3:7" x14ac:dyDescent="0.25">
      <c r="C164" s="955"/>
      <c r="D164" s="955"/>
      <c r="E164" s="955"/>
      <c r="F164" s="955"/>
      <c r="G164" s="955"/>
    </row>
    <row r="165" spans="3:7" x14ac:dyDescent="0.25">
      <c r="C165" s="955"/>
      <c r="D165" s="955"/>
      <c r="E165" s="955"/>
      <c r="F165" s="955"/>
      <c r="G165" s="955"/>
    </row>
    <row r="166" spans="3:7" x14ac:dyDescent="0.25">
      <c r="C166" s="955"/>
      <c r="D166" s="955"/>
      <c r="E166" s="955"/>
      <c r="F166" s="955"/>
      <c r="G166" s="955"/>
    </row>
    <row r="167" spans="3:7" x14ac:dyDescent="0.25">
      <c r="C167" s="955"/>
      <c r="D167" s="955"/>
      <c r="E167" s="955"/>
      <c r="F167" s="955"/>
      <c r="G167" s="955"/>
    </row>
    <row r="168" spans="3:7" x14ac:dyDescent="0.25">
      <c r="C168" s="955"/>
      <c r="D168" s="955"/>
      <c r="E168" s="955"/>
      <c r="F168" s="955"/>
      <c r="G168" s="955"/>
    </row>
    <row r="169" spans="3:7" x14ac:dyDescent="0.25">
      <c r="C169" s="955"/>
      <c r="D169" s="955"/>
      <c r="E169" s="955"/>
      <c r="F169" s="955"/>
      <c r="G169" s="955"/>
    </row>
    <row r="170" spans="3:7" x14ac:dyDescent="0.25">
      <c r="C170" s="955"/>
      <c r="D170" s="955"/>
      <c r="E170" s="955"/>
      <c r="F170" s="955"/>
      <c r="G170" s="955"/>
    </row>
    <row r="171" spans="3:7" x14ac:dyDescent="0.25">
      <c r="C171" s="955"/>
      <c r="D171" s="955"/>
      <c r="E171" s="955"/>
      <c r="F171" s="955"/>
      <c r="G171" s="955"/>
    </row>
    <row r="172" spans="3:7" x14ac:dyDescent="0.25">
      <c r="C172" s="955"/>
      <c r="D172" s="955"/>
      <c r="E172" s="955"/>
      <c r="F172" s="955"/>
      <c r="G172" s="955"/>
    </row>
    <row r="173" spans="3:7" x14ac:dyDescent="0.25">
      <c r="C173" s="955"/>
      <c r="D173" s="955"/>
      <c r="E173" s="955"/>
      <c r="F173" s="955"/>
      <c r="G173" s="955"/>
    </row>
    <row r="174" spans="3:7" x14ac:dyDescent="0.25">
      <c r="C174" s="955"/>
      <c r="D174" s="955"/>
      <c r="E174" s="955"/>
      <c r="F174" s="955"/>
      <c r="G174" s="955"/>
    </row>
    <row r="175" spans="3:7" x14ac:dyDescent="0.25">
      <c r="C175" s="955"/>
      <c r="D175" s="955"/>
      <c r="E175" s="955"/>
      <c r="F175" s="955"/>
      <c r="G175" s="955"/>
    </row>
    <row r="176" spans="3:7" x14ac:dyDescent="0.25">
      <c r="C176" s="955"/>
      <c r="D176" s="955"/>
      <c r="E176" s="955"/>
      <c r="F176" s="955"/>
      <c r="G176" s="955"/>
    </row>
    <row r="177" spans="3:7" x14ac:dyDescent="0.25">
      <c r="C177" s="955"/>
      <c r="D177" s="955"/>
      <c r="E177" s="955"/>
      <c r="F177" s="955"/>
      <c r="G177" s="955"/>
    </row>
    <row r="178" spans="3:7" x14ac:dyDescent="0.25">
      <c r="C178" s="955"/>
      <c r="D178" s="955"/>
      <c r="E178" s="955"/>
      <c r="F178" s="955"/>
      <c r="G178" s="955"/>
    </row>
    <row r="179" spans="3:7" x14ac:dyDescent="0.25">
      <c r="C179" s="955"/>
      <c r="D179" s="955"/>
      <c r="E179" s="955"/>
      <c r="F179" s="955"/>
      <c r="G179" s="955"/>
    </row>
    <row r="180" spans="3:7" x14ac:dyDescent="0.25">
      <c r="C180" s="955"/>
      <c r="D180" s="955"/>
      <c r="E180" s="955"/>
      <c r="F180" s="955"/>
      <c r="G180" s="955"/>
    </row>
    <row r="181" spans="3:7" x14ac:dyDescent="0.25">
      <c r="C181" s="955"/>
      <c r="D181" s="955"/>
      <c r="E181" s="955"/>
      <c r="F181" s="955"/>
      <c r="G181" s="955"/>
    </row>
    <row r="182" spans="3:7" x14ac:dyDescent="0.25">
      <c r="C182" s="955"/>
      <c r="D182" s="955"/>
      <c r="E182" s="955"/>
      <c r="F182" s="955"/>
      <c r="G182" s="955"/>
    </row>
    <row r="183" spans="3:7" x14ac:dyDescent="0.25">
      <c r="C183" s="955"/>
      <c r="D183" s="955"/>
      <c r="E183" s="955"/>
      <c r="F183" s="955"/>
      <c r="G183" s="955"/>
    </row>
    <row r="184" spans="3:7" x14ac:dyDescent="0.25">
      <c r="C184" s="955"/>
      <c r="D184" s="955"/>
      <c r="E184" s="955"/>
      <c r="F184" s="955"/>
      <c r="G184" s="955"/>
    </row>
    <row r="185" spans="3:7" x14ac:dyDescent="0.25">
      <c r="C185" s="955"/>
      <c r="D185" s="955"/>
      <c r="E185" s="955"/>
      <c r="F185" s="955"/>
      <c r="G185" s="955"/>
    </row>
    <row r="186" spans="3:7" x14ac:dyDescent="0.25">
      <c r="C186" s="955"/>
      <c r="D186" s="955"/>
      <c r="E186" s="955"/>
      <c r="F186" s="955"/>
      <c r="G186" s="955"/>
    </row>
    <row r="187" spans="3:7" x14ac:dyDescent="0.25">
      <c r="C187" s="955"/>
      <c r="D187" s="955"/>
      <c r="E187" s="955"/>
      <c r="F187" s="955"/>
      <c r="G187" s="955"/>
    </row>
    <row r="188" spans="3:7" x14ac:dyDescent="0.25">
      <c r="C188" s="955"/>
      <c r="D188" s="955"/>
      <c r="E188" s="955"/>
      <c r="F188" s="955"/>
      <c r="G188" s="955"/>
    </row>
    <row r="189" spans="3:7" x14ac:dyDescent="0.25">
      <c r="C189" s="955"/>
      <c r="D189" s="955"/>
      <c r="E189" s="955"/>
      <c r="F189" s="955"/>
      <c r="G189" s="955"/>
    </row>
    <row r="190" spans="3:7" x14ac:dyDescent="0.25">
      <c r="C190" s="955"/>
      <c r="D190" s="955"/>
      <c r="E190" s="955"/>
      <c r="F190" s="955"/>
      <c r="G190" s="955"/>
    </row>
    <row r="191" spans="3:7" x14ac:dyDescent="0.25">
      <c r="C191" s="955"/>
      <c r="D191" s="955"/>
      <c r="E191" s="955"/>
      <c r="F191" s="955"/>
      <c r="G191" s="955"/>
    </row>
    <row r="192" spans="3:7" x14ac:dyDescent="0.25">
      <c r="C192" s="955"/>
      <c r="D192" s="955"/>
      <c r="E192" s="955"/>
      <c r="F192" s="955"/>
      <c r="G192" s="955"/>
    </row>
    <row r="193" spans="3:7" x14ac:dyDescent="0.25">
      <c r="C193" s="955"/>
      <c r="D193" s="955"/>
      <c r="E193" s="955"/>
      <c r="F193" s="955"/>
      <c r="G193" s="955"/>
    </row>
    <row r="194" spans="3:7" x14ac:dyDescent="0.25">
      <c r="C194" s="955"/>
      <c r="D194" s="955"/>
      <c r="E194" s="955"/>
      <c r="F194" s="955"/>
      <c r="G194" s="955"/>
    </row>
    <row r="195" spans="3:7" x14ac:dyDescent="0.25">
      <c r="C195" s="955"/>
      <c r="D195" s="955"/>
      <c r="E195" s="955"/>
      <c r="F195" s="955"/>
      <c r="G195" s="955"/>
    </row>
    <row r="196" spans="3:7" x14ac:dyDescent="0.25">
      <c r="C196" s="955"/>
      <c r="D196" s="955"/>
      <c r="E196" s="955"/>
      <c r="F196" s="955"/>
      <c r="G196" s="955"/>
    </row>
  </sheetData>
  <autoFilter ref="A4:AK66"/>
  <mergeCells count="68">
    <mergeCell ref="AI71:AJ71"/>
    <mergeCell ref="A64:G64"/>
    <mergeCell ref="A66:G66"/>
    <mergeCell ref="K70:Y70"/>
    <mergeCell ref="M71:M72"/>
    <mergeCell ref="N71:N72"/>
    <mergeCell ref="S71:S72"/>
    <mergeCell ref="T71:T72"/>
    <mergeCell ref="U71:U72"/>
    <mergeCell ref="V71:V72"/>
    <mergeCell ref="Z71:Z72"/>
    <mergeCell ref="AA71:AB71"/>
    <mergeCell ref="AC71:AD71"/>
    <mergeCell ref="AE71:AF71"/>
    <mergeCell ref="AG71:AH71"/>
    <mergeCell ref="AI59:AJ59"/>
    <mergeCell ref="K58:Y58"/>
    <mergeCell ref="M59:M60"/>
    <mergeCell ref="N59:N60"/>
    <mergeCell ref="S59:S60"/>
    <mergeCell ref="T59:T60"/>
    <mergeCell ref="U59:U60"/>
    <mergeCell ref="V59:V60"/>
    <mergeCell ref="Z59:Z60"/>
    <mergeCell ref="AA59:AB59"/>
    <mergeCell ref="AC59:AD59"/>
    <mergeCell ref="AE59:AF59"/>
    <mergeCell ref="AG59:AH59"/>
    <mergeCell ref="AI39:AJ39"/>
    <mergeCell ref="K38:Y38"/>
    <mergeCell ref="M39:M40"/>
    <mergeCell ref="N39:N40"/>
    <mergeCell ref="S39:S40"/>
    <mergeCell ref="T39:T40"/>
    <mergeCell ref="U39:U40"/>
    <mergeCell ref="V39:V40"/>
    <mergeCell ref="Z39:Z40"/>
    <mergeCell ref="AA39:AB39"/>
    <mergeCell ref="AC39:AD39"/>
    <mergeCell ref="AE39:AF39"/>
    <mergeCell ref="AG39:AH39"/>
    <mergeCell ref="AI18:AJ18"/>
    <mergeCell ref="K17:Y17"/>
    <mergeCell ref="M18:M19"/>
    <mergeCell ref="N18:N19"/>
    <mergeCell ref="S18:S19"/>
    <mergeCell ref="T18:T19"/>
    <mergeCell ref="U18:U19"/>
    <mergeCell ref="V18:V19"/>
    <mergeCell ref="Z18:Z19"/>
    <mergeCell ref="AA18:AB18"/>
    <mergeCell ref="AC18:AD18"/>
    <mergeCell ref="AE18:AF18"/>
    <mergeCell ref="AG18:AH18"/>
    <mergeCell ref="AI3:AJ3"/>
    <mergeCell ref="A1:H1"/>
    <mergeCell ref="K2:Y2"/>
    <mergeCell ref="M3:M4"/>
    <mergeCell ref="N3:N4"/>
    <mergeCell ref="S3:S4"/>
    <mergeCell ref="T3:T4"/>
    <mergeCell ref="U3:U4"/>
    <mergeCell ref="V3:V4"/>
    <mergeCell ref="Z3:Z4"/>
    <mergeCell ref="AA3:AB3"/>
    <mergeCell ref="AC3:AD3"/>
    <mergeCell ref="AE3:AF3"/>
    <mergeCell ref="AG3:AH3"/>
  </mergeCells>
  <conditionalFormatting sqref="E13">
    <cfRule type="containsText" dxfId="1812" priority="10" operator="containsText" text="N/A">
      <formula>NOT(ISERROR(SEARCH("N/A",E13)))</formula>
    </cfRule>
    <cfRule type="containsText" dxfId="1811" priority="11" operator="containsText" text="O">
      <formula>NOT(ISERROR(SEARCH("O",E13)))</formula>
    </cfRule>
    <cfRule type="containsText" dxfId="1810" priority="12" operator="containsText" text="M">
      <formula>NOT(ISERROR(SEARCH("M",E13)))</formula>
    </cfRule>
  </conditionalFormatting>
  <conditionalFormatting sqref="C46:G46">
    <cfRule type="containsText" dxfId="1809" priority="19" operator="containsText" text="O">
      <formula>NOT(ISERROR(SEARCH("O",C46)))</formula>
    </cfRule>
  </conditionalFormatting>
  <conditionalFormatting sqref="C46:G46">
    <cfRule type="containsText" dxfId="1808" priority="16" operator="containsText" text="N/A">
      <formula>NOT(ISERROR(SEARCH("N/A",C46)))</formula>
    </cfRule>
    <cfRule type="containsText" dxfId="1807" priority="17" operator="containsText" text="Blank">
      <formula>NOT(ISERROR(SEARCH("Blank",C46)))</formula>
    </cfRule>
    <cfRule type="containsText" dxfId="1806" priority="18" operator="containsText" text="M">
      <formula>NOT(ISERROR(SEARCH("M",C46)))</formula>
    </cfRule>
  </conditionalFormatting>
  <conditionalFormatting sqref="E12">
    <cfRule type="containsText" dxfId="1805" priority="13" operator="containsText" text="N/A">
      <formula>NOT(ISERROR(SEARCH("N/A",E12)))</formula>
    </cfRule>
    <cfRule type="containsText" dxfId="1804" priority="14" operator="containsText" text="O">
      <formula>NOT(ISERROR(SEARCH("O",E12)))</formula>
    </cfRule>
    <cfRule type="containsText" dxfId="1803" priority="15" operator="containsText" text="M">
      <formula>NOT(ISERROR(SEARCH("M",E12)))</formula>
    </cfRule>
  </conditionalFormatting>
  <conditionalFormatting sqref="C7:H7">
    <cfRule type="containsText" dxfId="1802" priority="7" operator="containsText" text="N/A">
      <formula>NOT(ISERROR(SEARCH("N/A",C7)))</formula>
    </cfRule>
    <cfRule type="containsText" dxfId="1801" priority="8" operator="containsText" text="Blank">
      <formula>NOT(ISERROR(SEARCH("Blank",C7)))</formula>
    </cfRule>
    <cfRule type="containsText" dxfId="1800" priority="9" operator="containsText" text="M">
      <formula>NOT(ISERROR(SEARCH("M",C7)))</formula>
    </cfRule>
  </conditionalFormatting>
  <conditionalFormatting sqref="Z5 Z52:Z56 Z41:Z44 Z46:Z50 Z20:Z36">
    <cfRule type="cellIs" dxfId="1799" priority="6" operator="greaterThan">
      <formula>0</formula>
    </cfRule>
  </conditionalFormatting>
  <conditionalFormatting sqref="Z6:Z15">
    <cfRule type="cellIs" dxfId="1798" priority="5" operator="greaterThan">
      <formula>0</formula>
    </cfRule>
  </conditionalFormatting>
  <conditionalFormatting sqref="Z61:Z68">
    <cfRule type="cellIs" dxfId="1797" priority="4" operator="greaterThan">
      <formula>0</formula>
    </cfRule>
  </conditionalFormatting>
  <conditionalFormatting sqref="Z73:Z76">
    <cfRule type="cellIs" dxfId="1796" priority="3" operator="greaterThan">
      <formula>0</formula>
    </cfRule>
  </conditionalFormatting>
  <conditionalFormatting sqref="Z51">
    <cfRule type="cellIs" dxfId="1795" priority="2" operator="greaterThan">
      <formula>0</formula>
    </cfRule>
  </conditionalFormatting>
  <conditionalFormatting sqref="Z45">
    <cfRule type="cellIs" dxfId="1794" priority="1" operator="greaterThan">
      <formula>0</formula>
    </cfRule>
  </conditionalFormatting>
  <dataValidations count="3">
    <dataValidation type="list" allowBlank="1" showInputMessage="1" showErrorMessage="1" sqref="X5:X11 X33:X34 X20 X22 X13 W1:W1048576 X36">
      <formula1>"Y, N"</formula1>
    </dataValidation>
    <dataValidation type="list" allowBlank="1" showInputMessage="1" showErrorMessage="1" sqref="T2:T1048576">
      <formula1>"M, O, N/A"</formula1>
    </dataValidation>
    <dataValidation type="list" allowBlank="1" showInputMessage="1" showErrorMessage="1" sqref="V2:V1048576">
      <formula1>"Passed, Failed, N/A"</formula1>
    </dataValidation>
  </dataValidations>
  <hyperlinks>
    <hyperlink ref="Y5" r:id="rId1" display="http://collab.lge.com/main/x/gOGHLw"/>
    <hyperlink ref="Y8" r:id="rId2" display="http://collab.lge.com/main/x/AocBNg"/>
    <hyperlink ref="Y9" r:id="rId3"/>
    <hyperlink ref="Y20" r:id="rId4"/>
    <hyperlink ref="Y21" r:id="rId5"/>
    <hyperlink ref="Y23" r:id="rId6"/>
    <hyperlink ref="Y31" r:id="rId7"/>
    <hyperlink ref="Y32" r:id="rId8"/>
    <hyperlink ref="Y35" r:id="rId9"/>
    <hyperlink ref="Y42" r:id="rId10"/>
    <hyperlink ref="Y43" r:id="rId11" display="http://collab.lge.com/main/x/j9smN"/>
    <hyperlink ref="Y44" r:id="rId12"/>
    <hyperlink ref="Y46" r:id="rId13"/>
    <hyperlink ref="Y56" r:id="rId14"/>
    <hyperlink ref="Y36" r:id="rId15"/>
    <hyperlink ref="Y54" r:id="rId16"/>
    <hyperlink ref="Y12" r:id="rId17"/>
    <hyperlink ref="Y45" r:id="rId18"/>
  </hyperlinks>
  <pageMargins left="0.25" right="0" top="0.25" bottom="0.25" header="0.3" footer="0"/>
  <pageSetup scale="30" fitToHeight="0" orientation="landscape" r:id="rId19"/>
  <drawing r:id="rId20"/>
  <legacyDrawing r:id="rId21"/>
  <controls>
    <mc:AlternateContent xmlns:mc="http://schemas.openxmlformats.org/markup-compatibility/2006">
      <mc:Choice Requires="x14">
        <control shapeId="1132546" r:id="rId22" name="CommandButton2">
          <controlPr defaultSize="0" autoLine="0" r:id="rId23">
            <anchor moveWithCells="1">
              <from>
                <xdr:col>8</xdr:col>
                <xdr:colOff>121920</xdr:colOff>
                <xdr:row>11</xdr:row>
                <xdr:rowOff>0</xdr:rowOff>
              </from>
              <to>
                <xdr:col>9</xdr:col>
                <xdr:colOff>441960</xdr:colOff>
                <xdr:row>13</xdr:row>
                <xdr:rowOff>99060</xdr:rowOff>
              </to>
            </anchor>
          </controlPr>
        </control>
      </mc:Choice>
      <mc:Fallback>
        <control shapeId="1132546" r:id="rId22" name="CommandButton2"/>
      </mc:Fallback>
    </mc:AlternateContent>
    <mc:AlternateContent xmlns:mc="http://schemas.openxmlformats.org/markup-compatibility/2006">
      <mc:Choice Requires="x14">
        <control shapeId="1132545" r:id="rId24" name="CommandButton1">
          <controlPr defaultSize="0" autoLine="0" r:id="rId25">
            <anchor moveWithCells="1">
              <from>
                <xdr:col>8</xdr:col>
                <xdr:colOff>114300</xdr:colOff>
                <xdr:row>8</xdr:row>
                <xdr:rowOff>0</xdr:rowOff>
              </from>
              <to>
                <xdr:col>9</xdr:col>
                <xdr:colOff>403860</xdr:colOff>
                <xdr:row>10</xdr:row>
                <xdr:rowOff>0</xdr:rowOff>
              </to>
            </anchor>
          </controlPr>
        </control>
      </mc:Choice>
      <mc:Fallback>
        <control shapeId="1132545" r:id="rId24" name="CommandButton1"/>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9">
    <tabColor theme="7" tint="0.79998168889431442"/>
    <pageSetUpPr fitToPage="1"/>
  </sheetPr>
  <dimension ref="A1:AN196"/>
  <sheetViews>
    <sheetView showGridLines="0" topLeftCell="L1" zoomScale="85" zoomScaleNormal="85" workbookViewId="0">
      <selection activeCell="R20" sqref="R20"/>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26.109375" style="883" customWidth="1"/>
    <col min="19" max="19" width="12.5546875" style="883" bestFit="1" customWidth="1"/>
    <col min="20" max="20" width="12.5546875" style="883" customWidth="1"/>
    <col min="21" max="21" width="11" style="883" bestFit="1" customWidth="1"/>
    <col min="22" max="22" width="10.44140625" style="883" bestFit="1" customWidth="1"/>
    <col min="23" max="23" width="23.44140625" style="883" bestFit="1" customWidth="1"/>
    <col min="24" max="24" width="22.88671875" style="883" bestFit="1" customWidth="1"/>
    <col min="25" max="25" width="36.5546875" style="883" bestFit="1" customWidth="1"/>
    <col min="26" max="40" width="9.109375" style="883"/>
    <col min="41" max="16384" width="9.109375" style="884"/>
  </cols>
  <sheetData>
    <row r="1" spans="1:36" ht="12.75" customHeight="1" x14ac:dyDescent="0.45">
      <c r="A1" s="1188" t="s">
        <v>82</v>
      </c>
      <c r="B1" s="1189"/>
      <c r="C1" s="1189"/>
      <c r="D1" s="1189"/>
      <c r="E1" s="1189"/>
      <c r="F1" s="1189"/>
      <c r="G1" s="1189"/>
      <c r="H1" s="1189"/>
      <c r="K1" s="1173" t="s">
        <v>627</v>
      </c>
      <c r="L1" s="1174"/>
      <c r="M1" s="1174"/>
      <c r="N1" s="1174"/>
      <c r="O1" s="1174"/>
      <c r="P1" s="1174"/>
      <c r="Q1" s="1174"/>
      <c r="R1" s="1174"/>
      <c r="S1" s="1174"/>
      <c r="T1" s="1174"/>
      <c r="U1" s="1174"/>
      <c r="V1" s="1174"/>
      <c r="W1" s="1174"/>
      <c r="X1" s="1174"/>
      <c r="Y1" s="1174"/>
      <c r="Z1" s="985"/>
      <c r="AA1" s="1026"/>
      <c r="AB1" s="1026"/>
      <c r="AC1" s="1026"/>
      <c r="AD1" s="1026"/>
      <c r="AE1" s="1026"/>
      <c r="AF1" s="1026"/>
      <c r="AG1" s="1026"/>
      <c r="AH1" s="1026"/>
      <c r="AI1" s="1026"/>
      <c r="AJ1" s="1026"/>
    </row>
    <row r="2" spans="1:36" ht="14.4" customHeight="1" x14ac:dyDescent="0.3">
      <c r="A2" s="932" t="s">
        <v>367</v>
      </c>
      <c r="B2" s="997" t="s">
        <v>616</v>
      </c>
      <c r="C2" s="884"/>
      <c r="D2" s="884"/>
      <c r="E2" s="884"/>
      <c r="F2" s="884"/>
      <c r="G2" s="884"/>
      <c r="H2" s="884"/>
      <c r="K2" s="1038" t="s">
        <v>133</v>
      </c>
      <c r="L2" s="1038" t="s">
        <v>91</v>
      </c>
      <c r="M2" s="1182" t="s">
        <v>75</v>
      </c>
      <c r="N2" s="1190" t="s">
        <v>134</v>
      </c>
      <c r="O2" s="1038" t="s">
        <v>135</v>
      </c>
      <c r="P2" s="1038" t="s">
        <v>136</v>
      </c>
      <c r="Q2" s="1038" t="s">
        <v>137</v>
      </c>
      <c r="R2" s="1038" t="s">
        <v>138</v>
      </c>
      <c r="S2" s="1191" t="s">
        <v>139</v>
      </c>
      <c r="T2" s="1191" t="s">
        <v>72</v>
      </c>
      <c r="U2" s="1191" t="s">
        <v>342</v>
      </c>
      <c r="V2" s="1191" t="s">
        <v>343</v>
      </c>
      <c r="W2" s="1027" t="s">
        <v>375</v>
      </c>
      <c r="X2" s="1027" t="s">
        <v>376</v>
      </c>
      <c r="Y2" s="1038"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43565</v>
      </c>
      <c r="C3" s="950"/>
      <c r="D3" s="884"/>
      <c r="E3" s="884"/>
      <c r="F3" s="884"/>
      <c r="G3" s="884"/>
      <c r="H3" s="884"/>
      <c r="K3" s="1031"/>
      <c r="L3" s="1031"/>
      <c r="M3" s="1183"/>
      <c r="N3" s="1185"/>
      <c r="O3" s="1031"/>
      <c r="P3" s="888" t="s">
        <v>141</v>
      </c>
      <c r="Q3" s="1031"/>
      <c r="R3" s="1031"/>
      <c r="S3" s="1191"/>
      <c r="T3" s="1191"/>
      <c r="U3" s="1191"/>
      <c r="V3" s="1191"/>
      <c r="W3" s="1027"/>
      <c r="X3" s="1027"/>
      <c r="Y3" s="1031"/>
      <c r="Z3" s="1187"/>
      <c r="AA3" s="1023" t="s">
        <v>672</v>
      </c>
      <c r="AB3" s="1023" t="s">
        <v>673</v>
      </c>
      <c r="AC3" s="1023" t="s">
        <v>672</v>
      </c>
      <c r="AD3" s="1023" t="s">
        <v>673</v>
      </c>
      <c r="AE3" s="1023" t="s">
        <v>672</v>
      </c>
      <c r="AF3" s="1023" t="s">
        <v>673</v>
      </c>
      <c r="AG3" s="1023" t="s">
        <v>672</v>
      </c>
      <c r="AH3" s="1023" t="s">
        <v>673</v>
      </c>
      <c r="AI3" s="1023" t="s">
        <v>672</v>
      </c>
      <c r="AJ3" s="1023" t="s">
        <v>673</v>
      </c>
    </row>
    <row r="4" spans="1:36" ht="12.75" customHeight="1" x14ac:dyDescent="0.3">
      <c r="A4" s="932" t="s">
        <v>368</v>
      </c>
      <c r="B4" s="949">
        <f ca="1">DATEDIF(B3,TODAY(),"D")/365</f>
        <v>1.5863013698630137</v>
      </c>
      <c r="C4" s="884"/>
      <c r="D4" s="884"/>
      <c r="E4" s="884"/>
      <c r="F4" s="884"/>
      <c r="G4" s="884"/>
      <c r="H4" s="884"/>
      <c r="K4" s="1028" t="s">
        <v>142</v>
      </c>
      <c r="L4" s="1028" t="s">
        <v>143</v>
      </c>
      <c r="M4" s="934" t="s">
        <v>5</v>
      </c>
      <c r="N4" s="929" t="s">
        <v>144</v>
      </c>
      <c r="O4" s="924" t="s">
        <v>372</v>
      </c>
      <c r="P4" s="964" t="s">
        <v>145</v>
      </c>
      <c r="Q4" s="964" t="s">
        <v>146</v>
      </c>
      <c r="R4" s="962" t="s">
        <v>147</v>
      </c>
      <c r="S4" s="997"/>
      <c r="T4" s="997"/>
      <c r="V4" s="997" t="s">
        <v>374</v>
      </c>
      <c r="W4" s="997"/>
      <c r="X4" s="997" t="s">
        <v>377</v>
      </c>
      <c r="Y4" s="1042" t="s">
        <v>148</v>
      </c>
      <c r="Z4" s="981">
        <f ca="1">DATEDIF(AA4,AB4,"m")/12+DATEDIF(AC4,AD4,"m")/12+DATEDIF(AE4,AF4,"m")/12+DATEDIF(AG4,AH4,"m")/12+DATEDIF(AI4,AJ4,"m")/12</f>
        <v>1.5</v>
      </c>
      <c r="AA4" s="995">
        <v>43566</v>
      </c>
      <c r="AB4" s="982">
        <f ca="1">TODAY()</f>
        <v>44144</v>
      </c>
      <c r="AC4" s="982"/>
      <c r="AD4" s="982"/>
      <c r="AE4" s="980"/>
      <c r="AF4" s="980"/>
      <c r="AG4" s="980"/>
      <c r="AH4" s="980"/>
      <c r="AI4" s="980"/>
      <c r="AJ4" s="980"/>
    </row>
    <row r="5" spans="1:36" ht="12.75" customHeight="1" x14ac:dyDescent="0.3">
      <c r="A5" s="932" t="s">
        <v>387</v>
      </c>
      <c r="B5" s="949">
        <v>10.9</v>
      </c>
      <c r="C5" s="951"/>
      <c r="D5" s="884"/>
      <c r="E5" s="884"/>
      <c r="F5" s="884"/>
      <c r="G5" s="884"/>
      <c r="H5" s="884"/>
      <c r="K5" s="1029"/>
      <c r="L5" s="1029"/>
      <c r="M5" s="934" t="s">
        <v>5</v>
      </c>
      <c r="N5" s="929" t="s">
        <v>144</v>
      </c>
      <c r="O5" s="924" t="s">
        <v>373</v>
      </c>
      <c r="P5" s="966"/>
      <c r="Q5" s="965" t="s">
        <v>150</v>
      </c>
      <c r="R5" s="963" t="s">
        <v>151</v>
      </c>
      <c r="S5" s="997" t="s">
        <v>636</v>
      </c>
      <c r="T5" s="997" t="s">
        <v>72</v>
      </c>
      <c r="U5" s="995">
        <v>43566</v>
      </c>
      <c r="V5" s="997" t="s">
        <v>374</v>
      </c>
      <c r="W5" s="997"/>
      <c r="X5" s="997"/>
      <c r="Y5" s="1043"/>
      <c r="Z5" s="981">
        <f t="shared" ref="Z5:Z14" ca="1" si="0">DATEDIF(AA5,AB5,"m")/12+DATEDIF(AC5,AD5,"m")/12+DATEDIF(AE5,AF5,"m")/12+DATEDIF(AG5,AH5,"m")/12+DATEDIF(AI5,AJ5,"m")/12</f>
        <v>1.5</v>
      </c>
      <c r="AA5" s="995">
        <v>43566</v>
      </c>
      <c r="AB5" s="982">
        <f t="shared" ref="AB5:AB12" ca="1" si="1">TODAY()</f>
        <v>44144</v>
      </c>
      <c r="AC5" s="982"/>
      <c r="AD5" s="982"/>
      <c r="AE5" s="980"/>
      <c r="AF5" s="980"/>
      <c r="AG5" s="980"/>
      <c r="AH5" s="980"/>
      <c r="AI5" s="980"/>
      <c r="AJ5" s="980"/>
    </row>
    <row r="6" spans="1:36" ht="15" thickBot="1" x14ac:dyDescent="0.35">
      <c r="A6" s="932" t="s">
        <v>388</v>
      </c>
      <c r="B6" s="949">
        <f ca="1">B4+B5</f>
        <v>12.486301369863014</v>
      </c>
      <c r="C6" s="951"/>
      <c r="K6" s="1029"/>
      <c r="L6" s="1029"/>
      <c r="M6" s="934" t="s">
        <v>5</v>
      </c>
      <c r="N6" s="891" t="s">
        <v>149</v>
      </c>
      <c r="O6" s="918" t="s">
        <v>149</v>
      </c>
      <c r="P6" s="966"/>
      <c r="Q6" s="892" t="s">
        <v>150</v>
      </c>
      <c r="R6" s="893" t="s">
        <v>151</v>
      </c>
      <c r="S6" s="997" t="s">
        <v>636</v>
      </c>
      <c r="T6" s="997" t="s">
        <v>72</v>
      </c>
      <c r="U6" s="995">
        <v>43566</v>
      </c>
      <c r="V6" s="997" t="s">
        <v>374</v>
      </c>
      <c r="W6" s="997"/>
      <c r="X6" s="997"/>
      <c r="Y6" s="894" t="s">
        <v>152</v>
      </c>
      <c r="Z6" s="981">
        <f t="shared" ca="1" si="0"/>
        <v>1.5</v>
      </c>
      <c r="AA6" s="995">
        <v>43566</v>
      </c>
      <c r="AB6" s="982">
        <f t="shared" ca="1" si="1"/>
        <v>44144</v>
      </c>
      <c r="AC6" s="982"/>
      <c r="AD6" s="982"/>
      <c r="AE6" s="980"/>
      <c r="AF6" s="980"/>
      <c r="AG6" s="980"/>
      <c r="AH6" s="980"/>
      <c r="AI6" s="980"/>
      <c r="AJ6" s="980"/>
    </row>
    <row r="7" spans="1:36" ht="28.2"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966"/>
      <c r="Q7" s="964" t="s">
        <v>247</v>
      </c>
      <c r="R7" s="962" t="s">
        <v>154</v>
      </c>
      <c r="S7" s="997" t="s">
        <v>636</v>
      </c>
      <c r="T7" s="997" t="s">
        <v>72</v>
      </c>
      <c r="U7" s="995">
        <v>43566</v>
      </c>
      <c r="V7" s="997" t="s">
        <v>374</v>
      </c>
      <c r="W7" s="997"/>
      <c r="X7" s="997"/>
      <c r="Y7" s="1042" t="s">
        <v>248</v>
      </c>
      <c r="Z7" s="981">
        <f t="shared" ca="1" si="0"/>
        <v>1.5</v>
      </c>
      <c r="AA7" s="995">
        <v>43566</v>
      </c>
      <c r="AB7" s="982">
        <f t="shared" ca="1" si="1"/>
        <v>44144</v>
      </c>
      <c r="AC7" s="982"/>
      <c r="AD7" s="982"/>
      <c r="AE7" s="980"/>
      <c r="AF7" s="980"/>
      <c r="AG7" s="980"/>
      <c r="AH7" s="980"/>
      <c r="AI7" s="980"/>
      <c r="AJ7" s="980"/>
    </row>
    <row r="8" spans="1:36" x14ac:dyDescent="0.3">
      <c r="A8" s="937" t="s">
        <v>56</v>
      </c>
      <c r="B8" s="938" t="s">
        <v>182</v>
      </c>
      <c r="C8" s="1003"/>
      <c r="D8" s="1002"/>
      <c r="E8" s="1002" t="s">
        <v>77</v>
      </c>
      <c r="F8" s="1002"/>
      <c r="G8" s="1002"/>
      <c r="H8" s="939">
        <f>IF(C8&lt;&gt;"",'[2]CBL Score Standard'!$D64,IF(D8&lt;&gt;"",SUM('[2]CBL Score Standard'!$D64:$E64),IF(E8&lt;&gt;"",SUM('[2]CBL Score Standard'!$D64:$F64),IF(F8&lt;&gt;"",SUM('[2]CBL Score Standard'!$D64:$G64),IF(G8&lt;&gt;"",SUM('[2]CBL Score Standard'!$D64:$H64,0))))))</f>
        <v>7.468064199148379E-2</v>
      </c>
      <c r="K8" s="1029"/>
      <c r="L8" s="1029"/>
      <c r="M8" s="934" t="s">
        <v>5</v>
      </c>
      <c r="N8" s="931" t="s">
        <v>144</v>
      </c>
      <c r="O8" s="896" t="s">
        <v>517</v>
      </c>
      <c r="P8" s="966"/>
      <c r="Q8" s="892" t="s">
        <v>153</v>
      </c>
      <c r="R8" s="893" t="s">
        <v>156</v>
      </c>
      <c r="S8" s="997" t="s">
        <v>636</v>
      </c>
      <c r="T8" s="997" t="s">
        <v>72</v>
      </c>
      <c r="U8" s="995">
        <v>43566</v>
      </c>
      <c r="V8" s="997" t="s">
        <v>374</v>
      </c>
      <c r="W8" s="997"/>
      <c r="X8" s="997"/>
      <c r="Y8" s="897" t="s">
        <v>157</v>
      </c>
      <c r="Z8" s="981">
        <f t="shared" ca="1" si="0"/>
        <v>1.5</v>
      </c>
      <c r="AA8" s="995">
        <v>43566</v>
      </c>
      <c r="AB8" s="982">
        <f t="shared" ca="1" si="1"/>
        <v>44144</v>
      </c>
      <c r="AC8" s="982"/>
      <c r="AD8" s="982"/>
      <c r="AE8" s="980"/>
      <c r="AF8" s="980"/>
      <c r="AG8" s="980"/>
      <c r="AH8" s="980"/>
      <c r="AI8" s="980"/>
      <c r="AJ8" s="980"/>
    </row>
    <row r="9" spans="1:36" x14ac:dyDescent="0.3">
      <c r="A9" s="940" t="s">
        <v>56</v>
      </c>
      <c r="B9" s="933" t="s">
        <v>427</v>
      </c>
      <c r="C9" s="1003"/>
      <c r="D9" s="1002"/>
      <c r="E9" s="1002" t="s">
        <v>77</v>
      </c>
      <c r="F9" s="1002"/>
      <c r="G9" s="1002"/>
      <c r="H9" s="939">
        <f>IF(C9&lt;&gt;"",'[2]CBL Score Standard'!$D65,IF(D9&lt;&gt;"",SUM('[2]CBL Score Standard'!$D65:$E65),IF(E9&lt;&gt;"",SUM('[2]CBL Score Standard'!$D65:$F65),IF(F9&lt;&gt;"",SUM('[2]CBL Score Standard'!$D65:$G65),IF(G9&lt;&gt;"",SUM('[2]CBL Score Standard'!$D65:$H65,0))))))</f>
        <v>7.468064199148379E-2</v>
      </c>
      <c r="K9" s="1029"/>
      <c r="L9" s="1029"/>
      <c r="M9" s="934" t="s">
        <v>5</v>
      </c>
      <c r="N9" s="931" t="s">
        <v>144</v>
      </c>
      <c r="O9" s="896" t="s">
        <v>661</v>
      </c>
      <c r="P9" s="966"/>
      <c r="Q9" s="892" t="s">
        <v>155</v>
      </c>
      <c r="R9" s="893" t="s">
        <v>158</v>
      </c>
      <c r="S9" s="997" t="s">
        <v>636</v>
      </c>
      <c r="T9" s="997" t="s">
        <v>72</v>
      </c>
      <c r="U9" s="995">
        <v>43566</v>
      </c>
      <c r="V9" s="997" t="s">
        <v>374</v>
      </c>
      <c r="W9" s="997"/>
      <c r="X9" s="997"/>
      <c r="Y9" s="894" t="s">
        <v>159</v>
      </c>
      <c r="Z9" s="981">
        <f t="shared" ca="1" si="0"/>
        <v>1.5</v>
      </c>
      <c r="AA9" s="995">
        <v>43566</v>
      </c>
      <c r="AB9" s="982">
        <f t="shared" ca="1" si="1"/>
        <v>44144</v>
      </c>
      <c r="AC9" s="982"/>
      <c r="AD9" s="982"/>
      <c r="AE9" s="980"/>
      <c r="AF9" s="980"/>
      <c r="AG9" s="980"/>
      <c r="AH9" s="980"/>
      <c r="AI9" s="980"/>
      <c r="AJ9" s="980"/>
    </row>
    <row r="10" spans="1:36" x14ac:dyDescent="0.3">
      <c r="A10" s="940" t="s">
        <v>56</v>
      </c>
      <c r="B10" s="933" t="s">
        <v>663</v>
      </c>
      <c r="C10" s="1003"/>
      <c r="D10" s="1003"/>
      <c r="E10" s="1005" t="s">
        <v>77</v>
      </c>
      <c r="F10" s="1002"/>
      <c r="G10" s="1002"/>
      <c r="H10" s="939">
        <f>IF(C10&lt;&gt;"",'[2]CBL Score Standard'!$D66,IF(D10&lt;&gt;"",SUM('[2]CBL Score Standard'!$D66:$E66),IF(E10&lt;&gt;"",SUM('[2]CBL Score Standard'!$D66:$F66),IF(F10&lt;&gt;"",SUM('[2]CBL Score Standard'!$D66:$G66),IF(G10&lt;&gt;"",SUM('[2]CBL Score Standard'!$D66:$H66,0))))))</f>
        <v>2.8169014084507043E-2</v>
      </c>
      <c r="K10" s="1029"/>
      <c r="L10" s="1029"/>
      <c r="M10" s="934" t="s">
        <v>5</v>
      </c>
      <c r="N10" s="931" t="s">
        <v>144</v>
      </c>
      <c r="O10" s="896" t="s">
        <v>662</v>
      </c>
      <c r="P10" s="966"/>
      <c r="Q10" s="976" t="s">
        <v>659</v>
      </c>
      <c r="R10" s="976" t="s">
        <v>278</v>
      </c>
      <c r="S10" s="997" t="s">
        <v>636</v>
      </c>
      <c r="T10" s="997" t="s">
        <v>72</v>
      </c>
      <c r="U10" s="997"/>
      <c r="V10" s="997"/>
      <c r="W10" s="997"/>
      <c r="X10" s="997"/>
      <c r="Y10" s="899" t="s">
        <v>160</v>
      </c>
      <c r="Z10" s="981">
        <f t="shared" si="0"/>
        <v>0</v>
      </c>
      <c r="AA10" s="982"/>
      <c r="AB10" s="982"/>
      <c r="AC10" s="982"/>
      <c r="AD10" s="982"/>
      <c r="AE10" s="980"/>
      <c r="AF10" s="980"/>
      <c r="AG10" s="980"/>
      <c r="AH10" s="980"/>
      <c r="AI10" s="980"/>
      <c r="AJ10" s="980"/>
    </row>
    <row r="11" spans="1:36" x14ac:dyDescent="0.3">
      <c r="A11" s="940" t="s">
        <v>56</v>
      </c>
      <c r="B11" s="933" t="s">
        <v>215</v>
      </c>
      <c r="C11" s="1003"/>
      <c r="D11" s="1003"/>
      <c r="E11" s="1005" t="s">
        <v>77</v>
      </c>
      <c r="F11" s="1002"/>
      <c r="G11" s="1002"/>
      <c r="H11" s="939">
        <f>IF(C11&lt;&gt;"",'[2]CBL Score Standard'!$D67,IF(D11&lt;&gt;"",SUM('[2]CBL Score Standard'!$D67:$E67),IF(E11&lt;&gt;"",SUM('[2]CBL Score Standard'!$D67:$F67),IF(F11&lt;&gt;"",SUM('[2]CBL Score Standard'!$D67:$G67),IF(G11&lt;&gt;"",SUM('[2]CBL Score Standard'!$D67:$H67,0))))))</f>
        <v>2.8169014084507043E-2</v>
      </c>
      <c r="K11" s="1029"/>
      <c r="L11" s="1029"/>
      <c r="M11" s="934" t="s">
        <v>5</v>
      </c>
      <c r="N11" s="889" t="s">
        <v>31</v>
      </c>
      <c r="O11" s="925" t="s">
        <v>175</v>
      </c>
      <c r="P11" s="1029"/>
      <c r="Q11" s="890" t="s">
        <v>383</v>
      </c>
      <c r="R11" s="893" t="s">
        <v>176</v>
      </c>
      <c r="S11" s="997" t="s">
        <v>636</v>
      </c>
      <c r="T11" s="997" t="s">
        <v>72</v>
      </c>
      <c r="U11" s="997"/>
      <c r="V11" s="997" t="s">
        <v>374</v>
      </c>
      <c r="W11" s="997"/>
      <c r="X11" s="997" t="s">
        <v>377</v>
      </c>
      <c r="Y11" s="897" t="s">
        <v>177</v>
      </c>
      <c r="Z11" s="981">
        <f t="shared" ca="1" si="0"/>
        <v>1.5</v>
      </c>
      <c r="AA11" s="995">
        <v>43566</v>
      </c>
      <c r="AB11" s="982">
        <f t="shared" ca="1" si="1"/>
        <v>44144</v>
      </c>
      <c r="AC11" s="982"/>
      <c r="AD11" s="982"/>
      <c r="AE11" s="980"/>
      <c r="AF11" s="980"/>
      <c r="AG11" s="980"/>
      <c r="AH11" s="980"/>
      <c r="AI11" s="980"/>
      <c r="AJ11" s="980"/>
    </row>
    <row r="12" spans="1:36" x14ac:dyDescent="0.3">
      <c r="A12" s="940" t="s">
        <v>63</v>
      </c>
      <c r="B12" s="933" t="s">
        <v>236</v>
      </c>
      <c r="C12" s="1003"/>
      <c r="D12" s="1003" t="s">
        <v>77</v>
      </c>
      <c r="E12" s="1003"/>
      <c r="F12" s="1002"/>
      <c r="G12" s="1002"/>
      <c r="H12" s="939">
        <f>IF(C12&lt;&gt;"",'[2]CBL Score Standard'!$D68,IF(D12&lt;&gt;"",SUM('[2]CBL Score Standard'!$D68:$E68),IF(E12&lt;&gt;"",SUM('[2]CBL Score Standard'!$D68:$F68),IF(F12&lt;&gt;"",SUM('[2]CBL Score Standard'!$D68:$G68),IF(G12&lt;&gt;"",SUM('[2]CBL Score Standard'!$D68:$H68,0))))))</f>
        <v>0</v>
      </c>
      <c r="K12" s="1029"/>
      <c r="L12" s="1029"/>
      <c r="M12" s="934" t="s">
        <v>5</v>
      </c>
      <c r="N12" s="931" t="s">
        <v>31</v>
      </c>
      <c r="O12" s="896" t="s">
        <v>660</v>
      </c>
      <c r="P12" s="995">
        <v>43613</v>
      </c>
      <c r="Q12" s="892" t="s">
        <v>167</v>
      </c>
      <c r="R12" s="893" t="s">
        <v>168</v>
      </c>
      <c r="S12" s="997" t="s">
        <v>636</v>
      </c>
      <c r="T12" s="997" t="s">
        <v>72</v>
      </c>
      <c r="U12" s="997"/>
      <c r="V12" s="997" t="s">
        <v>374</v>
      </c>
      <c r="W12" s="997"/>
      <c r="X12" s="997" t="s">
        <v>377</v>
      </c>
      <c r="Y12" s="894"/>
      <c r="Z12" s="981">
        <f t="shared" ca="1" si="0"/>
        <v>1.5</v>
      </c>
      <c r="AA12" s="995">
        <v>43566</v>
      </c>
      <c r="AB12" s="982">
        <f t="shared" ca="1" si="1"/>
        <v>44144</v>
      </c>
      <c r="AC12" s="982"/>
      <c r="AD12" s="982"/>
      <c r="AE12" s="980"/>
      <c r="AF12" s="980"/>
      <c r="AG12" s="980"/>
      <c r="AH12" s="980"/>
      <c r="AI12" s="980"/>
      <c r="AJ12" s="980"/>
    </row>
    <row r="13" spans="1:36"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892"/>
      <c r="Q13" s="892"/>
      <c r="R13" s="893" t="s">
        <v>230</v>
      </c>
      <c r="S13" s="997"/>
      <c r="T13" s="997"/>
      <c r="U13" s="997"/>
      <c r="V13" s="997"/>
      <c r="W13" s="997"/>
      <c r="X13" s="997"/>
      <c r="Y13" s="894" t="s">
        <v>169</v>
      </c>
      <c r="Z13" s="981">
        <f t="shared" si="0"/>
        <v>0</v>
      </c>
      <c r="AA13" s="982"/>
      <c r="AB13" s="982"/>
      <c r="AC13" s="982"/>
      <c r="AD13" s="982"/>
      <c r="AE13" s="980"/>
      <c r="AF13" s="980"/>
      <c r="AG13" s="980"/>
      <c r="AH13" s="980"/>
      <c r="AI13" s="980"/>
      <c r="AJ13" s="980"/>
    </row>
    <row r="14" spans="1:36" ht="27.6" x14ac:dyDescent="0.3">
      <c r="A14" s="940" t="s">
        <v>55</v>
      </c>
      <c r="B14" s="933" t="s">
        <v>694</v>
      </c>
      <c r="C14" s="1003"/>
      <c r="D14" s="1003"/>
      <c r="E14" s="1002"/>
      <c r="F14" s="1002"/>
      <c r="G14" s="1002"/>
      <c r="H14" s="939" t="b">
        <f>IF(C14&lt;&gt;"",'[2]CBL Score Standard'!$D70,IF(D14&lt;&gt;"",SUM('[2]CBL Score Standard'!$D70:$E70),IF(E14&lt;&gt;"",SUM('[2]CBL Score Standard'!$D70:$F70),IF(F14&lt;&gt;"",SUM('[2]CBL Score Standard'!$D70:$G70),IF(G14&lt;&gt;"",SUM('[2]CBL Score Standard'!$D70:$H70,0))))))</f>
        <v>0</v>
      </c>
      <c r="K14" s="1030"/>
      <c r="L14" s="1030"/>
      <c r="M14" s="934" t="s">
        <v>5</v>
      </c>
      <c r="N14" s="889" t="s">
        <v>41</v>
      </c>
      <c r="O14" s="923" t="s">
        <v>450</v>
      </c>
      <c r="P14" s="995">
        <v>43627</v>
      </c>
      <c r="Q14" s="892" t="s">
        <v>381</v>
      </c>
      <c r="R14" s="893" t="s">
        <v>382</v>
      </c>
      <c r="S14" s="997"/>
      <c r="T14" s="997"/>
      <c r="U14" s="997"/>
      <c r="V14" s="997"/>
      <c r="W14" s="997"/>
      <c r="X14" s="997"/>
      <c r="Y14" s="894" t="s">
        <v>163</v>
      </c>
      <c r="Z14" s="981">
        <f t="shared" si="0"/>
        <v>0</v>
      </c>
      <c r="AA14" s="982"/>
      <c r="AB14" s="982"/>
      <c r="AC14" s="982"/>
      <c r="AD14" s="982"/>
      <c r="AE14" s="980"/>
      <c r="AF14" s="980"/>
      <c r="AG14" s="980"/>
      <c r="AH14" s="980"/>
      <c r="AI14" s="980"/>
      <c r="AJ14" s="980"/>
    </row>
    <row r="15" spans="1:36" x14ac:dyDescent="0.3">
      <c r="A15" s="940" t="s">
        <v>55</v>
      </c>
      <c r="B15" s="933" t="s">
        <v>185</v>
      </c>
      <c r="C15" s="1003"/>
      <c r="D15" s="1002"/>
      <c r="E15" s="1002" t="s">
        <v>77</v>
      </c>
      <c r="F15" s="1002"/>
      <c r="G15" s="1002"/>
      <c r="H15" s="939">
        <f>IF(C15&lt;&gt;"",'[2]CBL Score Standard'!$D71,IF(D15&lt;&gt;"",SUM('[2]CBL Score Standard'!$D71:$E71),IF(E15&lt;&gt;"",SUM('[2]CBL Score Standard'!$D71:$F71),IF(F15&lt;&gt;"",SUM('[2]CBL Score Standard'!$D71:$G71),IF(G15&lt;&gt;"",SUM('[2]CBL Score Standard'!$D71:$H71,0))))))</f>
        <v>2.8169014084507043E-2</v>
      </c>
      <c r="K15" s="901"/>
      <c r="L15" s="901"/>
      <c r="M15" s="884"/>
      <c r="N15" s="930"/>
      <c r="O15" s="901"/>
      <c r="P15" s="901"/>
      <c r="Q15" s="901"/>
      <c r="R15" s="901"/>
      <c r="S15" s="92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E16" s="1006"/>
      <c r="F16" s="1003"/>
      <c r="G16" s="1003"/>
      <c r="H16" s="939" t="b">
        <f>IF(C16&lt;&gt;"",'[2]CBL Score Standard'!$D72,IF(D16&lt;&gt;"",SUM('[2]CBL Score Standard'!$D72:$E72),IF(E16&lt;&gt;"",SUM('[2]CBL Score Standard'!$D72:$F72),IF(F16&lt;&gt;"",SUM('[2]CBL Score Standard'!$D72:$G72),IF(G16&lt;&gt;"",SUM('[2]CBL Score Standard'!$D72:$H72,0))))))</f>
        <v>0</v>
      </c>
      <c r="K16" s="1173" t="s">
        <v>170</v>
      </c>
      <c r="L16" s="1174"/>
      <c r="M16" s="1174"/>
      <c r="N16" s="1174"/>
      <c r="O16" s="1174"/>
      <c r="P16" s="1174"/>
      <c r="Q16" s="1174"/>
      <c r="R16" s="1174"/>
      <c r="S16" s="1174"/>
      <c r="T16" s="1174"/>
      <c r="U16" s="1174"/>
      <c r="V16" s="1174"/>
      <c r="W16" s="1174"/>
      <c r="X16" s="1174"/>
      <c r="Y16" s="1174"/>
      <c r="Z16" s="985"/>
      <c r="AA16" s="1026"/>
      <c r="AB16" s="1026"/>
      <c r="AC16" s="1026"/>
      <c r="AD16" s="1026"/>
      <c r="AE16" s="1026"/>
      <c r="AF16" s="1026"/>
      <c r="AG16" s="1026"/>
      <c r="AH16" s="1026"/>
      <c r="AI16" s="1026"/>
      <c r="AJ16" s="1026"/>
    </row>
    <row r="17" spans="1:36" ht="14.4" customHeight="1" x14ac:dyDescent="0.3">
      <c r="A17" s="940" t="s">
        <v>55</v>
      </c>
      <c r="B17" s="933" t="s">
        <v>194</v>
      </c>
      <c r="C17" s="1003"/>
      <c r="D17" s="1003"/>
      <c r="E17" s="1003"/>
      <c r="F17" s="1003"/>
      <c r="G17" s="1003"/>
      <c r="H17" s="939" t="b">
        <f>IF(C17&lt;&gt;"",'[2]CBL Score Standard'!$D73,IF(D17&lt;&gt;"",SUM('[2]CBL Score Standard'!$D73:$E73),IF(E17&lt;&gt;"",SUM('[2]CBL Score Standard'!$D73:$F73),IF(F17&lt;&gt;"",SUM('[2]CBL Score Standard'!$D73:$G73),IF(G17&lt;&gt;"",SUM('[2]CBL Score Standard'!$D73:$H73,0))))))</f>
        <v>0</v>
      </c>
      <c r="K17" s="1037" t="s">
        <v>133</v>
      </c>
      <c r="L17" s="1037" t="s">
        <v>91</v>
      </c>
      <c r="M17" s="1182" t="s">
        <v>75</v>
      </c>
      <c r="N17" s="1184" t="s">
        <v>134</v>
      </c>
      <c r="O17" s="1037" t="s">
        <v>135</v>
      </c>
      <c r="P17" s="1037" t="s">
        <v>136</v>
      </c>
      <c r="Q17" s="1037" t="s">
        <v>137</v>
      </c>
      <c r="R17" s="1037" t="s">
        <v>138</v>
      </c>
      <c r="S17" s="1192" t="s">
        <v>139</v>
      </c>
      <c r="T17" s="1191" t="s">
        <v>344</v>
      </c>
      <c r="U17" s="1191" t="s">
        <v>342</v>
      </c>
      <c r="V17" s="1191"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13.8" customHeight="1" x14ac:dyDescent="0.3">
      <c r="A18" s="940" t="s">
        <v>55</v>
      </c>
      <c r="B18" s="933" t="s">
        <v>196</v>
      </c>
      <c r="C18" s="1003" t="s">
        <v>77</v>
      </c>
      <c r="D18" s="1003"/>
      <c r="E18" s="1003"/>
      <c r="F18" s="1003"/>
      <c r="G18" s="1003"/>
      <c r="H18" s="939">
        <f>IF(C18&lt;&gt;"",'[2]CBL Score Standard'!$D74,IF(D18&lt;&gt;"",SUM('[2]CBL Score Standard'!$D74:$E74),IF(E18&lt;&gt;"",SUM('[2]CBL Score Standard'!$D74:$F74),IF(F18&lt;&gt;"",SUM('[2]CBL Score Standard'!$D74:$G74),IF(G18&lt;&gt;"",SUM('[2]CBL Score Standard'!$D74:$H74,0))))))</f>
        <v>0</v>
      </c>
      <c r="K18" s="1031"/>
      <c r="L18" s="1031"/>
      <c r="M18" s="1183"/>
      <c r="N18" s="1190"/>
      <c r="O18" s="1031"/>
      <c r="P18" s="888" t="s">
        <v>141</v>
      </c>
      <c r="Q18" s="1031"/>
      <c r="R18" s="1031"/>
      <c r="S18" s="1191"/>
      <c r="T18" s="1191"/>
      <c r="U18" s="1191"/>
      <c r="V18" s="1191"/>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ht="12.75" customHeight="1" x14ac:dyDescent="0.3">
      <c r="A19" s="940" t="s">
        <v>55</v>
      </c>
      <c r="B19" s="933" t="s">
        <v>198</v>
      </c>
      <c r="C19" s="1003"/>
      <c r="D19" s="1003"/>
      <c r="E19" s="1003"/>
      <c r="F19" s="1003"/>
      <c r="G19" s="1003"/>
      <c r="H19" s="939" t="b">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028" t="s">
        <v>145</v>
      </c>
      <c r="Q19" s="890" t="s">
        <v>172</v>
      </c>
      <c r="R19" s="893" t="s">
        <v>173</v>
      </c>
      <c r="S19" s="997" t="s">
        <v>636</v>
      </c>
      <c r="T19" s="997"/>
      <c r="U19" s="997"/>
      <c r="V19" s="997"/>
      <c r="W19" s="997"/>
      <c r="X19" s="997"/>
      <c r="Y19" s="897" t="s">
        <v>174</v>
      </c>
      <c r="Z19" s="981">
        <f t="shared" ref="Z19:Z35" si="2">DATEDIF(AA19,AB19,"m")/12+DATEDIF(AC19,AD19,"m")/12+DATEDIF(AE19,AF19,"m")/12+DATEDIF(AG19,AH19,"m")/12+DATEDIF(AI19,AJ19,"m")/12</f>
        <v>0</v>
      </c>
      <c r="AA19" s="982"/>
      <c r="AB19" s="982"/>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030"/>
      <c r="Q20" s="890" t="s">
        <v>179</v>
      </c>
      <c r="R20" s="893" t="s">
        <v>180</v>
      </c>
      <c r="S20" s="997" t="s">
        <v>636</v>
      </c>
      <c r="T20" s="997" t="s">
        <v>72</v>
      </c>
      <c r="U20" s="997"/>
      <c r="V20" s="997" t="s">
        <v>374</v>
      </c>
      <c r="W20" s="997"/>
      <c r="X20" s="997" t="s">
        <v>377</v>
      </c>
      <c r="Y20" s="897" t="s">
        <v>181</v>
      </c>
      <c r="Z20" s="981">
        <f t="shared" ca="1" si="2"/>
        <v>1.5</v>
      </c>
      <c r="AA20" s="995">
        <v>43566</v>
      </c>
      <c r="AB20" s="982">
        <f t="shared" ref="AB20" ca="1" si="3">TODAY()</f>
        <v>44144</v>
      </c>
      <c r="AC20" s="982"/>
      <c r="AD20" s="982"/>
      <c r="AE20" s="980"/>
      <c r="AF20" s="980"/>
      <c r="AG20" s="980"/>
      <c r="AH20" s="980"/>
      <c r="AI20" s="980"/>
      <c r="AJ20" s="980"/>
    </row>
    <row r="21" spans="1:36" x14ac:dyDescent="0.3">
      <c r="A21" s="940" t="s">
        <v>55</v>
      </c>
      <c r="B21" s="933" t="s">
        <v>664</v>
      </c>
      <c r="C21" s="1003"/>
      <c r="D21" s="1003"/>
      <c r="E21" s="1005" t="s">
        <v>77</v>
      </c>
      <c r="F21" s="1002"/>
      <c r="G21" s="1002"/>
      <c r="H21" s="939">
        <f>IF(C21&lt;&gt;"",'[2]CBL Score Standard'!$D77,IF(D21&lt;&gt;"",SUM('[2]CBL Score Standard'!$D77:$E77),IF(E21&lt;&gt;"",SUM('[2]CBL Score Standard'!$D77:$F77),IF(F21&lt;&gt;"",SUM('[2]CBL Score Standard'!$D77:$G77),IF(G21&lt;&gt;"",SUM('[2]CBL Score Standard'!$D77:$H77,0))))))</f>
        <v>2.8169014084507043E-2</v>
      </c>
      <c r="K21" s="1029"/>
      <c r="L21" s="1029"/>
      <c r="M21" s="934" t="s">
        <v>6</v>
      </c>
      <c r="N21" s="889" t="s">
        <v>56</v>
      </c>
      <c r="O21" s="923" t="s">
        <v>182</v>
      </c>
      <c r="P21" s="995">
        <v>43609</v>
      </c>
      <c r="Q21" s="892" t="s">
        <v>172</v>
      </c>
      <c r="R21" s="898" t="s">
        <v>183</v>
      </c>
      <c r="S21" s="997" t="s">
        <v>636</v>
      </c>
      <c r="T21" s="997" t="s">
        <v>72</v>
      </c>
      <c r="U21" s="997"/>
      <c r="V21" s="997"/>
      <c r="W21" s="997"/>
      <c r="X21" s="997"/>
      <c r="Y21" s="899" t="s">
        <v>184</v>
      </c>
      <c r="Z21" s="981">
        <f t="shared" si="2"/>
        <v>0</v>
      </c>
      <c r="AA21" s="982"/>
      <c r="AB21" s="982"/>
      <c r="AC21" s="982"/>
      <c r="AD21" s="982"/>
      <c r="AE21" s="980"/>
      <c r="AF21" s="980"/>
      <c r="AG21" s="980"/>
      <c r="AH21" s="980"/>
      <c r="AI21" s="980"/>
      <c r="AJ21" s="980"/>
    </row>
    <row r="22" spans="1:36" x14ac:dyDescent="0.3">
      <c r="A22" s="940" t="s">
        <v>55</v>
      </c>
      <c r="B22" s="933" t="s">
        <v>448</v>
      </c>
      <c r="C22" s="1003"/>
      <c r="D22" s="1003"/>
      <c r="E22" s="1005" t="s">
        <v>77</v>
      </c>
      <c r="F22" s="1002"/>
      <c r="G22" s="1002"/>
      <c r="H22" s="939">
        <f>IF(C22&lt;&gt;"",'[2]CBL Score Standard'!$D78,IF(D22&lt;&gt;"",SUM('[2]CBL Score Standard'!$D78:$E78),IF(E22&lt;&gt;"",SUM('[2]CBL Score Standard'!$D78:$F78),IF(F22&lt;&gt;"",SUM('[2]CBL Score Standard'!$D78:$G78),IF(G22&lt;&gt;"",SUM('[2]CBL Score Standard'!$D78:$H78,0))))))</f>
        <v>2.8169014084507043E-2</v>
      </c>
      <c r="K22" s="1029"/>
      <c r="L22" s="1029"/>
      <c r="M22" s="934" t="s">
        <v>6</v>
      </c>
      <c r="N22" s="889" t="s">
        <v>144</v>
      </c>
      <c r="O22" s="923" t="s">
        <v>187</v>
      </c>
      <c r="P22" s="1029"/>
      <c r="Q22" s="890" t="s">
        <v>153</v>
      </c>
      <c r="R22" s="893" t="s">
        <v>156</v>
      </c>
      <c r="S22" s="997" t="s">
        <v>636</v>
      </c>
      <c r="T22" s="997" t="s">
        <v>72</v>
      </c>
      <c r="U22" s="997"/>
      <c r="V22" s="997" t="s">
        <v>374</v>
      </c>
      <c r="W22" s="997"/>
      <c r="X22" s="997" t="s">
        <v>377</v>
      </c>
      <c r="Y22" s="897" t="s">
        <v>157</v>
      </c>
      <c r="Z22" s="981">
        <f t="shared" ca="1" si="2"/>
        <v>1.5</v>
      </c>
      <c r="AA22" s="995">
        <v>43566</v>
      </c>
      <c r="AB22" s="982">
        <f t="shared" ref="AB22:AB23" ca="1" si="4">TODAY()</f>
        <v>44144</v>
      </c>
      <c r="AC22" s="982"/>
      <c r="AD22" s="982"/>
      <c r="AE22" s="980"/>
      <c r="AF22" s="980"/>
      <c r="AG22" s="980"/>
      <c r="AH22" s="980"/>
      <c r="AI22" s="980"/>
      <c r="AJ22" s="980"/>
    </row>
    <row r="23" spans="1:36" ht="12.75" customHeight="1" x14ac:dyDescent="0.3">
      <c r="A23" s="940" t="s">
        <v>55</v>
      </c>
      <c r="B23" s="933" t="s">
        <v>665</v>
      </c>
      <c r="C23" s="1003"/>
      <c r="D23" s="1003" t="s">
        <v>77</v>
      </c>
      <c r="E23" s="1005"/>
      <c r="F23" s="1002"/>
      <c r="G23" s="1002"/>
      <c r="H23" s="939">
        <f>IF(C23&lt;&gt;"",'[2]CBL Score Standard'!$D79,IF(D23&lt;&gt;"",SUM('[2]CBL Score Standard'!$D79:$E79),IF(E23&lt;&gt;"",SUM('[2]CBL Score Standard'!$D79:$F79),IF(F23&lt;&gt;"",SUM('[2]CBL Score Standard'!$D79:$G79),IF(G23&lt;&gt;"",SUM('[2]CBL Score Standard'!$D79:$H79,0))))))</f>
        <v>0</v>
      </c>
      <c r="K23" s="1029"/>
      <c r="L23" s="1029"/>
      <c r="M23" s="934" t="s">
        <v>6</v>
      </c>
      <c r="N23" s="889" t="s">
        <v>144</v>
      </c>
      <c r="O23" s="923" t="s">
        <v>188</v>
      </c>
      <c r="P23" s="1029"/>
      <c r="Q23" s="892" t="s">
        <v>155</v>
      </c>
      <c r="R23" s="893" t="s">
        <v>158</v>
      </c>
      <c r="S23" s="997" t="s">
        <v>636</v>
      </c>
      <c r="T23" s="997" t="s">
        <v>72</v>
      </c>
      <c r="U23" s="997"/>
      <c r="V23" s="997" t="s">
        <v>374</v>
      </c>
      <c r="W23" s="997"/>
      <c r="X23" s="997" t="s">
        <v>377</v>
      </c>
      <c r="Y23" s="894" t="s">
        <v>159</v>
      </c>
      <c r="Z23" s="981">
        <f t="shared" ca="1" si="2"/>
        <v>1.5</v>
      </c>
      <c r="AA23" s="995">
        <v>43566</v>
      </c>
      <c r="AB23" s="982">
        <f t="shared" ca="1" si="4"/>
        <v>44144</v>
      </c>
      <c r="AC23" s="982"/>
      <c r="AD23" s="982"/>
      <c r="AE23" s="980"/>
      <c r="AF23" s="980"/>
      <c r="AG23" s="980"/>
      <c r="AH23" s="980"/>
      <c r="AI23" s="980"/>
      <c r="AJ23" s="980"/>
    </row>
    <row r="24" spans="1:36" ht="12.75" customHeight="1" x14ac:dyDescent="0.3">
      <c r="A24" s="940" t="s">
        <v>55</v>
      </c>
      <c r="B24" s="933" t="s">
        <v>238</v>
      </c>
      <c r="C24" s="1003"/>
      <c r="D24" s="1003" t="s">
        <v>77</v>
      </c>
      <c r="E24" s="1003"/>
      <c r="F24" s="1002"/>
      <c r="G24" s="1002"/>
      <c r="H24" s="939">
        <f>IF(C24&lt;&gt;"",'[2]CBL Score Standard'!$D80,IF(D24&lt;&gt;"",SUM('[2]CBL Score Standard'!$D80:$E80),IF(E24&lt;&gt;"",SUM('[2]CBL Score Standard'!$D80:$F80),IF(F24&lt;&gt;"",SUM('[2]CBL Score Standard'!$D80:$G80),IF(G24&lt;&gt;"",SUM('[2]CBL Score Standard'!$D80:$H80,0))))))</f>
        <v>0</v>
      </c>
      <c r="K24" s="1029"/>
      <c r="L24" s="1029"/>
      <c r="M24" s="934" t="s">
        <v>6</v>
      </c>
      <c r="N24" s="889" t="s">
        <v>144</v>
      </c>
      <c r="O24" s="923" t="s">
        <v>189</v>
      </c>
      <c r="P24" s="1029"/>
      <c r="Q24" s="976" t="s">
        <v>659</v>
      </c>
      <c r="R24" s="976" t="s">
        <v>278</v>
      </c>
      <c r="S24" s="997" t="s">
        <v>636</v>
      </c>
      <c r="T24" s="997" t="s">
        <v>72</v>
      </c>
      <c r="U24" s="997"/>
      <c r="V24" s="997"/>
      <c r="W24" s="997"/>
      <c r="X24" s="997"/>
      <c r="Y24" s="899" t="s">
        <v>160</v>
      </c>
      <c r="Z24" s="981">
        <f t="shared" si="2"/>
        <v>0</v>
      </c>
      <c r="AA24" s="982"/>
      <c r="AB24" s="982"/>
      <c r="AC24" s="982"/>
      <c r="AD24" s="982"/>
      <c r="AE24" s="980"/>
      <c r="AF24" s="980"/>
      <c r="AG24" s="980"/>
      <c r="AH24" s="980"/>
      <c r="AI24" s="980"/>
      <c r="AJ24" s="980"/>
    </row>
    <row r="25" spans="1:36" x14ac:dyDescent="0.3">
      <c r="A25" s="940" t="s">
        <v>55</v>
      </c>
      <c r="B25" s="933" t="s">
        <v>515</v>
      </c>
      <c r="C25" s="1003"/>
      <c r="D25" s="1003" t="s">
        <v>77</v>
      </c>
      <c r="E25" s="1003"/>
      <c r="F25" s="1002"/>
      <c r="G25" s="1002"/>
      <c r="H25" s="939">
        <f>IF(C25&lt;&gt;"",'[2]CBL Score Standard'!$D81,IF(D25&lt;&gt;"",SUM('[2]CBL Score Standard'!$D81:$E81),IF(E25&lt;&gt;"",SUM('[2]CBL Score Standard'!$D81:$F81),IF(F25&lt;&gt;"",SUM('[2]CBL Score Standard'!$D81:$G81),IF(G25&lt;&gt;"",SUM('[2]CBL Score Standard'!$D81:$H81,0))))))</f>
        <v>0</v>
      </c>
      <c r="K25" s="1029"/>
      <c r="L25" s="1029"/>
      <c r="M25" s="934" t="s">
        <v>6</v>
      </c>
      <c r="N25" s="889" t="s">
        <v>144</v>
      </c>
      <c r="O25" s="923" t="s">
        <v>190</v>
      </c>
      <c r="P25" s="1029"/>
      <c r="Q25" s="890" t="s">
        <v>161</v>
      </c>
      <c r="R25" s="893" t="s">
        <v>162</v>
      </c>
      <c r="S25" s="997"/>
      <c r="T25" s="997"/>
      <c r="U25" s="997"/>
      <c r="V25" s="997"/>
      <c r="W25" s="997"/>
      <c r="X25" s="997"/>
      <c r="Y25" s="899" t="s">
        <v>163</v>
      </c>
      <c r="Z25" s="981">
        <f t="shared" si="2"/>
        <v>0</v>
      </c>
      <c r="AA25" s="982"/>
      <c r="AB25" s="982"/>
      <c r="AC25" s="982"/>
      <c r="AD25" s="982"/>
      <c r="AE25" s="980"/>
      <c r="AF25" s="980"/>
      <c r="AG25" s="980"/>
      <c r="AH25" s="980"/>
      <c r="AI25" s="980"/>
      <c r="AJ25" s="980"/>
    </row>
    <row r="26" spans="1:36" ht="26.4"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030"/>
      <c r="Q26" s="890" t="s">
        <v>164</v>
      </c>
      <c r="R26" s="893" t="s">
        <v>165</v>
      </c>
      <c r="S26" s="997"/>
      <c r="T26" s="997"/>
      <c r="U26" s="997"/>
      <c r="V26" s="997"/>
      <c r="W26" s="997"/>
      <c r="X26" s="997"/>
      <c r="Y26" s="899" t="s">
        <v>166</v>
      </c>
      <c r="Z26" s="981">
        <f t="shared" si="2"/>
        <v>0</v>
      </c>
      <c r="AA26" s="982"/>
      <c r="AB26" s="982"/>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923" t="s">
        <v>192</v>
      </c>
      <c r="P27" s="995">
        <v>43608</v>
      </c>
      <c r="Q27" s="892" t="s">
        <v>383</v>
      </c>
      <c r="R27" s="898" t="s">
        <v>341</v>
      </c>
      <c r="S27" s="997" t="s">
        <v>636</v>
      </c>
      <c r="T27" s="997"/>
      <c r="U27" s="997"/>
      <c r="V27" s="997"/>
      <c r="W27" s="997"/>
      <c r="X27" s="997"/>
      <c r="Y27" s="899" t="s">
        <v>193</v>
      </c>
      <c r="Z27" s="981">
        <f t="shared" si="2"/>
        <v>0</v>
      </c>
      <c r="AA27" s="982"/>
      <c r="AB27" s="982"/>
      <c r="AC27" s="982"/>
      <c r="AD27" s="982"/>
      <c r="AE27" s="980"/>
      <c r="AF27" s="980"/>
      <c r="AG27" s="980"/>
      <c r="AH27" s="980"/>
      <c r="AI27" s="980"/>
      <c r="AJ27" s="980"/>
    </row>
    <row r="28" spans="1:36" ht="27.6" x14ac:dyDescent="0.3">
      <c r="A28" s="940" t="s">
        <v>59</v>
      </c>
      <c r="B28" s="933" t="s">
        <v>684</v>
      </c>
      <c r="C28" s="1003"/>
      <c r="D28" s="1003"/>
      <c r="E28" s="1002" t="s">
        <v>77</v>
      </c>
      <c r="F28" s="1002"/>
      <c r="G28" s="1002"/>
      <c r="H28" s="939">
        <f>IF(C28&lt;&gt;"",'[2]CBL Score Standard'!$D84,IF(D28&lt;&gt;"",SUM('[2]CBL Score Standard'!$D84:$E84),IF(E28&lt;&gt;"",SUM('[2]CBL Score Standard'!$D84:$F84),IF(F28&lt;&gt;"",SUM('[2]CBL Score Standard'!$D84:$G84),IF(G28&lt;&gt;"",SUM('[2]CBL Score Standard'!$D84:$H84,0))))))</f>
        <v>2.8169014084507043E-2</v>
      </c>
      <c r="K28" s="1029"/>
      <c r="L28" s="1029"/>
      <c r="M28" s="934" t="s">
        <v>6</v>
      </c>
      <c r="N28" s="889" t="s">
        <v>55</v>
      </c>
      <c r="O28" s="923" t="s">
        <v>194</v>
      </c>
      <c r="P28" s="995">
        <v>43544</v>
      </c>
      <c r="Q28" s="976" t="s">
        <v>649</v>
      </c>
      <c r="R28" s="976" t="s">
        <v>650</v>
      </c>
      <c r="S28" s="997"/>
      <c r="T28" s="997"/>
      <c r="U28" s="997"/>
      <c r="V28" s="997"/>
      <c r="W28" s="997"/>
      <c r="X28" s="997"/>
      <c r="Y28" s="899" t="s">
        <v>195</v>
      </c>
      <c r="Z28" s="981">
        <f t="shared" si="2"/>
        <v>0</v>
      </c>
      <c r="AA28" s="982"/>
      <c r="AB28" s="982"/>
      <c r="AC28" s="982"/>
      <c r="AD28" s="982"/>
      <c r="AE28" s="980"/>
      <c r="AF28" s="980"/>
      <c r="AG28" s="980"/>
      <c r="AH28" s="980"/>
      <c r="AI28" s="980"/>
      <c r="AJ28" s="980"/>
    </row>
    <row r="29" spans="1:36" ht="27.6" x14ac:dyDescent="0.3">
      <c r="A29" s="940" t="s">
        <v>59</v>
      </c>
      <c r="B29" s="933" t="s">
        <v>683</v>
      </c>
      <c r="C29" s="1003"/>
      <c r="D29" s="1003"/>
      <c r="E29" s="1002" t="s">
        <v>77</v>
      </c>
      <c r="F29" s="1002"/>
      <c r="G29" s="1002"/>
      <c r="H29" s="939">
        <f>IF(C29&lt;&gt;"",'[2]CBL Score Standard'!$D85,IF(D29&lt;&gt;"",SUM('[2]CBL Score Standard'!$D85:$E85),IF(E29&lt;&gt;"",SUM('[2]CBL Score Standard'!$D85:$F85),IF(F29&lt;&gt;"",SUM('[2]CBL Score Standard'!$D85:$G85),IF(G29&lt;&gt;"",SUM('[2]CBL Score Standard'!$D85:$H85,0))))))</f>
        <v>2.8169014084507043E-2</v>
      </c>
      <c r="K29" s="1029"/>
      <c r="L29" s="1029"/>
      <c r="M29" s="934" t="s">
        <v>6</v>
      </c>
      <c r="N29" s="889" t="s">
        <v>55</v>
      </c>
      <c r="O29" s="923" t="s">
        <v>196</v>
      </c>
      <c r="P29" s="964" t="s">
        <v>145</v>
      </c>
      <c r="Q29" s="976" t="s">
        <v>651</v>
      </c>
      <c r="R29" s="976" t="s">
        <v>652</v>
      </c>
      <c r="S29" s="997" t="s">
        <v>636</v>
      </c>
      <c r="T29" s="997"/>
      <c r="U29" s="997"/>
      <c r="V29" s="997"/>
      <c r="W29" s="997"/>
      <c r="X29" s="997"/>
      <c r="Y29" s="899" t="s">
        <v>197</v>
      </c>
      <c r="Z29" s="981">
        <f t="shared" si="2"/>
        <v>0</v>
      </c>
      <c r="AA29" s="982"/>
      <c r="AB29" s="982"/>
      <c r="AC29" s="982"/>
      <c r="AD29" s="982"/>
      <c r="AE29" s="980"/>
      <c r="AF29" s="980"/>
      <c r="AG29" s="980"/>
      <c r="AH29" s="980"/>
      <c r="AI29" s="980"/>
      <c r="AJ29" s="980"/>
    </row>
    <row r="30" spans="1:36" x14ac:dyDescent="0.3">
      <c r="A30" s="940" t="s">
        <v>149</v>
      </c>
      <c r="B30" s="933" t="s">
        <v>149</v>
      </c>
      <c r="C30" s="1002"/>
      <c r="D30" s="1002"/>
      <c r="E30" s="1002" t="s">
        <v>77</v>
      </c>
      <c r="F30" s="1002"/>
      <c r="G30" s="1002"/>
      <c r="H30" s="939">
        <f>IF(C30&lt;&gt;"",'[2]CBL Score Standard'!$D86,IF(D30&lt;&gt;"",SUM('[2]CBL Score Standard'!$D86:$E86),IF(E30&lt;&gt;"",SUM('[2]CBL Score Standard'!$D86:$F86),IF(F30&lt;&gt;"",SUM('[2]CBL Score Standard'!$D86:$G86),IF(G30&lt;&gt;"",SUM('[2]CBL Score Standard'!$D86:$H86,0))))))</f>
        <v>0.16558973290057469</v>
      </c>
      <c r="K30" s="1029"/>
      <c r="L30" s="1029"/>
      <c r="M30" s="934" t="s">
        <v>6</v>
      </c>
      <c r="N30" s="889" t="s">
        <v>55</v>
      </c>
      <c r="O30" s="923" t="s">
        <v>198</v>
      </c>
      <c r="P30" s="965"/>
      <c r="Q30" s="892" t="s">
        <v>199</v>
      </c>
      <c r="R30" s="898" t="s">
        <v>200</v>
      </c>
      <c r="S30" s="997" t="s">
        <v>636</v>
      </c>
      <c r="T30" s="997"/>
      <c r="U30" s="997"/>
      <c r="V30" s="997"/>
      <c r="W30" s="997"/>
      <c r="X30" s="997"/>
      <c r="Y30" s="902" t="s">
        <v>201</v>
      </c>
      <c r="Z30" s="981">
        <f t="shared" si="2"/>
        <v>0</v>
      </c>
      <c r="AA30" s="982"/>
      <c r="AB30" s="982"/>
      <c r="AC30" s="982"/>
      <c r="AD30" s="982"/>
      <c r="AE30" s="980"/>
      <c r="AF30" s="980"/>
      <c r="AG30" s="980"/>
      <c r="AH30" s="980"/>
      <c r="AI30" s="980"/>
      <c r="AJ30" s="980"/>
    </row>
    <row r="31" spans="1:36" x14ac:dyDescent="0.3">
      <c r="A31" s="940" t="s">
        <v>149</v>
      </c>
      <c r="B31" s="933" t="s">
        <v>370</v>
      </c>
      <c r="C31" s="1003" t="s">
        <v>77</v>
      </c>
      <c r="D31" s="1003"/>
      <c r="E31" s="1004"/>
      <c r="F31" s="1002"/>
      <c r="G31" s="1002"/>
      <c r="H31" s="939">
        <f>IF(C31&lt;&gt;"",'[2]CBL Score Standard'!$D87,IF(D31&lt;&gt;"",SUM('[2]CBL Score Standard'!$D87:$E87),IF(E31&lt;&gt;"",SUM('[2]CBL Score Standard'!$D87:$F87),IF(F31&lt;&gt;"",SUM('[2]CBL Score Standard'!$D87:$G87),IF(G31&lt;&gt;"",SUM('[2]CBL Score Standard'!$D87:$H87,0))))))</f>
        <v>0</v>
      </c>
      <c r="K31" s="1029"/>
      <c r="L31" s="1029"/>
      <c r="M31" s="934" t="s">
        <v>6</v>
      </c>
      <c r="N31" s="889" t="s">
        <v>55</v>
      </c>
      <c r="O31" s="923" t="s">
        <v>202</v>
      </c>
      <c r="P31" s="995">
        <v>43629</v>
      </c>
      <c r="Q31" s="892" t="s">
        <v>384</v>
      </c>
      <c r="R31" s="898" t="s">
        <v>385</v>
      </c>
      <c r="S31" s="997"/>
      <c r="T31" s="997"/>
      <c r="U31" s="997"/>
      <c r="V31" s="997"/>
      <c r="W31" s="997"/>
      <c r="X31" s="997"/>
      <c r="Y31" s="902" t="s">
        <v>203</v>
      </c>
      <c r="Z31" s="981">
        <f t="shared" si="2"/>
        <v>0</v>
      </c>
      <c r="AA31" s="982"/>
      <c r="AB31" s="982"/>
      <c r="AC31" s="982"/>
      <c r="AD31" s="982"/>
      <c r="AE31" s="980"/>
      <c r="AF31" s="980"/>
      <c r="AG31" s="980"/>
      <c r="AH31" s="980"/>
      <c r="AI31" s="980"/>
      <c r="AJ31" s="980"/>
    </row>
    <row r="32" spans="1:36" ht="26.4" x14ac:dyDescent="0.3">
      <c r="A32" s="940" t="s">
        <v>31</v>
      </c>
      <c r="B32" s="933" t="s">
        <v>660</v>
      </c>
      <c r="C32" s="1002"/>
      <c r="D32" s="1002"/>
      <c r="E32" s="1002" t="s">
        <v>77</v>
      </c>
      <c r="F32" s="1002"/>
      <c r="G32" s="1002"/>
      <c r="H32" s="939">
        <f>IF(C32&lt;&gt;"",'[2]CBL Score Standard'!$D88,IF(D32&lt;&gt;"",SUM('[2]CBL Score Standard'!$D88:$E88),IF(E32&lt;&gt;"",SUM('[2]CBL Score Standard'!$D88:$F88),IF(F32&lt;&gt;"",SUM('[2]CBL Score Standard'!$D88:$G88),IF(G32&lt;&gt;"",SUM('[2]CBL Score Standard'!$D88:$H88,0))))))</f>
        <v>0.16558973290057469</v>
      </c>
      <c r="K32" s="1029"/>
      <c r="L32" s="1029"/>
      <c r="M32" s="934" t="s">
        <v>6</v>
      </c>
      <c r="N32" s="889" t="s">
        <v>56</v>
      </c>
      <c r="O32" s="923" t="s">
        <v>427</v>
      </c>
      <c r="P32" s="995">
        <v>43613</v>
      </c>
      <c r="Q32" s="892" t="s">
        <v>167</v>
      </c>
      <c r="R32" s="898" t="s">
        <v>204</v>
      </c>
      <c r="S32" s="997" t="s">
        <v>636</v>
      </c>
      <c r="T32" s="997" t="s">
        <v>72</v>
      </c>
      <c r="U32" s="997"/>
      <c r="V32" s="997" t="s">
        <v>374</v>
      </c>
      <c r="W32" s="997"/>
      <c r="X32" s="997" t="s">
        <v>377</v>
      </c>
      <c r="Y32" s="899" t="s">
        <v>205</v>
      </c>
      <c r="Z32" s="981">
        <f t="shared" ca="1" si="2"/>
        <v>1.5</v>
      </c>
      <c r="AA32" s="995">
        <v>43566</v>
      </c>
      <c r="AB32" s="982">
        <f t="shared" ref="AB32:AB33" ca="1" si="5">TODAY()</f>
        <v>44144</v>
      </c>
      <c r="AC32" s="982"/>
      <c r="AD32" s="982"/>
      <c r="AE32" s="980"/>
      <c r="AF32" s="980"/>
      <c r="AG32" s="980"/>
      <c r="AH32" s="980"/>
      <c r="AI32" s="980"/>
      <c r="AJ32" s="980"/>
    </row>
    <row r="33" spans="1:36" x14ac:dyDescent="0.3">
      <c r="A33" s="940" t="s">
        <v>31</v>
      </c>
      <c r="B33" s="933" t="s">
        <v>175</v>
      </c>
      <c r="C33" s="1003"/>
      <c r="D33" s="1002"/>
      <c r="E33" s="1005" t="s">
        <v>77</v>
      </c>
      <c r="F33" s="1002"/>
      <c r="G33" s="1002"/>
      <c r="H33" s="939">
        <f>IF(C33&lt;&gt;"",'[2]CBL Score Standard'!$D89,IF(D33&lt;&gt;"",SUM('[2]CBL Score Standard'!$D89:$E89),IF(E33&lt;&gt;"",SUM('[2]CBL Score Standard'!$D89:$F89),IF(F33&lt;&gt;"",SUM('[2]CBL Score Standard'!$D89:$G89),IF(G33&lt;&gt;"",SUM('[2]CBL Score Standard'!$D89:$H89,0))))))</f>
        <v>0.16558973290057469</v>
      </c>
      <c r="K33" s="1029"/>
      <c r="L33" s="1029"/>
      <c r="M33" s="934" t="s">
        <v>6</v>
      </c>
      <c r="N33" s="889" t="s">
        <v>0</v>
      </c>
      <c r="O33" s="923" t="s">
        <v>426</v>
      </c>
      <c r="P33" s="892" t="s">
        <v>145</v>
      </c>
      <c r="Q33" s="892" t="s">
        <v>206</v>
      </c>
      <c r="R33" s="893" t="s">
        <v>206</v>
      </c>
      <c r="S33" s="997" t="s">
        <v>636</v>
      </c>
      <c r="T33" s="997" t="s">
        <v>72</v>
      </c>
      <c r="U33" s="997"/>
      <c r="V33" s="997" t="s">
        <v>374</v>
      </c>
      <c r="W33" s="997"/>
      <c r="X33" s="997" t="s">
        <v>377</v>
      </c>
      <c r="Y33" s="894"/>
      <c r="Z33" s="981">
        <f t="shared" ca="1" si="2"/>
        <v>1.5</v>
      </c>
      <c r="AA33" s="995">
        <v>43566</v>
      </c>
      <c r="AB33" s="982">
        <f t="shared" ca="1" si="5"/>
        <v>44144</v>
      </c>
      <c r="AC33" s="982"/>
      <c r="AD33" s="982"/>
      <c r="AE33" s="980"/>
      <c r="AF33" s="980"/>
      <c r="AG33" s="980"/>
      <c r="AH33" s="980"/>
      <c r="AI33" s="980"/>
      <c r="AJ33" s="980"/>
    </row>
    <row r="34" spans="1:36" x14ac:dyDescent="0.3">
      <c r="A34" s="940" t="s">
        <v>46</v>
      </c>
      <c r="B34" s="933" t="s">
        <v>171</v>
      </c>
      <c r="C34" s="1003"/>
      <c r="D34" s="1002"/>
      <c r="E34" s="1005" t="s">
        <v>77</v>
      </c>
      <c r="F34" s="1002"/>
      <c r="G34" s="1002"/>
      <c r="H34" s="939">
        <f>IF(C34&lt;&gt;"",'[2]CBL Score Standard'!$D90,IF(D34&lt;&gt;"",SUM('[2]CBL Score Standard'!$D90:$E90),IF(E34&lt;&gt;"",SUM('[2]CBL Score Standard'!$D90:$F90),IF(F34&lt;&gt;"",SUM('[2]CBL Score Standard'!$D90:$G90),IF(G34&lt;&gt;"",SUM('[2]CBL Score Standard'!$D90:$H90,0))))))</f>
        <v>7.468064199148379E-2</v>
      </c>
      <c r="K34" s="1029"/>
      <c r="L34" s="1029"/>
      <c r="M34" s="934" t="s">
        <v>6</v>
      </c>
      <c r="N34" s="889" t="s">
        <v>53</v>
      </c>
      <c r="O34" s="926" t="s">
        <v>371</v>
      </c>
      <c r="P34" s="892" t="s">
        <v>145</v>
      </c>
      <c r="Q34" s="892" t="s">
        <v>164</v>
      </c>
      <c r="R34" s="898" t="s">
        <v>207</v>
      </c>
      <c r="S34" s="997"/>
      <c r="T34" s="997"/>
      <c r="U34" s="997"/>
      <c r="V34" s="997"/>
      <c r="W34" s="997"/>
      <c r="X34" s="997"/>
      <c r="Y34" s="902" t="s">
        <v>208</v>
      </c>
      <c r="Z34" s="981">
        <f t="shared" si="2"/>
        <v>0</v>
      </c>
      <c r="AA34" s="982"/>
      <c r="AB34" s="982"/>
      <c r="AC34" s="982"/>
      <c r="AD34" s="982"/>
      <c r="AE34" s="980"/>
      <c r="AF34" s="980"/>
      <c r="AG34" s="980"/>
      <c r="AH34" s="980"/>
      <c r="AI34" s="980"/>
      <c r="AJ34" s="980"/>
    </row>
    <row r="35" spans="1:36" ht="28.8" x14ac:dyDescent="0.3">
      <c r="A35" s="940" t="s">
        <v>2</v>
      </c>
      <c r="B35" s="933" t="s">
        <v>234</v>
      </c>
      <c r="C35" s="1003"/>
      <c r="D35" s="1003" t="s">
        <v>77</v>
      </c>
      <c r="F35" s="1002"/>
      <c r="G35" s="1002"/>
      <c r="H35" s="939">
        <f>IF(C35&lt;&gt;"",'[2]CBL Score Standard'!$D91,IF(D35&lt;&gt;"",SUM('[2]CBL Score Standard'!$D91:$E91),IF(E35&lt;&gt;"",SUM('[2]CBL Score Standard'!$D91:$F91),IF(F35&lt;&gt;"",SUM('[2]CBL Score Standard'!$D91:$G91),IF(G35&lt;&gt;"",SUM('[2]CBL Score Standard'!$D91:$H91,0))))))</f>
        <v>0</v>
      </c>
      <c r="K35" s="1030"/>
      <c r="L35" s="1030"/>
      <c r="M35" s="934" t="s">
        <v>6</v>
      </c>
      <c r="N35" s="889" t="s">
        <v>54</v>
      </c>
      <c r="O35" s="923" t="s">
        <v>345</v>
      </c>
      <c r="P35" s="995">
        <v>43644</v>
      </c>
      <c r="Q35" s="892" t="s">
        <v>209</v>
      </c>
      <c r="R35" s="898" t="s">
        <v>210</v>
      </c>
      <c r="S35" s="997"/>
      <c r="T35" s="997"/>
      <c r="U35" s="997"/>
      <c r="V35" s="997"/>
      <c r="W35" s="997"/>
      <c r="X35" s="997"/>
      <c r="Y35" s="973" t="s">
        <v>629</v>
      </c>
      <c r="Z35" s="981">
        <f t="shared" si="2"/>
        <v>0</v>
      </c>
      <c r="AA35" s="982"/>
      <c r="AB35" s="982"/>
      <c r="AC35" s="982"/>
      <c r="AD35" s="982"/>
      <c r="AE35" s="980"/>
      <c r="AF35" s="980"/>
      <c r="AG35" s="980"/>
      <c r="AH35" s="980"/>
      <c r="AI35" s="980"/>
      <c r="AJ35" s="980"/>
    </row>
    <row r="36" spans="1:36" x14ac:dyDescent="0.3">
      <c r="A36" s="940" t="s">
        <v>54</v>
      </c>
      <c r="B36" s="933" t="s">
        <v>425</v>
      </c>
      <c r="C36" s="1002"/>
      <c r="D36" s="1002"/>
      <c r="E36" s="1002" t="s">
        <v>77</v>
      </c>
      <c r="F36" s="1002"/>
      <c r="G36" s="1002"/>
      <c r="H36" s="939">
        <f>IF(C36&lt;&gt;"",'[2]CBL Score Standard'!$D92,IF(D36&lt;&gt;"",SUM('[2]CBL Score Standard'!$D92:$E92),IF(E36&lt;&gt;"",SUM('[2]CBL Score Standard'!$D92:$F92),IF(F36&lt;&gt;"",SUM('[2]CBL Score Standard'!$D92:$G92),IF(G36&lt;&gt;"",SUM('[2]CBL Score Standard'!$D92:$H92,0))))))</f>
        <v>0.16558973290057469</v>
      </c>
      <c r="K36" s="884"/>
      <c r="L36" s="884"/>
      <c r="M36" s="884"/>
      <c r="N36" s="928"/>
      <c r="O36" s="884"/>
      <c r="P36" s="884"/>
      <c r="Q36" s="884"/>
      <c r="R36" s="884"/>
      <c r="S36" s="996"/>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2"/>
      <c r="E37" s="1002" t="s">
        <v>77</v>
      </c>
      <c r="F37" s="1002"/>
      <c r="G37" s="1002"/>
      <c r="H37" s="939">
        <f>IF(C37&lt;&gt;"",'[2]CBL Score Standard'!$D93,IF(D37&lt;&gt;"",SUM('[2]CBL Score Standard'!$D93:$E93),IF(E37&lt;&gt;"",SUM('[2]CBL Score Standard'!$D93:$F93),IF(F37&lt;&gt;"",SUM('[2]CBL Score Standard'!$D93:$G93),IF(G37&lt;&gt;"",SUM('[2]CBL Score Standard'!$D93:$H93,0))))))</f>
        <v>7.468064199148379E-2</v>
      </c>
      <c r="K37" s="1173" t="s">
        <v>211</v>
      </c>
      <c r="L37" s="1174"/>
      <c r="M37" s="1174"/>
      <c r="N37" s="1174"/>
      <c r="O37" s="1174"/>
      <c r="P37" s="1174"/>
      <c r="Q37" s="1174"/>
      <c r="R37" s="1174"/>
      <c r="S37" s="1174"/>
      <c r="T37" s="1174"/>
      <c r="U37" s="1174"/>
      <c r="V37" s="1174"/>
      <c r="W37" s="1174"/>
      <c r="X37" s="1174"/>
      <c r="Y37" s="1174"/>
      <c r="Z37" s="985"/>
      <c r="AA37" s="1026"/>
      <c r="AB37" s="1026"/>
      <c r="AC37" s="1026"/>
      <c r="AD37" s="1026"/>
      <c r="AE37" s="1026"/>
      <c r="AF37" s="1026"/>
      <c r="AG37" s="1026"/>
      <c r="AH37" s="1026"/>
      <c r="AI37" s="1026"/>
      <c r="AJ37" s="1026"/>
    </row>
    <row r="38" spans="1:36" ht="14.4" customHeight="1" x14ac:dyDescent="0.3">
      <c r="A38" s="940" t="s">
        <v>54</v>
      </c>
      <c r="B38" s="933" t="s">
        <v>231</v>
      </c>
      <c r="C38" s="1003"/>
      <c r="D38" s="1003"/>
      <c r="E38" s="1002"/>
      <c r="F38" s="1002" t="s">
        <v>77</v>
      </c>
      <c r="G38" s="1002"/>
      <c r="H38" s="939">
        <f>IF(C38&lt;&gt;"",'[2]CBL Score Standard'!$D94,IF(D38&lt;&gt;"",SUM('[2]CBL Score Standard'!$D94:$E94),IF(E38&lt;&gt;"",SUM('[2]CBL Score Standard'!$D94:$F94),IF(F38&lt;&gt;"",SUM('[2]CBL Score Standard'!$D94:$G94),IF(G38&lt;&gt;"",SUM('[2]CBL Score Standard'!$D94:$H94,0))))))</f>
        <v>3.536110278693437E-2</v>
      </c>
      <c r="K38" s="1037" t="s">
        <v>133</v>
      </c>
      <c r="L38" s="1037" t="s">
        <v>91</v>
      </c>
      <c r="M38" s="1182" t="s">
        <v>75</v>
      </c>
      <c r="N38" s="1184" t="s">
        <v>134</v>
      </c>
      <c r="O38" s="1025" t="s">
        <v>135</v>
      </c>
      <c r="P38" s="1037" t="s">
        <v>136</v>
      </c>
      <c r="Q38" s="1037" t="s">
        <v>137</v>
      </c>
      <c r="R38" s="1037" t="s">
        <v>138</v>
      </c>
      <c r="S38" s="1192" t="s">
        <v>139</v>
      </c>
      <c r="T38" s="1191" t="s">
        <v>344</v>
      </c>
      <c r="U38" s="1191" t="s">
        <v>342</v>
      </c>
      <c r="V38" s="1191"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13.8" customHeight="1" x14ac:dyDescent="0.3">
      <c r="A39" s="940" t="s">
        <v>53</v>
      </c>
      <c r="B39" s="933" t="s">
        <v>371</v>
      </c>
      <c r="C39" s="1003"/>
      <c r="D39" s="1003" t="s">
        <v>77</v>
      </c>
      <c r="E39" s="1004"/>
      <c r="F39" s="1002"/>
      <c r="G39" s="1002"/>
      <c r="H39" s="939">
        <f>IF(C39&lt;&gt;"",'[2]CBL Score Standard'!$D95,IF(D39&lt;&gt;"",SUM('[2]CBL Score Standard'!$D95:$E95),IF(E39&lt;&gt;"",SUM('[2]CBL Score Standard'!$D95:$F95),IF(F39&lt;&gt;"",SUM('[2]CBL Score Standard'!$D95:$G95),IF(G39&lt;&gt;"",SUM('[2]CBL Score Standard'!$D95:$H95,0))))))</f>
        <v>2.3255813953488372E-2</v>
      </c>
      <c r="K39" s="1031"/>
      <c r="L39" s="1031"/>
      <c r="M39" s="1183"/>
      <c r="N39" s="1190"/>
      <c r="O39" s="1024"/>
      <c r="P39" s="888" t="s">
        <v>141</v>
      </c>
      <c r="Q39" s="1031"/>
      <c r="R39" s="1031"/>
      <c r="S39" s="1191"/>
      <c r="T39" s="1191"/>
      <c r="U39" s="1191"/>
      <c r="V39" s="1191"/>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ht="13.8" customHeight="1" x14ac:dyDescent="0.3">
      <c r="A40" s="940" t="s">
        <v>53</v>
      </c>
      <c r="B40" s="933" t="s">
        <v>223</v>
      </c>
      <c r="C40" s="1003" t="s">
        <v>77</v>
      </c>
      <c r="D40" s="1003"/>
      <c r="E40" s="1004"/>
      <c r="F40" s="1002"/>
      <c r="G40" s="1002"/>
      <c r="H40" s="939">
        <f>IF(C40&lt;&gt;"",'[2]CBL Score Standard'!$D96,IF(D40&lt;&gt;"",SUM('[2]CBL Score Standard'!$D96:$E96),IF(E40&lt;&gt;"",SUM('[2]CBL Score Standard'!$D96:$F96),IF(F40&lt;&gt;"",SUM('[2]CBL Score Standard'!$D96:$G96),IF(G40&lt;&gt;"",SUM('[2]CBL Score Standard'!$D96:$H96,0))))))</f>
        <v>0</v>
      </c>
      <c r="K40" s="1028" t="s">
        <v>142</v>
      </c>
      <c r="L40" s="1028" t="s">
        <v>143</v>
      </c>
      <c r="M40" s="934" t="s">
        <v>7</v>
      </c>
      <c r="N40" s="889" t="s">
        <v>56</v>
      </c>
      <c r="O40" s="923" t="s">
        <v>663</v>
      </c>
      <c r="P40" s="964" t="s">
        <v>145</v>
      </c>
      <c r="Q40" s="892" t="s">
        <v>212</v>
      </c>
      <c r="R40" s="898" t="s">
        <v>213</v>
      </c>
      <c r="S40" s="997"/>
      <c r="T40" s="997"/>
      <c r="U40" s="997"/>
      <c r="V40" s="997"/>
      <c r="W40" s="997"/>
      <c r="X40" s="997"/>
      <c r="Y40" s="899" t="s">
        <v>214</v>
      </c>
      <c r="Z40" s="981">
        <f t="shared" ref="Z40:Z55" si="6">DATEDIF(AA40,AB40,"m")/12+DATEDIF(AC40,AD40,"m")/12+DATEDIF(AE40,AF40,"m")/12+DATEDIF(AG40,AH40,"m")/12+DATEDIF(AI40,AJ40,"m")/12</f>
        <v>0</v>
      </c>
      <c r="AA40" s="982"/>
      <c r="AB40" s="982"/>
      <c r="AC40" s="982"/>
      <c r="AD40" s="982"/>
      <c r="AE40" s="980"/>
      <c r="AF40" s="980"/>
      <c r="AG40" s="980"/>
      <c r="AH40" s="980"/>
      <c r="AI40" s="980"/>
      <c r="AJ40" s="980"/>
    </row>
    <row r="41" spans="1:36" x14ac:dyDescent="0.3">
      <c r="A41" s="940" t="s">
        <v>53</v>
      </c>
      <c r="B41" s="933" t="s">
        <v>226</v>
      </c>
      <c r="C41" s="1003"/>
      <c r="D41" s="1003"/>
      <c r="E41" s="1004"/>
      <c r="F41" s="1002"/>
      <c r="G41" s="1002"/>
      <c r="H41" s="939" t="b">
        <f>IF(C41&lt;&gt;"",'[2]CBL Score Standard'!$D97,IF(D41&lt;&gt;"",SUM('[2]CBL Score Standard'!$D97:$E97),IF(E41&lt;&gt;"",SUM('[2]CBL Score Standard'!$D97:$F97),IF(F41&lt;&gt;"",SUM('[2]CBL Score Standard'!$D97:$G97),IF(G41&lt;&gt;"",SUM('[2]CBL Score Standard'!$D97:$H97,0))))))</f>
        <v>0</v>
      </c>
      <c r="K41" s="1029"/>
      <c r="L41" s="1029"/>
      <c r="M41" s="934" t="s">
        <v>7</v>
      </c>
      <c r="N41" s="889" t="s">
        <v>56</v>
      </c>
      <c r="O41" s="923" t="s">
        <v>215</v>
      </c>
      <c r="P41" s="966"/>
      <c r="Q41" s="892" t="s">
        <v>164</v>
      </c>
      <c r="R41" s="898" t="s">
        <v>207</v>
      </c>
      <c r="S41" s="997" t="s">
        <v>616</v>
      </c>
      <c r="T41" s="997" t="s">
        <v>72</v>
      </c>
      <c r="U41" s="999">
        <v>44106</v>
      </c>
      <c r="V41" s="997" t="s">
        <v>374</v>
      </c>
      <c r="W41" s="997"/>
      <c r="X41" s="997"/>
      <c r="Y41" s="902" t="s">
        <v>216</v>
      </c>
      <c r="Z41" s="981">
        <f t="shared" si="6"/>
        <v>0</v>
      </c>
      <c r="AA41" s="982"/>
      <c r="AB41" s="982"/>
      <c r="AC41" s="982"/>
      <c r="AD41" s="982"/>
      <c r="AE41" s="980"/>
      <c r="AF41" s="980"/>
      <c r="AG41" s="980"/>
      <c r="AH41" s="980"/>
      <c r="AI41" s="980"/>
      <c r="AJ41" s="980"/>
    </row>
    <row r="42" spans="1:36" ht="12.75" customHeight="1"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29"/>
      <c r="L42" s="1029"/>
      <c r="M42" s="934" t="s">
        <v>7</v>
      </c>
      <c r="N42" s="889" t="s">
        <v>55</v>
      </c>
      <c r="O42" s="927" t="s">
        <v>664</v>
      </c>
      <c r="P42" s="966"/>
      <c r="Q42" s="976" t="s">
        <v>653</v>
      </c>
      <c r="R42" s="976" t="s">
        <v>654</v>
      </c>
      <c r="S42" s="997" t="s">
        <v>616</v>
      </c>
      <c r="T42" s="997" t="s">
        <v>72</v>
      </c>
      <c r="U42" s="999">
        <v>44049</v>
      </c>
      <c r="V42" s="997" t="s">
        <v>374</v>
      </c>
      <c r="W42" s="997"/>
      <c r="X42" s="997"/>
      <c r="Y42" s="905" t="s">
        <v>249</v>
      </c>
      <c r="Z42" s="981">
        <f t="shared" si="6"/>
        <v>0</v>
      </c>
      <c r="AA42" s="982"/>
      <c r="AB42" s="982"/>
      <c r="AC42" s="982"/>
      <c r="AD42" s="982"/>
      <c r="AE42" s="980"/>
      <c r="AF42" s="980"/>
      <c r="AG42" s="980"/>
      <c r="AH42" s="980"/>
      <c r="AI42" s="980"/>
      <c r="AJ42" s="980"/>
    </row>
    <row r="43" spans="1:36" ht="27.6" x14ac:dyDescent="0.3">
      <c r="A43" s="940" t="s">
        <v>0</v>
      </c>
      <c r="B43" s="933" t="s">
        <v>426</v>
      </c>
      <c r="C43" s="1003"/>
      <c r="D43" s="1002"/>
      <c r="E43" s="1002" t="s">
        <v>77</v>
      </c>
      <c r="F43" s="1002"/>
      <c r="G43" s="1002"/>
      <c r="H43" s="939">
        <f>IF(C43&lt;&gt;"",'[2]CBL Score Standard'!$D99,IF(D43&lt;&gt;"",SUM('[2]CBL Score Standard'!$D99:$E99),IF(E43&lt;&gt;"",SUM('[2]CBL Score Standard'!$D99:$F99),IF(F43&lt;&gt;"",SUM('[2]CBL Score Standard'!$D99:$G99),IF(G43&lt;&gt;"",SUM('[2]CBL Score Standard'!$D99:$H99,0))))))</f>
        <v>7.468064199148379E-2</v>
      </c>
      <c r="K43" s="1029"/>
      <c r="L43" s="1029"/>
      <c r="M43" s="934" t="s">
        <v>7</v>
      </c>
      <c r="N43" s="889" t="s">
        <v>55</v>
      </c>
      <c r="O43" s="923" t="s">
        <v>448</v>
      </c>
      <c r="P43" s="965"/>
      <c r="Q43" s="976" t="s">
        <v>655</v>
      </c>
      <c r="R43" s="976" t="s">
        <v>656</v>
      </c>
      <c r="S43" s="997" t="s">
        <v>616</v>
      </c>
      <c r="T43" s="997" t="s">
        <v>72</v>
      </c>
      <c r="U43" s="999">
        <v>44111</v>
      </c>
      <c r="V43" s="997" t="s">
        <v>374</v>
      </c>
      <c r="W43" s="997"/>
      <c r="X43" s="997"/>
      <c r="Y43" s="902" t="s">
        <v>219</v>
      </c>
      <c r="Z43" s="981">
        <f t="shared" si="6"/>
        <v>0</v>
      </c>
      <c r="AA43" s="982"/>
      <c r="AB43" s="982"/>
      <c r="AC43" s="982"/>
      <c r="AD43" s="982"/>
      <c r="AE43" s="980"/>
      <c r="AF43" s="980"/>
      <c r="AG43" s="980"/>
      <c r="AH43" s="980"/>
      <c r="AI43" s="980"/>
      <c r="AJ43" s="980"/>
    </row>
    <row r="44" spans="1:36" ht="26.4" x14ac:dyDescent="0.3">
      <c r="A44" s="940" t="s">
        <v>41</v>
      </c>
      <c r="B44" s="933" t="s">
        <v>450</v>
      </c>
      <c r="C44" s="1002"/>
      <c r="D44" s="1002"/>
      <c r="E44" s="1002" t="s">
        <v>77</v>
      </c>
      <c r="F44" s="1002"/>
      <c r="G44" s="1002"/>
      <c r="H44" s="939">
        <f>IF(C44&lt;&gt;"",'[2]CBL Score Standard'!$D100,IF(D44&lt;&gt;"",SUM('[2]CBL Score Standard'!$D100:$E100),IF(E44&lt;&gt;"",SUM('[2]CBL Score Standard'!$D100:$F100),IF(F44&lt;&gt;"",SUM('[2]CBL Score Standard'!$D100:$G100),IF(G44&lt;&gt;"",SUM('[2]CBL Score Standard'!$D100:$H100,0))))))</f>
        <v>0.16558973290057469</v>
      </c>
      <c r="K44" s="1029"/>
      <c r="L44" s="1029"/>
      <c r="M44" s="934" t="s">
        <v>7</v>
      </c>
      <c r="N44" s="889" t="s">
        <v>55</v>
      </c>
      <c r="O44" s="923" t="s">
        <v>185</v>
      </c>
      <c r="P44" s="1028" t="s">
        <v>145</v>
      </c>
      <c r="Q44" s="976" t="s">
        <v>220</v>
      </c>
      <c r="R44" s="976" t="s">
        <v>270</v>
      </c>
      <c r="S44" s="997" t="s">
        <v>616</v>
      </c>
      <c r="T44" s="997" t="s">
        <v>72</v>
      </c>
      <c r="U44" s="999">
        <v>44097</v>
      </c>
      <c r="V44" s="997" t="s">
        <v>374</v>
      </c>
      <c r="W44" s="997"/>
      <c r="X44" s="997"/>
      <c r="Y44" s="902" t="s">
        <v>186</v>
      </c>
      <c r="Z44" s="981">
        <f t="shared" si="6"/>
        <v>0</v>
      </c>
      <c r="AA44" s="982"/>
      <c r="AB44" s="982"/>
      <c r="AC44" s="982"/>
      <c r="AD44" s="982"/>
      <c r="AE44" s="980"/>
      <c r="AF44" s="980"/>
      <c r="AG44" s="980"/>
      <c r="AH44" s="980"/>
      <c r="AI44" s="980"/>
      <c r="AJ44" s="980"/>
    </row>
    <row r="45" spans="1:36" ht="27.6" x14ac:dyDescent="0.3">
      <c r="A45" s="940" t="s">
        <v>41</v>
      </c>
      <c r="B45" s="933" t="s">
        <v>178</v>
      </c>
      <c r="C45" s="1003"/>
      <c r="D45" s="1002"/>
      <c r="E45" s="1002" t="s">
        <v>77</v>
      </c>
      <c r="F45" s="1002"/>
      <c r="G45" s="1002"/>
      <c r="H45" s="939">
        <f>IF(C45&lt;&gt;"",'[2]CBL Score Standard'!$D101,IF(D45&lt;&gt;"",SUM('[2]CBL Score Standard'!$D101:$E101),IF(E45&lt;&gt;"",SUM('[2]CBL Score Standard'!$D101:$F101),IF(F45&lt;&gt;"",SUM('[2]CBL Score Standard'!$D101:$G101),IF(G45&lt;&gt;"",SUM('[2]CBL Score Standard'!$D101:$H101,0))))))</f>
        <v>7.468064199148379E-2</v>
      </c>
      <c r="K45" s="1029"/>
      <c r="L45" s="1029"/>
      <c r="M45" s="934" t="s">
        <v>7</v>
      </c>
      <c r="N45" s="889" t="s">
        <v>55</v>
      </c>
      <c r="O45" s="923" t="s">
        <v>694</v>
      </c>
      <c r="P45" s="995">
        <v>43539</v>
      </c>
      <c r="Q45" s="976" t="s">
        <v>658</v>
      </c>
      <c r="R45" s="976" t="s">
        <v>657</v>
      </c>
      <c r="S45" s="997"/>
      <c r="T45" s="997"/>
      <c r="U45" s="997"/>
      <c r="V45" s="997"/>
      <c r="W45" s="997"/>
      <c r="X45" s="997"/>
      <c r="Y45" s="902" t="s">
        <v>186</v>
      </c>
      <c r="Z45" s="981">
        <f t="shared" si="6"/>
        <v>0</v>
      </c>
      <c r="AA45" s="982"/>
      <c r="AB45" s="982"/>
      <c r="AC45" s="982"/>
      <c r="AD45" s="982"/>
      <c r="AE45" s="980"/>
      <c r="AF45" s="980"/>
      <c r="AG45" s="980"/>
      <c r="AH45" s="980"/>
      <c r="AI45" s="980"/>
      <c r="AJ45" s="980"/>
    </row>
    <row r="46" spans="1:36" ht="27.6"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995">
        <v>43607</v>
      </c>
      <c r="Q46" s="892" t="s">
        <v>221</v>
      </c>
      <c r="R46" s="898" t="s">
        <v>200</v>
      </c>
      <c r="S46" s="997"/>
      <c r="T46" s="997"/>
      <c r="U46" s="997"/>
      <c r="V46" s="997"/>
      <c r="W46" s="997"/>
      <c r="X46" s="997"/>
      <c r="Y46" s="899" t="s">
        <v>222</v>
      </c>
      <c r="Z46" s="981">
        <f t="shared" si="6"/>
        <v>0</v>
      </c>
      <c r="AA46" s="982"/>
      <c r="AB46" s="982"/>
      <c r="AC46" s="982"/>
      <c r="AD46" s="982"/>
      <c r="AE46" s="980"/>
      <c r="AF46" s="980"/>
      <c r="AG46" s="980"/>
      <c r="AH46" s="980"/>
      <c r="AI46" s="980"/>
      <c r="AJ46" s="980"/>
    </row>
    <row r="47" spans="1:36" x14ac:dyDescent="0.3">
      <c r="A47" s="940" t="s">
        <v>144</v>
      </c>
      <c r="B47" s="933" t="s">
        <v>372</v>
      </c>
      <c r="C47" s="1002"/>
      <c r="D47" s="1002"/>
      <c r="E47" s="1002" t="s">
        <v>77</v>
      </c>
      <c r="F47" s="1002"/>
      <c r="G47" s="1002"/>
      <c r="H47" s="939">
        <f>IF(C47&lt;&gt;"",'[2]CBL Score Standard'!$D103,IF(D47&lt;&gt;"",SUM('[2]CBL Score Standard'!$D103:$E103),IF(E47&lt;&gt;"",SUM('[2]CBL Score Standard'!$D103:$F103),IF(F47&lt;&gt;"",SUM('[2]CBL Score Standard'!$D103:$G103),IF(G47&lt;&gt;"",SUM('[2]CBL Score Standard'!$D103:$H103,0))))))</f>
        <v>0.16558973290057469</v>
      </c>
      <c r="K47" s="1029"/>
      <c r="L47" s="1029"/>
      <c r="M47" s="934" t="s">
        <v>7</v>
      </c>
      <c r="N47" s="889" t="s">
        <v>53</v>
      </c>
      <c r="O47" s="923" t="s">
        <v>223</v>
      </c>
      <c r="P47" s="906">
        <v>43621</v>
      </c>
      <c r="Q47" s="891" t="s">
        <v>224</v>
      </c>
      <c r="R47" s="907" t="s">
        <v>225</v>
      </c>
      <c r="S47" s="997"/>
      <c r="T47" s="997"/>
      <c r="U47" s="997"/>
      <c r="V47" s="997"/>
      <c r="W47" s="997"/>
      <c r="X47" s="997"/>
      <c r="Y47" s="908" t="s">
        <v>632</v>
      </c>
      <c r="Z47" s="981">
        <f t="shared" si="6"/>
        <v>0</v>
      </c>
      <c r="AA47" s="982"/>
      <c r="AB47" s="982"/>
      <c r="AC47" s="982"/>
      <c r="AD47" s="982"/>
      <c r="AE47" s="980"/>
      <c r="AF47" s="980"/>
      <c r="AG47" s="980"/>
      <c r="AH47" s="980"/>
      <c r="AI47" s="980"/>
      <c r="AJ47" s="980"/>
    </row>
    <row r="48" spans="1:36" ht="39.6" x14ac:dyDescent="0.3">
      <c r="A48" s="940" t="s">
        <v>144</v>
      </c>
      <c r="B48" s="933" t="s">
        <v>373</v>
      </c>
      <c r="C48" s="1002"/>
      <c r="D48" s="1002"/>
      <c r="E48" s="1002" t="s">
        <v>77</v>
      </c>
      <c r="F48" s="1002"/>
      <c r="G48" s="1002"/>
      <c r="H48" s="939">
        <f>IF(C48&lt;&gt;"",'[2]CBL Score Standard'!$D104,IF(D48&lt;&gt;"",SUM('[2]CBL Score Standard'!$D104:$E104),IF(E48&lt;&gt;"",SUM('[2]CBL Score Standard'!$D104:$F104),IF(F48&lt;&gt;"",SUM('[2]CBL Score Standard'!$D104:$G104),IF(G48&lt;&gt;"",SUM('[2]CBL Score Standard'!$D104:$H104,0))))))</f>
        <v>0.16558973290057469</v>
      </c>
      <c r="K48" s="1029"/>
      <c r="L48" s="1029"/>
      <c r="M48" s="934" t="s">
        <v>7</v>
      </c>
      <c r="N48" s="889" t="s">
        <v>53</v>
      </c>
      <c r="O48" s="923" t="s">
        <v>226</v>
      </c>
      <c r="P48" s="906">
        <v>43602</v>
      </c>
      <c r="Q48" s="891" t="s">
        <v>227</v>
      </c>
      <c r="R48" s="907" t="s">
        <v>228</v>
      </c>
      <c r="S48" s="997"/>
      <c r="T48" s="997"/>
      <c r="U48" s="997"/>
      <c r="V48" s="997"/>
      <c r="W48" s="997"/>
      <c r="X48" s="997"/>
      <c r="Y48" s="908" t="s">
        <v>633</v>
      </c>
      <c r="Z48" s="981">
        <f t="shared" si="6"/>
        <v>0</v>
      </c>
      <c r="AA48" s="982"/>
      <c r="AB48" s="982"/>
      <c r="AC48" s="982"/>
      <c r="AD48" s="982"/>
      <c r="AE48" s="980"/>
      <c r="AF48" s="980"/>
      <c r="AG48" s="980"/>
      <c r="AH48" s="980"/>
      <c r="AI48" s="980"/>
      <c r="AJ48" s="980"/>
    </row>
    <row r="49" spans="1:36" ht="27.6" x14ac:dyDescent="0.3">
      <c r="A49" s="940" t="s">
        <v>144</v>
      </c>
      <c r="B49" s="933" t="s">
        <v>452</v>
      </c>
      <c r="C49" s="1002"/>
      <c r="D49" s="1002"/>
      <c r="E49" s="1002" t="s">
        <v>77</v>
      </c>
      <c r="F49" s="1002"/>
      <c r="G49" s="1002"/>
      <c r="H49" s="939">
        <f>IF(C49&lt;&gt;"",'[2]CBL Score Standard'!$D105,IF(D49&lt;&gt;"",SUM('[2]CBL Score Standard'!$D105:$E105),IF(E49&lt;&gt;"",SUM('[2]CBL Score Standard'!$D105:$F105),IF(F49&lt;&gt;"",SUM('[2]CBL Score Standard'!$D105:$G105),IF(G49&lt;&gt;"",SUM('[2]CBL Score Standard'!$D105:$H105,0))))))</f>
        <v>0.16558973290057469</v>
      </c>
      <c r="K49" s="1029"/>
      <c r="L49" s="1029"/>
      <c r="M49" s="934" t="s">
        <v>7</v>
      </c>
      <c r="N49" s="889" t="s">
        <v>59</v>
      </c>
      <c r="O49" s="925" t="s">
        <v>684</v>
      </c>
      <c r="P49" s="906">
        <v>43623</v>
      </c>
      <c r="Q49" s="891" t="s">
        <v>153</v>
      </c>
      <c r="R49" s="907" t="s">
        <v>156</v>
      </c>
      <c r="S49" s="997" t="s">
        <v>636</v>
      </c>
      <c r="T49" s="997" t="s">
        <v>72</v>
      </c>
      <c r="U49" s="906">
        <v>43623</v>
      </c>
      <c r="V49" s="997" t="s">
        <v>374</v>
      </c>
      <c r="W49" s="997"/>
      <c r="X49" s="997"/>
      <c r="Y49" s="908" t="s">
        <v>631</v>
      </c>
      <c r="Z49" s="981">
        <f t="shared" ca="1" si="6"/>
        <v>1.4166666666666667</v>
      </c>
      <c r="AA49" s="982">
        <v>43623</v>
      </c>
      <c r="AB49" s="982">
        <f t="shared" ref="AB49:AB51" ca="1" si="7">TODAY()</f>
        <v>44144</v>
      </c>
      <c r="AC49" s="982"/>
      <c r="AD49" s="982"/>
      <c r="AE49" s="980"/>
      <c r="AF49" s="980"/>
      <c r="AG49" s="980"/>
      <c r="AH49" s="980"/>
      <c r="AI49" s="980"/>
      <c r="AJ49" s="980"/>
    </row>
    <row r="50" spans="1:36" ht="27.6" x14ac:dyDescent="0.3">
      <c r="A50" s="940" t="s">
        <v>144</v>
      </c>
      <c r="B50" s="933" t="s">
        <v>517</v>
      </c>
      <c r="C50" s="1002"/>
      <c r="D50" s="1002"/>
      <c r="E50" s="1002" t="s">
        <v>77</v>
      </c>
      <c r="F50" s="1002"/>
      <c r="G50" s="1002"/>
      <c r="H50" s="939">
        <f>IF(C50&lt;&gt;"",'[2]CBL Score Standard'!$D106,IF(D50&lt;&gt;"",SUM('[2]CBL Score Standard'!$D106:$E106),IF(E50&lt;&gt;"",SUM('[2]CBL Score Standard'!$D106:$F106),IF(F50&lt;&gt;"",SUM('[2]CBL Score Standard'!$D106:$G106),IF(G50&lt;&gt;"",SUM('[2]CBL Score Standard'!$D106:$H106,0))))))</f>
        <v>0.16558973290057469</v>
      </c>
      <c r="K50" s="1029"/>
      <c r="L50" s="1029"/>
      <c r="M50" s="934" t="s">
        <v>7</v>
      </c>
      <c r="N50" s="889" t="s">
        <v>59</v>
      </c>
      <c r="O50" s="386" t="s">
        <v>683</v>
      </c>
      <c r="P50" s="387">
        <v>43623</v>
      </c>
      <c r="Q50" s="917" t="s">
        <v>153</v>
      </c>
      <c r="R50" s="382" t="s">
        <v>156</v>
      </c>
      <c r="S50" s="997" t="s">
        <v>636</v>
      </c>
      <c r="T50" s="997" t="s">
        <v>72</v>
      </c>
      <c r="U50" s="906">
        <v>43623</v>
      </c>
      <c r="V50" s="997" t="s">
        <v>374</v>
      </c>
      <c r="W50" s="997"/>
      <c r="X50" s="997"/>
      <c r="Y50" s="908" t="s">
        <v>631</v>
      </c>
      <c r="Z50" s="981">
        <f t="shared" ca="1" si="6"/>
        <v>1.4166666666666667</v>
      </c>
      <c r="AA50" s="982">
        <v>43623</v>
      </c>
      <c r="AB50" s="982">
        <f t="shared" ca="1" si="7"/>
        <v>44144</v>
      </c>
      <c r="AC50" s="982"/>
      <c r="AD50" s="982"/>
      <c r="AE50" s="980"/>
      <c r="AF50" s="980"/>
      <c r="AG50" s="980"/>
      <c r="AH50" s="980"/>
      <c r="AI50" s="980"/>
      <c r="AJ50" s="980"/>
    </row>
    <row r="51" spans="1:36" ht="41.4" x14ac:dyDescent="0.3">
      <c r="A51" s="940" t="s">
        <v>144</v>
      </c>
      <c r="B51" s="933" t="s">
        <v>661</v>
      </c>
      <c r="C51" s="1002"/>
      <c r="D51" s="1002"/>
      <c r="E51" s="1002" t="s">
        <v>77</v>
      </c>
      <c r="F51" s="1002"/>
      <c r="G51" s="1002"/>
      <c r="H51" s="939">
        <f>IF(C51&lt;&gt;"",'[2]CBL Score Standard'!$D107,IF(D51&lt;&gt;"",SUM('[2]CBL Score Standard'!$D107:$E107),IF(E51&lt;&gt;"",SUM('[2]CBL Score Standard'!$D107:$F107),IF(F51&lt;&gt;"",SUM('[2]CBL Score Standard'!$D107:$G107),IF(G51&lt;&gt;"",SUM('[2]CBL Score Standard'!$D107:$H107,0))))))</f>
        <v>0.16558973290057469</v>
      </c>
      <c r="K51" s="1029"/>
      <c r="L51" s="1029"/>
      <c r="M51" s="934" t="s">
        <v>7</v>
      </c>
      <c r="N51" s="889" t="s">
        <v>56</v>
      </c>
      <c r="O51" s="924" t="s">
        <v>67</v>
      </c>
      <c r="P51" s="388"/>
      <c r="Q51" s="384" t="s">
        <v>639</v>
      </c>
      <c r="R51" s="384" t="s">
        <v>640</v>
      </c>
      <c r="S51" s="997" t="s">
        <v>636</v>
      </c>
      <c r="T51" s="997" t="s">
        <v>72</v>
      </c>
      <c r="U51" s="995">
        <v>43763</v>
      </c>
      <c r="V51" s="997" t="s">
        <v>374</v>
      </c>
      <c r="W51" s="997"/>
      <c r="X51" s="997"/>
      <c r="Y51" s="908" t="s">
        <v>634</v>
      </c>
      <c r="Z51" s="981">
        <f t="shared" ca="1" si="6"/>
        <v>1</v>
      </c>
      <c r="AA51" s="982">
        <v>43763</v>
      </c>
      <c r="AB51" s="982">
        <f t="shared" ca="1" si="7"/>
        <v>44144</v>
      </c>
      <c r="AC51" s="982"/>
      <c r="AD51" s="982"/>
      <c r="AE51" s="980"/>
      <c r="AF51" s="980"/>
      <c r="AG51" s="980"/>
      <c r="AH51" s="980"/>
      <c r="AI51" s="980"/>
      <c r="AJ51" s="980"/>
    </row>
    <row r="52" spans="1:36" ht="27.6" x14ac:dyDescent="0.3">
      <c r="A52" s="940" t="s">
        <v>144</v>
      </c>
      <c r="B52" s="933" t="s">
        <v>662</v>
      </c>
      <c r="C52" s="1004" t="s">
        <v>77</v>
      </c>
      <c r="D52" s="1004"/>
      <c r="E52" s="1004"/>
      <c r="F52" s="1002"/>
      <c r="G52" s="1002"/>
      <c r="H52" s="939">
        <f>IF(C52&lt;&gt;"",'[2]CBL Score Standard'!$D108,IF(D52&lt;&gt;"",SUM('[2]CBL Score Standard'!$D108:$E108),IF(E52&lt;&gt;"",SUM('[2]CBL Score Standard'!$D108:$F108),IF(F52&lt;&gt;"",SUM('[2]CBL Score Standard'!$D108:$G108),IF(G52&lt;&gt;"",SUM('[2]CBL Score Standard'!$D108:$H108,0))))))</f>
        <v>9.0909090909090912E-2</v>
      </c>
      <c r="K52" s="1029"/>
      <c r="L52" s="1029"/>
      <c r="M52" s="934" t="s">
        <v>7</v>
      </c>
      <c r="N52" s="889" t="s">
        <v>55</v>
      </c>
      <c r="O52" s="924" t="s">
        <v>1</v>
      </c>
      <c r="P52" s="388"/>
      <c r="Q52" s="384" t="s">
        <v>641</v>
      </c>
      <c r="R52" s="384" t="s">
        <v>318</v>
      </c>
      <c r="S52" s="997" t="s">
        <v>636</v>
      </c>
      <c r="T52" s="997" t="s">
        <v>72</v>
      </c>
      <c r="U52" s="997"/>
      <c r="V52" s="997" t="s">
        <v>374</v>
      </c>
      <c r="W52" s="997"/>
      <c r="X52" s="997"/>
      <c r="Y52" s="908" t="s">
        <v>635</v>
      </c>
      <c r="Z52" s="981">
        <f t="shared" si="6"/>
        <v>0</v>
      </c>
      <c r="AA52" s="982"/>
      <c r="AB52" s="982"/>
      <c r="AC52" s="982"/>
      <c r="AD52" s="982"/>
      <c r="AE52" s="980"/>
      <c r="AF52" s="980"/>
      <c r="AG52" s="980"/>
      <c r="AH52" s="980"/>
      <c r="AI52" s="980"/>
      <c r="AJ52" s="980"/>
    </row>
    <row r="53" spans="1:36" ht="28.8" x14ac:dyDescent="0.3">
      <c r="A53" s="940" t="s">
        <v>144</v>
      </c>
      <c r="B53" s="933" t="s">
        <v>187</v>
      </c>
      <c r="C53" s="1003"/>
      <c r="D53" s="1002"/>
      <c r="E53" s="1002" t="s">
        <v>77</v>
      </c>
      <c r="F53" s="1002"/>
      <c r="G53" s="1002"/>
      <c r="H53" s="939">
        <f>IF(C53&lt;&gt;"",'[2]CBL Score Standard'!$D109,IF(D53&lt;&gt;"",SUM('[2]CBL Score Standard'!$D109:$E109),IF(E53&lt;&gt;"",SUM('[2]CBL Score Standard'!$D109:$F109),IF(F53&lt;&gt;"",SUM('[2]CBL Score Standard'!$D109:$G109),IF(G53&lt;&gt;"",SUM('[2]CBL Score Standard'!$D109:$H109,0))))))</f>
        <v>7.468064199148379E-2</v>
      </c>
      <c r="K53" s="1029"/>
      <c r="L53" s="1029"/>
      <c r="M53" s="934" t="s">
        <v>7</v>
      </c>
      <c r="N53" s="889" t="s">
        <v>56</v>
      </c>
      <c r="O53" s="389" t="s">
        <v>419</v>
      </c>
      <c r="P53" s="390">
        <v>43684</v>
      </c>
      <c r="Q53" s="918" t="s">
        <v>420</v>
      </c>
      <c r="R53" s="383" t="s">
        <v>420</v>
      </c>
      <c r="S53" s="997" t="s">
        <v>636</v>
      </c>
      <c r="T53" s="997" t="s">
        <v>72</v>
      </c>
      <c r="U53" s="997"/>
      <c r="V53" s="997"/>
      <c r="W53" s="997"/>
      <c r="X53" s="997"/>
      <c r="Y53" s="973" t="s">
        <v>630</v>
      </c>
      <c r="Z53" s="981">
        <f t="shared" si="6"/>
        <v>0</v>
      </c>
      <c r="AA53" s="982"/>
      <c r="AB53" s="982"/>
      <c r="AC53" s="982"/>
      <c r="AD53" s="982"/>
      <c r="AE53" s="980"/>
      <c r="AF53" s="980"/>
      <c r="AG53" s="980"/>
      <c r="AH53" s="980"/>
      <c r="AI53" s="980"/>
      <c r="AJ53" s="980"/>
    </row>
    <row r="54" spans="1:36" ht="26.4" x14ac:dyDescent="0.3">
      <c r="A54" s="940" t="s">
        <v>144</v>
      </c>
      <c r="B54" s="933" t="s">
        <v>188</v>
      </c>
      <c r="C54" s="1003"/>
      <c r="D54" s="1002"/>
      <c r="E54" s="1002" t="s">
        <v>77</v>
      </c>
      <c r="F54" s="1002"/>
      <c r="G54" s="1002"/>
      <c r="H54" s="939">
        <f>IF(C54&lt;&gt;"",'[2]CBL Score Standard'!$D110,IF(D54&lt;&gt;"",SUM('[2]CBL Score Standard'!$D110:$E110),IF(E54&lt;&gt;"",SUM('[2]CBL Score Standard'!$D110:$F110),IF(F54&lt;&gt;"",SUM('[2]CBL Score Standard'!$D110:$G110),IF(G54&lt;&gt;"",SUM('[2]CBL Score Standard'!$D110:$H110,0))))))</f>
        <v>7.468064199148379E-2</v>
      </c>
      <c r="K54" s="1029"/>
      <c r="L54" s="1029"/>
      <c r="M54" s="934" t="s">
        <v>7</v>
      </c>
      <c r="N54" s="889" t="s">
        <v>56</v>
      </c>
      <c r="O54" s="925" t="s">
        <v>421</v>
      </c>
      <c r="P54" s="890" t="s">
        <v>230</v>
      </c>
      <c r="Q54" s="891" t="s">
        <v>230</v>
      </c>
      <c r="R54" s="907" t="s">
        <v>230</v>
      </c>
      <c r="S54" s="997"/>
      <c r="T54" s="997"/>
      <c r="U54" s="997"/>
      <c r="V54" s="997"/>
      <c r="W54" s="997"/>
      <c r="X54" s="997"/>
      <c r="Y54" s="973" t="s">
        <v>628</v>
      </c>
      <c r="Z54" s="981">
        <f t="shared" si="6"/>
        <v>0</v>
      </c>
      <c r="AA54" s="982"/>
      <c r="AB54" s="982"/>
      <c r="AC54" s="982"/>
      <c r="AD54" s="982"/>
      <c r="AE54" s="980"/>
      <c r="AF54" s="980"/>
      <c r="AG54" s="980"/>
      <c r="AH54" s="980"/>
      <c r="AI54" s="980"/>
      <c r="AJ54" s="980"/>
    </row>
    <row r="55" spans="1:36" s="883" customFormat="1" x14ac:dyDescent="0.3">
      <c r="A55" s="940" t="s">
        <v>144</v>
      </c>
      <c r="B55" s="933" t="s">
        <v>189</v>
      </c>
      <c r="C55" s="1003"/>
      <c r="D55" s="1004"/>
      <c r="E55" s="1004"/>
      <c r="F55" s="1002"/>
      <c r="G55" s="1002"/>
      <c r="H55" s="939" t="b">
        <f>IF(C55&lt;&gt;"",'[2]CBL Score Standard'!$D111,IF(D55&lt;&gt;"",SUM('[2]CBL Score Standard'!$D111:$E111),IF(E55&lt;&gt;"",SUM('[2]CBL Score Standard'!$D111:$F111),IF(F55&lt;&gt;"",SUM('[2]CBL Score Standard'!$D111:$G111),IF(G55&lt;&gt;"",SUM('[2]CBL Score Standard'!$D111:$H111,0))))))</f>
        <v>0</v>
      </c>
      <c r="K55" s="1030"/>
      <c r="L55" s="1030"/>
      <c r="M55" s="934" t="s">
        <v>7</v>
      </c>
      <c r="N55" s="889" t="s">
        <v>54</v>
      </c>
      <c r="O55" s="925" t="s">
        <v>231</v>
      </c>
      <c r="P55" s="995">
        <v>43610</v>
      </c>
      <c r="Q55" s="892" t="s">
        <v>164</v>
      </c>
      <c r="R55" s="898" t="s">
        <v>165</v>
      </c>
      <c r="S55" s="997" t="s">
        <v>636</v>
      </c>
      <c r="T55" s="997" t="s">
        <v>72</v>
      </c>
      <c r="U55" s="997"/>
      <c r="V55" s="997" t="s">
        <v>374</v>
      </c>
      <c r="W55" s="997"/>
      <c r="X55" s="997" t="s">
        <v>377</v>
      </c>
      <c r="Y55" s="902" t="s">
        <v>232</v>
      </c>
      <c r="Z55" s="981">
        <f t="shared" ca="1" si="6"/>
        <v>1.5</v>
      </c>
      <c r="AA55" s="995">
        <v>43566</v>
      </c>
      <c r="AB55" s="982">
        <f t="shared" ref="AB55" ca="1" si="8">TODAY()</f>
        <v>44144</v>
      </c>
      <c r="AC55" s="982"/>
      <c r="AD55" s="982"/>
      <c r="AE55" s="980"/>
      <c r="AF55" s="980"/>
      <c r="AG55" s="980"/>
      <c r="AH55" s="980"/>
      <c r="AI55" s="980"/>
      <c r="AJ55" s="980"/>
    </row>
    <row r="56" spans="1:36" s="883" customFormat="1" x14ac:dyDescent="0.3">
      <c r="A56" s="940" t="s">
        <v>144</v>
      </c>
      <c r="B56" s="933" t="s">
        <v>190</v>
      </c>
      <c r="C56" s="1003"/>
      <c r="D56" s="1004"/>
      <c r="E56" s="1004"/>
      <c r="F56" s="1002"/>
      <c r="G56" s="1002"/>
      <c r="H56" s="939" t="b">
        <f>IF(C56&lt;&gt;"",'[2]CBL Score Standard'!$D112,IF(D56&lt;&gt;"",SUM('[2]CBL Score Standard'!$D112:$E112),IF(E56&lt;&gt;"",SUM('[2]CBL Score Standard'!$D112:$F112),IF(F56&lt;&gt;"",SUM('[2]CBL Score Standard'!$D112:$G112),IF(G56&lt;&gt;"",SUM('[2]CBL Score Standard'!$D112:$H112,0))))))</f>
        <v>0</v>
      </c>
      <c r="K56" s="884"/>
      <c r="L56" s="884"/>
      <c r="M56" s="884"/>
      <c r="N56" s="928"/>
      <c r="O56" s="884"/>
      <c r="P56" s="884"/>
      <c r="Q56" s="884"/>
      <c r="R56" s="884"/>
      <c r="S56" s="996"/>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c r="E57" s="1002"/>
      <c r="F57" s="1002"/>
      <c r="G57" s="1002"/>
      <c r="H57" s="939" t="b">
        <f>IF(C57&lt;&gt;"",'[2]CBL Score Standard'!$D113,IF(D57&lt;&gt;"",SUM('[2]CBL Score Standard'!$D113:$E113),IF(E57&lt;&gt;"",SUM('[2]CBL Score Standard'!$D113:$F113),IF(F57&lt;&gt;"",SUM('[2]CBL Score Standard'!$D113:$G113),IF(G57&lt;&gt;"",SUM('[2]CBL Score Standard'!$D113:$H113,0))))))</f>
        <v>0</v>
      </c>
      <c r="K57" s="1173" t="s">
        <v>233</v>
      </c>
      <c r="L57" s="1174"/>
      <c r="M57" s="1174"/>
      <c r="N57" s="1174"/>
      <c r="O57" s="1174"/>
      <c r="P57" s="1174"/>
      <c r="Q57" s="1174"/>
      <c r="R57" s="1174"/>
      <c r="S57" s="1174"/>
      <c r="T57" s="1174"/>
      <c r="U57" s="1174"/>
      <c r="V57" s="1174"/>
      <c r="W57" s="1174"/>
      <c r="X57" s="1174"/>
      <c r="Y57" s="1174"/>
      <c r="Z57" s="985"/>
      <c r="AA57" s="1026"/>
      <c r="AB57" s="1026"/>
      <c r="AC57" s="1026"/>
      <c r="AD57" s="1026"/>
      <c r="AE57" s="1026"/>
      <c r="AF57" s="1026"/>
      <c r="AG57" s="1026"/>
      <c r="AH57" s="1026"/>
      <c r="AI57" s="1026"/>
      <c r="AJ57" s="1026"/>
    </row>
    <row r="58" spans="1:36" ht="26.4" customHeight="1" x14ac:dyDescent="0.3">
      <c r="A58" s="940" t="s">
        <v>55</v>
      </c>
      <c r="B58" s="933" t="s">
        <v>419</v>
      </c>
      <c r="C58" s="1003"/>
      <c r="D58" s="1003"/>
      <c r="E58" s="1004" t="s">
        <v>77</v>
      </c>
      <c r="F58" s="1002"/>
      <c r="G58" s="1002"/>
      <c r="H58" s="939">
        <f>IF(C58&lt;&gt;"",'[2]CBL Score Standard'!$D114,IF(D58&lt;&gt;"",SUM('[2]CBL Score Standard'!$D114:$E114),IF(E58&lt;&gt;"",SUM('[2]CBL Score Standard'!$D114:$F114),IF(F58&lt;&gt;"",SUM('[2]CBL Score Standard'!$D114:$G114),IF(G58&lt;&gt;"",SUM('[2]CBL Score Standard'!$D114:$H114,0))))))</f>
        <v>2.8169014084507043E-2</v>
      </c>
      <c r="K58" s="1037" t="s">
        <v>133</v>
      </c>
      <c r="L58" s="1037" t="s">
        <v>91</v>
      </c>
      <c r="M58" s="1182" t="s">
        <v>75</v>
      </c>
      <c r="N58" s="1184" t="s">
        <v>134</v>
      </c>
      <c r="O58" s="1025" t="s">
        <v>135</v>
      </c>
      <c r="P58" s="1037" t="s">
        <v>136</v>
      </c>
      <c r="Q58" s="1037" t="s">
        <v>137</v>
      </c>
      <c r="R58" s="1037" t="s">
        <v>138</v>
      </c>
      <c r="S58" s="1192" t="s">
        <v>139</v>
      </c>
      <c r="T58" s="1191" t="s">
        <v>344</v>
      </c>
      <c r="U58" s="1191" t="s">
        <v>342</v>
      </c>
      <c r="V58" s="1191" t="s">
        <v>343</v>
      </c>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26.4" customHeight="1" x14ac:dyDescent="0.3">
      <c r="A59" s="940" t="s">
        <v>56</v>
      </c>
      <c r="B59" s="933" t="s">
        <v>421</v>
      </c>
      <c r="C59" s="1003"/>
      <c r="D59" s="1003"/>
      <c r="E59" s="1004"/>
      <c r="F59" s="1002"/>
      <c r="G59" s="1002"/>
      <c r="H59" s="939" t="b">
        <f>IF(C59&lt;&gt;"",'[2]CBL Score Standard'!$D115,IF(D59&lt;&gt;"",SUM('[2]CBL Score Standard'!$D115:$E115),IF(E59&lt;&gt;"",SUM('[2]CBL Score Standard'!$D115:$F115),IF(F59&lt;&gt;"",SUM('[2]CBL Score Standard'!$D115:$G115),IF(G59&lt;&gt;"",SUM('[2]CBL Score Standard'!$D115:$H115,0))))))</f>
        <v>0</v>
      </c>
      <c r="K59" s="1031"/>
      <c r="L59" s="1031"/>
      <c r="M59" s="1183"/>
      <c r="N59" s="1185"/>
      <c r="O59" s="1024"/>
      <c r="P59" s="888" t="s">
        <v>141</v>
      </c>
      <c r="Q59" s="1031"/>
      <c r="R59" s="1031"/>
      <c r="S59" s="1191"/>
      <c r="T59" s="1191"/>
      <c r="U59" s="1191"/>
      <c r="V59" s="1191"/>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028" t="s">
        <v>142</v>
      </c>
      <c r="L60" s="1028" t="s">
        <v>143</v>
      </c>
      <c r="M60" s="934" t="s">
        <v>8</v>
      </c>
      <c r="N60" s="910" t="s">
        <v>2</v>
      </c>
      <c r="O60" s="891" t="s">
        <v>234</v>
      </c>
      <c r="P60" s="911"/>
      <c r="Q60" s="909"/>
      <c r="R60" s="912"/>
      <c r="S60" s="997"/>
      <c r="T60" s="997"/>
      <c r="U60" s="997"/>
      <c r="V60" s="997"/>
      <c r="W60" s="997"/>
      <c r="X60" s="997"/>
      <c r="Y60" s="908"/>
      <c r="Z60" s="981">
        <f t="shared" ref="Z60:Z67" si="9">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029"/>
      <c r="L61" s="1029"/>
      <c r="M61" s="934" t="s">
        <v>8</v>
      </c>
      <c r="N61" s="910" t="s">
        <v>63</v>
      </c>
      <c r="O61" s="891" t="s">
        <v>236</v>
      </c>
      <c r="P61" s="911"/>
      <c r="Q61" s="909"/>
      <c r="R61" s="912"/>
      <c r="S61" s="997"/>
      <c r="T61" s="997"/>
      <c r="U61" s="997"/>
      <c r="V61" s="997"/>
      <c r="W61" s="997"/>
      <c r="X61" s="997"/>
      <c r="Y61" s="908"/>
      <c r="Z61" s="981">
        <f t="shared" si="9"/>
        <v>0</v>
      </c>
      <c r="AA61" s="982"/>
      <c r="AB61" s="982"/>
      <c r="AC61" s="982"/>
      <c r="AD61" s="982"/>
      <c r="AE61" s="980"/>
      <c r="AF61" s="980"/>
      <c r="AG61" s="980"/>
      <c r="AH61" s="980"/>
      <c r="AI61" s="980"/>
      <c r="AJ61" s="980"/>
    </row>
    <row r="62" spans="1:36" x14ac:dyDescent="0.3">
      <c r="A62" s="940" t="s">
        <v>56</v>
      </c>
      <c r="B62" s="933" t="s">
        <v>67</v>
      </c>
      <c r="C62" s="1003"/>
      <c r="D62" s="1003"/>
      <c r="E62" s="1002" t="s">
        <v>77</v>
      </c>
      <c r="F62" s="1002"/>
      <c r="G62" s="1002"/>
      <c r="H62" s="939">
        <f>IF(C62&lt;&gt;"",'[2]CBL Score Standard'!$D118,IF(D62&lt;&gt;"",SUM('[2]CBL Score Standard'!$D118:$E118),IF(E62&lt;&gt;"",SUM('[2]CBL Score Standard'!$D118:$F118),IF(F62&lt;&gt;"",SUM('[2]CBL Score Standard'!$D118:$G118),IF(G62&lt;&gt;"",SUM('[2]CBL Score Standard'!$D118:$H118,0))))))</f>
        <v>2.8169014084507043E-2</v>
      </c>
      <c r="K62" s="1029"/>
      <c r="L62" s="1029"/>
      <c r="M62" s="934" t="s">
        <v>8</v>
      </c>
      <c r="N62" s="889" t="s">
        <v>56</v>
      </c>
      <c r="O62" s="891" t="s">
        <v>237</v>
      </c>
      <c r="P62" s="911"/>
      <c r="Q62" s="909"/>
      <c r="R62" s="912"/>
      <c r="S62" s="997"/>
      <c r="T62" s="997"/>
      <c r="U62" s="997"/>
      <c r="V62" s="997"/>
      <c r="W62" s="997"/>
      <c r="X62" s="997"/>
      <c r="Y62" s="908"/>
      <c r="Z62" s="981">
        <f t="shared" si="9"/>
        <v>0</v>
      </c>
      <c r="AA62" s="982"/>
      <c r="AB62" s="982"/>
      <c r="AC62" s="982"/>
      <c r="AD62" s="982"/>
      <c r="AE62" s="980"/>
      <c r="AF62" s="980"/>
      <c r="AG62" s="980"/>
      <c r="AH62" s="980"/>
      <c r="AI62" s="980"/>
      <c r="AJ62" s="980"/>
    </row>
    <row r="63" spans="1:36" ht="12.75" customHeight="1" thickBot="1" x14ac:dyDescent="0.35">
      <c r="A63" s="941" t="s">
        <v>55</v>
      </c>
      <c r="B63" s="933" t="s">
        <v>1</v>
      </c>
      <c r="C63" s="1003"/>
      <c r="D63" s="1003"/>
      <c r="E63" s="1002" t="s">
        <v>77</v>
      </c>
      <c r="F63" s="1002"/>
      <c r="G63" s="1002"/>
      <c r="H63" s="939">
        <f>IF(C63&lt;&gt;"",'[2]CBL Score Standard'!$D119,IF(D63&lt;&gt;"",SUM('[2]CBL Score Standard'!$D119:$E119),IF(E63&lt;&gt;"",SUM('[2]CBL Score Standard'!$D119:$F119),IF(F63&lt;&gt;"",SUM('[2]CBL Score Standard'!$D119:$G119),IF(G63&lt;&gt;"",SUM('[2]CBL Score Standard'!$D119:$H119,0))))))</f>
        <v>2.8169014084507043E-2</v>
      </c>
      <c r="K63" s="1029"/>
      <c r="L63" s="1029"/>
      <c r="M63" s="934" t="s">
        <v>8</v>
      </c>
      <c r="N63" s="889" t="s">
        <v>55</v>
      </c>
      <c r="O63" s="891" t="s">
        <v>238</v>
      </c>
      <c r="P63" s="911"/>
      <c r="Q63" s="909"/>
      <c r="R63" s="912"/>
      <c r="S63" s="997"/>
      <c r="T63" s="997"/>
      <c r="U63" s="997"/>
      <c r="V63" s="997"/>
      <c r="W63" s="997"/>
      <c r="X63" s="997"/>
      <c r="Y63" s="908"/>
      <c r="Z63" s="981">
        <f t="shared" si="9"/>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2.684558613432201</v>
      </c>
      <c r="K64" s="1029"/>
      <c r="L64" s="1029"/>
      <c r="M64" s="934" t="s">
        <v>8</v>
      </c>
      <c r="N64" s="910" t="s">
        <v>53</v>
      </c>
      <c r="O64" s="891" t="s">
        <v>239</v>
      </c>
      <c r="P64" s="911"/>
      <c r="Q64" s="909"/>
      <c r="R64" s="912"/>
      <c r="S64" s="997"/>
      <c r="T64" s="997"/>
      <c r="U64" s="997"/>
      <c r="V64" s="997"/>
      <c r="W64" s="997"/>
      <c r="X64" s="997"/>
      <c r="Y64" s="908"/>
      <c r="Z64" s="981">
        <f t="shared" si="9"/>
        <v>0</v>
      </c>
      <c r="AA64" s="982"/>
      <c r="AB64" s="982"/>
      <c r="AC64" s="982"/>
      <c r="AD64" s="982"/>
      <c r="AE64" s="980"/>
      <c r="AF64" s="980"/>
      <c r="AG64" s="980"/>
      <c r="AH64" s="980"/>
      <c r="AI64" s="980"/>
      <c r="AJ64" s="980"/>
    </row>
    <row r="65" spans="1:36" ht="28.2" thickBot="1" x14ac:dyDescent="0.35">
      <c r="A65" s="942" t="s">
        <v>83</v>
      </c>
      <c r="B65" s="943"/>
      <c r="C65" s="954">
        <v>1</v>
      </c>
      <c r="D65" s="954">
        <v>0.94736842105263153</v>
      </c>
      <c r="E65" s="954">
        <v>0.90322580645161288</v>
      </c>
      <c r="F65" s="954">
        <v>2.1276595744680851E-2</v>
      </c>
      <c r="G65" s="954">
        <v>0</v>
      </c>
      <c r="H65" s="944">
        <v>0</v>
      </c>
      <c r="K65" s="1029"/>
      <c r="L65" s="1029"/>
      <c r="M65" s="934" t="s">
        <v>8</v>
      </c>
      <c r="N65" s="910" t="s">
        <v>59</v>
      </c>
      <c r="O65" s="891" t="s">
        <v>240</v>
      </c>
      <c r="P65" s="911"/>
      <c r="Q65" s="909"/>
      <c r="R65" s="912"/>
      <c r="S65" s="997"/>
      <c r="T65" s="997"/>
      <c r="U65" s="997"/>
      <c r="V65" s="997"/>
      <c r="W65" s="997"/>
      <c r="X65" s="997"/>
      <c r="Y65" s="908"/>
      <c r="Z65" s="981">
        <f t="shared" si="9"/>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1</v>
      </c>
      <c r="K66" s="1029"/>
      <c r="L66" s="1029"/>
      <c r="M66" s="934" t="s">
        <v>8</v>
      </c>
      <c r="N66" s="910" t="s">
        <v>55</v>
      </c>
      <c r="O66" s="891" t="s">
        <v>515</v>
      </c>
      <c r="P66" s="911"/>
      <c r="Q66" s="909"/>
      <c r="R66" s="912"/>
      <c r="S66" s="997"/>
      <c r="T66" s="997"/>
      <c r="U66" s="997"/>
      <c r="V66" s="997"/>
      <c r="W66" s="997"/>
      <c r="X66" s="997"/>
      <c r="Y66" s="908"/>
      <c r="Z66" s="981">
        <f t="shared" si="9"/>
        <v>0</v>
      </c>
      <c r="AA66" s="982"/>
      <c r="AB66" s="982"/>
      <c r="AC66" s="982"/>
      <c r="AD66" s="982"/>
      <c r="AE66" s="980"/>
      <c r="AF66" s="980"/>
      <c r="AG66" s="980"/>
      <c r="AH66" s="980"/>
      <c r="AI66" s="980"/>
      <c r="AJ66" s="980"/>
    </row>
    <row r="67" spans="1:36" x14ac:dyDescent="0.3">
      <c r="C67" s="955"/>
      <c r="D67" s="955"/>
      <c r="E67" s="955"/>
      <c r="F67" s="955"/>
      <c r="G67" s="955"/>
      <c r="K67" s="1030"/>
      <c r="L67" s="1030"/>
      <c r="M67" s="934" t="s">
        <v>8</v>
      </c>
      <c r="N67" s="910" t="s">
        <v>149</v>
      </c>
      <c r="O67" s="891" t="s">
        <v>370</v>
      </c>
      <c r="P67" s="904" t="s">
        <v>145</v>
      </c>
      <c r="Q67" s="892" t="s">
        <v>217</v>
      </c>
      <c r="R67" s="898" t="s">
        <v>241</v>
      </c>
      <c r="S67" s="997" t="s">
        <v>636</v>
      </c>
      <c r="T67" s="997" t="s">
        <v>72</v>
      </c>
      <c r="U67" s="997"/>
      <c r="V67" s="997"/>
      <c r="W67" s="997"/>
      <c r="X67" s="997"/>
      <c r="Y67" s="899" t="s">
        <v>242</v>
      </c>
      <c r="Z67" s="981">
        <f t="shared" si="9"/>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996"/>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73" t="s">
        <v>243</v>
      </c>
      <c r="L69" s="1174"/>
      <c r="M69" s="1174"/>
      <c r="N69" s="1174"/>
      <c r="O69" s="1174"/>
      <c r="P69" s="1174"/>
      <c r="Q69" s="1174"/>
      <c r="R69" s="1174"/>
      <c r="S69" s="1174"/>
      <c r="T69" s="1174"/>
      <c r="U69" s="1174"/>
      <c r="V69" s="1174"/>
      <c r="W69" s="1174"/>
      <c r="X69" s="1174"/>
      <c r="Y69" s="1174"/>
      <c r="Z69" s="985"/>
      <c r="AA69" s="1026"/>
      <c r="AB69" s="1026"/>
      <c r="AC69" s="1026"/>
      <c r="AD69" s="1026"/>
      <c r="AE69" s="1026"/>
      <c r="AF69" s="1026"/>
      <c r="AG69" s="1026"/>
      <c r="AH69" s="1026"/>
      <c r="AI69" s="1026"/>
      <c r="AJ69" s="1026"/>
    </row>
    <row r="70" spans="1:36" ht="13.8" customHeight="1" x14ac:dyDescent="0.3">
      <c r="C70" s="955"/>
      <c r="D70" s="955"/>
      <c r="E70" s="955"/>
      <c r="F70" s="955"/>
      <c r="G70" s="955"/>
      <c r="K70" s="1037" t="s">
        <v>133</v>
      </c>
      <c r="L70" s="1037" t="s">
        <v>91</v>
      </c>
      <c r="M70" s="1182" t="s">
        <v>75</v>
      </c>
      <c r="N70" s="1184" t="s">
        <v>134</v>
      </c>
      <c r="O70" s="1025" t="s">
        <v>135</v>
      </c>
      <c r="P70" s="1037" t="s">
        <v>136</v>
      </c>
      <c r="Q70" s="1037" t="s">
        <v>137</v>
      </c>
      <c r="R70" s="1037" t="s">
        <v>138</v>
      </c>
      <c r="S70" s="1192" t="s">
        <v>139</v>
      </c>
      <c r="T70" s="1191" t="s">
        <v>344</v>
      </c>
      <c r="U70" s="1191" t="s">
        <v>342</v>
      </c>
      <c r="V70" s="1191" t="s">
        <v>343</v>
      </c>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13.8" customHeight="1" x14ac:dyDescent="0.3">
      <c r="C71" s="955"/>
      <c r="D71" s="955"/>
      <c r="E71" s="955"/>
      <c r="F71" s="955"/>
      <c r="G71" s="955"/>
      <c r="K71" s="1031"/>
      <c r="L71" s="1031"/>
      <c r="M71" s="1183"/>
      <c r="N71" s="1185"/>
      <c r="O71" s="1024"/>
      <c r="P71" s="888" t="s">
        <v>141</v>
      </c>
      <c r="Q71" s="1031"/>
      <c r="R71" s="1031"/>
      <c r="S71" s="1191"/>
      <c r="T71" s="1191"/>
      <c r="U71" s="1191"/>
      <c r="V71" s="1191"/>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C72" s="955"/>
      <c r="D72" s="955"/>
      <c r="E72" s="955"/>
      <c r="F72" s="955"/>
      <c r="G72" s="955"/>
      <c r="K72" s="1028" t="s">
        <v>142</v>
      </c>
      <c r="L72" s="1028" t="s">
        <v>143</v>
      </c>
      <c r="M72" s="934" t="s">
        <v>9</v>
      </c>
      <c r="N72" s="910" t="s">
        <v>235</v>
      </c>
      <c r="O72" s="891" t="s">
        <v>244</v>
      </c>
      <c r="P72" s="913"/>
      <c r="Q72" s="914"/>
      <c r="R72" s="915"/>
      <c r="S72" s="997"/>
      <c r="T72" s="997"/>
      <c r="U72" s="997"/>
      <c r="V72" s="997"/>
      <c r="W72" s="997"/>
      <c r="X72" s="997"/>
      <c r="Y72" s="916"/>
      <c r="Z72" s="981">
        <f t="shared" ref="Z72:Z75" si="10">DATEDIF(AA72,AB72,"m")/12+DATEDIF(AC72,AD72,"m")/12+DATEDIF(AE72,AF72,"m")/12+DATEDIF(AG72,AH72,"m")/12+DATEDIF(AI72,AJ72,"m")/12</f>
        <v>0</v>
      </c>
      <c r="AA72" s="982"/>
      <c r="AB72" s="982"/>
      <c r="AC72" s="982"/>
      <c r="AD72" s="982"/>
      <c r="AE72" s="980"/>
      <c r="AF72" s="980"/>
      <c r="AG72" s="980"/>
      <c r="AH72" s="980"/>
      <c r="AI72" s="980"/>
      <c r="AJ72" s="980"/>
    </row>
    <row r="73" spans="1:36" x14ac:dyDescent="0.3">
      <c r="C73" s="955"/>
      <c r="D73" s="955"/>
      <c r="E73" s="955"/>
      <c r="F73" s="955"/>
      <c r="G73" s="955"/>
      <c r="K73" s="1029"/>
      <c r="L73" s="1029"/>
      <c r="M73" s="934" t="s">
        <v>9</v>
      </c>
      <c r="N73" s="910" t="s">
        <v>229</v>
      </c>
      <c r="O73" s="891" t="s">
        <v>245</v>
      </c>
      <c r="P73" s="913"/>
      <c r="Q73" s="914"/>
      <c r="R73" s="915"/>
      <c r="S73" s="997"/>
      <c r="T73" s="997"/>
      <c r="U73" s="997"/>
      <c r="V73" s="997"/>
      <c r="W73" s="997"/>
      <c r="X73" s="997"/>
      <c r="Y73" s="916"/>
      <c r="Z73" s="981">
        <f t="shared" si="10"/>
        <v>0</v>
      </c>
      <c r="AA73" s="982"/>
      <c r="AB73" s="982"/>
      <c r="AC73" s="982"/>
      <c r="AD73" s="982"/>
      <c r="AE73" s="980"/>
      <c r="AF73" s="980"/>
      <c r="AG73" s="980"/>
      <c r="AH73" s="980"/>
      <c r="AI73" s="980"/>
      <c r="AJ73" s="980"/>
    </row>
    <row r="74" spans="1:36" ht="41.4" x14ac:dyDescent="0.3">
      <c r="C74" s="955"/>
      <c r="D74" s="955"/>
      <c r="E74" s="955"/>
      <c r="F74" s="955"/>
      <c r="G74" s="955"/>
      <c r="K74" s="1029"/>
      <c r="L74" s="1029"/>
      <c r="M74" s="934" t="s">
        <v>9</v>
      </c>
      <c r="N74" s="910" t="s">
        <v>3</v>
      </c>
      <c r="O74" s="891" t="s">
        <v>516</v>
      </c>
      <c r="P74" s="913"/>
      <c r="Q74" s="914"/>
      <c r="R74" s="915"/>
      <c r="S74" s="997"/>
      <c r="T74" s="997"/>
      <c r="U74" s="997"/>
      <c r="V74" s="997"/>
      <c r="W74" s="997"/>
      <c r="X74" s="997"/>
      <c r="Y74" s="916"/>
      <c r="Z74" s="981">
        <f t="shared" si="10"/>
        <v>0</v>
      </c>
      <c r="AA74" s="982"/>
      <c r="AB74" s="982"/>
      <c r="AC74" s="982"/>
      <c r="AD74" s="982"/>
      <c r="AE74" s="980"/>
      <c r="AF74" s="980"/>
      <c r="AG74" s="980"/>
      <c r="AH74" s="980"/>
      <c r="AI74" s="980"/>
      <c r="AJ74" s="980"/>
    </row>
    <row r="75" spans="1:36" ht="12.75" customHeight="1" x14ac:dyDescent="0.3">
      <c r="C75" s="955"/>
      <c r="D75" s="955"/>
      <c r="E75" s="955"/>
      <c r="F75" s="955"/>
      <c r="G75" s="955"/>
      <c r="K75" s="1030"/>
      <c r="L75" s="1030"/>
      <c r="M75" s="934" t="s">
        <v>9</v>
      </c>
      <c r="N75" s="910" t="s">
        <v>3</v>
      </c>
      <c r="O75" s="891" t="s">
        <v>246</v>
      </c>
      <c r="P75" s="913"/>
      <c r="Q75" s="914"/>
      <c r="R75" s="915"/>
      <c r="S75" s="997"/>
      <c r="T75" s="997"/>
      <c r="U75" s="997"/>
      <c r="V75" s="997"/>
      <c r="W75" s="997"/>
      <c r="X75" s="997"/>
      <c r="Y75" s="916"/>
      <c r="Z75" s="981">
        <f t="shared" si="10"/>
        <v>0</v>
      </c>
      <c r="AA75" s="982"/>
      <c r="AB75" s="982"/>
      <c r="AC75" s="982"/>
      <c r="AD75" s="982"/>
      <c r="AE75" s="980"/>
      <c r="AF75" s="980"/>
      <c r="AG75" s="980"/>
      <c r="AH75" s="980"/>
      <c r="AI75" s="980"/>
      <c r="AJ75" s="980"/>
    </row>
    <row r="76" spans="1:36" x14ac:dyDescent="0.3">
      <c r="C76" s="955"/>
      <c r="D76" s="955"/>
      <c r="E76" s="955"/>
      <c r="F76" s="955"/>
      <c r="G76" s="955"/>
      <c r="K76" s="884"/>
      <c r="L76" s="884"/>
      <c r="M76" s="884"/>
      <c r="N76" s="928"/>
      <c r="O76" s="884"/>
      <c r="P76" s="884"/>
      <c r="Q76" s="884"/>
      <c r="R76" s="884"/>
      <c r="S76" s="996"/>
      <c r="T76" s="996"/>
      <c r="U76" s="996"/>
      <c r="V76" s="996"/>
      <c r="W76" s="996"/>
      <c r="X76" s="996"/>
      <c r="Y76" s="884"/>
      <c r="Z76" s="884"/>
      <c r="AA76" s="884"/>
      <c r="AB76" s="884"/>
      <c r="AC76" s="884"/>
      <c r="AD76" s="884"/>
      <c r="AE76" s="884"/>
      <c r="AF76" s="884"/>
      <c r="AG76" s="884"/>
      <c r="AH76" s="884"/>
      <c r="AI76" s="884"/>
      <c r="AJ76" s="884"/>
    </row>
    <row r="77" spans="1:36" x14ac:dyDescent="0.3">
      <c r="C77" s="955"/>
      <c r="D77" s="955"/>
      <c r="E77" s="955"/>
      <c r="F77" s="955"/>
      <c r="G77" s="955"/>
      <c r="K77" s="884"/>
      <c r="L77" s="884"/>
      <c r="M77" s="884"/>
      <c r="N77" s="928"/>
      <c r="O77" s="884"/>
      <c r="P77" s="884"/>
      <c r="Q77" s="884"/>
      <c r="R77" s="884"/>
      <c r="S77" s="996"/>
      <c r="T77" s="996"/>
      <c r="U77" s="996"/>
      <c r="V77" s="996"/>
      <c r="W77" s="996"/>
      <c r="X77" s="996"/>
      <c r="Y77" s="884"/>
      <c r="Z77" s="884"/>
      <c r="AA77" s="884"/>
      <c r="AB77" s="884"/>
      <c r="AC77" s="884"/>
      <c r="AD77" s="884"/>
      <c r="AE77" s="884"/>
      <c r="AF77" s="884"/>
      <c r="AG77" s="884"/>
      <c r="AH77" s="884"/>
      <c r="AI77" s="884"/>
      <c r="AJ77" s="884"/>
    </row>
    <row r="78" spans="1:36" x14ac:dyDescent="0.3">
      <c r="C78" s="955"/>
      <c r="D78" s="955"/>
      <c r="E78" s="955"/>
      <c r="F78" s="955"/>
      <c r="G78" s="955"/>
      <c r="K78" s="884"/>
      <c r="L78" s="884"/>
      <c r="M78" s="884"/>
      <c r="N78" s="928"/>
      <c r="O78" s="884"/>
      <c r="P78" s="884"/>
      <c r="Q78" s="884"/>
      <c r="R78" s="884"/>
      <c r="S78" s="996"/>
      <c r="T78" s="996"/>
      <c r="U78" s="996"/>
      <c r="V78" s="996"/>
      <c r="W78" s="996"/>
      <c r="X78" s="996"/>
      <c r="Y78" s="884"/>
      <c r="Z78" s="884"/>
      <c r="AA78" s="884"/>
      <c r="AB78" s="884"/>
      <c r="AC78" s="884"/>
      <c r="AD78" s="884"/>
      <c r="AE78" s="884"/>
      <c r="AF78" s="884"/>
      <c r="AG78" s="884"/>
      <c r="AH78" s="884"/>
      <c r="AI78" s="884"/>
      <c r="AJ78" s="884"/>
    </row>
    <row r="79" spans="1:36" x14ac:dyDescent="0.3">
      <c r="C79" s="955"/>
      <c r="D79" s="955"/>
      <c r="E79" s="955"/>
      <c r="F79" s="955"/>
      <c r="G79" s="955"/>
      <c r="K79" s="884"/>
      <c r="L79" s="884"/>
      <c r="M79" s="884"/>
      <c r="N79" s="928"/>
      <c r="O79" s="884"/>
      <c r="P79" s="884"/>
      <c r="Q79" s="884"/>
      <c r="R79" s="884"/>
      <c r="S79" s="996"/>
      <c r="T79" s="996"/>
      <c r="U79" s="996"/>
      <c r="V79" s="996"/>
      <c r="W79" s="996"/>
      <c r="X79" s="996"/>
      <c r="Y79" s="884"/>
      <c r="Z79" s="884"/>
      <c r="AA79" s="884"/>
      <c r="AB79" s="884"/>
      <c r="AC79" s="884"/>
      <c r="AD79" s="884"/>
      <c r="AE79" s="884"/>
      <c r="AF79" s="884"/>
      <c r="AG79" s="884"/>
      <c r="AH79" s="884"/>
      <c r="AI79" s="884"/>
      <c r="AJ79" s="884"/>
    </row>
    <row r="80" spans="1:36" x14ac:dyDescent="0.3">
      <c r="C80" s="955"/>
      <c r="D80" s="955"/>
      <c r="E80" s="955"/>
      <c r="F80" s="955"/>
      <c r="G80" s="955"/>
    </row>
    <row r="81" spans="3:7" x14ac:dyDescent="0.3">
      <c r="C81" s="955"/>
      <c r="D81" s="955"/>
      <c r="E81" s="955"/>
      <c r="F81" s="955"/>
      <c r="G81" s="955"/>
    </row>
    <row r="82" spans="3:7" x14ac:dyDescent="0.3">
      <c r="C82" s="955"/>
      <c r="D82" s="955"/>
      <c r="E82" s="955"/>
      <c r="F82" s="955"/>
      <c r="G82" s="955"/>
    </row>
    <row r="83" spans="3:7" x14ac:dyDescent="0.3">
      <c r="C83" s="955"/>
      <c r="D83" s="955"/>
      <c r="E83" s="955"/>
      <c r="F83" s="955"/>
      <c r="G83" s="955"/>
    </row>
    <row r="84" spans="3:7" x14ac:dyDescent="0.3">
      <c r="C84" s="955"/>
      <c r="D84" s="955"/>
      <c r="E84" s="955"/>
      <c r="F84" s="955"/>
      <c r="G84" s="955"/>
    </row>
    <row r="85" spans="3:7" x14ac:dyDescent="0.3">
      <c r="C85" s="955"/>
      <c r="D85" s="955"/>
      <c r="E85" s="955"/>
      <c r="F85" s="955"/>
      <c r="G85" s="955"/>
    </row>
    <row r="86" spans="3:7" x14ac:dyDescent="0.3">
      <c r="C86" s="955"/>
      <c r="D86" s="955"/>
      <c r="E86" s="955"/>
      <c r="F86" s="955"/>
      <c r="G86" s="955"/>
    </row>
    <row r="87" spans="3:7" x14ac:dyDescent="0.3">
      <c r="C87" s="955"/>
      <c r="D87" s="955"/>
      <c r="E87" s="955"/>
      <c r="F87" s="955"/>
      <c r="G87" s="955"/>
    </row>
    <row r="88" spans="3:7" x14ac:dyDescent="0.3">
      <c r="C88" s="955"/>
      <c r="D88" s="955"/>
      <c r="E88" s="955"/>
      <c r="F88" s="955"/>
      <c r="G88" s="955"/>
    </row>
    <row r="89" spans="3:7" x14ac:dyDescent="0.3">
      <c r="C89" s="955"/>
      <c r="D89" s="955"/>
      <c r="E89" s="955"/>
      <c r="F89" s="955"/>
      <c r="G89" s="955"/>
    </row>
    <row r="90" spans="3:7" x14ac:dyDescent="0.3">
      <c r="C90" s="955"/>
      <c r="D90" s="955"/>
      <c r="E90" s="955"/>
      <c r="F90" s="955"/>
      <c r="G90" s="955"/>
    </row>
    <row r="91" spans="3:7" x14ac:dyDescent="0.3">
      <c r="C91" s="955"/>
      <c r="D91" s="955"/>
      <c r="E91" s="955"/>
      <c r="F91" s="955"/>
      <c r="G91" s="955"/>
    </row>
    <row r="92" spans="3:7" x14ac:dyDescent="0.3">
      <c r="C92" s="955"/>
      <c r="D92" s="955"/>
      <c r="E92" s="955"/>
      <c r="F92" s="955"/>
      <c r="G92" s="955"/>
    </row>
    <row r="93" spans="3:7" x14ac:dyDescent="0.3">
      <c r="C93" s="955"/>
      <c r="D93" s="955"/>
      <c r="E93" s="955"/>
      <c r="F93" s="955"/>
      <c r="G93" s="955"/>
    </row>
    <row r="94" spans="3:7" x14ac:dyDescent="0.3">
      <c r="C94" s="955"/>
      <c r="D94" s="955"/>
      <c r="E94" s="955"/>
      <c r="F94" s="955"/>
      <c r="G94" s="955"/>
    </row>
    <row r="95" spans="3:7" x14ac:dyDescent="0.3">
      <c r="C95" s="955"/>
      <c r="D95" s="955"/>
      <c r="E95" s="955"/>
      <c r="F95" s="955"/>
      <c r="G95" s="955"/>
    </row>
    <row r="96" spans="3:7" x14ac:dyDescent="0.3">
      <c r="C96" s="955"/>
      <c r="D96" s="955"/>
      <c r="E96" s="955"/>
      <c r="F96" s="955"/>
      <c r="G96" s="955"/>
    </row>
    <row r="97" spans="3:7" x14ac:dyDescent="0.3">
      <c r="C97" s="955"/>
      <c r="D97" s="955"/>
      <c r="E97" s="955"/>
      <c r="F97" s="955"/>
      <c r="G97" s="955"/>
    </row>
    <row r="98" spans="3:7" x14ac:dyDescent="0.3">
      <c r="C98" s="955"/>
      <c r="D98" s="955"/>
      <c r="E98" s="955"/>
      <c r="F98" s="955"/>
      <c r="G98" s="955"/>
    </row>
    <row r="99" spans="3:7" x14ac:dyDescent="0.3">
      <c r="C99" s="955"/>
      <c r="D99" s="955"/>
      <c r="E99" s="955"/>
      <c r="F99" s="955"/>
      <c r="G99" s="955"/>
    </row>
    <row r="100" spans="3:7" x14ac:dyDescent="0.3">
      <c r="C100" s="955"/>
      <c r="D100" s="955"/>
      <c r="E100" s="955"/>
      <c r="F100" s="955"/>
      <c r="G100" s="955"/>
    </row>
    <row r="101" spans="3:7" x14ac:dyDescent="0.3">
      <c r="C101" s="955"/>
      <c r="D101" s="955"/>
      <c r="E101" s="955"/>
      <c r="F101" s="955"/>
      <c r="G101" s="955"/>
    </row>
    <row r="102" spans="3:7" x14ac:dyDescent="0.3">
      <c r="C102" s="955"/>
      <c r="D102" s="955"/>
      <c r="E102" s="955"/>
      <c r="F102" s="955"/>
      <c r="G102" s="955"/>
    </row>
    <row r="103" spans="3:7" x14ac:dyDescent="0.3">
      <c r="C103" s="955"/>
      <c r="D103" s="955"/>
      <c r="E103" s="955"/>
      <c r="F103" s="955"/>
      <c r="G103" s="955"/>
    </row>
    <row r="104" spans="3:7" x14ac:dyDescent="0.3">
      <c r="C104" s="955"/>
      <c r="D104" s="955"/>
      <c r="E104" s="955"/>
      <c r="F104" s="955"/>
      <c r="G104" s="955"/>
    </row>
    <row r="105" spans="3:7" x14ac:dyDescent="0.3">
      <c r="C105" s="955"/>
      <c r="D105" s="955"/>
      <c r="E105" s="955"/>
      <c r="F105" s="955"/>
      <c r="G105" s="955"/>
    </row>
    <row r="106" spans="3:7" x14ac:dyDescent="0.3">
      <c r="C106" s="955"/>
      <c r="D106" s="955"/>
      <c r="E106" s="955"/>
      <c r="F106" s="955"/>
      <c r="G106" s="955"/>
    </row>
    <row r="107" spans="3:7" x14ac:dyDescent="0.3">
      <c r="C107" s="955"/>
      <c r="D107" s="955"/>
      <c r="E107" s="955"/>
      <c r="F107" s="955"/>
      <c r="G107" s="955"/>
    </row>
    <row r="108" spans="3:7" x14ac:dyDescent="0.3">
      <c r="C108" s="955"/>
      <c r="D108" s="955"/>
      <c r="E108" s="955"/>
      <c r="F108" s="955"/>
      <c r="G108" s="955"/>
    </row>
    <row r="109" spans="3:7" x14ac:dyDescent="0.3">
      <c r="C109" s="955"/>
      <c r="D109" s="955"/>
      <c r="E109" s="955"/>
      <c r="F109" s="955"/>
      <c r="G109" s="955"/>
    </row>
    <row r="110" spans="3:7" x14ac:dyDescent="0.3">
      <c r="C110" s="955"/>
      <c r="D110" s="955"/>
      <c r="E110" s="955"/>
      <c r="F110" s="955"/>
      <c r="G110" s="955"/>
    </row>
    <row r="111" spans="3:7" x14ac:dyDescent="0.3">
      <c r="C111" s="955"/>
      <c r="D111" s="955"/>
      <c r="E111" s="955"/>
      <c r="F111" s="955"/>
      <c r="G111" s="955"/>
    </row>
    <row r="112" spans="3:7" x14ac:dyDescent="0.3">
      <c r="C112" s="955"/>
      <c r="D112" s="955"/>
      <c r="E112" s="955"/>
      <c r="F112" s="955"/>
      <c r="G112" s="955"/>
    </row>
    <row r="113" spans="3:7" x14ac:dyDescent="0.3">
      <c r="C113" s="955"/>
      <c r="D113" s="955"/>
      <c r="E113" s="955"/>
      <c r="F113" s="955"/>
      <c r="G113" s="955"/>
    </row>
    <row r="114" spans="3:7" x14ac:dyDescent="0.3">
      <c r="C114" s="955"/>
      <c r="D114" s="955"/>
      <c r="E114" s="955"/>
      <c r="F114" s="955"/>
      <c r="G114" s="955"/>
    </row>
    <row r="115" spans="3:7" x14ac:dyDescent="0.3">
      <c r="C115" s="955"/>
      <c r="D115" s="955"/>
      <c r="E115" s="955"/>
      <c r="F115" s="955"/>
      <c r="G115" s="955"/>
    </row>
    <row r="116" spans="3:7" x14ac:dyDescent="0.3">
      <c r="C116" s="955"/>
      <c r="D116" s="955"/>
      <c r="E116" s="955"/>
      <c r="F116" s="955"/>
      <c r="G116" s="955"/>
    </row>
    <row r="117" spans="3:7" x14ac:dyDescent="0.3">
      <c r="C117" s="955"/>
      <c r="D117" s="955"/>
      <c r="E117" s="955"/>
      <c r="F117" s="955"/>
      <c r="G117" s="955"/>
    </row>
    <row r="118" spans="3:7" x14ac:dyDescent="0.3">
      <c r="C118" s="955"/>
      <c r="D118" s="955"/>
      <c r="E118" s="955"/>
      <c r="F118" s="955"/>
      <c r="G118" s="955"/>
    </row>
    <row r="119" spans="3:7" x14ac:dyDescent="0.3">
      <c r="C119" s="955"/>
      <c r="D119" s="955"/>
      <c r="E119" s="955"/>
      <c r="F119" s="955"/>
      <c r="G119" s="955"/>
    </row>
    <row r="120" spans="3:7" x14ac:dyDescent="0.3">
      <c r="C120" s="955"/>
      <c r="D120" s="955"/>
      <c r="E120" s="955"/>
      <c r="F120" s="955"/>
      <c r="G120" s="955"/>
    </row>
    <row r="121" spans="3:7" x14ac:dyDescent="0.3">
      <c r="C121" s="955"/>
      <c r="D121" s="955"/>
      <c r="E121" s="955"/>
      <c r="F121" s="955"/>
      <c r="G121" s="955"/>
    </row>
    <row r="122" spans="3:7" x14ac:dyDescent="0.3">
      <c r="C122" s="955"/>
      <c r="D122" s="955"/>
      <c r="E122" s="955"/>
      <c r="F122" s="955"/>
      <c r="G122" s="955"/>
    </row>
    <row r="123" spans="3:7" x14ac:dyDescent="0.3">
      <c r="C123" s="955"/>
      <c r="D123" s="955"/>
      <c r="E123" s="955"/>
      <c r="F123" s="955"/>
      <c r="G123" s="955"/>
    </row>
    <row r="124" spans="3:7" x14ac:dyDescent="0.3">
      <c r="C124" s="955"/>
      <c r="D124" s="955"/>
      <c r="E124" s="955"/>
      <c r="F124" s="955"/>
      <c r="G124" s="955"/>
    </row>
    <row r="125" spans="3:7" x14ac:dyDescent="0.3">
      <c r="C125" s="955"/>
      <c r="D125" s="955"/>
      <c r="E125" s="955"/>
      <c r="F125" s="955"/>
      <c r="G125" s="955"/>
    </row>
    <row r="126" spans="3:7" x14ac:dyDescent="0.3">
      <c r="C126" s="955"/>
      <c r="D126" s="955"/>
      <c r="E126" s="955"/>
      <c r="F126" s="955"/>
      <c r="G126" s="955"/>
    </row>
    <row r="127" spans="3:7" x14ac:dyDescent="0.3">
      <c r="C127" s="955"/>
      <c r="D127" s="955"/>
      <c r="E127" s="955"/>
      <c r="F127" s="955"/>
      <c r="G127" s="955"/>
    </row>
    <row r="128" spans="3: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mergeCells count="68">
    <mergeCell ref="AI70:AJ70"/>
    <mergeCell ref="A64:G64"/>
    <mergeCell ref="A66:G66"/>
    <mergeCell ref="K69:Y69"/>
    <mergeCell ref="M70:M71"/>
    <mergeCell ref="N70:N71"/>
    <mergeCell ref="S70:S71"/>
    <mergeCell ref="T70:T71"/>
    <mergeCell ref="U70:U71"/>
    <mergeCell ref="V70:V71"/>
    <mergeCell ref="Z70:Z71"/>
    <mergeCell ref="AA70:AB70"/>
    <mergeCell ref="AC70:AD70"/>
    <mergeCell ref="AE70:AF70"/>
    <mergeCell ref="AG70:AH70"/>
    <mergeCell ref="AI58:AJ58"/>
    <mergeCell ref="K57:Y57"/>
    <mergeCell ref="M58:M59"/>
    <mergeCell ref="N58:N59"/>
    <mergeCell ref="S58:S59"/>
    <mergeCell ref="T58:T59"/>
    <mergeCell ref="U58:U59"/>
    <mergeCell ref="V58:V59"/>
    <mergeCell ref="Z58:Z59"/>
    <mergeCell ref="AA58:AB58"/>
    <mergeCell ref="AC58:AD58"/>
    <mergeCell ref="AE58:AF58"/>
    <mergeCell ref="AG58:AH58"/>
    <mergeCell ref="AI38:AJ38"/>
    <mergeCell ref="K37:Y37"/>
    <mergeCell ref="M38:M39"/>
    <mergeCell ref="N38:N39"/>
    <mergeCell ref="S38:S39"/>
    <mergeCell ref="T38:T39"/>
    <mergeCell ref="U38:U39"/>
    <mergeCell ref="V38:V39"/>
    <mergeCell ref="Z38:Z39"/>
    <mergeCell ref="AA38:AB38"/>
    <mergeCell ref="AC38:AD38"/>
    <mergeCell ref="AE38:AF38"/>
    <mergeCell ref="AG38:AH38"/>
    <mergeCell ref="AI17:AJ17"/>
    <mergeCell ref="K16:Y16"/>
    <mergeCell ref="M17:M18"/>
    <mergeCell ref="N17:N18"/>
    <mergeCell ref="S17:S18"/>
    <mergeCell ref="T17:T18"/>
    <mergeCell ref="U17:U18"/>
    <mergeCell ref="V17:V18"/>
    <mergeCell ref="Z17:Z18"/>
    <mergeCell ref="AA17:AB17"/>
    <mergeCell ref="AC17:AD17"/>
    <mergeCell ref="AE17:AF17"/>
    <mergeCell ref="AG17:AH17"/>
    <mergeCell ref="AI2:AJ2"/>
    <mergeCell ref="A1:H1"/>
    <mergeCell ref="K1:Y1"/>
    <mergeCell ref="M2:M3"/>
    <mergeCell ref="N2:N3"/>
    <mergeCell ref="S2:S3"/>
    <mergeCell ref="T2:T3"/>
    <mergeCell ref="U2:U3"/>
    <mergeCell ref="V2:V3"/>
    <mergeCell ref="Z2:Z3"/>
    <mergeCell ref="AA2:AB2"/>
    <mergeCell ref="AC2:AD2"/>
    <mergeCell ref="AE2:AF2"/>
    <mergeCell ref="AG2:AH2"/>
  </mergeCells>
  <conditionalFormatting sqref="E12">
    <cfRule type="containsText" dxfId="1793" priority="10" operator="containsText" text="N/A">
      <formula>NOT(ISERROR(SEARCH("N/A",E12)))</formula>
    </cfRule>
    <cfRule type="containsText" dxfId="1792" priority="11" operator="containsText" text="O">
      <formula>NOT(ISERROR(SEARCH("O",E12)))</formula>
    </cfRule>
    <cfRule type="containsText" dxfId="1791" priority="12" operator="containsText" text="M">
      <formula>NOT(ISERROR(SEARCH("M",E12)))</formula>
    </cfRule>
  </conditionalFormatting>
  <conditionalFormatting sqref="C46 F46:G46">
    <cfRule type="containsText" dxfId="1790" priority="23" operator="containsText" text="O">
      <formula>NOT(ISERROR(SEARCH("O",C46)))</formula>
    </cfRule>
  </conditionalFormatting>
  <conditionalFormatting sqref="C46 F46:G46">
    <cfRule type="containsText" dxfId="1789" priority="20" operator="containsText" text="N/A">
      <formula>NOT(ISERROR(SEARCH("N/A",C46)))</formula>
    </cfRule>
    <cfRule type="containsText" dxfId="1788" priority="21" operator="containsText" text="Blank">
      <formula>NOT(ISERROR(SEARCH("Blank",C46)))</formula>
    </cfRule>
    <cfRule type="containsText" dxfId="1787" priority="22" operator="containsText" text="M">
      <formula>NOT(ISERROR(SEARCH("M",C46)))</formula>
    </cfRule>
  </conditionalFormatting>
  <conditionalFormatting sqref="C7:H7">
    <cfRule type="containsText" dxfId="1786" priority="17" operator="containsText" text="N/A">
      <formula>NOT(ISERROR(SEARCH("N/A",C7)))</formula>
    </cfRule>
    <cfRule type="containsText" dxfId="1785" priority="18" operator="containsText" text="Blank">
      <formula>NOT(ISERROR(SEARCH("Blank",C7)))</formula>
    </cfRule>
    <cfRule type="containsText" dxfId="1784" priority="19" operator="containsText" text="M">
      <formula>NOT(ISERROR(SEARCH("M",C7)))</formula>
    </cfRule>
  </conditionalFormatting>
  <conditionalFormatting sqref="E13">
    <cfRule type="containsText" dxfId="1783" priority="7" operator="containsText" text="N/A">
      <formula>NOT(ISERROR(SEARCH("N/A",E13)))</formula>
    </cfRule>
    <cfRule type="containsText" dxfId="1782" priority="8" operator="containsText" text="O">
      <formula>NOT(ISERROR(SEARCH("O",E13)))</formula>
    </cfRule>
    <cfRule type="containsText" dxfId="1781" priority="9" operator="containsText" text="M">
      <formula>NOT(ISERROR(SEARCH("M",E13)))</formula>
    </cfRule>
  </conditionalFormatting>
  <conditionalFormatting sqref="D46:E46">
    <cfRule type="containsText" dxfId="1780" priority="16" operator="containsText" text="O">
      <formula>NOT(ISERROR(SEARCH("O",D46)))</formula>
    </cfRule>
  </conditionalFormatting>
  <conditionalFormatting sqref="D46:E46">
    <cfRule type="containsText" dxfId="1779" priority="13" operator="containsText" text="N/A">
      <formula>NOT(ISERROR(SEARCH("N/A",D46)))</formula>
    </cfRule>
    <cfRule type="containsText" dxfId="1778" priority="14" operator="containsText" text="Blank">
      <formula>NOT(ISERROR(SEARCH("Blank",D46)))</formula>
    </cfRule>
    <cfRule type="containsText" dxfId="1777" priority="15" operator="containsText" text="M">
      <formula>NOT(ISERROR(SEARCH("M",D46)))</formula>
    </cfRule>
  </conditionalFormatting>
  <conditionalFormatting sqref="Z4 Z51:Z55 Z40:Z43 Z45:Z49 Z19:Z35">
    <cfRule type="cellIs" dxfId="1776" priority="6" operator="greaterThan">
      <formula>0</formula>
    </cfRule>
  </conditionalFormatting>
  <conditionalFormatting sqref="Z5:Z14">
    <cfRule type="cellIs" dxfId="1775" priority="5" operator="greaterThan">
      <formula>0</formula>
    </cfRule>
  </conditionalFormatting>
  <conditionalFormatting sqref="Z60:Z67">
    <cfRule type="cellIs" dxfId="1774" priority="4" operator="greaterThan">
      <formula>0</formula>
    </cfRule>
  </conditionalFormatting>
  <conditionalFormatting sqref="Z72:Z75">
    <cfRule type="cellIs" dxfId="1773" priority="3" operator="greaterThan">
      <formula>0</formula>
    </cfRule>
  </conditionalFormatting>
  <conditionalFormatting sqref="Z50">
    <cfRule type="cellIs" dxfId="1772" priority="2" operator="greaterThan">
      <formula>0</formula>
    </cfRule>
  </conditionalFormatting>
  <conditionalFormatting sqref="Z44">
    <cfRule type="cellIs" dxfId="1771" priority="1" operator="greaterThan">
      <formula>0</formula>
    </cfRule>
  </conditionalFormatting>
  <dataValidations count="3">
    <dataValidation type="list" allowBlank="1" showInputMessage="1" showErrorMessage="1" sqref="X32:X33 X19:X23 X55 X4:X12 X49:X51 W1:W79">
      <formula1>"Y, N"</formula1>
    </dataValidation>
    <dataValidation type="list" allowBlank="1" showInputMessage="1" showErrorMessage="1" sqref="V1:V79">
      <formula1>"Passed, Failed, N/A"</formula1>
    </dataValidation>
    <dataValidation type="list" allowBlank="1" showInputMessage="1" showErrorMessage="1" sqref="T1:T79">
      <formula1>"M, O, N/A"</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scale="30" fitToHeight="0" orientation="landscape" r:id="rId19"/>
  <drawing r:id="rId20"/>
  <legacyDrawing r:id="rId21"/>
  <controls>
    <mc:AlternateContent xmlns:mc="http://schemas.openxmlformats.org/markup-compatibility/2006">
      <mc:Choice Requires="x14">
        <control shapeId="1133570" r:id="rId22" name="CommandButton2">
          <controlPr defaultSize="0" autoLine="0" r:id="rId23">
            <anchor moveWithCells="1">
              <from>
                <xdr:col>8</xdr:col>
                <xdr:colOff>121920</xdr:colOff>
                <xdr:row>9</xdr:row>
                <xdr:rowOff>68580</xdr:rowOff>
              </from>
              <to>
                <xdr:col>9</xdr:col>
                <xdr:colOff>441960</xdr:colOff>
                <xdr:row>11</xdr:row>
                <xdr:rowOff>152400</xdr:rowOff>
              </to>
            </anchor>
          </controlPr>
        </control>
      </mc:Choice>
      <mc:Fallback>
        <control shapeId="1133570" r:id="rId22" name="CommandButton2"/>
      </mc:Fallback>
    </mc:AlternateContent>
    <mc:AlternateContent xmlns:mc="http://schemas.openxmlformats.org/markup-compatibility/2006">
      <mc:Choice Requires="x14">
        <control shapeId="1133569" r:id="rId24" name="CommandButton1">
          <controlPr defaultSize="0" autoLine="0" r:id="rId25">
            <anchor moveWithCells="1">
              <from>
                <xdr:col>8</xdr:col>
                <xdr:colOff>114300</xdr:colOff>
                <xdr:row>6</xdr:row>
                <xdr:rowOff>106680</xdr:rowOff>
              </from>
              <to>
                <xdr:col>9</xdr:col>
                <xdr:colOff>403860</xdr:colOff>
                <xdr:row>7</xdr:row>
                <xdr:rowOff>99060</xdr:rowOff>
              </to>
            </anchor>
          </controlPr>
        </control>
      </mc:Choice>
      <mc:Fallback>
        <control shapeId="1133569" r:id="rId24" name="CommandButton1"/>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8">
    <tabColor theme="7" tint="0.79998168889431442"/>
    <pageSetUpPr fitToPage="1"/>
  </sheetPr>
  <dimension ref="A1:AN196"/>
  <sheetViews>
    <sheetView showGridLines="0" topLeftCell="M1" zoomScale="85" zoomScaleNormal="85" workbookViewId="0">
      <selection activeCell="V32" sqref="V32"/>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26.109375" style="883" customWidth="1"/>
    <col min="19" max="19" width="12.6640625" style="883" bestFit="1" customWidth="1"/>
    <col min="20" max="20" width="12.5546875" style="883" customWidth="1"/>
    <col min="21" max="21" width="11" style="883" bestFit="1" customWidth="1"/>
    <col min="22" max="22" width="10.44140625" style="883" bestFit="1" customWidth="1"/>
    <col min="23" max="23" width="23.44140625" style="883" bestFit="1" customWidth="1"/>
    <col min="24" max="24" width="22.88671875" style="883" bestFit="1" customWidth="1"/>
    <col min="25" max="25" width="36.5546875" style="883" bestFit="1" customWidth="1"/>
    <col min="26" max="40" width="9.109375" style="883"/>
    <col min="41" max="16384" width="9.109375" style="884"/>
  </cols>
  <sheetData>
    <row r="1" spans="1:36" ht="12.75" customHeight="1" x14ac:dyDescent="0.45">
      <c r="A1" s="1188" t="s">
        <v>82</v>
      </c>
      <c r="B1" s="1189"/>
      <c r="C1" s="1189"/>
      <c r="D1" s="1189"/>
      <c r="E1" s="1189"/>
      <c r="F1" s="1189"/>
      <c r="G1" s="1189"/>
      <c r="H1" s="1189"/>
      <c r="K1" s="1173" t="s">
        <v>627</v>
      </c>
      <c r="L1" s="1174"/>
      <c r="M1" s="1174"/>
      <c r="N1" s="1174"/>
      <c r="O1" s="1174"/>
      <c r="P1" s="1174"/>
      <c r="Q1" s="1174"/>
      <c r="R1" s="1174"/>
      <c r="S1" s="1174"/>
      <c r="T1" s="1174"/>
      <c r="U1" s="1174"/>
      <c r="V1" s="1174"/>
      <c r="W1" s="1174"/>
      <c r="X1" s="1174"/>
      <c r="Y1" s="1174"/>
      <c r="Z1" s="985"/>
      <c r="AA1" s="1026"/>
      <c r="AB1" s="1026"/>
      <c r="AC1" s="1026"/>
      <c r="AD1" s="1026"/>
      <c r="AE1" s="1026"/>
      <c r="AF1" s="1026"/>
      <c r="AG1" s="1026"/>
      <c r="AH1" s="1026"/>
      <c r="AI1" s="1026"/>
      <c r="AJ1" s="1026"/>
    </row>
    <row r="2" spans="1:36" ht="27.6" x14ac:dyDescent="0.3">
      <c r="A2" s="932" t="s">
        <v>367</v>
      </c>
      <c r="B2" s="997" t="s">
        <v>615</v>
      </c>
      <c r="C2" s="884"/>
      <c r="D2" s="884"/>
      <c r="E2" s="884"/>
      <c r="F2" s="884"/>
      <c r="G2" s="884"/>
      <c r="H2" s="884"/>
      <c r="K2" s="1038" t="s">
        <v>133</v>
      </c>
      <c r="L2" s="1038" t="s">
        <v>91</v>
      </c>
      <c r="M2" s="1182" t="s">
        <v>75</v>
      </c>
      <c r="N2" s="1190" t="s">
        <v>134</v>
      </c>
      <c r="O2" s="1038" t="s">
        <v>135</v>
      </c>
      <c r="P2" s="1038" t="s">
        <v>136</v>
      </c>
      <c r="Q2" s="1038" t="s">
        <v>137</v>
      </c>
      <c r="R2" s="1038" t="s">
        <v>138</v>
      </c>
      <c r="S2" s="1027" t="s">
        <v>139</v>
      </c>
      <c r="T2" s="1027" t="s">
        <v>344</v>
      </c>
      <c r="U2" s="1027" t="s">
        <v>342</v>
      </c>
      <c r="V2" s="1027" t="s">
        <v>343</v>
      </c>
      <c r="W2" s="1027" t="s">
        <v>375</v>
      </c>
      <c r="X2" s="1027" t="s">
        <v>376</v>
      </c>
      <c r="Y2" s="1038"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43619</v>
      </c>
      <c r="C3" s="950"/>
      <c r="D3" s="884"/>
      <c r="E3" s="884"/>
      <c r="F3" s="884"/>
      <c r="G3" s="884"/>
      <c r="H3" s="884"/>
      <c r="K3" s="1031"/>
      <c r="L3" s="1031"/>
      <c r="M3" s="1183"/>
      <c r="N3" s="1185"/>
      <c r="O3" s="1031"/>
      <c r="P3" s="888" t="s">
        <v>141</v>
      </c>
      <c r="Q3" s="1031"/>
      <c r="R3" s="1031"/>
      <c r="S3" s="1027"/>
      <c r="T3" s="1027"/>
      <c r="U3" s="1027"/>
      <c r="V3" s="1027"/>
      <c r="W3" s="1027"/>
      <c r="X3" s="1027"/>
      <c r="Y3" s="1031"/>
      <c r="Z3" s="1187"/>
      <c r="AA3" s="1023" t="s">
        <v>672</v>
      </c>
      <c r="AB3" s="1023" t="s">
        <v>673</v>
      </c>
      <c r="AC3" s="1023" t="s">
        <v>672</v>
      </c>
      <c r="AD3" s="1023" t="s">
        <v>673</v>
      </c>
      <c r="AE3" s="1023" t="s">
        <v>672</v>
      </c>
      <c r="AF3" s="1023" t="s">
        <v>673</v>
      </c>
      <c r="AG3" s="1023" t="s">
        <v>672</v>
      </c>
      <c r="AH3" s="1023" t="s">
        <v>673</v>
      </c>
      <c r="AI3" s="1023" t="s">
        <v>672</v>
      </c>
      <c r="AJ3" s="1023" t="s">
        <v>673</v>
      </c>
    </row>
    <row r="4" spans="1:36" ht="12.75" customHeight="1" x14ac:dyDescent="0.3">
      <c r="A4" s="932" t="s">
        <v>368</v>
      </c>
      <c r="B4" s="949">
        <f ca="1">DATEDIF(B3,TODAY(),"D")/365</f>
        <v>1.4383561643835616</v>
      </c>
      <c r="C4" s="884"/>
      <c r="D4" s="884"/>
      <c r="E4" s="884"/>
      <c r="F4" s="884"/>
      <c r="G4" s="884"/>
      <c r="H4" s="884"/>
      <c r="K4" s="1028" t="s">
        <v>142</v>
      </c>
      <c r="L4" s="1028" t="s">
        <v>143</v>
      </c>
      <c r="M4" s="934" t="s">
        <v>5</v>
      </c>
      <c r="N4" s="929" t="s">
        <v>144</v>
      </c>
      <c r="O4" s="924" t="s">
        <v>372</v>
      </c>
      <c r="P4" s="964" t="s">
        <v>145</v>
      </c>
      <c r="Q4" s="964" t="s">
        <v>146</v>
      </c>
      <c r="R4" s="962" t="s">
        <v>147</v>
      </c>
      <c r="S4" s="889" t="s">
        <v>615</v>
      </c>
      <c r="T4" s="997" t="s">
        <v>72</v>
      </c>
      <c r="U4" s="1134">
        <v>44041.194444444445</v>
      </c>
      <c r="V4" s="997"/>
      <c r="W4" s="997"/>
      <c r="X4" s="997"/>
      <c r="Y4" s="1042" t="s">
        <v>148</v>
      </c>
      <c r="Z4" s="981">
        <f>DATEDIF(AA4,AB4,"m")/12+DATEDIF(AC4,AD4,"m")/12+DATEDIF(AE4,AF4,"m")/12+DATEDIF(AG4,AH4,"m")/12+DATEDIF(AI4,AJ4,"m")/12</f>
        <v>0</v>
      </c>
      <c r="AA4" s="982"/>
      <c r="AB4" s="982"/>
      <c r="AC4" s="982"/>
      <c r="AD4" s="982"/>
      <c r="AE4" s="980"/>
      <c r="AF4" s="980"/>
      <c r="AG4" s="980"/>
      <c r="AH4" s="980"/>
      <c r="AI4" s="980"/>
      <c r="AJ4" s="980"/>
    </row>
    <row r="5" spans="1:36" ht="12.75" customHeight="1" x14ac:dyDescent="0.3">
      <c r="A5" s="932" t="s">
        <v>387</v>
      </c>
      <c r="B5" s="949">
        <v>1</v>
      </c>
      <c r="C5" s="951"/>
      <c r="D5" s="884"/>
      <c r="E5" s="884"/>
      <c r="F5" s="884"/>
      <c r="G5" s="884"/>
      <c r="H5" s="884"/>
      <c r="K5" s="1029"/>
      <c r="L5" s="1029"/>
      <c r="M5" s="934" t="s">
        <v>5</v>
      </c>
      <c r="N5" s="929" t="s">
        <v>144</v>
      </c>
      <c r="O5" s="924" t="s">
        <v>373</v>
      </c>
      <c r="P5" s="966"/>
      <c r="Q5" s="965" t="s">
        <v>150</v>
      </c>
      <c r="R5" s="963" t="s">
        <v>151</v>
      </c>
      <c r="S5" s="889" t="s">
        <v>615</v>
      </c>
      <c r="T5" s="997" t="s">
        <v>72</v>
      </c>
      <c r="U5" s="997"/>
      <c r="V5" s="997" t="s">
        <v>374</v>
      </c>
      <c r="W5" s="997"/>
      <c r="X5" s="997"/>
      <c r="Y5" s="1043"/>
      <c r="Z5" s="981">
        <f t="shared" ref="Z5:Z14" ca="1" si="0">DATEDIF(AA5,AB5,"m")/12+DATEDIF(AC5,AD5,"m")/12+DATEDIF(AE5,AF5,"m")/12+DATEDIF(AG5,AH5,"m")/12+DATEDIF(AI5,AJ5,"m")/12</f>
        <v>1.4166666666666667</v>
      </c>
      <c r="AA5" s="982">
        <v>43619</v>
      </c>
      <c r="AB5" s="982">
        <f ca="1">TODAY()</f>
        <v>44144</v>
      </c>
      <c r="AC5" s="982"/>
      <c r="AD5" s="982"/>
      <c r="AE5" s="980"/>
      <c r="AF5" s="980"/>
      <c r="AG5" s="980"/>
      <c r="AH5" s="980"/>
      <c r="AI5" s="980"/>
      <c r="AJ5" s="980"/>
    </row>
    <row r="6" spans="1:36" ht="15" thickBot="1" x14ac:dyDescent="0.35">
      <c r="A6" s="932" t="s">
        <v>388</v>
      </c>
      <c r="B6" s="949">
        <f ca="1">B4+B5</f>
        <v>2.4383561643835616</v>
      </c>
      <c r="C6" s="951"/>
      <c r="K6" s="1029"/>
      <c r="L6" s="1029"/>
      <c r="M6" s="934" t="s">
        <v>5</v>
      </c>
      <c r="N6" s="891" t="s">
        <v>149</v>
      </c>
      <c r="O6" s="918" t="s">
        <v>149</v>
      </c>
      <c r="P6" s="966"/>
      <c r="Q6" s="892" t="s">
        <v>150</v>
      </c>
      <c r="R6" s="893" t="s">
        <v>151</v>
      </c>
      <c r="S6" s="889" t="s">
        <v>615</v>
      </c>
      <c r="T6" s="997" t="s">
        <v>72</v>
      </c>
      <c r="U6" s="997"/>
      <c r="V6" s="997" t="s">
        <v>374</v>
      </c>
      <c r="W6" s="997"/>
      <c r="X6" s="997"/>
      <c r="Y6" s="894" t="s">
        <v>152</v>
      </c>
      <c r="Z6" s="981">
        <f t="shared" ca="1" si="0"/>
        <v>1.4166666666666667</v>
      </c>
      <c r="AA6" s="982">
        <v>43619</v>
      </c>
      <c r="AB6" s="982">
        <f ca="1">TODAY()</f>
        <v>44144</v>
      </c>
      <c r="AC6" s="982"/>
      <c r="AD6" s="982"/>
      <c r="AE6" s="980"/>
      <c r="AF6" s="980"/>
      <c r="AG6" s="980"/>
      <c r="AH6" s="980"/>
      <c r="AI6" s="980"/>
      <c r="AJ6" s="980"/>
    </row>
    <row r="7" spans="1:36" ht="28.2"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966"/>
      <c r="Q7" s="964" t="s">
        <v>247</v>
      </c>
      <c r="R7" s="962" t="s">
        <v>154</v>
      </c>
      <c r="S7" s="889" t="s">
        <v>615</v>
      </c>
      <c r="T7" s="997" t="s">
        <v>72</v>
      </c>
      <c r="U7" s="997"/>
      <c r="V7" s="997"/>
      <c r="W7" s="997"/>
      <c r="X7" s="997"/>
      <c r="Y7" s="1042" t="s">
        <v>248</v>
      </c>
      <c r="Z7" s="981">
        <f t="shared" si="0"/>
        <v>0</v>
      </c>
      <c r="AA7" s="982"/>
      <c r="AB7" s="982"/>
      <c r="AC7" s="982"/>
      <c r="AD7" s="982"/>
      <c r="AE7" s="980"/>
      <c r="AF7" s="980"/>
      <c r="AG7" s="980"/>
      <c r="AH7" s="980"/>
      <c r="AI7" s="980"/>
      <c r="AJ7" s="980"/>
    </row>
    <row r="8" spans="1:36" x14ac:dyDescent="0.3">
      <c r="A8" s="937" t="s">
        <v>56</v>
      </c>
      <c r="B8" s="938" t="s">
        <v>182</v>
      </c>
      <c r="C8" s="1003" t="s">
        <v>77</v>
      </c>
      <c r="D8" s="1002"/>
      <c r="E8" s="1002"/>
      <c r="F8" s="1002"/>
      <c r="G8" s="1002"/>
      <c r="H8" s="939">
        <f>IF(C8&lt;&gt;"",'[2]CBL Score Standard'!$D64,IF(D8&lt;&gt;"",SUM('[2]CBL Score Standard'!$D64:$E64),IF(E8&lt;&gt;"",SUM('[2]CBL Score Standard'!$D64:$F64),IF(F8&lt;&gt;"",SUM('[2]CBL Score Standard'!$D64:$G64),IF(G8&lt;&gt;"",SUM('[2]CBL Score Standard'!$D64:$H64,0))))))</f>
        <v>0</v>
      </c>
      <c r="K8" s="1029"/>
      <c r="L8" s="1029"/>
      <c r="M8" s="934" t="s">
        <v>5</v>
      </c>
      <c r="N8" s="931" t="s">
        <v>144</v>
      </c>
      <c r="O8" s="896" t="s">
        <v>517</v>
      </c>
      <c r="P8" s="966"/>
      <c r="Q8" s="892" t="s">
        <v>153</v>
      </c>
      <c r="R8" s="893" t="s">
        <v>156</v>
      </c>
      <c r="S8" s="889" t="s">
        <v>615</v>
      </c>
      <c r="T8" s="997" t="s">
        <v>72</v>
      </c>
      <c r="U8" s="997"/>
      <c r="V8" s="997"/>
      <c r="W8" s="997"/>
      <c r="X8" s="997"/>
      <c r="Y8" s="897" t="s">
        <v>157</v>
      </c>
      <c r="Z8" s="981">
        <f t="shared" si="0"/>
        <v>0</v>
      </c>
      <c r="AA8" s="982"/>
      <c r="AB8" s="982"/>
      <c r="AC8" s="982"/>
      <c r="AD8" s="982"/>
      <c r="AE8" s="980"/>
      <c r="AF8" s="980"/>
      <c r="AG8" s="980"/>
      <c r="AH8" s="980"/>
      <c r="AI8" s="980"/>
      <c r="AJ8" s="980"/>
    </row>
    <row r="9" spans="1:36" x14ac:dyDescent="0.3">
      <c r="A9" s="940" t="s">
        <v>56</v>
      </c>
      <c r="B9" s="933" t="s">
        <v>427</v>
      </c>
      <c r="C9" s="1003"/>
      <c r="D9" s="1002" t="s">
        <v>77</v>
      </c>
      <c r="E9" s="1002"/>
      <c r="F9" s="1002"/>
      <c r="G9" s="1002"/>
      <c r="H9" s="939">
        <f>IF(C9&lt;&gt;"",'[2]CBL Score Standard'!$D65,IF(D9&lt;&gt;"",SUM('[2]CBL Score Standard'!$D65:$E65),IF(E9&lt;&gt;"",SUM('[2]CBL Score Standard'!$D65:$F65),IF(F9&lt;&gt;"",SUM('[2]CBL Score Standard'!$D65:$G65),IF(G9&lt;&gt;"",SUM('[2]CBL Score Standard'!$D65:$H65,0))))))</f>
        <v>4.6511627906976744E-2</v>
      </c>
      <c r="K9" s="1029"/>
      <c r="L9" s="1029"/>
      <c r="M9" s="934" t="s">
        <v>5</v>
      </c>
      <c r="N9" s="931" t="s">
        <v>144</v>
      </c>
      <c r="O9" s="896" t="s">
        <v>661</v>
      </c>
      <c r="P9" s="966"/>
      <c r="Q9" s="892" t="s">
        <v>155</v>
      </c>
      <c r="R9" s="893" t="s">
        <v>158</v>
      </c>
      <c r="S9" s="889" t="s">
        <v>615</v>
      </c>
      <c r="T9" s="620" t="s">
        <v>72</v>
      </c>
      <c r="U9" s="997"/>
      <c r="V9" s="997"/>
      <c r="W9" s="997"/>
      <c r="X9" s="997"/>
      <c r="Y9" s="894" t="s">
        <v>159</v>
      </c>
      <c r="Z9" s="981">
        <f t="shared" si="0"/>
        <v>0</v>
      </c>
      <c r="AA9" s="982"/>
      <c r="AB9" s="982"/>
      <c r="AC9" s="982"/>
      <c r="AD9" s="982"/>
      <c r="AE9" s="980"/>
      <c r="AF9" s="980"/>
      <c r="AG9" s="980"/>
      <c r="AH9" s="980"/>
      <c r="AI9" s="980"/>
      <c r="AJ9" s="980"/>
    </row>
    <row r="10" spans="1:36" x14ac:dyDescent="0.3">
      <c r="A10" s="940" t="s">
        <v>56</v>
      </c>
      <c r="B10" s="933" t="s">
        <v>663</v>
      </c>
      <c r="C10" s="1003"/>
      <c r="D10" s="1003"/>
      <c r="E10" s="1005"/>
      <c r="F10" s="1002"/>
      <c r="G10" s="1002"/>
      <c r="H10" s="939" t="b">
        <f>IF(C10&lt;&gt;"",'[2]CBL Score Standard'!$D66,IF(D10&lt;&gt;"",SUM('[2]CBL Score Standard'!$D66:$E66),IF(E10&lt;&gt;"",SUM('[2]CBL Score Standard'!$D66:$F66),IF(F10&lt;&gt;"",SUM('[2]CBL Score Standard'!$D66:$G66),IF(G10&lt;&gt;"",SUM('[2]CBL Score Standard'!$D66:$H66,0))))))</f>
        <v>0</v>
      </c>
      <c r="K10" s="1029"/>
      <c r="L10" s="1029"/>
      <c r="M10" s="934" t="s">
        <v>5</v>
      </c>
      <c r="N10" s="931" t="s">
        <v>144</v>
      </c>
      <c r="O10" s="896" t="s">
        <v>662</v>
      </c>
      <c r="P10" s="966"/>
      <c r="Q10" s="976" t="s">
        <v>659</v>
      </c>
      <c r="R10" s="976" t="s">
        <v>278</v>
      </c>
      <c r="S10" s="889"/>
      <c r="T10" s="997"/>
      <c r="U10" s="997"/>
      <c r="V10" s="997"/>
      <c r="W10" s="997"/>
      <c r="X10" s="997"/>
      <c r="Y10" s="899" t="s">
        <v>160</v>
      </c>
      <c r="Z10" s="981">
        <f t="shared" si="0"/>
        <v>0</v>
      </c>
      <c r="AA10" s="982"/>
      <c r="AB10" s="982"/>
      <c r="AC10" s="982"/>
      <c r="AD10" s="982"/>
      <c r="AE10" s="980"/>
      <c r="AF10" s="980"/>
      <c r="AG10" s="980"/>
      <c r="AH10" s="980"/>
      <c r="AI10" s="980"/>
      <c r="AJ10" s="980"/>
    </row>
    <row r="11" spans="1:36" x14ac:dyDescent="0.3">
      <c r="A11" s="940" t="s">
        <v>56</v>
      </c>
      <c r="B11" s="933" t="s">
        <v>215</v>
      </c>
      <c r="C11" s="1003" t="s">
        <v>77</v>
      </c>
      <c r="D11" s="1003"/>
      <c r="E11" s="1005"/>
      <c r="F11" s="1002"/>
      <c r="G11" s="1002"/>
      <c r="H11" s="939">
        <f>IF(C11&lt;&gt;"",'[2]CBL Score Standard'!$D67,IF(D11&lt;&gt;"",SUM('[2]CBL Score Standard'!$D67:$E67),IF(E11&lt;&gt;"",SUM('[2]CBL Score Standard'!$D67:$F67),IF(F11&lt;&gt;"",SUM('[2]CBL Score Standard'!$D67:$G67),IF(G11&lt;&gt;"",SUM('[2]CBL Score Standard'!$D67:$H67,0))))))</f>
        <v>0</v>
      </c>
      <c r="K11" s="1029"/>
      <c r="L11" s="1029"/>
      <c r="M11" s="934" t="s">
        <v>5</v>
      </c>
      <c r="N11" s="889" t="s">
        <v>31</v>
      </c>
      <c r="O11" s="925" t="s">
        <v>175</v>
      </c>
      <c r="P11" s="1029"/>
      <c r="Q11" s="890" t="s">
        <v>383</v>
      </c>
      <c r="R11" s="893" t="s">
        <v>176</v>
      </c>
      <c r="S11" s="889" t="s">
        <v>615</v>
      </c>
      <c r="T11" s="620" t="s">
        <v>72</v>
      </c>
      <c r="U11" s="999">
        <v>44029</v>
      </c>
      <c r="V11" s="997" t="s">
        <v>374</v>
      </c>
      <c r="W11" s="997"/>
      <c r="X11" s="997"/>
      <c r="Y11" s="897" t="s">
        <v>177</v>
      </c>
      <c r="Z11" s="981">
        <f t="shared" si="0"/>
        <v>0</v>
      </c>
      <c r="AA11" s="982"/>
      <c r="AB11" s="982"/>
      <c r="AC11" s="982"/>
      <c r="AD11" s="982"/>
      <c r="AE11" s="980"/>
      <c r="AF11" s="980"/>
      <c r="AG11" s="980"/>
      <c r="AH11" s="980"/>
      <c r="AI11" s="980"/>
      <c r="AJ11" s="980"/>
    </row>
    <row r="12" spans="1:36" ht="13.8" customHeight="1" x14ac:dyDescent="0.3">
      <c r="A12" s="940" t="s">
        <v>63</v>
      </c>
      <c r="B12" s="933" t="s">
        <v>236</v>
      </c>
      <c r="C12" s="1003"/>
      <c r="D12" s="1003"/>
      <c r="E12" s="1003"/>
      <c r="F12" s="1002"/>
      <c r="G12" s="1002"/>
      <c r="H12" s="939" t="b">
        <f>IF(C12&lt;&gt;"",'[2]CBL Score Standard'!$D68,IF(D12&lt;&gt;"",SUM('[2]CBL Score Standard'!$D68:$E68),IF(E12&lt;&gt;"",SUM('[2]CBL Score Standard'!$D68:$F68),IF(F12&lt;&gt;"",SUM('[2]CBL Score Standard'!$D68:$G68),IF(G12&lt;&gt;"",SUM('[2]CBL Score Standard'!$D68:$H68,0))))))</f>
        <v>0</v>
      </c>
      <c r="K12" s="1029"/>
      <c r="L12" s="1029"/>
      <c r="M12" s="934" t="s">
        <v>5</v>
      </c>
      <c r="N12" s="931" t="s">
        <v>31</v>
      </c>
      <c r="O12" s="896" t="s">
        <v>660</v>
      </c>
      <c r="P12" s="995">
        <v>43613</v>
      </c>
      <c r="Q12" s="892" t="s">
        <v>167</v>
      </c>
      <c r="R12" s="893" t="s">
        <v>168</v>
      </c>
      <c r="S12" s="889" t="s">
        <v>615</v>
      </c>
      <c r="T12" s="997" t="s">
        <v>73</v>
      </c>
      <c r="U12" s="997"/>
      <c r="V12" s="997"/>
      <c r="W12" s="997"/>
      <c r="X12" s="997"/>
      <c r="Y12" s="894"/>
      <c r="Z12" s="981">
        <f t="shared" si="0"/>
        <v>0</v>
      </c>
      <c r="AA12" s="982"/>
      <c r="AB12" s="982"/>
      <c r="AC12" s="982"/>
      <c r="AD12" s="982"/>
      <c r="AE12" s="980"/>
      <c r="AF12" s="980"/>
      <c r="AG12" s="980"/>
      <c r="AH12" s="980"/>
      <c r="AI12" s="980"/>
      <c r="AJ12" s="980"/>
    </row>
    <row r="13" spans="1:36"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892" t="s">
        <v>230</v>
      </c>
      <c r="Q13" s="892" t="s">
        <v>217</v>
      </c>
      <c r="R13" s="892" t="s">
        <v>217</v>
      </c>
      <c r="S13" s="889" t="s">
        <v>615</v>
      </c>
      <c r="T13" s="421"/>
      <c r="U13" s="1000">
        <v>44063</v>
      </c>
      <c r="V13" s="997" t="s">
        <v>374</v>
      </c>
      <c r="W13" s="997"/>
      <c r="X13" s="997"/>
      <c r="Y13" s="894" t="s">
        <v>169</v>
      </c>
      <c r="Z13" s="981">
        <f t="shared" si="0"/>
        <v>0</v>
      </c>
      <c r="AA13" s="982"/>
      <c r="AB13" s="982"/>
      <c r="AC13" s="982"/>
      <c r="AD13" s="982"/>
      <c r="AE13" s="980"/>
      <c r="AF13" s="980"/>
      <c r="AG13" s="980"/>
      <c r="AH13" s="980"/>
      <c r="AI13" s="980"/>
      <c r="AJ13" s="980"/>
    </row>
    <row r="14" spans="1:36" ht="27.6" x14ac:dyDescent="0.3">
      <c r="A14" s="940" t="s">
        <v>55</v>
      </c>
      <c r="B14" s="933" t="s">
        <v>694</v>
      </c>
      <c r="C14" s="1003" t="s">
        <v>77</v>
      </c>
      <c r="D14" s="1003"/>
      <c r="E14" s="1002"/>
      <c r="F14" s="1002"/>
      <c r="G14" s="1002"/>
      <c r="H14" s="939">
        <f>IF(C14&lt;&gt;"",'[2]CBL Score Standard'!$D70,IF(D14&lt;&gt;"",SUM('[2]CBL Score Standard'!$D70:$E70),IF(E14&lt;&gt;"",SUM('[2]CBL Score Standard'!$D70:$F70),IF(F14&lt;&gt;"",SUM('[2]CBL Score Standard'!$D70:$G70),IF(G14&lt;&gt;"",SUM('[2]CBL Score Standard'!$D70:$H70,0))))))</f>
        <v>0</v>
      </c>
      <c r="K14" s="1030"/>
      <c r="L14" s="1030"/>
      <c r="M14" s="934" t="s">
        <v>5</v>
      </c>
      <c r="N14" s="889" t="s">
        <v>41</v>
      </c>
      <c r="O14" s="923" t="s">
        <v>450</v>
      </c>
      <c r="P14" s="995">
        <v>43627</v>
      </c>
      <c r="Q14" s="892" t="s">
        <v>381</v>
      </c>
      <c r="R14" s="893" t="s">
        <v>382</v>
      </c>
      <c r="S14" s="889" t="s">
        <v>615</v>
      </c>
      <c r="T14" s="997" t="s">
        <v>72</v>
      </c>
      <c r="U14" s="995"/>
      <c r="V14" s="997" t="s">
        <v>374</v>
      </c>
      <c r="W14" s="997"/>
      <c r="X14" s="997"/>
      <c r="Y14" s="894" t="s">
        <v>163</v>
      </c>
      <c r="Z14" s="981">
        <f t="shared" ca="1" si="0"/>
        <v>1.3333333333333333</v>
      </c>
      <c r="AA14" s="982">
        <v>43627</v>
      </c>
      <c r="AB14" s="982">
        <f ca="1">TODAY()</f>
        <v>44144</v>
      </c>
      <c r="AC14" s="982"/>
      <c r="AD14" s="982"/>
      <c r="AE14" s="980"/>
      <c r="AF14" s="980"/>
      <c r="AG14" s="980"/>
      <c r="AH14" s="980"/>
      <c r="AI14" s="980"/>
      <c r="AJ14" s="980"/>
    </row>
    <row r="15" spans="1:36" x14ac:dyDescent="0.3">
      <c r="A15" s="940" t="s">
        <v>55</v>
      </c>
      <c r="B15" s="933" t="s">
        <v>185</v>
      </c>
      <c r="C15" s="1003"/>
      <c r="D15" s="1002" t="s">
        <v>77</v>
      </c>
      <c r="E15" s="1002"/>
      <c r="F15" s="1002"/>
      <c r="G15" s="1002"/>
      <c r="H15" s="939">
        <f>IF(C15&lt;&gt;"",'[2]CBL Score Standard'!$D71,IF(D15&lt;&gt;"",SUM('[2]CBL Score Standard'!$D71:$E71),IF(E15&lt;&gt;"",SUM('[2]CBL Score Standard'!$D71:$F71),IF(F15&lt;&gt;"",SUM('[2]CBL Score Standard'!$D71:$G71),IF(G15&lt;&gt;"",SUM('[2]CBL Score Standard'!$D71:$H71,0))))))</f>
        <v>0</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D16" s="1003" t="s">
        <v>77</v>
      </c>
      <c r="E16" s="1006"/>
      <c r="F16" s="1003"/>
      <c r="G16" s="1003"/>
      <c r="H16" s="939">
        <f>IF(C16&lt;&gt;"",'[2]CBL Score Standard'!$D72,IF(D16&lt;&gt;"",SUM('[2]CBL Score Standard'!$D72:$E72),IF(E16&lt;&gt;"",SUM('[2]CBL Score Standard'!$D72:$F72),IF(F16&lt;&gt;"",SUM('[2]CBL Score Standard'!$D72:$G72),IF(G16&lt;&gt;"",SUM('[2]CBL Score Standard'!$D72:$H72,0))))))</f>
        <v>0</v>
      </c>
      <c r="K16" s="1173" t="s">
        <v>170</v>
      </c>
      <c r="L16" s="1174"/>
      <c r="M16" s="1174"/>
      <c r="N16" s="1174"/>
      <c r="O16" s="1174"/>
      <c r="P16" s="1174"/>
      <c r="Q16" s="1174"/>
      <c r="R16" s="1174"/>
      <c r="S16" s="1174"/>
      <c r="T16" s="1174"/>
      <c r="U16" s="1174"/>
      <c r="V16" s="1174"/>
      <c r="W16" s="1174"/>
      <c r="X16" s="1174"/>
      <c r="Y16" s="1174"/>
      <c r="Z16" s="985"/>
      <c r="AA16" s="1026"/>
      <c r="AB16" s="1026"/>
      <c r="AC16" s="1026"/>
      <c r="AD16" s="1026"/>
      <c r="AE16" s="1026"/>
      <c r="AF16" s="1026"/>
      <c r="AG16" s="1026"/>
      <c r="AH16" s="1026"/>
      <c r="AI16" s="1026"/>
      <c r="AJ16" s="1026"/>
    </row>
    <row r="17" spans="1:36" ht="27.6" x14ac:dyDescent="0.3">
      <c r="A17" s="940" t="s">
        <v>55</v>
      </c>
      <c r="B17" s="933" t="s">
        <v>194</v>
      </c>
      <c r="C17" s="1003"/>
      <c r="D17" s="1003"/>
      <c r="E17" s="1003"/>
      <c r="F17" s="1003"/>
      <c r="G17" s="1003"/>
      <c r="H17" s="939" t="b">
        <f>IF(C17&lt;&gt;"",'[2]CBL Score Standard'!$D73,IF(D17&lt;&gt;"",SUM('[2]CBL Score Standard'!$D73:$E73),IF(E17&lt;&gt;"",SUM('[2]CBL Score Standard'!$D73:$F73),IF(F17&lt;&gt;"",SUM('[2]CBL Score Standard'!$D73:$G73),IF(G17&lt;&gt;"",SUM('[2]CBL Score Standard'!$D73:$H73,0))))))</f>
        <v>0</v>
      </c>
      <c r="K17" s="1037" t="s">
        <v>133</v>
      </c>
      <c r="L17" s="1037" t="s">
        <v>91</v>
      </c>
      <c r="M17" s="1182" t="s">
        <v>75</v>
      </c>
      <c r="N17" s="1184" t="s">
        <v>134</v>
      </c>
      <c r="O17" s="1037" t="s">
        <v>135</v>
      </c>
      <c r="P17" s="1037" t="s">
        <v>136</v>
      </c>
      <c r="Q17" s="1037" t="s">
        <v>137</v>
      </c>
      <c r="R17" s="1037" t="s">
        <v>138</v>
      </c>
      <c r="S17" s="1035" t="s">
        <v>139</v>
      </c>
      <c r="T17" s="1027" t="s">
        <v>344</v>
      </c>
      <c r="U17" s="1027" t="s">
        <v>342</v>
      </c>
      <c r="V17" s="1027"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940" t="s">
        <v>55</v>
      </c>
      <c r="B18" s="933" t="s">
        <v>196</v>
      </c>
      <c r="C18" s="1003"/>
      <c r="D18" s="1003" t="s">
        <v>77</v>
      </c>
      <c r="E18" s="1003"/>
      <c r="F18" s="1003"/>
      <c r="G18" s="1003"/>
      <c r="H18" s="939">
        <f>IF(C18&lt;&gt;"",'[2]CBL Score Standard'!$D74,IF(D18&lt;&gt;"",SUM('[2]CBL Score Standard'!$D74:$E74),IF(E18&lt;&gt;"",SUM('[2]CBL Score Standard'!$D74:$F74),IF(F18&lt;&gt;"",SUM('[2]CBL Score Standard'!$D74:$G74),IF(G18&lt;&gt;"",SUM('[2]CBL Score Standard'!$D74:$H74,0))))))</f>
        <v>0</v>
      </c>
      <c r="K18" s="1031"/>
      <c r="L18" s="1031"/>
      <c r="M18" s="1183"/>
      <c r="N18" s="1190"/>
      <c r="O18" s="1031"/>
      <c r="P18" s="888" t="s">
        <v>141</v>
      </c>
      <c r="Q18" s="1031"/>
      <c r="R18" s="1031"/>
      <c r="S18" s="1036"/>
      <c r="T18" s="1027"/>
      <c r="U18" s="1027"/>
      <c r="V18" s="1027"/>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ht="12.75" customHeight="1" x14ac:dyDescent="0.3">
      <c r="A19" s="940" t="s">
        <v>55</v>
      </c>
      <c r="B19" s="933" t="s">
        <v>198</v>
      </c>
      <c r="C19" s="1003"/>
      <c r="D19" s="1003" t="s">
        <v>77</v>
      </c>
      <c r="E19" s="1003"/>
      <c r="F19" s="1003"/>
      <c r="G19" s="1003"/>
      <c r="H19" s="939">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028" t="s">
        <v>145</v>
      </c>
      <c r="Q19" s="890" t="s">
        <v>172</v>
      </c>
      <c r="R19" s="893" t="s">
        <v>173</v>
      </c>
      <c r="S19" s="889" t="s">
        <v>615</v>
      </c>
      <c r="T19" s="620" t="s">
        <v>72</v>
      </c>
      <c r="U19" s="999">
        <v>44075</v>
      </c>
      <c r="V19" s="997" t="s">
        <v>374</v>
      </c>
      <c r="W19" s="997"/>
      <c r="X19" s="997"/>
      <c r="Y19" s="897" t="s">
        <v>174</v>
      </c>
      <c r="Z19" s="981">
        <f t="shared" ref="Z19:Z35" si="1">DATEDIF(AA19,AB19,"m")/12+DATEDIF(AC19,AD19,"m")/12+DATEDIF(AE19,AF19,"m")/12+DATEDIF(AG19,AH19,"m")/12+DATEDIF(AI19,AJ19,"m")/12</f>
        <v>0</v>
      </c>
      <c r="AA19" s="982"/>
      <c r="AB19" s="982"/>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030"/>
      <c r="Q20" s="890" t="s">
        <v>179</v>
      </c>
      <c r="R20" s="893" t="s">
        <v>180</v>
      </c>
      <c r="S20" s="889" t="s">
        <v>615</v>
      </c>
      <c r="T20" s="421"/>
      <c r="U20" s="999">
        <v>44083</v>
      </c>
      <c r="V20" s="997" t="s">
        <v>374</v>
      </c>
      <c r="W20" s="997"/>
      <c r="X20" s="997"/>
      <c r="Y20" s="897" t="s">
        <v>181</v>
      </c>
      <c r="Z20" s="981">
        <f t="shared" si="1"/>
        <v>0</v>
      </c>
      <c r="AA20" s="982"/>
      <c r="AB20" s="982"/>
      <c r="AC20" s="982"/>
      <c r="AD20" s="982"/>
      <c r="AE20" s="980"/>
      <c r="AF20" s="980"/>
      <c r="AG20" s="980"/>
      <c r="AH20" s="980"/>
      <c r="AI20" s="980"/>
      <c r="AJ20" s="980"/>
    </row>
    <row r="21" spans="1:36" x14ac:dyDescent="0.3">
      <c r="A21" s="940" t="s">
        <v>55</v>
      </c>
      <c r="B21" s="933" t="s">
        <v>664</v>
      </c>
      <c r="C21" s="1003"/>
      <c r="D21" s="1003" t="s">
        <v>77</v>
      </c>
      <c r="E21" s="1005"/>
      <c r="F21" s="1002"/>
      <c r="G21" s="1002"/>
      <c r="H21" s="939">
        <f>IF(C21&lt;&gt;"",'[2]CBL Score Standard'!$D77,IF(D21&lt;&gt;"",SUM('[2]CBL Score Standard'!$D77:$E77),IF(E21&lt;&gt;"",SUM('[2]CBL Score Standard'!$D77:$F77),IF(F21&lt;&gt;"",SUM('[2]CBL Score Standard'!$D77:$G77),IF(G21&lt;&gt;"",SUM('[2]CBL Score Standard'!$D77:$H77,0))))))</f>
        <v>0</v>
      </c>
      <c r="K21" s="1029"/>
      <c r="L21" s="1029"/>
      <c r="M21" s="934" t="s">
        <v>6</v>
      </c>
      <c r="N21" s="889" t="s">
        <v>56</v>
      </c>
      <c r="O21" s="923" t="s">
        <v>182</v>
      </c>
      <c r="P21" s="995">
        <v>43609</v>
      </c>
      <c r="Q21" s="892" t="s">
        <v>172</v>
      </c>
      <c r="R21" s="898" t="s">
        <v>183</v>
      </c>
      <c r="S21" s="889" t="s">
        <v>615</v>
      </c>
      <c r="T21" s="421"/>
      <c r="U21" s="1000"/>
      <c r="V21" s="997"/>
      <c r="W21" s="997"/>
      <c r="X21" s="997"/>
      <c r="Y21" s="899" t="s">
        <v>184</v>
      </c>
      <c r="Z21" s="981">
        <f t="shared" si="1"/>
        <v>0</v>
      </c>
      <c r="AA21" s="982"/>
      <c r="AB21" s="982"/>
      <c r="AC21" s="982"/>
      <c r="AD21" s="982"/>
      <c r="AE21" s="980"/>
      <c r="AF21" s="980"/>
      <c r="AG21" s="980"/>
      <c r="AH21" s="980"/>
      <c r="AI21" s="980"/>
      <c r="AJ21" s="980"/>
    </row>
    <row r="22" spans="1:36" x14ac:dyDescent="0.3">
      <c r="A22" s="940" t="s">
        <v>55</v>
      </c>
      <c r="B22" s="933" t="s">
        <v>448</v>
      </c>
      <c r="C22" s="1003"/>
      <c r="D22" s="1003"/>
      <c r="E22" s="1005"/>
      <c r="F22" s="1002"/>
      <c r="G22" s="1002"/>
      <c r="H22" s="939" t="b">
        <f>IF(C22&lt;&gt;"",'[2]CBL Score Standard'!$D78,IF(D22&lt;&gt;"",SUM('[2]CBL Score Standard'!$D78:$E78),IF(E22&lt;&gt;"",SUM('[2]CBL Score Standard'!$D78:$F78),IF(F22&lt;&gt;"",SUM('[2]CBL Score Standard'!$D78:$G78),IF(G22&lt;&gt;"",SUM('[2]CBL Score Standard'!$D78:$H78,0))))))</f>
        <v>0</v>
      </c>
      <c r="K22" s="1029"/>
      <c r="L22" s="1029"/>
      <c r="M22" s="934" t="s">
        <v>6</v>
      </c>
      <c r="N22" s="889" t="s">
        <v>144</v>
      </c>
      <c r="O22" s="923" t="s">
        <v>187</v>
      </c>
      <c r="P22" s="1029"/>
      <c r="Q22" s="890" t="s">
        <v>153</v>
      </c>
      <c r="R22" s="893" t="s">
        <v>156</v>
      </c>
      <c r="S22" s="889" t="s">
        <v>615</v>
      </c>
      <c r="T22" s="620" t="s">
        <v>72</v>
      </c>
      <c r="U22" s="999">
        <v>44063</v>
      </c>
      <c r="V22" s="997" t="s">
        <v>374</v>
      </c>
      <c r="W22" s="997"/>
      <c r="X22" s="997"/>
      <c r="Y22" s="897" t="s">
        <v>157</v>
      </c>
      <c r="Z22" s="981">
        <f t="shared" si="1"/>
        <v>0</v>
      </c>
      <c r="AA22" s="982"/>
      <c r="AB22" s="982"/>
      <c r="AC22" s="982"/>
      <c r="AD22" s="982"/>
      <c r="AE22" s="980"/>
      <c r="AF22" s="980"/>
      <c r="AG22" s="980"/>
      <c r="AH22" s="980"/>
      <c r="AI22" s="980"/>
      <c r="AJ22" s="980"/>
    </row>
    <row r="23" spans="1:36" ht="12.75" customHeight="1" x14ac:dyDescent="0.3">
      <c r="A23" s="940" t="s">
        <v>55</v>
      </c>
      <c r="B23" s="933" t="s">
        <v>665</v>
      </c>
      <c r="C23" s="1003"/>
      <c r="D23" s="1003" t="s">
        <v>77</v>
      </c>
      <c r="E23" s="1005"/>
      <c r="F23" s="1002"/>
      <c r="G23" s="1002"/>
      <c r="H23" s="939">
        <f>IF(C23&lt;&gt;"",'[2]CBL Score Standard'!$D79,IF(D23&lt;&gt;"",SUM('[2]CBL Score Standard'!$D79:$E79),IF(E23&lt;&gt;"",SUM('[2]CBL Score Standard'!$D79:$F79),IF(F23&lt;&gt;"",SUM('[2]CBL Score Standard'!$D79:$G79),IF(G23&lt;&gt;"",SUM('[2]CBL Score Standard'!$D79:$H79,0))))))</f>
        <v>0</v>
      </c>
      <c r="K23" s="1029"/>
      <c r="L23" s="1029"/>
      <c r="M23" s="934" t="s">
        <v>6</v>
      </c>
      <c r="N23" s="889" t="s">
        <v>144</v>
      </c>
      <c r="O23" s="923" t="s">
        <v>188</v>
      </c>
      <c r="P23" s="1029"/>
      <c r="Q23" s="892" t="s">
        <v>155</v>
      </c>
      <c r="R23" s="893" t="s">
        <v>158</v>
      </c>
      <c r="S23" s="889" t="s">
        <v>615</v>
      </c>
      <c r="T23" s="620" t="s">
        <v>72</v>
      </c>
      <c r="U23" s="999">
        <v>44097</v>
      </c>
      <c r="V23" s="997" t="s">
        <v>374</v>
      </c>
      <c r="W23" s="997"/>
      <c r="X23" s="997"/>
      <c r="Y23" s="894" t="s">
        <v>159</v>
      </c>
      <c r="Z23" s="981">
        <f t="shared" si="1"/>
        <v>0</v>
      </c>
      <c r="AA23" s="982"/>
      <c r="AB23" s="982"/>
      <c r="AC23" s="982"/>
      <c r="AD23" s="982"/>
      <c r="AE23" s="980"/>
      <c r="AF23" s="980"/>
      <c r="AG23" s="980"/>
      <c r="AH23" s="980"/>
      <c r="AI23" s="980"/>
      <c r="AJ23" s="980"/>
    </row>
    <row r="24" spans="1:36" ht="12.75" customHeight="1" x14ac:dyDescent="0.3">
      <c r="A24" s="940" t="s">
        <v>55</v>
      </c>
      <c r="B24" s="933" t="s">
        <v>238</v>
      </c>
      <c r="C24" s="1003"/>
      <c r="D24" s="1003"/>
      <c r="E24" s="1003"/>
      <c r="F24" s="1002"/>
      <c r="G24" s="1002"/>
      <c r="H24" s="939" t="b">
        <f>IF(C24&lt;&gt;"",'[2]CBL Score Standard'!$D80,IF(D24&lt;&gt;"",SUM('[2]CBL Score Standard'!$D80:$E80),IF(E24&lt;&gt;"",SUM('[2]CBL Score Standard'!$D80:$F80),IF(F24&lt;&gt;"",SUM('[2]CBL Score Standard'!$D80:$G80),IF(G24&lt;&gt;"",SUM('[2]CBL Score Standard'!$D80:$H80,0))))))</f>
        <v>0</v>
      </c>
      <c r="K24" s="1029"/>
      <c r="L24" s="1029"/>
      <c r="M24" s="934" t="s">
        <v>6</v>
      </c>
      <c r="N24" s="889" t="s">
        <v>144</v>
      </c>
      <c r="O24" s="923" t="s">
        <v>189</v>
      </c>
      <c r="P24" s="1029"/>
      <c r="Q24" s="976" t="s">
        <v>659</v>
      </c>
      <c r="R24" s="976" t="s">
        <v>278</v>
      </c>
      <c r="S24" s="889" t="s">
        <v>615</v>
      </c>
      <c r="T24" s="997"/>
      <c r="U24" s="999">
        <v>44092</v>
      </c>
      <c r="V24" s="997" t="s">
        <v>374</v>
      </c>
      <c r="W24" s="997"/>
      <c r="X24" s="997"/>
      <c r="Y24" s="899" t="s">
        <v>160</v>
      </c>
      <c r="Z24" s="981">
        <f t="shared" si="1"/>
        <v>0</v>
      </c>
      <c r="AA24" s="982"/>
      <c r="AB24" s="982"/>
      <c r="AC24" s="982"/>
      <c r="AD24" s="982"/>
      <c r="AE24" s="980"/>
      <c r="AF24" s="980"/>
      <c r="AG24" s="980"/>
      <c r="AH24" s="980"/>
      <c r="AI24" s="980"/>
      <c r="AJ24" s="980"/>
    </row>
    <row r="25" spans="1:36" x14ac:dyDescent="0.3">
      <c r="A25" s="940" t="s">
        <v>55</v>
      </c>
      <c r="B25" s="933" t="s">
        <v>515</v>
      </c>
      <c r="C25" s="1003"/>
      <c r="D25" s="1003" t="s">
        <v>77</v>
      </c>
      <c r="E25" s="1003"/>
      <c r="F25" s="1002"/>
      <c r="G25" s="1002"/>
      <c r="H25" s="939">
        <f>IF(C25&lt;&gt;"",'[2]CBL Score Standard'!$D81,IF(D25&lt;&gt;"",SUM('[2]CBL Score Standard'!$D81:$E81),IF(E25&lt;&gt;"",SUM('[2]CBL Score Standard'!$D81:$F81),IF(F25&lt;&gt;"",SUM('[2]CBL Score Standard'!$D81:$G81),IF(G25&lt;&gt;"",SUM('[2]CBL Score Standard'!$D81:$H81,0))))))</f>
        <v>0</v>
      </c>
      <c r="K25" s="1029"/>
      <c r="L25" s="1029"/>
      <c r="M25" s="934" t="s">
        <v>6</v>
      </c>
      <c r="N25" s="889" t="s">
        <v>144</v>
      </c>
      <c r="O25" s="923" t="s">
        <v>190</v>
      </c>
      <c r="P25" s="1029"/>
      <c r="Q25" s="890" t="s">
        <v>161</v>
      </c>
      <c r="R25" s="893" t="s">
        <v>162</v>
      </c>
      <c r="S25" s="889" t="s">
        <v>615</v>
      </c>
      <c r="T25" s="997" t="s">
        <v>73</v>
      </c>
      <c r="U25" s="997"/>
      <c r="V25" s="997"/>
      <c r="W25" s="997"/>
      <c r="X25" s="997"/>
      <c r="Y25" s="899" t="s">
        <v>163</v>
      </c>
      <c r="Z25" s="981">
        <f t="shared" si="1"/>
        <v>0</v>
      </c>
      <c r="AA25" s="982"/>
      <c r="AB25" s="982"/>
      <c r="AC25" s="982"/>
      <c r="AD25" s="982"/>
      <c r="AE25" s="980"/>
      <c r="AF25" s="980"/>
      <c r="AG25" s="980"/>
      <c r="AH25" s="980"/>
      <c r="AI25" s="980"/>
      <c r="AJ25" s="980"/>
    </row>
    <row r="26" spans="1:36" ht="26.4"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030"/>
      <c r="Q26" s="890" t="s">
        <v>164</v>
      </c>
      <c r="R26" s="893" t="s">
        <v>165</v>
      </c>
      <c r="S26" s="889" t="s">
        <v>615</v>
      </c>
      <c r="T26" s="997"/>
      <c r="U26" s="999">
        <v>44088</v>
      </c>
      <c r="V26" s="997" t="s">
        <v>374</v>
      </c>
      <c r="W26" s="997"/>
      <c r="X26" s="997"/>
      <c r="Y26" s="899" t="s">
        <v>166</v>
      </c>
      <c r="Z26" s="981">
        <f t="shared" si="1"/>
        <v>0</v>
      </c>
      <c r="AA26" s="982"/>
      <c r="AB26" s="982"/>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923" t="s">
        <v>192</v>
      </c>
      <c r="P27" s="995">
        <v>43608</v>
      </c>
      <c r="Q27" s="892" t="s">
        <v>383</v>
      </c>
      <c r="R27" s="898" t="s">
        <v>341</v>
      </c>
      <c r="S27" s="889" t="s">
        <v>615</v>
      </c>
      <c r="T27" s="620" t="s">
        <v>72</v>
      </c>
      <c r="U27" s="1000">
        <v>44064</v>
      </c>
      <c r="V27" s="997" t="s">
        <v>374</v>
      </c>
      <c r="W27" s="997"/>
      <c r="X27" s="997"/>
      <c r="Y27" s="899" t="s">
        <v>193</v>
      </c>
      <c r="Z27" s="981">
        <f t="shared" si="1"/>
        <v>0</v>
      </c>
      <c r="AA27" s="982"/>
      <c r="AB27" s="982"/>
      <c r="AC27" s="982"/>
      <c r="AD27" s="982"/>
      <c r="AE27" s="980"/>
      <c r="AF27" s="980"/>
      <c r="AG27" s="980"/>
      <c r="AH27" s="980"/>
      <c r="AI27" s="980"/>
      <c r="AJ27" s="980"/>
    </row>
    <row r="28" spans="1:36" ht="27.6" x14ac:dyDescent="0.3">
      <c r="A28" s="940" t="s">
        <v>59</v>
      </c>
      <c r="B28" s="933" t="s">
        <v>684</v>
      </c>
      <c r="C28" s="1003" t="s">
        <v>77</v>
      </c>
      <c r="D28" s="1003"/>
      <c r="E28" s="1002"/>
      <c r="F28" s="1002"/>
      <c r="G28" s="1002"/>
      <c r="H28" s="939">
        <f>IF(C28&lt;&gt;"",'[2]CBL Score Standard'!$D84,IF(D28&lt;&gt;"",SUM('[2]CBL Score Standard'!$D84:$E84),IF(E28&lt;&gt;"",SUM('[2]CBL Score Standard'!$D84:$F84),IF(F28&lt;&gt;"",SUM('[2]CBL Score Standard'!$D84:$G84),IF(G28&lt;&gt;"",SUM('[2]CBL Score Standard'!$D84:$H84,0))))))</f>
        <v>0</v>
      </c>
      <c r="K28" s="1029"/>
      <c r="L28" s="1029"/>
      <c r="M28" s="934" t="s">
        <v>6</v>
      </c>
      <c r="N28" s="889" t="s">
        <v>55</v>
      </c>
      <c r="O28" s="923" t="s">
        <v>194</v>
      </c>
      <c r="P28" s="995">
        <v>43544</v>
      </c>
      <c r="Q28" s="976" t="s">
        <v>649</v>
      </c>
      <c r="R28" s="976" t="s">
        <v>650</v>
      </c>
      <c r="S28" s="903"/>
      <c r="T28" s="997"/>
      <c r="U28" s="997"/>
      <c r="V28" s="997"/>
      <c r="W28" s="997"/>
      <c r="X28" s="997"/>
      <c r="Y28" s="899" t="s">
        <v>195</v>
      </c>
      <c r="Z28" s="981">
        <f t="shared" si="1"/>
        <v>0</v>
      </c>
      <c r="AA28" s="982"/>
      <c r="AB28" s="982"/>
      <c r="AC28" s="982"/>
      <c r="AD28" s="982"/>
      <c r="AE28" s="980"/>
      <c r="AF28" s="980"/>
      <c r="AG28" s="980"/>
      <c r="AH28" s="980"/>
      <c r="AI28" s="980"/>
      <c r="AJ28" s="980"/>
    </row>
    <row r="29" spans="1:36" ht="27.6" x14ac:dyDescent="0.3">
      <c r="A29" s="940" t="s">
        <v>59</v>
      </c>
      <c r="B29" s="933" t="s">
        <v>683</v>
      </c>
      <c r="C29" s="1003"/>
      <c r="D29" s="1003" t="s">
        <v>77</v>
      </c>
      <c r="E29" s="1002"/>
      <c r="F29" s="1002"/>
      <c r="G29" s="1002"/>
      <c r="H29" s="939">
        <f>IF(C29&lt;&gt;"",'[2]CBL Score Standard'!$D85,IF(D29&lt;&gt;"",SUM('[2]CBL Score Standard'!$D85:$E85),IF(E29&lt;&gt;"",SUM('[2]CBL Score Standard'!$D85:$F85),IF(F29&lt;&gt;"",SUM('[2]CBL Score Standard'!$D85:$G85),IF(G29&lt;&gt;"",SUM('[2]CBL Score Standard'!$D85:$H85,0))))))</f>
        <v>0</v>
      </c>
      <c r="K29" s="1029"/>
      <c r="L29" s="1029"/>
      <c r="M29" s="934" t="s">
        <v>6</v>
      </c>
      <c r="N29" s="889" t="s">
        <v>55</v>
      </c>
      <c r="O29" s="923" t="s">
        <v>196</v>
      </c>
      <c r="P29" s="964" t="s">
        <v>145</v>
      </c>
      <c r="Q29" s="976" t="s">
        <v>651</v>
      </c>
      <c r="R29" s="976" t="s">
        <v>652</v>
      </c>
      <c r="S29" s="889" t="s">
        <v>615</v>
      </c>
      <c r="T29" s="620" t="s">
        <v>72</v>
      </c>
      <c r="U29" s="999">
        <v>44078</v>
      </c>
      <c r="V29" s="997" t="s">
        <v>374</v>
      </c>
      <c r="W29" s="997"/>
      <c r="X29" s="997"/>
      <c r="Y29" s="899" t="s">
        <v>197</v>
      </c>
      <c r="Z29" s="981">
        <f t="shared" si="1"/>
        <v>0</v>
      </c>
      <c r="AA29" s="982"/>
      <c r="AB29" s="982"/>
      <c r="AC29" s="982"/>
      <c r="AD29" s="982"/>
      <c r="AE29" s="980"/>
      <c r="AF29" s="980"/>
      <c r="AG29" s="980"/>
      <c r="AH29" s="980"/>
      <c r="AI29" s="980"/>
      <c r="AJ29" s="980"/>
    </row>
    <row r="30" spans="1:36" x14ac:dyDescent="0.3">
      <c r="A30" s="940" t="s">
        <v>149</v>
      </c>
      <c r="B30" s="933" t="s">
        <v>149</v>
      </c>
      <c r="C30" s="1002"/>
      <c r="D30" s="1002" t="s">
        <v>77</v>
      </c>
      <c r="E30" s="1002"/>
      <c r="F30" s="1002"/>
      <c r="G30" s="1002"/>
      <c r="H30" s="939">
        <f>IF(C30&lt;&gt;"",'[2]CBL Score Standard'!$D86,IF(D30&lt;&gt;"",SUM('[2]CBL Score Standard'!$D86:$E86),IF(E30&lt;&gt;"",SUM('[2]CBL Score Standard'!$D86:$F86),IF(F30&lt;&gt;"",SUM('[2]CBL Score Standard'!$D86:$G86),IF(G30&lt;&gt;"",SUM('[2]CBL Score Standard'!$D86:$H86,0))))))</f>
        <v>0.13742071881606766</v>
      </c>
      <c r="K30" s="1029"/>
      <c r="L30" s="1029"/>
      <c r="M30" s="934" t="s">
        <v>6</v>
      </c>
      <c r="N30" s="889" t="s">
        <v>55</v>
      </c>
      <c r="O30" s="923" t="s">
        <v>198</v>
      </c>
      <c r="P30" s="965"/>
      <c r="Q30" s="892" t="s">
        <v>199</v>
      </c>
      <c r="R30" s="898" t="s">
        <v>200</v>
      </c>
      <c r="S30" s="889" t="s">
        <v>615</v>
      </c>
      <c r="T30" s="620" t="s">
        <v>72</v>
      </c>
      <c r="U30" s="999">
        <v>44085</v>
      </c>
      <c r="V30" s="997" t="s">
        <v>374</v>
      </c>
      <c r="W30" s="997"/>
      <c r="X30" s="997"/>
      <c r="Y30" s="902" t="s">
        <v>201</v>
      </c>
      <c r="Z30" s="981">
        <f t="shared" si="1"/>
        <v>0</v>
      </c>
      <c r="AA30" s="982"/>
      <c r="AB30" s="982"/>
      <c r="AC30" s="982"/>
      <c r="AD30" s="982"/>
      <c r="AE30" s="980"/>
      <c r="AF30" s="980"/>
      <c r="AG30" s="980"/>
      <c r="AH30" s="980"/>
      <c r="AI30" s="980"/>
      <c r="AJ30" s="980"/>
    </row>
    <row r="31" spans="1:36" x14ac:dyDescent="0.3">
      <c r="A31" s="940" t="s">
        <v>149</v>
      </c>
      <c r="B31" s="933" t="s">
        <v>370</v>
      </c>
      <c r="C31" s="1003"/>
      <c r="D31" s="1003"/>
      <c r="E31" s="1004"/>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923" t="s">
        <v>202</v>
      </c>
      <c r="P31" s="995">
        <v>43629</v>
      </c>
      <c r="Q31" s="892" t="s">
        <v>384</v>
      </c>
      <c r="R31" s="898" t="s">
        <v>385</v>
      </c>
      <c r="S31" s="903"/>
      <c r="T31" s="997"/>
      <c r="U31" s="997"/>
      <c r="V31" s="997"/>
      <c r="W31" s="997"/>
      <c r="X31" s="997"/>
      <c r="Y31" s="902" t="s">
        <v>203</v>
      </c>
      <c r="Z31" s="981">
        <f t="shared" si="1"/>
        <v>0</v>
      </c>
      <c r="AA31" s="982"/>
      <c r="AB31" s="982"/>
      <c r="AC31" s="982"/>
      <c r="AD31" s="982"/>
      <c r="AE31" s="980"/>
      <c r="AF31" s="980"/>
      <c r="AG31" s="980"/>
      <c r="AH31" s="980"/>
      <c r="AI31" s="980"/>
      <c r="AJ31" s="980"/>
    </row>
    <row r="32" spans="1:36" ht="26.4" x14ac:dyDescent="0.3">
      <c r="A32" s="940" t="s">
        <v>31</v>
      </c>
      <c r="B32" s="933" t="s">
        <v>660</v>
      </c>
      <c r="C32" s="1002"/>
      <c r="D32" s="1002" t="s">
        <v>77</v>
      </c>
      <c r="E32" s="1002"/>
      <c r="F32" s="1002"/>
      <c r="G32" s="1002"/>
      <c r="H32" s="939">
        <f>IF(C32&lt;&gt;"",'[2]CBL Score Standard'!$D88,IF(D32&lt;&gt;"",SUM('[2]CBL Score Standard'!$D88:$E88),IF(E32&lt;&gt;"",SUM('[2]CBL Score Standard'!$D88:$F88),IF(F32&lt;&gt;"",SUM('[2]CBL Score Standard'!$D88:$G88),IF(G32&lt;&gt;"",SUM('[2]CBL Score Standard'!$D88:$H88,0))))))</f>
        <v>0.13742071881606766</v>
      </c>
      <c r="K32" s="1029"/>
      <c r="L32" s="1029"/>
      <c r="M32" s="934" t="s">
        <v>6</v>
      </c>
      <c r="N32" s="889" t="s">
        <v>56</v>
      </c>
      <c r="O32" s="923" t="s">
        <v>427</v>
      </c>
      <c r="P32" s="995">
        <v>43613</v>
      </c>
      <c r="Q32" s="892" t="s">
        <v>167</v>
      </c>
      <c r="R32" s="898" t="s">
        <v>204</v>
      </c>
      <c r="S32" s="889" t="s">
        <v>615</v>
      </c>
      <c r="T32" s="620" t="s">
        <v>72</v>
      </c>
      <c r="U32" s="993"/>
      <c r="V32" s="1001"/>
      <c r="W32" s="997"/>
      <c r="X32" s="997"/>
      <c r="Y32" s="899" t="s">
        <v>205</v>
      </c>
      <c r="Z32" s="981">
        <f t="shared" si="1"/>
        <v>0</v>
      </c>
      <c r="AA32" s="982"/>
      <c r="AB32" s="982"/>
      <c r="AC32" s="982"/>
      <c r="AD32" s="982"/>
      <c r="AE32" s="980"/>
      <c r="AF32" s="980"/>
      <c r="AG32" s="980"/>
      <c r="AH32" s="980"/>
      <c r="AI32" s="980"/>
      <c r="AJ32" s="980"/>
    </row>
    <row r="33" spans="1:36" x14ac:dyDescent="0.3">
      <c r="A33" s="940" t="s">
        <v>31</v>
      </c>
      <c r="B33" s="933" t="s">
        <v>175</v>
      </c>
      <c r="C33" s="1003"/>
      <c r="D33" s="1002" t="s">
        <v>77</v>
      </c>
      <c r="E33" s="1005"/>
      <c r="F33" s="1002"/>
      <c r="G33" s="1002"/>
      <c r="H33" s="939">
        <f>IF(C33&lt;&gt;"",'[2]CBL Score Standard'!$D89,IF(D33&lt;&gt;"",SUM('[2]CBL Score Standard'!$D89:$E89),IF(E33&lt;&gt;"",SUM('[2]CBL Score Standard'!$D89:$F89),IF(F33&lt;&gt;"",SUM('[2]CBL Score Standard'!$D89:$G89),IF(G33&lt;&gt;"",SUM('[2]CBL Score Standard'!$D89:$H89,0))))))</f>
        <v>0.13742071881606766</v>
      </c>
      <c r="K33" s="1029"/>
      <c r="L33" s="1029"/>
      <c r="M33" s="934" t="s">
        <v>6</v>
      </c>
      <c r="N33" s="889" t="s">
        <v>0</v>
      </c>
      <c r="O33" s="923" t="s">
        <v>426</v>
      </c>
      <c r="P33" s="892" t="s">
        <v>145</v>
      </c>
      <c r="Q33" s="892" t="s">
        <v>206</v>
      </c>
      <c r="R33" s="893" t="s">
        <v>206</v>
      </c>
      <c r="S33" s="903"/>
      <c r="T33" s="997"/>
      <c r="U33" s="997"/>
      <c r="V33" s="997"/>
      <c r="W33" s="997"/>
      <c r="X33" s="997"/>
      <c r="Y33" s="894"/>
      <c r="Z33" s="981">
        <f t="shared" si="1"/>
        <v>0</v>
      </c>
      <c r="AA33" s="982"/>
      <c r="AB33" s="982"/>
      <c r="AC33" s="982"/>
      <c r="AD33" s="982"/>
      <c r="AE33" s="980"/>
      <c r="AF33" s="980"/>
      <c r="AG33" s="980"/>
      <c r="AH33" s="980"/>
      <c r="AI33" s="980"/>
      <c r="AJ33" s="980"/>
    </row>
    <row r="34" spans="1:36" x14ac:dyDescent="0.3">
      <c r="A34" s="940" t="s">
        <v>46</v>
      </c>
      <c r="B34" s="933" t="s">
        <v>171</v>
      </c>
      <c r="C34" s="1003"/>
      <c r="D34" s="1002" t="s">
        <v>77</v>
      </c>
      <c r="E34" s="1005"/>
      <c r="F34" s="1002"/>
      <c r="G34" s="1002"/>
      <c r="H34" s="939">
        <f>IF(C34&lt;&gt;"",'[2]CBL Score Standard'!$D90,IF(D34&lt;&gt;"",SUM('[2]CBL Score Standard'!$D90:$E90),IF(E34&lt;&gt;"",SUM('[2]CBL Score Standard'!$D90:$F90),IF(F34&lt;&gt;"",SUM('[2]CBL Score Standard'!$D90:$G90),IF(G34&lt;&gt;"",SUM('[2]CBL Score Standard'!$D90:$H90,0))))))</f>
        <v>4.6511627906976744E-2</v>
      </c>
      <c r="K34" s="1029"/>
      <c r="L34" s="1029"/>
      <c r="M34" s="934" t="s">
        <v>6</v>
      </c>
      <c r="N34" s="889" t="s">
        <v>53</v>
      </c>
      <c r="O34" s="926" t="s">
        <v>371</v>
      </c>
      <c r="P34" s="892" t="s">
        <v>145</v>
      </c>
      <c r="Q34" s="892" t="s">
        <v>164</v>
      </c>
      <c r="R34" s="898" t="s">
        <v>207</v>
      </c>
      <c r="S34" s="889"/>
      <c r="T34" s="997"/>
      <c r="U34" s="997"/>
      <c r="V34" s="997"/>
      <c r="W34" s="997"/>
      <c r="X34" s="997"/>
      <c r="Y34" s="902" t="s">
        <v>208</v>
      </c>
      <c r="Z34" s="981">
        <f t="shared" si="1"/>
        <v>0</v>
      </c>
      <c r="AA34" s="982"/>
      <c r="AB34" s="982"/>
      <c r="AC34" s="982"/>
      <c r="AD34" s="982"/>
      <c r="AE34" s="980"/>
      <c r="AF34" s="980"/>
      <c r="AG34" s="980"/>
      <c r="AH34" s="980"/>
      <c r="AI34" s="980"/>
      <c r="AJ34" s="980"/>
    </row>
    <row r="35" spans="1:36" ht="28.8" x14ac:dyDescent="0.3">
      <c r="A35" s="940" t="s">
        <v>2</v>
      </c>
      <c r="B35" s="933" t="s">
        <v>234</v>
      </c>
      <c r="C35" s="1003"/>
      <c r="D35" s="1003"/>
      <c r="E35" s="1003"/>
      <c r="F35" s="1002"/>
      <c r="G35" s="1002"/>
      <c r="H35" s="939" t="b">
        <f>IF(C35&lt;&gt;"",'[2]CBL Score Standard'!$D91,IF(D35&lt;&gt;"",SUM('[2]CBL Score Standard'!$D91:$E91),IF(E35&lt;&gt;"",SUM('[2]CBL Score Standard'!$D91:$F91),IF(F35&lt;&gt;"",SUM('[2]CBL Score Standard'!$D91:$G91),IF(G35&lt;&gt;"",SUM('[2]CBL Score Standard'!$D91:$H91,0))))))</f>
        <v>0</v>
      </c>
      <c r="K35" s="1030"/>
      <c r="L35" s="1030"/>
      <c r="M35" s="934" t="s">
        <v>6</v>
      </c>
      <c r="N35" s="889" t="s">
        <v>54</v>
      </c>
      <c r="O35" s="923" t="s">
        <v>345</v>
      </c>
      <c r="P35" s="995">
        <v>43644</v>
      </c>
      <c r="Q35" s="892" t="s">
        <v>209</v>
      </c>
      <c r="R35" s="898" t="s">
        <v>210</v>
      </c>
      <c r="S35" s="889" t="s">
        <v>615</v>
      </c>
      <c r="T35" s="620" t="s">
        <v>72</v>
      </c>
      <c r="U35" s="999">
        <v>43999</v>
      </c>
      <c r="V35" s="997" t="s">
        <v>374</v>
      </c>
      <c r="W35" s="997"/>
      <c r="X35" s="997"/>
      <c r="Y35" s="973" t="s">
        <v>629</v>
      </c>
      <c r="Z35" s="981">
        <f t="shared" si="1"/>
        <v>0</v>
      </c>
      <c r="AA35" s="982"/>
      <c r="AB35" s="982"/>
      <c r="AC35" s="982"/>
      <c r="AD35" s="982"/>
      <c r="AE35" s="980"/>
      <c r="AF35" s="980"/>
      <c r="AG35" s="980"/>
      <c r="AH35" s="980"/>
      <c r="AI35" s="980"/>
      <c r="AJ35" s="980"/>
    </row>
    <row r="36" spans="1:36" x14ac:dyDescent="0.3">
      <c r="A36" s="940" t="s">
        <v>54</v>
      </c>
      <c r="B36" s="933" t="s">
        <v>425</v>
      </c>
      <c r="C36" s="1002"/>
      <c r="D36" s="1002" t="s">
        <v>77</v>
      </c>
      <c r="E36" s="1002"/>
      <c r="F36" s="1002"/>
      <c r="G36" s="1002"/>
      <c r="H36" s="939">
        <f>IF(C36&lt;&gt;"",'[2]CBL Score Standard'!$D92,IF(D36&lt;&gt;"",SUM('[2]CBL Score Standard'!$D92:$E92),IF(E36&lt;&gt;"",SUM('[2]CBL Score Standard'!$D92:$F92),IF(F36&lt;&gt;"",SUM('[2]CBL Score Standard'!$D92:$G92),IF(G36&lt;&gt;"",SUM('[2]CBL Score Standard'!$D92:$H92,0))))))</f>
        <v>0.13742071881606766</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2" t="s">
        <v>77</v>
      </c>
      <c r="E37" s="1002"/>
      <c r="F37" s="1002"/>
      <c r="G37" s="1002"/>
      <c r="H37" s="939">
        <f>IF(C37&lt;&gt;"",'[2]CBL Score Standard'!$D93,IF(D37&lt;&gt;"",SUM('[2]CBL Score Standard'!$D93:$E93),IF(E37&lt;&gt;"",SUM('[2]CBL Score Standard'!$D93:$F93),IF(F37&lt;&gt;"",SUM('[2]CBL Score Standard'!$D93:$G93),IF(G37&lt;&gt;"",SUM('[2]CBL Score Standard'!$D93:$H93,0))))))</f>
        <v>4.6511627906976744E-2</v>
      </c>
      <c r="K37" s="1173" t="s">
        <v>211</v>
      </c>
      <c r="L37" s="1174"/>
      <c r="M37" s="1174"/>
      <c r="N37" s="1174"/>
      <c r="O37" s="1174"/>
      <c r="P37" s="1174"/>
      <c r="Q37" s="1174"/>
      <c r="R37" s="1174"/>
      <c r="S37" s="1174"/>
      <c r="T37" s="1174"/>
      <c r="U37" s="1174"/>
      <c r="V37" s="1174"/>
      <c r="W37" s="1174"/>
      <c r="X37" s="1174"/>
      <c r="Y37" s="1174"/>
      <c r="Z37" s="985"/>
      <c r="AA37" s="1026"/>
      <c r="AB37" s="1026"/>
      <c r="AC37" s="1026"/>
      <c r="AD37" s="1026"/>
      <c r="AE37" s="1026"/>
      <c r="AF37" s="1026"/>
      <c r="AG37" s="1026"/>
      <c r="AH37" s="1026"/>
      <c r="AI37" s="1026"/>
      <c r="AJ37" s="1026"/>
    </row>
    <row r="38" spans="1:36" ht="27.6" x14ac:dyDescent="0.3">
      <c r="A38" s="940" t="s">
        <v>54</v>
      </c>
      <c r="B38" s="933" t="s">
        <v>231</v>
      </c>
      <c r="C38" s="1003"/>
      <c r="D38" s="1003"/>
      <c r="E38" s="1002"/>
      <c r="F38" s="1002"/>
      <c r="G38" s="1002"/>
      <c r="H38" s="939" t="b">
        <f>IF(C38&lt;&gt;"",'[2]CBL Score Standard'!$D94,IF(D38&lt;&gt;"",SUM('[2]CBL Score Standard'!$D94:$E94),IF(E38&lt;&gt;"",SUM('[2]CBL Score Standard'!$D94:$F94),IF(F38&lt;&gt;"",SUM('[2]CBL Score Standard'!$D94:$G94),IF(G38&lt;&gt;"",SUM('[2]CBL Score Standard'!$D94:$H94,0))))))</f>
        <v>0</v>
      </c>
      <c r="K38" s="1037" t="s">
        <v>133</v>
      </c>
      <c r="L38" s="1037" t="s">
        <v>91</v>
      </c>
      <c r="M38" s="1182" t="s">
        <v>75</v>
      </c>
      <c r="N38" s="1184" t="s">
        <v>134</v>
      </c>
      <c r="O38" s="1025" t="s">
        <v>135</v>
      </c>
      <c r="P38" s="1037" t="s">
        <v>136</v>
      </c>
      <c r="Q38" s="1037" t="s">
        <v>137</v>
      </c>
      <c r="R38" s="1037" t="s">
        <v>138</v>
      </c>
      <c r="S38" s="1035" t="s">
        <v>139</v>
      </c>
      <c r="T38" s="1027" t="s">
        <v>344</v>
      </c>
      <c r="U38" s="1027" t="s">
        <v>342</v>
      </c>
      <c r="V38" s="1027"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940" t="s">
        <v>53</v>
      </c>
      <c r="B39" s="933" t="s">
        <v>371</v>
      </c>
      <c r="C39" s="1003"/>
      <c r="D39" s="1004"/>
      <c r="E39" s="1004"/>
      <c r="F39" s="1002"/>
      <c r="G39" s="1002"/>
      <c r="H39" s="939" t="b">
        <f>IF(C39&lt;&gt;"",'[2]CBL Score Standard'!$D95,IF(D39&lt;&gt;"",SUM('[2]CBL Score Standard'!$D95:$E95),IF(E39&lt;&gt;"",SUM('[2]CBL Score Standard'!$D95:$F95),IF(F39&lt;&gt;"",SUM('[2]CBL Score Standard'!$D95:$G95),IF(G39&lt;&gt;"",SUM('[2]CBL Score Standard'!$D95:$H95,0))))))</f>
        <v>0</v>
      </c>
      <c r="K39" s="1031"/>
      <c r="L39" s="1031"/>
      <c r="M39" s="1183"/>
      <c r="N39" s="1190"/>
      <c r="O39" s="1024"/>
      <c r="P39" s="888" t="s">
        <v>141</v>
      </c>
      <c r="Q39" s="1031"/>
      <c r="R39" s="1031"/>
      <c r="S39" s="1036"/>
      <c r="T39" s="1027"/>
      <c r="U39" s="1027"/>
      <c r="V39" s="1027"/>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x14ac:dyDescent="0.3">
      <c r="A40" s="940" t="s">
        <v>53</v>
      </c>
      <c r="B40" s="933" t="s">
        <v>223</v>
      </c>
      <c r="C40" s="1003"/>
      <c r="D40" s="1003"/>
      <c r="E40" s="1004"/>
      <c r="F40" s="1002"/>
      <c r="G40" s="1002"/>
      <c r="H40" s="939" t="b">
        <f>IF(C40&lt;&gt;"",'[2]CBL Score Standard'!$D96,IF(D40&lt;&gt;"",SUM('[2]CBL Score Standard'!$D96:$E96),IF(E40&lt;&gt;"",SUM('[2]CBL Score Standard'!$D96:$F96),IF(F40&lt;&gt;"",SUM('[2]CBL Score Standard'!$D96:$G96),IF(G40&lt;&gt;"",SUM('[2]CBL Score Standard'!$D96:$H96,0))))))</f>
        <v>0</v>
      </c>
      <c r="K40" s="1028" t="s">
        <v>142</v>
      </c>
      <c r="L40" s="1028" t="s">
        <v>143</v>
      </c>
      <c r="M40" s="934" t="s">
        <v>7</v>
      </c>
      <c r="N40" s="889" t="s">
        <v>56</v>
      </c>
      <c r="O40" s="923" t="s">
        <v>663</v>
      </c>
      <c r="P40" s="964" t="s">
        <v>145</v>
      </c>
      <c r="Q40" s="892" t="s">
        <v>212</v>
      </c>
      <c r="R40" s="898" t="s">
        <v>213</v>
      </c>
      <c r="S40" s="919"/>
      <c r="T40" s="998"/>
      <c r="U40" s="999"/>
      <c r="V40" s="1001"/>
      <c r="W40" s="997"/>
      <c r="X40" s="997"/>
      <c r="Y40" s="899" t="s">
        <v>214</v>
      </c>
      <c r="Z40" s="981">
        <f t="shared" ref="Z40:Z55" si="2">DATEDIF(AA40,AB40,"m")/12+DATEDIF(AC40,AD40,"m")/12+DATEDIF(AE40,AF40,"m")/12+DATEDIF(AG40,AH40,"m")/12+DATEDIF(AI40,AJ40,"m")/12</f>
        <v>0</v>
      </c>
      <c r="AA40" s="982"/>
      <c r="AB40" s="982"/>
      <c r="AC40" s="982"/>
      <c r="AD40" s="982"/>
      <c r="AE40" s="980"/>
      <c r="AF40" s="980"/>
      <c r="AG40" s="980"/>
      <c r="AH40" s="980"/>
      <c r="AI40" s="980"/>
      <c r="AJ40" s="980"/>
    </row>
    <row r="41" spans="1:36" x14ac:dyDescent="0.3">
      <c r="A41" s="940" t="s">
        <v>53</v>
      </c>
      <c r="B41" s="933" t="s">
        <v>226</v>
      </c>
      <c r="C41" s="1003"/>
      <c r="D41" s="1003"/>
      <c r="E41" s="1004"/>
      <c r="F41" s="1002"/>
      <c r="G41" s="1002"/>
      <c r="H41" s="939" t="b">
        <f>IF(C41&lt;&gt;"",'[2]CBL Score Standard'!$D97,IF(D41&lt;&gt;"",SUM('[2]CBL Score Standard'!$D97:$E97),IF(E41&lt;&gt;"",SUM('[2]CBL Score Standard'!$D97:$F97),IF(F41&lt;&gt;"",SUM('[2]CBL Score Standard'!$D97:$G97),IF(G41&lt;&gt;"",SUM('[2]CBL Score Standard'!$D97:$H97,0))))))</f>
        <v>0</v>
      </c>
      <c r="K41" s="1029"/>
      <c r="L41" s="1029"/>
      <c r="M41" s="934" t="s">
        <v>7</v>
      </c>
      <c r="N41" s="889" t="s">
        <v>56</v>
      </c>
      <c r="O41" s="923" t="s">
        <v>215</v>
      </c>
      <c r="P41" s="966"/>
      <c r="Q41" s="892" t="s">
        <v>164</v>
      </c>
      <c r="R41" s="898" t="s">
        <v>207</v>
      </c>
      <c r="S41" s="919"/>
      <c r="T41" s="998"/>
      <c r="U41" s="999"/>
      <c r="V41" s="1001"/>
      <c r="W41" s="997"/>
      <c r="X41" s="997"/>
      <c r="Y41" s="902" t="s">
        <v>216</v>
      </c>
      <c r="Z41" s="981">
        <f t="shared" si="2"/>
        <v>0</v>
      </c>
      <c r="AA41" s="982"/>
      <c r="AB41" s="982"/>
      <c r="AC41" s="982"/>
      <c r="AD41" s="982"/>
      <c r="AE41" s="980"/>
      <c r="AF41" s="980"/>
      <c r="AG41" s="980"/>
      <c r="AH41" s="980"/>
      <c r="AI41" s="980"/>
      <c r="AJ41" s="980"/>
    </row>
    <row r="42" spans="1:36" ht="12.75" customHeight="1"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29"/>
      <c r="L42" s="1029"/>
      <c r="M42" s="934" t="s">
        <v>7</v>
      </c>
      <c r="N42" s="889" t="s">
        <v>55</v>
      </c>
      <c r="O42" s="927" t="s">
        <v>664</v>
      </c>
      <c r="P42" s="966"/>
      <c r="Q42" s="976" t="s">
        <v>653</v>
      </c>
      <c r="R42" s="976" t="s">
        <v>654</v>
      </c>
      <c r="S42" s="889" t="s">
        <v>615</v>
      </c>
      <c r="T42" s="998" t="s">
        <v>72</v>
      </c>
      <c r="U42" s="999">
        <v>44049</v>
      </c>
      <c r="V42" s="1001" t="s">
        <v>374</v>
      </c>
      <c r="W42" s="997"/>
      <c r="X42" s="997"/>
      <c r="Y42" s="905" t="s">
        <v>249</v>
      </c>
      <c r="Z42" s="981">
        <f t="shared" si="2"/>
        <v>0</v>
      </c>
      <c r="AA42" s="982"/>
      <c r="AB42" s="982"/>
      <c r="AC42" s="982"/>
      <c r="AD42" s="982"/>
      <c r="AE42" s="980"/>
      <c r="AF42" s="980"/>
      <c r="AG42" s="980"/>
      <c r="AH42" s="980"/>
      <c r="AI42" s="980"/>
      <c r="AJ42" s="980"/>
    </row>
    <row r="43" spans="1:36" ht="27.6" x14ac:dyDescent="0.3">
      <c r="A43" s="940" t="s">
        <v>0</v>
      </c>
      <c r="B43" s="933" t="s">
        <v>426</v>
      </c>
      <c r="C43" s="1003" t="s">
        <v>77</v>
      </c>
      <c r="D43" s="1002"/>
      <c r="E43" s="1002"/>
      <c r="F43" s="1002"/>
      <c r="G43" s="1002"/>
      <c r="H43" s="939">
        <f>IF(C43&lt;&gt;"",'[2]CBL Score Standard'!$D99,IF(D43&lt;&gt;"",SUM('[2]CBL Score Standard'!$D99:$E99),IF(E43&lt;&gt;"",SUM('[2]CBL Score Standard'!$D99:$F99),IF(F43&lt;&gt;"",SUM('[2]CBL Score Standard'!$D99:$G99),IF(G43&lt;&gt;"",SUM('[2]CBL Score Standard'!$D99:$H99,0))))))</f>
        <v>0</v>
      </c>
      <c r="K43" s="1029"/>
      <c r="L43" s="1029"/>
      <c r="M43" s="934" t="s">
        <v>7</v>
      </c>
      <c r="N43" s="889" t="s">
        <v>55</v>
      </c>
      <c r="O43" s="923" t="s">
        <v>448</v>
      </c>
      <c r="P43" s="965"/>
      <c r="Q43" s="976" t="s">
        <v>655</v>
      </c>
      <c r="R43" s="976" t="s">
        <v>656</v>
      </c>
      <c r="S43" s="919"/>
      <c r="T43" s="620"/>
      <c r="U43" s="999"/>
      <c r="V43" s="1001"/>
      <c r="W43" s="997"/>
      <c r="X43" s="997"/>
      <c r="Y43" s="902" t="s">
        <v>219</v>
      </c>
      <c r="Z43" s="981">
        <f t="shared" si="2"/>
        <v>0</v>
      </c>
      <c r="AA43" s="982"/>
      <c r="AB43" s="982"/>
      <c r="AC43" s="982"/>
      <c r="AD43" s="982"/>
      <c r="AE43" s="980"/>
      <c r="AF43" s="980"/>
      <c r="AG43" s="980"/>
      <c r="AH43" s="980"/>
      <c r="AI43" s="980"/>
      <c r="AJ43" s="980"/>
    </row>
    <row r="44" spans="1:36" ht="26.4" x14ac:dyDescent="0.3">
      <c r="A44" s="940" t="s">
        <v>41</v>
      </c>
      <c r="B44" s="933" t="s">
        <v>450</v>
      </c>
      <c r="C44" s="1002"/>
      <c r="D44" s="1002" t="s">
        <v>77</v>
      </c>
      <c r="E44" s="1002"/>
      <c r="F44" s="1002"/>
      <c r="G44" s="1002"/>
      <c r="H44" s="939">
        <f>IF(C44&lt;&gt;"",'[2]CBL Score Standard'!$D100,IF(D44&lt;&gt;"",SUM('[2]CBL Score Standard'!$D100:$E100),IF(E44&lt;&gt;"",SUM('[2]CBL Score Standard'!$D100:$F100),IF(F44&lt;&gt;"",SUM('[2]CBL Score Standard'!$D100:$G100),IF(G44&lt;&gt;"",SUM('[2]CBL Score Standard'!$D100:$H100,0))))))</f>
        <v>0.13742071881606766</v>
      </c>
      <c r="K44" s="1029"/>
      <c r="L44" s="1029"/>
      <c r="M44" s="934" t="s">
        <v>7</v>
      </c>
      <c r="N44" s="889" t="s">
        <v>55</v>
      </c>
      <c r="O44" s="923" t="s">
        <v>185</v>
      </c>
      <c r="P44" s="1028" t="s">
        <v>145</v>
      </c>
      <c r="Q44" s="976" t="s">
        <v>220</v>
      </c>
      <c r="R44" s="976" t="s">
        <v>270</v>
      </c>
      <c r="S44" s="889" t="s">
        <v>615</v>
      </c>
      <c r="T44" s="620" t="s">
        <v>72</v>
      </c>
      <c r="U44" s="999">
        <v>44097</v>
      </c>
      <c r="V44" s="997" t="s">
        <v>374</v>
      </c>
      <c r="W44" s="997"/>
      <c r="X44" s="997"/>
      <c r="Y44" s="902" t="s">
        <v>186</v>
      </c>
      <c r="Z44" s="981">
        <f t="shared" si="2"/>
        <v>0</v>
      </c>
      <c r="AA44" s="982"/>
      <c r="AB44" s="982"/>
      <c r="AC44" s="982"/>
      <c r="AD44" s="982"/>
      <c r="AE44" s="980"/>
      <c r="AF44" s="980"/>
      <c r="AG44" s="980"/>
      <c r="AH44" s="980"/>
      <c r="AI44" s="980"/>
      <c r="AJ44" s="980"/>
    </row>
    <row r="45" spans="1:36" ht="27.6" x14ac:dyDescent="0.3">
      <c r="A45" s="940" t="s">
        <v>41</v>
      </c>
      <c r="B45" s="933" t="s">
        <v>178</v>
      </c>
      <c r="C45" s="1003"/>
      <c r="D45" s="1002" t="s">
        <v>77</v>
      </c>
      <c r="E45" s="1005"/>
      <c r="F45" s="1002"/>
      <c r="G45" s="1002"/>
      <c r="H45" s="939">
        <f>IF(C45&lt;&gt;"",'[2]CBL Score Standard'!$D101,IF(D45&lt;&gt;"",SUM('[2]CBL Score Standard'!$D101:$E101),IF(E45&lt;&gt;"",SUM('[2]CBL Score Standard'!$D101:$F101),IF(F45&lt;&gt;"",SUM('[2]CBL Score Standard'!$D101:$G101),IF(G45&lt;&gt;"",SUM('[2]CBL Score Standard'!$D101:$H101,0))))))</f>
        <v>4.6511627906976744E-2</v>
      </c>
      <c r="K45" s="1029"/>
      <c r="L45" s="1029"/>
      <c r="M45" s="934" t="s">
        <v>7</v>
      </c>
      <c r="N45" s="889" t="s">
        <v>55</v>
      </c>
      <c r="O45" s="923" t="s">
        <v>694</v>
      </c>
      <c r="P45" s="995">
        <v>43539</v>
      </c>
      <c r="Q45" s="976" t="s">
        <v>658</v>
      </c>
      <c r="R45" s="976" t="s">
        <v>657</v>
      </c>
      <c r="S45" s="889"/>
      <c r="T45" s="997"/>
      <c r="U45" s="997"/>
      <c r="V45" s="997"/>
      <c r="W45" s="997"/>
      <c r="X45" s="997"/>
      <c r="Y45" s="902" t="s">
        <v>186</v>
      </c>
      <c r="Z45" s="981">
        <f t="shared" si="2"/>
        <v>0</v>
      </c>
      <c r="AA45" s="982"/>
      <c r="AB45" s="982"/>
      <c r="AC45" s="982"/>
      <c r="AD45" s="982"/>
      <c r="AE45" s="980"/>
      <c r="AF45" s="980"/>
      <c r="AG45" s="980"/>
      <c r="AH45" s="980"/>
      <c r="AI45" s="980"/>
      <c r="AJ45" s="980"/>
    </row>
    <row r="46" spans="1:36" ht="27.6"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995">
        <v>43607</v>
      </c>
      <c r="Q46" s="892" t="s">
        <v>221</v>
      </c>
      <c r="R46" s="898" t="s">
        <v>200</v>
      </c>
      <c r="S46" s="889" t="s">
        <v>615</v>
      </c>
      <c r="T46" s="620" t="s">
        <v>72</v>
      </c>
      <c r="U46" s="995">
        <v>44035</v>
      </c>
      <c r="V46" s="997" t="s">
        <v>374</v>
      </c>
      <c r="W46" s="997"/>
      <c r="X46" s="997"/>
      <c r="Y46" s="899" t="s">
        <v>222</v>
      </c>
      <c r="Z46" s="981">
        <f t="shared" si="2"/>
        <v>0</v>
      </c>
      <c r="AA46" s="982"/>
      <c r="AB46" s="982"/>
      <c r="AC46" s="982"/>
      <c r="AD46" s="982"/>
      <c r="AE46" s="980"/>
      <c r="AF46" s="980"/>
      <c r="AG46" s="980"/>
      <c r="AH46" s="980"/>
      <c r="AI46" s="980"/>
      <c r="AJ46" s="980"/>
    </row>
    <row r="47" spans="1:36" x14ac:dyDescent="0.3">
      <c r="A47" s="940" t="s">
        <v>144</v>
      </c>
      <c r="B47" s="933" t="s">
        <v>372</v>
      </c>
      <c r="C47" s="1002"/>
      <c r="D47" s="1002" t="s">
        <v>77</v>
      </c>
      <c r="E47" s="1002"/>
      <c r="F47" s="1002"/>
      <c r="G47" s="1002"/>
      <c r="H47" s="939">
        <f>IF(C47&lt;&gt;"",'[2]CBL Score Standard'!$D103,IF(D47&lt;&gt;"",SUM('[2]CBL Score Standard'!$D103:$E103),IF(E47&lt;&gt;"",SUM('[2]CBL Score Standard'!$D103:$F103),IF(F47&lt;&gt;"",SUM('[2]CBL Score Standard'!$D103:$G103),IF(G47&lt;&gt;"",SUM('[2]CBL Score Standard'!$D103:$H103,0))))))</f>
        <v>0.13742071881606766</v>
      </c>
      <c r="K47" s="1029"/>
      <c r="L47" s="1029"/>
      <c r="M47" s="934" t="s">
        <v>7</v>
      </c>
      <c r="N47" s="889" t="s">
        <v>53</v>
      </c>
      <c r="O47" s="923" t="s">
        <v>223</v>
      </c>
      <c r="P47" s="906">
        <v>43621</v>
      </c>
      <c r="Q47" s="891" t="s">
        <v>224</v>
      </c>
      <c r="R47" s="907" t="s">
        <v>225</v>
      </c>
      <c r="S47" s="889"/>
      <c r="T47" s="997"/>
      <c r="U47" s="997"/>
      <c r="V47" s="997"/>
      <c r="W47" s="997"/>
      <c r="X47" s="997"/>
      <c r="Y47" s="908" t="s">
        <v>632</v>
      </c>
      <c r="Z47" s="981">
        <f t="shared" si="2"/>
        <v>0</v>
      </c>
      <c r="AA47" s="982"/>
      <c r="AB47" s="982"/>
      <c r="AC47" s="982"/>
      <c r="AD47" s="982"/>
      <c r="AE47" s="980"/>
      <c r="AF47" s="980"/>
      <c r="AG47" s="980"/>
      <c r="AH47" s="980"/>
      <c r="AI47" s="980"/>
      <c r="AJ47" s="980"/>
    </row>
    <row r="48" spans="1:36" ht="39.6" x14ac:dyDescent="0.3">
      <c r="A48" s="940" t="s">
        <v>144</v>
      </c>
      <c r="B48" s="933" t="s">
        <v>373</v>
      </c>
      <c r="C48" s="1002"/>
      <c r="D48" s="1002" t="s">
        <v>77</v>
      </c>
      <c r="E48" s="1002"/>
      <c r="F48" s="1002"/>
      <c r="G48" s="1002"/>
      <c r="H48" s="939">
        <f>IF(C48&lt;&gt;"",'[2]CBL Score Standard'!$D104,IF(D48&lt;&gt;"",SUM('[2]CBL Score Standard'!$D104:$E104),IF(E48&lt;&gt;"",SUM('[2]CBL Score Standard'!$D104:$F104),IF(F48&lt;&gt;"",SUM('[2]CBL Score Standard'!$D104:$G104),IF(G48&lt;&gt;"",SUM('[2]CBL Score Standard'!$D104:$H104,0))))))</f>
        <v>0.13742071881606766</v>
      </c>
      <c r="K48" s="1029"/>
      <c r="L48" s="1029"/>
      <c r="M48" s="934" t="s">
        <v>7</v>
      </c>
      <c r="N48" s="889" t="s">
        <v>53</v>
      </c>
      <c r="O48" s="923" t="s">
        <v>226</v>
      </c>
      <c r="P48" s="906">
        <v>43602</v>
      </c>
      <c r="Q48" s="891" t="s">
        <v>227</v>
      </c>
      <c r="R48" s="907" t="s">
        <v>228</v>
      </c>
      <c r="S48" s="889"/>
      <c r="T48" s="997"/>
      <c r="U48" s="997"/>
      <c r="V48" s="997"/>
      <c r="W48" s="997"/>
      <c r="X48" s="997"/>
      <c r="Y48" s="908" t="s">
        <v>633</v>
      </c>
      <c r="Z48" s="981">
        <f t="shared" si="2"/>
        <v>0</v>
      </c>
      <c r="AA48" s="982"/>
      <c r="AB48" s="982"/>
      <c r="AC48" s="982"/>
      <c r="AD48" s="982"/>
      <c r="AE48" s="980"/>
      <c r="AF48" s="980"/>
      <c r="AG48" s="980"/>
      <c r="AH48" s="980"/>
      <c r="AI48" s="980"/>
      <c r="AJ48" s="980"/>
    </row>
    <row r="49" spans="1:36" ht="27.6" x14ac:dyDescent="0.3">
      <c r="A49" s="940" t="s">
        <v>144</v>
      </c>
      <c r="B49" s="933" t="s">
        <v>452</v>
      </c>
      <c r="C49" s="1002"/>
      <c r="D49" s="1002" t="s">
        <v>77</v>
      </c>
      <c r="E49" s="1002"/>
      <c r="F49" s="1002"/>
      <c r="G49" s="1002"/>
      <c r="H49" s="939">
        <f>IF(C49&lt;&gt;"",'[2]CBL Score Standard'!$D105,IF(D49&lt;&gt;"",SUM('[2]CBL Score Standard'!$D105:$E105),IF(E49&lt;&gt;"",SUM('[2]CBL Score Standard'!$D105:$F105),IF(F49&lt;&gt;"",SUM('[2]CBL Score Standard'!$D105:$G105),IF(G49&lt;&gt;"",SUM('[2]CBL Score Standard'!$D105:$H105,0))))))</f>
        <v>0.13742071881606766</v>
      </c>
      <c r="K49" s="1029"/>
      <c r="L49" s="1029"/>
      <c r="M49" s="934" t="s">
        <v>7</v>
      </c>
      <c r="N49" s="889" t="s">
        <v>59</v>
      </c>
      <c r="O49" s="925" t="s">
        <v>684</v>
      </c>
      <c r="P49" s="906">
        <v>43623</v>
      </c>
      <c r="Q49" s="891" t="s">
        <v>153</v>
      </c>
      <c r="R49" s="907" t="s">
        <v>156</v>
      </c>
      <c r="S49" s="889"/>
      <c r="T49" s="997"/>
      <c r="U49" s="1000"/>
      <c r="V49" s="1001"/>
      <c r="W49" s="997"/>
      <c r="X49" s="997"/>
      <c r="Y49" s="908" t="s">
        <v>631</v>
      </c>
      <c r="Z49" s="981">
        <f t="shared" si="2"/>
        <v>0</v>
      </c>
      <c r="AA49" s="982"/>
      <c r="AB49" s="982"/>
      <c r="AC49" s="982"/>
      <c r="AD49" s="982"/>
      <c r="AE49" s="980"/>
      <c r="AF49" s="980"/>
      <c r="AG49" s="980"/>
      <c r="AH49" s="980"/>
      <c r="AI49" s="980"/>
      <c r="AJ49" s="980"/>
    </row>
    <row r="50" spans="1:36" ht="27.6" x14ac:dyDescent="0.3">
      <c r="A50" s="940" t="s">
        <v>144</v>
      </c>
      <c r="B50" s="933" t="s">
        <v>517</v>
      </c>
      <c r="C50" s="1002"/>
      <c r="D50" s="1002" t="s">
        <v>77</v>
      </c>
      <c r="E50" s="1002"/>
      <c r="F50" s="1002"/>
      <c r="G50" s="1002"/>
      <c r="H50" s="939">
        <f>IF(C50&lt;&gt;"",'[2]CBL Score Standard'!$D106,IF(D50&lt;&gt;"",SUM('[2]CBL Score Standard'!$D106:$E106),IF(E50&lt;&gt;"",SUM('[2]CBL Score Standard'!$D106:$F106),IF(F50&lt;&gt;"",SUM('[2]CBL Score Standard'!$D106:$G106),IF(G50&lt;&gt;"",SUM('[2]CBL Score Standard'!$D106:$H106,0))))))</f>
        <v>0.13742071881606766</v>
      </c>
      <c r="K50" s="1029"/>
      <c r="L50" s="1029"/>
      <c r="M50" s="934" t="s">
        <v>7</v>
      </c>
      <c r="N50" s="889" t="s">
        <v>59</v>
      </c>
      <c r="O50" s="386" t="s">
        <v>683</v>
      </c>
      <c r="P50" s="387">
        <v>43623</v>
      </c>
      <c r="Q50" s="917" t="s">
        <v>153</v>
      </c>
      <c r="R50" s="382" t="s">
        <v>156</v>
      </c>
      <c r="S50" s="889" t="s">
        <v>615</v>
      </c>
      <c r="T50" s="997"/>
      <c r="U50" s="1000">
        <v>44008</v>
      </c>
      <c r="V50" s="1001" t="s">
        <v>374</v>
      </c>
      <c r="W50" s="997"/>
      <c r="X50" s="997"/>
      <c r="Y50" s="908" t="s">
        <v>631</v>
      </c>
      <c r="Z50" s="981">
        <f t="shared" si="2"/>
        <v>0</v>
      </c>
      <c r="AA50" s="982"/>
      <c r="AB50" s="982"/>
      <c r="AC50" s="982"/>
      <c r="AD50" s="982"/>
      <c r="AE50" s="980"/>
      <c r="AF50" s="980"/>
      <c r="AG50" s="980"/>
      <c r="AH50" s="980"/>
      <c r="AI50" s="980"/>
      <c r="AJ50" s="980"/>
    </row>
    <row r="51" spans="1:36" ht="41.4" x14ac:dyDescent="0.3">
      <c r="A51" s="940" t="s">
        <v>144</v>
      </c>
      <c r="B51" s="933" t="s">
        <v>661</v>
      </c>
      <c r="C51" s="1002"/>
      <c r="D51" s="1002" t="s">
        <v>77</v>
      </c>
      <c r="E51" s="1002"/>
      <c r="F51" s="1002"/>
      <c r="G51" s="1002"/>
      <c r="H51" s="939">
        <f>IF(C51&lt;&gt;"",'[2]CBL Score Standard'!$D107,IF(D51&lt;&gt;"",SUM('[2]CBL Score Standard'!$D107:$E107),IF(E51&lt;&gt;"",SUM('[2]CBL Score Standard'!$D107:$F107),IF(F51&lt;&gt;"",SUM('[2]CBL Score Standard'!$D107:$G107),IF(G51&lt;&gt;"",SUM('[2]CBL Score Standard'!$D107:$H107,0))))))</f>
        <v>0.13742071881606766</v>
      </c>
      <c r="K51" s="1029"/>
      <c r="L51" s="1029"/>
      <c r="M51" s="934" t="s">
        <v>7</v>
      </c>
      <c r="N51" s="889" t="s">
        <v>56</v>
      </c>
      <c r="O51" s="924" t="s">
        <v>67</v>
      </c>
      <c r="P51" s="388"/>
      <c r="Q51" s="384" t="s">
        <v>639</v>
      </c>
      <c r="R51" s="384" t="s">
        <v>640</v>
      </c>
      <c r="S51" s="997"/>
      <c r="T51" s="997"/>
      <c r="U51" s="997"/>
      <c r="V51" s="997"/>
      <c r="W51" s="997"/>
      <c r="X51" s="997"/>
      <c r="Y51" s="908" t="s">
        <v>634</v>
      </c>
      <c r="Z51" s="981">
        <f t="shared" si="2"/>
        <v>0</v>
      </c>
      <c r="AA51" s="982"/>
      <c r="AB51" s="982"/>
      <c r="AC51" s="982"/>
      <c r="AD51" s="982"/>
      <c r="AE51" s="980"/>
      <c r="AF51" s="980"/>
      <c r="AG51" s="980"/>
      <c r="AH51" s="980"/>
      <c r="AI51" s="980"/>
      <c r="AJ51" s="980"/>
    </row>
    <row r="52" spans="1:36" ht="27.6" x14ac:dyDescent="0.3">
      <c r="A52" s="940" t="s">
        <v>144</v>
      </c>
      <c r="B52" s="933" t="s">
        <v>662</v>
      </c>
      <c r="C52" s="1004"/>
      <c r="D52" s="1004"/>
      <c r="E52" s="1004"/>
      <c r="F52" s="1002"/>
      <c r="G52" s="1002"/>
      <c r="H52" s="939" t="b">
        <f>IF(C52&lt;&gt;"",'[2]CBL Score Standard'!$D108,IF(D52&lt;&gt;"",SUM('[2]CBL Score Standard'!$D108:$E108),IF(E52&lt;&gt;"",SUM('[2]CBL Score Standard'!$D108:$F108),IF(F52&lt;&gt;"",SUM('[2]CBL Score Standard'!$D108:$G108),IF(G52&lt;&gt;"",SUM('[2]CBL Score Standard'!$D108:$H108,0))))))</f>
        <v>0</v>
      </c>
      <c r="K52" s="1029"/>
      <c r="L52" s="1029"/>
      <c r="M52" s="934" t="s">
        <v>7</v>
      </c>
      <c r="N52" s="889" t="s">
        <v>55</v>
      </c>
      <c r="O52" s="924" t="s">
        <v>1</v>
      </c>
      <c r="P52" s="388"/>
      <c r="Q52" s="384" t="s">
        <v>641</v>
      </c>
      <c r="R52" s="384" t="s">
        <v>318</v>
      </c>
      <c r="S52" s="997"/>
      <c r="T52" s="997"/>
      <c r="U52" s="997"/>
      <c r="V52" s="997"/>
      <c r="W52" s="997"/>
      <c r="X52" s="997"/>
      <c r="Y52" s="908" t="s">
        <v>635</v>
      </c>
      <c r="Z52" s="981">
        <f t="shared" si="2"/>
        <v>0</v>
      </c>
      <c r="AA52" s="982"/>
      <c r="AB52" s="982"/>
      <c r="AC52" s="982"/>
      <c r="AD52" s="982"/>
      <c r="AE52" s="980"/>
      <c r="AF52" s="980"/>
      <c r="AG52" s="980"/>
      <c r="AH52" s="980"/>
      <c r="AI52" s="980"/>
      <c r="AJ52" s="980"/>
    </row>
    <row r="53" spans="1:36" ht="28.8" x14ac:dyDescent="0.3">
      <c r="A53" s="940" t="s">
        <v>144</v>
      </c>
      <c r="B53" s="933" t="s">
        <v>187</v>
      </c>
      <c r="C53" s="1003"/>
      <c r="D53" s="1002" t="s">
        <v>77</v>
      </c>
      <c r="E53" s="1002"/>
      <c r="F53" s="1002"/>
      <c r="G53" s="1002"/>
      <c r="H53" s="939">
        <f>IF(C53&lt;&gt;"",'[2]CBL Score Standard'!$D109,IF(D53&lt;&gt;"",SUM('[2]CBL Score Standard'!$D109:$E109),IF(E53&lt;&gt;"",SUM('[2]CBL Score Standard'!$D109:$F109),IF(F53&lt;&gt;"",SUM('[2]CBL Score Standard'!$D109:$G109),IF(G53&lt;&gt;"",SUM('[2]CBL Score Standard'!$D109:$H109,0))))))</f>
        <v>4.6511627906976744E-2</v>
      </c>
      <c r="K53" s="1029"/>
      <c r="L53" s="1029"/>
      <c r="M53" s="934" t="s">
        <v>7</v>
      </c>
      <c r="N53" s="889" t="s">
        <v>56</v>
      </c>
      <c r="O53" s="924" t="s">
        <v>419</v>
      </c>
      <c r="P53" s="388">
        <v>43684</v>
      </c>
      <c r="Q53" s="924" t="s">
        <v>420</v>
      </c>
      <c r="R53" s="924" t="s">
        <v>420</v>
      </c>
      <c r="S53" s="889"/>
      <c r="T53" s="997"/>
      <c r="U53" s="1000"/>
      <c r="V53" s="997"/>
      <c r="W53" s="997"/>
      <c r="X53" s="997"/>
      <c r="Y53" s="973" t="s">
        <v>630</v>
      </c>
      <c r="Z53" s="981">
        <f t="shared" si="2"/>
        <v>0</v>
      </c>
      <c r="AA53" s="982"/>
      <c r="AB53" s="982"/>
      <c r="AC53" s="982"/>
      <c r="AD53" s="982"/>
      <c r="AE53" s="980"/>
      <c r="AF53" s="980"/>
      <c r="AG53" s="980"/>
      <c r="AH53" s="980"/>
      <c r="AI53" s="980"/>
      <c r="AJ53" s="980"/>
    </row>
    <row r="54" spans="1:36" ht="26.4" x14ac:dyDescent="0.3">
      <c r="A54" s="940" t="s">
        <v>144</v>
      </c>
      <c r="B54" s="933" t="s">
        <v>188</v>
      </c>
      <c r="C54" s="1003"/>
      <c r="D54" s="1002" t="s">
        <v>77</v>
      </c>
      <c r="E54" s="1002"/>
      <c r="F54" s="1002"/>
      <c r="G54" s="1002"/>
      <c r="H54" s="939">
        <f>IF(C54&lt;&gt;"",'[2]CBL Score Standard'!$D110,IF(D54&lt;&gt;"",SUM('[2]CBL Score Standard'!$D110:$E110),IF(E54&lt;&gt;"",SUM('[2]CBL Score Standard'!$D110:$F110),IF(F54&lt;&gt;"",SUM('[2]CBL Score Standard'!$D110:$G110),IF(G54&lt;&gt;"",SUM('[2]CBL Score Standard'!$D110:$H110,0))))))</f>
        <v>4.6511627906976744E-2</v>
      </c>
      <c r="K54" s="1029"/>
      <c r="L54" s="1029"/>
      <c r="M54" s="934" t="s">
        <v>7</v>
      </c>
      <c r="N54" s="889" t="s">
        <v>56</v>
      </c>
      <c r="O54" s="389" t="s">
        <v>421</v>
      </c>
      <c r="P54" s="1030" t="s">
        <v>230</v>
      </c>
      <c r="Q54" s="918" t="s">
        <v>230</v>
      </c>
      <c r="R54" s="383" t="s">
        <v>230</v>
      </c>
      <c r="S54" s="889"/>
      <c r="T54" s="997"/>
      <c r="U54" s="997"/>
      <c r="V54" s="997"/>
      <c r="W54" s="997"/>
      <c r="X54" s="997"/>
      <c r="Y54" s="973" t="s">
        <v>628</v>
      </c>
      <c r="Z54" s="981">
        <f t="shared" si="2"/>
        <v>0</v>
      </c>
      <c r="AA54" s="982"/>
      <c r="AB54" s="982"/>
      <c r="AC54" s="982"/>
      <c r="AD54" s="982"/>
      <c r="AE54" s="980"/>
      <c r="AF54" s="980"/>
      <c r="AG54" s="980"/>
      <c r="AH54" s="980"/>
      <c r="AI54" s="980"/>
      <c r="AJ54" s="980"/>
    </row>
    <row r="55" spans="1:36" s="883" customFormat="1" x14ac:dyDescent="0.3">
      <c r="A55" s="940" t="s">
        <v>144</v>
      </c>
      <c r="B55" s="933" t="s">
        <v>189</v>
      </c>
      <c r="C55" s="1003"/>
      <c r="D55" s="1004" t="s">
        <v>77</v>
      </c>
      <c r="E55" s="1004"/>
      <c r="F55" s="1002"/>
      <c r="G55" s="1002"/>
      <c r="H55" s="939">
        <f>IF(C55&lt;&gt;"",'[2]CBL Score Standard'!$D111,IF(D55&lt;&gt;"",SUM('[2]CBL Score Standard'!$D111:$E111),IF(E55&lt;&gt;"",SUM('[2]CBL Score Standard'!$D111:$F111),IF(F55&lt;&gt;"",SUM('[2]CBL Score Standard'!$D111:$G111),IF(G55&lt;&gt;"",SUM('[2]CBL Score Standard'!$D111:$H111,0))))))</f>
        <v>2.3255813953488372E-2</v>
      </c>
      <c r="K55" s="1030"/>
      <c r="L55" s="1030"/>
      <c r="M55" s="934" t="s">
        <v>7</v>
      </c>
      <c r="N55" s="889" t="s">
        <v>54</v>
      </c>
      <c r="O55" s="925" t="s">
        <v>231</v>
      </c>
      <c r="P55" s="995">
        <v>43610</v>
      </c>
      <c r="Q55" s="892" t="s">
        <v>164</v>
      </c>
      <c r="R55" s="898" t="s">
        <v>165</v>
      </c>
      <c r="S55" s="889"/>
      <c r="T55" s="997"/>
      <c r="U55" s="997"/>
      <c r="V55" s="997"/>
      <c r="W55" s="997"/>
      <c r="X55" s="997"/>
      <c r="Y55" s="902" t="s">
        <v>232</v>
      </c>
      <c r="Z55" s="981">
        <f t="shared" si="2"/>
        <v>0</v>
      </c>
      <c r="AA55" s="982"/>
      <c r="AB55" s="982"/>
      <c r="AC55" s="982"/>
      <c r="AD55" s="982"/>
      <c r="AE55" s="980"/>
      <c r="AF55" s="980"/>
      <c r="AG55" s="980"/>
      <c r="AH55" s="980"/>
      <c r="AI55" s="980"/>
      <c r="AJ55" s="980"/>
    </row>
    <row r="56" spans="1:36" s="883" customFormat="1" x14ac:dyDescent="0.3">
      <c r="A56" s="940" t="s">
        <v>144</v>
      </c>
      <c r="B56" s="933" t="s">
        <v>190</v>
      </c>
      <c r="C56" s="1003"/>
      <c r="D56" s="1004"/>
      <c r="E56" s="1004"/>
      <c r="F56" s="1002"/>
      <c r="G56" s="1002"/>
      <c r="H56" s="939" t="b">
        <f>IF(C56&lt;&gt;"",'[2]CBL Score Standard'!$D112,IF(D56&lt;&gt;"",SUM('[2]CBL Score Standard'!$D112:$E112),IF(E56&lt;&gt;"",SUM('[2]CBL Score Standard'!$D112:$F112),IF(F56&lt;&gt;"",SUM('[2]CBL Score Standard'!$D112:$G112),IF(G56&lt;&gt;"",SUM('[2]CBL Score Standard'!$D112:$H112,0))))))</f>
        <v>0</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t="s">
        <v>77</v>
      </c>
      <c r="E57" s="1002"/>
      <c r="F57" s="1002"/>
      <c r="G57" s="1002"/>
      <c r="H57" s="939">
        <f>IF(C57&lt;&gt;"",'[2]CBL Score Standard'!$D113,IF(D57&lt;&gt;"",SUM('[2]CBL Score Standard'!$D113:$E113),IF(E57&lt;&gt;"",SUM('[2]CBL Score Standard'!$D113:$F113),IF(F57&lt;&gt;"",SUM('[2]CBL Score Standard'!$D113:$G113),IF(G57&lt;&gt;"",SUM('[2]CBL Score Standard'!$D113:$H113,0))))))</f>
        <v>4.6511627906976744E-2</v>
      </c>
      <c r="K57" s="1173" t="s">
        <v>233</v>
      </c>
      <c r="L57" s="1174"/>
      <c r="M57" s="1174"/>
      <c r="N57" s="1174"/>
      <c r="O57" s="1174"/>
      <c r="P57" s="1174"/>
      <c r="Q57" s="1174"/>
      <c r="R57" s="1174"/>
      <c r="S57" s="1174"/>
      <c r="T57" s="1174"/>
      <c r="U57" s="1174"/>
      <c r="V57" s="1174"/>
      <c r="W57" s="1174"/>
      <c r="X57" s="1174"/>
      <c r="Y57" s="1174"/>
      <c r="Z57" s="985"/>
      <c r="AA57" s="1026"/>
      <c r="AB57" s="1026"/>
      <c r="AC57" s="1026"/>
      <c r="AD57" s="1026"/>
      <c r="AE57" s="1026"/>
      <c r="AF57" s="1026"/>
      <c r="AG57" s="1026"/>
      <c r="AH57" s="1026"/>
      <c r="AI57" s="1026"/>
      <c r="AJ57" s="1026"/>
    </row>
    <row r="58" spans="1:36" ht="27.6" x14ac:dyDescent="0.3">
      <c r="A58" s="940" t="s">
        <v>55</v>
      </c>
      <c r="B58" s="933" t="s">
        <v>419</v>
      </c>
      <c r="C58" s="1003" t="s">
        <v>77</v>
      </c>
      <c r="D58" s="1003"/>
      <c r="E58" s="1004"/>
      <c r="F58" s="1002"/>
      <c r="G58" s="1002"/>
      <c r="H58" s="939">
        <f>IF(C58&lt;&gt;"",'[2]CBL Score Standard'!$D114,IF(D58&lt;&gt;"",SUM('[2]CBL Score Standard'!$D114:$E114),IF(E58&lt;&gt;"",SUM('[2]CBL Score Standard'!$D114:$F114),IF(F58&lt;&gt;"",SUM('[2]CBL Score Standard'!$D114:$G114),IF(G58&lt;&gt;"",SUM('[2]CBL Score Standard'!$D114:$H114,0))))))</f>
        <v>0</v>
      </c>
      <c r="K58" s="1037" t="s">
        <v>133</v>
      </c>
      <c r="L58" s="1037" t="s">
        <v>91</v>
      </c>
      <c r="M58" s="1182" t="s">
        <v>75</v>
      </c>
      <c r="N58" s="1184" t="s">
        <v>134</v>
      </c>
      <c r="O58" s="1025" t="s">
        <v>135</v>
      </c>
      <c r="P58" s="1037" t="s">
        <v>136</v>
      </c>
      <c r="Q58" s="1037" t="s">
        <v>137</v>
      </c>
      <c r="R58" s="1037" t="s">
        <v>138</v>
      </c>
      <c r="S58" s="1035" t="s">
        <v>139</v>
      </c>
      <c r="T58" s="1027" t="s">
        <v>344</v>
      </c>
      <c r="U58" s="1027" t="s">
        <v>342</v>
      </c>
      <c r="V58" s="1027" t="s">
        <v>343</v>
      </c>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940" t="s">
        <v>56</v>
      </c>
      <c r="B59" s="933" t="s">
        <v>421</v>
      </c>
      <c r="C59" s="1003"/>
      <c r="D59" s="1003"/>
      <c r="E59" s="1004"/>
      <c r="F59" s="1002"/>
      <c r="G59" s="1002"/>
      <c r="H59" s="939" t="b">
        <f>IF(C59&lt;&gt;"",'[2]CBL Score Standard'!$D115,IF(D59&lt;&gt;"",SUM('[2]CBL Score Standard'!$D115:$E115),IF(E59&lt;&gt;"",SUM('[2]CBL Score Standard'!$D115:$F115),IF(F59&lt;&gt;"",SUM('[2]CBL Score Standard'!$D115:$G115),IF(G59&lt;&gt;"",SUM('[2]CBL Score Standard'!$D115:$H115,0))))))</f>
        <v>0</v>
      </c>
      <c r="K59" s="1031"/>
      <c r="L59" s="1031"/>
      <c r="M59" s="1183"/>
      <c r="N59" s="1185"/>
      <c r="O59" s="1024"/>
      <c r="P59" s="888" t="s">
        <v>141</v>
      </c>
      <c r="Q59" s="1031"/>
      <c r="R59" s="1031"/>
      <c r="S59" s="1036"/>
      <c r="T59" s="1027"/>
      <c r="U59" s="1027"/>
      <c r="V59" s="1027"/>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028" t="s">
        <v>142</v>
      </c>
      <c r="L60" s="1028" t="s">
        <v>143</v>
      </c>
      <c r="M60" s="934" t="s">
        <v>8</v>
      </c>
      <c r="N60" s="910" t="s">
        <v>2</v>
      </c>
      <c r="O60" s="891" t="s">
        <v>234</v>
      </c>
      <c r="P60" s="911"/>
      <c r="Q60" s="909"/>
      <c r="R60" s="912"/>
      <c r="S60" s="889"/>
      <c r="T60" s="997"/>
      <c r="U60" s="997"/>
      <c r="V60" s="997" t="str">
        <f t="shared" ref="V60:V67" si="3">IF(AND(W60="Y",X60="Y"),"Passed",IF(T60="M","Passed", ""))</f>
        <v/>
      </c>
      <c r="W60" s="997"/>
      <c r="X60" s="997"/>
      <c r="Y60" s="908"/>
      <c r="Z60" s="981">
        <f t="shared" ref="Z60:Z67" si="4">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029"/>
      <c r="L61" s="1029"/>
      <c r="M61" s="934" t="s">
        <v>8</v>
      </c>
      <c r="N61" s="910" t="s">
        <v>63</v>
      </c>
      <c r="O61" s="891" t="s">
        <v>236</v>
      </c>
      <c r="P61" s="911"/>
      <c r="Q61" s="909"/>
      <c r="R61" s="912"/>
      <c r="S61" s="889"/>
      <c r="T61" s="997"/>
      <c r="U61" s="997"/>
      <c r="V61" s="997" t="str">
        <f t="shared" si="3"/>
        <v/>
      </c>
      <c r="W61" s="997"/>
      <c r="X61" s="997"/>
      <c r="Y61" s="908"/>
      <c r="Z61" s="981">
        <f t="shared" si="4"/>
        <v>0</v>
      </c>
      <c r="AA61" s="982"/>
      <c r="AB61" s="982"/>
      <c r="AC61" s="982"/>
      <c r="AD61" s="982"/>
      <c r="AE61" s="980"/>
      <c r="AF61" s="980"/>
      <c r="AG61" s="980"/>
      <c r="AH61" s="980"/>
      <c r="AI61" s="980"/>
      <c r="AJ61" s="980"/>
    </row>
    <row r="62" spans="1:36" x14ac:dyDescent="0.3">
      <c r="A62" s="940" t="s">
        <v>56</v>
      </c>
      <c r="B62" s="933" t="s">
        <v>67</v>
      </c>
      <c r="C62" s="1003"/>
      <c r="D62" s="1003"/>
      <c r="E62" s="1002"/>
      <c r="F62" s="1002"/>
      <c r="G62" s="1002"/>
      <c r="H62" s="939" t="b">
        <f>IF(C62&lt;&gt;"",'[2]CBL Score Standard'!$D118,IF(D62&lt;&gt;"",SUM('[2]CBL Score Standard'!$D118:$E118),IF(E62&lt;&gt;"",SUM('[2]CBL Score Standard'!$D118:$F118),IF(F62&lt;&gt;"",SUM('[2]CBL Score Standard'!$D118:$G118),IF(G62&lt;&gt;"",SUM('[2]CBL Score Standard'!$D118:$H118,0))))))</f>
        <v>0</v>
      </c>
      <c r="K62" s="1029"/>
      <c r="L62" s="1029"/>
      <c r="M62" s="934" t="s">
        <v>8</v>
      </c>
      <c r="N62" s="889" t="s">
        <v>56</v>
      </c>
      <c r="O62" s="891" t="s">
        <v>237</v>
      </c>
      <c r="P62" s="911"/>
      <c r="Q62" s="909"/>
      <c r="R62" s="912"/>
      <c r="S62" s="889"/>
      <c r="T62" s="997"/>
      <c r="U62" s="997"/>
      <c r="V62" s="997" t="str">
        <f t="shared" si="3"/>
        <v/>
      </c>
      <c r="W62" s="997"/>
      <c r="X62" s="997"/>
      <c r="Y62" s="908"/>
      <c r="Z62" s="981">
        <f t="shared" si="4"/>
        <v>0</v>
      </c>
      <c r="AA62" s="982"/>
      <c r="AB62" s="982"/>
      <c r="AC62" s="982"/>
      <c r="AD62" s="982"/>
      <c r="AE62" s="980"/>
      <c r="AF62" s="980"/>
      <c r="AG62" s="980"/>
      <c r="AH62" s="980"/>
      <c r="AI62" s="980"/>
      <c r="AJ62" s="980"/>
    </row>
    <row r="63" spans="1:36" ht="12.75" customHeight="1" thickBot="1" x14ac:dyDescent="0.35">
      <c r="A63" s="941" t="s">
        <v>55</v>
      </c>
      <c r="B63" s="933" t="s">
        <v>1</v>
      </c>
      <c r="C63" s="1003"/>
      <c r="D63" s="1003"/>
      <c r="E63" s="1002"/>
      <c r="F63" s="1002"/>
      <c r="G63" s="1002"/>
      <c r="H63" s="939" t="b">
        <f>IF(C63&lt;&gt;"",'[2]CBL Score Standard'!$D119,IF(D63&lt;&gt;"",SUM('[2]CBL Score Standard'!$D119:$E119),IF(E63&lt;&gt;"",SUM('[2]CBL Score Standard'!$D119:$F119),IF(F63&lt;&gt;"",SUM('[2]CBL Score Standard'!$D119:$G119),IF(G63&lt;&gt;"",SUM('[2]CBL Score Standard'!$D119:$H119,0))))))</f>
        <v>0</v>
      </c>
      <c r="K63" s="1029"/>
      <c r="L63" s="1029"/>
      <c r="M63" s="934" t="s">
        <v>8</v>
      </c>
      <c r="N63" s="889" t="s">
        <v>55</v>
      </c>
      <c r="O63" s="891" t="s">
        <v>238</v>
      </c>
      <c r="P63" s="911"/>
      <c r="Q63" s="909"/>
      <c r="R63" s="912"/>
      <c r="S63" s="889"/>
      <c r="T63" s="997"/>
      <c r="U63" s="997"/>
      <c r="V63" s="997" t="str">
        <f t="shared" si="3"/>
        <v/>
      </c>
      <c r="W63" s="997"/>
      <c r="X63" s="997"/>
      <c r="Y63" s="908"/>
      <c r="Z63" s="981">
        <f t="shared" si="4"/>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1.7230443974630023</v>
      </c>
      <c r="K64" s="1029"/>
      <c r="L64" s="1029"/>
      <c r="M64" s="934" t="s">
        <v>8</v>
      </c>
      <c r="N64" s="910" t="s">
        <v>53</v>
      </c>
      <c r="O64" s="891" t="s">
        <v>239</v>
      </c>
      <c r="P64" s="911"/>
      <c r="Q64" s="909"/>
      <c r="R64" s="912"/>
      <c r="S64" s="889"/>
      <c r="T64" s="997"/>
      <c r="U64" s="997"/>
      <c r="V64" s="997" t="str">
        <f t="shared" si="3"/>
        <v/>
      </c>
      <c r="W64" s="997"/>
      <c r="X64" s="997"/>
      <c r="Y64" s="908"/>
      <c r="Z64" s="981">
        <f t="shared" si="4"/>
        <v>0</v>
      </c>
      <c r="AA64" s="982"/>
      <c r="AB64" s="982"/>
      <c r="AC64" s="982"/>
      <c r="AD64" s="982"/>
      <c r="AE64" s="980"/>
      <c r="AF64" s="980"/>
      <c r="AG64" s="980"/>
      <c r="AH64" s="980"/>
      <c r="AI64" s="980"/>
      <c r="AJ64" s="980"/>
    </row>
    <row r="65" spans="1:36" ht="28.2" thickBot="1" x14ac:dyDescent="0.35">
      <c r="A65" s="942" t="s">
        <v>83</v>
      </c>
      <c r="B65" s="943"/>
      <c r="C65" s="954">
        <v>0.90909090909090906</v>
      </c>
      <c r="D65" s="954">
        <v>0.84210526315789469</v>
      </c>
      <c r="E65" s="954">
        <v>0</v>
      </c>
      <c r="F65" s="954">
        <v>0</v>
      </c>
      <c r="G65" s="954">
        <v>0</v>
      </c>
      <c r="H65" s="944">
        <v>0</v>
      </c>
      <c r="K65" s="1029"/>
      <c r="L65" s="1029"/>
      <c r="M65" s="934" t="s">
        <v>8</v>
      </c>
      <c r="N65" s="910" t="s">
        <v>59</v>
      </c>
      <c r="O65" s="891" t="s">
        <v>240</v>
      </c>
      <c r="P65" s="911"/>
      <c r="Q65" s="909"/>
      <c r="R65" s="912"/>
      <c r="S65" s="889"/>
      <c r="T65" s="997"/>
      <c r="U65" s="997"/>
      <c r="V65" s="997" t="str">
        <f t="shared" si="3"/>
        <v/>
      </c>
      <c r="W65" s="997"/>
      <c r="X65" s="997"/>
      <c r="Y65" s="908"/>
      <c r="Z65" s="981">
        <f t="shared" si="4"/>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0</v>
      </c>
      <c r="K66" s="1029"/>
      <c r="L66" s="1029"/>
      <c r="M66" s="934" t="s">
        <v>8</v>
      </c>
      <c r="N66" s="910" t="s">
        <v>55</v>
      </c>
      <c r="O66" s="891" t="s">
        <v>515</v>
      </c>
      <c r="P66" s="911"/>
      <c r="Q66" s="909"/>
      <c r="R66" s="912"/>
      <c r="S66" s="889" t="s">
        <v>615</v>
      </c>
      <c r="T66" s="997"/>
      <c r="U66" s="1134">
        <v>44042.458333333336</v>
      </c>
      <c r="V66" s="997" t="s">
        <v>374</v>
      </c>
      <c r="W66" s="997"/>
      <c r="X66" s="997"/>
      <c r="Y66" s="908"/>
      <c r="Z66" s="981">
        <f t="shared" si="4"/>
        <v>0</v>
      </c>
      <c r="AA66" s="982"/>
      <c r="AB66" s="982"/>
      <c r="AC66" s="982"/>
      <c r="AD66" s="982"/>
      <c r="AE66" s="980"/>
      <c r="AF66" s="980"/>
      <c r="AG66" s="980"/>
      <c r="AH66" s="980"/>
      <c r="AI66" s="980"/>
      <c r="AJ66" s="980"/>
    </row>
    <row r="67" spans="1:36" x14ac:dyDescent="0.3">
      <c r="C67" s="955"/>
      <c r="D67" s="955"/>
      <c r="E67" s="955"/>
      <c r="F67" s="955"/>
      <c r="G67" s="955"/>
      <c r="K67" s="1030"/>
      <c r="L67" s="1030"/>
      <c r="M67" s="934" t="s">
        <v>8</v>
      </c>
      <c r="N67" s="910" t="s">
        <v>149</v>
      </c>
      <c r="O67" s="891" t="s">
        <v>370</v>
      </c>
      <c r="P67" s="904" t="s">
        <v>145</v>
      </c>
      <c r="Q67" s="892" t="s">
        <v>217</v>
      </c>
      <c r="R67" s="898" t="s">
        <v>241</v>
      </c>
      <c r="S67" s="889"/>
      <c r="T67" s="997"/>
      <c r="U67" s="997"/>
      <c r="V67" s="997" t="str">
        <f t="shared" si="3"/>
        <v/>
      </c>
      <c r="W67" s="997"/>
      <c r="X67" s="997"/>
      <c r="Y67" s="899" t="s">
        <v>242</v>
      </c>
      <c r="Z67" s="981">
        <f t="shared" si="4"/>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73" t="s">
        <v>243</v>
      </c>
      <c r="L69" s="1174"/>
      <c r="M69" s="1174"/>
      <c r="N69" s="1174"/>
      <c r="O69" s="1174"/>
      <c r="P69" s="1174"/>
      <c r="Q69" s="1174"/>
      <c r="R69" s="1174"/>
      <c r="S69" s="1174"/>
      <c r="T69" s="1174"/>
      <c r="U69" s="1174"/>
      <c r="V69" s="1174"/>
      <c r="W69" s="1174"/>
      <c r="X69" s="1174"/>
      <c r="Y69" s="1174"/>
      <c r="Z69" s="985"/>
      <c r="AA69" s="1026"/>
      <c r="AB69" s="1026"/>
      <c r="AC69" s="1026"/>
      <c r="AD69" s="1026"/>
      <c r="AE69" s="1026"/>
      <c r="AF69" s="1026"/>
      <c r="AG69" s="1026"/>
      <c r="AH69" s="1026"/>
      <c r="AI69" s="1026"/>
      <c r="AJ69" s="1026"/>
    </row>
    <row r="70" spans="1:36" ht="27.6" x14ac:dyDescent="0.3">
      <c r="C70" s="955"/>
      <c r="D70" s="955"/>
      <c r="E70" s="955"/>
      <c r="F70" s="955"/>
      <c r="G70" s="955"/>
      <c r="K70" s="1037" t="s">
        <v>133</v>
      </c>
      <c r="L70" s="1037" t="s">
        <v>91</v>
      </c>
      <c r="M70" s="1182" t="s">
        <v>75</v>
      </c>
      <c r="N70" s="1184" t="s">
        <v>134</v>
      </c>
      <c r="O70" s="1025" t="s">
        <v>135</v>
      </c>
      <c r="P70" s="1037" t="s">
        <v>136</v>
      </c>
      <c r="Q70" s="1037" t="s">
        <v>137</v>
      </c>
      <c r="R70" s="1037" t="s">
        <v>138</v>
      </c>
      <c r="S70" s="1035" t="s">
        <v>139</v>
      </c>
      <c r="T70" s="1027" t="s">
        <v>344</v>
      </c>
      <c r="U70" s="1027" t="s">
        <v>342</v>
      </c>
      <c r="V70" s="1027" t="s">
        <v>343</v>
      </c>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955"/>
      <c r="D71" s="955"/>
      <c r="E71" s="955"/>
      <c r="F71" s="955"/>
      <c r="G71" s="955"/>
      <c r="K71" s="1031"/>
      <c r="L71" s="1031"/>
      <c r="M71" s="1183"/>
      <c r="N71" s="1185"/>
      <c r="O71" s="1024"/>
      <c r="P71" s="888" t="s">
        <v>141</v>
      </c>
      <c r="Q71" s="1031"/>
      <c r="R71" s="1031"/>
      <c r="S71" s="1036"/>
      <c r="T71" s="1027"/>
      <c r="U71" s="1027"/>
      <c r="V71" s="1027"/>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C72" s="955"/>
      <c r="D72" s="955"/>
      <c r="E72" s="955"/>
      <c r="F72" s="955"/>
      <c r="G72" s="955"/>
      <c r="K72" s="1028" t="s">
        <v>142</v>
      </c>
      <c r="L72" s="1028" t="s">
        <v>143</v>
      </c>
      <c r="M72" s="934" t="s">
        <v>9</v>
      </c>
      <c r="N72" s="910" t="s">
        <v>235</v>
      </c>
      <c r="O72" s="891" t="s">
        <v>244</v>
      </c>
      <c r="P72" s="913"/>
      <c r="Q72" s="914"/>
      <c r="R72" s="915"/>
      <c r="S72" s="889"/>
      <c r="T72" s="997"/>
      <c r="U72" s="997"/>
      <c r="V72" s="997" t="str">
        <f>IF(AND(W72="Y",X72="Y"),"Passed",IF(T72="M","Passed", ""))</f>
        <v/>
      </c>
      <c r="W72" s="997"/>
      <c r="X72" s="997"/>
      <c r="Y72" s="916"/>
      <c r="Z72" s="981">
        <f t="shared" ref="Z72:Z75" si="5">DATEDIF(AA72,AB72,"m")/12+DATEDIF(AC72,AD72,"m")/12+DATEDIF(AE72,AF72,"m")/12+DATEDIF(AG72,AH72,"m")/12+DATEDIF(AI72,AJ72,"m")/12</f>
        <v>0</v>
      </c>
      <c r="AA72" s="982"/>
      <c r="AB72" s="982"/>
      <c r="AC72" s="982"/>
      <c r="AD72" s="982"/>
      <c r="AE72" s="980"/>
      <c r="AF72" s="980"/>
      <c r="AG72" s="980"/>
      <c r="AH72" s="980"/>
      <c r="AI72" s="980"/>
      <c r="AJ72" s="980"/>
    </row>
    <row r="73" spans="1:36" x14ac:dyDescent="0.3">
      <c r="C73" s="955"/>
      <c r="D73" s="955"/>
      <c r="E73" s="955"/>
      <c r="F73" s="955"/>
      <c r="G73" s="955"/>
      <c r="K73" s="1029"/>
      <c r="L73" s="1029"/>
      <c r="M73" s="934" t="s">
        <v>9</v>
      </c>
      <c r="N73" s="910" t="s">
        <v>229</v>
      </c>
      <c r="O73" s="891" t="s">
        <v>245</v>
      </c>
      <c r="P73" s="913"/>
      <c r="Q73" s="914"/>
      <c r="R73" s="915"/>
      <c r="S73" s="889"/>
      <c r="T73" s="997"/>
      <c r="U73" s="997"/>
      <c r="V73" s="997" t="str">
        <f>IF(AND(W73="Y",X73="Y"),"Passed",IF(T73="M","Passed", ""))</f>
        <v/>
      </c>
      <c r="W73" s="997"/>
      <c r="X73" s="997"/>
      <c r="Y73" s="916"/>
      <c r="Z73" s="981">
        <f t="shared" si="5"/>
        <v>0</v>
      </c>
      <c r="AA73" s="982"/>
      <c r="AB73" s="982"/>
      <c r="AC73" s="982"/>
      <c r="AD73" s="982"/>
      <c r="AE73" s="980"/>
      <c r="AF73" s="980"/>
      <c r="AG73" s="980"/>
      <c r="AH73" s="980"/>
      <c r="AI73" s="980"/>
      <c r="AJ73" s="980"/>
    </row>
    <row r="74" spans="1:36" ht="41.4" x14ac:dyDescent="0.3">
      <c r="C74" s="955"/>
      <c r="D74" s="955"/>
      <c r="E74" s="955"/>
      <c r="F74" s="955"/>
      <c r="G74" s="955"/>
      <c r="K74" s="1029"/>
      <c r="L74" s="1029"/>
      <c r="M74" s="934" t="s">
        <v>9</v>
      </c>
      <c r="N74" s="910" t="s">
        <v>3</v>
      </c>
      <c r="O74" s="891" t="s">
        <v>516</v>
      </c>
      <c r="P74" s="913"/>
      <c r="Q74" s="914"/>
      <c r="R74" s="915"/>
      <c r="S74" s="889"/>
      <c r="T74" s="997"/>
      <c r="U74" s="997"/>
      <c r="V74" s="997" t="str">
        <f>IF(AND(W74="Y",X74="Y"),"Passed",IF(T74="M","Passed", ""))</f>
        <v/>
      </c>
      <c r="W74" s="997"/>
      <c r="X74" s="997"/>
      <c r="Y74" s="916"/>
      <c r="Z74" s="981">
        <f t="shared" si="5"/>
        <v>0</v>
      </c>
      <c r="AA74" s="982"/>
      <c r="AB74" s="982"/>
      <c r="AC74" s="982"/>
      <c r="AD74" s="982"/>
      <c r="AE74" s="980"/>
      <c r="AF74" s="980"/>
      <c r="AG74" s="980"/>
      <c r="AH74" s="980"/>
      <c r="AI74" s="980"/>
      <c r="AJ74" s="980"/>
    </row>
    <row r="75" spans="1:36" ht="12.75" customHeight="1" x14ac:dyDescent="0.3">
      <c r="C75" s="955"/>
      <c r="D75" s="955"/>
      <c r="E75" s="955"/>
      <c r="F75" s="955"/>
      <c r="G75" s="955"/>
      <c r="K75" s="1030"/>
      <c r="L75" s="1030"/>
      <c r="M75" s="934" t="s">
        <v>9</v>
      </c>
      <c r="N75" s="910" t="s">
        <v>3</v>
      </c>
      <c r="O75" s="891" t="s">
        <v>246</v>
      </c>
      <c r="P75" s="913"/>
      <c r="Q75" s="914"/>
      <c r="R75" s="915"/>
      <c r="S75" s="889"/>
      <c r="T75" s="997"/>
      <c r="U75" s="997"/>
      <c r="V75" s="997" t="str">
        <f>IF(AND(W75="Y",X75="Y"),"Passed",IF(T75="M","Passed", ""))</f>
        <v/>
      </c>
      <c r="W75" s="997"/>
      <c r="X75" s="997"/>
      <c r="Y75" s="916"/>
      <c r="Z75" s="981">
        <f t="shared" si="5"/>
        <v>0</v>
      </c>
      <c r="AA75" s="982"/>
      <c r="AB75" s="982"/>
      <c r="AC75" s="982"/>
      <c r="AD75" s="982"/>
      <c r="AE75" s="980"/>
      <c r="AF75" s="980"/>
      <c r="AG75" s="980"/>
      <c r="AH75" s="980"/>
      <c r="AI75" s="980"/>
      <c r="AJ75" s="980"/>
    </row>
    <row r="76" spans="1:36" x14ac:dyDescent="0.3">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C80" s="955"/>
      <c r="D80" s="955"/>
      <c r="E80" s="955"/>
      <c r="F80" s="955"/>
      <c r="G80" s="955"/>
    </row>
    <row r="81" spans="3:7" x14ac:dyDescent="0.3">
      <c r="C81" s="955"/>
      <c r="D81" s="955"/>
      <c r="E81" s="955"/>
      <c r="F81" s="955"/>
      <c r="G81" s="955"/>
    </row>
    <row r="82" spans="3:7" x14ac:dyDescent="0.3">
      <c r="C82" s="955"/>
      <c r="D82" s="955"/>
      <c r="E82" s="955"/>
      <c r="F82" s="955"/>
      <c r="G82" s="955"/>
    </row>
    <row r="83" spans="3:7" x14ac:dyDescent="0.3">
      <c r="C83" s="955"/>
      <c r="D83" s="955"/>
      <c r="E83" s="955"/>
      <c r="F83" s="955"/>
      <c r="G83" s="955"/>
    </row>
    <row r="84" spans="3:7" x14ac:dyDescent="0.3">
      <c r="C84" s="955"/>
      <c r="D84" s="955"/>
      <c r="E84" s="955"/>
      <c r="F84" s="955"/>
      <c r="G84" s="955"/>
    </row>
    <row r="85" spans="3:7" x14ac:dyDescent="0.3">
      <c r="C85" s="955"/>
      <c r="D85" s="955"/>
      <c r="E85" s="955"/>
      <c r="F85" s="955"/>
      <c r="G85" s="955"/>
    </row>
    <row r="86" spans="3:7" x14ac:dyDescent="0.3">
      <c r="C86" s="955"/>
      <c r="D86" s="955"/>
      <c r="E86" s="955"/>
      <c r="F86" s="955"/>
      <c r="G86" s="955"/>
    </row>
    <row r="87" spans="3:7" x14ac:dyDescent="0.3">
      <c r="C87" s="955"/>
      <c r="D87" s="955"/>
      <c r="E87" s="955"/>
      <c r="F87" s="955"/>
      <c r="G87" s="955"/>
    </row>
    <row r="88" spans="3:7" x14ac:dyDescent="0.3">
      <c r="C88" s="955"/>
      <c r="D88" s="955"/>
      <c r="E88" s="955"/>
      <c r="F88" s="955"/>
      <c r="G88" s="955"/>
    </row>
    <row r="89" spans="3:7" x14ac:dyDescent="0.3">
      <c r="C89" s="955"/>
      <c r="D89" s="955"/>
      <c r="E89" s="955"/>
      <c r="F89" s="955"/>
      <c r="G89" s="955"/>
    </row>
    <row r="90" spans="3:7" x14ac:dyDescent="0.3">
      <c r="C90" s="955"/>
      <c r="D90" s="955"/>
      <c r="E90" s="955"/>
      <c r="F90" s="955"/>
      <c r="G90" s="955"/>
    </row>
    <row r="91" spans="3:7" x14ac:dyDescent="0.3">
      <c r="C91" s="955"/>
      <c r="D91" s="955"/>
      <c r="E91" s="955"/>
      <c r="F91" s="955"/>
      <c r="G91" s="955"/>
    </row>
    <row r="92" spans="3:7" x14ac:dyDescent="0.3">
      <c r="C92" s="955"/>
      <c r="D92" s="955"/>
      <c r="E92" s="955"/>
      <c r="F92" s="955"/>
      <c r="G92" s="955"/>
    </row>
    <row r="93" spans="3:7" x14ac:dyDescent="0.3">
      <c r="C93" s="955"/>
      <c r="D93" s="955"/>
      <c r="E93" s="955"/>
      <c r="F93" s="955"/>
      <c r="G93" s="955"/>
    </row>
    <row r="94" spans="3:7" x14ac:dyDescent="0.3">
      <c r="C94" s="955"/>
      <c r="D94" s="955"/>
      <c r="E94" s="955"/>
      <c r="F94" s="955"/>
      <c r="G94" s="955"/>
    </row>
    <row r="95" spans="3:7" x14ac:dyDescent="0.3">
      <c r="C95" s="955"/>
      <c r="D95" s="955"/>
      <c r="E95" s="955"/>
      <c r="F95" s="955"/>
      <c r="G95" s="955"/>
    </row>
    <row r="96" spans="3:7" x14ac:dyDescent="0.3">
      <c r="C96" s="955"/>
      <c r="D96" s="955"/>
      <c r="E96" s="955"/>
      <c r="F96" s="955"/>
      <c r="G96" s="955"/>
    </row>
    <row r="97" spans="3:7" x14ac:dyDescent="0.3">
      <c r="C97" s="955"/>
      <c r="D97" s="955"/>
      <c r="E97" s="955"/>
      <c r="F97" s="955"/>
      <c r="G97" s="955"/>
    </row>
    <row r="98" spans="3:7" x14ac:dyDescent="0.3">
      <c r="C98" s="955"/>
      <c r="D98" s="955"/>
      <c r="E98" s="955"/>
      <c r="F98" s="955"/>
      <c r="G98" s="955"/>
    </row>
    <row r="99" spans="3:7" x14ac:dyDescent="0.3">
      <c r="C99" s="955"/>
      <c r="D99" s="955"/>
      <c r="E99" s="955"/>
      <c r="F99" s="955"/>
      <c r="G99" s="955"/>
    </row>
    <row r="100" spans="3:7" x14ac:dyDescent="0.3">
      <c r="C100" s="955"/>
      <c r="D100" s="955"/>
      <c r="E100" s="955"/>
      <c r="F100" s="955"/>
      <c r="G100" s="955"/>
    </row>
    <row r="101" spans="3:7" x14ac:dyDescent="0.3">
      <c r="C101" s="955"/>
      <c r="D101" s="955"/>
      <c r="E101" s="955"/>
      <c r="F101" s="955"/>
      <c r="G101" s="955"/>
    </row>
    <row r="102" spans="3:7" x14ac:dyDescent="0.3">
      <c r="C102" s="955"/>
      <c r="D102" s="955"/>
      <c r="E102" s="955"/>
      <c r="F102" s="955"/>
      <c r="G102" s="955"/>
    </row>
    <row r="103" spans="3:7" x14ac:dyDescent="0.3">
      <c r="C103" s="955"/>
      <c r="D103" s="955"/>
      <c r="E103" s="955"/>
      <c r="F103" s="955"/>
      <c r="G103" s="955"/>
    </row>
    <row r="104" spans="3:7" x14ac:dyDescent="0.3">
      <c r="C104" s="955"/>
      <c r="D104" s="955"/>
      <c r="E104" s="955"/>
      <c r="F104" s="955"/>
      <c r="G104" s="955"/>
    </row>
    <row r="105" spans="3:7" x14ac:dyDescent="0.3">
      <c r="C105" s="955"/>
      <c r="D105" s="955"/>
      <c r="E105" s="955"/>
      <c r="F105" s="955"/>
      <c r="G105" s="955"/>
    </row>
    <row r="106" spans="3:7" x14ac:dyDescent="0.3">
      <c r="C106" s="955"/>
      <c r="D106" s="955"/>
      <c r="E106" s="955"/>
      <c r="F106" s="955"/>
      <c r="G106" s="955"/>
    </row>
    <row r="107" spans="3:7" x14ac:dyDescent="0.3">
      <c r="C107" s="955"/>
      <c r="D107" s="955"/>
      <c r="E107" s="955"/>
      <c r="F107" s="955"/>
      <c r="G107" s="955"/>
    </row>
    <row r="108" spans="3:7" x14ac:dyDescent="0.3">
      <c r="C108" s="955"/>
      <c r="D108" s="955"/>
      <c r="E108" s="955"/>
      <c r="F108" s="955"/>
      <c r="G108" s="955"/>
    </row>
    <row r="109" spans="3:7" x14ac:dyDescent="0.3">
      <c r="C109" s="955"/>
      <c r="D109" s="955"/>
      <c r="E109" s="955"/>
      <c r="F109" s="955"/>
      <c r="G109" s="955"/>
    </row>
    <row r="110" spans="3:7" x14ac:dyDescent="0.3">
      <c r="C110" s="955"/>
      <c r="D110" s="955"/>
      <c r="E110" s="955"/>
      <c r="F110" s="955"/>
      <c r="G110" s="955"/>
    </row>
    <row r="111" spans="3:7" x14ac:dyDescent="0.3">
      <c r="C111" s="955"/>
      <c r="D111" s="955"/>
      <c r="E111" s="955"/>
      <c r="F111" s="955"/>
      <c r="G111" s="955"/>
    </row>
    <row r="112" spans="3:7" x14ac:dyDescent="0.3">
      <c r="C112" s="955"/>
      <c r="D112" s="955"/>
      <c r="E112" s="955"/>
      <c r="F112" s="955"/>
      <c r="G112" s="955"/>
    </row>
    <row r="113" spans="3:7" x14ac:dyDescent="0.3">
      <c r="C113" s="955"/>
      <c r="D113" s="955"/>
      <c r="E113" s="955"/>
      <c r="F113" s="955"/>
      <c r="G113" s="955"/>
    </row>
    <row r="114" spans="3:7" x14ac:dyDescent="0.3">
      <c r="C114" s="955"/>
      <c r="D114" s="955"/>
      <c r="E114" s="955"/>
      <c r="F114" s="955"/>
      <c r="G114" s="955"/>
    </row>
    <row r="115" spans="3:7" x14ac:dyDescent="0.3">
      <c r="C115" s="955"/>
      <c r="D115" s="955"/>
      <c r="E115" s="955"/>
      <c r="F115" s="955"/>
      <c r="G115" s="955"/>
    </row>
    <row r="116" spans="3:7" x14ac:dyDescent="0.3">
      <c r="C116" s="955"/>
      <c r="D116" s="955"/>
      <c r="E116" s="955"/>
      <c r="F116" s="955"/>
      <c r="G116" s="955"/>
    </row>
    <row r="117" spans="3:7" x14ac:dyDescent="0.3">
      <c r="C117" s="955"/>
      <c r="D117" s="955"/>
      <c r="E117" s="955"/>
      <c r="F117" s="955"/>
      <c r="G117" s="955"/>
    </row>
    <row r="118" spans="3:7" x14ac:dyDescent="0.3">
      <c r="C118" s="955"/>
      <c r="D118" s="955"/>
      <c r="E118" s="955"/>
      <c r="F118" s="955"/>
      <c r="G118" s="955"/>
    </row>
    <row r="119" spans="3:7" x14ac:dyDescent="0.3">
      <c r="C119" s="955"/>
      <c r="D119" s="955"/>
      <c r="E119" s="955"/>
      <c r="F119" s="955"/>
      <c r="G119" s="955"/>
    </row>
    <row r="120" spans="3:7" x14ac:dyDescent="0.3">
      <c r="C120" s="955"/>
      <c r="D120" s="955"/>
      <c r="E120" s="955"/>
      <c r="F120" s="955"/>
      <c r="G120" s="955"/>
    </row>
    <row r="121" spans="3:7" x14ac:dyDescent="0.3">
      <c r="C121" s="955"/>
      <c r="D121" s="955"/>
      <c r="E121" s="955"/>
      <c r="F121" s="955"/>
      <c r="G121" s="955"/>
    </row>
    <row r="122" spans="3:7" x14ac:dyDescent="0.3">
      <c r="C122" s="955"/>
      <c r="D122" s="955"/>
      <c r="E122" s="955"/>
      <c r="F122" s="955"/>
      <c r="G122" s="955"/>
    </row>
    <row r="123" spans="3:7" x14ac:dyDescent="0.3">
      <c r="C123" s="955"/>
      <c r="D123" s="955"/>
      <c r="E123" s="955"/>
      <c r="F123" s="955"/>
      <c r="G123" s="955"/>
    </row>
    <row r="124" spans="3:7" x14ac:dyDescent="0.3">
      <c r="C124" s="955"/>
      <c r="D124" s="955"/>
      <c r="E124" s="955"/>
      <c r="F124" s="955"/>
      <c r="G124" s="955"/>
    </row>
    <row r="125" spans="3:7" x14ac:dyDescent="0.3">
      <c r="C125" s="955"/>
      <c r="D125" s="955"/>
      <c r="E125" s="955"/>
      <c r="F125" s="955"/>
      <c r="G125" s="955"/>
    </row>
    <row r="126" spans="3:7" x14ac:dyDescent="0.3">
      <c r="C126" s="955"/>
      <c r="D126" s="955"/>
      <c r="E126" s="955"/>
      <c r="F126" s="955"/>
      <c r="G126" s="955"/>
    </row>
    <row r="127" spans="3:7" x14ac:dyDescent="0.3">
      <c r="C127" s="955"/>
      <c r="D127" s="955"/>
      <c r="E127" s="955"/>
      <c r="F127" s="955"/>
      <c r="G127" s="955"/>
    </row>
    <row r="128" spans="3: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3:AN66"/>
  <mergeCells count="48">
    <mergeCell ref="AG70:AH70"/>
    <mergeCell ref="AI70:AJ70"/>
    <mergeCell ref="AI58:AJ58"/>
    <mergeCell ref="A64:G64"/>
    <mergeCell ref="A66:G66"/>
    <mergeCell ref="K69:Y69"/>
    <mergeCell ref="M70:M71"/>
    <mergeCell ref="N70:N71"/>
    <mergeCell ref="Z70:Z71"/>
    <mergeCell ref="AA70:AB70"/>
    <mergeCell ref="AC70:AD70"/>
    <mergeCell ref="AE70:AF70"/>
    <mergeCell ref="AI38:AJ38"/>
    <mergeCell ref="K57:Y57"/>
    <mergeCell ref="M58:M59"/>
    <mergeCell ref="N58:N59"/>
    <mergeCell ref="Z58:Z59"/>
    <mergeCell ref="AA58:AB58"/>
    <mergeCell ref="AC58:AD58"/>
    <mergeCell ref="AE58:AF58"/>
    <mergeCell ref="AG58:AH58"/>
    <mergeCell ref="AE17:AF17"/>
    <mergeCell ref="AG17:AH17"/>
    <mergeCell ref="AI17:AJ17"/>
    <mergeCell ref="K37:Y37"/>
    <mergeCell ref="M38:M39"/>
    <mergeCell ref="N38:N39"/>
    <mergeCell ref="Z38:Z39"/>
    <mergeCell ref="AA38:AB38"/>
    <mergeCell ref="AC38:AD38"/>
    <mergeCell ref="AE38:AF38"/>
    <mergeCell ref="M17:M18"/>
    <mergeCell ref="N17:N18"/>
    <mergeCell ref="Z17:Z18"/>
    <mergeCell ref="AA17:AB17"/>
    <mergeCell ref="AC17:AD17"/>
    <mergeCell ref="AG38:AH38"/>
    <mergeCell ref="AC2:AD2"/>
    <mergeCell ref="AE2:AF2"/>
    <mergeCell ref="AG2:AH2"/>
    <mergeCell ref="AI2:AJ2"/>
    <mergeCell ref="K16:Y16"/>
    <mergeCell ref="AA2:AB2"/>
    <mergeCell ref="A1:H1"/>
    <mergeCell ref="K1:Y1"/>
    <mergeCell ref="M2:M3"/>
    <mergeCell ref="N2:N3"/>
    <mergeCell ref="Z2:Z3"/>
  </mergeCells>
  <conditionalFormatting sqref="E13">
    <cfRule type="containsText" dxfId="1770" priority="10" operator="containsText" text="N/A">
      <formula>NOT(ISERROR(SEARCH("N/A",E13)))</formula>
    </cfRule>
    <cfRule type="containsText" dxfId="1769" priority="11" operator="containsText" text="O">
      <formula>NOT(ISERROR(SEARCH("O",E13)))</formula>
    </cfRule>
    <cfRule type="containsText" dxfId="1768" priority="12" operator="containsText" text="M">
      <formula>NOT(ISERROR(SEARCH("M",E13)))</formula>
    </cfRule>
  </conditionalFormatting>
  <conditionalFormatting sqref="C46:G46">
    <cfRule type="containsText" dxfId="1767" priority="19" operator="containsText" text="O">
      <formula>NOT(ISERROR(SEARCH("O",C46)))</formula>
    </cfRule>
  </conditionalFormatting>
  <conditionalFormatting sqref="C46:G46">
    <cfRule type="containsText" dxfId="1766" priority="16" operator="containsText" text="N/A">
      <formula>NOT(ISERROR(SEARCH("N/A",C46)))</formula>
    </cfRule>
    <cfRule type="containsText" dxfId="1765" priority="17" operator="containsText" text="Blank">
      <formula>NOT(ISERROR(SEARCH("Blank",C46)))</formula>
    </cfRule>
    <cfRule type="containsText" dxfId="1764" priority="18" operator="containsText" text="M">
      <formula>NOT(ISERROR(SEARCH("M",C46)))</formula>
    </cfRule>
  </conditionalFormatting>
  <conditionalFormatting sqref="E12">
    <cfRule type="containsText" dxfId="1763" priority="13" operator="containsText" text="N/A">
      <formula>NOT(ISERROR(SEARCH("N/A",E12)))</formula>
    </cfRule>
    <cfRule type="containsText" dxfId="1762" priority="14" operator="containsText" text="O">
      <formula>NOT(ISERROR(SEARCH("O",E12)))</formula>
    </cfRule>
    <cfRule type="containsText" dxfId="1761" priority="15" operator="containsText" text="M">
      <formula>NOT(ISERROR(SEARCH("M",E12)))</formula>
    </cfRule>
  </conditionalFormatting>
  <conditionalFormatting sqref="C7:H7">
    <cfRule type="containsText" dxfId="1760" priority="7" operator="containsText" text="N/A">
      <formula>NOT(ISERROR(SEARCH("N/A",C7)))</formula>
    </cfRule>
    <cfRule type="containsText" dxfId="1759" priority="8" operator="containsText" text="Blank">
      <formula>NOT(ISERROR(SEARCH("Blank",C7)))</formula>
    </cfRule>
    <cfRule type="containsText" dxfId="1758" priority="9" operator="containsText" text="M">
      <formula>NOT(ISERROR(SEARCH("M",C7)))</formula>
    </cfRule>
  </conditionalFormatting>
  <conditionalFormatting sqref="Z4 Z51:Z55 Z40:Z43 Z45:Z49 Z19:Z35">
    <cfRule type="cellIs" dxfId="1757" priority="6" operator="greaterThan">
      <formula>0</formula>
    </cfRule>
  </conditionalFormatting>
  <conditionalFormatting sqref="Z5:Z14">
    <cfRule type="cellIs" dxfId="1756" priority="5" operator="greaterThan">
      <formula>0</formula>
    </cfRule>
  </conditionalFormatting>
  <conditionalFormatting sqref="Z60:Z67">
    <cfRule type="cellIs" dxfId="1755" priority="4" operator="greaterThan">
      <formula>0</formula>
    </cfRule>
  </conditionalFormatting>
  <conditionalFormatting sqref="Z72:Z75">
    <cfRule type="cellIs" dxfId="1754" priority="3" operator="greaterThan">
      <formula>0</formula>
    </cfRule>
  </conditionalFormatting>
  <conditionalFormatting sqref="Z50">
    <cfRule type="cellIs" dxfId="1753" priority="2" operator="greaterThan">
      <formula>0</formula>
    </cfRule>
  </conditionalFormatting>
  <conditionalFormatting sqref="Z44">
    <cfRule type="cellIs" dxfId="1752" priority="1" operator="greaterThan">
      <formula>0</formula>
    </cfRule>
  </conditionalFormatting>
  <dataValidations count="3">
    <dataValidation type="list" allowBlank="1" showInputMessage="1" showErrorMessage="1" sqref="X4:X10 X33 X19 X21 X12 W1:W79">
      <formula1>"Y, N"</formula1>
    </dataValidation>
    <dataValidation type="list" allowBlank="1" showInputMessage="1" showErrorMessage="1" sqref="T70:T79 T58:T68 T2:T15 T38:T56 T17:T36">
      <formula1>"M, O, N/A"</formula1>
    </dataValidation>
    <dataValidation type="list" allowBlank="1" showInputMessage="1" showErrorMessage="1" sqref="V58:V68 V70:V79 V2:V15 V38:V56 V17:V36">
      <formula1>"Passed, Failed, N/A"</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scale="30" fitToHeight="0" orientation="landscape" r:id="rId19"/>
  <drawing r:id="rId20"/>
  <legacyDrawing r:id="rId21"/>
  <controls>
    <mc:AlternateContent xmlns:mc="http://schemas.openxmlformats.org/markup-compatibility/2006">
      <mc:Choice Requires="x14">
        <control shapeId="1134594" r:id="rId22" name="CommandButton2">
          <controlPr defaultSize="0" autoLine="0" r:id="rId23">
            <anchor moveWithCells="1">
              <from>
                <xdr:col>8</xdr:col>
                <xdr:colOff>121920</xdr:colOff>
                <xdr:row>10</xdr:row>
                <xdr:rowOff>0</xdr:rowOff>
              </from>
              <to>
                <xdr:col>9</xdr:col>
                <xdr:colOff>441960</xdr:colOff>
                <xdr:row>12</xdr:row>
                <xdr:rowOff>91440</xdr:rowOff>
              </to>
            </anchor>
          </controlPr>
        </control>
      </mc:Choice>
      <mc:Fallback>
        <control shapeId="1134594" r:id="rId22" name="CommandButton2"/>
      </mc:Fallback>
    </mc:AlternateContent>
    <mc:AlternateContent xmlns:mc="http://schemas.openxmlformats.org/markup-compatibility/2006">
      <mc:Choice Requires="x14">
        <control shapeId="1134593" r:id="rId24" name="CommandButton1">
          <controlPr defaultSize="0" autoLine="0" r:id="rId25">
            <anchor moveWithCells="1">
              <from>
                <xdr:col>8</xdr:col>
                <xdr:colOff>114300</xdr:colOff>
                <xdr:row>6</xdr:row>
                <xdr:rowOff>106680</xdr:rowOff>
              </from>
              <to>
                <xdr:col>9</xdr:col>
                <xdr:colOff>403860</xdr:colOff>
                <xdr:row>7</xdr:row>
                <xdr:rowOff>99060</xdr:rowOff>
              </to>
            </anchor>
          </controlPr>
        </control>
      </mc:Choice>
      <mc:Fallback>
        <control shapeId="1134593" r:id="rId24" name="CommandButton1"/>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7" tint="0.79998168889431442"/>
    <pageSetUpPr fitToPage="1"/>
  </sheetPr>
  <dimension ref="A1:AN196"/>
  <sheetViews>
    <sheetView showGridLines="0" topLeftCell="A13" zoomScale="85" zoomScaleNormal="85" workbookViewId="0">
      <selection activeCell="F45" sqref="F45"/>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26.109375" style="883" hidden="1" customWidth="1"/>
    <col min="19" max="19" width="12.6640625" style="883" bestFit="1" customWidth="1"/>
    <col min="20" max="20" width="12.5546875" style="883" customWidth="1"/>
    <col min="21" max="21" width="11" style="883" bestFit="1" customWidth="1"/>
    <col min="22" max="22" width="10.44140625" style="883" bestFit="1" customWidth="1"/>
    <col min="23" max="23" width="23.44140625" style="883" hidden="1" customWidth="1"/>
    <col min="24" max="24" width="22.88671875" style="883" hidden="1" customWidth="1"/>
    <col min="25" max="25" width="36.5546875" style="883" customWidth="1"/>
    <col min="26" max="40" width="9.109375" style="883"/>
    <col min="41" max="16384" width="9.109375" style="884"/>
  </cols>
  <sheetData>
    <row r="1" spans="1:36" ht="12.75" customHeight="1" x14ac:dyDescent="0.45">
      <c r="A1" s="1188" t="s">
        <v>82</v>
      </c>
      <c r="B1" s="1189"/>
      <c r="C1" s="1189"/>
      <c r="D1" s="1189"/>
      <c r="E1" s="1189"/>
      <c r="F1" s="1189"/>
      <c r="G1" s="1189"/>
      <c r="H1" s="1189"/>
      <c r="K1" s="1173" t="s">
        <v>395</v>
      </c>
      <c r="L1" s="1174"/>
      <c r="M1" s="1174"/>
      <c r="N1" s="1174"/>
      <c r="O1" s="1174"/>
      <c r="P1" s="1174"/>
      <c r="Q1" s="1174"/>
      <c r="R1" s="1174"/>
      <c r="S1" s="1174"/>
      <c r="T1" s="1174"/>
      <c r="U1" s="1174"/>
      <c r="V1" s="1174"/>
      <c r="W1" s="1174"/>
      <c r="X1" s="1174"/>
      <c r="Y1" s="1174"/>
      <c r="Z1" s="985"/>
      <c r="AA1" s="1026"/>
      <c r="AB1" s="1026"/>
      <c r="AC1" s="1026"/>
      <c r="AD1" s="1026"/>
      <c r="AE1" s="1026"/>
      <c r="AF1" s="1026"/>
      <c r="AG1" s="1026"/>
      <c r="AH1" s="1026"/>
      <c r="AI1" s="1026"/>
      <c r="AJ1" s="1026"/>
    </row>
    <row r="2" spans="1:36" ht="27.6" x14ac:dyDescent="0.3">
      <c r="A2" s="932" t="s">
        <v>367</v>
      </c>
      <c r="B2" s="997" t="s">
        <v>252</v>
      </c>
      <c r="C2" s="884"/>
      <c r="D2" s="884"/>
      <c r="E2" s="884"/>
      <c r="F2" s="884"/>
      <c r="G2" s="884"/>
      <c r="H2" s="884"/>
      <c r="K2" s="1038" t="s">
        <v>133</v>
      </c>
      <c r="L2" s="1038" t="s">
        <v>91</v>
      </c>
      <c r="M2" s="1182" t="s">
        <v>75</v>
      </c>
      <c r="N2" s="1190" t="s">
        <v>134</v>
      </c>
      <c r="O2" s="1038" t="s">
        <v>135</v>
      </c>
      <c r="P2" s="1038" t="s">
        <v>136</v>
      </c>
      <c r="Q2" s="1038" t="s">
        <v>137</v>
      </c>
      <c r="R2" s="1038" t="s">
        <v>138</v>
      </c>
      <c r="S2" s="1027" t="s">
        <v>139</v>
      </c>
      <c r="T2" s="1027" t="s">
        <v>344</v>
      </c>
      <c r="U2" s="1027" t="s">
        <v>342</v>
      </c>
      <c r="V2" s="1027" t="s">
        <v>343</v>
      </c>
      <c r="W2" s="1027" t="s">
        <v>375</v>
      </c>
      <c r="X2" s="1027" t="s">
        <v>376</v>
      </c>
      <c r="Y2" s="1038"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42985</v>
      </c>
      <c r="C3" s="950"/>
      <c r="D3" s="884"/>
      <c r="E3" s="884"/>
      <c r="F3" s="884"/>
      <c r="G3" s="884"/>
      <c r="H3" s="884"/>
      <c r="K3" s="1031"/>
      <c r="L3" s="1031"/>
      <c r="M3" s="1183"/>
      <c r="N3" s="1185"/>
      <c r="O3" s="1031"/>
      <c r="P3" s="888" t="s">
        <v>141</v>
      </c>
      <c r="Q3" s="1031"/>
      <c r="R3" s="1031"/>
      <c r="S3" s="1027"/>
      <c r="T3" s="1027"/>
      <c r="U3" s="1027"/>
      <c r="V3" s="1027"/>
      <c r="W3" s="1027"/>
      <c r="X3" s="1027"/>
      <c r="Y3" s="1031"/>
      <c r="Z3" s="1187"/>
      <c r="AA3" s="1023" t="s">
        <v>672</v>
      </c>
      <c r="AB3" s="1023" t="s">
        <v>673</v>
      </c>
      <c r="AC3" s="1023" t="s">
        <v>672</v>
      </c>
      <c r="AD3" s="1023" t="s">
        <v>673</v>
      </c>
      <c r="AE3" s="1023" t="s">
        <v>672</v>
      </c>
      <c r="AF3" s="1023" t="s">
        <v>673</v>
      </c>
      <c r="AG3" s="1023" t="s">
        <v>672</v>
      </c>
      <c r="AH3" s="1023" t="s">
        <v>673</v>
      </c>
      <c r="AI3" s="1023" t="s">
        <v>672</v>
      </c>
      <c r="AJ3" s="1023" t="s">
        <v>673</v>
      </c>
    </row>
    <row r="4" spans="1:36" ht="12.75" customHeight="1" x14ac:dyDescent="0.3">
      <c r="A4" s="932" t="s">
        <v>368</v>
      </c>
      <c r="B4" s="949">
        <f ca="1">DATEDIF(B3,TODAY(),"D")/365</f>
        <v>3.1753424657534248</v>
      </c>
      <c r="C4" s="884"/>
      <c r="D4" s="884"/>
      <c r="E4" s="884"/>
      <c r="F4" s="884"/>
      <c r="G4" s="884"/>
      <c r="H4" s="884"/>
      <c r="K4" s="1028" t="s">
        <v>142</v>
      </c>
      <c r="L4" s="1028" t="s">
        <v>143</v>
      </c>
      <c r="M4" s="934" t="s">
        <v>5</v>
      </c>
      <c r="N4" s="929" t="s">
        <v>144</v>
      </c>
      <c r="O4" s="924" t="s">
        <v>372</v>
      </c>
      <c r="P4" s="964" t="s">
        <v>145</v>
      </c>
      <c r="Q4" s="964" t="s">
        <v>146</v>
      </c>
      <c r="R4" s="962" t="s">
        <v>147</v>
      </c>
      <c r="S4" s="889"/>
      <c r="T4" s="997"/>
      <c r="U4" s="997"/>
      <c r="V4" s="997" t="str">
        <f>IF(AND(W4="Y",X4="Y"),"Passed",IF(T4="M","Passed", ""))</f>
        <v>Passed</v>
      </c>
      <c r="W4" s="997" t="s">
        <v>377</v>
      </c>
      <c r="X4" s="997" t="s">
        <v>377</v>
      </c>
      <c r="Y4" s="1042" t="s">
        <v>148</v>
      </c>
      <c r="Z4" s="981">
        <f ca="1">DATEDIF(AA4,AB4,"m")/12+DATEDIF(AC4,AD4,"m")/12+DATEDIF(AE4,AF4,"m")/12+DATEDIF(AG4,AH4,"m")/12+DATEDIF(AI4,AJ4,"m")/12</f>
        <v>3.1666666666666665</v>
      </c>
      <c r="AA4" s="999">
        <v>42985</v>
      </c>
      <c r="AB4" s="982">
        <f ca="1">TODAY()</f>
        <v>44144</v>
      </c>
      <c r="AC4" s="982"/>
      <c r="AD4" s="982"/>
      <c r="AE4" s="980"/>
      <c r="AF4" s="980"/>
      <c r="AG4" s="980"/>
      <c r="AH4" s="980"/>
      <c r="AI4" s="980"/>
      <c r="AJ4" s="980"/>
    </row>
    <row r="5" spans="1:36" ht="12.75" customHeight="1" x14ac:dyDescent="0.3">
      <c r="A5" s="932" t="s">
        <v>387</v>
      </c>
      <c r="B5" s="949">
        <v>1.5833333333333333</v>
      </c>
      <c r="C5" s="951"/>
      <c r="D5" s="884"/>
      <c r="E5" s="884"/>
      <c r="F5" s="884"/>
      <c r="G5" s="884"/>
      <c r="H5" s="884"/>
      <c r="K5" s="1029"/>
      <c r="L5" s="1029"/>
      <c r="M5" s="934" t="s">
        <v>5</v>
      </c>
      <c r="N5" s="929" t="s">
        <v>144</v>
      </c>
      <c r="O5" s="924" t="s">
        <v>373</v>
      </c>
      <c r="P5" s="966"/>
      <c r="Q5" s="965" t="s">
        <v>150</v>
      </c>
      <c r="R5" s="963" t="s">
        <v>151</v>
      </c>
      <c r="S5" s="889"/>
      <c r="T5" s="997"/>
      <c r="U5" s="997"/>
      <c r="V5" s="997" t="str">
        <f t="shared" ref="V5:V12" si="0">IF(AND(W5="Y",X5="Y"),"Passed",IF(T5="M","Passed", ""))</f>
        <v>Passed</v>
      </c>
      <c r="W5" s="997" t="s">
        <v>377</v>
      </c>
      <c r="X5" s="997" t="s">
        <v>377</v>
      </c>
      <c r="Y5" s="1043"/>
      <c r="Z5" s="981">
        <f t="shared" ref="Z5:Z14" ca="1" si="1">DATEDIF(AA5,AB5,"m")/12+DATEDIF(AC5,AD5,"m")/12+DATEDIF(AE5,AF5,"m")/12+DATEDIF(AG5,AH5,"m")/12+DATEDIF(AI5,AJ5,"m")/12</f>
        <v>3.1666666666666665</v>
      </c>
      <c r="AA5" s="999">
        <v>42985</v>
      </c>
      <c r="AB5" s="982">
        <f ca="1">TODAY()</f>
        <v>44144</v>
      </c>
      <c r="AC5" s="982"/>
      <c r="AD5" s="982"/>
      <c r="AE5" s="980"/>
      <c r="AF5" s="980"/>
      <c r="AG5" s="980"/>
      <c r="AH5" s="980"/>
      <c r="AI5" s="980"/>
      <c r="AJ5" s="980"/>
    </row>
    <row r="6" spans="1:36" ht="15" thickBot="1" x14ac:dyDescent="0.35">
      <c r="A6" s="932" t="s">
        <v>388</v>
      </c>
      <c r="B6" s="949">
        <f ca="1">B4+B5</f>
        <v>4.7586757990867579</v>
      </c>
      <c r="C6" s="951"/>
      <c r="K6" s="1029"/>
      <c r="L6" s="1029"/>
      <c r="M6" s="934" t="s">
        <v>5</v>
      </c>
      <c r="N6" s="891" t="s">
        <v>149</v>
      </c>
      <c r="O6" s="918" t="s">
        <v>149</v>
      </c>
      <c r="P6" s="966"/>
      <c r="Q6" s="892" t="s">
        <v>150</v>
      </c>
      <c r="R6" s="893" t="s">
        <v>151</v>
      </c>
      <c r="S6" s="889"/>
      <c r="T6" s="997"/>
      <c r="U6" s="997"/>
      <c r="V6" s="997" t="str">
        <f t="shared" si="0"/>
        <v>Passed</v>
      </c>
      <c r="W6" s="997" t="s">
        <v>377</v>
      </c>
      <c r="X6" s="997" t="s">
        <v>377</v>
      </c>
      <c r="Y6" s="894" t="s">
        <v>152</v>
      </c>
      <c r="Z6" s="981">
        <f t="shared" ca="1" si="1"/>
        <v>3.1666666666666665</v>
      </c>
      <c r="AA6" s="999">
        <v>42985</v>
      </c>
      <c r="AB6" s="982">
        <f ca="1">TODAY()</f>
        <v>44144</v>
      </c>
      <c r="AC6" s="982"/>
      <c r="AD6" s="982"/>
      <c r="AE6" s="980"/>
      <c r="AF6" s="980"/>
      <c r="AG6" s="980"/>
      <c r="AH6" s="980"/>
      <c r="AI6" s="980"/>
      <c r="AJ6" s="980"/>
    </row>
    <row r="7" spans="1:36" ht="28.2"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966"/>
      <c r="Q7" s="964" t="s">
        <v>247</v>
      </c>
      <c r="R7" s="962" t="s">
        <v>154</v>
      </c>
      <c r="S7" s="889"/>
      <c r="T7" s="997"/>
      <c r="U7" s="997"/>
      <c r="V7" s="997" t="str">
        <f t="shared" si="0"/>
        <v>Passed</v>
      </c>
      <c r="W7" s="997" t="s">
        <v>377</v>
      </c>
      <c r="X7" s="997" t="s">
        <v>377</v>
      </c>
      <c r="Y7" s="1042" t="s">
        <v>248</v>
      </c>
      <c r="Z7" s="981">
        <f t="shared" ca="1" si="1"/>
        <v>3.1666666666666665</v>
      </c>
      <c r="AA7" s="999">
        <v>42985</v>
      </c>
      <c r="AB7" s="982">
        <f ca="1">TODAY()</f>
        <v>44144</v>
      </c>
      <c r="AC7" s="982"/>
      <c r="AD7" s="982"/>
      <c r="AE7" s="980"/>
      <c r="AF7" s="980"/>
      <c r="AG7" s="980"/>
      <c r="AH7" s="980"/>
      <c r="AI7" s="980"/>
      <c r="AJ7" s="980"/>
    </row>
    <row r="8" spans="1:36" ht="27.6" customHeight="1" x14ac:dyDescent="0.3">
      <c r="A8" s="937" t="s">
        <v>56</v>
      </c>
      <c r="B8" s="938" t="s">
        <v>182</v>
      </c>
      <c r="C8" s="1003"/>
      <c r="D8" s="1002"/>
      <c r="E8" s="1002" t="s">
        <v>77</v>
      </c>
      <c r="F8" s="1002"/>
      <c r="G8" s="1002"/>
      <c r="H8" s="939">
        <f>IF(C8&lt;&gt;"",'[2]CBL Score Standard'!$D64,IF(D8&lt;&gt;"",SUM('[2]CBL Score Standard'!$D64:$E64),IF(E8&lt;&gt;"",SUM('[2]CBL Score Standard'!$D64:$F64),IF(F8&lt;&gt;"",SUM('[2]CBL Score Standard'!$D64:$G64),IF(G8&lt;&gt;"",SUM('[2]CBL Score Standard'!$D64:$H64,0))))))</f>
        <v>7.468064199148379E-2</v>
      </c>
      <c r="K8" s="1029"/>
      <c r="L8" s="1029"/>
      <c r="M8" s="934" t="s">
        <v>5</v>
      </c>
      <c r="N8" s="931" t="s">
        <v>144</v>
      </c>
      <c r="O8" s="896" t="s">
        <v>517</v>
      </c>
      <c r="P8" s="966"/>
      <c r="Q8" s="892" t="s">
        <v>153</v>
      </c>
      <c r="R8" s="893" t="s">
        <v>156</v>
      </c>
      <c r="S8" s="889"/>
      <c r="T8" s="997"/>
      <c r="U8" s="997"/>
      <c r="V8" s="997" t="str">
        <f t="shared" si="0"/>
        <v>Passed</v>
      </c>
      <c r="W8" s="997" t="s">
        <v>377</v>
      </c>
      <c r="X8" s="997" t="s">
        <v>377</v>
      </c>
      <c r="Y8" s="897" t="s">
        <v>157</v>
      </c>
      <c r="Z8" s="981">
        <f t="shared" si="1"/>
        <v>1</v>
      </c>
      <c r="AA8" s="999">
        <v>42985</v>
      </c>
      <c r="AB8" s="982">
        <v>43350</v>
      </c>
      <c r="AC8" s="982"/>
      <c r="AD8" s="982"/>
      <c r="AE8" s="980"/>
      <c r="AF8" s="980"/>
      <c r="AG8" s="980"/>
      <c r="AH8" s="980"/>
      <c r="AI8" s="980"/>
      <c r="AJ8" s="980"/>
    </row>
    <row r="9" spans="1:36" ht="13.8" customHeight="1" x14ac:dyDescent="0.3">
      <c r="A9" s="940" t="s">
        <v>56</v>
      </c>
      <c r="B9" s="933" t="s">
        <v>427</v>
      </c>
      <c r="C9" s="1003"/>
      <c r="D9" s="1002"/>
      <c r="E9" s="1002" t="s">
        <v>77</v>
      </c>
      <c r="F9" s="1002"/>
      <c r="G9" s="1002"/>
      <c r="H9" s="939">
        <f>IF(C9&lt;&gt;"",'[2]CBL Score Standard'!$D65,IF(D9&lt;&gt;"",SUM('[2]CBL Score Standard'!$D65:$E65),IF(E9&lt;&gt;"",SUM('[2]CBL Score Standard'!$D65:$F65),IF(F9&lt;&gt;"",SUM('[2]CBL Score Standard'!$D65:$G65),IF(G9&lt;&gt;"",SUM('[2]CBL Score Standard'!$D65:$H65,0))))))</f>
        <v>7.468064199148379E-2</v>
      </c>
      <c r="K9" s="1029"/>
      <c r="L9" s="1029"/>
      <c r="M9" s="934" t="s">
        <v>5</v>
      </c>
      <c r="N9" s="931" t="s">
        <v>144</v>
      </c>
      <c r="O9" s="896" t="s">
        <v>661</v>
      </c>
      <c r="P9" s="966"/>
      <c r="Q9" s="892" t="s">
        <v>155</v>
      </c>
      <c r="R9" s="893" t="s">
        <v>158</v>
      </c>
      <c r="S9" s="889"/>
      <c r="T9" s="997"/>
      <c r="U9" s="997"/>
      <c r="V9" s="997" t="str">
        <f t="shared" si="0"/>
        <v>Passed</v>
      </c>
      <c r="W9" s="997" t="s">
        <v>377</v>
      </c>
      <c r="X9" s="997" t="s">
        <v>377</v>
      </c>
      <c r="Y9" s="894" t="s">
        <v>159</v>
      </c>
      <c r="Z9" s="981">
        <f t="shared" si="1"/>
        <v>1</v>
      </c>
      <c r="AA9" s="999">
        <v>42985</v>
      </c>
      <c r="AB9" s="982">
        <v>43350</v>
      </c>
      <c r="AC9" s="982"/>
      <c r="AD9" s="982"/>
      <c r="AE9" s="980"/>
      <c r="AF9" s="980"/>
      <c r="AG9" s="980"/>
      <c r="AH9" s="980"/>
      <c r="AI9" s="980"/>
      <c r="AJ9" s="980"/>
    </row>
    <row r="10" spans="1:36" ht="13.8" customHeight="1" x14ac:dyDescent="0.3">
      <c r="A10" s="940" t="s">
        <v>56</v>
      </c>
      <c r="B10" s="933" t="s">
        <v>663</v>
      </c>
      <c r="C10" s="1003"/>
      <c r="D10" s="1005"/>
      <c r="E10" s="1005" t="s">
        <v>77</v>
      </c>
      <c r="F10" s="1002"/>
      <c r="G10" s="1002"/>
      <c r="H10" s="939">
        <f>IF(C10&lt;&gt;"",'[2]CBL Score Standard'!$D66,IF(D10&lt;&gt;"",SUM('[2]CBL Score Standard'!$D66:$E66),IF(E10&lt;&gt;"",SUM('[2]CBL Score Standard'!$D66:$F66),IF(F10&lt;&gt;"",SUM('[2]CBL Score Standard'!$D66:$G66),IF(G10&lt;&gt;"",SUM('[2]CBL Score Standard'!$D66:$H66,0))))))</f>
        <v>2.8169014084507043E-2</v>
      </c>
      <c r="K10" s="1029"/>
      <c r="L10" s="1029"/>
      <c r="M10" s="934" t="s">
        <v>5</v>
      </c>
      <c r="N10" s="931" t="s">
        <v>144</v>
      </c>
      <c r="O10" s="896" t="s">
        <v>662</v>
      </c>
      <c r="P10" s="966"/>
      <c r="Q10" s="976" t="s">
        <v>659</v>
      </c>
      <c r="R10" s="976" t="s">
        <v>278</v>
      </c>
      <c r="S10" s="889"/>
      <c r="T10" s="997"/>
      <c r="U10" s="997"/>
      <c r="V10" s="997" t="str">
        <f t="shared" si="0"/>
        <v>Passed</v>
      </c>
      <c r="W10" s="997" t="s">
        <v>377</v>
      </c>
      <c r="X10" s="997" t="s">
        <v>377</v>
      </c>
      <c r="Y10" s="899" t="s">
        <v>160</v>
      </c>
      <c r="Z10" s="981">
        <f t="shared" ca="1" si="1"/>
        <v>2.1666666666666665</v>
      </c>
      <c r="AA10" s="982">
        <v>43351</v>
      </c>
      <c r="AB10" s="982">
        <f ca="1">TODAY()</f>
        <v>44144</v>
      </c>
      <c r="AC10" s="982"/>
      <c r="AD10" s="982"/>
      <c r="AE10" s="980"/>
      <c r="AF10" s="980"/>
      <c r="AG10" s="980"/>
      <c r="AH10" s="980"/>
      <c r="AI10" s="980"/>
      <c r="AJ10" s="980"/>
    </row>
    <row r="11" spans="1:36" x14ac:dyDescent="0.3">
      <c r="A11" s="940" t="s">
        <v>56</v>
      </c>
      <c r="B11" s="933" t="s">
        <v>215</v>
      </c>
      <c r="C11" s="1003"/>
      <c r="D11" s="1003"/>
      <c r="E11" s="1005" t="s">
        <v>77</v>
      </c>
      <c r="F11" s="1002"/>
      <c r="G11" s="1002"/>
      <c r="H11" s="939">
        <f>IF(C11&lt;&gt;"",'[2]CBL Score Standard'!$D67,IF(D11&lt;&gt;"",SUM('[2]CBL Score Standard'!$D67:$E67),IF(E11&lt;&gt;"",SUM('[2]CBL Score Standard'!$D67:$F67),IF(F11&lt;&gt;"",SUM('[2]CBL Score Standard'!$D67:$G67),IF(G11&lt;&gt;"",SUM('[2]CBL Score Standard'!$D67:$H67,0))))))</f>
        <v>2.8169014084507043E-2</v>
      </c>
      <c r="K11" s="1029"/>
      <c r="L11" s="1029"/>
      <c r="M11" s="934" t="s">
        <v>5</v>
      </c>
      <c r="N11" s="889" t="s">
        <v>31</v>
      </c>
      <c r="O11" s="925" t="s">
        <v>175</v>
      </c>
      <c r="P11" s="1029"/>
      <c r="Q11" s="890" t="s">
        <v>383</v>
      </c>
      <c r="R11" s="893" t="s">
        <v>176</v>
      </c>
      <c r="S11" s="919" t="s">
        <v>252</v>
      </c>
      <c r="T11" s="620" t="s">
        <v>72</v>
      </c>
      <c r="U11" s="997"/>
      <c r="V11" s="997" t="str">
        <f t="shared" si="0"/>
        <v>Passed</v>
      </c>
      <c r="W11" s="997" t="s">
        <v>377</v>
      </c>
      <c r="X11" s="997"/>
      <c r="Y11" s="897" t="s">
        <v>177</v>
      </c>
      <c r="Z11" s="981">
        <f t="shared" ca="1" si="1"/>
        <v>3.1666666666666665</v>
      </c>
      <c r="AA11" s="999">
        <v>42985</v>
      </c>
      <c r="AB11" s="982">
        <f ca="1">TODAY()</f>
        <v>44144</v>
      </c>
      <c r="AC11" s="982"/>
      <c r="AD11" s="982"/>
      <c r="AE11" s="980"/>
      <c r="AF11" s="980"/>
      <c r="AG11" s="980"/>
      <c r="AH11" s="980"/>
      <c r="AI11" s="980"/>
      <c r="AJ11" s="980"/>
    </row>
    <row r="12" spans="1:36" x14ac:dyDescent="0.3">
      <c r="A12" s="940" t="s">
        <v>63</v>
      </c>
      <c r="B12" s="933" t="s">
        <v>236</v>
      </c>
      <c r="C12" s="1003"/>
      <c r="D12" s="1003"/>
      <c r="E12" s="1003"/>
      <c r="F12" s="1002"/>
      <c r="G12" s="1002"/>
      <c r="H12" s="939" t="b">
        <f>IF(C12&lt;&gt;"",'[2]CBL Score Standard'!$D68,IF(D12&lt;&gt;"",SUM('[2]CBL Score Standard'!$D68:$E68),IF(E12&lt;&gt;"",SUM('[2]CBL Score Standard'!$D68:$F68),IF(F12&lt;&gt;"",SUM('[2]CBL Score Standard'!$D68:$G68),IF(G12&lt;&gt;"",SUM('[2]CBL Score Standard'!$D68:$H68,0))))))</f>
        <v>0</v>
      </c>
      <c r="K12" s="1029"/>
      <c r="L12" s="1029"/>
      <c r="M12" s="934" t="s">
        <v>5</v>
      </c>
      <c r="N12" s="931" t="s">
        <v>31</v>
      </c>
      <c r="O12" s="896" t="s">
        <v>660</v>
      </c>
      <c r="P12" s="995">
        <v>43613</v>
      </c>
      <c r="Q12" s="892" t="s">
        <v>167</v>
      </c>
      <c r="R12" s="893" t="s">
        <v>168</v>
      </c>
      <c r="S12" s="889"/>
      <c r="T12" s="997"/>
      <c r="U12" s="997"/>
      <c r="V12" s="997" t="str">
        <f t="shared" si="0"/>
        <v>Passed</v>
      </c>
      <c r="W12" s="997" t="s">
        <v>377</v>
      </c>
      <c r="X12" s="997" t="s">
        <v>377</v>
      </c>
      <c r="Y12" s="894"/>
      <c r="Z12" s="981">
        <f t="shared" ca="1" si="1"/>
        <v>3.1666666666666665</v>
      </c>
      <c r="AA12" s="999">
        <v>42985</v>
      </c>
      <c r="AB12" s="982">
        <f ca="1">TODAY()</f>
        <v>44144</v>
      </c>
      <c r="AC12" s="982"/>
      <c r="AD12" s="982"/>
      <c r="AE12" s="980"/>
      <c r="AF12" s="980"/>
      <c r="AG12" s="980"/>
      <c r="AH12" s="980"/>
      <c r="AI12" s="980"/>
      <c r="AJ12" s="980"/>
    </row>
    <row r="13" spans="1:36" ht="13.8" customHeight="1"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892" t="s">
        <v>230</v>
      </c>
      <c r="Q13" s="892" t="s">
        <v>230</v>
      </c>
      <c r="R13" s="893" t="s">
        <v>230</v>
      </c>
      <c r="S13" s="69" t="s">
        <v>252</v>
      </c>
      <c r="T13" s="997"/>
      <c r="U13" s="1000">
        <v>43658</v>
      </c>
      <c r="V13" s="997" t="s">
        <v>374</v>
      </c>
      <c r="W13" s="997"/>
      <c r="X13" s="997"/>
      <c r="Y13" s="894" t="s">
        <v>169</v>
      </c>
      <c r="Z13" s="981">
        <f t="shared" ca="1" si="1"/>
        <v>3.1666666666666665</v>
      </c>
      <c r="AA13" s="999">
        <v>42985</v>
      </c>
      <c r="AB13" s="982">
        <f ca="1">TODAY()</f>
        <v>44144</v>
      </c>
      <c r="AC13" s="982"/>
      <c r="AD13" s="982"/>
      <c r="AE13" s="980"/>
      <c r="AF13" s="980"/>
      <c r="AG13" s="980"/>
      <c r="AH13" s="980"/>
      <c r="AI13" s="980"/>
      <c r="AJ13" s="980"/>
    </row>
    <row r="14" spans="1:36" ht="27.6" x14ac:dyDescent="0.3">
      <c r="A14" s="940" t="s">
        <v>55</v>
      </c>
      <c r="B14" s="933" t="s">
        <v>694</v>
      </c>
      <c r="C14" s="1003"/>
      <c r="D14" s="1003"/>
      <c r="E14" s="1002"/>
      <c r="F14" s="1002"/>
      <c r="G14" s="1002"/>
      <c r="H14" s="939" t="b">
        <f>IF(C14&lt;&gt;"",'[2]CBL Score Standard'!$D70,IF(D14&lt;&gt;"",SUM('[2]CBL Score Standard'!$D70:$E70),IF(E14&lt;&gt;"",SUM('[2]CBL Score Standard'!$D70:$F70),IF(F14&lt;&gt;"",SUM('[2]CBL Score Standard'!$D70:$G70),IF(G14&lt;&gt;"",SUM('[2]CBL Score Standard'!$D70:$H70,0))))))</f>
        <v>0</v>
      </c>
      <c r="K14" s="1030"/>
      <c r="L14" s="1030"/>
      <c r="M14" s="934" t="s">
        <v>5</v>
      </c>
      <c r="N14" s="889" t="s">
        <v>41</v>
      </c>
      <c r="O14" s="923" t="s">
        <v>450</v>
      </c>
      <c r="P14" s="995">
        <v>43627</v>
      </c>
      <c r="Q14" s="892" t="s">
        <v>381</v>
      </c>
      <c r="R14" s="893" t="s">
        <v>382</v>
      </c>
      <c r="S14" s="69" t="s">
        <v>252</v>
      </c>
      <c r="T14" s="997"/>
      <c r="U14" s="995">
        <v>43627</v>
      </c>
      <c r="V14" s="997" t="s">
        <v>374</v>
      </c>
      <c r="W14" s="997"/>
      <c r="X14" s="997"/>
      <c r="Y14" s="894" t="s">
        <v>163</v>
      </c>
      <c r="Z14" s="981">
        <f t="shared" ca="1" si="1"/>
        <v>3.1666666666666665</v>
      </c>
      <c r="AA14" s="999">
        <v>42985</v>
      </c>
      <c r="AB14" s="982">
        <f ca="1">TODAY()</f>
        <v>44144</v>
      </c>
      <c r="AC14" s="982"/>
      <c r="AD14" s="982"/>
      <c r="AE14" s="980"/>
      <c r="AF14" s="980"/>
      <c r="AG14" s="980"/>
      <c r="AH14" s="980"/>
      <c r="AI14" s="980"/>
      <c r="AJ14" s="980"/>
    </row>
    <row r="15" spans="1:36" x14ac:dyDescent="0.3">
      <c r="A15" s="940" t="s">
        <v>55</v>
      </c>
      <c r="B15" s="933" t="s">
        <v>185</v>
      </c>
      <c r="C15" s="1003"/>
      <c r="D15" s="1002"/>
      <c r="E15" s="1002" t="s">
        <v>77</v>
      </c>
      <c r="F15" s="1002"/>
      <c r="G15" s="1002"/>
      <c r="H15" s="939">
        <f>IF(C15&lt;&gt;"",'[2]CBL Score Standard'!$D71,IF(D15&lt;&gt;"",SUM('[2]CBL Score Standard'!$D71:$E71),IF(E15&lt;&gt;"",SUM('[2]CBL Score Standard'!$D71:$F71),IF(F15&lt;&gt;"",SUM('[2]CBL Score Standard'!$D71:$G71),IF(G15&lt;&gt;"",SUM('[2]CBL Score Standard'!$D71:$H71,0))))))</f>
        <v>2.8169014084507043E-2</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D16" s="1003"/>
      <c r="E16" s="1006" t="s">
        <v>77</v>
      </c>
      <c r="F16" s="1003"/>
      <c r="G16" s="1003"/>
      <c r="H16" s="939">
        <f>IF(C16&lt;&gt;"",'[2]CBL Score Standard'!$D72,IF(D16&lt;&gt;"",SUM('[2]CBL Score Standard'!$D72:$E72),IF(E16&lt;&gt;"",SUM('[2]CBL Score Standard'!$D72:$F72),IF(F16&lt;&gt;"",SUM('[2]CBL Score Standard'!$D72:$G72),IF(G16&lt;&gt;"",SUM('[2]CBL Score Standard'!$D72:$H72,0))))))</f>
        <v>0</v>
      </c>
      <c r="K16" s="1173" t="s">
        <v>170</v>
      </c>
      <c r="L16" s="1174"/>
      <c r="M16" s="1174"/>
      <c r="N16" s="1174"/>
      <c r="O16" s="1174"/>
      <c r="P16" s="1174"/>
      <c r="Q16" s="1174"/>
      <c r="R16" s="1174"/>
      <c r="S16" s="1174"/>
      <c r="T16" s="1174"/>
      <c r="U16" s="1174"/>
      <c r="V16" s="1174"/>
      <c r="W16" s="1174"/>
      <c r="X16" s="1174"/>
      <c r="Y16" s="1174"/>
      <c r="Z16" s="985"/>
      <c r="AA16" s="1026"/>
      <c r="AB16" s="1026"/>
      <c r="AC16" s="1026"/>
      <c r="AD16" s="1026"/>
      <c r="AE16" s="1026"/>
      <c r="AF16" s="1026"/>
      <c r="AG16" s="1026"/>
      <c r="AH16" s="1026"/>
      <c r="AI16" s="1026"/>
      <c r="AJ16" s="1026"/>
    </row>
    <row r="17" spans="1:36" ht="27.6" x14ac:dyDescent="0.3">
      <c r="A17" s="940" t="s">
        <v>55</v>
      </c>
      <c r="B17" s="933" t="s">
        <v>194</v>
      </c>
      <c r="C17" s="1003"/>
      <c r="D17" s="1003" t="s">
        <v>77</v>
      </c>
      <c r="E17" s="1003"/>
      <c r="F17" s="1003"/>
      <c r="G17" s="1003"/>
      <c r="H17" s="939">
        <f>IF(C17&lt;&gt;"",'[2]CBL Score Standard'!$D73,IF(D17&lt;&gt;"",SUM('[2]CBL Score Standard'!$D73:$E73),IF(E17&lt;&gt;"",SUM('[2]CBL Score Standard'!$D73:$F73),IF(F17&lt;&gt;"",SUM('[2]CBL Score Standard'!$D73:$G73),IF(G17&lt;&gt;"",SUM('[2]CBL Score Standard'!$D73:$H73,0))))))</f>
        <v>0</v>
      </c>
      <c r="K17" s="1037" t="s">
        <v>133</v>
      </c>
      <c r="L17" s="1037" t="s">
        <v>91</v>
      </c>
      <c r="M17" s="1182" t="s">
        <v>75</v>
      </c>
      <c r="N17" s="1184" t="s">
        <v>134</v>
      </c>
      <c r="O17" s="1037" t="s">
        <v>135</v>
      </c>
      <c r="P17" s="1037" t="s">
        <v>136</v>
      </c>
      <c r="Q17" s="1037" t="s">
        <v>137</v>
      </c>
      <c r="R17" s="1037" t="s">
        <v>138</v>
      </c>
      <c r="S17" s="1035" t="s">
        <v>139</v>
      </c>
      <c r="T17" s="1027" t="s">
        <v>344</v>
      </c>
      <c r="U17" s="1027" t="s">
        <v>342</v>
      </c>
      <c r="V17" s="1027"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27.6" customHeight="1" x14ac:dyDescent="0.3">
      <c r="A18" s="940" t="s">
        <v>55</v>
      </c>
      <c r="B18" s="933" t="s">
        <v>196</v>
      </c>
      <c r="C18" s="1003"/>
      <c r="D18" s="1003" t="s">
        <v>77</v>
      </c>
      <c r="E18" s="1003"/>
      <c r="F18" s="1003"/>
      <c r="G18" s="1003"/>
      <c r="H18" s="939">
        <f>IF(C18&lt;&gt;"",'[2]CBL Score Standard'!$D74,IF(D18&lt;&gt;"",SUM('[2]CBL Score Standard'!$D74:$E74),IF(E18&lt;&gt;"",SUM('[2]CBL Score Standard'!$D74:$F74),IF(F18&lt;&gt;"",SUM('[2]CBL Score Standard'!$D74:$G74),IF(G18&lt;&gt;"",SUM('[2]CBL Score Standard'!$D74:$H74,0))))))</f>
        <v>0</v>
      </c>
      <c r="K18" s="1031"/>
      <c r="L18" s="1031"/>
      <c r="M18" s="1183"/>
      <c r="N18" s="1190"/>
      <c r="O18" s="1031"/>
      <c r="P18" s="888" t="s">
        <v>141</v>
      </c>
      <c r="Q18" s="1031"/>
      <c r="R18" s="1031"/>
      <c r="S18" s="1036"/>
      <c r="T18" s="1027"/>
      <c r="U18" s="1027"/>
      <c r="V18" s="1027"/>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ht="12.75" customHeight="1" x14ac:dyDescent="0.3">
      <c r="A19" s="940" t="s">
        <v>55</v>
      </c>
      <c r="B19" s="933" t="s">
        <v>198</v>
      </c>
      <c r="C19" s="1003"/>
      <c r="D19" s="1003" t="s">
        <v>77</v>
      </c>
      <c r="E19" s="1003"/>
      <c r="F19" s="1003"/>
      <c r="G19" s="1003"/>
      <c r="H19" s="939">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028" t="s">
        <v>145</v>
      </c>
      <c r="Q19" s="890" t="s">
        <v>172</v>
      </c>
      <c r="R19" s="893" t="s">
        <v>173</v>
      </c>
      <c r="S19" s="919" t="s">
        <v>252</v>
      </c>
      <c r="T19" s="620" t="s">
        <v>72</v>
      </c>
      <c r="U19" s="997"/>
      <c r="V19" s="997" t="str">
        <f>IF(AND(W19="Y",X19="Y"),"Passed",IF(T19="M","Passed", ""))</f>
        <v>Passed</v>
      </c>
      <c r="W19" s="997" t="s">
        <v>377</v>
      </c>
      <c r="X19" s="997" t="s">
        <v>377</v>
      </c>
      <c r="Y19" s="897" t="s">
        <v>174</v>
      </c>
      <c r="Z19" s="981">
        <f t="shared" ref="Z19:Z35" ca="1" si="2">DATEDIF(AA19,AB19,"m")/12+DATEDIF(AC19,AD19,"m")/12+DATEDIF(AE19,AF19,"m")/12+DATEDIF(AG19,AH19,"m")/12+DATEDIF(AI19,AJ19,"m")/12</f>
        <v>3.1666666666666665</v>
      </c>
      <c r="AA19" s="999">
        <v>42985</v>
      </c>
      <c r="AB19" s="982">
        <f ca="1">TODAY()</f>
        <v>44144</v>
      </c>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030"/>
      <c r="Q20" s="890" t="s">
        <v>179</v>
      </c>
      <c r="R20" s="893" t="s">
        <v>180</v>
      </c>
      <c r="S20" s="919" t="s">
        <v>252</v>
      </c>
      <c r="T20" s="620" t="s">
        <v>72</v>
      </c>
      <c r="U20" s="997"/>
      <c r="V20" s="997" t="str">
        <f t="shared" ref="V20:V35" si="3">IF(AND(W20="Y",X20="Y"),"Passed",IF(T20="M","Passed", ""))</f>
        <v>Passed</v>
      </c>
      <c r="W20" s="997" t="s">
        <v>377</v>
      </c>
      <c r="X20" s="997"/>
      <c r="Y20" s="897" t="s">
        <v>181</v>
      </c>
      <c r="Z20" s="981">
        <f t="shared" ca="1" si="2"/>
        <v>1.8333333333333333</v>
      </c>
      <c r="AA20" s="982">
        <v>43466</v>
      </c>
      <c r="AB20" s="982">
        <f ca="1">TODAY()</f>
        <v>44144</v>
      </c>
      <c r="AC20" s="982"/>
      <c r="AD20" s="982"/>
      <c r="AE20" s="980"/>
      <c r="AF20" s="980"/>
      <c r="AG20" s="980"/>
      <c r="AH20" s="980"/>
      <c r="AI20" s="980"/>
      <c r="AJ20" s="980"/>
    </row>
    <row r="21" spans="1:36" x14ac:dyDescent="0.3">
      <c r="A21" s="940" t="s">
        <v>55</v>
      </c>
      <c r="B21" s="933" t="s">
        <v>664</v>
      </c>
      <c r="C21" s="1003"/>
      <c r="D21" s="1003" t="s">
        <v>77</v>
      </c>
      <c r="E21" s="1005"/>
      <c r="F21" s="1002"/>
      <c r="G21" s="1002"/>
      <c r="H21" s="939">
        <f>IF(C21&lt;&gt;"",'[2]CBL Score Standard'!$D77,IF(D21&lt;&gt;"",SUM('[2]CBL Score Standard'!$D77:$E77),IF(E21&lt;&gt;"",SUM('[2]CBL Score Standard'!$D77:$F77),IF(F21&lt;&gt;"",SUM('[2]CBL Score Standard'!$D77:$G77),IF(G21&lt;&gt;"",SUM('[2]CBL Score Standard'!$D77:$H77,0))))))</f>
        <v>0</v>
      </c>
      <c r="K21" s="1029"/>
      <c r="L21" s="1029"/>
      <c r="M21" s="934" t="s">
        <v>6</v>
      </c>
      <c r="N21" s="889" t="s">
        <v>56</v>
      </c>
      <c r="O21" s="923" t="s">
        <v>182</v>
      </c>
      <c r="P21" s="995">
        <v>43609</v>
      </c>
      <c r="Q21" s="892" t="s">
        <v>172</v>
      </c>
      <c r="R21" s="898" t="s">
        <v>183</v>
      </c>
      <c r="S21" s="919" t="s">
        <v>252</v>
      </c>
      <c r="T21" s="620" t="s">
        <v>72</v>
      </c>
      <c r="U21" s="1000">
        <v>43609</v>
      </c>
      <c r="V21" s="997" t="str">
        <f t="shared" si="3"/>
        <v>Passed</v>
      </c>
      <c r="W21" s="997" t="s">
        <v>377</v>
      </c>
      <c r="X21" s="997" t="s">
        <v>377</v>
      </c>
      <c r="Y21" s="899" t="s">
        <v>184</v>
      </c>
      <c r="Z21" s="981">
        <f t="shared" ca="1" si="2"/>
        <v>1.8333333333333333</v>
      </c>
      <c r="AA21" s="982">
        <v>43466</v>
      </c>
      <c r="AB21" s="982">
        <f ca="1">TODAY()</f>
        <v>44144</v>
      </c>
      <c r="AC21" s="982"/>
      <c r="AD21" s="982"/>
      <c r="AE21" s="980"/>
      <c r="AF21" s="980"/>
      <c r="AG21" s="980"/>
      <c r="AH21" s="980"/>
      <c r="AI21" s="980"/>
      <c r="AJ21" s="980"/>
    </row>
    <row r="22" spans="1:36" x14ac:dyDescent="0.3">
      <c r="A22" s="940" t="s">
        <v>55</v>
      </c>
      <c r="B22" s="933" t="s">
        <v>448</v>
      </c>
      <c r="C22" s="1003"/>
      <c r="D22" s="1003"/>
      <c r="E22" s="1005" t="s">
        <v>77</v>
      </c>
      <c r="F22" s="1002"/>
      <c r="G22" s="1002"/>
      <c r="H22" s="939">
        <f>IF(C22&lt;&gt;"",'[2]CBL Score Standard'!$D78,IF(D22&lt;&gt;"",SUM('[2]CBL Score Standard'!$D78:$E78),IF(E22&lt;&gt;"",SUM('[2]CBL Score Standard'!$D78:$F78),IF(F22&lt;&gt;"",SUM('[2]CBL Score Standard'!$D78:$G78),IF(G22&lt;&gt;"",SUM('[2]CBL Score Standard'!$D78:$H78,0))))))</f>
        <v>2.8169014084507043E-2</v>
      </c>
      <c r="K22" s="1029"/>
      <c r="L22" s="1029"/>
      <c r="M22" s="934" t="s">
        <v>6</v>
      </c>
      <c r="N22" s="889" t="s">
        <v>144</v>
      </c>
      <c r="O22" s="923" t="s">
        <v>187</v>
      </c>
      <c r="P22" s="1029"/>
      <c r="Q22" s="890" t="s">
        <v>153</v>
      </c>
      <c r="R22" s="893" t="s">
        <v>156</v>
      </c>
      <c r="S22" s="889"/>
      <c r="T22" s="997"/>
      <c r="U22" s="997"/>
      <c r="V22" s="997" t="str">
        <f t="shared" si="3"/>
        <v/>
      </c>
      <c r="W22" s="997"/>
      <c r="X22" s="997"/>
      <c r="Y22" s="897" t="s">
        <v>157</v>
      </c>
      <c r="Z22" s="981">
        <f t="shared" si="2"/>
        <v>0</v>
      </c>
      <c r="AA22" s="982"/>
      <c r="AB22" s="982"/>
      <c r="AC22" s="982"/>
      <c r="AD22" s="982"/>
      <c r="AE22" s="980"/>
      <c r="AF22" s="980"/>
      <c r="AG22" s="980"/>
      <c r="AH22" s="980"/>
      <c r="AI22" s="980"/>
      <c r="AJ22" s="980"/>
    </row>
    <row r="23" spans="1:36" ht="12.75" customHeight="1" x14ac:dyDescent="0.3">
      <c r="A23" s="940" t="s">
        <v>55</v>
      </c>
      <c r="B23" s="933" t="s">
        <v>665</v>
      </c>
      <c r="C23" s="1003"/>
      <c r="D23" s="1003"/>
      <c r="E23" s="1005" t="s">
        <v>77</v>
      </c>
      <c r="F23" s="1002"/>
      <c r="G23" s="1002"/>
      <c r="H23" s="939">
        <f>IF(C23&lt;&gt;"",'[2]CBL Score Standard'!$D79,IF(D23&lt;&gt;"",SUM('[2]CBL Score Standard'!$D79:$E79),IF(E23&lt;&gt;"",SUM('[2]CBL Score Standard'!$D79:$F79),IF(F23&lt;&gt;"",SUM('[2]CBL Score Standard'!$D79:$G79),IF(G23&lt;&gt;"",SUM('[2]CBL Score Standard'!$D79:$H79,0))))))</f>
        <v>2.8169014084507043E-2</v>
      </c>
      <c r="K23" s="1029"/>
      <c r="L23" s="1029"/>
      <c r="M23" s="934" t="s">
        <v>6</v>
      </c>
      <c r="N23" s="889" t="s">
        <v>144</v>
      </c>
      <c r="O23" s="923" t="s">
        <v>188</v>
      </c>
      <c r="P23" s="1029"/>
      <c r="Q23" s="892" t="s">
        <v>155</v>
      </c>
      <c r="R23" s="893" t="s">
        <v>158</v>
      </c>
      <c r="S23" s="889"/>
      <c r="T23" s="997"/>
      <c r="U23" s="997"/>
      <c r="V23" s="997" t="s">
        <v>374</v>
      </c>
      <c r="W23" s="997"/>
      <c r="X23" s="997"/>
      <c r="Y23" s="894" t="s">
        <v>159</v>
      </c>
      <c r="Z23" s="981">
        <f t="shared" si="2"/>
        <v>1</v>
      </c>
      <c r="AA23" s="999">
        <v>42985</v>
      </c>
      <c r="AB23" s="982">
        <v>43350</v>
      </c>
      <c r="AC23" s="982"/>
      <c r="AD23" s="982"/>
      <c r="AE23" s="980"/>
      <c r="AF23" s="980"/>
      <c r="AG23" s="980"/>
      <c r="AH23" s="980"/>
      <c r="AI23" s="980"/>
      <c r="AJ23" s="980"/>
    </row>
    <row r="24" spans="1:36" ht="12.75" customHeight="1" x14ac:dyDescent="0.3">
      <c r="A24" s="940" t="s">
        <v>55</v>
      </c>
      <c r="B24" s="933" t="s">
        <v>238</v>
      </c>
      <c r="C24" s="1003"/>
      <c r="D24" s="1003" t="s">
        <v>77</v>
      </c>
      <c r="E24" s="1003"/>
      <c r="F24" s="1002"/>
      <c r="G24" s="1002"/>
      <c r="H24" s="939">
        <f>IF(C24&lt;&gt;"",'[2]CBL Score Standard'!$D80,IF(D24&lt;&gt;"",SUM('[2]CBL Score Standard'!$D80:$E80),IF(E24&lt;&gt;"",SUM('[2]CBL Score Standard'!$D80:$F80),IF(F24&lt;&gt;"",SUM('[2]CBL Score Standard'!$D80:$G80),IF(G24&lt;&gt;"",SUM('[2]CBL Score Standard'!$D80:$H80,0))))))</f>
        <v>0</v>
      </c>
      <c r="K24" s="1029"/>
      <c r="L24" s="1029"/>
      <c r="M24" s="934" t="s">
        <v>6</v>
      </c>
      <c r="N24" s="889" t="s">
        <v>144</v>
      </c>
      <c r="O24" s="923" t="s">
        <v>189</v>
      </c>
      <c r="P24" s="1029"/>
      <c r="Q24" s="976" t="s">
        <v>659</v>
      </c>
      <c r="R24" s="976" t="s">
        <v>278</v>
      </c>
      <c r="S24" s="889"/>
      <c r="T24" s="997"/>
      <c r="U24" s="997"/>
      <c r="V24" s="997" t="s">
        <v>374</v>
      </c>
      <c r="W24" s="997"/>
      <c r="X24" s="997"/>
      <c r="Y24" s="899" t="s">
        <v>160</v>
      </c>
      <c r="Z24" s="981">
        <f t="shared" si="2"/>
        <v>1</v>
      </c>
      <c r="AA24" s="999">
        <v>42985</v>
      </c>
      <c r="AB24" s="982">
        <v>43350</v>
      </c>
      <c r="AC24" s="982"/>
      <c r="AD24" s="982"/>
      <c r="AE24" s="980"/>
      <c r="AF24" s="980"/>
      <c r="AG24" s="980"/>
      <c r="AH24" s="980"/>
      <c r="AI24" s="980"/>
      <c r="AJ24" s="980"/>
    </row>
    <row r="25" spans="1:36" x14ac:dyDescent="0.3">
      <c r="A25" s="940" t="s">
        <v>55</v>
      </c>
      <c r="B25" s="933" t="s">
        <v>515</v>
      </c>
      <c r="C25" s="1003"/>
      <c r="D25" s="1003"/>
      <c r="E25" s="1003"/>
      <c r="F25" s="1002"/>
      <c r="G25" s="1002"/>
      <c r="H25" s="939" t="b">
        <f>IF(C25&lt;&gt;"",'[2]CBL Score Standard'!$D81,IF(D25&lt;&gt;"",SUM('[2]CBL Score Standard'!$D81:$E81),IF(E25&lt;&gt;"",SUM('[2]CBL Score Standard'!$D81:$F81),IF(F25&lt;&gt;"",SUM('[2]CBL Score Standard'!$D81:$G81),IF(G25&lt;&gt;"",SUM('[2]CBL Score Standard'!$D81:$H81,0))))))</f>
        <v>0</v>
      </c>
      <c r="K25" s="1029"/>
      <c r="L25" s="1029"/>
      <c r="M25" s="934" t="s">
        <v>6</v>
      </c>
      <c r="N25" s="889" t="s">
        <v>144</v>
      </c>
      <c r="O25" s="923" t="s">
        <v>190</v>
      </c>
      <c r="P25" s="1029"/>
      <c r="Q25" s="890" t="s">
        <v>161</v>
      </c>
      <c r="R25" s="893" t="s">
        <v>162</v>
      </c>
      <c r="S25" s="889"/>
      <c r="T25" s="997"/>
      <c r="U25" s="997"/>
      <c r="V25" s="997" t="s">
        <v>374</v>
      </c>
      <c r="W25" s="997"/>
      <c r="X25" s="997"/>
      <c r="Y25" s="899" t="s">
        <v>163</v>
      </c>
      <c r="Z25" s="981">
        <f t="shared" ca="1" si="2"/>
        <v>3.1666666666666665</v>
      </c>
      <c r="AA25" s="999">
        <v>42985</v>
      </c>
      <c r="AB25" s="982">
        <f ca="1">TODAY()</f>
        <v>44144</v>
      </c>
      <c r="AC25" s="982"/>
      <c r="AD25" s="982"/>
      <c r="AE25" s="980"/>
      <c r="AF25" s="980"/>
      <c r="AG25" s="980"/>
      <c r="AH25" s="980"/>
      <c r="AI25" s="980"/>
      <c r="AJ25" s="980"/>
    </row>
    <row r="26" spans="1:36" ht="26.4"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030"/>
      <c r="Q26" s="890" t="s">
        <v>164</v>
      </c>
      <c r="R26" s="893" t="s">
        <v>165</v>
      </c>
      <c r="S26" s="889"/>
      <c r="T26" s="997"/>
      <c r="U26" s="997"/>
      <c r="V26" s="997" t="s">
        <v>374</v>
      </c>
      <c r="W26" s="997"/>
      <c r="X26" s="997"/>
      <c r="Y26" s="899" t="s">
        <v>166</v>
      </c>
      <c r="Z26" s="981">
        <f t="shared" si="2"/>
        <v>1</v>
      </c>
      <c r="AA26" s="999">
        <v>42985</v>
      </c>
      <c r="AB26" s="982">
        <v>43350</v>
      </c>
      <c r="AC26" s="982"/>
      <c r="AD26" s="982"/>
      <c r="AE26" s="980"/>
      <c r="AF26" s="980"/>
      <c r="AG26" s="980"/>
      <c r="AH26" s="980"/>
      <c r="AI26" s="980"/>
      <c r="AJ26" s="980"/>
    </row>
    <row r="27" spans="1:36" ht="26.4" customHeight="1"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923" t="s">
        <v>192</v>
      </c>
      <c r="P27" s="995">
        <v>43608</v>
      </c>
      <c r="Q27" s="892" t="s">
        <v>383</v>
      </c>
      <c r="R27" s="898" t="s">
        <v>341</v>
      </c>
      <c r="S27" s="919" t="s">
        <v>252</v>
      </c>
      <c r="T27" s="998" t="s">
        <v>72</v>
      </c>
      <c r="U27" s="1000">
        <v>43608</v>
      </c>
      <c r="V27" s="997" t="s">
        <v>374</v>
      </c>
      <c r="W27" s="997"/>
      <c r="X27" s="997"/>
      <c r="Y27" s="899" t="s">
        <v>193</v>
      </c>
      <c r="Z27" s="981">
        <f t="shared" ca="1" si="2"/>
        <v>2.1666666666666665</v>
      </c>
      <c r="AA27" s="982">
        <v>43350</v>
      </c>
      <c r="AB27" s="982">
        <f ca="1">TODAY()</f>
        <v>44144</v>
      </c>
      <c r="AC27" s="982"/>
      <c r="AD27" s="982"/>
      <c r="AE27" s="980"/>
      <c r="AF27" s="980"/>
      <c r="AG27" s="980"/>
      <c r="AH27" s="980"/>
      <c r="AI27" s="980"/>
      <c r="AJ27" s="980"/>
    </row>
    <row r="28" spans="1:36" ht="27.6" x14ac:dyDescent="0.3">
      <c r="A28" s="940" t="s">
        <v>59</v>
      </c>
      <c r="B28" s="933" t="s">
        <v>684</v>
      </c>
      <c r="C28" s="1003"/>
      <c r="D28" s="1003"/>
      <c r="E28" s="1002" t="s">
        <v>77</v>
      </c>
      <c r="F28" s="1002"/>
      <c r="G28" s="1002"/>
      <c r="H28" s="939">
        <f>IF(C28&lt;&gt;"",'[2]CBL Score Standard'!$D84,IF(D28&lt;&gt;"",SUM('[2]CBL Score Standard'!$D84:$E84),IF(E28&lt;&gt;"",SUM('[2]CBL Score Standard'!$D84:$F84),IF(F28&lt;&gt;"",SUM('[2]CBL Score Standard'!$D84:$G84),IF(G28&lt;&gt;"",SUM('[2]CBL Score Standard'!$D84:$H84,0))))))</f>
        <v>2.8169014084507043E-2</v>
      </c>
      <c r="K28" s="1029"/>
      <c r="L28" s="1029"/>
      <c r="M28" s="934" t="s">
        <v>6</v>
      </c>
      <c r="N28" s="889" t="s">
        <v>55</v>
      </c>
      <c r="O28" s="923" t="s">
        <v>194</v>
      </c>
      <c r="P28" s="995">
        <v>43544</v>
      </c>
      <c r="Q28" s="976" t="s">
        <v>649</v>
      </c>
      <c r="R28" s="976" t="s">
        <v>650</v>
      </c>
      <c r="S28" s="903"/>
      <c r="T28" s="997"/>
      <c r="U28" s="997"/>
      <c r="V28" s="997" t="str">
        <f t="shared" si="3"/>
        <v/>
      </c>
      <c r="W28" s="997"/>
      <c r="X28" s="997"/>
      <c r="Y28" s="899" t="s">
        <v>195</v>
      </c>
      <c r="Z28" s="981">
        <f t="shared" si="2"/>
        <v>0</v>
      </c>
      <c r="AA28" s="982"/>
      <c r="AB28" s="982"/>
      <c r="AC28" s="982"/>
      <c r="AD28" s="982"/>
      <c r="AE28" s="980"/>
      <c r="AF28" s="980"/>
      <c r="AG28" s="980"/>
      <c r="AH28" s="980"/>
      <c r="AI28" s="980"/>
      <c r="AJ28" s="980"/>
    </row>
    <row r="29" spans="1:36" ht="27.6" customHeight="1" x14ac:dyDescent="0.3">
      <c r="A29" s="940" t="s">
        <v>59</v>
      </c>
      <c r="B29" s="933" t="s">
        <v>683</v>
      </c>
      <c r="C29" s="1003"/>
      <c r="D29" s="1003" t="s">
        <v>77</v>
      </c>
      <c r="E29" s="1002"/>
      <c r="F29" s="1002"/>
      <c r="G29" s="1002"/>
      <c r="H29" s="939">
        <f>IF(C29&lt;&gt;"",'[2]CBL Score Standard'!$D85,IF(D29&lt;&gt;"",SUM('[2]CBL Score Standard'!$D85:$E85),IF(E29&lt;&gt;"",SUM('[2]CBL Score Standard'!$D85:$F85),IF(F29&lt;&gt;"",SUM('[2]CBL Score Standard'!$D85:$G85),IF(G29&lt;&gt;"",SUM('[2]CBL Score Standard'!$D85:$H85,0))))))</f>
        <v>0</v>
      </c>
      <c r="K29" s="1029"/>
      <c r="L29" s="1029"/>
      <c r="M29" s="934" t="s">
        <v>6</v>
      </c>
      <c r="N29" s="889" t="s">
        <v>55</v>
      </c>
      <c r="O29" s="923" t="s">
        <v>196</v>
      </c>
      <c r="P29" s="964" t="s">
        <v>145</v>
      </c>
      <c r="Q29" s="976" t="s">
        <v>651</v>
      </c>
      <c r="R29" s="976" t="s">
        <v>652</v>
      </c>
      <c r="S29" s="903"/>
      <c r="T29" s="997"/>
      <c r="U29" s="997"/>
      <c r="V29" s="997" t="str">
        <f t="shared" si="3"/>
        <v/>
      </c>
      <c r="W29" s="997"/>
      <c r="X29" s="997"/>
      <c r="Y29" s="899" t="s">
        <v>197</v>
      </c>
      <c r="Z29" s="981">
        <f t="shared" si="2"/>
        <v>0</v>
      </c>
      <c r="AA29" s="982"/>
      <c r="AB29" s="982"/>
      <c r="AC29" s="982"/>
      <c r="AD29" s="982"/>
      <c r="AE29" s="980"/>
      <c r="AF29" s="980"/>
      <c r="AG29" s="980"/>
      <c r="AH29" s="980"/>
      <c r="AI29" s="980"/>
      <c r="AJ29" s="980"/>
    </row>
    <row r="30" spans="1:36" x14ac:dyDescent="0.3">
      <c r="A30" s="940" t="s">
        <v>149</v>
      </c>
      <c r="B30" s="933" t="s">
        <v>149</v>
      </c>
      <c r="C30" s="1002"/>
      <c r="D30" s="1002"/>
      <c r="E30" s="1002" t="s">
        <v>77</v>
      </c>
      <c r="F30" s="1002"/>
      <c r="G30" s="1002"/>
      <c r="H30" s="939">
        <f>IF(C30&lt;&gt;"",'[2]CBL Score Standard'!$D86,IF(D30&lt;&gt;"",SUM('[2]CBL Score Standard'!$D86:$E86),IF(E30&lt;&gt;"",SUM('[2]CBL Score Standard'!$D86:$F86),IF(F30&lt;&gt;"",SUM('[2]CBL Score Standard'!$D86:$G86),IF(G30&lt;&gt;"",SUM('[2]CBL Score Standard'!$D86:$H86,0))))))</f>
        <v>0.16558973290057469</v>
      </c>
      <c r="K30" s="1029"/>
      <c r="L30" s="1029"/>
      <c r="M30" s="934" t="s">
        <v>6</v>
      </c>
      <c r="N30" s="889" t="s">
        <v>55</v>
      </c>
      <c r="O30" s="923" t="s">
        <v>198</v>
      </c>
      <c r="P30" s="965"/>
      <c r="Q30" s="892" t="s">
        <v>199</v>
      </c>
      <c r="R30" s="898" t="s">
        <v>200</v>
      </c>
      <c r="S30" s="903"/>
      <c r="T30" s="997"/>
      <c r="U30" s="997"/>
      <c r="V30" s="997" t="str">
        <f t="shared" si="3"/>
        <v/>
      </c>
      <c r="W30" s="997"/>
      <c r="X30" s="997"/>
      <c r="Y30" s="902" t="s">
        <v>201</v>
      </c>
      <c r="Z30" s="981">
        <f t="shared" si="2"/>
        <v>0</v>
      </c>
      <c r="AA30" s="982"/>
      <c r="AB30" s="982"/>
      <c r="AC30" s="982"/>
      <c r="AD30" s="982"/>
      <c r="AE30" s="980"/>
      <c r="AF30" s="980"/>
      <c r="AG30" s="980"/>
      <c r="AH30" s="980"/>
      <c r="AI30" s="980"/>
      <c r="AJ30" s="980"/>
    </row>
    <row r="31" spans="1:36" ht="13.8" customHeight="1" x14ac:dyDescent="0.3">
      <c r="A31" s="940" t="s">
        <v>149</v>
      </c>
      <c r="B31" s="933" t="s">
        <v>370</v>
      </c>
      <c r="C31" s="1003"/>
      <c r="D31" s="1003"/>
      <c r="E31" s="1004"/>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923" t="s">
        <v>202</v>
      </c>
      <c r="P31" s="995">
        <v>43629</v>
      </c>
      <c r="Q31" s="892" t="s">
        <v>384</v>
      </c>
      <c r="R31" s="898" t="s">
        <v>385</v>
      </c>
      <c r="S31" s="903"/>
      <c r="T31" s="997"/>
      <c r="U31" s="997"/>
      <c r="V31" s="997" t="str">
        <f t="shared" si="3"/>
        <v/>
      </c>
      <c r="W31" s="997"/>
      <c r="X31" s="997"/>
      <c r="Y31" s="902" t="s">
        <v>203</v>
      </c>
      <c r="Z31" s="981">
        <f t="shared" si="2"/>
        <v>0</v>
      </c>
      <c r="AA31" s="982"/>
      <c r="AB31" s="982"/>
      <c r="AC31" s="982"/>
      <c r="AD31" s="982"/>
      <c r="AE31" s="980"/>
      <c r="AF31" s="980"/>
      <c r="AG31" s="980"/>
      <c r="AH31" s="980"/>
      <c r="AI31" s="980"/>
      <c r="AJ31" s="980"/>
    </row>
    <row r="32" spans="1:36" ht="26.4" customHeight="1" x14ac:dyDescent="0.3">
      <c r="A32" s="940" t="s">
        <v>31</v>
      </c>
      <c r="B32" s="933" t="s">
        <v>660</v>
      </c>
      <c r="C32" s="1002"/>
      <c r="D32" s="1002"/>
      <c r="E32" s="1002" t="s">
        <v>77</v>
      </c>
      <c r="F32" s="1002"/>
      <c r="G32" s="1002"/>
      <c r="H32" s="939">
        <f>IF(C32&lt;&gt;"",'[2]CBL Score Standard'!$D88,IF(D32&lt;&gt;"",SUM('[2]CBL Score Standard'!$D88:$E88),IF(E32&lt;&gt;"",SUM('[2]CBL Score Standard'!$D88:$F88),IF(F32&lt;&gt;"",SUM('[2]CBL Score Standard'!$D88:$G88),IF(G32&lt;&gt;"",SUM('[2]CBL Score Standard'!$D88:$H88,0))))))</f>
        <v>0.16558973290057469</v>
      </c>
      <c r="K32" s="1029"/>
      <c r="L32" s="1029"/>
      <c r="M32" s="934" t="s">
        <v>6</v>
      </c>
      <c r="N32" s="889" t="s">
        <v>56</v>
      </c>
      <c r="O32" s="923" t="s">
        <v>427</v>
      </c>
      <c r="P32" s="995">
        <v>43613</v>
      </c>
      <c r="Q32" s="892" t="s">
        <v>167</v>
      </c>
      <c r="R32" s="898" t="s">
        <v>204</v>
      </c>
      <c r="S32" s="889" t="s">
        <v>532</v>
      </c>
      <c r="T32" s="620" t="s">
        <v>72</v>
      </c>
      <c r="U32" s="993">
        <v>43761</v>
      </c>
      <c r="V32" s="1001" t="s">
        <v>374</v>
      </c>
      <c r="W32" s="997" t="s">
        <v>377</v>
      </c>
      <c r="X32" s="997" t="s">
        <v>377</v>
      </c>
      <c r="Y32" s="899" t="s">
        <v>205</v>
      </c>
      <c r="Z32" s="981">
        <f t="shared" ca="1" si="2"/>
        <v>2.1666666666666665</v>
      </c>
      <c r="AA32" s="982">
        <v>43350</v>
      </c>
      <c r="AB32" s="982">
        <f ca="1">TODAY()</f>
        <v>44144</v>
      </c>
      <c r="AC32" s="982"/>
      <c r="AD32" s="982"/>
      <c r="AE32" s="980"/>
      <c r="AF32" s="980"/>
      <c r="AG32" s="980"/>
      <c r="AH32" s="980"/>
      <c r="AI32" s="980"/>
      <c r="AJ32" s="980"/>
    </row>
    <row r="33" spans="1:36" ht="13.8" customHeight="1" x14ac:dyDescent="0.3">
      <c r="A33" s="940" t="s">
        <v>31</v>
      </c>
      <c r="B33" s="933" t="s">
        <v>175</v>
      </c>
      <c r="C33" s="1003"/>
      <c r="D33" s="1002"/>
      <c r="E33" s="1005" t="s">
        <v>77</v>
      </c>
      <c r="F33" s="1002"/>
      <c r="G33" s="1002"/>
      <c r="H33" s="939">
        <f>IF(C33&lt;&gt;"",'[2]CBL Score Standard'!$D89,IF(D33&lt;&gt;"",SUM('[2]CBL Score Standard'!$D89:$E89),IF(E33&lt;&gt;"",SUM('[2]CBL Score Standard'!$D89:$F89),IF(F33&lt;&gt;"",SUM('[2]CBL Score Standard'!$D89:$G89),IF(G33&lt;&gt;"",SUM('[2]CBL Score Standard'!$D89:$H89,0))))))</f>
        <v>0.16558973290057469</v>
      </c>
      <c r="K33" s="1029"/>
      <c r="L33" s="1029"/>
      <c r="M33" s="934" t="s">
        <v>6</v>
      </c>
      <c r="N33" s="889" t="s">
        <v>0</v>
      </c>
      <c r="O33" s="923" t="s">
        <v>426</v>
      </c>
      <c r="P33" s="892" t="s">
        <v>145</v>
      </c>
      <c r="Q33" s="892" t="s">
        <v>206</v>
      </c>
      <c r="R33" s="893" t="s">
        <v>206</v>
      </c>
      <c r="S33" s="903"/>
      <c r="T33" s="997"/>
      <c r="U33" s="997"/>
      <c r="V33" s="997" t="str">
        <f t="shared" si="3"/>
        <v>Passed</v>
      </c>
      <c r="W33" s="997" t="s">
        <v>377</v>
      </c>
      <c r="X33" s="997" t="s">
        <v>377</v>
      </c>
      <c r="Y33" s="894"/>
      <c r="Z33" s="981">
        <f t="shared" ca="1" si="2"/>
        <v>3.1666666666666665</v>
      </c>
      <c r="AA33" s="999">
        <v>42985</v>
      </c>
      <c r="AB33" s="982">
        <f ca="1">TODAY()</f>
        <v>44144</v>
      </c>
      <c r="AC33" s="982"/>
      <c r="AD33" s="982"/>
      <c r="AE33" s="980"/>
      <c r="AF33" s="980"/>
      <c r="AG33" s="980"/>
      <c r="AH33" s="980"/>
      <c r="AI33" s="980"/>
      <c r="AJ33" s="980"/>
    </row>
    <row r="34" spans="1:36" ht="13.8" customHeight="1" x14ac:dyDescent="0.3">
      <c r="A34" s="940" t="s">
        <v>46</v>
      </c>
      <c r="B34" s="933" t="s">
        <v>171</v>
      </c>
      <c r="C34" s="1003"/>
      <c r="D34" s="1002"/>
      <c r="E34" s="1005" t="s">
        <v>77</v>
      </c>
      <c r="F34" s="1002"/>
      <c r="G34" s="1002"/>
      <c r="H34" s="939">
        <f>IF(C34&lt;&gt;"",'[2]CBL Score Standard'!$D90,IF(D34&lt;&gt;"",SUM('[2]CBL Score Standard'!$D90:$E90),IF(E34&lt;&gt;"",SUM('[2]CBL Score Standard'!$D90:$F90),IF(F34&lt;&gt;"",SUM('[2]CBL Score Standard'!$D90:$G90),IF(G34&lt;&gt;"",SUM('[2]CBL Score Standard'!$D90:$H90,0))))))</f>
        <v>7.468064199148379E-2</v>
      </c>
      <c r="K34" s="1029"/>
      <c r="L34" s="1029"/>
      <c r="M34" s="934" t="s">
        <v>6</v>
      </c>
      <c r="N34" s="889" t="s">
        <v>53</v>
      </c>
      <c r="O34" s="926" t="s">
        <v>371</v>
      </c>
      <c r="P34" s="892" t="s">
        <v>145</v>
      </c>
      <c r="Q34" s="892" t="s">
        <v>164</v>
      </c>
      <c r="R34" s="898" t="s">
        <v>207</v>
      </c>
      <c r="S34" s="889" t="s">
        <v>252</v>
      </c>
      <c r="T34" s="997"/>
      <c r="U34" s="997"/>
      <c r="V34" s="997" t="str">
        <f t="shared" si="3"/>
        <v/>
      </c>
      <c r="W34" s="997" t="s">
        <v>377</v>
      </c>
      <c r="X34" s="997"/>
      <c r="Y34" s="81" t="s">
        <v>208</v>
      </c>
      <c r="Z34" s="981">
        <f t="shared" si="2"/>
        <v>0</v>
      </c>
      <c r="AA34" s="982"/>
      <c r="AB34" s="982"/>
      <c r="AC34" s="982"/>
      <c r="AD34" s="982"/>
      <c r="AE34" s="980"/>
      <c r="AF34" s="980"/>
      <c r="AG34" s="980"/>
      <c r="AH34" s="980"/>
      <c r="AI34" s="980"/>
      <c r="AJ34" s="980"/>
    </row>
    <row r="35" spans="1:36" ht="13.8" customHeight="1" x14ac:dyDescent="0.3">
      <c r="A35" s="940" t="s">
        <v>2</v>
      </c>
      <c r="B35" s="933" t="s">
        <v>234</v>
      </c>
      <c r="C35" s="1003"/>
      <c r="D35" s="1003"/>
      <c r="E35" s="1003"/>
      <c r="F35" s="1002"/>
      <c r="G35" s="1002"/>
      <c r="H35" s="939" t="b">
        <f>IF(C35&lt;&gt;"",'[2]CBL Score Standard'!$D91,IF(D35&lt;&gt;"",SUM('[2]CBL Score Standard'!$D91:$E91),IF(E35&lt;&gt;"",SUM('[2]CBL Score Standard'!$D91:$F91),IF(F35&lt;&gt;"",SUM('[2]CBL Score Standard'!$D91:$G91),IF(G35&lt;&gt;"",SUM('[2]CBL Score Standard'!$D91:$H91,0))))))</f>
        <v>0</v>
      </c>
      <c r="K35" s="1030"/>
      <c r="L35" s="1030"/>
      <c r="M35" s="934" t="s">
        <v>6</v>
      </c>
      <c r="N35" s="889" t="s">
        <v>54</v>
      </c>
      <c r="O35" s="923" t="s">
        <v>345</v>
      </c>
      <c r="P35" s="995">
        <v>43644</v>
      </c>
      <c r="Q35" s="892" t="s">
        <v>209</v>
      </c>
      <c r="R35" s="898" t="s">
        <v>210</v>
      </c>
      <c r="S35" s="889" t="s">
        <v>252</v>
      </c>
      <c r="T35" s="997"/>
      <c r="U35" s="997"/>
      <c r="V35" s="997" t="str">
        <f t="shared" si="3"/>
        <v/>
      </c>
      <c r="W35" s="997"/>
      <c r="X35" s="997"/>
      <c r="Y35" s="973" t="s">
        <v>629</v>
      </c>
      <c r="Z35" s="981">
        <f t="shared" si="2"/>
        <v>0</v>
      </c>
      <c r="AA35" s="982"/>
      <c r="AB35" s="982"/>
      <c r="AC35" s="982"/>
      <c r="AD35" s="982"/>
      <c r="AE35" s="980"/>
      <c r="AF35" s="980"/>
      <c r="AG35" s="980"/>
      <c r="AH35" s="980"/>
      <c r="AI35" s="980"/>
      <c r="AJ35" s="980"/>
    </row>
    <row r="36" spans="1:36" x14ac:dyDescent="0.3">
      <c r="A36" s="940" t="s">
        <v>54</v>
      </c>
      <c r="B36" s="933" t="s">
        <v>425</v>
      </c>
      <c r="C36" s="1002"/>
      <c r="D36" s="1002"/>
      <c r="E36" s="1002" t="s">
        <v>77</v>
      </c>
      <c r="F36" s="1002"/>
      <c r="G36" s="1002"/>
      <c r="H36" s="939">
        <f>IF(C36&lt;&gt;"",'[2]CBL Score Standard'!$D92,IF(D36&lt;&gt;"",SUM('[2]CBL Score Standard'!$D92:$E92),IF(E36&lt;&gt;"",SUM('[2]CBL Score Standard'!$D92:$F92),IF(F36&lt;&gt;"",SUM('[2]CBL Score Standard'!$D92:$G92),IF(G36&lt;&gt;"",SUM('[2]CBL Score Standard'!$D92:$H92,0))))))</f>
        <v>0.16558973290057469</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2" t="s">
        <v>77</v>
      </c>
      <c r="E37" s="1002"/>
      <c r="F37" s="1002"/>
      <c r="G37" s="1002"/>
      <c r="H37" s="939">
        <f>IF(C37&lt;&gt;"",'[2]CBL Score Standard'!$D93,IF(D37&lt;&gt;"",SUM('[2]CBL Score Standard'!$D93:$E93),IF(E37&lt;&gt;"",SUM('[2]CBL Score Standard'!$D93:$F93),IF(F37&lt;&gt;"",SUM('[2]CBL Score Standard'!$D93:$G93),IF(G37&lt;&gt;"",SUM('[2]CBL Score Standard'!$D93:$H93,0))))))</f>
        <v>4.6511627906976744E-2</v>
      </c>
      <c r="K37" s="1173" t="s">
        <v>211</v>
      </c>
      <c r="L37" s="1174"/>
      <c r="M37" s="1174"/>
      <c r="N37" s="1174"/>
      <c r="O37" s="1174"/>
      <c r="P37" s="1174"/>
      <c r="Q37" s="1174"/>
      <c r="R37" s="1174"/>
      <c r="S37" s="1174"/>
      <c r="T37" s="1174"/>
      <c r="U37" s="1174"/>
      <c r="V37" s="1174"/>
      <c r="W37" s="1174"/>
      <c r="X37" s="1174"/>
      <c r="Y37" s="1174"/>
      <c r="Z37" s="985"/>
      <c r="AA37" s="1026"/>
      <c r="AB37" s="1026"/>
      <c r="AC37" s="1026"/>
      <c r="AD37" s="1026"/>
      <c r="AE37" s="1026"/>
      <c r="AF37" s="1026"/>
      <c r="AG37" s="1026"/>
      <c r="AH37" s="1026"/>
      <c r="AI37" s="1026"/>
      <c r="AJ37" s="1026"/>
    </row>
    <row r="38" spans="1:36" ht="27.6" x14ac:dyDescent="0.3">
      <c r="A38" s="940" t="s">
        <v>54</v>
      </c>
      <c r="B38" s="933" t="s">
        <v>231</v>
      </c>
      <c r="C38" s="1003"/>
      <c r="D38" s="1003" t="s">
        <v>77</v>
      </c>
      <c r="E38" s="1002"/>
      <c r="F38" s="1002"/>
      <c r="G38" s="1002"/>
      <c r="H38" s="939">
        <f>IF(C38&lt;&gt;"",'[2]CBL Score Standard'!$D94,IF(D38&lt;&gt;"",SUM('[2]CBL Score Standard'!$D94:$E94),IF(E38&lt;&gt;"",SUM('[2]CBL Score Standard'!$D94:$F94),IF(F38&lt;&gt;"",SUM('[2]CBL Score Standard'!$D94:$G94),IF(G38&lt;&gt;"",SUM('[2]CBL Score Standard'!$D94:$H94,0))))))</f>
        <v>0</v>
      </c>
      <c r="K38" s="1037" t="s">
        <v>133</v>
      </c>
      <c r="L38" s="1037" t="s">
        <v>91</v>
      </c>
      <c r="M38" s="1182" t="s">
        <v>75</v>
      </c>
      <c r="N38" s="1184" t="s">
        <v>134</v>
      </c>
      <c r="O38" s="1025" t="s">
        <v>135</v>
      </c>
      <c r="P38" s="1037" t="s">
        <v>136</v>
      </c>
      <c r="Q38" s="1037" t="s">
        <v>137</v>
      </c>
      <c r="R38" s="1037" t="s">
        <v>138</v>
      </c>
      <c r="S38" s="1035" t="s">
        <v>139</v>
      </c>
      <c r="T38" s="1027" t="s">
        <v>344</v>
      </c>
      <c r="U38" s="1027" t="s">
        <v>342</v>
      </c>
      <c r="V38" s="1027"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27.6" customHeight="1" x14ac:dyDescent="0.3">
      <c r="A39" s="940" t="s">
        <v>53</v>
      </c>
      <c r="B39" s="933" t="s">
        <v>371</v>
      </c>
      <c r="C39" s="1003"/>
      <c r="D39" s="1004"/>
      <c r="E39" s="1004"/>
      <c r="F39" s="1002"/>
      <c r="G39" s="1002"/>
      <c r="H39" s="939" t="b">
        <f>IF(C39&lt;&gt;"",'[2]CBL Score Standard'!$D95,IF(D39&lt;&gt;"",SUM('[2]CBL Score Standard'!$D95:$E95),IF(E39&lt;&gt;"",SUM('[2]CBL Score Standard'!$D95:$F95),IF(F39&lt;&gt;"",SUM('[2]CBL Score Standard'!$D95:$G95),IF(G39&lt;&gt;"",SUM('[2]CBL Score Standard'!$D95:$H95,0))))))</f>
        <v>0</v>
      </c>
      <c r="K39" s="1031"/>
      <c r="L39" s="1031"/>
      <c r="M39" s="1183"/>
      <c r="N39" s="1190"/>
      <c r="O39" s="1024"/>
      <c r="P39" s="888" t="s">
        <v>141</v>
      </c>
      <c r="Q39" s="1031"/>
      <c r="R39" s="1031"/>
      <c r="S39" s="1036"/>
      <c r="T39" s="1027"/>
      <c r="U39" s="1027"/>
      <c r="V39" s="1027"/>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x14ac:dyDescent="0.3">
      <c r="A40" s="940" t="s">
        <v>53</v>
      </c>
      <c r="B40" s="933" t="s">
        <v>223</v>
      </c>
      <c r="C40" s="1003"/>
      <c r="D40" s="1003"/>
      <c r="E40" s="1004"/>
      <c r="F40" s="1002"/>
      <c r="G40" s="1002"/>
      <c r="H40" s="939" t="b">
        <f>IF(C40&lt;&gt;"",'[2]CBL Score Standard'!$D96,IF(D40&lt;&gt;"",SUM('[2]CBL Score Standard'!$D96:$E96),IF(E40&lt;&gt;"",SUM('[2]CBL Score Standard'!$D96:$F96),IF(F40&lt;&gt;"",SUM('[2]CBL Score Standard'!$D96:$G96),IF(G40&lt;&gt;"",SUM('[2]CBL Score Standard'!$D96:$H96,0))))))</f>
        <v>0</v>
      </c>
      <c r="K40" s="1028" t="s">
        <v>142</v>
      </c>
      <c r="L40" s="1028" t="s">
        <v>143</v>
      </c>
      <c r="M40" s="934" t="s">
        <v>7</v>
      </c>
      <c r="N40" s="889" t="s">
        <v>56</v>
      </c>
      <c r="O40" s="923" t="s">
        <v>663</v>
      </c>
      <c r="P40" s="964" t="s">
        <v>145</v>
      </c>
      <c r="Q40" s="892" t="s">
        <v>212</v>
      </c>
      <c r="R40" s="898" t="s">
        <v>213</v>
      </c>
      <c r="S40" s="919" t="s">
        <v>252</v>
      </c>
      <c r="T40" s="998" t="s">
        <v>72</v>
      </c>
      <c r="U40" s="999">
        <v>43752</v>
      </c>
      <c r="V40" s="1001" t="s">
        <v>374</v>
      </c>
      <c r="W40" s="997"/>
      <c r="X40" s="997"/>
      <c r="Y40" s="899" t="s">
        <v>214</v>
      </c>
      <c r="Z40" s="981">
        <f t="shared" ref="Z40:Z55" ca="1" si="4">DATEDIF(AA40,AB40,"m")/12+DATEDIF(AC40,AD40,"m")/12+DATEDIF(AE40,AF40,"m")/12+DATEDIF(AG40,AH40,"m")/12+DATEDIF(AI40,AJ40,"m")/12</f>
        <v>3.1666666666666665</v>
      </c>
      <c r="AA40" s="999">
        <v>42985</v>
      </c>
      <c r="AB40" s="982">
        <f ca="1">TODAY()</f>
        <v>44144</v>
      </c>
      <c r="AC40" s="982"/>
      <c r="AD40" s="982"/>
      <c r="AE40" s="980"/>
      <c r="AF40" s="980"/>
      <c r="AG40" s="980"/>
      <c r="AH40" s="980"/>
      <c r="AI40" s="980"/>
      <c r="AJ40" s="980"/>
    </row>
    <row r="41" spans="1:36" x14ac:dyDescent="0.3">
      <c r="A41" s="940" t="s">
        <v>53</v>
      </c>
      <c r="B41" s="933" t="s">
        <v>226</v>
      </c>
      <c r="C41" s="1003"/>
      <c r="D41" s="1003"/>
      <c r="E41" s="1004"/>
      <c r="F41" s="1002"/>
      <c r="G41" s="1002"/>
      <c r="H41" s="939" t="b">
        <f>IF(C41&lt;&gt;"",'[2]CBL Score Standard'!$D97,IF(D41&lt;&gt;"",SUM('[2]CBL Score Standard'!$D97:$E97),IF(E41&lt;&gt;"",SUM('[2]CBL Score Standard'!$D97:$F97),IF(F41&lt;&gt;"",SUM('[2]CBL Score Standard'!$D97:$G97),IF(G41&lt;&gt;"",SUM('[2]CBL Score Standard'!$D97:$H97,0))))))</f>
        <v>0</v>
      </c>
      <c r="K41" s="1029"/>
      <c r="L41" s="1029"/>
      <c r="M41" s="934" t="s">
        <v>7</v>
      </c>
      <c r="N41" s="889" t="s">
        <v>56</v>
      </c>
      <c r="O41" s="923" t="s">
        <v>215</v>
      </c>
      <c r="P41" s="966"/>
      <c r="Q41" s="892" t="s">
        <v>164</v>
      </c>
      <c r="R41" s="898" t="s">
        <v>207</v>
      </c>
      <c r="S41" s="919" t="s">
        <v>252</v>
      </c>
      <c r="T41" s="998" t="s">
        <v>72</v>
      </c>
      <c r="U41" s="999">
        <v>43752</v>
      </c>
      <c r="V41" s="1001" t="s">
        <v>374</v>
      </c>
      <c r="W41" s="997"/>
      <c r="X41" s="997"/>
      <c r="Y41" s="902" t="s">
        <v>216</v>
      </c>
      <c r="Z41" s="981">
        <f t="shared" ca="1" si="4"/>
        <v>3.1666666666666665</v>
      </c>
      <c r="AA41" s="999">
        <v>42985</v>
      </c>
      <c r="AB41" s="982">
        <f ca="1">TODAY()</f>
        <v>44144</v>
      </c>
      <c r="AC41" s="982"/>
      <c r="AD41" s="982"/>
      <c r="AE41" s="980"/>
      <c r="AF41" s="980"/>
      <c r="AG41" s="980"/>
      <c r="AH41" s="980"/>
      <c r="AI41" s="980"/>
      <c r="AJ41" s="980"/>
    </row>
    <row r="42" spans="1:36" ht="12.75" customHeight="1"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29"/>
      <c r="L42" s="1029"/>
      <c r="M42" s="934" t="s">
        <v>7</v>
      </c>
      <c r="N42" s="889" t="s">
        <v>55</v>
      </c>
      <c r="O42" s="927" t="s">
        <v>664</v>
      </c>
      <c r="P42" s="966"/>
      <c r="Q42" s="976" t="s">
        <v>653</v>
      </c>
      <c r="R42" s="976" t="s">
        <v>654</v>
      </c>
      <c r="S42" s="889" t="s">
        <v>252</v>
      </c>
      <c r="T42" s="998" t="s">
        <v>72</v>
      </c>
      <c r="U42" s="999">
        <v>43766</v>
      </c>
      <c r="V42" s="1001" t="s">
        <v>418</v>
      </c>
      <c r="W42" s="997"/>
      <c r="X42" s="997"/>
      <c r="Y42" s="905" t="s">
        <v>249</v>
      </c>
      <c r="Z42" s="981">
        <f t="shared" si="4"/>
        <v>0</v>
      </c>
      <c r="AA42" s="982"/>
      <c r="AB42" s="982"/>
      <c r="AC42" s="982"/>
      <c r="AD42" s="982"/>
      <c r="AE42" s="980"/>
      <c r="AF42" s="980"/>
      <c r="AG42" s="980"/>
      <c r="AH42" s="980"/>
      <c r="AI42" s="980"/>
      <c r="AJ42" s="980"/>
    </row>
    <row r="43" spans="1:36" ht="27.6" customHeight="1" x14ac:dyDescent="0.3">
      <c r="A43" s="940" t="s">
        <v>0</v>
      </c>
      <c r="B43" s="933" t="s">
        <v>426</v>
      </c>
      <c r="C43" s="1003"/>
      <c r="D43" s="1002"/>
      <c r="E43" s="1002" t="s">
        <v>77</v>
      </c>
      <c r="F43" s="1002"/>
      <c r="G43" s="1002"/>
      <c r="H43" s="939">
        <f>IF(C43&lt;&gt;"",'[2]CBL Score Standard'!$D99,IF(D43&lt;&gt;"",SUM('[2]CBL Score Standard'!$D99:$E99),IF(E43&lt;&gt;"",SUM('[2]CBL Score Standard'!$D99:$F99),IF(F43&lt;&gt;"",SUM('[2]CBL Score Standard'!$D99:$G99),IF(G43&lt;&gt;"",SUM('[2]CBL Score Standard'!$D99:$H99,0))))))</f>
        <v>7.468064199148379E-2</v>
      </c>
      <c r="K43" s="1029"/>
      <c r="L43" s="1029"/>
      <c r="M43" s="934" t="s">
        <v>7</v>
      </c>
      <c r="N43" s="889" t="s">
        <v>55</v>
      </c>
      <c r="O43" s="923" t="s">
        <v>448</v>
      </c>
      <c r="P43" s="965"/>
      <c r="Q43" s="976" t="s">
        <v>655</v>
      </c>
      <c r="R43" s="976" t="s">
        <v>656</v>
      </c>
      <c r="S43" s="919" t="s">
        <v>252</v>
      </c>
      <c r="T43" s="620" t="s">
        <v>72</v>
      </c>
      <c r="U43" s="999">
        <v>43753</v>
      </c>
      <c r="V43" s="1001" t="s">
        <v>374</v>
      </c>
      <c r="W43" s="997" t="s">
        <v>377</v>
      </c>
      <c r="X43" s="997"/>
      <c r="Y43" s="902" t="s">
        <v>219</v>
      </c>
      <c r="Z43" s="981">
        <f t="shared" ca="1" si="4"/>
        <v>3.1666666666666665</v>
      </c>
      <c r="AA43" s="999">
        <v>42985</v>
      </c>
      <c r="AB43" s="982">
        <f ca="1">TODAY()</f>
        <v>44144</v>
      </c>
      <c r="AC43" s="982"/>
      <c r="AD43" s="982"/>
      <c r="AE43" s="980"/>
      <c r="AF43" s="980"/>
      <c r="AG43" s="980"/>
      <c r="AH43" s="980"/>
      <c r="AI43" s="980"/>
      <c r="AJ43" s="980"/>
    </row>
    <row r="44" spans="1:36" ht="27.6" customHeight="1" x14ac:dyDescent="0.3">
      <c r="A44" s="940" t="s">
        <v>41</v>
      </c>
      <c r="B44" s="933" t="s">
        <v>450</v>
      </c>
      <c r="C44" s="1002"/>
      <c r="D44" s="1002"/>
      <c r="E44" s="1002" t="s">
        <v>77</v>
      </c>
      <c r="F44" s="1002"/>
      <c r="G44" s="1002"/>
      <c r="H44" s="939">
        <f>IF(C44&lt;&gt;"",'[2]CBL Score Standard'!$D100,IF(D44&lt;&gt;"",SUM('[2]CBL Score Standard'!$D100:$E100),IF(E44&lt;&gt;"",SUM('[2]CBL Score Standard'!$D100:$F100),IF(F44&lt;&gt;"",SUM('[2]CBL Score Standard'!$D100:$G100),IF(G44&lt;&gt;"",SUM('[2]CBL Score Standard'!$D100:$H100,0))))))</f>
        <v>0.16558973290057469</v>
      </c>
      <c r="K44" s="1029"/>
      <c r="L44" s="1029"/>
      <c r="M44" s="934" t="s">
        <v>7</v>
      </c>
      <c r="N44" s="889" t="s">
        <v>55</v>
      </c>
      <c r="O44" s="923" t="s">
        <v>185</v>
      </c>
      <c r="P44" s="1028" t="s">
        <v>145</v>
      </c>
      <c r="Q44" s="976" t="s">
        <v>220</v>
      </c>
      <c r="R44" s="976" t="s">
        <v>270</v>
      </c>
      <c r="S44" s="889" t="s">
        <v>252</v>
      </c>
      <c r="T44" s="997"/>
      <c r="U44" s="997"/>
      <c r="V44" s="997" t="str">
        <f t="shared" ref="V44:V55" si="5">IF(AND(W44="Y",X44="Y"),"Passed",IF(T44="M","Passed", ""))</f>
        <v>Passed</v>
      </c>
      <c r="W44" s="997" t="s">
        <v>377</v>
      </c>
      <c r="X44" s="997" t="s">
        <v>377</v>
      </c>
      <c r="Y44" s="902" t="s">
        <v>186</v>
      </c>
      <c r="Z44" s="981">
        <f t="shared" ca="1" si="4"/>
        <v>3.1666666666666665</v>
      </c>
      <c r="AA44" s="999">
        <v>42985</v>
      </c>
      <c r="AB44" s="982">
        <f ca="1">TODAY()</f>
        <v>44144</v>
      </c>
      <c r="AC44" s="982"/>
      <c r="AD44" s="982"/>
      <c r="AE44" s="980"/>
      <c r="AF44" s="980"/>
      <c r="AG44" s="980"/>
      <c r="AH44" s="980"/>
      <c r="AI44" s="980"/>
      <c r="AJ44" s="980"/>
    </row>
    <row r="45" spans="1:36" ht="27.6" x14ac:dyDescent="0.3">
      <c r="A45" s="940" t="s">
        <v>41</v>
      </c>
      <c r="B45" s="933" t="s">
        <v>178</v>
      </c>
      <c r="C45" s="1003"/>
      <c r="D45" s="1002"/>
      <c r="E45" s="1005" t="s">
        <v>77</v>
      </c>
      <c r="F45" s="1002"/>
      <c r="G45" s="1002"/>
      <c r="H45" s="939">
        <f>IF(C45&lt;&gt;"",'[2]CBL Score Standard'!$D101,IF(D45&lt;&gt;"",SUM('[2]CBL Score Standard'!$D101:$E101),IF(E45&lt;&gt;"",SUM('[2]CBL Score Standard'!$D101:$F101),IF(F45&lt;&gt;"",SUM('[2]CBL Score Standard'!$D101:$G101),IF(G45&lt;&gt;"",SUM('[2]CBL Score Standard'!$D101:$H101,0))))))</f>
        <v>7.468064199148379E-2</v>
      </c>
      <c r="K45" s="1029"/>
      <c r="L45" s="1029"/>
      <c r="M45" s="934" t="s">
        <v>7</v>
      </c>
      <c r="N45" s="889" t="s">
        <v>55</v>
      </c>
      <c r="O45" s="923" t="s">
        <v>694</v>
      </c>
      <c r="P45" s="995">
        <v>43539</v>
      </c>
      <c r="Q45" s="976" t="s">
        <v>658</v>
      </c>
      <c r="R45" s="976" t="s">
        <v>657</v>
      </c>
      <c r="S45" s="889" t="s">
        <v>252</v>
      </c>
      <c r="T45" s="997"/>
      <c r="U45" s="997"/>
      <c r="V45" s="997" t="str">
        <f t="shared" si="5"/>
        <v/>
      </c>
      <c r="W45" s="997"/>
      <c r="X45" s="997"/>
      <c r="Y45" s="902" t="s">
        <v>186</v>
      </c>
      <c r="Z45" s="981">
        <f t="shared" si="4"/>
        <v>0</v>
      </c>
      <c r="AA45" s="982"/>
      <c r="AB45" s="982"/>
      <c r="AC45" s="982"/>
      <c r="AD45" s="982"/>
      <c r="AE45" s="980"/>
      <c r="AF45" s="980"/>
      <c r="AG45" s="980"/>
      <c r="AH45" s="980"/>
      <c r="AI45" s="980"/>
      <c r="AJ45" s="980"/>
    </row>
    <row r="46" spans="1:36" ht="27.6"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995">
        <v>43607</v>
      </c>
      <c r="Q46" s="892" t="s">
        <v>221</v>
      </c>
      <c r="R46" s="898" t="s">
        <v>200</v>
      </c>
      <c r="S46" s="919" t="s">
        <v>252</v>
      </c>
      <c r="T46" s="620" t="s">
        <v>72</v>
      </c>
      <c r="U46" s="995">
        <v>43607</v>
      </c>
      <c r="V46" s="997" t="str">
        <f t="shared" si="5"/>
        <v>Passed</v>
      </c>
      <c r="W46" s="997" t="s">
        <v>377</v>
      </c>
      <c r="X46" s="997"/>
      <c r="Y46" s="899" t="s">
        <v>222</v>
      </c>
      <c r="Z46" s="981">
        <f t="shared" ca="1" si="4"/>
        <v>3.1666666666666665</v>
      </c>
      <c r="AA46" s="999">
        <v>42985</v>
      </c>
      <c r="AB46" s="982">
        <f ca="1">TODAY()</f>
        <v>44144</v>
      </c>
      <c r="AC46" s="982"/>
      <c r="AD46" s="982"/>
      <c r="AE46" s="980"/>
      <c r="AF46" s="980"/>
      <c r="AG46" s="980"/>
      <c r="AH46" s="980"/>
      <c r="AI46" s="980"/>
      <c r="AJ46" s="980"/>
    </row>
    <row r="47" spans="1:36" x14ac:dyDescent="0.3">
      <c r="A47" s="940" t="s">
        <v>144</v>
      </c>
      <c r="B47" s="933" t="s">
        <v>372</v>
      </c>
      <c r="C47" s="1002"/>
      <c r="D47" s="1002"/>
      <c r="E47" s="1002" t="s">
        <v>77</v>
      </c>
      <c r="F47" s="1002"/>
      <c r="G47" s="1002"/>
      <c r="H47" s="939">
        <f>IF(C47&lt;&gt;"",'[2]CBL Score Standard'!$D103,IF(D47&lt;&gt;"",SUM('[2]CBL Score Standard'!$D103:$E103),IF(E47&lt;&gt;"",SUM('[2]CBL Score Standard'!$D103:$F103),IF(F47&lt;&gt;"",SUM('[2]CBL Score Standard'!$D103:$G103),IF(G47&lt;&gt;"",SUM('[2]CBL Score Standard'!$D103:$H103,0))))))</f>
        <v>0.16558973290057469</v>
      </c>
      <c r="K47" s="1029"/>
      <c r="L47" s="1029"/>
      <c r="M47" s="934" t="s">
        <v>7</v>
      </c>
      <c r="N47" s="889" t="s">
        <v>53</v>
      </c>
      <c r="O47" s="923" t="s">
        <v>223</v>
      </c>
      <c r="P47" s="906">
        <v>43621</v>
      </c>
      <c r="Q47" s="891" t="s">
        <v>224</v>
      </c>
      <c r="R47" s="907" t="s">
        <v>225</v>
      </c>
      <c r="S47" s="889" t="s">
        <v>252</v>
      </c>
      <c r="T47" s="997"/>
      <c r="U47" s="997"/>
      <c r="V47" s="997" t="str">
        <f t="shared" si="5"/>
        <v/>
      </c>
      <c r="W47" s="997"/>
      <c r="X47" s="997"/>
      <c r="Y47" s="908" t="s">
        <v>632</v>
      </c>
      <c r="Z47" s="981">
        <f t="shared" si="4"/>
        <v>0</v>
      </c>
      <c r="AA47" s="982"/>
      <c r="AB47" s="982"/>
      <c r="AC47" s="982"/>
      <c r="AD47" s="982"/>
      <c r="AE47" s="980"/>
      <c r="AF47" s="980"/>
      <c r="AG47" s="980"/>
      <c r="AH47" s="980"/>
      <c r="AI47" s="980"/>
      <c r="AJ47" s="980"/>
    </row>
    <row r="48" spans="1:36" ht="39.6" x14ac:dyDescent="0.3">
      <c r="A48" s="940" t="s">
        <v>144</v>
      </c>
      <c r="B48" s="933" t="s">
        <v>373</v>
      </c>
      <c r="C48" s="1002"/>
      <c r="D48" s="1002"/>
      <c r="E48" s="1002" t="s">
        <v>77</v>
      </c>
      <c r="F48" s="1002"/>
      <c r="G48" s="1002"/>
      <c r="H48" s="939">
        <f>IF(C48&lt;&gt;"",'[2]CBL Score Standard'!$D104,IF(D48&lt;&gt;"",SUM('[2]CBL Score Standard'!$D104:$E104),IF(E48&lt;&gt;"",SUM('[2]CBL Score Standard'!$D104:$F104),IF(F48&lt;&gt;"",SUM('[2]CBL Score Standard'!$D104:$G104),IF(G48&lt;&gt;"",SUM('[2]CBL Score Standard'!$D104:$H104,0))))))</f>
        <v>0.16558973290057469</v>
      </c>
      <c r="K48" s="1029"/>
      <c r="L48" s="1029"/>
      <c r="M48" s="934" t="s">
        <v>7</v>
      </c>
      <c r="N48" s="889" t="s">
        <v>53</v>
      </c>
      <c r="O48" s="923" t="s">
        <v>226</v>
      </c>
      <c r="P48" s="906">
        <v>43602</v>
      </c>
      <c r="Q48" s="891" t="s">
        <v>227</v>
      </c>
      <c r="R48" s="907" t="s">
        <v>228</v>
      </c>
      <c r="S48" s="889" t="s">
        <v>252</v>
      </c>
      <c r="T48" s="997"/>
      <c r="U48" s="997"/>
      <c r="V48" s="997" t="str">
        <f t="shared" si="5"/>
        <v/>
      </c>
      <c r="W48" s="997"/>
      <c r="X48" s="997"/>
      <c r="Y48" s="908" t="s">
        <v>633</v>
      </c>
      <c r="Z48" s="981">
        <f t="shared" si="4"/>
        <v>0</v>
      </c>
      <c r="AA48" s="982"/>
      <c r="AB48" s="982"/>
      <c r="AC48" s="982"/>
      <c r="AD48" s="982"/>
      <c r="AE48" s="980"/>
      <c r="AF48" s="980"/>
      <c r="AG48" s="980"/>
      <c r="AH48" s="980"/>
      <c r="AI48" s="980"/>
      <c r="AJ48" s="980"/>
    </row>
    <row r="49" spans="1:36" ht="27.6" x14ac:dyDescent="0.3">
      <c r="A49" s="940" t="s">
        <v>144</v>
      </c>
      <c r="B49" s="933" t="s">
        <v>452</v>
      </c>
      <c r="C49" s="1002"/>
      <c r="D49" s="1002"/>
      <c r="E49" s="1002" t="s">
        <v>77</v>
      </c>
      <c r="F49" s="1002"/>
      <c r="G49" s="1002"/>
      <c r="H49" s="939">
        <f>IF(C49&lt;&gt;"",'[2]CBL Score Standard'!$D105,IF(D49&lt;&gt;"",SUM('[2]CBL Score Standard'!$D105:$E105),IF(E49&lt;&gt;"",SUM('[2]CBL Score Standard'!$D105:$F105),IF(F49&lt;&gt;"",SUM('[2]CBL Score Standard'!$D105:$G105),IF(G49&lt;&gt;"",SUM('[2]CBL Score Standard'!$D105:$H105,0))))))</f>
        <v>0.16558973290057469</v>
      </c>
      <c r="K49" s="1029"/>
      <c r="L49" s="1029"/>
      <c r="M49" s="934" t="s">
        <v>7</v>
      </c>
      <c r="N49" s="889" t="s">
        <v>59</v>
      </c>
      <c r="O49" s="925" t="s">
        <v>684</v>
      </c>
      <c r="P49" s="906">
        <v>43623</v>
      </c>
      <c r="Q49" s="891" t="s">
        <v>153</v>
      </c>
      <c r="R49" s="907" t="s">
        <v>156</v>
      </c>
      <c r="S49" s="889" t="s">
        <v>252</v>
      </c>
      <c r="T49" s="997"/>
      <c r="U49" s="1000">
        <v>43754</v>
      </c>
      <c r="V49" s="1001" t="s">
        <v>374</v>
      </c>
      <c r="W49" s="997"/>
      <c r="X49" s="997"/>
      <c r="Y49" s="908" t="s">
        <v>631</v>
      </c>
      <c r="Z49" s="981">
        <f t="shared" ca="1" si="4"/>
        <v>3.1666666666666665</v>
      </c>
      <c r="AA49" s="999">
        <v>42985</v>
      </c>
      <c r="AB49" s="982">
        <f ca="1">TODAY()</f>
        <v>44144</v>
      </c>
      <c r="AC49" s="982"/>
      <c r="AD49" s="982"/>
      <c r="AE49" s="980"/>
      <c r="AF49" s="980"/>
      <c r="AG49" s="980"/>
      <c r="AH49" s="980"/>
      <c r="AI49" s="980"/>
      <c r="AJ49" s="980"/>
    </row>
    <row r="50" spans="1:36" ht="27.6" x14ac:dyDescent="0.3">
      <c r="A50" s="940" t="s">
        <v>144</v>
      </c>
      <c r="B50" s="933" t="s">
        <v>517</v>
      </c>
      <c r="C50" s="1002"/>
      <c r="D50" s="1002"/>
      <c r="E50" s="1002" t="s">
        <v>77</v>
      </c>
      <c r="F50" s="1002"/>
      <c r="G50" s="1002"/>
      <c r="H50" s="939">
        <f>IF(C50&lt;&gt;"",'[2]CBL Score Standard'!$D106,IF(D50&lt;&gt;"",SUM('[2]CBL Score Standard'!$D106:$E106),IF(E50&lt;&gt;"",SUM('[2]CBL Score Standard'!$D106:$F106),IF(F50&lt;&gt;"",SUM('[2]CBL Score Standard'!$D106:$G106),IF(G50&lt;&gt;"",SUM('[2]CBL Score Standard'!$D106:$H106,0))))))</f>
        <v>0.16558973290057469</v>
      </c>
      <c r="K50" s="1029"/>
      <c r="L50" s="1029"/>
      <c r="M50" s="934" t="s">
        <v>7</v>
      </c>
      <c r="N50" s="889" t="s">
        <v>59</v>
      </c>
      <c r="O50" s="925" t="s">
        <v>683</v>
      </c>
      <c r="P50" s="906">
        <v>43623</v>
      </c>
      <c r="Q50" s="891" t="s">
        <v>153</v>
      </c>
      <c r="R50" s="907" t="s">
        <v>156</v>
      </c>
      <c r="S50" s="889" t="s">
        <v>252</v>
      </c>
      <c r="T50" s="997"/>
      <c r="U50" s="1000">
        <v>43754</v>
      </c>
      <c r="V50" s="1001"/>
      <c r="W50" s="997"/>
      <c r="X50" s="997"/>
      <c r="Y50" s="908" t="s">
        <v>631</v>
      </c>
      <c r="Z50" s="981">
        <f t="shared" si="4"/>
        <v>0</v>
      </c>
      <c r="AA50" s="982"/>
      <c r="AB50" s="982"/>
      <c r="AC50" s="982"/>
      <c r="AD50" s="982"/>
      <c r="AE50" s="980"/>
      <c r="AF50" s="980"/>
      <c r="AG50" s="980"/>
      <c r="AH50" s="980"/>
      <c r="AI50" s="980"/>
      <c r="AJ50" s="980"/>
    </row>
    <row r="51" spans="1:36" ht="41.4" x14ac:dyDescent="0.3">
      <c r="A51" s="940" t="s">
        <v>144</v>
      </c>
      <c r="B51" s="933" t="s">
        <v>661</v>
      </c>
      <c r="C51" s="1002"/>
      <c r="D51" s="1002"/>
      <c r="E51" s="1002" t="s">
        <v>77</v>
      </c>
      <c r="F51" s="1002"/>
      <c r="G51" s="1002"/>
      <c r="H51" s="939">
        <f>IF(C51&lt;&gt;"",'[2]CBL Score Standard'!$D107,IF(D51&lt;&gt;"",SUM('[2]CBL Score Standard'!$D107:$E107),IF(E51&lt;&gt;"",SUM('[2]CBL Score Standard'!$D107:$F107),IF(F51&lt;&gt;"",SUM('[2]CBL Score Standard'!$D107:$G107),IF(G51&lt;&gt;"",SUM('[2]CBL Score Standard'!$D107:$H107,0))))))</f>
        <v>0.16558973290057469</v>
      </c>
      <c r="K51" s="1029"/>
      <c r="L51" s="1029"/>
      <c r="M51" s="934" t="s">
        <v>7</v>
      </c>
      <c r="N51" s="889" t="s">
        <v>56</v>
      </c>
      <c r="O51" s="925" t="s">
        <v>67</v>
      </c>
      <c r="P51" s="906"/>
      <c r="Q51" s="891"/>
      <c r="R51" s="907"/>
      <c r="S51" s="997"/>
      <c r="T51" s="997"/>
      <c r="U51" s="997"/>
      <c r="V51" s="997" t="str">
        <f t="shared" si="5"/>
        <v/>
      </c>
      <c r="W51" s="997"/>
      <c r="X51" s="997"/>
      <c r="Y51" s="908" t="s">
        <v>634</v>
      </c>
      <c r="Z51" s="981">
        <f t="shared" si="4"/>
        <v>0</v>
      </c>
      <c r="AA51" s="982"/>
      <c r="AB51" s="982"/>
      <c r="AC51" s="982"/>
      <c r="AD51" s="982"/>
      <c r="AE51" s="980"/>
      <c r="AF51" s="980"/>
      <c r="AG51" s="980"/>
      <c r="AH51" s="980"/>
      <c r="AI51" s="980"/>
      <c r="AJ51" s="980"/>
    </row>
    <row r="52" spans="1:36" ht="27.6" x14ac:dyDescent="0.3">
      <c r="A52" s="940" t="s">
        <v>144</v>
      </c>
      <c r="B52" s="933" t="s">
        <v>662</v>
      </c>
      <c r="C52" s="1004"/>
      <c r="D52" s="1004"/>
      <c r="E52" s="1004" t="s">
        <v>77</v>
      </c>
      <c r="F52" s="1002"/>
      <c r="G52" s="1002"/>
      <c r="H52" s="939">
        <f>IF(C52&lt;&gt;"",'[2]CBL Score Standard'!$D108,IF(D52&lt;&gt;"",SUM('[2]CBL Score Standard'!$D108:$E108),IF(E52&lt;&gt;"",SUM('[2]CBL Score Standard'!$D108:$F108),IF(F52&lt;&gt;"",SUM('[2]CBL Score Standard'!$D108:$G108),IF(G52&lt;&gt;"",SUM('[2]CBL Score Standard'!$D108:$H108,0))))))</f>
        <v>0.16558973290057469</v>
      </c>
      <c r="K52" s="1029"/>
      <c r="L52" s="1029"/>
      <c r="M52" s="934" t="s">
        <v>7</v>
      </c>
      <c r="N52" s="889" t="s">
        <v>55</v>
      </c>
      <c r="O52" s="925" t="s">
        <v>1</v>
      </c>
      <c r="P52" s="906"/>
      <c r="Q52" s="891"/>
      <c r="R52" s="907"/>
      <c r="S52" s="997"/>
      <c r="T52" s="997"/>
      <c r="U52" s="997"/>
      <c r="V52" s="997" t="str">
        <f t="shared" si="5"/>
        <v/>
      </c>
      <c r="W52" s="997"/>
      <c r="X52" s="997"/>
      <c r="Y52" s="908" t="s">
        <v>635</v>
      </c>
      <c r="Z52" s="981">
        <f t="shared" si="4"/>
        <v>0</v>
      </c>
      <c r="AA52" s="982"/>
      <c r="AB52" s="982"/>
      <c r="AC52" s="982"/>
      <c r="AD52" s="982"/>
      <c r="AE52" s="980"/>
      <c r="AF52" s="980"/>
      <c r="AG52" s="980"/>
      <c r="AH52" s="980"/>
      <c r="AI52" s="980"/>
      <c r="AJ52" s="980"/>
    </row>
    <row r="53" spans="1:36" ht="28.8" x14ac:dyDescent="0.3">
      <c r="A53" s="940" t="s">
        <v>144</v>
      </c>
      <c r="B53" s="933" t="s">
        <v>187</v>
      </c>
      <c r="C53" s="1003"/>
      <c r="D53" s="1002" t="s">
        <v>77</v>
      </c>
      <c r="E53" s="1002"/>
      <c r="F53" s="1002"/>
      <c r="G53" s="1002"/>
      <c r="H53" s="939">
        <f>IF(C53&lt;&gt;"",'[2]CBL Score Standard'!$D109,IF(D53&lt;&gt;"",SUM('[2]CBL Score Standard'!$D109:$E109),IF(E53&lt;&gt;"",SUM('[2]CBL Score Standard'!$D109:$F109),IF(F53&lt;&gt;"",SUM('[2]CBL Score Standard'!$D109:$G109),IF(G53&lt;&gt;"",SUM('[2]CBL Score Standard'!$D109:$H109,0))))))</f>
        <v>4.6511627906976744E-2</v>
      </c>
      <c r="K53" s="1029"/>
      <c r="L53" s="1029"/>
      <c r="M53" s="934" t="s">
        <v>7</v>
      </c>
      <c r="N53" s="889" t="s">
        <v>56</v>
      </c>
      <c r="O53" s="925" t="s">
        <v>419</v>
      </c>
      <c r="P53" s="906">
        <v>43684</v>
      </c>
      <c r="Q53" s="891" t="s">
        <v>420</v>
      </c>
      <c r="R53" s="907" t="s">
        <v>420</v>
      </c>
      <c r="S53" s="889" t="s">
        <v>252</v>
      </c>
      <c r="T53" s="997"/>
      <c r="U53" s="1000">
        <v>43684</v>
      </c>
      <c r="V53" s="997" t="s">
        <v>374</v>
      </c>
      <c r="W53" s="997"/>
      <c r="X53" s="997"/>
      <c r="Y53" s="973" t="s">
        <v>630</v>
      </c>
      <c r="Z53" s="981">
        <f t="shared" ca="1" si="4"/>
        <v>3.1666666666666665</v>
      </c>
      <c r="AA53" s="999">
        <v>42985</v>
      </c>
      <c r="AB53" s="982">
        <f ca="1">TODAY()</f>
        <v>44144</v>
      </c>
      <c r="AC53" s="982"/>
      <c r="AD53" s="982"/>
      <c r="AE53" s="980"/>
      <c r="AF53" s="980"/>
      <c r="AG53" s="980"/>
      <c r="AH53" s="980"/>
      <c r="AI53" s="980"/>
      <c r="AJ53" s="980"/>
    </row>
    <row r="54" spans="1:36" ht="28.8" customHeight="1" x14ac:dyDescent="0.3">
      <c r="A54" s="940" t="s">
        <v>144</v>
      </c>
      <c r="B54" s="933" t="s">
        <v>188</v>
      </c>
      <c r="C54" s="1003"/>
      <c r="D54" s="1002"/>
      <c r="E54" s="1002" t="s">
        <v>77</v>
      </c>
      <c r="F54" s="1002"/>
      <c r="G54" s="1002"/>
      <c r="H54" s="939">
        <f>IF(C54&lt;&gt;"",'[2]CBL Score Standard'!$D110,IF(D54&lt;&gt;"",SUM('[2]CBL Score Standard'!$D110:$E110),IF(E54&lt;&gt;"",SUM('[2]CBL Score Standard'!$D110:$F110),IF(F54&lt;&gt;"",SUM('[2]CBL Score Standard'!$D110:$G110),IF(G54&lt;&gt;"",SUM('[2]CBL Score Standard'!$D110:$H110,0))))))</f>
        <v>7.468064199148379E-2</v>
      </c>
      <c r="K54" s="1029"/>
      <c r="L54" s="1029"/>
      <c r="M54" s="934" t="s">
        <v>7</v>
      </c>
      <c r="N54" s="889" t="s">
        <v>56</v>
      </c>
      <c r="O54" s="925" t="s">
        <v>421</v>
      </c>
      <c r="P54" s="890" t="s">
        <v>230</v>
      </c>
      <c r="Q54" s="891" t="s">
        <v>230</v>
      </c>
      <c r="R54" s="907" t="s">
        <v>230</v>
      </c>
      <c r="S54" s="889" t="s">
        <v>252</v>
      </c>
      <c r="T54" s="997"/>
      <c r="U54" s="997"/>
      <c r="V54" s="997" t="str">
        <f t="shared" si="5"/>
        <v/>
      </c>
      <c r="W54" s="997"/>
      <c r="X54" s="997"/>
      <c r="Y54" s="973" t="s">
        <v>628</v>
      </c>
      <c r="Z54" s="981">
        <f t="shared" si="4"/>
        <v>0</v>
      </c>
      <c r="AA54" s="982"/>
      <c r="AB54" s="982"/>
      <c r="AC54" s="982"/>
      <c r="AD54" s="982"/>
      <c r="AE54" s="980"/>
      <c r="AF54" s="980"/>
      <c r="AG54" s="980"/>
      <c r="AH54" s="980"/>
      <c r="AI54" s="980"/>
      <c r="AJ54" s="980"/>
    </row>
    <row r="55" spans="1:36" s="883" customFormat="1" x14ac:dyDescent="0.3">
      <c r="A55" s="940" t="s">
        <v>144</v>
      </c>
      <c r="B55" s="933" t="s">
        <v>189</v>
      </c>
      <c r="C55" s="1003"/>
      <c r="D55" s="1004"/>
      <c r="E55" s="1004" t="s">
        <v>77</v>
      </c>
      <c r="F55" s="1002"/>
      <c r="G55" s="1002"/>
      <c r="H55" s="939">
        <f>IF(C55&lt;&gt;"",'[2]CBL Score Standard'!$D111,IF(D55&lt;&gt;"",SUM('[2]CBL Score Standard'!$D111:$E111),IF(E55&lt;&gt;"",SUM('[2]CBL Score Standard'!$D111:$F111),IF(F55&lt;&gt;"",SUM('[2]CBL Score Standard'!$D111:$G111),IF(G55&lt;&gt;"",SUM('[2]CBL Score Standard'!$D111:$H111,0))))))</f>
        <v>3.7340320995741895E-2</v>
      </c>
      <c r="K55" s="1030"/>
      <c r="L55" s="1030"/>
      <c r="M55" s="934" t="s">
        <v>7</v>
      </c>
      <c r="N55" s="889" t="s">
        <v>54</v>
      </c>
      <c r="O55" s="925" t="s">
        <v>231</v>
      </c>
      <c r="P55" s="995">
        <v>43610</v>
      </c>
      <c r="Q55" s="892" t="s">
        <v>164</v>
      </c>
      <c r="R55" s="898" t="s">
        <v>165</v>
      </c>
      <c r="S55" s="889"/>
      <c r="T55" s="997"/>
      <c r="U55" s="997"/>
      <c r="V55" s="997" t="str">
        <f t="shared" si="5"/>
        <v/>
      </c>
      <c r="W55" s="997"/>
      <c r="X55" s="997"/>
      <c r="Y55" s="902" t="s">
        <v>232</v>
      </c>
      <c r="Z55" s="981">
        <f t="shared" si="4"/>
        <v>0</v>
      </c>
      <c r="AA55" s="982"/>
      <c r="AB55" s="982"/>
      <c r="AC55" s="982"/>
      <c r="AD55" s="982"/>
      <c r="AE55" s="980"/>
      <c r="AF55" s="980"/>
      <c r="AG55" s="980"/>
      <c r="AH55" s="980"/>
      <c r="AI55" s="980"/>
      <c r="AJ55" s="980"/>
    </row>
    <row r="56" spans="1:36" s="883" customFormat="1" ht="14.4" customHeight="1" x14ac:dyDescent="0.3">
      <c r="A56" s="940" t="s">
        <v>144</v>
      </c>
      <c r="B56" s="933" t="s">
        <v>190</v>
      </c>
      <c r="C56" s="1003"/>
      <c r="D56" s="1004"/>
      <c r="E56" s="1004" t="s">
        <v>77</v>
      </c>
      <c r="F56" s="1002"/>
      <c r="G56" s="1002"/>
      <c r="H56" s="939">
        <f>IF(C56&lt;&gt;"",'[2]CBL Score Standard'!$D112,IF(D56&lt;&gt;"",SUM('[2]CBL Score Standard'!$D112:$E112),IF(E56&lt;&gt;"",SUM('[2]CBL Score Standard'!$D112:$F112),IF(F56&lt;&gt;"",SUM('[2]CBL Score Standard'!$D112:$G112),IF(G56&lt;&gt;"",SUM('[2]CBL Score Standard'!$D112:$H112,0))))))</f>
        <v>3.7340320995741895E-2</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c r="E57" s="1002" t="s">
        <v>77</v>
      </c>
      <c r="F57" s="1002"/>
      <c r="G57" s="1002"/>
      <c r="H57" s="939">
        <f>IF(C57&lt;&gt;"",'[2]CBL Score Standard'!$D113,IF(D57&lt;&gt;"",SUM('[2]CBL Score Standard'!$D113:$E113),IF(E57&lt;&gt;"",SUM('[2]CBL Score Standard'!$D113:$F113),IF(F57&lt;&gt;"",SUM('[2]CBL Score Standard'!$D113:$G113),IF(G57&lt;&gt;"",SUM('[2]CBL Score Standard'!$D113:$H113,0))))))</f>
        <v>7.468064199148379E-2</v>
      </c>
      <c r="K57" s="1173" t="s">
        <v>233</v>
      </c>
      <c r="L57" s="1174"/>
      <c r="M57" s="1174"/>
      <c r="N57" s="1174"/>
      <c r="O57" s="1174"/>
      <c r="P57" s="1174"/>
      <c r="Q57" s="1174"/>
      <c r="R57" s="1174"/>
      <c r="S57" s="1174"/>
      <c r="T57" s="1174"/>
      <c r="U57" s="1174"/>
      <c r="V57" s="1174"/>
      <c r="W57" s="1174"/>
      <c r="X57" s="1174"/>
      <c r="Y57" s="1174"/>
      <c r="Z57" s="985"/>
      <c r="AA57" s="1026"/>
      <c r="AB57" s="1026"/>
      <c r="AC57" s="1026"/>
      <c r="AD57" s="1026"/>
      <c r="AE57" s="1026"/>
      <c r="AF57" s="1026"/>
      <c r="AG57" s="1026"/>
      <c r="AH57" s="1026"/>
      <c r="AI57" s="1026"/>
      <c r="AJ57" s="1026"/>
    </row>
    <row r="58" spans="1:36" ht="27.6" x14ac:dyDescent="0.3">
      <c r="A58" s="940" t="s">
        <v>55</v>
      </c>
      <c r="B58" s="933" t="s">
        <v>419</v>
      </c>
      <c r="C58" s="1003"/>
      <c r="D58" s="1003"/>
      <c r="E58" s="1004" t="s">
        <v>77</v>
      </c>
      <c r="F58" s="1002"/>
      <c r="G58" s="1002"/>
      <c r="H58" s="939">
        <f>IF(C58&lt;&gt;"",'[2]CBL Score Standard'!$D114,IF(D58&lt;&gt;"",SUM('[2]CBL Score Standard'!$D114:$E114),IF(E58&lt;&gt;"",SUM('[2]CBL Score Standard'!$D114:$F114),IF(F58&lt;&gt;"",SUM('[2]CBL Score Standard'!$D114:$G114),IF(G58&lt;&gt;"",SUM('[2]CBL Score Standard'!$D114:$H114,0))))))</f>
        <v>2.8169014084507043E-2</v>
      </c>
      <c r="K58" s="1037" t="s">
        <v>133</v>
      </c>
      <c r="L58" s="1037" t="s">
        <v>91</v>
      </c>
      <c r="M58" s="1182" t="s">
        <v>75</v>
      </c>
      <c r="N58" s="1184" t="s">
        <v>134</v>
      </c>
      <c r="O58" s="1025" t="s">
        <v>135</v>
      </c>
      <c r="P58" s="1037" t="s">
        <v>136</v>
      </c>
      <c r="Q58" s="1037" t="s">
        <v>137</v>
      </c>
      <c r="R58" s="1037" t="s">
        <v>138</v>
      </c>
      <c r="S58" s="1035" t="s">
        <v>139</v>
      </c>
      <c r="T58" s="1027" t="s">
        <v>344</v>
      </c>
      <c r="U58" s="1027" t="s">
        <v>342</v>
      </c>
      <c r="V58" s="1027" t="s">
        <v>343</v>
      </c>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27.6" customHeight="1" x14ac:dyDescent="0.3">
      <c r="A59" s="940" t="s">
        <v>56</v>
      </c>
      <c r="B59" s="933" t="s">
        <v>421</v>
      </c>
      <c r="C59" s="1003"/>
      <c r="D59" s="1003"/>
      <c r="E59" s="1004"/>
      <c r="F59" s="1002"/>
      <c r="G59" s="1002"/>
      <c r="H59" s="939" t="b">
        <f>IF(C59&lt;&gt;"",'[2]CBL Score Standard'!$D115,IF(D59&lt;&gt;"",SUM('[2]CBL Score Standard'!$D115:$E115),IF(E59&lt;&gt;"",SUM('[2]CBL Score Standard'!$D115:$F115),IF(F59&lt;&gt;"",SUM('[2]CBL Score Standard'!$D115:$G115),IF(G59&lt;&gt;"",SUM('[2]CBL Score Standard'!$D115:$H115,0))))))</f>
        <v>0</v>
      </c>
      <c r="K59" s="1031"/>
      <c r="L59" s="1031"/>
      <c r="M59" s="1183"/>
      <c r="N59" s="1185"/>
      <c r="O59" s="1024"/>
      <c r="P59" s="888" t="s">
        <v>141</v>
      </c>
      <c r="Q59" s="1031"/>
      <c r="R59" s="1031"/>
      <c r="S59" s="1036"/>
      <c r="T59" s="1027"/>
      <c r="U59" s="1027"/>
      <c r="V59" s="1027"/>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028" t="s">
        <v>142</v>
      </c>
      <c r="L60" s="1028" t="s">
        <v>143</v>
      </c>
      <c r="M60" s="934" t="s">
        <v>8</v>
      </c>
      <c r="N60" s="910" t="s">
        <v>2</v>
      </c>
      <c r="O60" s="891" t="s">
        <v>234</v>
      </c>
      <c r="P60" s="911"/>
      <c r="Q60" s="909"/>
      <c r="R60" s="912"/>
      <c r="S60" s="889"/>
      <c r="T60" s="997"/>
      <c r="U60" s="997"/>
      <c r="V60" s="997" t="str">
        <f t="shared" ref="V60:V67" si="6">IF(AND(W60="Y",X60="Y"),"Passed",IF(T60="M","Passed", ""))</f>
        <v/>
      </c>
      <c r="W60" s="997"/>
      <c r="X60" s="997"/>
      <c r="Y60" s="908"/>
      <c r="Z60" s="981">
        <f t="shared" ref="Z60:Z67" si="7">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029"/>
      <c r="L61" s="1029"/>
      <c r="M61" s="934" t="s">
        <v>8</v>
      </c>
      <c r="N61" s="910" t="s">
        <v>63</v>
      </c>
      <c r="O61" s="891" t="s">
        <v>236</v>
      </c>
      <c r="P61" s="911"/>
      <c r="Q61" s="909"/>
      <c r="R61" s="912"/>
      <c r="S61" s="889"/>
      <c r="T61" s="997"/>
      <c r="U61" s="997"/>
      <c r="V61" s="997" t="str">
        <f t="shared" si="6"/>
        <v/>
      </c>
      <c r="W61" s="997"/>
      <c r="X61" s="997"/>
      <c r="Y61" s="908"/>
      <c r="Z61" s="981">
        <f t="shared" si="7"/>
        <v>0</v>
      </c>
      <c r="AA61" s="982"/>
      <c r="AB61" s="982"/>
      <c r="AC61" s="982"/>
      <c r="AD61" s="982"/>
      <c r="AE61" s="980"/>
      <c r="AF61" s="980"/>
      <c r="AG61" s="980"/>
      <c r="AH61" s="980"/>
      <c r="AI61" s="980"/>
      <c r="AJ61" s="980"/>
    </row>
    <row r="62" spans="1:36" x14ac:dyDescent="0.3">
      <c r="A62" s="940" t="s">
        <v>56</v>
      </c>
      <c r="B62" s="933" t="s">
        <v>67</v>
      </c>
      <c r="C62" s="1003"/>
      <c r="D62" s="1003"/>
      <c r="E62" s="1002"/>
      <c r="F62" s="1002"/>
      <c r="G62" s="1002"/>
      <c r="H62" s="939" t="b">
        <f>IF(C62&lt;&gt;"",'[2]CBL Score Standard'!$D118,IF(D62&lt;&gt;"",SUM('[2]CBL Score Standard'!$D118:$E118),IF(E62&lt;&gt;"",SUM('[2]CBL Score Standard'!$D118:$F118),IF(F62&lt;&gt;"",SUM('[2]CBL Score Standard'!$D118:$G118),IF(G62&lt;&gt;"",SUM('[2]CBL Score Standard'!$D118:$H118,0))))))</f>
        <v>0</v>
      </c>
      <c r="K62" s="1029"/>
      <c r="L62" s="1029"/>
      <c r="M62" s="934" t="s">
        <v>8</v>
      </c>
      <c r="N62" s="889" t="s">
        <v>56</v>
      </c>
      <c r="O62" s="891" t="s">
        <v>237</v>
      </c>
      <c r="P62" s="911"/>
      <c r="Q62" s="909"/>
      <c r="R62" s="912"/>
      <c r="S62" s="889"/>
      <c r="T62" s="997"/>
      <c r="U62" s="997"/>
      <c r="V62" s="997" t="str">
        <f t="shared" si="6"/>
        <v/>
      </c>
      <c r="W62" s="997"/>
      <c r="X62" s="997"/>
      <c r="Y62" s="908"/>
      <c r="Z62" s="981">
        <f t="shared" si="7"/>
        <v>0</v>
      </c>
      <c r="AA62" s="982"/>
      <c r="AB62" s="982"/>
      <c r="AC62" s="982"/>
      <c r="AD62" s="982"/>
      <c r="AE62" s="980"/>
      <c r="AF62" s="980"/>
      <c r="AG62" s="980"/>
      <c r="AH62" s="980"/>
      <c r="AI62" s="980"/>
      <c r="AJ62" s="980"/>
    </row>
    <row r="63" spans="1:36" ht="12.75" customHeight="1" thickBot="1" x14ac:dyDescent="0.35">
      <c r="A63" s="941" t="s">
        <v>55</v>
      </c>
      <c r="B63" s="933" t="s">
        <v>1</v>
      </c>
      <c r="C63" s="1003"/>
      <c r="D63" s="1003"/>
      <c r="E63" s="1002"/>
      <c r="F63" s="1002"/>
      <c r="G63" s="1002"/>
      <c r="H63" s="939" t="b">
        <f>IF(C63&lt;&gt;"",'[2]CBL Score Standard'!$D119,IF(D63&lt;&gt;"",SUM('[2]CBL Score Standard'!$D119:$E119),IF(E63&lt;&gt;"",SUM('[2]CBL Score Standard'!$D119:$F119),IF(F63&lt;&gt;"",SUM('[2]CBL Score Standard'!$D119:$G119),IF(G63&lt;&gt;"",SUM('[2]CBL Score Standard'!$D119:$H119,0))))))</f>
        <v>0</v>
      </c>
      <c r="K63" s="1029"/>
      <c r="L63" s="1029"/>
      <c r="M63" s="934" t="s">
        <v>8</v>
      </c>
      <c r="N63" s="889" t="s">
        <v>55</v>
      </c>
      <c r="O63" s="891" t="s">
        <v>238</v>
      </c>
      <c r="P63" s="911"/>
      <c r="Q63" s="909"/>
      <c r="R63" s="912"/>
      <c r="S63" s="889"/>
      <c r="T63" s="997"/>
      <c r="U63" s="997"/>
      <c r="V63" s="997" t="str">
        <f t="shared" si="6"/>
        <v/>
      </c>
      <c r="W63" s="997"/>
      <c r="X63" s="997"/>
      <c r="Y63" s="908"/>
      <c r="Z63" s="981">
        <f t="shared" si="7"/>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2.709138552243695</v>
      </c>
      <c r="K64" s="1029"/>
      <c r="L64" s="1029"/>
      <c r="M64" s="934" t="s">
        <v>8</v>
      </c>
      <c r="N64" s="910" t="s">
        <v>53</v>
      </c>
      <c r="O64" s="891" t="s">
        <v>239</v>
      </c>
      <c r="P64" s="911"/>
      <c r="Q64" s="909"/>
      <c r="R64" s="912"/>
      <c r="S64" s="889"/>
      <c r="T64" s="997"/>
      <c r="U64" s="997"/>
      <c r="V64" s="997" t="str">
        <f t="shared" si="6"/>
        <v/>
      </c>
      <c r="W64" s="997"/>
      <c r="X64" s="997"/>
      <c r="Y64" s="908"/>
      <c r="Z64" s="981">
        <f t="shared" si="7"/>
        <v>0</v>
      </c>
      <c r="AA64" s="982"/>
      <c r="AB64" s="982"/>
      <c r="AC64" s="982"/>
      <c r="AD64" s="982"/>
      <c r="AE64" s="980"/>
      <c r="AF64" s="980"/>
      <c r="AG64" s="980"/>
      <c r="AH64" s="980"/>
      <c r="AI64" s="980"/>
      <c r="AJ64" s="980"/>
    </row>
    <row r="65" spans="1:36" ht="28.2" thickBot="1" x14ac:dyDescent="0.35">
      <c r="A65" s="942" t="s">
        <v>83</v>
      </c>
      <c r="B65" s="943"/>
      <c r="C65" s="954">
        <v>1</v>
      </c>
      <c r="D65" s="954">
        <v>1</v>
      </c>
      <c r="E65" s="954">
        <v>0.80645161290322576</v>
      </c>
      <c r="F65" s="954">
        <v>0</v>
      </c>
      <c r="G65" s="954">
        <v>0</v>
      </c>
      <c r="H65" s="944">
        <v>2</v>
      </c>
      <c r="K65" s="1029"/>
      <c r="L65" s="1029"/>
      <c r="M65" s="934" t="s">
        <v>8</v>
      </c>
      <c r="N65" s="910" t="s">
        <v>59</v>
      </c>
      <c r="O65" s="891" t="s">
        <v>240</v>
      </c>
      <c r="P65" s="911"/>
      <c r="Q65" s="909"/>
      <c r="R65" s="912"/>
      <c r="S65" s="889"/>
      <c r="T65" s="997"/>
      <c r="U65" s="997"/>
      <c r="V65" s="997" t="str">
        <f t="shared" si="6"/>
        <v/>
      </c>
      <c r="W65" s="997"/>
      <c r="X65" s="997"/>
      <c r="Y65" s="908"/>
      <c r="Z65" s="981">
        <f t="shared" si="7"/>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2</v>
      </c>
      <c r="K66" s="1029"/>
      <c r="L66" s="1029"/>
      <c r="M66" s="934" t="s">
        <v>8</v>
      </c>
      <c r="N66" s="910" t="s">
        <v>55</v>
      </c>
      <c r="O66" s="891" t="s">
        <v>515</v>
      </c>
      <c r="P66" s="911"/>
      <c r="Q66" s="909"/>
      <c r="R66" s="912"/>
      <c r="S66" s="889"/>
      <c r="T66" s="997"/>
      <c r="U66" s="997"/>
      <c r="V66" s="997" t="str">
        <f t="shared" si="6"/>
        <v/>
      </c>
      <c r="W66" s="997"/>
      <c r="X66" s="997"/>
      <c r="Y66" s="908"/>
      <c r="Z66" s="981">
        <f t="shared" si="7"/>
        <v>0</v>
      </c>
      <c r="AA66" s="982"/>
      <c r="AB66" s="982"/>
      <c r="AC66" s="982"/>
      <c r="AD66" s="982"/>
      <c r="AE66" s="980"/>
      <c r="AF66" s="980"/>
      <c r="AG66" s="980"/>
      <c r="AH66" s="980"/>
      <c r="AI66" s="980"/>
      <c r="AJ66" s="980"/>
    </row>
    <row r="67" spans="1:36" x14ac:dyDescent="0.3">
      <c r="C67" s="955"/>
      <c r="D67" s="955"/>
      <c r="E67" s="955"/>
      <c r="F67" s="955"/>
      <c r="G67" s="955"/>
      <c r="K67" s="1030"/>
      <c r="L67" s="1030"/>
      <c r="M67" s="934" t="s">
        <v>8</v>
      </c>
      <c r="N67" s="910" t="s">
        <v>149</v>
      </c>
      <c r="O67" s="891" t="s">
        <v>370</v>
      </c>
      <c r="P67" s="904" t="s">
        <v>145</v>
      </c>
      <c r="Q67" s="892" t="s">
        <v>217</v>
      </c>
      <c r="R67" s="898" t="s">
        <v>241</v>
      </c>
      <c r="S67" s="889"/>
      <c r="T67" s="997"/>
      <c r="U67" s="997"/>
      <c r="V67" s="997" t="str">
        <f t="shared" si="6"/>
        <v/>
      </c>
      <c r="W67" s="997"/>
      <c r="X67" s="997"/>
      <c r="Y67" s="899" t="s">
        <v>242</v>
      </c>
      <c r="Z67" s="981">
        <f t="shared" si="7"/>
        <v>0</v>
      </c>
      <c r="AA67" s="982"/>
      <c r="AB67" s="982"/>
      <c r="AC67" s="982"/>
      <c r="AD67" s="982"/>
      <c r="AE67" s="980"/>
      <c r="AF67" s="980"/>
      <c r="AG67" s="980"/>
      <c r="AH67" s="980"/>
      <c r="AI67" s="980"/>
      <c r="AJ67" s="980"/>
    </row>
    <row r="68" spans="1:36" ht="13.8" customHeight="1"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73" t="s">
        <v>243</v>
      </c>
      <c r="L69" s="1174"/>
      <c r="M69" s="1174"/>
      <c r="N69" s="1174"/>
      <c r="O69" s="1174"/>
      <c r="P69" s="1174"/>
      <c r="Q69" s="1174"/>
      <c r="R69" s="1174"/>
      <c r="S69" s="1174"/>
      <c r="T69" s="1174"/>
      <c r="U69" s="1174"/>
      <c r="V69" s="1174"/>
      <c r="W69" s="1174"/>
      <c r="X69" s="1174"/>
      <c r="Y69" s="1174"/>
      <c r="Z69" s="985"/>
      <c r="AA69" s="1026"/>
      <c r="AB69" s="1026"/>
      <c r="AC69" s="1026"/>
      <c r="AD69" s="1026"/>
      <c r="AE69" s="1026"/>
      <c r="AF69" s="1026"/>
      <c r="AG69" s="1026"/>
      <c r="AH69" s="1026"/>
      <c r="AI69" s="1026"/>
      <c r="AJ69" s="1026"/>
    </row>
    <row r="70" spans="1:36" ht="27.6" x14ac:dyDescent="0.3">
      <c r="C70" s="955"/>
      <c r="D70" s="955"/>
      <c r="E70" s="955"/>
      <c r="F70" s="955"/>
      <c r="G70" s="955"/>
      <c r="K70" s="1037" t="s">
        <v>133</v>
      </c>
      <c r="L70" s="1037" t="s">
        <v>91</v>
      </c>
      <c r="M70" s="1182" t="s">
        <v>75</v>
      </c>
      <c r="N70" s="1184" t="s">
        <v>134</v>
      </c>
      <c r="O70" s="1025" t="s">
        <v>135</v>
      </c>
      <c r="P70" s="1037" t="s">
        <v>136</v>
      </c>
      <c r="Q70" s="1037" t="s">
        <v>137</v>
      </c>
      <c r="R70" s="1037" t="s">
        <v>138</v>
      </c>
      <c r="S70" s="1035" t="s">
        <v>139</v>
      </c>
      <c r="T70" s="1027" t="s">
        <v>344</v>
      </c>
      <c r="U70" s="1027" t="s">
        <v>342</v>
      </c>
      <c r="V70" s="1027" t="s">
        <v>343</v>
      </c>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27.6" customHeight="1" x14ac:dyDescent="0.3">
      <c r="C71" s="955"/>
      <c r="D71" s="955"/>
      <c r="E71" s="955"/>
      <c r="F71" s="955"/>
      <c r="G71" s="955"/>
      <c r="K71" s="1031"/>
      <c r="L71" s="1031"/>
      <c r="M71" s="1183"/>
      <c r="N71" s="1185"/>
      <c r="O71" s="1024"/>
      <c r="P71" s="888" t="s">
        <v>141</v>
      </c>
      <c r="Q71" s="1031"/>
      <c r="R71" s="1031"/>
      <c r="S71" s="1036"/>
      <c r="T71" s="1027"/>
      <c r="U71" s="1027"/>
      <c r="V71" s="1027"/>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C72" s="955"/>
      <c r="D72" s="955"/>
      <c r="E72" s="955"/>
      <c r="F72" s="955"/>
      <c r="G72" s="955"/>
      <c r="K72" s="1028" t="s">
        <v>142</v>
      </c>
      <c r="L72" s="1028" t="s">
        <v>143</v>
      </c>
      <c r="M72" s="934" t="s">
        <v>9</v>
      </c>
      <c r="N72" s="910" t="s">
        <v>235</v>
      </c>
      <c r="O72" s="891" t="s">
        <v>244</v>
      </c>
      <c r="P72" s="913"/>
      <c r="Q72" s="914"/>
      <c r="R72" s="915"/>
      <c r="S72" s="889"/>
      <c r="T72" s="997"/>
      <c r="U72" s="997"/>
      <c r="V72" s="997" t="str">
        <f>IF(AND(W72="Y",X72="Y"),"Passed",IF(T72="M","Passed", ""))</f>
        <v/>
      </c>
      <c r="W72" s="997"/>
      <c r="X72" s="997"/>
      <c r="Y72" s="916"/>
      <c r="Z72" s="981">
        <f t="shared" ref="Z72:Z75" si="8">DATEDIF(AA72,AB72,"m")/12+DATEDIF(AC72,AD72,"m")/12+DATEDIF(AE72,AF72,"m")/12+DATEDIF(AG72,AH72,"m")/12+DATEDIF(AI72,AJ72,"m")/12</f>
        <v>0</v>
      </c>
      <c r="AA72" s="982"/>
      <c r="AB72" s="982"/>
      <c r="AC72" s="982"/>
      <c r="AD72" s="982"/>
      <c r="AE72" s="980"/>
      <c r="AF72" s="980"/>
      <c r="AG72" s="980"/>
      <c r="AH72" s="980"/>
      <c r="AI72" s="980"/>
      <c r="AJ72" s="980"/>
    </row>
    <row r="73" spans="1:36" x14ac:dyDescent="0.3">
      <c r="C73" s="955"/>
      <c r="D73" s="955"/>
      <c r="E73" s="955"/>
      <c r="F73" s="955"/>
      <c r="G73" s="955"/>
      <c r="K73" s="1029"/>
      <c r="L73" s="1029"/>
      <c r="M73" s="934" t="s">
        <v>9</v>
      </c>
      <c r="N73" s="910" t="s">
        <v>229</v>
      </c>
      <c r="O73" s="891" t="s">
        <v>245</v>
      </c>
      <c r="P73" s="913"/>
      <c r="Q73" s="914"/>
      <c r="R73" s="915"/>
      <c r="S73" s="889"/>
      <c r="T73" s="997"/>
      <c r="U73" s="997"/>
      <c r="V73" s="997" t="str">
        <f>IF(AND(W73="Y",X73="Y"),"Passed",IF(T73="M","Passed", ""))</f>
        <v/>
      </c>
      <c r="W73" s="997"/>
      <c r="X73" s="997"/>
      <c r="Y73" s="916"/>
      <c r="Z73" s="981">
        <f t="shared" si="8"/>
        <v>0</v>
      </c>
      <c r="AA73" s="982"/>
      <c r="AB73" s="982"/>
      <c r="AC73" s="982"/>
      <c r="AD73" s="982"/>
      <c r="AE73" s="980"/>
      <c r="AF73" s="980"/>
      <c r="AG73" s="980"/>
      <c r="AH73" s="980"/>
      <c r="AI73" s="980"/>
      <c r="AJ73" s="980"/>
    </row>
    <row r="74" spans="1:36" ht="41.4" x14ac:dyDescent="0.3">
      <c r="C74" s="955"/>
      <c r="D74" s="955"/>
      <c r="E74" s="955"/>
      <c r="F74" s="955"/>
      <c r="G74" s="955"/>
      <c r="K74" s="1029"/>
      <c r="L74" s="1029"/>
      <c r="M74" s="934" t="s">
        <v>9</v>
      </c>
      <c r="N74" s="910" t="s">
        <v>3</v>
      </c>
      <c r="O74" s="891" t="s">
        <v>516</v>
      </c>
      <c r="P74" s="913"/>
      <c r="Q74" s="914"/>
      <c r="R74" s="915"/>
      <c r="S74" s="889"/>
      <c r="T74" s="997"/>
      <c r="U74" s="997"/>
      <c r="V74" s="997" t="str">
        <f>IF(AND(W74="Y",X74="Y"),"Passed",IF(T74="M","Passed", ""))</f>
        <v/>
      </c>
      <c r="W74" s="997"/>
      <c r="X74" s="997"/>
      <c r="Y74" s="916"/>
      <c r="Z74" s="981">
        <f t="shared" si="8"/>
        <v>0</v>
      </c>
      <c r="AA74" s="982"/>
      <c r="AB74" s="982"/>
      <c r="AC74" s="982"/>
      <c r="AD74" s="982"/>
      <c r="AE74" s="980"/>
      <c r="AF74" s="980"/>
      <c r="AG74" s="980"/>
      <c r="AH74" s="980"/>
      <c r="AI74" s="980"/>
      <c r="AJ74" s="980"/>
    </row>
    <row r="75" spans="1:36" ht="12.75" customHeight="1" x14ac:dyDescent="0.3">
      <c r="C75" s="955"/>
      <c r="D75" s="955"/>
      <c r="E75" s="955"/>
      <c r="F75" s="955"/>
      <c r="G75" s="955"/>
      <c r="K75" s="1030"/>
      <c r="L75" s="1030"/>
      <c r="M75" s="934" t="s">
        <v>9</v>
      </c>
      <c r="N75" s="910" t="s">
        <v>3</v>
      </c>
      <c r="O75" s="891" t="s">
        <v>246</v>
      </c>
      <c r="P75" s="913"/>
      <c r="Q75" s="914"/>
      <c r="R75" s="915"/>
      <c r="S75" s="889"/>
      <c r="T75" s="997"/>
      <c r="U75" s="997"/>
      <c r="V75" s="997" t="str">
        <f>IF(AND(W75="Y",X75="Y"),"Passed",IF(T75="M","Passed", ""))</f>
        <v/>
      </c>
      <c r="W75" s="997"/>
      <c r="X75" s="997"/>
      <c r="Y75" s="916"/>
      <c r="Z75" s="981">
        <f t="shared" si="8"/>
        <v>0</v>
      </c>
      <c r="AA75" s="982"/>
      <c r="AB75" s="982"/>
      <c r="AC75" s="982"/>
      <c r="AD75" s="982"/>
      <c r="AE75" s="980"/>
      <c r="AF75" s="980"/>
      <c r="AG75" s="980"/>
      <c r="AH75" s="980"/>
      <c r="AI75" s="980"/>
      <c r="AJ75" s="980"/>
    </row>
    <row r="76" spans="1:36" x14ac:dyDescent="0.3">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C80" s="955"/>
      <c r="D80" s="955"/>
      <c r="E80" s="955"/>
      <c r="F80" s="955"/>
      <c r="G80" s="955"/>
    </row>
    <row r="81" spans="3:7" x14ac:dyDescent="0.3">
      <c r="C81" s="955"/>
      <c r="D81" s="955"/>
      <c r="E81" s="955"/>
      <c r="F81" s="955"/>
      <c r="G81" s="955"/>
    </row>
    <row r="82" spans="3:7" x14ac:dyDescent="0.3">
      <c r="C82" s="955"/>
      <c r="D82" s="955"/>
      <c r="E82" s="955"/>
      <c r="F82" s="955"/>
      <c r="G82" s="955"/>
    </row>
    <row r="83" spans="3:7" x14ac:dyDescent="0.3">
      <c r="C83" s="955"/>
      <c r="D83" s="955"/>
      <c r="E83" s="955"/>
      <c r="F83" s="955"/>
      <c r="G83" s="955"/>
    </row>
    <row r="84" spans="3:7" x14ac:dyDescent="0.3">
      <c r="C84" s="955"/>
      <c r="D84" s="955"/>
      <c r="E84" s="955"/>
      <c r="F84" s="955"/>
      <c r="G84" s="955"/>
    </row>
    <row r="85" spans="3:7" x14ac:dyDescent="0.3">
      <c r="C85" s="955"/>
      <c r="D85" s="955"/>
      <c r="E85" s="955"/>
      <c r="F85" s="955"/>
      <c r="G85" s="955"/>
    </row>
    <row r="86" spans="3:7" x14ac:dyDescent="0.3">
      <c r="C86" s="955"/>
      <c r="D86" s="955"/>
      <c r="E86" s="955"/>
      <c r="F86" s="955"/>
      <c r="G86" s="955"/>
    </row>
    <row r="87" spans="3:7" x14ac:dyDescent="0.3">
      <c r="C87" s="955"/>
      <c r="D87" s="955"/>
      <c r="E87" s="955"/>
      <c r="F87" s="955"/>
      <c r="G87" s="955"/>
    </row>
    <row r="88" spans="3:7" x14ac:dyDescent="0.3">
      <c r="C88" s="955"/>
      <c r="D88" s="955"/>
      <c r="E88" s="955"/>
      <c r="F88" s="955"/>
      <c r="G88" s="955"/>
    </row>
    <row r="89" spans="3:7" x14ac:dyDescent="0.3">
      <c r="C89" s="955"/>
      <c r="D89" s="955"/>
      <c r="E89" s="955"/>
      <c r="F89" s="955"/>
      <c r="G89" s="955"/>
    </row>
    <row r="90" spans="3:7" x14ac:dyDescent="0.3">
      <c r="C90" s="955"/>
      <c r="D90" s="955"/>
      <c r="E90" s="955"/>
      <c r="F90" s="955"/>
      <c r="G90" s="955"/>
    </row>
    <row r="91" spans="3:7" x14ac:dyDescent="0.3">
      <c r="C91" s="955"/>
      <c r="D91" s="955"/>
      <c r="E91" s="955"/>
      <c r="F91" s="955"/>
      <c r="G91" s="955"/>
    </row>
    <row r="92" spans="3:7" x14ac:dyDescent="0.3">
      <c r="C92" s="955"/>
      <c r="D92" s="955"/>
      <c r="E92" s="955"/>
      <c r="F92" s="955"/>
      <c r="G92" s="955"/>
    </row>
    <row r="93" spans="3:7" x14ac:dyDescent="0.3">
      <c r="C93" s="955"/>
      <c r="D93" s="955"/>
      <c r="E93" s="955"/>
      <c r="F93" s="955"/>
      <c r="G93" s="955"/>
    </row>
    <row r="94" spans="3:7" x14ac:dyDescent="0.3">
      <c r="C94" s="955"/>
      <c r="D94" s="955"/>
      <c r="E94" s="955"/>
      <c r="F94" s="955"/>
      <c r="G94" s="955"/>
    </row>
    <row r="95" spans="3:7" x14ac:dyDescent="0.3">
      <c r="C95" s="955"/>
      <c r="D95" s="955"/>
      <c r="E95" s="955"/>
      <c r="F95" s="955"/>
      <c r="G95" s="955"/>
    </row>
    <row r="96" spans="3:7" x14ac:dyDescent="0.3">
      <c r="C96" s="955"/>
      <c r="D96" s="955"/>
      <c r="E96" s="955"/>
      <c r="F96" s="955"/>
      <c r="G96" s="955"/>
    </row>
    <row r="97" spans="3:7" x14ac:dyDescent="0.3">
      <c r="C97" s="955"/>
      <c r="D97" s="955"/>
      <c r="E97" s="955"/>
      <c r="F97" s="955"/>
      <c r="G97" s="955"/>
    </row>
    <row r="98" spans="3:7" x14ac:dyDescent="0.3">
      <c r="C98" s="955"/>
      <c r="D98" s="955"/>
      <c r="E98" s="955"/>
      <c r="F98" s="955"/>
      <c r="G98" s="955"/>
    </row>
    <row r="99" spans="3:7" x14ac:dyDescent="0.3">
      <c r="C99" s="955"/>
      <c r="D99" s="955"/>
      <c r="E99" s="955"/>
      <c r="F99" s="955"/>
      <c r="G99" s="955"/>
    </row>
    <row r="100" spans="3:7" x14ac:dyDescent="0.3">
      <c r="C100" s="955"/>
      <c r="D100" s="955"/>
      <c r="E100" s="955"/>
      <c r="F100" s="955"/>
      <c r="G100" s="955"/>
    </row>
    <row r="101" spans="3:7" x14ac:dyDescent="0.3">
      <c r="C101" s="955"/>
      <c r="D101" s="955"/>
      <c r="E101" s="955"/>
      <c r="F101" s="955"/>
      <c r="G101" s="955"/>
    </row>
    <row r="102" spans="3:7" x14ac:dyDescent="0.3">
      <c r="C102" s="955"/>
      <c r="D102" s="955"/>
      <c r="E102" s="955"/>
      <c r="F102" s="955"/>
      <c r="G102" s="955"/>
    </row>
    <row r="103" spans="3:7" x14ac:dyDescent="0.3">
      <c r="C103" s="955"/>
      <c r="D103" s="955"/>
      <c r="E103" s="955"/>
      <c r="F103" s="955"/>
      <c r="G103" s="955"/>
    </row>
    <row r="104" spans="3:7" x14ac:dyDescent="0.3">
      <c r="C104" s="955"/>
      <c r="D104" s="955"/>
      <c r="E104" s="955"/>
      <c r="F104" s="955"/>
      <c r="G104" s="955"/>
    </row>
    <row r="105" spans="3:7" x14ac:dyDescent="0.3">
      <c r="C105" s="955"/>
      <c r="D105" s="955"/>
      <c r="E105" s="955"/>
      <c r="F105" s="955"/>
      <c r="G105" s="955"/>
    </row>
    <row r="106" spans="3:7" x14ac:dyDescent="0.3">
      <c r="C106" s="955"/>
      <c r="D106" s="955"/>
      <c r="E106" s="955"/>
      <c r="F106" s="955"/>
      <c r="G106" s="955"/>
    </row>
    <row r="107" spans="3:7" x14ac:dyDescent="0.3">
      <c r="C107" s="955"/>
      <c r="D107" s="955"/>
      <c r="E107" s="955"/>
      <c r="F107" s="955"/>
      <c r="G107" s="955"/>
    </row>
    <row r="108" spans="3:7" x14ac:dyDescent="0.3">
      <c r="C108" s="955"/>
      <c r="D108" s="955"/>
      <c r="E108" s="955"/>
      <c r="F108" s="955"/>
      <c r="G108" s="955"/>
    </row>
    <row r="109" spans="3:7" x14ac:dyDescent="0.3">
      <c r="C109" s="955"/>
      <c r="D109" s="955"/>
      <c r="E109" s="955"/>
      <c r="F109" s="955"/>
      <c r="G109" s="955"/>
    </row>
    <row r="110" spans="3:7" x14ac:dyDescent="0.3">
      <c r="C110" s="955"/>
      <c r="D110" s="955"/>
      <c r="E110" s="955"/>
      <c r="F110" s="955"/>
      <c r="G110" s="955"/>
    </row>
    <row r="111" spans="3:7" x14ac:dyDescent="0.3">
      <c r="C111" s="955"/>
      <c r="D111" s="955"/>
      <c r="E111" s="955"/>
      <c r="F111" s="955"/>
      <c r="G111" s="955"/>
    </row>
    <row r="112" spans="3:7" x14ac:dyDescent="0.3">
      <c r="C112" s="955"/>
      <c r="D112" s="955"/>
      <c r="E112" s="955"/>
      <c r="F112" s="955"/>
      <c r="G112" s="955"/>
    </row>
    <row r="113" spans="3:7" x14ac:dyDescent="0.3">
      <c r="C113" s="955"/>
      <c r="D113" s="955"/>
      <c r="E113" s="955"/>
      <c r="F113" s="955"/>
      <c r="G113" s="955"/>
    </row>
    <row r="114" spans="3:7" x14ac:dyDescent="0.3">
      <c r="C114" s="955"/>
      <c r="D114" s="955"/>
      <c r="E114" s="955"/>
      <c r="F114" s="955"/>
      <c r="G114" s="955"/>
    </row>
    <row r="115" spans="3:7" x14ac:dyDescent="0.3">
      <c r="C115" s="955"/>
      <c r="D115" s="955"/>
      <c r="E115" s="955"/>
      <c r="F115" s="955"/>
      <c r="G115" s="955"/>
    </row>
    <row r="116" spans="3:7" x14ac:dyDescent="0.3">
      <c r="C116" s="955"/>
      <c r="D116" s="955"/>
      <c r="E116" s="955"/>
      <c r="F116" s="955"/>
      <c r="G116" s="955"/>
    </row>
    <row r="117" spans="3:7" x14ac:dyDescent="0.3">
      <c r="C117" s="955"/>
      <c r="D117" s="955"/>
      <c r="E117" s="955"/>
      <c r="F117" s="955"/>
      <c r="G117" s="955"/>
    </row>
    <row r="118" spans="3:7" x14ac:dyDescent="0.3">
      <c r="C118" s="955"/>
      <c r="D118" s="955"/>
      <c r="E118" s="955"/>
      <c r="F118" s="955"/>
      <c r="G118" s="955"/>
    </row>
    <row r="119" spans="3:7" x14ac:dyDescent="0.3">
      <c r="C119" s="955"/>
      <c r="D119" s="955"/>
      <c r="E119" s="955"/>
      <c r="F119" s="955"/>
      <c r="G119" s="955"/>
    </row>
    <row r="120" spans="3:7" x14ac:dyDescent="0.3">
      <c r="C120" s="955"/>
      <c r="D120" s="955"/>
      <c r="E120" s="955"/>
      <c r="F120" s="955"/>
      <c r="G120" s="955"/>
    </row>
    <row r="121" spans="3:7" x14ac:dyDescent="0.3">
      <c r="C121" s="955"/>
      <c r="D121" s="955"/>
      <c r="E121" s="955"/>
      <c r="F121" s="955"/>
      <c r="G121" s="955"/>
    </row>
    <row r="122" spans="3:7" x14ac:dyDescent="0.3">
      <c r="C122" s="955"/>
      <c r="D122" s="955"/>
      <c r="E122" s="955"/>
      <c r="F122" s="955"/>
      <c r="G122" s="955"/>
    </row>
    <row r="123" spans="3:7" x14ac:dyDescent="0.3">
      <c r="C123" s="955"/>
      <c r="D123" s="955"/>
      <c r="E123" s="955"/>
      <c r="F123" s="955"/>
      <c r="G123" s="955"/>
    </row>
    <row r="124" spans="3:7" x14ac:dyDescent="0.3">
      <c r="C124" s="955"/>
      <c r="D124" s="955"/>
      <c r="E124" s="955"/>
      <c r="F124" s="955"/>
      <c r="G124" s="955"/>
    </row>
    <row r="125" spans="3:7" x14ac:dyDescent="0.3">
      <c r="C125" s="955"/>
      <c r="D125" s="955"/>
      <c r="E125" s="955"/>
      <c r="F125" s="955"/>
      <c r="G125" s="955"/>
    </row>
    <row r="126" spans="3:7" x14ac:dyDescent="0.3">
      <c r="C126" s="955"/>
      <c r="D126" s="955"/>
      <c r="E126" s="955"/>
      <c r="F126" s="955"/>
      <c r="G126" s="955"/>
    </row>
    <row r="127" spans="3:7" x14ac:dyDescent="0.3">
      <c r="C127" s="955"/>
      <c r="D127" s="955"/>
      <c r="E127" s="955"/>
      <c r="F127" s="955"/>
      <c r="G127" s="955"/>
    </row>
    <row r="128" spans="3: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7:G66"/>
  <mergeCells count="48">
    <mergeCell ref="AG70:AH70"/>
    <mergeCell ref="AI70:AJ70"/>
    <mergeCell ref="AI58:AJ58"/>
    <mergeCell ref="A64:G64"/>
    <mergeCell ref="A66:G66"/>
    <mergeCell ref="K69:Y69"/>
    <mergeCell ref="M70:M71"/>
    <mergeCell ref="N70:N71"/>
    <mergeCell ref="Z70:Z71"/>
    <mergeCell ref="AA70:AB70"/>
    <mergeCell ref="AC70:AD70"/>
    <mergeCell ref="AE70:AF70"/>
    <mergeCell ref="AI38:AJ38"/>
    <mergeCell ref="K57:Y57"/>
    <mergeCell ref="M58:M59"/>
    <mergeCell ref="N58:N59"/>
    <mergeCell ref="Z58:Z59"/>
    <mergeCell ref="AA58:AB58"/>
    <mergeCell ref="AC58:AD58"/>
    <mergeCell ref="AE58:AF58"/>
    <mergeCell ref="AG58:AH58"/>
    <mergeCell ref="AE17:AF17"/>
    <mergeCell ref="AG17:AH17"/>
    <mergeCell ref="AI17:AJ17"/>
    <mergeCell ref="K37:Y37"/>
    <mergeCell ref="M38:M39"/>
    <mergeCell ref="N38:N39"/>
    <mergeCell ref="Z38:Z39"/>
    <mergeCell ref="AA38:AB38"/>
    <mergeCell ref="AC38:AD38"/>
    <mergeCell ref="AE38:AF38"/>
    <mergeCell ref="M17:M18"/>
    <mergeCell ref="N17:N18"/>
    <mergeCell ref="Z17:Z18"/>
    <mergeCell ref="AA17:AB17"/>
    <mergeCell ref="AC17:AD17"/>
    <mergeCell ref="AG38:AH38"/>
    <mergeCell ref="AC2:AD2"/>
    <mergeCell ref="AE2:AF2"/>
    <mergeCell ref="AG2:AH2"/>
    <mergeCell ref="AI2:AJ2"/>
    <mergeCell ref="K16:Y16"/>
    <mergeCell ref="AA2:AB2"/>
    <mergeCell ref="A1:H1"/>
    <mergeCell ref="K1:Y1"/>
    <mergeCell ref="M2:M3"/>
    <mergeCell ref="N2:N3"/>
    <mergeCell ref="Z2:Z3"/>
  </mergeCells>
  <conditionalFormatting sqref="E13">
    <cfRule type="containsText" dxfId="1751" priority="10" operator="containsText" text="N/A">
      <formula>NOT(ISERROR(SEARCH("N/A",E13)))</formula>
    </cfRule>
    <cfRule type="containsText" dxfId="1750" priority="11" operator="containsText" text="O">
      <formula>NOT(ISERROR(SEARCH("O",E13)))</formula>
    </cfRule>
    <cfRule type="containsText" dxfId="1749" priority="12" operator="containsText" text="M">
      <formula>NOT(ISERROR(SEARCH("M",E13)))</formula>
    </cfRule>
  </conditionalFormatting>
  <conditionalFormatting sqref="C46:G46">
    <cfRule type="containsText" dxfId="1748" priority="19" operator="containsText" text="O">
      <formula>NOT(ISERROR(SEARCH("O",C46)))</formula>
    </cfRule>
  </conditionalFormatting>
  <conditionalFormatting sqref="C46:G46">
    <cfRule type="containsText" dxfId="1747" priority="16" operator="containsText" text="N/A">
      <formula>NOT(ISERROR(SEARCH("N/A",C46)))</formula>
    </cfRule>
    <cfRule type="containsText" dxfId="1746" priority="17" operator="containsText" text="Blank">
      <formula>NOT(ISERROR(SEARCH("Blank",C46)))</formula>
    </cfRule>
    <cfRule type="containsText" dxfId="1745" priority="18" operator="containsText" text="M">
      <formula>NOT(ISERROR(SEARCH("M",C46)))</formula>
    </cfRule>
  </conditionalFormatting>
  <conditionalFormatting sqref="E12">
    <cfRule type="containsText" dxfId="1744" priority="13" operator="containsText" text="N/A">
      <formula>NOT(ISERROR(SEARCH("N/A",E12)))</formula>
    </cfRule>
    <cfRule type="containsText" dxfId="1743" priority="14" operator="containsText" text="O">
      <formula>NOT(ISERROR(SEARCH("O",E12)))</formula>
    </cfRule>
    <cfRule type="containsText" dxfId="1742" priority="15" operator="containsText" text="M">
      <formula>NOT(ISERROR(SEARCH("M",E12)))</formula>
    </cfRule>
  </conditionalFormatting>
  <conditionalFormatting sqref="C7:H7">
    <cfRule type="containsText" dxfId="1741" priority="7" operator="containsText" text="N/A">
      <formula>NOT(ISERROR(SEARCH("N/A",C7)))</formula>
    </cfRule>
    <cfRule type="containsText" dxfId="1740" priority="8" operator="containsText" text="Blank">
      <formula>NOT(ISERROR(SEARCH("Blank",C7)))</formula>
    </cfRule>
    <cfRule type="containsText" dxfId="1739" priority="9" operator="containsText" text="M">
      <formula>NOT(ISERROR(SEARCH("M",C7)))</formula>
    </cfRule>
  </conditionalFormatting>
  <conditionalFormatting sqref="Z4 Z51:Z55 Z40:Z43 Z45:Z49 Z19:Z35">
    <cfRule type="cellIs" dxfId="1738" priority="6" operator="greaterThan">
      <formula>0</formula>
    </cfRule>
  </conditionalFormatting>
  <conditionalFormatting sqref="Z5:Z14">
    <cfRule type="cellIs" dxfId="1737" priority="5" operator="greaterThan">
      <formula>0</formula>
    </cfRule>
  </conditionalFormatting>
  <conditionalFormatting sqref="Z60:Z67">
    <cfRule type="cellIs" dxfId="1736" priority="4" operator="greaterThan">
      <formula>0</formula>
    </cfRule>
  </conditionalFormatting>
  <conditionalFormatting sqref="Z72:Z75">
    <cfRule type="cellIs" dxfId="1735" priority="3" operator="greaterThan">
      <formula>0</formula>
    </cfRule>
  </conditionalFormatting>
  <conditionalFormatting sqref="Z50">
    <cfRule type="cellIs" dxfId="1734" priority="2" operator="greaterThan">
      <formula>0</formula>
    </cfRule>
  </conditionalFormatting>
  <conditionalFormatting sqref="Z44">
    <cfRule type="cellIs" dxfId="1733" priority="1" operator="greaterThan">
      <formula>0</formula>
    </cfRule>
  </conditionalFormatting>
  <dataValidations count="3">
    <dataValidation type="list" allowBlank="1" showInputMessage="1" showErrorMessage="1" sqref="V58:V68 V70:V79 V2:V15 V38:V56 V17:V36">
      <formula1>"Passed, Failed, N/A"</formula1>
    </dataValidation>
    <dataValidation type="list" allowBlank="1" showInputMessage="1" showErrorMessage="1" sqref="T70:T79 T58:T68 T2:T15 T38:T56 T17:T36">
      <formula1>"M, O, N/A"</formula1>
    </dataValidation>
    <dataValidation type="list" allowBlank="1" showInputMessage="1" showErrorMessage="1" sqref="X4:X10 X33 X19 X21 X12 W1:W79">
      <formula1>"Y, N"</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scale="30" fitToHeight="0" orientation="landscape" r:id="rId19"/>
  <drawing r:id="rId20"/>
  <legacyDrawing r:id="rId21"/>
  <controls>
    <mc:AlternateContent xmlns:mc="http://schemas.openxmlformats.org/markup-compatibility/2006">
      <mc:Choice Requires="x14">
        <control shapeId="1135618" r:id="rId22" name="CommandButton2">
          <controlPr defaultSize="0" autoLine="0" r:id="rId23">
            <anchor moveWithCells="1">
              <from>
                <xdr:col>8</xdr:col>
                <xdr:colOff>121920</xdr:colOff>
                <xdr:row>9</xdr:row>
                <xdr:rowOff>68580</xdr:rowOff>
              </from>
              <to>
                <xdr:col>9</xdr:col>
                <xdr:colOff>441960</xdr:colOff>
                <xdr:row>11</xdr:row>
                <xdr:rowOff>160020</xdr:rowOff>
              </to>
            </anchor>
          </controlPr>
        </control>
      </mc:Choice>
      <mc:Fallback>
        <control shapeId="1135618" r:id="rId22" name="CommandButton2"/>
      </mc:Fallback>
    </mc:AlternateContent>
    <mc:AlternateContent xmlns:mc="http://schemas.openxmlformats.org/markup-compatibility/2006">
      <mc:Choice Requires="x14">
        <control shapeId="1135617" r:id="rId24" name="CommandButton1">
          <controlPr defaultSize="0" autoLine="0" r:id="rId25">
            <anchor moveWithCells="1">
              <from>
                <xdr:col>8</xdr:col>
                <xdr:colOff>114300</xdr:colOff>
                <xdr:row>6</xdr:row>
                <xdr:rowOff>106680</xdr:rowOff>
              </from>
              <to>
                <xdr:col>9</xdr:col>
                <xdr:colOff>403860</xdr:colOff>
                <xdr:row>7</xdr:row>
                <xdr:rowOff>99060</xdr:rowOff>
              </to>
            </anchor>
          </controlPr>
        </control>
      </mc:Choice>
      <mc:Fallback>
        <control shapeId="1135617" r:id="rId24" name="CommandButton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7" tint="0.79998168889431442"/>
    <pageSetUpPr fitToPage="1"/>
  </sheetPr>
  <dimension ref="A1:AN196"/>
  <sheetViews>
    <sheetView showGridLines="0" topLeftCell="A58" zoomScale="85" zoomScaleNormal="85" workbookViewId="0">
      <selection activeCell="F11" sqref="F11"/>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9.109375" style="883" hidden="1" customWidth="1"/>
    <col min="19" max="19" width="13" style="883" bestFit="1" customWidth="1"/>
    <col min="20" max="20" width="12.5546875" style="883" customWidth="1"/>
    <col min="21" max="21" width="11" style="883" bestFit="1" customWidth="1"/>
    <col min="22" max="22" width="10.44140625" style="883" bestFit="1" customWidth="1"/>
    <col min="23" max="23" width="12.44140625" style="883" customWidth="1"/>
    <col min="24" max="24" width="15.109375" style="883" customWidth="1"/>
    <col min="25" max="25" width="36.5546875" style="883" bestFit="1" customWidth="1"/>
    <col min="26" max="40" width="9.109375" style="883"/>
    <col min="41" max="16384" width="9.109375" style="884"/>
  </cols>
  <sheetData>
    <row r="1" spans="1:36" ht="23.4" x14ac:dyDescent="0.45">
      <c r="A1" s="1188" t="s">
        <v>82</v>
      </c>
      <c r="B1" s="1189"/>
      <c r="C1" s="1189"/>
      <c r="D1" s="1189"/>
      <c r="E1" s="1189"/>
      <c r="F1" s="1189"/>
      <c r="G1" s="1189"/>
      <c r="H1" s="1189"/>
      <c r="K1" s="1193" t="s">
        <v>393</v>
      </c>
      <c r="L1" s="1194"/>
      <c r="M1" s="1194"/>
      <c r="N1" s="1194"/>
      <c r="O1" s="1194"/>
      <c r="P1" s="1194"/>
      <c r="Q1" s="1194"/>
      <c r="R1" s="1194"/>
      <c r="S1" s="1194"/>
      <c r="T1" s="1194"/>
      <c r="U1" s="1194"/>
      <c r="V1" s="1194"/>
      <c r="W1" s="1194"/>
      <c r="X1" s="1194"/>
      <c r="Y1" s="1195"/>
      <c r="Z1" s="985"/>
      <c r="AA1" s="1026"/>
      <c r="AB1" s="1026"/>
      <c r="AC1" s="1026"/>
      <c r="AD1" s="1026"/>
      <c r="AE1" s="1026"/>
      <c r="AF1" s="1026"/>
      <c r="AG1" s="1026"/>
      <c r="AH1" s="1026"/>
      <c r="AI1" s="1026"/>
      <c r="AJ1" s="1026"/>
    </row>
    <row r="2" spans="1:36" ht="23.4" customHeight="1" x14ac:dyDescent="0.3">
      <c r="A2" s="932" t="s">
        <v>367</v>
      </c>
      <c r="B2" s="997" t="s">
        <v>253</v>
      </c>
      <c r="C2" s="884"/>
      <c r="D2" s="884"/>
      <c r="E2" s="884"/>
      <c r="F2" s="884"/>
      <c r="G2" s="884"/>
      <c r="H2" s="884"/>
      <c r="K2" s="1196" t="s">
        <v>133</v>
      </c>
      <c r="L2" s="1196" t="s">
        <v>91</v>
      </c>
      <c r="M2" s="1182" t="s">
        <v>75</v>
      </c>
      <c r="N2" s="1190" t="s">
        <v>134</v>
      </c>
      <c r="O2" s="1196" t="s">
        <v>135</v>
      </c>
      <c r="P2" s="1038" t="s">
        <v>136</v>
      </c>
      <c r="Q2" s="1038" t="s">
        <v>137</v>
      </c>
      <c r="R2" s="1038" t="s">
        <v>138</v>
      </c>
      <c r="S2" s="1198" t="s">
        <v>139</v>
      </c>
      <c r="T2" s="1200" t="s">
        <v>344</v>
      </c>
      <c r="U2" s="1200" t="s">
        <v>342</v>
      </c>
      <c r="V2" s="1200" t="s">
        <v>343</v>
      </c>
      <c r="W2" s="1027" t="s">
        <v>375</v>
      </c>
      <c r="X2" s="1027" t="s">
        <v>376</v>
      </c>
      <c r="Y2" s="1038"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42858</v>
      </c>
      <c r="C3" s="950"/>
      <c r="D3" s="884"/>
      <c r="E3" s="884"/>
      <c r="F3" s="884"/>
      <c r="G3" s="884"/>
      <c r="H3" s="884"/>
      <c r="K3" s="1197"/>
      <c r="L3" s="1197"/>
      <c r="M3" s="1183"/>
      <c r="N3" s="1185"/>
      <c r="O3" s="1197"/>
      <c r="P3" s="888" t="s">
        <v>141</v>
      </c>
      <c r="Q3" s="1031"/>
      <c r="R3" s="1031"/>
      <c r="S3" s="1199"/>
      <c r="T3" s="1201"/>
      <c r="U3" s="1201"/>
      <c r="V3" s="1201"/>
      <c r="W3" s="1027"/>
      <c r="X3" s="1027"/>
      <c r="Y3" s="1031"/>
      <c r="Z3" s="1187"/>
      <c r="AA3" s="1023" t="s">
        <v>672</v>
      </c>
      <c r="AB3" s="1023" t="s">
        <v>673</v>
      </c>
      <c r="AC3" s="1023" t="s">
        <v>672</v>
      </c>
      <c r="AD3" s="1023" t="s">
        <v>673</v>
      </c>
      <c r="AE3" s="1023" t="s">
        <v>672</v>
      </c>
      <c r="AF3" s="1023" t="s">
        <v>673</v>
      </c>
      <c r="AG3" s="1023" t="s">
        <v>672</v>
      </c>
      <c r="AH3" s="1023" t="s">
        <v>673</v>
      </c>
      <c r="AI3" s="1023" t="s">
        <v>672</v>
      </c>
      <c r="AJ3" s="1023" t="s">
        <v>673</v>
      </c>
    </row>
    <row r="4" spans="1:36" ht="12.75" customHeight="1" x14ac:dyDescent="0.3">
      <c r="A4" s="932" t="s">
        <v>368</v>
      </c>
      <c r="B4" s="949">
        <f ca="1">DATEDIF(B3,TODAY(),"D")/365</f>
        <v>3.5232876712328767</v>
      </c>
      <c r="C4" s="884"/>
      <c r="D4" s="884"/>
      <c r="E4" s="884"/>
      <c r="F4" s="884"/>
      <c r="G4" s="884"/>
      <c r="H4" s="884"/>
      <c r="K4" s="1028" t="s">
        <v>142</v>
      </c>
      <c r="L4" s="1028" t="s">
        <v>143</v>
      </c>
      <c r="M4" s="934" t="s">
        <v>5</v>
      </c>
      <c r="N4" s="929" t="s">
        <v>144</v>
      </c>
      <c r="O4" s="924" t="s">
        <v>372</v>
      </c>
      <c r="P4" s="964" t="s">
        <v>145</v>
      </c>
      <c r="Q4" s="964" t="s">
        <v>146</v>
      </c>
      <c r="R4" s="962" t="s">
        <v>147</v>
      </c>
      <c r="S4" s="889"/>
      <c r="T4" s="997"/>
      <c r="U4" s="997"/>
      <c r="V4" s="997" t="str">
        <f>IF(AND(W4="Y",X4="Y"),"Passed",IF(T4="M","Passed", ""))</f>
        <v>Passed</v>
      </c>
      <c r="W4" s="997" t="s">
        <v>377</v>
      </c>
      <c r="X4" s="997" t="s">
        <v>377</v>
      </c>
      <c r="Y4" s="1042" t="s">
        <v>148</v>
      </c>
      <c r="Z4" s="981">
        <f ca="1">DATEDIF(AA4,AB4,"m")/12+DATEDIF(AC4,AD4,"m")/12+DATEDIF(AE4,AF4,"m")/12+DATEDIF(AG4,AH4,"m")/12+DATEDIF(AI4,AJ4,"m")/12</f>
        <v>3.4166666666666665</v>
      </c>
      <c r="AA4" s="982">
        <v>42887</v>
      </c>
      <c r="AB4" s="982">
        <f ca="1">TODAY()</f>
        <v>44144</v>
      </c>
      <c r="AC4" s="982"/>
      <c r="AD4" s="982"/>
      <c r="AE4" s="980"/>
      <c r="AF4" s="980"/>
      <c r="AG4" s="980"/>
      <c r="AH4" s="980"/>
      <c r="AI4" s="980"/>
      <c r="AJ4" s="980"/>
    </row>
    <row r="5" spans="1:36" ht="12.75" customHeight="1" x14ac:dyDescent="0.3">
      <c r="A5" s="932" t="s">
        <v>387</v>
      </c>
      <c r="B5" s="949">
        <v>0</v>
      </c>
      <c r="C5" s="951"/>
      <c r="D5" s="884"/>
      <c r="E5" s="884"/>
      <c r="F5" s="884"/>
      <c r="G5" s="884"/>
      <c r="H5" s="884"/>
      <c r="K5" s="1029"/>
      <c r="L5" s="1029"/>
      <c r="M5" s="934" t="s">
        <v>5</v>
      </c>
      <c r="N5" s="929" t="s">
        <v>144</v>
      </c>
      <c r="O5" s="924" t="s">
        <v>373</v>
      </c>
      <c r="P5" s="966"/>
      <c r="Q5" s="965" t="s">
        <v>150</v>
      </c>
      <c r="R5" s="963" t="s">
        <v>151</v>
      </c>
      <c r="S5" s="889"/>
      <c r="T5" s="997"/>
      <c r="U5" s="997"/>
      <c r="V5" s="997" t="str">
        <f t="shared" ref="V5:V14" si="0">IF(AND(W5="Y",X5="Y"),"Passed",IF(T5="M","Passed", ""))</f>
        <v>Passed</v>
      </c>
      <c r="W5" s="997" t="s">
        <v>377</v>
      </c>
      <c r="X5" s="997" t="s">
        <v>377</v>
      </c>
      <c r="Y5" s="1043"/>
      <c r="Z5" s="981">
        <f t="shared" ref="Z5:Z14" ca="1" si="1">DATEDIF(AA5,AB5,"m")/12+DATEDIF(AC5,AD5,"m")/12+DATEDIF(AE5,AF5,"m")/12+DATEDIF(AG5,AH5,"m")/12+DATEDIF(AI5,AJ5,"m")/12</f>
        <v>3.4166666666666665</v>
      </c>
      <c r="AA5" s="982">
        <v>42887</v>
      </c>
      <c r="AB5" s="982">
        <f ca="1">TODAY()</f>
        <v>44144</v>
      </c>
      <c r="AC5" s="982"/>
      <c r="AD5" s="982"/>
      <c r="AE5" s="980"/>
      <c r="AF5" s="980"/>
      <c r="AG5" s="980"/>
      <c r="AH5" s="980"/>
      <c r="AI5" s="980"/>
      <c r="AJ5" s="980"/>
    </row>
    <row r="6" spans="1:36" ht="15" thickBot="1" x14ac:dyDescent="0.35">
      <c r="A6" s="932" t="s">
        <v>388</v>
      </c>
      <c r="B6" s="949">
        <f ca="1">B4+B5</f>
        <v>3.5232876712328767</v>
      </c>
      <c r="C6" s="951"/>
      <c r="K6" s="1029"/>
      <c r="L6" s="1029"/>
      <c r="M6" s="934" t="s">
        <v>5</v>
      </c>
      <c r="N6" s="891" t="s">
        <v>149</v>
      </c>
      <c r="O6" s="918" t="s">
        <v>149</v>
      </c>
      <c r="P6" s="966"/>
      <c r="Q6" s="892" t="s">
        <v>150</v>
      </c>
      <c r="R6" s="893" t="s">
        <v>151</v>
      </c>
      <c r="S6" s="889"/>
      <c r="T6" s="997"/>
      <c r="U6" s="997"/>
      <c r="V6" s="997" t="str">
        <f t="shared" si="0"/>
        <v>Passed</v>
      </c>
      <c r="W6" s="997" t="s">
        <v>377</v>
      </c>
      <c r="X6" s="997" t="s">
        <v>377</v>
      </c>
      <c r="Y6" s="894" t="s">
        <v>152</v>
      </c>
      <c r="Z6" s="981">
        <f t="shared" ca="1" si="1"/>
        <v>3.5</v>
      </c>
      <c r="AA6" s="982">
        <v>42856</v>
      </c>
      <c r="AB6" s="982">
        <f ca="1">TODAY()</f>
        <v>44144</v>
      </c>
      <c r="AC6" s="982"/>
      <c r="AD6" s="982"/>
      <c r="AE6" s="980"/>
      <c r="AF6" s="980"/>
      <c r="AG6" s="980"/>
      <c r="AH6" s="980"/>
      <c r="AI6" s="980"/>
      <c r="AJ6" s="980"/>
    </row>
    <row r="7" spans="1:36" ht="55.8"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966"/>
      <c r="Q7" s="964" t="s">
        <v>247</v>
      </c>
      <c r="R7" s="962" t="s">
        <v>154</v>
      </c>
      <c r="S7" s="889"/>
      <c r="T7" s="997"/>
      <c r="U7" s="997"/>
      <c r="V7" s="997" t="str">
        <f t="shared" si="0"/>
        <v>Passed</v>
      </c>
      <c r="W7" s="997" t="s">
        <v>377</v>
      </c>
      <c r="X7" s="997" t="s">
        <v>377</v>
      </c>
      <c r="Y7" s="1042" t="s">
        <v>248</v>
      </c>
      <c r="Z7" s="981">
        <f t="shared" ca="1" si="1"/>
        <v>3.5</v>
      </c>
      <c r="AA7" s="982">
        <v>42856</v>
      </c>
      <c r="AB7" s="982">
        <f ca="1">TODAY()</f>
        <v>44144</v>
      </c>
      <c r="AC7" s="982"/>
      <c r="AD7" s="982"/>
      <c r="AE7" s="980"/>
      <c r="AF7" s="980"/>
      <c r="AG7" s="980"/>
      <c r="AH7" s="980"/>
      <c r="AI7" s="980"/>
      <c r="AJ7" s="980"/>
    </row>
    <row r="8" spans="1:36" ht="27.6" x14ac:dyDescent="0.3">
      <c r="A8" s="937" t="s">
        <v>56</v>
      </c>
      <c r="B8" s="938" t="s">
        <v>182</v>
      </c>
      <c r="C8" s="1003"/>
      <c r="D8" s="1002"/>
      <c r="E8" s="1002" t="s">
        <v>77</v>
      </c>
      <c r="F8" s="1002"/>
      <c r="G8" s="1002"/>
      <c r="H8" s="939">
        <f>IF(C8&lt;&gt;"",'[2]CBL Score Standard'!$D64,IF(D8&lt;&gt;"",SUM('[2]CBL Score Standard'!$D64:$E64),IF(E8&lt;&gt;"",SUM('[2]CBL Score Standard'!$D64:$F64),IF(F8&lt;&gt;"",SUM('[2]CBL Score Standard'!$D64:$G64),IF(G8&lt;&gt;"",SUM('[2]CBL Score Standard'!$D64:$H64,0))))))</f>
        <v>7.468064199148379E-2</v>
      </c>
      <c r="K8" s="1029"/>
      <c r="L8" s="1029"/>
      <c r="M8" s="934" t="s">
        <v>5</v>
      </c>
      <c r="N8" s="931" t="s">
        <v>144</v>
      </c>
      <c r="O8" s="896" t="s">
        <v>517</v>
      </c>
      <c r="P8" s="966"/>
      <c r="Q8" s="892" t="s">
        <v>153</v>
      </c>
      <c r="R8" s="893" t="s">
        <v>156</v>
      </c>
      <c r="S8" s="889"/>
      <c r="T8" s="997"/>
      <c r="U8" s="997"/>
      <c r="V8" s="997" t="str">
        <f t="shared" si="0"/>
        <v>Passed</v>
      </c>
      <c r="W8" s="997" t="s">
        <v>377</v>
      </c>
      <c r="X8" s="997" t="s">
        <v>377</v>
      </c>
      <c r="Y8" s="897" t="s">
        <v>157</v>
      </c>
      <c r="Z8" s="981">
        <f t="shared" ca="1" si="1"/>
        <v>3.4166666666666665</v>
      </c>
      <c r="AA8" s="982">
        <v>42887</v>
      </c>
      <c r="AB8" s="982">
        <f ca="1">TODAY()</f>
        <v>44144</v>
      </c>
      <c r="AC8" s="982"/>
      <c r="AD8" s="982"/>
      <c r="AE8" s="980"/>
      <c r="AF8" s="980"/>
      <c r="AG8" s="980"/>
      <c r="AH8" s="980"/>
      <c r="AI8" s="980"/>
      <c r="AJ8" s="980"/>
    </row>
    <row r="9" spans="1:36" ht="27.6" x14ac:dyDescent="0.3">
      <c r="A9" s="940" t="s">
        <v>56</v>
      </c>
      <c r="B9" s="933" t="s">
        <v>427</v>
      </c>
      <c r="C9" s="1003"/>
      <c r="D9" s="1002"/>
      <c r="E9" s="1002"/>
      <c r="F9" s="1002" t="s">
        <v>77</v>
      </c>
      <c r="G9" s="1002"/>
      <c r="H9" s="939">
        <f>IF(C9&lt;&gt;"",'[2]CBL Score Standard'!$D65,IF(D9&lt;&gt;"",SUM('[2]CBL Score Standard'!$D65:$E65),IF(E9&lt;&gt;"",SUM('[2]CBL Score Standard'!$D65:$F65),IF(F9&lt;&gt;"",SUM('[2]CBL Score Standard'!$D65:$G65),IF(G9&lt;&gt;"",SUM('[2]CBL Score Standard'!$D65:$H65,0))))))</f>
        <v>9.5957237736164644E-2</v>
      </c>
      <c r="K9" s="1029"/>
      <c r="L9" s="1029"/>
      <c r="M9" s="934" t="s">
        <v>5</v>
      </c>
      <c r="N9" s="931" t="s">
        <v>144</v>
      </c>
      <c r="O9" s="896" t="s">
        <v>661</v>
      </c>
      <c r="P9" s="966"/>
      <c r="Q9" s="892" t="s">
        <v>155</v>
      </c>
      <c r="R9" s="893" t="s">
        <v>158</v>
      </c>
      <c r="S9" s="889"/>
      <c r="T9" s="997"/>
      <c r="U9" s="997"/>
      <c r="V9" s="997" t="str">
        <f t="shared" si="0"/>
        <v>Passed</v>
      </c>
      <c r="W9" s="997" t="s">
        <v>377</v>
      </c>
      <c r="X9" s="997" t="s">
        <v>377</v>
      </c>
      <c r="Y9" s="894" t="s">
        <v>159</v>
      </c>
      <c r="Z9" s="981">
        <f t="shared" si="1"/>
        <v>0.91666666666666663</v>
      </c>
      <c r="AA9" s="982">
        <v>42887</v>
      </c>
      <c r="AB9" s="982">
        <v>43221</v>
      </c>
      <c r="AC9" s="982"/>
      <c r="AD9" s="982"/>
      <c r="AE9" s="980"/>
      <c r="AF9" s="980"/>
      <c r="AG9" s="980"/>
      <c r="AH9" s="980"/>
      <c r="AI9" s="980"/>
      <c r="AJ9" s="980"/>
    </row>
    <row r="10" spans="1:36" x14ac:dyDescent="0.3">
      <c r="A10" s="940" t="s">
        <v>56</v>
      </c>
      <c r="B10" s="933" t="s">
        <v>663</v>
      </c>
      <c r="C10" s="1003"/>
      <c r="D10" s="1003"/>
      <c r="E10" s="1005"/>
      <c r="F10" s="1002" t="s">
        <v>77</v>
      </c>
      <c r="G10" s="1002"/>
      <c r="H10" s="939">
        <f>IF(C10&lt;&gt;"",'[2]CBL Score Standard'!$D66,IF(D10&lt;&gt;"",SUM('[2]CBL Score Standard'!$D66:$E66),IF(E10&lt;&gt;"",SUM('[2]CBL Score Standard'!$D66:$F66),IF(F10&lt;&gt;"",SUM('[2]CBL Score Standard'!$D66:$G66),IF(G10&lt;&gt;"",SUM('[2]CBL Score Standard'!$D66:$H66,0))))))</f>
        <v>4.9445609829187893E-2</v>
      </c>
      <c r="K10" s="1029"/>
      <c r="L10" s="1029"/>
      <c r="M10" s="934" t="s">
        <v>5</v>
      </c>
      <c r="N10" s="931" t="s">
        <v>144</v>
      </c>
      <c r="O10" s="896" t="s">
        <v>662</v>
      </c>
      <c r="P10" s="966"/>
      <c r="Q10" s="976" t="s">
        <v>659</v>
      </c>
      <c r="R10" s="976" t="s">
        <v>278</v>
      </c>
      <c r="S10" s="889"/>
      <c r="T10" s="997"/>
      <c r="U10" s="997"/>
      <c r="V10" s="997" t="str">
        <f t="shared" si="0"/>
        <v>Passed</v>
      </c>
      <c r="W10" s="997" t="s">
        <v>377</v>
      </c>
      <c r="X10" s="997" t="s">
        <v>377</v>
      </c>
      <c r="Y10" s="899" t="s">
        <v>160</v>
      </c>
      <c r="Z10" s="981">
        <f t="shared" ca="1" si="1"/>
        <v>2.5</v>
      </c>
      <c r="AA10" s="982">
        <v>43221</v>
      </c>
      <c r="AB10" s="982">
        <f ca="1">TODAY()</f>
        <v>44144</v>
      </c>
      <c r="AC10" s="982"/>
      <c r="AD10" s="982"/>
      <c r="AE10" s="980"/>
      <c r="AF10" s="980"/>
      <c r="AG10" s="980"/>
      <c r="AH10" s="980"/>
      <c r="AI10" s="980"/>
      <c r="AJ10" s="980"/>
    </row>
    <row r="11" spans="1:36" x14ac:dyDescent="0.3">
      <c r="A11" s="940" t="s">
        <v>56</v>
      </c>
      <c r="B11" s="933" t="s">
        <v>215</v>
      </c>
      <c r="C11" s="1003"/>
      <c r="D11" s="1003"/>
      <c r="E11" s="1005" t="s">
        <v>77</v>
      </c>
      <c r="F11" s="1002"/>
      <c r="G11" s="1002"/>
      <c r="H11" s="939">
        <f>IF(C11&lt;&gt;"",'[2]CBL Score Standard'!$D67,IF(D11&lt;&gt;"",SUM('[2]CBL Score Standard'!$D67:$E67),IF(E11&lt;&gt;"",SUM('[2]CBL Score Standard'!$D67:$F67),IF(F11&lt;&gt;"",SUM('[2]CBL Score Standard'!$D67:$G67),IF(G11&lt;&gt;"",SUM('[2]CBL Score Standard'!$D67:$H67,0))))))</f>
        <v>2.8169014084507043E-2</v>
      </c>
      <c r="K11" s="1029"/>
      <c r="L11" s="1029"/>
      <c r="M11" s="934" t="s">
        <v>5</v>
      </c>
      <c r="N11" s="889" t="s">
        <v>31</v>
      </c>
      <c r="O11" s="925" t="s">
        <v>175</v>
      </c>
      <c r="P11" s="1029"/>
      <c r="Q11" s="890" t="s">
        <v>383</v>
      </c>
      <c r="R11" s="893" t="s">
        <v>176</v>
      </c>
      <c r="S11" s="889"/>
      <c r="T11" s="997"/>
      <c r="U11" s="997"/>
      <c r="V11" s="997" t="str">
        <f t="shared" si="0"/>
        <v>Passed</v>
      </c>
      <c r="W11" s="997" t="s">
        <v>377</v>
      </c>
      <c r="X11" s="997" t="s">
        <v>377</v>
      </c>
      <c r="Y11" s="897" t="s">
        <v>177</v>
      </c>
      <c r="Z11" s="981">
        <f t="shared" ca="1" si="1"/>
        <v>3.25</v>
      </c>
      <c r="AA11" s="982">
        <v>42948</v>
      </c>
      <c r="AB11" s="982">
        <f ca="1">TODAY()</f>
        <v>44144</v>
      </c>
      <c r="AC11" s="982"/>
      <c r="AD11" s="982"/>
      <c r="AE11" s="980"/>
      <c r="AF11" s="980"/>
      <c r="AG11" s="980"/>
      <c r="AH11" s="980"/>
      <c r="AI11" s="980"/>
      <c r="AJ11" s="980"/>
    </row>
    <row r="12" spans="1:36" ht="27.6" x14ac:dyDescent="0.3">
      <c r="A12" s="940" t="s">
        <v>63</v>
      </c>
      <c r="B12" s="933" t="s">
        <v>236</v>
      </c>
      <c r="C12" s="1003"/>
      <c r="D12" s="1003"/>
      <c r="E12" s="1003"/>
      <c r="F12" s="1002"/>
      <c r="G12" s="1002"/>
      <c r="H12" s="939" t="b">
        <f>IF(C12&lt;&gt;"",'[2]CBL Score Standard'!$D68,IF(D12&lt;&gt;"",SUM('[2]CBL Score Standard'!$D68:$E68),IF(E12&lt;&gt;"",SUM('[2]CBL Score Standard'!$D68:$F68),IF(F12&lt;&gt;"",SUM('[2]CBL Score Standard'!$D68:$G68),IF(G12&lt;&gt;"",SUM('[2]CBL Score Standard'!$D68:$H68,0))))))</f>
        <v>0</v>
      </c>
      <c r="K12" s="1029"/>
      <c r="L12" s="1029"/>
      <c r="M12" s="934" t="s">
        <v>5</v>
      </c>
      <c r="N12" s="931" t="s">
        <v>31</v>
      </c>
      <c r="O12" s="896" t="s">
        <v>660</v>
      </c>
      <c r="P12" s="995">
        <v>43613</v>
      </c>
      <c r="Q12" s="892" t="s">
        <v>167</v>
      </c>
      <c r="R12" s="893" t="s">
        <v>168</v>
      </c>
      <c r="S12" s="889"/>
      <c r="T12" s="997"/>
      <c r="U12" s="997"/>
      <c r="V12" s="997" t="str">
        <f t="shared" si="0"/>
        <v/>
      </c>
      <c r="W12" s="997"/>
      <c r="X12" s="997"/>
      <c r="Y12" s="894"/>
      <c r="Z12" s="981">
        <f t="shared" si="1"/>
        <v>0</v>
      </c>
      <c r="AA12" s="982"/>
      <c r="AB12" s="982"/>
      <c r="AC12" s="982"/>
      <c r="AD12" s="982"/>
      <c r="AE12" s="980"/>
      <c r="AF12" s="980"/>
      <c r="AG12" s="980"/>
      <c r="AH12" s="980"/>
      <c r="AI12" s="980"/>
      <c r="AJ12" s="980"/>
    </row>
    <row r="13" spans="1:36"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892" t="s">
        <v>230</v>
      </c>
      <c r="Q13" s="892" t="s">
        <v>230</v>
      </c>
      <c r="R13" s="893" t="s">
        <v>230</v>
      </c>
      <c r="S13" s="889" t="s">
        <v>253</v>
      </c>
      <c r="T13" s="620" t="s">
        <v>72</v>
      </c>
      <c r="U13" s="997"/>
      <c r="V13" s="997" t="str">
        <f t="shared" si="0"/>
        <v>Passed</v>
      </c>
      <c r="W13" s="997"/>
      <c r="X13" s="997"/>
      <c r="Y13" s="82" t="s">
        <v>169</v>
      </c>
      <c r="Z13" s="981">
        <f t="shared" ca="1" si="1"/>
        <v>3.5</v>
      </c>
      <c r="AA13" s="982">
        <v>42856</v>
      </c>
      <c r="AB13" s="982">
        <f ca="1">TODAY()</f>
        <v>44144</v>
      </c>
      <c r="AC13" s="982"/>
      <c r="AD13" s="982"/>
      <c r="AE13" s="980"/>
      <c r="AF13" s="980"/>
      <c r="AG13" s="980"/>
      <c r="AH13" s="980"/>
      <c r="AI13" s="980"/>
      <c r="AJ13" s="980"/>
    </row>
    <row r="14" spans="1:36" ht="27.6" x14ac:dyDescent="0.3">
      <c r="A14" s="940" t="s">
        <v>55</v>
      </c>
      <c r="B14" s="933" t="s">
        <v>694</v>
      </c>
      <c r="C14" s="1003"/>
      <c r="D14" s="1003"/>
      <c r="E14" s="1002"/>
      <c r="F14" s="1002"/>
      <c r="G14" s="1002"/>
      <c r="H14" s="939" t="b">
        <f>IF(C14&lt;&gt;"",'[2]CBL Score Standard'!$D70,IF(D14&lt;&gt;"",SUM('[2]CBL Score Standard'!$D70:$E70),IF(E14&lt;&gt;"",SUM('[2]CBL Score Standard'!$D70:$F70),IF(F14&lt;&gt;"",SUM('[2]CBL Score Standard'!$D70:$G70),IF(G14&lt;&gt;"",SUM('[2]CBL Score Standard'!$D70:$H70,0))))))</f>
        <v>0</v>
      </c>
      <c r="K14" s="1030"/>
      <c r="L14" s="1030"/>
      <c r="M14" s="934" t="s">
        <v>5</v>
      </c>
      <c r="N14" s="889" t="s">
        <v>41</v>
      </c>
      <c r="O14" s="923" t="s">
        <v>450</v>
      </c>
      <c r="P14" s="995">
        <v>43627</v>
      </c>
      <c r="Q14" s="892" t="s">
        <v>381</v>
      </c>
      <c r="R14" s="893" t="s">
        <v>382</v>
      </c>
      <c r="S14" s="889" t="s">
        <v>253</v>
      </c>
      <c r="T14" s="620" t="s">
        <v>72</v>
      </c>
      <c r="U14" s="1000">
        <v>43627</v>
      </c>
      <c r="V14" s="997" t="str">
        <f t="shared" si="0"/>
        <v>Passed</v>
      </c>
      <c r="W14" s="997"/>
      <c r="X14" s="997"/>
      <c r="Y14" s="82" t="s">
        <v>163</v>
      </c>
      <c r="Z14" s="981">
        <f t="shared" ca="1" si="1"/>
        <v>3.5</v>
      </c>
      <c r="AA14" s="982">
        <v>42856</v>
      </c>
      <c r="AB14" s="982">
        <f ca="1">TODAY()</f>
        <v>44144</v>
      </c>
      <c r="AC14" s="982"/>
      <c r="AD14" s="982"/>
      <c r="AE14" s="980"/>
      <c r="AF14" s="980"/>
      <c r="AG14" s="980"/>
      <c r="AH14" s="980"/>
      <c r="AI14" s="980"/>
      <c r="AJ14" s="980"/>
    </row>
    <row r="15" spans="1:36" x14ac:dyDescent="0.3">
      <c r="A15" s="940" t="s">
        <v>55</v>
      </c>
      <c r="B15" s="933" t="s">
        <v>185</v>
      </c>
      <c r="C15" s="1003"/>
      <c r="D15" s="1002"/>
      <c r="E15" s="1002"/>
      <c r="F15" s="1002"/>
      <c r="G15" s="1002"/>
      <c r="H15" s="939" t="b">
        <f>IF(C15&lt;&gt;"",'[2]CBL Score Standard'!$D71,IF(D15&lt;&gt;"",SUM('[2]CBL Score Standard'!$D71:$E71),IF(E15&lt;&gt;"",SUM('[2]CBL Score Standard'!$D71:$F71),IF(F15&lt;&gt;"",SUM('[2]CBL Score Standard'!$D71:$G71),IF(G15&lt;&gt;"",SUM('[2]CBL Score Standard'!$D71:$H71,0))))))</f>
        <v>0</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D16" s="1006"/>
      <c r="E16" s="1003" t="s">
        <v>77</v>
      </c>
      <c r="F16" s="1003"/>
      <c r="G16" s="1003"/>
      <c r="H16" s="939">
        <f>IF(C16&lt;&gt;"",'[2]CBL Score Standard'!$D72,IF(D16&lt;&gt;"",SUM('[2]CBL Score Standard'!$D72:$E72),IF(E16&lt;&gt;"",SUM('[2]CBL Score Standard'!$D72:$F72),IF(F16&lt;&gt;"",SUM('[2]CBL Score Standard'!$D72:$G72),IF(G16&lt;&gt;"",SUM('[2]CBL Score Standard'!$D72:$H72,0))))))</f>
        <v>0</v>
      </c>
      <c r="K16" s="1202" t="s">
        <v>170</v>
      </c>
      <c r="L16" s="1203"/>
      <c r="M16" s="1203"/>
      <c r="N16" s="1203"/>
      <c r="O16" s="1203"/>
      <c r="P16" s="1203"/>
      <c r="Q16" s="1203"/>
      <c r="R16" s="1203"/>
      <c r="S16" s="1203"/>
      <c r="T16" s="1203"/>
      <c r="U16" s="1203"/>
      <c r="V16" s="1203"/>
      <c r="W16" s="1203"/>
      <c r="X16" s="1203"/>
      <c r="Y16" s="1204"/>
      <c r="Z16" s="985"/>
      <c r="AA16" s="1026"/>
      <c r="AB16" s="1026"/>
      <c r="AC16" s="1026"/>
      <c r="AD16" s="1026"/>
      <c r="AE16" s="1026"/>
      <c r="AF16" s="1026"/>
      <c r="AG16" s="1026"/>
      <c r="AH16" s="1026"/>
      <c r="AI16" s="1026"/>
      <c r="AJ16" s="1026"/>
    </row>
    <row r="17" spans="1:36" ht="23.4" customHeight="1" x14ac:dyDescent="0.3">
      <c r="A17" s="940" t="s">
        <v>55</v>
      </c>
      <c r="B17" s="933" t="s">
        <v>194</v>
      </c>
      <c r="C17" s="1003"/>
      <c r="D17" s="1003" t="s">
        <v>77</v>
      </c>
      <c r="E17" s="1003"/>
      <c r="F17" s="1003"/>
      <c r="G17" s="1003"/>
      <c r="H17" s="939">
        <f>IF(C17&lt;&gt;"",'[2]CBL Score Standard'!$D73,IF(D17&lt;&gt;"",SUM('[2]CBL Score Standard'!$D73:$E73),IF(E17&lt;&gt;"",SUM('[2]CBL Score Standard'!$D73:$F73),IF(F17&lt;&gt;"",SUM('[2]CBL Score Standard'!$D73:$G73),IF(G17&lt;&gt;"",SUM('[2]CBL Score Standard'!$D73:$H73,0))))))</f>
        <v>0</v>
      </c>
      <c r="K17" s="1196" t="s">
        <v>133</v>
      </c>
      <c r="L17" s="1196" t="s">
        <v>91</v>
      </c>
      <c r="M17" s="1182" t="s">
        <v>75</v>
      </c>
      <c r="N17" s="1184" t="s">
        <v>134</v>
      </c>
      <c r="O17" s="1196" t="s">
        <v>135</v>
      </c>
      <c r="P17" s="1037" t="s">
        <v>136</v>
      </c>
      <c r="Q17" s="1037" t="s">
        <v>137</v>
      </c>
      <c r="R17" s="1037" t="s">
        <v>138</v>
      </c>
      <c r="S17" s="1198" t="s">
        <v>139</v>
      </c>
      <c r="T17" s="1191" t="s">
        <v>344</v>
      </c>
      <c r="U17" s="1191" t="s">
        <v>342</v>
      </c>
      <c r="V17" s="1191"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940" t="s">
        <v>55</v>
      </c>
      <c r="B18" s="933" t="s">
        <v>196</v>
      </c>
      <c r="C18" s="1003"/>
      <c r="D18" s="1006"/>
      <c r="E18" s="1003" t="s">
        <v>77</v>
      </c>
      <c r="F18" s="1003"/>
      <c r="G18" s="1003"/>
      <c r="H18" s="939">
        <f>IF(C18&lt;&gt;"",'[2]CBL Score Standard'!$D74,IF(D18&lt;&gt;"",SUM('[2]CBL Score Standard'!$D74:$E74),IF(E18&lt;&gt;"",SUM('[2]CBL Score Standard'!$D74:$F74),IF(F18&lt;&gt;"",SUM('[2]CBL Score Standard'!$D74:$G74),IF(G18&lt;&gt;"",SUM('[2]CBL Score Standard'!$D74:$H74,0))))))</f>
        <v>0</v>
      </c>
      <c r="K18" s="1197"/>
      <c r="L18" s="1197"/>
      <c r="M18" s="1183"/>
      <c r="N18" s="1190"/>
      <c r="O18" s="1197"/>
      <c r="P18" s="888" t="s">
        <v>141</v>
      </c>
      <c r="Q18" s="1031"/>
      <c r="R18" s="1031"/>
      <c r="S18" s="1199"/>
      <c r="T18" s="1201"/>
      <c r="U18" s="1201"/>
      <c r="V18" s="1201"/>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ht="12.75" customHeight="1" x14ac:dyDescent="0.3">
      <c r="A19" s="940" t="s">
        <v>55</v>
      </c>
      <c r="B19" s="933" t="s">
        <v>198</v>
      </c>
      <c r="C19" s="1003"/>
      <c r="D19" s="1006"/>
      <c r="E19" s="1003" t="s">
        <v>77</v>
      </c>
      <c r="F19" s="1003"/>
      <c r="G19" s="1003"/>
      <c r="H19" s="939">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028" t="s">
        <v>145</v>
      </c>
      <c r="Q19" s="890" t="s">
        <v>172</v>
      </c>
      <c r="R19" s="893" t="s">
        <v>173</v>
      </c>
      <c r="S19" s="70"/>
      <c r="T19" s="997"/>
      <c r="U19" s="997"/>
      <c r="V19" s="997" t="str">
        <f t="shared" ref="V19:V21" si="2">IF(AND(W19="Y",X19="Y"),"Passed",IF(T19="M","Passed", ""))</f>
        <v>Passed</v>
      </c>
      <c r="W19" s="997" t="s">
        <v>377</v>
      </c>
      <c r="X19" s="997" t="s">
        <v>377</v>
      </c>
      <c r="Y19" s="897" t="s">
        <v>174</v>
      </c>
      <c r="Z19" s="981">
        <f t="shared" ref="Z19:Z35" si="3">DATEDIF(AA19,AB19,"m")/12+DATEDIF(AC19,AD19,"m")/12+DATEDIF(AE19,AF19,"m")/12+DATEDIF(AG19,AH19,"m")/12+DATEDIF(AI19,AJ19,"m")/12</f>
        <v>0.66666666666666663</v>
      </c>
      <c r="AA19" s="982">
        <v>43647</v>
      </c>
      <c r="AB19" s="982">
        <v>43917</v>
      </c>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030"/>
      <c r="Q20" s="890" t="s">
        <v>179</v>
      </c>
      <c r="R20" s="893" t="s">
        <v>180</v>
      </c>
      <c r="S20" s="889"/>
      <c r="T20" s="997"/>
      <c r="U20" s="997"/>
      <c r="V20" s="997" t="str">
        <f t="shared" si="2"/>
        <v>Passed</v>
      </c>
      <c r="W20" s="997" t="s">
        <v>377</v>
      </c>
      <c r="X20" s="997" t="s">
        <v>377</v>
      </c>
      <c r="Y20" s="897" t="s">
        <v>181</v>
      </c>
      <c r="Z20" s="981">
        <f t="shared" si="3"/>
        <v>1.8333333333333333</v>
      </c>
      <c r="AA20" s="982">
        <v>43221</v>
      </c>
      <c r="AB20" s="982">
        <v>43917</v>
      </c>
      <c r="AC20" s="982"/>
      <c r="AD20" s="982"/>
      <c r="AE20" s="980"/>
      <c r="AF20" s="980"/>
      <c r="AG20" s="980"/>
      <c r="AH20" s="980"/>
      <c r="AI20" s="980"/>
      <c r="AJ20" s="980"/>
    </row>
    <row r="21" spans="1:36" x14ac:dyDescent="0.3">
      <c r="A21" s="940" t="s">
        <v>55</v>
      </c>
      <c r="B21" s="933" t="s">
        <v>664</v>
      </c>
      <c r="C21" s="1003"/>
      <c r="D21" s="1003"/>
      <c r="E21" s="1002"/>
      <c r="F21" s="1002" t="s">
        <v>77</v>
      </c>
      <c r="G21" s="1002"/>
      <c r="H21" s="939">
        <f>IF(C21&lt;&gt;"",'[2]CBL Score Standard'!$D77,IF(D21&lt;&gt;"",SUM('[2]CBL Score Standard'!$D77:$E77),IF(E21&lt;&gt;"",SUM('[2]CBL Score Standard'!$D77:$F77),IF(F21&lt;&gt;"",SUM('[2]CBL Score Standard'!$D77:$G77),IF(G21&lt;&gt;"",SUM('[2]CBL Score Standard'!$D77:$H77,0))))))</f>
        <v>4.9445609829187893E-2</v>
      </c>
      <c r="K21" s="1029"/>
      <c r="L21" s="1029"/>
      <c r="M21" s="934" t="s">
        <v>6</v>
      </c>
      <c r="N21" s="889" t="s">
        <v>56</v>
      </c>
      <c r="O21" s="923" t="s">
        <v>182</v>
      </c>
      <c r="P21" s="995">
        <v>43609</v>
      </c>
      <c r="Q21" s="892" t="s">
        <v>172</v>
      </c>
      <c r="R21" s="898" t="s">
        <v>183</v>
      </c>
      <c r="S21" s="889"/>
      <c r="T21" s="997"/>
      <c r="U21" s="997"/>
      <c r="V21" s="997" t="str">
        <f t="shared" si="2"/>
        <v>Passed</v>
      </c>
      <c r="W21" s="997" t="s">
        <v>377</v>
      </c>
      <c r="X21" s="997" t="s">
        <v>377</v>
      </c>
      <c r="Y21" s="899" t="s">
        <v>184</v>
      </c>
      <c r="Z21" s="981">
        <f t="shared" si="3"/>
        <v>2.25</v>
      </c>
      <c r="AA21" s="982">
        <v>43070</v>
      </c>
      <c r="AB21" s="982">
        <v>43917</v>
      </c>
      <c r="AC21" s="982"/>
      <c r="AD21" s="982"/>
      <c r="AE21" s="980"/>
      <c r="AF21" s="980"/>
      <c r="AG21" s="980"/>
      <c r="AH21" s="980"/>
      <c r="AI21" s="980"/>
      <c r="AJ21" s="980"/>
    </row>
    <row r="22" spans="1:36" ht="27.6" x14ac:dyDescent="0.3">
      <c r="A22" s="940" t="s">
        <v>55</v>
      </c>
      <c r="B22" s="933" t="s">
        <v>448</v>
      </c>
      <c r="C22" s="1003"/>
      <c r="D22" s="1003"/>
      <c r="E22" s="1002"/>
      <c r="F22" s="1002" t="s">
        <v>77</v>
      </c>
      <c r="G22" s="1002"/>
      <c r="H22" s="939">
        <f>IF(C22&lt;&gt;"",'[2]CBL Score Standard'!$D78,IF(D22&lt;&gt;"",SUM('[2]CBL Score Standard'!$D78:$E78),IF(E22&lt;&gt;"",SUM('[2]CBL Score Standard'!$D78:$F78),IF(F22&lt;&gt;"",SUM('[2]CBL Score Standard'!$D78:$G78),IF(G22&lt;&gt;"",SUM('[2]CBL Score Standard'!$D78:$H78,0))))))</f>
        <v>4.9445609829187893E-2</v>
      </c>
      <c r="K22" s="1029"/>
      <c r="L22" s="1029"/>
      <c r="M22" s="934" t="s">
        <v>6</v>
      </c>
      <c r="N22" s="889" t="s">
        <v>144</v>
      </c>
      <c r="O22" s="923" t="s">
        <v>187</v>
      </c>
      <c r="P22" s="1029"/>
      <c r="Q22" s="890" t="s">
        <v>153</v>
      </c>
      <c r="R22" s="893" t="s">
        <v>156</v>
      </c>
      <c r="S22" s="889"/>
      <c r="T22" s="997"/>
      <c r="U22" s="997"/>
      <c r="V22" s="997" t="s">
        <v>374</v>
      </c>
      <c r="W22" s="997"/>
      <c r="X22" s="997"/>
      <c r="Y22" s="897" t="s">
        <v>157</v>
      </c>
      <c r="Z22" s="981">
        <f t="shared" ca="1" si="3"/>
        <v>3.4166666666666665</v>
      </c>
      <c r="AA22" s="982">
        <v>42887</v>
      </c>
      <c r="AB22" s="982">
        <f ca="1">TODAY()</f>
        <v>44144</v>
      </c>
      <c r="AC22" s="982"/>
      <c r="AD22" s="982"/>
      <c r="AE22" s="980"/>
      <c r="AF22" s="980"/>
      <c r="AG22" s="980"/>
      <c r="AH22" s="980"/>
      <c r="AI22" s="980"/>
      <c r="AJ22" s="980"/>
    </row>
    <row r="23" spans="1:36" ht="12.75" customHeight="1" x14ac:dyDescent="0.3">
      <c r="A23" s="940" t="s">
        <v>55</v>
      </c>
      <c r="B23" s="933" t="s">
        <v>665</v>
      </c>
      <c r="C23" s="1003"/>
      <c r="D23" s="1006"/>
      <c r="E23" s="1002"/>
      <c r="F23" s="1002" t="s">
        <v>77</v>
      </c>
      <c r="G23" s="1002"/>
      <c r="H23" s="939">
        <f>IF(C23&lt;&gt;"",'[2]CBL Score Standard'!$D79,IF(D23&lt;&gt;"",SUM('[2]CBL Score Standard'!$D79:$E79),IF(E23&lt;&gt;"",SUM('[2]CBL Score Standard'!$D79:$F79),IF(F23&lt;&gt;"",SUM('[2]CBL Score Standard'!$D79:$G79),IF(G23&lt;&gt;"",SUM('[2]CBL Score Standard'!$D79:$H79,0))))))</f>
        <v>4.9445609829187893E-2</v>
      </c>
      <c r="K23" s="1029"/>
      <c r="L23" s="1029"/>
      <c r="M23" s="934" t="s">
        <v>6</v>
      </c>
      <c r="N23" s="889" t="s">
        <v>144</v>
      </c>
      <c r="O23" s="923" t="s">
        <v>188</v>
      </c>
      <c r="P23" s="1029"/>
      <c r="Q23" s="892" t="s">
        <v>155</v>
      </c>
      <c r="R23" s="893" t="s">
        <v>158</v>
      </c>
      <c r="S23" s="889"/>
      <c r="T23" s="997"/>
      <c r="U23" s="997"/>
      <c r="V23" s="997" t="s">
        <v>374</v>
      </c>
      <c r="W23" s="997"/>
      <c r="X23" s="997"/>
      <c r="Y23" s="894" t="s">
        <v>159</v>
      </c>
      <c r="Z23" s="981">
        <f t="shared" ca="1" si="3"/>
        <v>3.4166666666666665</v>
      </c>
      <c r="AA23" s="982">
        <v>42887</v>
      </c>
      <c r="AB23" s="982">
        <f ca="1">TODAY()</f>
        <v>44144</v>
      </c>
      <c r="AC23" s="982"/>
      <c r="AD23" s="982"/>
      <c r="AE23" s="980"/>
      <c r="AF23" s="980"/>
      <c r="AG23" s="980"/>
      <c r="AH23" s="980"/>
      <c r="AI23" s="980"/>
      <c r="AJ23" s="980"/>
    </row>
    <row r="24" spans="1:36" ht="12.75" customHeight="1" x14ac:dyDescent="0.3">
      <c r="A24" s="940" t="s">
        <v>55</v>
      </c>
      <c r="B24" s="933" t="s">
        <v>238</v>
      </c>
      <c r="C24" s="1003"/>
      <c r="D24" s="1003"/>
      <c r="E24" s="1003" t="s">
        <v>77</v>
      </c>
      <c r="F24" s="1002"/>
      <c r="G24" s="1002"/>
      <c r="H24" s="939">
        <f>IF(C24&lt;&gt;"",'[2]CBL Score Standard'!$D80,IF(D24&lt;&gt;"",SUM('[2]CBL Score Standard'!$D80:$E80),IF(E24&lt;&gt;"",SUM('[2]CBL Score Standard'!$D80:$F80),IF(F24&lt;&gt;"",SUM('[2]CBL Score Standard'!$D80:$G80),IF(G24&lt;&gt;"",SUM('[2]CBL Score Standard'!$D80:$H80,0))))))</f>
        <v>0</v>
      </c>
      <c r="K24" s="1029"/>
      <c r="L24" s="1029"/>
      <c r="M24" s="934" t="s">
        <v>6</v>
      </c>
      <c r="N24" s="889" t="s">
        <v>144</v>
      </c>
      <c r="O24" s="923" t="s">
        <v>189</v>
      </c>
      <c r="P24" s="1029"/>
      <c r="Q24" s="976" t="s">
        <v>659</v>
      </c>
      <c r="R24" s="976" t="s">
        <v>278</v>
      </c>
      <c r="S24" s="889"/>
      <c r="T24" s="997"/>
      <c r="U24" s="997"/>
      <c r="V24" s="997" t="s">
        <v>374</v>
      </c>
      <c r="W24" s="997"/>
      <c r="X24" s="997"/>
      <c r="Y24" s="899" t="s">
        <v>160</v>
      </c>
      <c r="Z24" s="981">
        <f t="shared" ca="1" si="3"/>
        <v>2.5</v>
      </c>
      <c r="AA24" s="982">
        <v>43221</v>
      </c>
      <c r="AB24" s="982">
        <f ca="1">TODAY()</f>
        <v>44144</v>
      </c>
      <c r="AC24" s="982"/>
      <c r="AD24" s="982"/>
      <c r="AE24" s="980"/>
      <c r="AF24" s="980"/>
      <c r="AG24" s="980"/>
      <c r="AH24" s="980"/>
      <c r="AI24" s="980"/>
      <c r="AJ24" s="980"/>
    </row>
    <row r="25" spans="1:36" x14ac:dyDescent="0.3">
      <c r="A25" s="940" t="s">
        <v>55</v>
      </c>
      <c r="B25" s="933" t="s">
        <v>515</v>
      </c>
      <c r="C25" s="1003"/>
      <c r="D25" s="1003"/>
      <c r="E25" s="1003"/>
      <c r="F25" s="1002"/>
      <c r="G25" s="1002"/>
      <c r="H25" s="939" t="b">
        <f>IF(C25&lt;&gt;"",'[2]CBL Score Standard'!$D81,IF(D25&lt;&gt;"",SUM('[2]CBL Score Standard'!$D81:$E81),IF(E25&lt;&gt;"",SUM('[2]CBL Score Standard'!$D81:$F81),IF(F25&lt;&gt;"",SUM('[2]CBL Score Standard'!$D81:$G81),IF(G25&lt;&gt;"",SUM('[2]CBL Score Standard'!$D81:$H81,0))))))</f>
        <v>0</v>
      </c>
      <c r="K25" s="1029"/>
      <c r="L25" s="1029"/>
      <c r="M25" s="934" t="s">
        <v>6</v>
      </c>
      <c r="N25" s="889" t="s">
        <v>144</v>
      </c>
      <c r="O25" s="923" t="s">
        <v>190</v>
      </c>
      <c r="P25" s="1029"/>
      <c r="Q25" s="890" t="s">
        <v>161</v>
      </c>
      <c r="R25" s="893" t="s">
        <v>162</v>
      </c>
      <c r="S25" s="889"/>
      <c r="T25" s="997"/>
      <c r="U25" s="997"/>
      <c r="V25" s="997" t="s">
        <v>374</v>
      </c>
      <c r="W25" s="997"/>
      <c r="X25" s="997"/>
      <c r="Y25" s="899" t="s">
        <v>163</v>
      </c>
      <c r="Z25" s="981">
        <f t="shared" ca="1" si="3"/>
        <v>2.5</v>
      </c>
      <c r="AA25" s="982">
        <v>43221</v>
      </c>
      <c r="AB25" s="982">
        <f ca="1">TODAY()</f>
        <v>44144</v>
      </c>
      <c r="AC25" s="982"/>
      <c r="AD25" s="982"/>
      <c r="AE25" s="980"/>
      <c r="AF25" s="980"/>
      <c r="AG25" s="980"/>
      <c r="AH25" s="980"/>
      <c r="AI25" s="980"/>
      <c r="AJ25" s="980"/>
    </row>
    <row r="26" spans="1:36" ht="27.6"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030"/>
      <c r="Q26" s="890" t="s">
        <v>164</v>
      </c>
      <c r="R26" s="893" t="s">
        <v>165</v>
      </c>
      <c r="S26" s="889"/>
      <c r="T26" s="997"/>
      <c r="U26" s="997"/>
      <c r="V26" s="997" t="s">
        <v>374</v>
      </c>
      <c r="W26" s="997"/>
      <c r="X26" s="997"/>
      <c r="Y26" s="899" t="s">
        <v>166</v>
      </c>
      <c r="Z26" s="981">
        <f t="shared" si="3"/>
        <v>0.91666666666666663</v>
      </c>
      <c r="AA26" s="982">
        <v>42887</v>
      </c>
      <c r="AB26" s="982">
        <v>43221</v>
      </c>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923" t="s">
        <v>192</v>
      </c>
      <c r="P27" s="995">
        <v>43608</v>
      </c>
      <c r="Q27" s="892" t="s">
        <v>383</v>
      </c>
      <c r="R27" s="898" t="s">
        <v>341</v>
      </c>
      <c r="S27" s="919" t="s">
        <v>253</v>
      </c>
      <c r="T27" s="998" t="s">
        <v>72</v>
      </c>
      <c r="U27" s="1000">
        <v>43608</v>
      </c>
      <c r="V27" s="997" t="s">
        <v>374</v>
      </c>
      <c r="W27" s="997"/>
      <c r="X27" s="997"/>
      <c r="Y27" s="899" t="s">
        <v>193</v>
      </c>
      <c r="Z27" s="981">
        <f t="shared" ca="1" si="3"/>
        <v>1.6666666666666667</v>
      </c>
      <c r="AA27" s="982">
        <v>43525</v>
      </c>
      <c r="AB27" s="982">
        <f ca="1">TODAY()</f>
        <v>44144</v>
      </c>
      <c r="AC27" s="982"/>
      <c r="AD27" s="982"/>
      <c r="AE27" s="980"/>
      <c r="AF27" s="980"/>
      <c r="AG27" s="980"/>
      <c r="AH27" s="980"/>
      <c r="AI27" s="980"/>
      <c r="AJ27" s="980"/>
    </row>
    <row r="28" spans="1:36" ht="41.4" x14ac:dyDescent="0.3">
      <c r="A28" s="940" t="s">
        <v>59</v>
      </c>
      <c r="B28" s="933" t="s">
        <v>684</v>
      </c>
      <c r="C28" s="1003"/>
      <c r="D28" s="1006"/>
      <c r="E28" s="1002" t="s">
        <v>77</v>
      </c>
      <c r="F28" s="1002"/>
      <c r="G28" s="1002"/>
      <c r="H28" s="939">
        <f>IF(C28&lt;&gt;"",'[2]CBL Score Standard'!$D84,IF(D28&lt;&gt;"",SUM('[2]CBL Score Standard'!$D84:$E84),IF(E28&lt;&gt;"",SUM('[2]CBL Score Standard'!$D84:$F84),IF(F28&lt;&gt;"",SUM('[2]CBL Score Standard'!$D84:$G84),IF(G28&lt;&gt;"",SUM('[2]CBL Score Standard'!$D84:$H84,0))))))</f>
        <v>2.8169014084507043E-2</v>
      </c>
      <c r="K28" s="1029"/>
      <c r="L28" s="1029"/>
      <c r="M28" s="934" t="s">
        <v>6</v>
      </c>
      <c r="N28" s="889" t="s">
        <v>55</v>
      </c>
      <c r="O28" s="923" t="s">
        <v>194</v>
      </c>
      <c r="P28" s="995">
        <v>43544</v>
      </c>
      <c r="Q28" s="976" t="s">
        <v>649</v>
      </c>
      <c r="R28" s="976" t="s">
        <v>650</v>
      </c>
      <c r="S28" s="889"/>
      <c r="T28" s="997"/>
      <c r="U28" s="997"/>
      <c r="V28" s="997"/>
      <c r="W28" s="997"/>
      <c r="X28" s="997"/>
      <c r="Y28" s="899" t="s">
        <v>195</v>
      </c>
      <c r="Z28" s="981">
        <f t="shared" si="3"/>
        <v>0</v>
      </c>
      <c r="AA28" s="982"/>
      <c r="AB28" s="982"/>
      <c r="AC28" s="982"/>
      <c r="AD28" s="982"/>
      <c r="AE28" s="980"/>
      <c r="AF28" s="980"/>
      <c r="AG28" s="980"/>
      <c r="AH28" s="980"/>
      <c r="AI28" s="980"/>
      <c r="AJ28" s="980"/>
    </row>
    <row r="29" spans="1:36" ht="27.6" x14ac:dyDescent="0.3">
      <c r="A29" s="940" t="s">
        <v>59</v>
      </c>
      <c r="B29" s="933" t="s">
        <v>683</v>
      </c>
      <c r="C29" s="1003"/>
      <c r="D29" s="1006" t="s">
        <v>77</v>
      </c>
      <c r="E29" s="1002"/>
      <c r="F29" s="1002"/>
      <c r="G29" s="1002"/>
      <c r="H29" s="939">
        <f>IF(C29&lt;&gt;"",'[2]CBL Score Standard'!$D85,IF(D29&lt;&gt;"",SUM('[2]CBL Score Standard'!$D85:$E85),IF(E29&lt;&gt;"",SUM('[2]CBL Score Standard'!$D85:$F85),IF(F29&lt;&gt;"",SUM('[2]CBL Score Standard'!$D85:$G85),IF(G29&lt;&gt;"",SUM('[2]CBL Score Standard'!$D85:$H85,0))))))</f>
        <v>0</v>
      </c>
      <c r="K29" s="1029"/>
      <c r="L29" s="1029"/>
      <c r="M29" s="934" t="s">
        <v>6</v>
      </c>
      <c r="N29" s="889" t="s">
        <v>55</v>
      </c>
      <c r="O29" s="923" t="s">
        <v>196</v>
      </c>
      <c r="P29" s="964" t="s">
        <v>145</v>
      </c>
      <c r="Q29" s="976" t="s">
        <v>651</v>
      </c>
      <c r="R29" s="976" t="s">
        <v>652</v>
      </c>
      <c r="S29" s="919" t="s">
        <v>253</v>
      </c>
      <c r="T29" s="998" t="s">
        <v>72</v>
      </c>
      <c r="U29" s="999">
        <v>44078</v>
      </c>
      <c r="V29" s="997" t="s">
        <v>374</v>
      </c>
      <c r="W29" s="997"/>
      <c r="X29" s="997"/>
      <c r="Y29" s="899" t="s">
        <v>197</v>
      </c>
      <c r="Z29" s="981">
        <f t="shared" si="3"/>
        <v>0</v>
      </c>
      <c r="AA29" s="982"/>
      <c r="AB29" s="982"/>
      <c r="AC29" s="982"/>
      <c r="AD29" s="982"/>
      <c r="AE29" s="980"/>
      <c r="AF29" s="980"/>
      <c r="AG29" s="980"/>
      <c r="AH29" s="980"/>
      <c r="AI29" s="980"/>
      <c r="AJ29" s="980"/>
    </row>
    <row r="30" spans="1:36" ht="27.6" x14ac:dyDescent="0.3">
      <c r="A30" s="940" t="s">
        <v>149</v>
      </c>
      <c r="B30" s="933" t="s">
        <v>149</v>
      </c>
      <c r="C30" s="1002"/>
      <c r="D30" s="1002"/>
      <c r="E30" s="1002" t="s">
        <v>77</v>
      </c>
      <c r="F30" s="1002"/>
      <c r="G30" s="1002"/>
      <c r="H30" s="939">
        <f>IF(C30&lt;&gt;"",'[2]CBL Score Standard'!$D86,IF(D30&lt;&gt;"",SUM('[2]CBL Score Standard'!$D86:$E86),IF(E30&lt;&gt;"",SUM('[2]CBL Score Standard'!$D86:$F86),IF(F30&lt;&gt;"",SUM('[2]CBL Score Standard'!$D86:$G86),IF(G30&lt;&gt;"",SUM('[2]CBL Score Standard'!$D86:$H86,0))))))</f>
        <v>0.16558973290057469</v>
      </c>
      <c r="K30" s="1029"/>
      <c r="L30" s="1029"/>
      <c r="M30" s="934" t="s">
        <v>6</v>
      </c>
      <c r="N30" s="889" t="s">
        <v>55</v>
      </c>
      <c r="O30" s="923" t="s">
        <v>198</v>
      </c>
      <c r="P30" s="965"/>
      <c r="Q30" s="892" t="s">
        <v>199</v>
      </c>
      <c r="R30" s="898" t="s">
        <v>200</v>
      </c>
      <c r="S30" s="919" t="s">
        <v>253</v>
      </c>
      <c r="T30" s="998" t="s">
        <v>72</v>
      </c>
      <c r="U30" s="999">
        <v>44085</v>
      </c>
      <c r="V30" s="997" t="s">
        <v>374</v>
      </c>
      <c r="W30" s="997"/>
      <c r="X30" s="997"/>
      <c r="Y30" s="902" t="s">
        <v>201</v>
      </c>
      <c r="Z30" s="981">
        <f t="shared" si="3"/>
        <v>0</v>
      </c>
      <c r="AA30" s="982"/>
      <c r="AB30" s="982"/>
      <c r="AC30" s="982"/>
      <c r="AD30" s="982"/>
      <c r="AE30" s="980"/>
      <c r="AF30" s="980"/>
      <c r="AG30" s="980"/>
      <c r="AH30" s="980"/>
      <c r="AI30" s="980"/>
      <c r="AJ30" s="980"/>
    </row>
    <row r="31" spans="1:36" ht="27.6" x14ac:dyDescent="0.3">
      <c r="A31" s="940" t="s">
        <v>149</v>
      </c>
      <c r="B31" s="933" t="s">
        <v>370</v>
      </c>
      <c r="C31" s="1003"/>
      <c r="D31" s="1003"/>
      <c r="E31" s="1004"/>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923" t="s">
        <v>202</v>
      </c>
      <c r="P31" s="995">
        <v>43629</v>
      </c>
      <c r="Q31" s="892" t="s">
        <v>384</v>
      </c>
      <c r="R31" s="898" t="s">
        <v>385</v>
      </c>
      <c r="S31" s="889"/>
      <c r="T31" s="997"/>
      <c r="U31" s="997"/>
      <c r="V31" s="997"/>
      <c r="W31" s="997"/>
      <c r="X31" s="997"/>
      <c r="Y31" s="902" t="s">
        <v>203</v>
      </c>
      <c r="Z31" s="981">
        <f t="shared" si="3"/>
        <v>0</v>
      </c>
      <c r="AA31" s="982"/>
      <c r="AB31" s="982"/>
      <c r="AC31" s="982"/>
      <c r="AD31" s="982"/>
      <c r="AE31" s="980"/>
      <c r="AF31" s="980"/>
      <c r="AG31" s="980"/>
      <c r="AH31" s="980"/>
      <c r="AI31" s="980"/>
      <c r="AJ31" s="980"/>
    </row>
    <row r="32" spans="1:36" ht="41.4" x14ac:dyDescent="0.3">
      <c r="A32" s="940" t="s">
        <v>31</v>
      </c>
      <c r="B32" s="933" t="s">
        <v>660</v>
      </c>
      <c r="C32" s="1002"/>
      <c r="D32" s="1002"/>
      <c r="E32" s="1002"/>
      <c r="F32" s="1002" t="s">
        <v>77</v>
      </c>
      <c r="G32" s="1002"/>
      <c r="H32" s="939">
        <f>IF(C32&lt;&gt;"",'[2]CBL Score Standard'!$D88,IF(D32&lt;&gt;"",SUM('[2]CBL Score Standard'!$D88:$E88),IF(E32&lt;&gt;"",SUM('[2]CBL Score Standard'!$D88:$F88),IF(F32&lt;&gt;"",SUM('[2]CBL Score Standard'!$D88:$G88),IF(G32&lt;&gt;"",SUM('[2]CBL Score Standard'!$D88:$H88,0))))))</f>
        <v>0.18686632864525554</v>
      </c>
      <c r="K32" s="1029"/>
      <c r="L32" s="1029"/>
      <c r="M32" s="934" t="s">
        <v>6</v>
      </c>
      <c r="N32" s="889" t="s">
        <v>56</v>
      </c>
      <c r="O32" s="923" t="s">
        <v>427</v>
      </c>
      <c r="P32" s="995">
        <v>43613</v>
      </c>
      <c r="Q32" s="892" t="s">
        <v>167</v>
      </c>
      <c r="R32" s="898" t="s">
        <v>204</v>
      </c>
      <c r="S32" s="919" t="s">
        <v>253</v>
      </c>
      <c r="T32" s="998" t="s">
        <v>72</v>
      </c>
      <c r="U32" s="993">
        <v>43761</v>
      </c>
      <c r="V32" s="1001" t="s">
        <v>374</v>
      </c>
      <c r="W32" s="997" t="s">
        <v>377</v>
      </c>
      <c r="X32" s="997" t="s">
        <v>377</v>
      </c>
      <c r="Y32" s="899" t="s">
        <v>205</v>
      </c>
      <c r="Z32" s="981">
        <f t="shared" ca="1" si="3"/>
        <v>3.5</v>
      </c>
      <c r="AA32" s="982">
        <v>42856</v>
      </c>
      <c r="AB32" s="982">
        <f ca="1">TODAY()</f>
        <v>44144</v>
      </c>
      <c r="AC32" s="982"/>
      <c r="AD32" s="982"/>
      <c r="AE32" s="980"/>
      <c r="AF32" s="980"/>
      <c r="AG32" s="980"/>
      <c r="AH32" s="980"/>
      <c r="AI32" s="980"/>
      <c r="AJ32" s="980"/>
    </row>
    <row r="33" spans="1:36" ht="27.6" x14ac:dyDescent="0.3">
      <c r="A33" s="940" t="s">
        <v>31</v>
      </c>
      <c r="B33" s="933" t="s">
        <v>175</v>
      </c>
      <c r="C33" s="1003"/>
      <c r="D33" s="1002"/>
      <c r="E33" s="1002"/>
      <c r="F33" s="1002" t="s">
        <v>77</v>
      </c>
      <c r="G33" s="1002"/>
      <c r="H33" s="939">
        <f>IF(C33&lt;&gt;"",'[2]CBL Score Standard'!$D89,IF(D33&lt;&gt;"",SUM('[2]CBL Score Standard'!$D89:$E89),IF(E33&lt;&gt;"",SUM('[2]CBL Score Standard'!$D89:$F89),IF(F33&lt;&gt;"",SUM('[2]CBL Score Standard'!$D89:$G89),IF(G33&lt;&gt;"",SUM('[2]CBL Score Standard'!$D89:$H89,0))))))</f>
        <v>0.18686632864525554</v>
      </c>
      <c r="K33" s="1029"/>
      <c r="L33" s="1029"/>
      <c r="M33" s="934" t="s">
        <v>6</v>
      </c>
      <c r="N33" s="889" t="s">
        <v>0</v>
      </c>
      <c r="O33" s="923" t="s">
        <v>426</v>
      </c>
      <c r="P33" s="892" t="s">
        <v>145</v>
      </c>
      <c r="Q33" s="892" t="s">
        <v>206</v>
      </c>
      <c r="R33" s="893" t="s">
        <v>206</v>
      </c>
      <c r="S33" s="889"/>
      <c r="T33" s="997"/>
      <c r="U33" s="997"/>
      <c r="V33" s="997"/>
      <c r="W33" s="997"/>
      <c r="X33" s="997"/>
      <c r="Y33" s="894"/>
      <c r="Z33" s="981">
        <f t="shared" si="3"/>
        <v>0</v>
      </c>
      <c r="AA33" s="982"/>
      <c r="AB33" s="982"/>
      <c r="AC33" s="982"/>
      <c r="AD33" s="982"/>
      <c r="AE33" s="980"/>
      <c r="AF33" s="980"/>
      <c r="AG33" s="980"/>
      <c r="AH33" s="980"/>
      <c r="AI33" s="980"/>
      <c r="AJ33" s="980"/>
    </row>
    <row r="34" spans="1:36" ht="41.4" x14ac:dyDescent="0.3">
      <c r="A34" s="940" t="s">
        <v>46</v>
      </c>
      <c r="B34" s="933" t="s">
        <v>171</v>
      </c>
      <c r="C34" s="1003"/>
      <c r="D34" s="1002"/>
      <c r="E34" s="1002"/>
      <c r="F34" s="1002" t="s">
        <v>77</v>
      </c>
      <c r="G34" s="1002"/>
      <c r="H34" s="939">
        <f>IF(C34&lt;&gt;"",'[2]CBL Score Standard'!$D90,IF(D34&lt;&gt;"",SUM('[2]CBL Score Standard'!$D90:$E90),IF(E34&lt;&gt;"",SUM('[2]CBL Score Standard'!$D90:$F90),IF(F34&lt;&gt;"",SUM('[2]CBL Score Standard'!$D90:$G90),IF(G34&lt;&gt;"",SUM('[2]CBL Score Standard'!$D90:$H90,0))))))</f>
        <v>9.5957237736164644E-2</v>
      </c>
      <c r="K34" s="1029"/>
      <c r="L34" s="1029"/>
      <c r="M34" s="934" t="s">
        <v>6</v>
      </c>
      <c r="N34" s="889" t="s">
        <v>53</v>
      </c>
      <c r="O34" s="926" t="s">
        <v>371</v>
      </c>
      <c r="P34" s="892" t="s">
        <v>145</v>
      </c>
      <c r="Q34" s="892" t="s">
        <v>164</v>
      </c>
      <c r="R34" s="898" t="s">
        <v>207</v>
      </c>
      <c r="S34" s="919" t="s">
        <v>253</v>
      </c>
      <c r="T34" s="998" t="s">
        <v>72</v>
      </c>
      <c r="U34" s="999">
        <v>44050</v>
      </c>
      <c r="V34" s="997" t="s">
        <v>374</v>
      </c>
      <c r="W34" s="997"/>
      <c r="X34" s="997"/>
      <c r="Y34" s="902" t="s">
        <v>208</v>
      </c>
      <c r="Z34" s="981">
        <f t="shared" si="3"/>
        <v>0</v>
      </c>
      <c r="AA34" s="982"/>
      <c r="AB34" s="982"/>
      <c r="AC34" s="982"/>
      <c r="AD34" s="982"/>
      <c r="AE34" s="980"/>
      <c r="AF34" s="980"/>
      <c r="AG34" s="980"/>
      <c r="AH34" s="980"/>
      <c r="AI34" s="980"/>
      <c r="AJ34" s="980"/>
    </row>
    <row r="35" spans="1:36" ht="28.8" x14ac:dyDescent="0.3">
      <c r="A35" s="940" t="s">
        <v>2</v>
      </c>
      <c r="B35" s="933" t="s">
        <v>234</v>
      </c>
      <c r="C35" s="1003"/>
      <c r="D35" s="1003"/>
      <c r="E35" s="1003"/>
      <c r="F35" s="1002"/>
      <c r="G35" s="1002"/>
      <c r="H35" s="939" t="b">
        <f>IF(C35&lt;&gt;"",'[2]CBL Score Standard'!$D91,IF(D35&lt;&gt;"",SUM('[2]CBL Score Standard'!$D91:$E91),IF(E35&lt;&gt;"",SUM('[2]CBL Score Standard'!$D91:$F91),IF(F35&lt;&gt;"",SUM('[2]CBL Score Standard'!$D91:$G91),IF(G35&lt;&gt;"",SUM('[2]CBL Score Standard'!$D91:$H91,0))))))</f>
        <v>0</v>
      </c>
      <c r="K35" s="1030"/>
      <c r="L35" s="1030"/>
      <c r="M35" s="934" t="s">
        <v>6</v>
      </c>
      <c r="N35" s="889" t="s">
        <v>54</v>
      </c>
      <c r="O35" s="923" t="s">
        <v>345</v>
      </c>
      <c r="P35" s="995">
        <v>43644</v>
      </c>
      <c r="Q35" s="892" t="s">
        <v>209</v>
      </c>
      <c r="R35" s="898" t="s">
        <v>210</v>
      </c>
      <c r="S35" s="919" t="s">
        <v>253</v>
      </c>
      <c r="T35" s="998" t="s">
        <v>72</v>
      </c>
      <c r="U35" s="999">
        <v>43756</v>
      </c>
      <c r="V35" s="1001" t="s">
        <v>374</v>
      </c>
      <c r="W35" s="997"/>
      <c r="X35" s="997"/>
      <c r="Y35" s="973" t="s">
        <v>629</v>
      </c>
      <c r="Z35" s="981">
        <f t="shared" ca="1" si="3"/>
        <v>3.5</v>
      </c>
      <c r="AA35" s="982">
        <v>42856</v>
      </c>
      <c r="AB35" s="982">
        <f ca="1">TODAY()</f>
        <v>44144</v>
      </c>
      <c r="AC35" s="982"/>
      <c r="AD35" s="982"/>
      <c r="AE35" s="980"/>
      <c r="AF35" s="980"/>
      <c r="AG35" s="980"/>
      <c r="AH35" s="980"/>
      <c r="AI35" s="980"/>
      <c r="AJ35" s="980"/>
    </row>
    <row r="36" spans="1:36" x14ac:dyDescent="0.3">
      <c r="A36" s="940" t="s">
        <v>54</v>
      </c>
      <c r="B36" s="933" t="s">
        <v>425</v>
      </c>
      <c r="C36" s="1002"/>
      <c r="D36" s="1005"/>
      <c r="E36" s="1002" t="s">
        <v>77</v>
      </c>
      <c r="F36" s="1002"/>
      <c r="G36" s="1002"/>
      <c r="H36" s="939">
        <f>IF(C36&lt;&gt;"",'[2]CBL Score Standard'!$D92,IF(D36&lt;&gt;"",SUM('[2]CBL Score Standard'!$D92:$E92),IF(E36&lt;&gt;"",SUM('[2]CBL Score Standard'!$D92:$F92),IF(F36&lt;&gt;"",SUM('[2]CBL Score Standard'!$D92:$G92),IF(G36&lt;&gt;"",SUM('[2]CBL Score Standard'!$D92:$H92,0))))))</f>
        <v>0.16558973290057469</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5"/>
      <c r="E37" s="1002" t="s">
        <v>77</v>
      </c>
      <c r="F37" s="1002"/>
      <c r="G37" s="1002"/>
      <c r="H37" s="939">
        <f>IF(C37&lt;&gt;"",'[2]CBL Score Standard'!$D93,IF(D37&lt;&gt;"",SUM('[2]CBL Score Standard'!$D93:$E93),IF(E37&lt;&gt;"",SUM('[2]CBL Score Standard'!$D93:$F93),IF(F37&lt;&gt;"",SUM('[2]CBL Score Standard'!$D93:$G93),IF(G37&lt;&gt;"",SUM('[2]CBL Score Standard'!$D93:$H93,0))))))</f>
        <v>7.468064199148379E-2</v>
      </c>
      <c r="K37" s="1202" t="s">
        <v>211</v>
      </c>
      <c r="L37" s="1203"/>
      <c r="M37" s="1203"/>
      <c r="N37" s="1203"/>
      <c r="O37" s="1203"/>
      <c r="P37" s="1203"/>
      <c r="Q37" s="1203"/>
      <c r="R37" s="1203"/>
      <c r="S37" s="1203"/>
      <c r="T37" s="1203"/>
      <c r="U37" s="1203"/>
      <c r="V37" s="1203"/>
      <c r="W37" s="1203"/>
      <c r="X37" s="1203"/>
      <c r="Y37" s="1204"/>
      <c r="Z37" s="985"/>
      <c r="AA37" s="1026"/>
      <c r="AB37" s="1026"/>
      <c r="AC37" s="1026"/>
      <c r="AD37" s="1026"/>
      <c r="AE37" s="1026"/>
      <c r="AF37" s="1026"/>
      <c r="AG37" s="1026"/>
      <c r="AH37" s="1026"/>
      <c r="AI37" s="1026"/>
      <c r="AJ37" s="1026"/>
    </row>
    <row r="38" spans="1:36" ht="23.4" customHeight="1" x14ac:dyDescent="0.3">
      <c r="A38" s="940" t="s">
        <v>54</v>
      </c>
      <c r="B38" s="933" t="s">
        <v>231</v>
      </c>
      <c r="C38" s="1003"/>
      <c r="D38" s="1003"/>
      <c r="E38" s="1002" t="s">
        <v>77</v>
      </c>
      <c r="F38" s="1002"/>
      <c r="G38" s="1002"/>
      <c r="H38" s="939">
        <f>IF(C38&lt;&gt;"",'[2]CBL Score Standard'!$D94,IF(D38&lt;&gt;"",SUM('[2]CBL Score Standard'!$D94:$E94),IF(E38&lt;&gt;"",SUM('[2]CBL Score Standard'!$D94:$F94),IF(F38&lt;&gt;"",SUM('[2]CBL Score Standard'!$D94:$G94),IF(G38&lt;&gt;"",SUM('[2]CBL Score Standard'!$D94:$H94,0))))))</f>
        <v>1.4084507042253521E-2</v>
      </c>
      <c r="K38" s="1196" t="s">
        <v>133</v>
      </c>
      <c r="L38" s="1196" t="s">
        <v>91</v>
      </c>
      <c r="M38" s="1182" t="s">
        <v>75</v>
      </c>
      <c r="N38" s="1184" t="s">
        <v>134</v>
      </c>
      <c r="O38" s="1205" t="s">
        <v>135</v>
      </c>
      <c r="P38" s="1037" t="s">
        <v>136</v>
      </c>
      <c r="Q38" s="1037" t="s">
        <v>137</v>
      </c>
      <c r="R38" s="1037" t="s">
        <v>138</v>
      </c>
      <c r="S38" s="1198" t="s">
        <v>139</v>
      </c>
      <c r="T38" s="1191" t="s">
        <v>344</v>
      </c>
      <c r="U38" s="1191" t="s">
        <v>342</v>
      </c>
      <c r="V38" s="1191"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940" t="s">
        <v>53</v>
      </c>
      <c r="B39" s="933" t="s">
        <v>371</v>
      </c>
      <c r="C39" s="1003"/>
      <c r="D39" s="132"/>
      <c r="E39" s="1004" t="s">
        <v>77</v>
      </c>
      <c r="F39" s="1002"/>
      <c r="G39" s="1002"/>
      <c r="H39" s="939">
        <f>IF(C39&lt;&gt;"",'[2]CBL Score Standard'!$D95,IF(D39&lt;&gt;"",SUM('[2]CBL Score Standard'!$D95:$E95),IF(E39&lt;&gt;"",SUM('[2]CBL Score Standard'!$D95:$F95),IF(F39&lt;&gt;"",SUM('[2]CBL Score Standard'!$D95:$G95),IF(G39&lt;&gt;"",SUM('[2]CBL Score Standard'!$D95:$H95,0))))))</f>
        <v>3.7340320995741895E-2</v>
      </c>
      <c r="K39" s="1197"/>
      <c r="L39" s="1197"/>
      <c r="M39" s="1183"/>
      <c r="N39" s="1190"/>
      <c r="O39" s="1185"/>
      <c r="P39" s="888" t="s">
        <v>141</v>
      </c>
      <c r="Q39" s="1031"/>
      <c r="R39" s="1031"/>
      <c r="S39" s="1199"/>
      <c r="T39" s="1201"/>
      <c r="U39" s="1201"/>
      <c r="V39" s="1201"/>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x14ac:dyDescent="0.3">
      <c r="A40" s="940" t="s">
        <v>53</v>
      </c>
      <c r="B40" s="933" t="s">
        <v>223</v>
      </c>
      <c r="C40" s="1003"/>
      <c r="D40" s="1003"/>
      <c r="E40" s="1004"/>
      <c r="F40" s="1002"/>
      <c r="G40" s="1002"/>
      <c r="H40" s="939" t="b">
        <f>IF(C40&lt;&gt;"",'[2]CBL Score Standard'!$D96,IF(D40&lt;&gt;"",SUM('[2]CBL Score Standard'!$D96:$E96),IF(E40&lt;&gt;"",SUM('[2]CBL Score Standard'!$D96:$F96),IF(F40&lt;&gt;"",SUM('[2]CBL Score Standard'!$D96:$G96),IF(G40&lt;&gt;"",SUM('[2]CBL Score Standard'!$D96:$H96,0))))))</f>
        <v>0</v>
      </c>
      <c r="K40" s="1028" t="s">
        <v>142</v>
      </c>
      <c r="L40" s="1028" t="s">
        <v>143</v>
      </c>
      <c r="M40" s="934" t="s">
        <v>7</v>
      </c>
      <c r="N40" s="889" t="s">
        <v>56</v>
      </c>
      <c r="O40" s="923" t="s">
        <v>663</v>
      </c>
      <c r="P40" s="964" t="s">
        <v>145</v>
      </c>
      <c r="Q40" s="892" t="s">
        <v>212</v>
      </c>
      <c r="R40" s="898" t="s">
        <v>213</v>
      </c>
      <c r="S40" s="919" t="s">
        <v>253</v>
      </c>
      <c r="T40" s="620" t="s">
        <v>72</v>
      </c>
      <c r="U40" s="997"/>
      <c r="V40" s="997" t="str">
        <f t="shared" ref="V40:V55" si="4">IF(AND(W40="Y",X40="Y"),"Passed",IF(T40="M","Passed", ""))</f>
        <v>Passed</v>
      </c>
      <c r="W40" s="997" t="s">
        <v>377</v>
      </c>
      <c r="X40" s="997" t="s">
        <v>377</v>
      </c>
      <c r="Y40" s="899" t="s">
        <v>214</v>
      </c>
      <c r="Z40" s="981">
        <f t="shared" ref="Z40:Z55" ca="1" si="5">DATEDIF(AA40,AB40,"m")/12+DATEDIF(AC40,AD40,"m")/12+DATEDIF(AE40,AF40,"m")/12+DATEDIF(AG40,AH40,"m")/12+DATEDIF(AI40,AJ40,"m")/12</f>
        <v>2.4166666666666665</v>
      </c>
      <c r="AA40" s="982">
        <v>43252</v>
      </c>
      <c r="AB40" s="982">
        <f ca="1">TODAY()</f>
        <v>44144</v>
      </c>
      <c r="AC40" s="982"/>
      <c r="AD40" s="982"/>
      <c r="AE40" s="980"/>
      <c r="AF40" s="980"/>
      <c r="AG40" s="980"/>
      <c r="AH40" s="980"/>
      <c r="AI40" s="980"/>
      <c r="AJ40" s="980"/>
    </row>
    <row r="41" spans="1:36" ht="41.4" x14ac:dyDescent="0.3">
      <c r="A41" s="940" t="s">
        <v>53</v>
      </c>
      <c r="B41" s="933" t="s">
        <v>226</v>
      </c>
      <c r="C41" s="1003"/>
      <c r="D41" s="1003"/>
      <c r="E41" s="1004"/>
      <c r="F41" s="1002"/>
      <c r="G41" s="1002"/>
      <c r="H41" s="939" t="b">
        <f>IF(C41&lt;&gt;"",'[2]CBL Score Standard'!$D97,IF(D41&lt;&gt;"",SUM('[2]CBL Score Standard'!$D97:$E97),IF(E41&lt;&gt;"",SUM('[2]CBL Score Standard'!$D97:$F97),IF(F41&lt;&gt;"",SUM('[2]CBL Score Standard'!$D97:$G97),IF(G41&lt;&gt;"",SUM('[2]CBL Score Standard'!$D97:$H97,0))))))</f>
        <v>0</v>
      </c>
      <c r="K41" s="1029"/>
      <c r="L41" s="1029"/>
      <c r="M41" s="934" t="s">
        <v>7</v>
      </c>
      <c r="N41" s="889" t="s">
        <v>56</v>
      </c>
      <c r="O41" s="923" t="s">
        <v>215</v>
      </c>
      <c r="P41" s="966"/>
      <c r="Q41" s="892" t="s">
        <v>164</v>
      </c>
      <c r="R41" s="898" t="s">
        <v>207</v>
      </c>
      <c r="S41" s="919" t="s">
        <v>253</v>
      </c>
      <c r="T41" s="620" t="s">
        <v>72</v>
      </c>
      <c r="U41" s="997"/>
      <c r="V41" s="997" t="str">
        <f t="shared" si="4"/>
        <v>Passed</v>
      </c>
      <c r="W41" s="997" t="s">
        <v>377</v>
      </c>
      <c r="X41" s="997" t="s">
        <v>377</v>
      </c>
      <c r="Y41" s="902" t="s">
        <v>216</v>
      </c>
      <c r="Z41" s="981">
        <f t="shared" ca="1" si="5"/>
        <v>2.5833333333333335</v>
      </c>
      <c r="AA41" s="982">
        <v>43191</v>
      </c>
      <c r="AB41" s="982">
        <f ca="1">TODAY()</f>
        <v>44144</v>
      </c>
      <c r="AC41" s="982"/>
      <c r="AD41" s="982"/>
      <c r="AE41" s="980"/>
      <c r="AF41" s="980"/>
      <c r="AG41" s="980"/>
      <c r="AH41" s="980"/>
      <c r="AI41" s="980"/>
      <c r="AJ41" s="980"/>
    </row>
    <row r="42" spans="1:36" ht="12.75" customHeight="1"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29"/>
      <c r="L42" s="1029"/>
      <c r="M42" s="934" t="s">
        <v>7</v>
      </c>
      <c r="N42" s="889" t="s">
        <v>55</v>
      </c>
      <c r="O42" s="927" t="s">
        <v>664</v>
      </c>
      <c r="P42" s="966"/>
      <c r="Q42" s="976" t="s">
        <v>653</v>
      </c>
      <c r="R42" s="976" t="s">
        <v>654</v>
      </c>
      <c r="S42" s="69"/>
      <c r="T42" s="620"/>
      <c r="U42" s="997"/>
      <c r="V42" s="997" t="str">
        <f t="shared" si="4"/>
        <v>Passed</v>
      </c>
      <c r="W42" s="997" t="s">
        <v>377</v>
      </c>
      <c r="X42" s="997" t="s">
        <v>377</v>
      </c>
      <c r="Y42" s="905" t="s">
        <v>249</v>
      </c>
      <c r="Z42" s="981">
        <f t="shared" ca="1" si="5"/>
        <v>2.5833333333333335</v>
      </c>
      <c r="AA42" s="982">
        <v>43191</v>
      </c>
      <c r="AB42" s="982">
        <f ca="1">TODAY()</f>
        <v>44144</v>
      </c>
      <c r="AC42" s="982"/>
      <c r="AD42" s="982"/>
      <c r="AE42" s="980"/>
      <c r="AF42" s="980"/>
      <c r="AG42" s="980"/>
      <c r="AH42" s="980"/>
      <c r="AI42" s="980"/>
      <c r="AJ42" s="980"/>
    </row>
    <row r="43" spans="1:36" ht="55.2" x14ac:dyDescent="0.3">
      <c r="A43" s="940" t="s">
        <v>0</v>
      </c>
      <c r="B43" s="933" t="s">
        <v>426</v>
      </c>
      <c r="C43" s="1003"/>
      <c r="D43" s="1002"/>
      <c r="E43" s="1002"/>
      <c r="F43" s="1002" t="s">
        <v>77</v>
      </c>
      <c r="G43" s="1002"/>
      <c r="H43" s="939">
        <f>IF(C43&lt;&gt;"",'[2]CBL Score Standard'!$D99,IF(D43&lt;&gt;"",SUM('[2]CBL Score Standard'!$D99:$E99),IF(E43&lt;&gt;"",SUM('[2]CBL Score Standard'!$D99:$F99),IF(F43&lt;&gt;"",SUM('[2]CBL Score Standard'!$D99:$G99),IF(G43&lt;&gt;"",SUM('[2]CBL Score Standard'!$D99:$H99,0))))))</f>
        <v>9.5957237736164644E-2</v>
      </c>
      <c r="K43" s="1029"/>
      <c r="L43" s="1029"/>
      <c r="M43" s="934" t="s">
        <v>7</v>
      </c>
      <c r="N43" s="889" t="s">
        <v>55</v>
      </c>
      <c r="O43" s="923" t="s">
        <v>448</v>
      </c>
      <c r="P43" s="965"/>
      <c r="Q43" s="976" t="s">
        <v>655</v>
      </c>
      <c r="R43" s="976" t="s">
        <v>656</v>
      </c>
      <c r="S43" s="69"/>
      <c r="T43" s="620"/>
      <c r="U43" s="997"/>
      <c r="V43" s="997" t="str">
        <f t="shared" si="4"/>
        <v>Passed</v>
      </c>
      <c r="W43" s="997" t="s">
        <v>377</v>
      </c>
      <c r="X43" s="997" t="s">
        <v>377</v>
      </c>
      <c r="Y43" s="902" t="s">
        <v>219</v>
      </c>
      <c r="Z43" s="981">
        <f t="shared" ca="1" si="5"/>
        <v>2.5833333333333335</v>
      </c>
      <c r="AA43" s="982">
        <v>43191</v>
      </c>
      <c r="AB43" s="982">
        <f ca="1">TODAY()</f>
        <v>44144</v>
      </c>
      <c r="AC43" s="982"/>
      <c r="AD43" s="982"/>
      <c r="AE43" s="980"/>
      <c r="AF43" s="980"/>
      <c r="AG43" s="980"/>
      <c r="AH43" s="980"/>
      <c r="AI43" s="980"/>
      <c r="AJ43" s="980"/>
    </row>
    <row r="44" spans="1:36" ht="26.4" x14ac:dyDescent="0.3">
      <c r="A44" s="940" t="s">
        <v>41</v>
      </c>
      <c r="B44" s="933" t="s">
        <v>450</v>
      </c>
      <c r="C44" s="1002"/>
      <c r="D44" s="1002"/>
      <c r="E44" s="1002"/>
      <c r="F44" s="1002" t="s">
        <v>77</v>
      </c>
      <c r="G44" s="1002"/>
      <c r="H44" s="939">
        <f>IF(C44&lt;&gt;"",'[2]CBL Score Standard'!$D100,IF(D44&lt;&gt;"",SUM('[2]CBL Score Standard'!$D100:$E100),IF(E44&lt;&gt;"",SUM('[2]CBL Score Standard'!$D100:$F100),IF(F44&lt;&gt;"",SUM('[2]CBL Score Standard'!$D100:$G100),IF(G44&lt;&gt;"",SUM('[2]CBL Score Standard'!$D100:$H100,0))))))</f>
        <v>0.18686632864525554</v>
      </c>
      <c r="K44" s="1029"/>
      <c r="L44" s="1029"/>
      <c r="M44" s="934" t="s">
        <v>7</v>
      </c>
      <c r="N44" s="889" t="s">
        <v>55</v>
      </c>
      <c r="O44" s="923" t="s">
        <v>185</v>
      </c>
      <c r="P44" s="1028" t="s">
        <v>145</v>
      </c>
      <c r="Q44" s="976" t="s">
        <v>220</v>
      </c>
      <c r="R44" s="976" t="s">
        <v>270</v>
      </c>
      <c r="S44" s="69"/>
      <c r="T44" s="997"/>
      <c r="U44" s="997"/>
      <c r="V44" s="997" t="str">
        <f t="shared" si="4"/>
        <v/>
      </c>
      <c r="W44" s="997" t="s">
        <v>377</v>
      </c>
      <c r="X44" s="997" t="s">
        <v>378</v>
      </c>
      <c r="Y44" s="902" t="s">
        <v>186</v>
      </c>
      <c r="Z44" s="981">
        <f t="shared" si="5"/>
        <v>0</v>
      </c>
      <c r="AA44" s="982"/>
      <c r="AB44" s="982"/>
      <c r="AC44" s="982"/>
      <c r="AD44" s="982"/>
      <c r="AE44" s="980"/>
      <c r="AF44" s="980"/>
      <c r="AG44" s="980"/>
      <c r="AH44" s="980"/>
      <c r="AI44" s="980"/>
      <c r="AJ44" s="980"/>
    </row>
    <row r="45" spans="1:36" ht="27.6" x14ac:dyDescent="0.3">
      <c r="A45" s="940" t="s">
        <v>41</v>
      </c>
      <c r="B45" s="933" t="s">
        <v>178</v>
      </c>
      <c r="C45" s="1003"/>
      <c r="D45" s="1002"/>
      <c r="E45" s="1002" t="s">
        <v>77</v>
      </c>
      <c r="F45" s="1002"/>
      <c r="G45" s="1002"/>
      <c r="H45" s="939">
        <f>IF(C45&lt;&gt;"",'[2]CBL Score Standard'!$D101,IF(D45&lt;&gt;"",SUM('[2]CBL Score Standard'!$D101:$E101),IF(E45&lt;&gt;"",SUM('[2]CBL Score Standard'!$D101:$F101),IF(F45&lt;&gt;"",SUM('[2]CBL Score Standard'!$D101:$G101),IF(G45&lt;&gt;"",SUM('[2]CBL Score Standard'!$D101:$H101,0))))))</f>
        <v>7.468064199148379E-2</v>
      </c>
      <c r="K45" s="1029"/>
      <c r="L45" s="1029"/>
      <c r="M45" s="934" t="s">
        <v>7</v>
      </c>
      <c r="N45" s="889" t="s">
        <v>55</v>
      </c>
      <c r="O45" s="923" t="s">
        <v>694</v>
      </c>
      <c r="P45" s="995">
        <v>43539</v>
      </c>
      <c r="Q45" s="976" t="s">
        <v>658</v>
      </c>
      <c r="R45" s="976" t="s">
        <v>657</v>
      </c>
      <c r="S45" s="69"/>
      <c r="T45" s="620"/>
      <c r="U45" s="997"/>
      <c r="V45" s="997" t="str">
        <f t="shared" si="4"/>
        <v/>
      </c>
      <c r="W45" s="997"/>
      <c r="X45" s="997"/>
      <c r="Y45" s="902" t="s">
        <v>186</v>
      </c>
      <c r="Z45" s="981">
        <f t="shared" si="5"/>
        <v>0</v>
      </c>
      <c r="AA45" s="982"/>
      <c r="AB45" s="982"/>
      <c r="AC45" s="982"/>
      <c r="AD45" s="982"/>
      <c r="AE45" s="980"/>
      <c r="AF45" s="980"/>
      <c r="AG45" s="980"/>
      <c r="AH45" s="980"/>
      <c r="AI45" s="980"/>
      <c r="AJ45" s="980"/>
    </row>
    <row r="46" spans="1:36" ht="28.8"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995">
        <v>43607</v>
      </c>
      <c r="Q46" s="892" t="s">
        <v>221</v>
      </c>
      <c r="R46" s="898" t="s">
        <v>200</v>
      </c>
      <c r="S46" s="69" t="s">
        <v>253</v>
      </c>
      <c r="T46" s="620" t="s">
        <v>72</v>
      </c>
      <c r="U46" s="997"/>
      <c r="V46" s="997" t="str">
        <f t="shared" si="4"/>
        <v>Passed</v>
      </c>
      <c r="W46" s="997" t="s">
        <v>377</v>
      </c>
      <c r="X46" s="997" t="s">
        <v>377</v>
      </c>
      <c r="Y46" s="81" t="s">
        <v>222</v>
      </c>
      <c r="Z46" s="981">
        <f t="shared" ca="1" si="5"/>
        <v>2.5833333333333335</v>
      </c>
      <c r="AA46" s="982">
        <v>43191</v>
      </c>
      <c r="AB46" s="982">
        <f ca="1">TODAY()</f>
        <v>44144</v>
      </c>
      <c r="AC46" s="982"/>
      <c r="AD46" s="982"/>
      <c r="AE46" s="980"/>
      <c r="AF46" s="980"/>
      <c r="AG46" s="980"/>
      <c r="AH46" s="980"/>
      <c r="AI46" s="980"/>
      <c r="AJ46" s="980"/>
    </row>
    <row r="47" spans="1:36" ht="27.6" x14ac:dyDescent="0.3">
      <c r="A47" s="940" t="s">
        <v>144</v>
      </c>
      <c r="B47" s="933" t="s">
        <v>372</v>
      </c>
      <c r="C47" s="1002"/>
      <c r="D47" s="1002"/>
      <c r="E47" s="1002" t="s">
        <v>77</v>
      </c>
      <c r="F47" s="1002"/>
      <c r="G47" s="1002"/>
      <c r="H47" s="939">
        <f>IF(C47&lt;&gt;"",'[2]CBL Score Standard'!$D103,IF(D47&lt;&gt;"",SUM('[2]CBL Score Standard'!$D103:$E103),IF(E47&lt;&gt;"",SUM('[2]CBL Score Standard'!$D103:$F103),IF(F47&lt;&gt;"",SUM('[2]CBL Score Standard'!$D103:$G103),IF(G47&lt;&gt;"",SUM('[2]CBL Score Standard'!$D103:$H103,0))))))</f>
        <v>0.16558973290057469</v>
      </c>
      <c r="K47" s="1029"/>
      <c r="L47" s="1029"/>
      <c r="M47" s="934" t="s">
        <v>7</v>
      </c>
      <c r="N47" s="889" t="s">
        <v>53</v>
      </c>
      <c r="O47" s="923" t="s">
        <v>223</v>
      </c>
      <c r="P47" s="906">
        <v>43621</v>
      </c>
      <c r="Q47" s="891" t="s">
        <v>224</v>
      </c>
      <c r="R47" s="907" t="s">
        <v>225</v>
      </c>
      <c r="S47" s="69"/>
      <c r="T47" s="84"/>
      <c r="U47" s="997"/>
      <c r="V47" s="997" t="str">
        <f t="shared" si="4"/>
        <v/>
      </c>
      <c r="W47" s="997"/>
      <c r="X47" s="997"/>
      <c r="Y47" s="908" t="s">
        <v>632</v>
      </c>
      <c r="Z47" s="981">
        <f t="shared" si="5"/>
        <v>0</v>
      </c>
      <c r="AA47" s="982"/>
      <c r="AB47" s="982"/>
      <c r="AC47" s="982"/>
      <c r="AD47" s="982"/>
      <c r="AE47" s="980"/>
      <c r="AF47" s="980"/>
      <c r="AG47" s="980"/>
      <c r="AH47" s="980"/>
      <c r="AI47" s="980"/>
      <c r="AJ47" s="980"/>
    </row>
    <row r="48" spans="1:36" ht="39.6" x14ac:dyDescent="0.3">
      <c r="A48" s="940" t="s">
        <v>144</v>
      </c>
      <c r="B48" s="933" t="s">
        <v>373</v>
      </c>
      <c r="C48" s="1002"/>
      <c r="D48" s="1002"/>
      <c r="E48" s="1002" t="s">
        <v>77</v>
      </c>
      <c r="F48" s="1002"/>
      <c r="G48" s="1002"/>
      <c r="H48" s="939">
        <f>IF(C48&lt;&gt;"",'[2]CBL Score Standard'!$D104,IF(D48&lt;&gt;"",SUM('[2]CBL Score Standard'!$D104:$E104),IF(E48&lt;&gt;"",SUM('[2]CBL Score Standard'!$D104:$F104),IF(F48&lt;&gt;"",SUM('[2]CBL Score Standard'!$D104:$G104),IF(G48&lt;&gt;"",SUM('[2]CBL Score Standard'!$D104:$H104,0))))))</f>
        <v>0.16558973290057469</v>
      </c>
      <c r="K48" s="1029"/>
      <c r="L48" s="1029"/>
      <c r="M48" s="934" t="s">
        <v>7</v>
      </c>
      <c r="N48" s="889" t="s">
        <v>53</v>
      </c>
      <c r="O48" s="923" t="s">
        <v>226</v>
      </c>
      <c r="P48" s="906">
        <v>43602</v>
      </c>
      <c r="Q48" s="891" t="s">
        <v>227</v>
      </c>
      <c r="R48" s="907" t="s">
        <v>228</v>
      </c>
      <c r="S48" s="69"/>
      <c r="T48" s="84"/>
      <c r="U48" s="997"/>
      <c r="V48" s="997" t="str">
        <f t="shared" si="4"/>
        <v/>
      </c>
      <c r="W48" s="997"/>
      <c r="X48" s="997"/>
      <c r="Y48" s="908" t="s">
        <v>633</v>
      </c>
      <c r="Z48" s="981">
        <f t="shared" si="5"/>
        <v>0</v>
      </c>
      <c r="AA48" s="982"/>
      <c r="AB48" s="982"/>
      <c r="AC48" s="982"/>
      <c r="AD48" s="982"/>
      <c r="AE48" s="980"/>
      <c r="AF48" s="980"/>
      <c r="AG48" s="980"/>
      <c r="AH48" s="980"/>
      <c r="AI48" s="980"/>
      <c r="AJ48" s="980"/>
    </row>
    <row r="49" spans="1:36" ht="27.6" x14ac:dyDescent="0.3">
      <c r="A49" s="940" t="s">
        <v>144</v>
      </c>
      <c r="B49" s="933" t="s">
        <v>452</v>
      </c>
      <c r="C49" s="1002"/>
      <c r="D49" s="1002"/>
      <c r="E49" s="1002" t="s">
        <v>77</v>
      </c>
      <c r="F49" s="1002"/>
      <c r="G49" s="1002"/>
      <c r="H49" s="939">
        <f>IF(C49&lt;&gt;"",'[2]CBL Score Standard'!$D105,IF(D49&lt;&gt;"",SUM('[2]CBL Score Standard'!$D105:$E105),IF(E49&lt;&gt;"",SUM('[2]CBL Score Standard'!$D105:$F105),IF(F49&lt;&gt;"",SUM('[2]CBL Score Standard'!$D105:$G105),IF(G49&lt;&gt;"",SUM('[2]CBL Score Standard'!$D105:$H105,0))))))</f>
        <v>0.16558973290057469</v>
      </c>
      <c r="K49" s="1029"/>
      <c r="L49" s="1029"/>
      <c r="M49" s="934" t="s">
        <v>7</v>
      </c>
      <c r="N49" s="889" t="s">
        <v>59</v>
      </c>
      <c r="O49" s="925" t="s">
        <v>684</v>
      </c>
      <c r="P49" s="906">
        <v>43623</v>
      </c>
      <c r="Q49" s="891" t="s">
        <v>153</v>
      </c>
      <c r="R49" s="907" t="s">
        <v>156</v>
      </c>
      <c r="S49" s="69" t="s">
        <v>253</v>
      </c>
      <c r="T49" s="84" t="s">
        <v>72</v>
      </c>
      <c r="U49" s="1000">
        <v>43754</v>
      </c>
      <c r="V49" s="1001" t="s">
        <v>374</v>
      </c>
      <c r="W49" s="997"/>
      <c r="X49" s="997"/>
      <c r="Y49" s="908" t="s">
        <v>631</v>
      </c>
      <c r="Z49" s="981">
        <f t="shared" ca="1" si="5"/>
        <v>1</v>
      </c>
      <c r="AA49" s="982">
        <v>43754</v>
      </c>
      <c r="AB49" s="982">
        <f ca="1">TODAY()</f>
        <v>44144</v>
      </c>
      <c r="AC49" s="982"/>
      <c r="AD49" s="982"/>
      <c r="AE49" s="980"/>
      <c r="AF49" s="980"/>
      <c r="AG49" s="980"/>
      <c r="AH49" s="980"/>
      <c r="AI49" s="980"/>
      <c r="AJ49" s="980"/>
    </row>
    <row r="50" spans="1:36" ht="27.6" x14ac:dyDescent="0.3">
      <c r="A50" s="940" t="s">
        <v>144</v>
      </c>
      <c r="B50" s="933" t="s">
        <v>517</v>
      </c>
      <c r="C50" s="1002"/>
      <c r="D50" s="1002"/>
      <c r="E50" s="1002" t="s">
        <v>77</v>
      </c>
      <c r="F50" s="1002"/>
      <c r="G50" s="1002"/>
      <c r="H50" s="939">
        <f>IF(C50&lt;&gt;"",'[2]CBL Score Standard'!$D106,IF(D50&lt;&gt;"",SUM('[2]CBL Score Standard'!$D106:$E106),IF(E50&lt;&gt;"",SUM('[2]CBL Score Standard'!$D106:$F106),IF(F50&lt;&gt;"",SUM('[2]CBL Score Standard'!$D106:$G106),IF(G50&lt;&gt;"",SUM('[2]CBL Score Standard'!$D106:$H106,0))))))</f>
        <v>0.16558973290057469</v>
      </c>
      <c r="K50" s="1029"/>
      <c r="L50" s="1029"/>
      <c r="M50" s="934" t="s">
        <v>7</v>
      </c>
      <c r="N50" s="889" t="s">
        <v>59</v>
      </c>
      <c r="O50" s="925" t="s">
        <v>683</v>
      </c>
      <c r="P50" s="906">
        <v>43623</v>
      </c>
      <c r="Q50" s="891" t="s">
        <v>153</v>
      </c>
      <c r="R50" s="907" t="s">
        <v>156</v>
      </c>
      <c r="S50" s="69" t="s">
        <v>253</v>
      </c>
      <c r="T50" s="84" t="s">
        <v>72</v>
      </c>
      <c r="U50" s="1000">
        <v>43754</v>
      </c>
      <c r="V50" s="1001"/>
      <c r="W50" s="997"/>
      <c r="X50" s="997"/>
      <c r="Y50" s="908" t="s">
        <v>631</v>
      </c>
      <c r="Z50" s="981">
        <f t="shared" si="5"/>
        <v>0</v>
      </c>
      <c r="AA50" s="982"/>
      <c r="AB50" s="982"/>
      <c r="AC50" s="982"/>
      <c r="AD50" s="982"/>
      <c r="AE50" s="980"/>
      <c r="AF50" s="980"/>
      <c r="AG50" s="980"/>
      <c r="AH50" s="980"/>
      <c r="AI50" s="980"/>
      <c r="AJ50" s="980"/>
    </row>
    <row r="51" spans="1:36" ht="41.4" x14ac:dyDescent="0.3">
      <c r="A51" s="940" t="s">
        <v>144</v>
      </c>
      <c r="B51" s="933" t="s">
        <v>661</v>
      </c>
      <c r="C51" s="1002"/>
      <c r="D51" s="1002"/>
      <c r="E51" s="1002" t="s">
        <v>77</v>
      </c>
      <c r="F51" s="1002"/>
      <c r="G51" s="1002"/>
      <c r="H51" s="939">
        <f>IF(C51&lt;&gt;"",'[2]CBL Score Standard'!$D107,IF(D51&lt;&gt;"",SUM('[2]CBL Score Standard'!$D107:$E107),IF(E51&lt;&gt;"",SUM('[2]CBL Score Standard'!$D107:$F107),IF(F51&lt;&gt;"",SUM('[2]CBL Score Standard'!$D107:$G107),IF(G51&lt;&gt;"",SUM('[2]CBL Score Standard'!$D107:$H107,0))))))</f>
        <v>0.16558973290057469</v>
      </c>
      <c r="K51" s="1029"/>
      <c r="L51" s="1029"/>
      <c r="M51" s="934" t="s">
        <v>7</v>
      </c>
      <c r="N51" s="889" t="s">
        <v>56</v>
      </c>
      <c r="O51" s="925" t="s">
        <v>67</v>
      </c>
      <c r="P51" s="906"/>
      <c r="Q51" s="891"/>
      <c r="R51" s="907"/>
      <c r="S51" s="393" t="s">
        <v>253</v>
      </c>
      <c r="T51" s="394" t="s">
        <v>72</v>
      </c>
      <c r="U51" s="999">
        <v>44117</v>
      </c>
      <c r="V51" s="997" t="s">
        <v>374</v>
      </c>
      <c r="W51" s="997"/>
      <c r="X51" s="997"/>
      <c r="Y51" s="908" t="s">
        <v>634</v>
      </c>
      <c r="Z51" s="981">
        <f t="shared" si="5"/>
        <v>0</v>
      </c>
      <c r="AA51" s="982"/>
      <c r="AB51" s="982"/>
      <c r="AC51" s="982"/>
      <c r="AD51" s="982"/>
      <c r="AE51" s="980"/>
      <c r="AF51" s="980"/>
      <c r="AG51" s="980"/>
      <c r="AH51" s="980"/>
      <c r="AI51" s="980"/>
      <c r="AJ51" s="980"/>
    </row>
    <row r="52" spans="1:36" ht="27.6" x14ac:dyDescent="0.3">
      <c r="A52" s="940" t="s">
        <v>144</v>
      </c>
      <c r="B52" s="933" t="s">
        <v>662</v>
      </c>
      <c r="C52" s="1004"/>
      <c r="D52" s="1004"/>
      <c r="E52" s="1004" t="s">
        <v>77</v>
      </c>
      <c r="F52" s="1002"/>
      <c r="G52" s="1002"/>
      <c r="H52" s="939">
        <f>IF(C52&lt;&gt;"",'[2]CBL Score Standard'!$D108,IF(D52&lt;&gt;"",SUM('[2]CBL Score Standard'!$D108:$E108),IF(E52&lt;&gt;"",SUM('[2]CBL Score Standard'!$D108:$F108),IF(F52&lt;&gt;"",SUM('[2]CBL Score Standard'!$D108:$G108),IF(G52&lt;&gt;"",SUM('[2]CBL Score Standard'!$D108:$H108,0))))))</f>
        <v>0.16558973290057469</v>
      </c>
      <c r="K52" s="1029"/>
      <c r="L52" s="1029"/>
      <c r="M52" s="934" t="s">
        <v>7</v>
      </c>
      <c r="N52" s="889" t="s">
        <v>55</v>
      </c>
      <c r="O52" s="925" t="s">
        <v>1</v>
      </c>
      <c r="P52" s="906"/>
      <c r="Q52" s="891"/>
      <c r="R52" s="907"/>
      <c r="S52" s="393" t="s">
        <v>253</v>
      </c>
      <c r="T52" s="394" t="s">
        <v>72</v>
      </c>
      <c r="U52" s="997"/>
      <c r="V52" s="997"/>
      <c r="W52" s="997"/>
      <c r="X52" s="997"/>
      <c r="Y52" s="908" t="s">
        <v>635</v>
      </c>
      <c r="Z52" s="981">
        <f t="shared" si="5"/>
        <v>0</v>
      </c>
      <c r="AA52" s="982"/>
      <c r="AB52" s="982"/>
      <c r="AC52" s="982"/>
      <c r="AD52" s="982"/>
      <c r="AE52" s="980"/>
      <c r="AF52" s="980"/>
      <c r="AG52" s="980"/>
      <c r="AH52" s="980"/>
      <c r="AI52" s="980"/>
      <c r="AJ52" s="980"/>
    </row>
    <row r="53" spans="1:36" ht="41.4" x14ac:dyDescent="0.3">
      <c r="A53" s="940" t="s">
        <v>144</v>
      </c>
      <c r="B53" s="933" t="s">
        <v>187</v>
      </c>
      <c r="C53" s="1003"/>
      <c r="D53" s="1002"/>
      <c r="E53" s="1002" t="s">
        <v>77</v>
      </c>
      <c r="F53" s="1002"/>
      <c r="G53" s="1002"/>
      <c r="H53" s="939">
        <f>IF(C53&lt;&gt;"",'[2]CBL Score Standard'!$D109,IF(D53&lt;&gt;"",SUM('[2]CBL Score Standard'!$D109:$E109),IF(E53&lt;&gt;"",SUM('[2]CBL Score Standard'!$D109:$F109),IF(F53&lt;&gt;"",SUM('[2]CBL Score Standard'!$D109:$G109),IF(G53&lt;&gt;"",SUM('[2]CBL Score Standard'!$D109:$H109,0))))))</f>
        <v>7.468064199148379E-2</v>
      </c>
      <c r="K53" s="1029"/>
      <c r="L53" s="1029"/>
      <c r="M53" s="934" t="s">
        <v>7</v>
      </c>
      <c r="N53" s="889" t="s">
        <v>55</v>
      </c>
      <c r="O53" s="925" t="s">
        <v>419</v>
      </c>
      <c r="P53" s="890" t="s">
        <v>145</v>
      </c>
      <c r="Q53" s="891" t="s">
        <v>420</v>
      </c>
      <c r="R53" s="907" t="s">
        <v>420</v>
      </c>
      <c r="S53" s="69" t="s">
        <v>253</v>
      </c>
      <c r="T53" s="84" t="s">
        <v>72</v>
      </c>
      <c r="U53" s="999">
        <v>43763</v>
      </c>
      <c r="V53" s="1001" t="s">
        <v>374</v>
      </c>
      <c r="W53" s="997"/>
      <c r="X53" s="997"/>
      <c r="Y53" s="973" t="s">
        <v>630</v>
      </c>
      <c r="Z53" s="981">
        <f t="shared" ca="1" si="5"/>
        <v>1</v>
      </c>
      <c r="AA53" s="982">
        <v>43763</v>
      </c>
      <c r="AB53" s="982">
        <f ca="1">TODAY()</f>
        <v>44144</v>
      </c>
      <c r="AC53" s="982"/>
      <c r="AD53" s="982"/>
      <c r="AE53" s="980"/>
      <c r="AF53" s="980"/>
      <c r="AG53" s="980"/>
      <c r="AH53" s="980"/>
      <c r="AI53" s="980"/>
      <c r="AJ53" s="980"/>
    </row>
    <row r="54" spans="1:36" ht="26.4" x14ac:dyDescent="0.3">
      <c r="A54" s="940" t="s">
        <v>144</v>
      </c>
      <c r="B54" s="933" t="s">
        <v>188</v>
      </c>
      <c r="C54" s="1003"/>
      <c r="D54" s="1002"/>
      <c r="E54" s="1002" t="s">
        <v>77</v>
      </c>
      <c r="F54" s="1002"/>
      <c r="G54" s="1002"/>
      <c r="H54" s="939">
        <f>IF(C54&lt;&gt;"",'[2]CBL Score Standard'!$D110,IF(D54&lt;&gt;"",SUM('[2]CBL Score Standard'!$D110:$E110),IF(E54&lt;&gt;"",SUM('[2]CBL Score Standard'!$D110:$F110),IF(F54&lt;&gt;"",SUM('[2]CBL Score Standard'!$D110:$G110),IF(G54&lt;&gt;"",SUM('[2]CBL Score Standard'!$D110:$H110,0))))))</f>
        <v>7.468064199148379E-2</v>
      </c>
      <c r="K54" s="1029"/>
      <c r="L54" s="1029"/>
      <c r="M54" s="934" t="s">
        <v>7</v>
      </c>
      <c r="N54" s="889" t="s">
        <v>56</v>
      </c>
      <c r="O54" s="925" t="s">
        <v>421</v>
      </c>
      <c r="P54" s="890" t="s">
        <v>230</v>
      </c>
      <c r="Q54" s="891" t="s">
        <v>230</v>
      </c>
      <c r="R54" s="907" t="s">
        <v>230</v>
      </c>
      <c r="S54" s="69" t="s">
        <v>253</v>
      </c>
      <c r="T54" s="84" t="s">
        <v>72</v>
      </c>
      <c r="U54" s="999">
        <v>43763</v>
      </c>
      <c r="V54" s="1001" t="s">
        <v>374</v>
      </c>
      <c r="W54" s="997"/>
      <c r="X54" s="997"/>
      <c r="Y54" s="973" t="s">
        <v>628</v>
      </c>
      <c r="Z54" s="981">
        <f t="shared" si="5"/>
        <v>0</v>
      </c>
      <c r="AA54" s="982"/>
      <c r="AB54" s="982"/>
      <c r="AC54" s="982"/>
      <c r="AD54" s="982"/>
      <c r="AE54" s="980"/>
      <c r="AF54" s="980"/>
      <c r="AG54" s="980"/>
      <c r="AH54" s="980"/>
      <c r="AI54" s="980"/>
      <c r="AJ54" s="980"/>
    </row>
    <row r="55" spans="1:36" s="883" customFormat="1" ht="27.6" x14ac:dyDescent="0.3">
      <c r="A55" s="940" t="s">
        <v>144</v>
      </c>
      <c r="B55" s="933" t="s">
        <v>189</v>
      </c>
      <c r="C55" s="1003"/>
      <c r="D55" s="1004"/>
      <c r="E55" s="1004"/>
      <c r="F55" s="1002" t="s">
        <v>77</v>
      </c>
      <c r="G55" s="1002"/>
      <c r="H55" s="939">
        <f>IF(C55&lt;&gt;"",'[2]CBL Score Standard'!$D111,IF(D55&lt;&gt;"",SUM('[2]CBL Score Standard'!$D111:$E111),IF(E55&lt;&gt;"",SUM('[2]CBL Score Standard'!$D111:$F111),IF(F55&lt;&gt;"",SUM('[2]CBL Score Standard'!$D111:$G111),IF(G55&lt;&gt;"",SUM('[2]CBL Score Standard'!$D111:$H111,0))))))</f>
        <v>5.8616916740422742E-2</v>
      </c>
      <c r="K55" s="1030"/>
      <c r="L55" s="1030"/>
      <c r="M55" s="934" t="s">
        <v>7</v>
      </c>
      <c r="N55" s="889" t="s">
        <v>54</v>
      </c>
      <c r="O55" s="925" t="s">
        <v>231</v>
      </c>
      <c r="P55" s="995">
        <v>43610</v>
      </c>
      <c r="Q55" s="892" t="s">
        <v>164</v>
      </c>
      <c r="R55" s="898" t="s">
        <v>165</v>
      </c>
      <c r="S55" s="393" t="s">
        <v>253</v>
      </c>
      <c r="T55" s="394" t="s">
        <v>72</v>
      </c>
      <c r="U55" s="997"/>
      <c r="V55" s="997" t="str">
        <f t="shared" si="4"/>
        <v>Passed</v>
      </c>
      <c r="W55" s="997"/>
      <c r="X55" s="997"/>
      <c r="Y55" s="902" t="s">
        <v>232</v>
      </c>
      <c r="Z55" s="981">
        <f t="shared" si="5"/>
        <v>0</v>
      </c>
      <c r="AA55" s="982"/>
      <c r="AB55" s="982"/>
      <c r="AC55" s="982"/>
      <c r="AD55" s="982"/>
      <c r="AE55" s="980"/>
      <c r="AF55" s="980"/>
      <c r="AG55" s="980"/>
      <c r="AH55" s="980"/>
      <c r="AI55" s="980"/>
      <c r="AJ55" s="980"/>
    </row>
    <row r="56" spans="1:36" s="883" customFormat="1" x14ac:dyDescent="0.3">
      <c r="A56" s="940" t="s">
        <v>144</v>
      </c>
      <c r="B56" s="933" t="s">
        <v>190</v>
      </c>
      <c r="C56" s="1003"/>
      <c r="D56" s="1004"/>
      <c r="E56" s="1004"/>
      <c r="F56" s="1002" t="s">
        <v>77</v>
      </c>
      <c r="G56" s="1002"/>
      <c r="H56" s="939">
        <f>IF(C56&lt;&gt;"",'[2]CBL Score Standard'!$D112,IF(D56&lt;&gt;"",SUM('[2]CBL Score Standard'!$D112:$E112),IF(E56&lt;&gt;"",SUM('[2]CBL Score Standard'!$D112:$F112),IF(F56&lt;&gt;"",SUM('[2]CBL Score Standard'!$D112:$G112),IF(G56&lt;&gt;"",SUM('[2]CBL Score Standard'!$D112:$H112,0))))))</f>
        <v>5.8616916740422742E-2</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c r="E57" s="1002" t="s">
        <v>77</v>
      </c>
      <c r="F57" s="1002"/>
      <c r="G57" s="1002"/>
      <c r="H57" s="939">
        <f>IF(C57&lt;&gt;"",'[2]CBL Score Standard'!$D113,IF(D57&lt;&gt;"",SUM('[2]CBL Score Standard'!$D113:$E113),IF(E57&lt;&gt;"",SUM('[2]CBL Score Standard'!$D113:$F113),IF(F57&lt;&gt;"",SUM('[2]CBL Score Standard'!$D113:$G113),IF(G57&lt;&gt;"",SUM('[2]CBL Score Standard'!$D113:$H113,0))))))</f>
        <v>7.468064199148379E-2</v>
      </c>
      <c r="K57" s="1202" t="s">
        <v>233</v>
      </c>
      <c r="L57" s="1203"/>
      <c r="M57" s="1203"/>
      <c r="N57" s="1203"/>
      <c r="O57" s="1203"/>
      <c r="P57" s="1203"/>
      <c r="Q57" s="1203"/>
      <c r="R57" s="1203"/>
      <c r="S57" s="1203"/>
      <c r="T57" s="1203"/>
      <c r="U57" s="1203"/>
      <c r="V57" s="1203"/>
      <c r="W57" s="1203"/>
      <c r="X57" s="1203"/>
      <c r="Y57" s="1204"/>
      <c r="Z57" s="985"/>
      <c r="AA57" s="1026"/>
      <c r="AB57" s="1026"/>
      <c r="AC57" s="1026"/>
      <c r="AD57" s="1026"/>
      <c r="AE57" s="1026"/>
      <c r="AF57" s="1026"/>
      <c r="AG57" s="1026"/>
      <c r="AH57" s="1026"/>
      <c r="AI57" s="1026"/>
      <c r="AJ57" s="1026"/>
    </row>
    <row r="58" spans="1:36" ht="23.4" customHeight="1" x14ac:dyDescent="0.3">
      <c r="A58" s="940" t="s">
        <v>55</v>
      </c>
      <c r="B58" s="933" t="s">
        <v>419</v>
      </c>
      <c r="C58" s="1003"/>
      <c r="D58" s="1006"/>
      <c r="E58" s="1004" t="s">
        <v>77</v>
      </c>
      <c r="F58" s="1002"/>
      <c r="G58" s="1002"/>
      <c r="H58" s="939">
        <f>IF(C58&lt;&gt;"",'[2]CBL Score Standard'!$D114,IF(D58&lt;&gt;"",SUM('[2]CBL Score Standard'!$D114:$E114),IF(E58&lt;&gt;"",SUM('[2]CBL Score Standard'!$D114:$F114),IF(F58&lt;&gt;"",SUM('[2]CBL Score Standard'!$D114:$G114),IF(G58&lt;&gt;"",SUM('[2]CBL Score Standard'!$D114:$H114,0))))))</f>
        <v>2.8169014084507043E-2</v>
      </c>
      <c r="K58" s="1196" t="s">
        <v>133</v>
      </c>
      <c r="L58" s="1196" t="s">
        <v>91</v>
      </c>
      <c r="M58" s="1182" t="s">
        <v>75</v>
      </c>
      <c r="N58" s="1184" t="s">
        <v>134</v>
      </c>
      <c r="O58" s="1205" t="s">
        <v>135</v>
      </c>
      <c r="P58" s="1037" t="s">
        <v>136</v>
      </c>
      <c r="Q58" s="1037" t="s">
        <v>137</v>
      </c>
      <c r="R58" s="1037" t="s">
        <v>138</v>
      </c>
      <c r="S58" s="1198" t="s">
        <v>139</v>
      </c>
      <c r="T58" s="1191" t="s">
        <v>344</v>
      </c>
      <c r="U58" s="1191" t="s">
        <v>342</v>
      </c>
      <c r="V58" s="1191" t="s">
        <v>343</v>
      </c>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940" t="s">
        <v>56</v>
      </c>
      <c r="B59" s="933" t="s">
        <v>421</v>
      </c>
      <c r="C59" s="1003"/>
      <c r="D59" s="1006"/>
      <c r="E59" s="1004" t="s">
        <v>77</v>
      </c>
      <c r="F59" s="1002"/>
      <c r="G59" s="1002"/>
      <c r="H59" s="939">
        <f>IF(C59&lt;&gt;"",'[2]CBL Score Standard'!$D115,IF(D59&lt;&gt;"",SUM('[2]CBL Score Standard'!$D115:$E115),IF(E59&lt;&gt;"",SUM('[2]CBL Score Standard'!$D115:$F115),IF(F59&lt;&gt;"",SUM('[2]CBL Score Standard'!$D115:$G115),IF(G59&lt;&gt;"",SUM('[2]CBL Score Standard'!$D115:$H115,0))))))</f>
        <v>1.4084507042253521E-2</v>
      </c>
      <c r="K59" s="1197"/>
      <c r="L59" s="1197"/>
      <c r="M59" s="1183"/>
      <c r="N59" s="1185"/>
      <c r="O59" s="1185"/>
      <c r="P59" s="888" t="s">
        <v>141</v>
      </c>
      <c r="Q59" s="1031"/>
      <c r="R59" s="1031"/>
      <c r="S59" s="1199"/>
      <c r="T59" s="1201"/>
      <c r="U59" s="1201"/>
      <c r="V59" s="1201"/>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206" t="s">
        <v>142</v>
      </c>
      <c r="L60" s="1206" t="s">
        <v>143</v>
      </c>
      <c r="M60" s="934" t="s">
        <v>8</v>
      </c>
      <c r="N60" s="910" t="s">
        <v>2</v>
      </c>
      <c r="O60" s="891" t="s">
        <v>234</v>
      </c>
      <c r="P60" s="911"/>
      <c r="Q60" s="909"/>
      <c r="R60" s="912"/>
      <c r="S60" s="889"/>
      <c r="T60" s="997"/>
      <c r="U60" s="997"/>
      <c r="V60" s="997" t="str">
        <f t="shared" ref="V60:V67" si="6">IF(AND(W60="Y",X60="Y"),"Passed",IF(T60="M","Passed", ""))</f>
        <v/>
      </c>
      <c r="W60" s="997"/>
      <c r="X60" s="997"/>
      <c r="Y60" s="908"/>
      <c r="Z60" s="981">
        <f t="shared" ref="Z60:Z67" si="7">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207"/>
      <c r="L61" s="1207"/>
      <c r="M61" s="934" t="s">
        <v>8</v>
      </c>
      <c r="N61" s="910" t="s">
        <v>63</v>
      </c>
      <c r="O61" s="891" t="s">
        <v>236</v>
      </c>
      <c r="P61" s="911"/>
      <c r="Q61" s="909"/>
      <c r="R61" s="912"/>
      <c r="S61" s="889"/>
      <c r="T61" s="997"/>
      <c r="U61" s="997"/>
      <c r="V61" s="997" t="str">
        <f t="shared" si="6"/>
        <v/>
      </c>
      <c r="W61" s="997"/>
      <c r="X61" s="997"/>
      <c r="Y61" s="908"/>
      <c r="Z61" s="981">
        <f t="shared" si="7"/>
        <v>0</v>
      </c>
      <c r="AA61" s="982"/>
      <c r="AB61" s="982"/>
      <c r="AC61" s="982"/>
      <c r="AD61" s="982"/>
      <c r="AE61" s="980"/>
      <c r="AF61" s="980"/>
      <c r="AG61" s="980"/>
      <c r="AH61" s="980"/>
      <c r="AI61" s="980"/>
      <c r="AJ61" s="980"/>
    </row>
    <row r="62" spans="1:36" x14ac:dyDescent="0.3">
      <c r="A62" s="940" t="s">
        <v>56</v>
      </c>
      <c r="B62" s="933" t="s">
        <v>67</v>
      </c>
      <c r="C62" s="1003"/>
      <c r="D62" s="1003"/>
      <c r="E62" s="1002" t="s">
        <v>77</v>
      </c>
      <c r="F62" s="1002"/>
      <c r="G62" s="1002"/>
      <c r="H62" s="939">
        <f>IF(C62&lt;&gt;"",'[2]CBL Score Standard'!$D118,IF(D62&lt;&gt;"",SUM('[2]CBL Score Standard'!$D118:$E118),IF(E62&lt;&gt;"",SUM('[2]CBL Score Standard'!$D118:$F118),IF(F62&lt;&gt;"",SUM('[2]CBL Score Standard'!$D118:$G118),IF(G62&lt;&gt;"",SUM('[2]CBL Score Standard'!$D118:$H118,0))))))</f>
        <v>2.8169014084507043E-2</v>
      </c>
      <c r="K62" s="1207"/>
      <c r="L62" s="1207"/>
      <c r="M62" s="934" t="s">
        <v>8</v>
      </c>
      <c r="N62" s="889" t="s">
        <v>56</v>
      </c>
      <c r="O62" s="891" t="s">
        <v>237</v>
      </c>
      <c r="P62" s="911"/>
      <c r="Q62" s="909"/>
      <c r="R62" s="912"/>
      <c r="S62" s="889"/>
      <c r="T62" s="997"/>
      <c r="U62" s="997"/>
      <c r="V62" s="997" t="str">
        <f t="shared" si="6"/>
        <v/>
      </c>
      <c r="W62" s="997"/>
      <c r="X62" s="997"/>
      <c r="Y62" s="908"/>
      <c r="Z62" s="981">
        <f t="shared" si="7"/>
        <v>0</v>
      </c>
      <c r="AA62" s="982"/>
      <c r="AB62" s="982"/>
      <c r="AC62" s="982"/>
      <c r="AD62" s="982"/>
      <c r="AE62" s="980"/>
      <c r="AF62" s="980"/>
      <c r="AG62" s="980"/>
      <c r="AH62" s="980"/>
      <c r="AI62" s="980"/>
      <c r="AJ62" s="980"/>
    </row>
    <row r="63" spans="1:36" ht="12.75" customHeight="1" thickBot="1" x14ac:dyDescent="0.35">
      <c r="A63" s="941" t="s">
        <v>55</v>
      </c>
      <c r="B63" s="933" t="s">
        <v>1</v>
      </c>
      <c r="C63" s="1003"/>
      <c r="D63" s="1003"/>
      <c r="E63" s="1002"/>
      <c r="F63" s="1002"/>
      <c r="G63" s="1002"/>
      <c r="H63" s="939" t="b">
        <f>IF(C63&lt;&gt;"",'[2]CBL Score Standard'!$D119,IF(D63&lt;&gt;"",SUM('[2]CBL Score Standard'!$D119:$E119),IF(E63&lt;&gt;"",SUM('[2]CBL Score Standard'!$D119:$F119),IF(F63&lt;&gt;"",SUM('[2]CBL Score Standard'!$D119:$G119),IF(G63&lt;&gt;"",SUM('[2]CBL Score Standard'!$D119:$H119,0))))))</f>
        <v>0</v>
      </c>
      <c r="K63" s="1207"/>
      <c r="L63" s="1207"/>
      <c r="M63" s="934" t="s">
        <v>8</v>
      </c>
      <c r="N63" s="889" t="s">
        <v>55</v>
      </c>
      <c r="O63" s="891" t="s">
        <v>238</v>
      </c>
      <c r="P63" s="911"/>
      <c r="Q63" s="909"/>
      <c r="R63" s="912"/>
      <c r="S63" s="889"/>
      <c r="T63" s="997"/>
      <c r="U63" s="997"/>
      <c r="V63" s="997" t="str">
        <f t="shared" si="6"/>
        <v/>
      </c>
      <c r="W63" s="997"/>
      <c r="X63" s="997"/>
      <c r="Y63" s="908"/>
      <c r="Z63" s="981">
        <f t="shared" si="7"/>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3.1144740785136351</v>
      </c>
      <c r="K64" s="1207"/>
      <c r="L64" s="1207"/>
      <c r="M64" s="934" t="s">
        <v>8</v>
      </c>
      <c r="N64" s="910" t="s">
        <v>53</v>
      </c>
      <c r="O64" s="891" t="s">
        <v>239</v>
      </c>
      <c r="P64" s="911"/>
      <c r="Q64" s="909"/>
      <c r="R64" s="912"/>
      <c r="S64" s="889"/>
      <c r="T64" s="997"/>
      <c r="U64" s="997"/>
      <c r="V64" s="997" t="str">
        <f t="shared" si="6"/>
        <v/>
      </c>
      <c r="W64" s="997"/>
      <c r="X64" s="997"/>
      <c r="Y64" s="908"/>
      <c r="Z64" s="981">
        <f t="shared" si="7"/>
        <v>0</v>
      </c>
      <c r="AA64" s="982"/>
      <c r="AB64" s="982"/>
      <c r="AC64" s="982"/>
      <c r="AD64" s="982"/>
      <c r="AE64" s="980"/>
      <c r="AF64" s="980"/>
      <c r="AG64" s="980"/>
      <c r="AH64" s="980"/>
      <c r="AI64" s="980"/>
      <c r="AJ64" s="980"/>
    </row>
    <row r="65" spans="1:36" ht="28.2" thickBot="1" x14ac:dyDescent="0.35">
      <c r="A65" s="942" t="s">
        <v>83</v>
      </c>
      <c r="B65" s="943"/>
      <c r="C65" s="954">
        <v>1</v>
      </c>
      <c r="D65" s="954">
        <v>1</v>
      </c>
      <c r="E65" s="954">
        <v>0.90322580645161288</v>
      </c>
      <c r="F65" s="954">
        <v>0</v>
      </c>
      <c r="G65" s="954">
        <v>0</v>
      </c>
      <c r="H65" s="944">
        <v>2</v>
      </c>
      <c r="K65" s="1207"/>
      <c r="L65" s="1207"/>
      <c r="M65" s="934" t="s">
        <v>8</v>
      </c>
      <c r="N65" s="910" t="s">
        <v>59</v>
      </c>
      <c r="O65" s="891" t="s">
        <v>240</v>
      </c>
      <c r="P65" s="911"/>
      <c r="Q65" s="909"/>
      <c r="R65" s="912"/>
      <c r="S65" s="889"/>
      <c r="T65" s="997"/>
      <c r="U65" s="997"/>
      <c r="V65" s="997" t="str">
        <f t="shared" si="6"/>
        <v/>
      </c>
      <c r="W65" s="997"/>
      <c r="X65" s="997"/>
      <c r="Y65" s="908"/>
      <c r="Z65" s="981">
        <f t="shared" si="7"/>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2</v>
      </c>
      <c r="K66" s="1207"/>
      <c r="L66" s="1207"/>
      <c r="M66" s="934" t="s">
        <v>8</v>
      </c>
      <c r="N66" s="910" t="s">
        <v>55</v>
      </c>
      <c r="O66" s="891" t="s">
        <v>515</v>
      </c>
      <c r="P66" s="911"/>
      <c r="Q66" s="909"/>
      <c r="R66" s="912"/>
      <c r="S66" s="889"/>
      <c r="T66" s="997"/>
      <c r="U66" s="997"/>
      <c r="V66" s="997" t="str">
        <f t="shared" si="6"/>
        <v/>
      </c>
      <c r="W66" s="997"/>
      <c r="X66" s="997"/>
      <c r="Y66" s="908"/>
      <c r="Z66" s="981">
        <f t="shared" si="7"/>
        <v>0</v>
      </c>
      <c r="AA66" s="982"/>
      <c r="AB66" s="982"/>
      <c r="AC66" s="982"/>
      <c r="AD66" s="982"/>
      <c r="AE66" s="980"/>
      <c r="AF66" s="980"/>
      <c r="AG66" s="980"/>
      <c r="AH66" s="980"/>
      <c r="AI66" s="980"/>
      <c r="AJ66" s="980"/>
    </row>
    <row r="67" spans="1:36" ht="27.6" x14ac:dyDescent="0.3">
      <c r="C67" s="955"/>
      <c r="D67" s="955"/>
      <c r="E67" s="955"/>
      <c r="F67" s="955"/>
      <c r="G67" s="955"/>
      <c r="K67" s="1208"/>
      <c r="L67" s="1208"/>
      <c r="M67" s="934" t="s">
        <v>8</v>
      </c>
      <c r="N67" s="910" t="s">
        <v>149</v>
      </c>
      <c r="O67" s="891" t="s">
        <v>370</v>
      </c>
      <c r="P67" s="904" t="s">
        <v>145</v>
      </c>
      <c r="Q67" s="892" t="s">
        <v>217</v>
      </c>
      <c r="R67" s="898" t="s">
        <v>241</v>
      </c>
      <c r="S67" s="889"/>
      <c r="T67" s="997"/>
      <c r="U67" s="997"/>
      <c r="V67" s="997" t="str">
        <f t="shared" si="6"/>
        <v/>
      </c>
      <c r="W67" s="997"/>
      <c r="X67" s="997"/>
      <c r="Y67" s="899" t="s">
        <v>242</v>
      </c>
      <c r="Z67" s="981">
        <f t="shared" si="7"/>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202" t="s">
        <v>243</v>
      </c>
      <c r="L69" s="1203"/>
      <c r="M69" s="1203"/>
      <c r="N69" s="1203"/>
      <c r="O69" s="1203"/>
      <c r="P69" s="1203"/>
      <c r="Q69" s="1203"/>
      <c r="R69" s="1203"/>
      <c r="S69" s="1203"/>
      <c r="T69" s="1203"/>
      <c r="U69" s="1203"/>
      <c r="V69" s="1203"/>
      <c r="W69" s="1203"/>
      <c r="X69" s="1203"/>
      <c r="Y69" s="1204"/>
      <c r="Z69" s="985"/>
      <c r="AA69" s="1026"/>
      <c r="AB69" s="1026"/>
      <c r="AC69" s="1026"/>
      <c r="AD69" s="1026"/>
      <c r="AE69" s="1026"/>
      <c r="AF69" s="1026"/>
      <c r="AG69" s="1026"/>
      <c r="AH69" s="1026"/>
      <c r="AI69" s="1026"/>
      <c r="AJ69" s="1026"/>
    </row>
    <row r="70" spans="1:36" ht="23.4" customHeight="1" x14ac:dyDescent="0.3">
      <c r="C70" s="955"/>
      <c r="D70" s="955"/>
      <c r="E70" s="955"/>
      <c r="F70" s="955"/>
      <c r="G70" s="955"/>
      <c r="K70" s="1196" t="s">
        <v>133</v>
      </c>
      <c r="L70" s="1196" t="s">
        <v>91</v>
      </c>
      <c r="M70" s="1182" t="s">
        <v>75</v>
      </c>
      <c r="N70" s="1184" t="s">
        <v>134</v>
      </c>
      <c r="O70" s="1205" t="s">
        <v>135</v>
      </c>
      <c r="P70" s="1037" t="s">
        <v>136</v>
      </c>
      <c r="Q70" s="1037" t="s">
        <v>137</v>
      </c>
      <c r="R70" s="1037" t="s">
        <v>138</v>
      </c>
      <c r="S70" s="1198" t="s">
        <v>139</v>
      </c>
      <c r="T70" s="1191" t="s">
        <v>344</v>
      </c>
      <c r="U70" s="1191" t="s">
        <v>342</v>
      </c>
      <c r="V70" s="1191" t="s">
        <v>343</v>
      </c>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955"/>
      <c r="D71" s="955"/>
      <c r="E71" s="955"/>
      <c r="F71" s="955"/>
      <c r="G71" s="955"/>
      <c r="K71" s="1197"/>
      <c r="L71" s="1197"/>
      <c r="M71" s="1183"/>
      <c r="N71" s="1185"/>
      <c r="O71" s="1185"/>
      <c r="P71" s="888" t="s">
        <v>141</v>
      </c>
      <c r="Q71" s="1031"/>
      <c r="R71" s="1031"/>
      <c r="S71" s="1199"/>
      <c r="T71" s="1201"/>
      <c r="U71" s="1201"/>
      <c r="V71" s="1201"/>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C72" s="955"/>
      <c r="D72" s="955"/>
      <c r="E72" s="955"/>
      <c r="F72" s="955"/>
      <c r="G72" s="955"/>
      <c r="K72" s="1028" t="s">
        <v>142</v>
      </c>
      <c r="L72" s="1028" t="s">
        <v>143</v>
      </c>
      <c r="M72" s="934" t="s">
        <v>9</v>
      </c>
      <c r="N72" s="910" t="s">
        <v>235</v>
      </c>
      <c r="O72" s="891" t="s">
        <v>244</v>
      </c>
      <c r="P72" s="913"/>
      <c r="Q72" s="914"/>
      <c r="R72" s="915"/>
      <c r="S72" s="889"/>
      <c r="T72" s="997"/>
      <c r="U72" s="997"/>
      <c r="V72" s="997" t="str">
        <f>IF(AND(W72="Y",X72="Y"),"Passed",IF(T72="M","Passed", ""))</f>
        <v/>
      </c>
      <c r="W72" s="997"/>
      <c r="X72" s="997"/>
      <c r="Y72" s="916"/>
      <c r="Z72" s="981">
        <f t="shared" ref="Z72:Z75" si="8">DATEDIF(AA72,AB72,"m")/12+DATEDIF(AC72,AD72,"m")/12+DATEDIF(AE72,AF72,"m")/12+DATEDIF(AG72,AH72,"m")/12+DATEDIF(AI72,AJ72,"m")/12</f>
        <v>0</v>
      </c>
      <c r="AA72" s="982"/>
      <c r="AB72" s="982"/>
      <c r="AC72" s="982"/>
      <c r="AD72" s="982"/>
      <c r="AE72" s="980"/>
      <c r="AF72" s="980"/>
      <c r="AG72" s="980"/>
      <c r="AH72" s="980"/>
      <c r="AI72" s="980"/>
      <c r="AJ72" s="980"/>
    </row>
    <row r="73" spans="1:36" x14ac:dyDescent="0.3">
      <c r="C73" s="955"/>
      <c r="D73" s="955"/>
      <c r="E73" s="955"/>
      <c r="F73" s="955"/>
      <c r="G73" s="955"/>
      <c r="K73" s="1029"/>
      <c r="L73" s="1029"/>
      <c r="M73" s="934" t="s">
        <v>9</v>
      </c>
      <c r="N73" s="910" t="s">
        <v>229</v>
      </c>
      <c r="O73" s="891" t="s">
        <v>245</v>
      </c>
      <c r="P73" s="913"/>
      <c r="Q73" s="914"/>
      <c r="R73" s="915"/>
      <c r="S73" s="889"/>
      <c r="T73" s="997"/>
      <c r="U73" s="997"/>
      <c r="V73" s="997" t="str">
        <f>IF(AND(W73="Y",X73="Y"),"Passed",IF(T73="M","Passed", ""))</f>
        <v/>
      </c>
      <c r="W73" s="997"/>
      <c r="X73" s="997"/>
      <c r="Y73" s="916"/>
      <c r="Z73" s="981">
        <f t="shared" si="8"/>
        <v>0</v>
      </c>
      <c r="AA73" s="982"/>
      <c r="AB73" s="982"/>
      <c r="AC73" s="982"/>
      <c r="AD73" s="982"/>
      <c r="AE73" s="980"/>
      <c r="AF73" s="980"/>
      <c r="AG73" s="980"/>
      <c r="AH73" s="980"/>
      <c r="AI73" s="980"/>
      <c r="AJ73" s="980"/>
    </row>
    <row r="74" spans="1:36" ht="41.4" x14ac:dyDescent="0.3">
      <c r="C74" s="955"/>
      <c r="D74" s="955"/>
      <c r="E74" s="955"/>
      <c r="F74" s="955"/>
      <c r="G74" s="955"/>
      <c r="K74" s="1029"/>
      <c r="L74" s="1029"/>
      <c r="M74" s="934" t="s">
        <v>9</v>
      </c>
      <c r="N74" s="910" t="s">
        <v>3</v>
      </c>
      <c r="O74" s="891" t="s">
        <v>516</v>
      </c>
      <c r="P74" s="913"/>
      <c r="Q74" s="914"/>
      <c r="R74" s="915"/>
      <c r="S74" s="889"/>
      <c r="T74" s="997"/>
      <c r="U74" s="997"/>
      <c r="V74" s="997" t="str">
        <f>IF(AND(W74="Y",X74="Y"),"Passed",IF(T74="M","Passed", ""))</f>
        <v/>
      </c>
      <c r="W74" s="997"/>
      <c r="X74" s="997"/>
      <c r="Y74" s="916"/>
      <c r="Z74" s="981">
        <f t="shared" si="8"/>
        <v>0</v>
      </c>
      <c r="AA74" s="982"/>
      <c r="AB74" s="982"/>
      <c r="AC74" s="982"/>
      <c r="AD74" s="982"/>
      <c r="AE74" s="980"/>
      <c r="AF74" s="980"/>
      <c r="AG74" s="980"/>
      <c r="AH74" s="980"/>
      <c r="AI74" s="980"/>
      <c r="AJ74" s="980"/>
    </row>
    <row r="75" spans="1:36" ht="12.75" customHeight="1" x14ac:dyDescent="0.3">
      <c r="C75" s="955"/>
      <c r="D75" s="955"/>
      <c r="E75" s="955"/>
      <c r="F75" s="955"/>
      <c r="G75" s="955"/>
      <c r="K75" s="1030"/>
      <c r="L75" s="1030"/>
      <c r="M75" s="934" t="s">
        <v>9</v>
      </c>
      <c r="N75" s="910" t="s">
        <v>3</v>
      </c>
      <c r="O75" s="891" t="s">
        <v>246</v>
      </c>
      <c r="P75" s="913"/>
      <c r="Q75" s="914"/>
      <c r="R75" s="915"/>
      <c r="S75" s="889"/>
      <c r="T75" s="997"/>
      <c r="U75" s="997"/>
      <c r="V75" s="997" t="str">
        <f>IF(AND(W75="Y",X75="Y"),"Passed",IF(T75="M","Passed", ""))</f>
        <v/>
      </c>
      <c r="W75" s="997"/>
      <c r="X75" s="997"/>
      <c r="Y75" s="916"/>
      <c r="Z75" s="981">
        <f t="shared" si="8"/>
        <v>0</v>
      </c>
      <c r="AA75" s="982"/>
      <c r="AB75" s="982"/>
      <c r="AC75" s="982"/>
      <c r="AD75" s="982"/>
      <c r="AE75" s="980"/>
      <c r="AF75" s="980"/>
      <c r="AG75" s="980"/>
      <c r="AH75" s="980"/>
      <c r="AI75" s="980"/>
      <c r="AJ75" s="980"/>
    </row>
    <row r="76" spans="1:36" x14ac:dyDescent="0.3">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C80" s="955"/>
      <c r="D80" s="955"/>
      <c r="E80" s="955"/>
      <c r="F80" s="955"/>
      <c r="G80" s="955"/>
    </row>
    <row r="81" spans="3:7" x14ac:dyDescent="0.3">
      <c r="C81" s="955"/>
      <c r="D81" s="955"/>
      <c r="E81" s="955"/>
      <c r="F81" s="955"/>
      <c r="G81" s="955"/>
    </row>
    <row r="82" spans="3:7" x14ac:dyDescent="0.3">
      <c r="C82" s="955"/>
      <c r="D82" s="955"/>
      <c r="E82" s="955"/>
      <c r="F82" s="955"/>
      <c r="G82" s="955"/>
    </row>
    <row r="83" spans="3:7" x14ac:dyDescent="0.3">
      <c r="C83" s="955"/>
      <c r="D83" s="955"/>
      <c r="E83" s="955"/>
      <c r="F83" s="955"/>
      <c r="G83" s="955"/>
    </row>
    <row r="84" spans="3:7" x14ac:dyDescent="0.3">
      <c r="C84" s="955"/>
      <c r="D84" s="955"/>
      <c r="E84" s="955"/>
      <c r="F84" s="955"/>
      <c r="G84" s="955"/>
    </row>
    <row r="85" spans="3:7" x14ac:dyDescent="0.3">
      <c r="C85" s="955"/>
      <c r="D85" s="955"/>
      <c r="E85" s="955"/>
      <c r="F85" s="955"/>
      <c r="G85" s="955"/>
    </row>
    <row r="86" spans="3:7" x14ac:dyDescent="0.3">
      <c r="C86" s="955"/>
      <c r="D86" s="955"/>
      <c r="E86" s="955"/>
      <c r="F86" s="955"/>
      <c r="G86" s="955"/>
    </row>
    <row r="87" spans="3:7" x14ac:dyDescent="0.3">
      <c r="C87" s="955"/>
      <c r="D87" s="955"/>
      <c r="E87" s="955"/>
      <c r="F87" s="955"/>
      <c r="G87" s="955"/>
    </row>
    <row r="88" spans="3:7" x14ac:dyDescent="0.3">
      <c r="C88" s="955"/>
      <c r="D88" s="955"/>
      <c r="E88" s="955"/>
      <c r="F88" s="955"/>
      <c r="G88" s="955"/>
    </row>
    <row r="89" spans="3:7" x14ac:dyDescent="0.3">
      <c r="C89" s="955"/>
      <c r="D89" s="955"/>
      <c r="E89" s="955"/>
      <c r="F89" s="955"/>
      <c r="G89" s="955"/>
    </row>
    <row r="90" spans="3:7" x14ac:dyDescent="0.3">
      <c r="C90" s="955"/>
      <c r="D90" s="955"/>
      <c r="E90" s="955"/>
      <c r="F90" s="955"/>
      <c r="G90" s="955"/>
    </row>
    <row r="91" spans="3:7" x14ac:dyDescent="0.3">
      <c r="C91" s="955"/>
      <c r="D91" s="955"/>
      <c r="E91" s="955"/>
      <c r="F91" s="955"/>
      <c r="G91" s="955"/>
    </row>
    <row r="92" spans="3:7" x14ac:dyDescent="0.3">
      <c r="C92" s="955"/>
      <c r="D92" s="955"/>
      <c r="E92" s="955"/>
      <c r="F92" s="955"/>
      <c r="G92" s="955"/>
    </row>
    <row r="93" spans="3:7" x14ac:dyDescent="0.3">
      <c r="C93" s="955"/>
      <c r="D93" s="955"/>
      <c r="E93" s="955"/>
      <c r="F93" s="955"/>
      <c r="G93" s="955"/>
    </row>
    <row r="94" spans="3:7" x14ac:dyDescent="0.3">
      <c r="C94" s="955"/>
      <c r="D94" s="955"/>
      <c r="E94" s="955"/>
      <c r="F94" s="955"/>
      <c r="G94" s="955"/>
    </row>
    <row r="95" spans="3:7" x14ac:dyDescent="0.3">
      <c r="C95" s="955"/>
      <c r="D95" s="955"/>
      <c r="E95" s="955"/>
      <c r="F95" s="955"/>
      <c r="G95" s="955"/>
    </row>
    <row r="96" spans="3:7" x14ac:dyDescent="0.3">
      <c r="C96" s="955"/>
      <c r="D96" s="955"/>
      <c r="E96" s="955"/>
      <c r="F96" s="955"/>
      <c r="G96" s="955"/>
    </row>
    <row r="97" spans="3:7" x14ac:dyDescent="0.3">
      <c r="C97" s="955"/>
      <c r="D97" s="955"/>
      <c r="E97" s="955"/>
      <c r="F97" s="955"/>
      <c r="G97" s="955"/>
    </row>
    <row r="98" spans="3:7" x14ac:dyDescent="0.3">
      <c r="C98" s="955"/>
      <c r="D98" s="955"/>
      <c r="E98" s="955"/>
      <c r="F98" s="955"/>
      <c r="G98" s="955"/>
    </row>
    <row r="99" spans="3:7" x14ac:dyDescent="0.3">
      <c r="C99" s="955"/>
      <c r="D99" s="955"/>
      <c r="E99" s="955"/>
      <c r="F99" s="955"/>
      <c r="G99" s="955"/>
    </row>
    <row r="100" spans="3:7" x14ac:dyDescent="0.3">
      <c r="C100" s="955"/>
      <c r="D100" s="955"/>
      <c r="E100" s="955"/>
      <c r="F100" s="955"/>
      <c r="G100" s="955"/>
    </row>
    <row r="101" spans="3:7" x14ac:dyDescent="0.3">
      <c r="C101" s="955"/>
      <c r="D101" s="955"/>
      <c r="E101" s="955"/>
      <c r="F101" s="955"/>
      <c r="G101" s="955"/>
    </row>
    <row r="102" spans="3:7" x14ac:dyDescent="0.3">
      <c r="C102" s="955"/>
      <c r="D102" s="955"/>
      <c r="E102" s="955"/>
      <c r="F102" s="955"/>
      <c r="G102" s="955"/>
    </row>
    <row r="103" spans="3:7" x14ac:dyDescent="0.3">
      <c r="C103" s="955"/>
      <c r="D103" s="955"/>
      <c r="E103" s="955"/>
      <c r="F103" s="955"/>
      <c r="G103" s="955"/>
    </row>
    <row r="104" spans="3:7" x14ac:dyDescent="0.3">
      <c r="C104" s="955"/>
      <c r="D104" s="955"/>
      <c r="E104" s="955"/>
      <c r="F104" s="955"/>
      <c r="G104" s="955"/>
    </row>
    <row r="105" spans="3:7" x14ac:dyDescent="0.3">
      <c r="C105" s="955"/>
      <c r="D105" s="955"/>
      <c r="E105" s="955"/>
      <c r="F105" s="955"/>
      <c r="G105" s="955"/>
    </row>
    <row r="106" spans="3:7" x14ac:dyDescent="0.3">
      <c r="C106" s="955"/>
      <c r="D106" s="955"/>
      <c r="E106" s="955"/>
      <c r="F106" s="955"/>
      <c r="G106" s="955"/>
    </row>
    <row r="107" spans="3:7" x14ac:dyDescent="0.3">
      <c r="C107" s="955"/>
      <c r="D107" s="955"/>
      <c r="E107" s="955"/>
      <c r="F107" s="955"/>
      <c r="G107" s="955"/>
    </row>
    <row r="108" spans="3:7" x14ac:dyDescent="0.3">
      <c r="C108" s="955"/>
      <c r="D108" s="955"/>
      <c r="E108" s="955"/>
      <c r="F108" s="955"/>
      <c r="G108" s="955"/>
    </row>
    <row r="109" spans="3:7" x14ac:dyDescent="0.3">
      <c r="C109" s="955"/>
      <c r="D109" s="955"/>
      <c r="E109" s="955"/>
      <c r="F109" s="955"/>
      <c r="G109" s="955"/>
    </row>
    <row r="110" spans="3:7" x14ac:dyDescent="0.3">
      <c r="C110" s="955"/>
      <c r="D110" s="955"/>
      <c r="E110" s="955"/>
      <c r="F110" s="955"/>
      <c r="G110" s="955"/>
    </row>
    <row r="111" spans="3:7" x14ac:dyDescent="0.3">
      <c r="C111" s="955"/>
      <c r="D111" s="955"/>
      <c r="E111" s="955"/>
      <c r="F111" s="955"/>
      <c r="G111" s="955"/>
    </row>
    <row r="112" spans="3:7" x14ac:dyDescent="0.3">
      <c r="C112" s="955"/>
      <c r="D112" s="955"/>
      <c r="E112" s="955"/>
      <c r="F112" s="955"/>
      <c r="G112" s="955"/>
    </row>
    <row r="113" spans="3:7" x14ac:dyDescent="0.3">
      <c r="C113" s="955"/>
      <c r="D113" s="955"/>
      <c r="E113" s="955"/>
      <c r="F113" s="955"/>
      <c r="G113" s="955"/>
    </row>
    <row r="114" spans="3:7" x14ac:dyDescent="0.3">
      <c r="C114" s="955"/>
      <c r="D114" s="955"/>
      <c r="E114" s="955"/>
      <c r="F114" s="955"/>
      <c r="G114" s="955"/>
    </row>
    <row r="115" spans="3:7" x14ac:dyDescent="0.3">
      <c r="C115" s="955"/>
      <c r="D115" s="955"/>
      <c r="E115" s="955"/>
      <c r="F115" s="955"/>
      <c r="G115" s="955"/>
    </row>
    <row r="116" spans="3:7" x14ac:dyDescent="0.3">
      <c r="C116" s="955"/>
      <c r="D116" s="955"/>
      <c r="E116" s="955"/>
      <c r="F116" s="955"/>
      <c r="G116" s="955"/>
    </row>
    <row r="117" spans="3:7" x14ac:dyDescent="0.3">
      <c r="C117" s="955"/>
      <c r="D117" s="955"/>
      <c r="E117" s="955"/>
      <c r="F117" s="955"/>
      <c r="G117" s="955"/>
    </row>
    <row r="118" spans="3:7" x14ac:dyDescent="0.3">
      <c r="C118" s="955"/>
      <c r="D118" s="955"/>
      <c r="E118" s="955"/>
      <c r="F118" s="955"/>
      <c r="G118" s="955"/>
    </row>
    <row r="119" spans="3:7" x14ac:dyDescent="0.3">
      <c r="C119" s="955"/>
      <c r="D119" s="955"/>
      <c r="E119" s="955"/>
      <c r="F119" s="955"/>
      <c r="G119" s="955"/>
    </row>
    <row r="120" spans="3:7" x14ac:dyDescent="0.3">
      <c r="C120" s="955"/>
      <c r="D120" s="955"/>
      <c r="E120" s="955"/>
      <c r="F120" s="955"/>
      <c r="G120" s="955"/>
    </row>
    <row r="121" spans="3:7" x14ac:dyDescent="0.3">
      <c r="C121" s="955"/>
      <c r="D121" s="955"/>
      <c r="E121" s="955"/>
      <c r="F121" s="955"/>
      <c r="G121" s="955"/>
    </row>
    <row r="122" spans="3:7" x14ac:dyDescent="0.3">
      <c r="C122" s="955"/>
      <c r="D122" s="955"/>
      <c r="E122" s="955"/>
      <c r="F122" s="955"/>
      <c r="G122" s="955"/>
    </row>
    <row r="123" spans="3:7" x14ac:dyDescent="0.3">
      <c r="C123" s="955"/>
      <c r="D123" s="955"/>
      <c r="E123" s="955"/>
      <c r="F123" s="955"/>
      <c r="G123" s="955"/>
    </row>
    <row r="124" spans="3:7" x14ac:dyDescent="0.3">
      <c r="C124" s="955"/>
      <c r="D124" s="955"/>
      <c r="E124" s="955"/>
      <c r="F124" s="955"/>
      <c r="G124" s="955"/>
    </row>
    <row r="125" spans="3:7" x14ac:dyDescent="0.3">
      <c r="C125" s="955"/>
      <c r="D125" s="955"/>
      <c r="E125" s="955"/>
      <c r="F125" s="955"/>
      <c r="G125" s="955"/>
    </row>
    <row r="126" spans="3:7" x14ac:dyDescent="0.3">
      <c r="C126" s="955"/>
      <c r="D126" s="955"/>
      <c r="E126" s="955"/>
      <c r="F126" s="955"/>
      <c r="G126" s="955"/>
    </row>
    <row r="127" spans="3:7" x14ac:dyDescent="0.3">
      <c r="C127" s="955"/>
      <c r="D127" s="955"/>
      <c r="E127" s="955"/>
      <c r="F127" s="955"/>
      <c r="G127" s="955"/>
    </row>
    <row r="128" spans="3: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3:Y70"/>
  <mergeCells count="85">
    <mergeCell ref="N70:N71"/>
    <mergeCell ref="O70:O71"/>
    <mergeCell ref="AE70:AF70"/>
    <mergeCell ref="AG70:AH70"/>
    <mergeCell ref="AI70:AJ70"/>
    <mergeCell ref="T70:T71"/>
    <mergeCell ref="U70:U71"/>
    <mergeCell ref="V70:V71"/>
    <mergeCell ref="Z70:Z71"/>
    <mergeCell ref="AA70:AB70"/>
    <mergeCell ref="AC70:AD70"/>
    <mergeCell ref="S70:S71"/>
    <mergeCell ref="AI58:AJ58"/>
    <mergeCell ref="K60:K67"/>
    <mergeCell ref="L60:L67"/>
    <mergeCell ref="A64:G64"/>
    <mergeCell ref="A66:G66"/>
    <mergeCell ref="AE58:AF58"/>
    <mergeCell ref="AG58:AH58"/>
    <mergeCell ref="K69:Y69"/>
    <mergeCell ref="V58:V59"/>
    <mergeCell ref="Z58:Z59"/>
    <mergeCell ref="AA58:AB58"/>
    <mergeCell ref="AC58:AD58"/>
    <mergeCell ref="K70:K71"/>
    <mergeCell ref="L70:L71"/>
    <mergeCell ref="M70:M71"/>
    <mergeCell ref="AI38:AJ38"/>
    <mergeCell ref="K57:Y57"/>
    <mergeCell ref="K58:K59"/>
    <mergeCell ref="L58:L59"/>
    <mergeCell ref="M58:M59"/>
    <mergeCell ref="N58:N59"/>
    <mergeCell ref="O58:O59"/>
    <mergeCell ref="S58:S59"/>
    <mergeCell ref="T58:T59"/>
    <mergeCell ref="U58:U59"/>
    <mergeCell ref="V38:V39"/>
    <mergeCell ref="Z38:Z39"/>
    <mergeCell ref="AA38:AB38"/>
    <mergeCell ref="AC38:AD38"/>
    <mergeCell ref="AE38:AF38"/>
    <mergeCell ref="AG38:AH38"/>
    <mergeCell ref="AI17:AJ17"/>
    <mergeCell ref="K37:Y37"/>
    <mergeCell ref="K38:K39"/>
    <mergeCell ref="L38:L39"/>
    <mergeCell ref="M38:M39"/>
    <mergeCell ref="N38:N39"/>
    <mergeCell ref="O38:O39"/>
    <mergeCell ref="S38:S39"/>
    <mergeCell ref="T38:T39"/>
    <mergeCell ref="U38:U39"/>
    <mergeCell ref="V17:V18"/>
    <mergeCell ref="Z17:Z18"/>
    <mergeCell ref="AA17:AB17"/>
    <mergeCell ref="AC17:AD17"/>
    <mergeCell ref="AE17:AF17"/>
    <mergeCell ref="AG17:AH17"/>
    <mergeCell ref="AI2:AJ2"/>
    <mergeCell ref="K16:Y16"/>
    <mergeCell ref="K17:K18"/>
    <mergeCell ref="L17:L18"/>
    <mergeCell ref="M17:M18"/>
    <mergeCell ref="N17:N18"/>
    <mergeCell ref="O17:O18"/>
    <mergeCell ref="S17:S18"/>
    <mergeCell ref="T17:T18"/>
    <mergeCell ref="U17:U18"/>
    <mergeCell ref="V2:V3"/>
    <mergeCell ref="Z2:Z3"/>
    <mergeCell ref="AA2:AB2"/>
    <mergeCell ref="AC2:AD2"/>
    <mergeCell ref="AE2:AF2"/>
    <mergeCell ref="AG2:AH2"/>
    <mergeCell ref="A1:H1"/>
    <mergeCell ref="K1:Y1"/>
    <mergeCell ref="K2:K3"/>
    <mergeCell ref="L2:L3"/>
    <mergeCell ref="M2:M3"/>
    <mergeCell ref="N2:N3"/>
    <mergeCell ref="O2:O3"/>
    <mergeCell ref="S2:S3"/>
    <mergeCell ref="T2:T3"/>
    <mergeCell ref="U2:U3"/>
  </mergeCells>
  <conditionalFormatting sqref="E13">
    <cfRule type="containsText" dxfId="1732" priority="10" operator="containsText" text="N/A">
      <formula>NOT(ISERROR(SEARCH("N/A",E13)))</formula>
    </cfRule>
    <cfRule type="containsText" dxfId="1731" priority="11" operator="containsText" text="O">
      <formula>NOT(ISERROR(SEARCH("O",E13)))</formula>
    </cfRule>
    <cfRule type="containsText" dxfId="1730" priority="12" operator="containsText" text="M">
      <formula>NOT(ISERROR(SEARCH("M",E13)))</formula>
    </cfRule>
  </conditionalFormatting>
  <conditionalFormatting sqref="C46:G46">
    <cfRule type="containsText" dxfId="1729" priority="19" operator="containsText" text="O">
      <formula>NOT(ISERROR(SEARCH("O",C46)))</formula>
    </cfRule>
  </conditionalFormatting>
  <conditionalFormatting sqref="C46:G46">
    <cfRule type="containsText" dxfId="1728" priority="16" operator="containsText" text="N/A">
      <formula>NOT(ISERROR(SEARCH("N/A",C46)))</formula>
    </cfRule>
    <cfRule type="containsText" dxfId="1727" priority="17" operator="containsText" text="Blank">
      <formula>NOT(ISERROR(SEARCH("Blank",C46)))</formula>
    </cfRule>
    <cfRule type="containsText" dxfId="1726" priority="18" operator="containsText" text="M">
      <formula>NOT(ISERROR(SEARCH("M",C46)))</formula>
    </cfRule>
  </conditionalFormatting>
  <conditionalFormatting sqref="E12">
    <cfRule type="containsText" dxfId="1725" priority="13" operator="containsText" text="N/A">
      <formula>NOT(ISERROR(SEARCH("N/A",E12)))</formula>
    </cfRule>
    <cfRule type="containsText" dxfId="1724" priority="14" operator="containsText" text="O">
      <formula>NOT(ISERROR(SEARCH("O",E12)))</formula>
    </cfRule>
    <cfRule type="containsText" dxfId="1723" priority="15" operator="containsText" text="M">
      <formula>NOT(ISERROR(SEARCH("M",E12)))</formula>
    </cfRule>
  </conditionalFormatting>
  <conditionalFormatting sqref="C7:H7">
    <cfRule type="containsText" dxfId="1722" priority="7" operator="containsText" text="N/A">
      <formula>NOT(ISERROR(SEARCH("N/A",C7)))</formula>
    </cfRule>
    <cfRule type="containsText" dxfId="1721" priority="8" operator="containsText" text="Blank">
      <formula>NOT(ISERROR(SEARCH("Blank",C7)))</formula>
    </cfRule>
    <cfRule type="containsText" dxfId="1720" priority="9" operator="containsText" text="M">
      <formula>NOT(ISERROR(SEARCH("M",C7)))</formula>
    </cfRule>
  </conditionalFormatting>
  <conditionalFormatting sqref="Z4 Z51:Z55 Z40:Z43 Z45:Z49 Z19:Z35">
    <cfRule type="cellIs" dxfId="1719" priority="6" operator="greaterThan">
      <formula>0</formula>
    </cfRule>
  </conditionalFormatting>
  <conditionalFormatting sqref="Z5:Z14">
    <cfRule type="cellIs" dxfId="1718" priority="5" operator="greaterThan">
      <formula>0</formula>
    </cfRule>
  </conditionalFormatting>
  <conditionalFormatting sqref="Z60:Z67">
    <cfRule type="cellIs" dxfId="1717" priority="4" operator="greaterThan">
      <formula>0</formula>
    </cfRule>
  </conditionalFormatting>
  <conditionalFormatting sqref="Z72:Z75">
    <cfRule type="cellIs" dxfId="1716" priority="3" operator="greaterThan">
      <formula>0</formula>
    </cfRule>
  </conditionalFormatting>
  <conditionalFormatting sqref="Z50">
    <cfRule type="cellIs" dxfId="1715" priority="2" operator="greaterThan">
      <formula>0</formula>
    </cfRule>
  </conditionalFormatting>
  <conditionalFormatting sqref="Z44">
    <cfRule type="cellIs" dxfId="1714" priority="1" operator="greaterThan">
      <formula>0</formula>
    </cfRule>
  </conditionalFormatting>
  <dataValidations count="3">
    <dataValidation type="list" allowBlank="1" showInputMessage="1" showErrorMessage="1" sqref="X4 W1:W79">
      <formula1>"Y, N"</formula1>
    </dataValidation>
    <dataValidation type="list" allowBlank="1" showInputMessage="1" showErrorMessage="1" sqref="V1:V79">
      <formula1>"Passed, Failed, N/A"</formula1>
    </dataValidation>
    <dataValidation type="list" allowBlank="1" showInputMessage="1" showErrorMessage="1" sqref="T1:T79">
      <formula1>"M, O, N/A"</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 ref="Y13" r:id="rId19"/>
    <hyperlink ref="Y14" r:id="rId20"/>
    <hyperlink ref="Y46" r:id="rId21"/>
  </hyperlinks>
  <pageMargins left="0.25" right="0" top="0.25" bottom="0.25" header="0.3" footer="0"/>
  <pageSetup scale="34" fitToHeight="0" orientation="landscape" r:id="rId22"/>
  <drawing r:id="rId23"/>
  <legacyDrawing r:id="rId24"/>
  <controls>
    <mc:AlternateContent xmlns:mc="http://schemas.openxmlformats.org/markup-compatibility/2006">
      <mc:Choice Requires="x14">
        <control shapeId="1136642" r:id="rId25" name="CommandButton2">
          <controlPr defaultSize="0" autoLine="0" r:id="rId26">
            <anchor moveWithCells="1">
              <from>
                <xdr:col>8</xdr:col>
                <xdr:colOff>114300</xdr:colOff>
                <xdr:row>15</xdr:row>
                <xdr:rowOff>83820</xdr:rowOff>
              </from>
              <to>
                <xdr:col>9</xdr:col>
                <xdr:colOff>434340</xdr:colOff>
                <xdr:row>16</xdr:row>
                <xdr:rowOff>236220</xdr:rowOff>
              </to>
            </anchor>
          </controlPr>
        </control>
      </mc:Choice>
      <mc:Fallback>
        <control shapeId="1136642" r:id="rId25" name="CommandButton2"/>
      </mc:Fallback>
    </mc:AlternateContent>
    <mc:AlternateContent xmlns:mc="http://schemas.openxmlformats.org/markup-compatibility/2006">
      <mc:Choice Requires="x14">
        <control shapeId="1136641" r:id="rId27" name="CommandButton1">
          <controlPr defaultSize="0" autoLine="0" r:id="rId28">
            <anchor moveWithCells="1">
              <from>
                <xdr:col>8</xdr:col>
                <xdr:colOff>76200</xdr:colOff>
                <xdr:row>7</xdr:row>
                <xdr:rowOff>297180</xdr:rowOff>
              </from>
              <to>
                <xdr:col>9</xdr:col>
                <xdr:colOff>365760</xdr:colOff>
                <xdr:row>8</xdr:row>
                <xdr:rowOff>297180</xdr:rowOff>
              </to>
            </anchor>
          </controlPr>
        </control>
      </mc:Choice>
      <mc:Fallback>
        <control shapeId="1136641" r:id="rId27" name="CommandButton1"/>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7" tint="0.79998168889431442"/>
    <pageSetUpPr fitToPage="1"/>
  </sheetPr>
  <dimension ref="A1:AN196"/>
  <sheetViews>
    <sheetView showGridLines="0" topLeftCell="A52" zoomScale="85" zoomScaleNormal="85" workbookViewId="0">
      <selection activeCell="E55" sqref="E55:F56"/>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35.21875" style="883" customWidth="1"/>
    <col min="16" max="16" width="15.88671875" style="883" customWidth="1"/>
    <col min="17" max="17" width="13.109375" style="883" customWidth="1"/>
    <col min="18" max="18" width="9.109375" style="883" hidden="1" customWidth="1"/>
    <col min="19" max="19" width="13" style="883" bestFit="1" customWidth="1"/>
    <col min="20" max="20" width="12.5546875" style="883" customWidth="1"/>
    <col min="21" max="21" width="11" style="883" bestFit="1" customWidth="1"/>
    <col min="22" max="22" width="10.44140625" style="883" bestFit="1" customWidth="1"/>
    <col min="23" max="23" width="12.44140625" style="883" customWidth="1"/>
    <col min="24" max="24" width="15.109375" style="883" customWidth="1"/>
    <col min="25" max="25" width="36.5546875" style="883" bestFit="1" customWidth="1"/>
    <col min="26" max="40" width="9.109375" style="883"/>
    <col min="41" max="16384" width="9.109375" style="884"/>
  </cols>
  <sheetData>
    <row r="1" spans="1:36" ht="23.4" x14ac:dyDescent="0.45">
      <c r="A1" s="1188" t="s">
        <v>82</v>
      </c>
      <c r="B1" s="1189"/>
      <c r="C1" s="1189"/>
      <c r="D1" s="1189"/>
      <c r="E1" s="1189"/>
      <c r="F1" s="1189"/>
      <c r="G1" s="1189"/>
      <c r="H1" s="1189"/>
      <c r="K1" s="1193" t="s">
        <v>394</v>
      </c>
      <c r="L1" s="1194"/>
      <c r="M1" s="1194"/>
      <c r="N1" s="1194"/>
      <c r="O1" s="1194"/>
      <c r="P1" s="1194"/>
      <c r="Q1" s="1194"/>
      <c r="R1" s="1194"/>
      <c r="S1" s="1194"/>
      <c r="T1" s="1194"/>
      <c r="U1" s="1194"/>
      <c r="V1" s="1194"/>
      <c r="W1" s="1194"/>
      <c r="X1" s="1194"/>
      <c r="Y1" s="1195"/>
      <c r="Z1" s="985"/>
      <c r="AA1" s="1026"/>
      <c r="AB1" s="1026"/>
      <c r="AC1" s="1026"/>
      <c r="AD1" s="1026"/>
      <c r="AE1" s="1026"/>
      <c r="AF1" s="1026"/>
      <c r="AG1" s="1026"/>
      <c r="AH1" s="1026"/>
      <c r="AI1" s="1026"/>
      <c r="AJ1" s="1026"/>
    </row>
    <row r="2" spans="1:36" ht="23.4" customHeight="1" x14ac:dyDescent="0.3">
      <c r="A2" s="932" t="s">
        <v>367</v>
      </c>
      <c r="B2" s="997" t="s">
        <v>254</v>
      </c>
      <c r="C2" s="884"/>
      <c r="D2" s="884"/>
      <c r="E2" s="884"/>
      <c r="F2" s="884"/>
      <c r="G2" s="884"/>
      <c r="H2" s="884"/>
      <c r="K2" s="1209" t="s">
        <v>133</v>
      </c>
      <c r="L2" s="1209" t="s">
        <v>91</v>
      </c>
      <c r="M2" s="1182" t="s">
        <v>75</v>
      </c>
      <c r="N2" s="1190" t="s">
        <v>134</v>
      </c>
      <c r="O2" s="1209" t="s">
        <v>135</v>
      </c>
      <c r="P2" s="1038" t="s">
        <v>136</v>
      </c>
      <c r="Q2" s="1038" t="s">
        <v>137</v>
      </c>
      <c r="R2" s="1038" t="s">
        <v>138</v>
      </c>
      <c r="S2" s="1210" t="s">
        <v>139</v>
      </c>
      <c r="T2" s="1191" t="s">
        <v>344</v>
      </c>
      <c r="U2" s="1191" t="s">
        <v>342</v>
      </c>
      <c r="V2" s="1191" t="s">
        <v>343</v>
      </c>
      <c r="W2" s="1027" t="s">
        <v>375</v>
      </c>
      <c r="X2" s="1027" t="s">
        <v>376</v>
      </c>
      <c r="Y2" s="1038"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42569</v>
      </c>
      <c r="C3" s="950"/>
      <c r="D3" s="884"/>
      <c r="E3" s="884"/>
      <c r="F3" s="884"/>
      <c r="G3" s="884"/>
      <c r="H3" s="884"/>
      <c r="K3" s="1197"/>
      <c r="L3" s="1197"/>
      <c r="M3" s="1183"/>
      <c r="N3" s="1185"/>
      <c r="O3" s="1197"/>
      <c r="P3" s="888" t="s">
        <v>141</v>
      </c>
      <c r="Q3" s="1031"/>
      <c r="R3" s="1031"/>
      <c r="S3" s="1210"/>
      <c r="T3" s="1191"/>
      <c r="U3" s="1191"/>
      <c r="V3" s="1191"/>
      <c r="W3" s="1027"/>
      <c r="X3" s="1027"/>
      <c r="Y3" s="1031"/>
      <c r="Z3" s="1187"/>
      <c r="AA3" s="1023" t="s">
        <v>672</v>
      </c>
      <c r="AB3" s="1023" t="s">
        <v>673</v>
      </c>
      <c r="AC3" s="1023" t="s">
        <v>672</v>
      </c>
      <c r="AD3" s="1023" t="s">
        <v>673</v>
      </c>
      <c r="AE3" s="1023" t="s">
        <v>672</v>
      </c>
      <c r="AF3" s="1023" t="s">
        <v>673</v>
      </c>
      <c r="AG3" s="1023" t="s">
        <v>672</v>
      </c>
      <c r="AH3" s="1023" t="s">
        <v>673</v>
      </c>
      <c r="AI3" s="1023" t="s">
        <v>672</v>
      </c>
      <c r="AJ3" s="1023" t="s">
        <v>673</v>
      </c>
    </row>
    <row r="4" spans="1:36" ht="12.75" customHeight="1" x14ac:dyDescent="0.3">
      <c r="A4" s="932" t="s">
        <v>368</v>
      </c>
      <c r="B4" s="949">
        <f ca="1">DATEDIF(B3,TODAY(),"D")/365</f>
        <v>4.3150684931506849</v>
      </c>
      <c r="C4" s="884"/>
      <c r="D4" s="884"/>
      <c r="E4" s="884"/>
      <c r="F4" s="884"/>
      <c r="G4" s="884"/>
      <c r="H4" s="884"/>
      <c r="K4" s="1028" t="s">
        <v>142</v>
      </c>
      <c r="L4" s="1028" t="s">
        <v>143</v>
      </c>
      <c r="M4" s="934" t="s">
        <v>5</v>
      </c>
      <c r="N4" s="929" t="s">
        <v>144</v>
      </c>
      <c r="O4" s="924" t="s">
        <v>372</v>
      </c>
      <c r="P4" s="964" t="s">
        <v>145</v>
      </c>
      <c r="Q4" s="964" t="s">
        <v>146</v>
      </c>
      <c r="R4" s="962" t="s">
        <v>147</v>
      </c>
      <c r="S4" s="889"/>
      <c r="T4" s="997"/>
      <c r="U4" s="997"/>
      <c r="V4" s="997" t="str">
        <f>IF(AND(W4="Y",X4="Y"),"Passed",IF(T4="M","Passed", ""))</f>
        <v>Passed</v>
      </c>
      <c r="W4" s="997" t="s">
        <v>377</v>
      </c>
      <c r="X4" s="997" t="s">
        <v>377</v>
      </c>
      <c r="Y4" s="1042" t="s">
        <v>148</v>
      </c>
      <c r="Z4" s="981">
        <f ca="1">DATEDIF(AA4,AB4,"m")/12+DATEDIF(AC4,AD4,"m")/12+DATEDIF(AE4,AF4,"m")/12+DATEDIF(AG4,AH4,"m")/12+DATEDIF(AI4,AJ4,"m")/12</f>
        <v>4.25</v>
      </c>
      <c r="AA4" s="982">
        <v>42583</v>
      </c>
      <c r="AB4" s="982">
        <f ca="1">TODAY()</f>
        <v>44144</v>
      </c>
      <c r="AC4" s="982"/>
      <c r="AD4" s="982"/>
      <c r="AE4" s="980"/>
      <c r="AF4" s="980"/>
      <c r="AG4" s="980"/>
      <c r="AH4" s="980"/>
      <c r="AI4" s="980"/>
      <c r="AJ4" s="980"/>
    </row>
    <row r="5" spans="1:36" ht="12.75" customHeight="1" x14ac:dyDescent="0.3">
      <c r="A5" s="932" t="s">
        <v>387</v>
      </c>
      <c r="B5" s="949">
        <v>0</v>
      </c>
      <c r="C5" s="951"/>
      <c r="D5" s="884"/>
      <c r="E5" s="884"/>
      <c r="F5" s="884"/>
      <c r="G5" s="884"/>
      <c r="H5" s="884"/>
      <c r="K5" s="1029"/>
      <c r="L5" s="1029"/>
      <c r="M5" s="934" t="s">
        <v>5</v>
      </c>
      <c r="N5" s="929" t="s">
        <v>144</v>
      </c>
      <c r="O5" s="924" t="s">
        <v>373</v>
      </c>
      <c r="P5" s="966"/>
      <c r="Q5" s="965" t="s">
        <v>150</v>
      </c>
      <c r="R5" s="963" t="s">
        <v>151</v>
      </c>
      <c r="S5" s="889"/>
      <c r="T5" s="997"/>
      <c r="U5" s="997"/>
      <c r="V5" s="997" t="str">
        <f t="shared" ref="V5:V12" si="0">IF(AND(W5="Y",X5="Y"),"Passed",IF(T5="M","Passed", ""))</f>
        <v>Passed</v>
      </c>
      <c r="W5" s="997" t="s">
        <v>377</v>
      </c>
      <c r="X5" s="997" t="s">
        <v>377</v>
      </c>
      <c r="Y5" s="1043"/>
      <c r="Z5" s="981">
        <f t="shared" ref="Z5:Z14" ca="1" si="1">DATEDIF(AA5,AB5,"m")/12+DATEDIF(AC5,AD5,"m")/12+DATEDIF(AE5,AF5,"m")/12+DATEDIF(AG5,AH5,"m")/12+DATEDIF(AI5,AJ5,"m")/12</f>
        <v>4.25</v>
      </c>
      <c r="AA5" s="982">
        <v>42583</v>
      </c>
      <c r="AB5" s="982">
        <f ca="1">TODAY()</f>
        <v>44144</v>
      </c>
      <c r="AC5" s="982"/>
      <c r="AD5" s="982"/>
      <c r="AE5" s="980"/>
      <c r="AF5" s="980"/>
      <c r="AG5" s="980"/>
      <c r="AH5" s="980"/>
      <c r="AI5" s="980"/>
      <c r="AJ5" s="980"/>
    </row>
    <row r="6" spans="1:36" ht="28.2" customHeight="1" thickBot="1" x14ac:dyDescent="0.35">
      <c r="A6" s="932" t="s">
        <v>388</v>
      </c>
      <c r="B6" s="949">
        <f ca="1">B4+B5</f>
        <v>4.3150684931506849</v>
      </c>
      <c r="C6" s="951"/>
      <c r="K6" s="1029"/>
      <c r="L6" s="1029"/>
      <c r="M6" s="934" t="s">
        <v>5</v>
      </c>
      <c r="N6" s="891" t="s">
        <v>149</v>
      </c>
      <c r="O6" s="918" t="s">
        <v>149</v>
      </c>
      <c r="P6" s="966"/>
      <c r="Q6" s="892" t="s">
        <v>150</v>
      </c>
      <c r="R6" s="893" t="s">
        <v>151</v>
      </c>
      <c r="S6" s="889"/>
      <c r="T6" s="997"/>
      <c r="U6" s="997"/>
      <c r="V6" s="997" t="str">
        <f t="shared" si="0"/>
        <v>Passed</v>
      </c>
      <c r="W6" s="997" t="s">
        <v>377</v>
      </c>
      <c r="X6" s="997" t="s">
        <v>377</v>
      </c>
      <c r="Y6" s="82" t="s">
        <v>152</v>
      </c>
      <c r="Z6" s="981">
        <f t="shared" ca="1" si="1"/>
        <v>4.25</v>
      </c>
      <c r="AA6" s="982">
        <v>42583</v>
      </c>
      <c r="AB6" s="982">
        <f ca="1">TODAY()</f>
        <v>44144</v>
      </c>
      <c r="AC6" s="982"/>
      <c r="AD6" s="982"/>
      <c r="AE6" s="980"/>
      <c r="AF6" s="980"/>
      <c r="AG6" s="980"/>
      <c r="AH6" s="980"/>
      <c r="AI6" s="980"/>
      <c r="AJ6" s="980"/>
    </row>
    <row r="7" spans="1:36" ht="55.8"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966"/>
      <c r="Q7" s="964" t="s">
        <v>247</v>
      </c>
      <c r="R7" s="962" t="s">
        <v>154</v>
      </c>
      <c r="S7" s="889"/>
      <c r="T7" s="997"/>
      <c r="U7" s="997"/>
      <c r="V7" s="997" t="str">
        <f t="shared" si="0"/>
        <v>Passed</v>
      </c>
      <c r="W7" s="997" t="s">
        <v>377</v>
      </c>
      <c r="X7" s="997" t="s">
        <v>377</v>
      </c>
      <c r="Y7" s="1042" t="s">
        <v>248</v>
      </c>
      <c r="Z7" s="981">
        <f t="shared" ca="1" si="1"/>
        <v>4.25</v>
      </c>
      <c r="AA7" s="982">
        <v>42583</v>
      </c>
      <c r="AB7" s="982">
        <f ca="1">TODAY()</f>
        <v>44144</v>
      </c>
      <c r="AC7" s="982"/>
      <c r="AD7" s="982"/>
      <c r="AE7" s="980"/>
      <c r="AF7" s="980"/>
      <c r="AG7" s="980"/>
      <c r="AH7" s="980"/>
      <c r="AI7" s="980"/>
      <c r="AJ7" s="980"/>
    </row>
    <row r="8" spans="1:36" ht="27.6" customHeight="1" x14ac:dyDescent="0.3">
      <c r="A8" s="937" t="s">
        <v>56</v>
      </c>
      <c r="B8" s="938" t="s">
        <v>182</v>
      </c>
      <c r="C8" s="1003"/>
      <c r="D8" s="1002"/>
      <c r="E8" s="1002" t="s">
        <v>77</v>
      </c>
      <c r="F8" s="1002"/>
      <c r="G8" s="1002"/>
      <c r="H8" s="939">
        <f>IF(C8&lt;&gt;"",'[2]CBL Score Standard'!$D64,IF(D8&lt;&gt;"",SUM('[2]CBL Score Standard'!$D64:$E64),IF(E8&lt;&gt;"",SUM('[2]CBL Score Standard'!$D64:$F64),IF(F8&lt;&gt;"",SUM('[2]CBL Score Standard'!$D64:$G64),IF(G8&lt;&gt;"",SUM('[2]CBL Score Standard'!$D64:$H64,0))))))</f>
        <v>7.468064199148379E-2</v>
      </c>
      <c r="K8" s="1029"/>
      <c r="L8" s="1029"/>
      <c r="M8" s="934" t="s">
        <v>5</v>
      </c>
      <c r="N8" s="931" t="s">
        <v>144</v>
      </c>
      <c r="O8" s="896" t="s">
        <v>517</v>
      </c>
      <c r="P8" s="966"/>
      <c r="Q8" s="892" t="s">
        <v>153</v>
      </c>
      <c r="R8" s="893" t="s">
        <v>156</v>
      </c>
      <c r="S8" s="889"/>
      <c r="T8" s="84"/>
      <c r="U8" s="997"/>
      <c r="V8" s="997" t="str">
        <f t="shared" si="0"/>
        <v>Passed</v>
      </c>
      <c r="W8" s="997" t="s">
        <v>377</v>
      </c>
      <c r="X8" s="997" t="s">
        <v>377</v>
      </c>
      <c r="Y8" s="897" t="s">
        <v>157</v>
      </c>
      <c r="Z8" s="981">
        <f t="shared" ca="1" si="1"/>
        <v>4.25</v>
      </c>
      <c r="AA8" s="982">
        <v>42583</v>
      </c>
      <c r="AB8" s="982">
        <f ca="1">TODAY()</f>
        <v>44144</v>
      </c>
      <c r="AC8" s="982"/>
      <c r="AD8" s="982"/>
      <c r="AE8" s="980"/>
      <c r="AF8" s="980"/>
      <c r="AG8" s="980"/>
      <c r="AH8" s="980"/>
      <c r="AI8" s="980"/>
      <c r="AJ8" s="980"/>
    </row>
    <row r="9" spans="1:36" ht="13.8" customHeight="1" x14ac:dyDescent="0.3">
      <c r="A9" s="940" t="s">
        <v>56</v>
      </c>
      <c r="B9" s="933" t="s">
        <v>427</v>
      </c>
      <c r="C9" s="1003"/>
      <c r="D9" s="1002"/>
      <c r="E9" s="1002"/>
      <c r="F9" s="1002" t="s">
        <v>77</v>
      </c>
      <c r="G9" s="1002"/>
      <c r="H9" s="939">
        <f>IF(C9&lt;&gt;"",'[2]CBL Score Standard'!$D65,IF(D9&lt;&gt;"",SUM('[2]CBL Score Standard'!$D65:$E65),IF(E9&lt;&gt;"",SUM('[2]CBL Score Standard'!$D65:$F65),IF(F9&lt;&gt;"",SUM('[2]CBL Score Standard'!$D65:$G65),IF(G9&lt;&gt;"",SUM('[2]CBL Score Standard'!$D65:$H65,0))))))</f>
        <v>9.5957237736164644E-2</v>
      </c>
      <c r="K9" s="1029"/>
      <c r="L9" s="1029"/>
      <c r="M9" s="934" t="s">
        <v>5</v>
      </c>
      <c r="N9" s="931" t="s">
        <v>144</v>
      </c>
      <c r="O9" s="896" t="s">
        <v>661</v>
      </c>
      <c r="P9" s="966"/>
      <c r="Q9" s="892" t="s">
        <v>155</v>
      </c>
      <c r="R9" s="893" t="s">
        <v>158</v>
      </c>
      <c r="S9" s="889"/>
      <c r="T9" s="84"/>
      <c r="U9" s="997"/>
      <c r="V9" s="997" t="str">
        <f t="shared" si="0"/>
        <v>Passed</v>
      </c>
      <c r="W9" s="997" t="s">
        <v>377</v>
      </c>
      <c r="X9" s="997" t="s">
        <v>377</v>
      </c>
      <c r="Y9" s="894" t="s">
        <v>159</v>
      </c>
      <c r="Z9" s="981">
        <f t="shared" si="1"/>
        <v>1.6666666666666667</v>
      </c>
      <c r="AA9" s="982">
        <v>42583</v>
      </c>
      <c r="AB9" s="982">
        <v>43191</v>
      </c>
      <c r="AC9" s="982"/>
      <c r="AD9" s="982"/>
      <c r="AE9" s="980"/>
      <c r="AF9" s="980"/>
      <c r="AG9" s="980"/>
      <c r="AH9" s="980"/>
      <c r="AI9" s="980"/>
      <c r="AJ9" s="980"/>
    </row>
    <row r="10" spans="1:36" ht="13.8" customHeight="1" x14ac:dyDescent="0.3">
      <c r="A10" s="940" t="s">
        <v>56</v>
      </c>
      <c r="B10" s="933" t="s">
        <v>663</v>
      </c>
      <c r="C10" s="1003"/>
      <c r="D10" s="1003"/>
      <c r="E10" s="1005" t="s">
        <v>77</v>
      </c>
      <c r="F10" s="1002"/>
      <c r="G10" s="1002"/>
      <c r="H10" s="939">
        <f>IF(C10&lt;&gt;"",'[2]CBL Score Standard'!$D66,IF(D10&lt;&gt;"",SUM('[2]CBL Score Standard'!$D66:$E66),IF(E10&lt;&gt;"",SUM('[2]CBL Score Standard'!$D66:$F66),IF(F10&lt;&gt;"",SUM('[2]CBL Score Standard'!$D66:$G66),IF(G10&lt;&gt;"",SUM('[2]CBL Score Standard'!$D66:$H66,0))))))</f>
        <v>2.8169014084507043E-2</v>
      </c>
      <c r="K10" s="1029"/>
      <c r="L10" s="1029"/>
      <c r="M10" s="934" t="s">
        <v>5</v>
      </c>
      <c r="N10" s="931" t="s">
        <v>144</v>
      </c>
      <c r="O10" s="896" t="s">
        <v>662</v>
      </c>
      <c r="P10" s="966"/>
      <c r="Q10" s="976" t="s">
        <v>659</v>
      </c>
      <c r="R10" s="976" t="s">
        <v>278</v>
      </c>
      <c r="S10" s="889"/>
      <c r="T10" s="84"/>
      <c r="U10" s="997"/>
      <c r="V10" s="997" t="str">
        <f t="shared" si="0"/>
        <v>Passed</v>
      </c>
      <c r="W10" s="997" t="s">
        <v>377</v>
      </c>
      <c r="X10" s="997" t="s">
        <v>377</v>
      </c>
      <c r="Y10" s="899" t="s">
        <v>160</v>
      </c>
      <c r="Z10" s="981">
        <f t="shared" ca="1" si="1"/>
        <v>2.5</v>
      </c>
      <c r="AA10" s="982">
        <v>43221</v>
      </c>
      <c r="AB10" s="982">
        <f ca="1">TODAY()</f>
        <v>44144</v>
      </c>
      <c r="AC10" s="982"/>
      <c r="AD10" s="982"/>
      <c r="AE10" s="980"/>
      <c r="AF10" s="980"/>
      <c r="AG10" s="980"/>
      <c r="AH10" s="980"/>
      <c r="AI10" s="980"/>
      <c r="AJ10" s="980"/>
    </row>
    <row r="11" spans="1:36" ht="13.8" customHeight="1" x14ac:dyDescent="0.3">
      <c r="A11" s="940" t="s">
        <v>56</v>
      </c>
      <c r="B11" s="933" t="s">
        <v>215</v>
      </c>
      <c r="C11" s="1003"/>
      <c r="D11" s="1003"/>
      <c r="E11" s="1005" t="s">
        <v>77</v>
      </c>
      <c r="F11" s="1002"/>
      <c r="G11" s="1002"/>
      <c r="H11" s="939">
        <f>IF(C11&lt;&gt;"",'[2]CBL Score Standard'!$D67,IF(D11&lt;&gt;"",SUM('[2]CBL Score Standard'!$D67:$E67),IF(E11&lt;&gt;"",SUM('[2]CBL Score Standard'!$D67:$F67),IF(F11&lt;&gt;"",SUM('[2]CBL Score Standard'!$D67:$G67),IF(G11&lt;&gt;"",SUM('[2]CBL Score Standard'!$D67:$H67,0))))))</f>
        <v>2.8169014084507043E-2</v>
      </c>
      <c r="K11" s="1029"/>
      <c r="L11" s="1029"/>
      <c r="M11" s="934" t="s">
        <v>5</v>
      </c>
      <c r="N11" s="889" t="s">
        <v>31</v>
      </c>
      <c r="O11" s="925" t="s">
        <v>175</v>
      </c>
      <c r="P11" s="1029"/>
      <c r="Q11" s="890" t="s">
        <v>383</v>
      </c>
      <c r="R11" s="893" t="s">
        <v>176</v>
      </c>
      <c r="S11" s="70"/>
      <c r="T11" s="84"/>
      <c r="U11" s="997"/>
      <c r="V11" s="997" t="str">
        <f t="shared" si="0"/>
        <v>Passed</v>
      </c>
      <c r="W11" s="997" t="s">
        <v>377</v>
      </c>
      <c r="X11" s="997" t="s">
        <v>377</v>
      </c>
      <c r="Y11" s="897" t="s">
        <v>177</v>
      </c>
      <c r="Z11" s="981">
        <f t="shared" ca="1" si="1"/>
        <v>4.083333333333333</v>
      </c>
      <c r="AA11" s="982">
        <v>42644</v>
      </c>
      <c r="AB11" s="982">
        <f ca="1">TODAY()</f>
        <v>44144</v>
      </c>
      <c r="AC11" s="982"/>
      <c r="AD11" s="982"/>
      <c r="AE11" s="980"/>
      <c r="AF11" s="980"/>
      <c r="AG11" s="980"/>
      <c r="AH11" s="980"/>
      <c r="AI11" s="980"/>
      <c r="AJ11" s="980"/>
    </row>
    <row r="12" spans="1:36" ht="27.6" x14ac:dyDescent="0.3">
      <c r="A12" s="940" t="s">
        <v>63</v>
      </c>
      <c r="B12" s="933" t="s">
        <v>236</v>
      </c>
      <c r="C12" s="1003"/>
      <c r="D12" s="1003"/>
      <c r="E12" s="1003"/>
      <c r="F12" s="1002"/>
      <c r="G12" s="1002"/>
      <c r="H12" s="939" t="b">
        <f>IF(C12&lt;&gt;"",'[2]CBL Score Standard'!$D68,IF(D12&lt;&gt;"",SUM('[2]CBL Score Standard'!$D68:$E68),IF(E12&lt;&gt;"",SUM('[2]CBL Score Standard'!$D68:$F68),IF(F12&lt;&gt;"",SUM('[2]CBL Score Standard'!$D68:$G68),IF(G12&lt;&gt;"",SUM('[2]CBL Score Standard'!$D68:$H68,0))))))</f>
        <v>0</v>
      </c>
      <c r="K12" s="1029"/>
      <c r="L12" s="1029"/>
      <c r="M12" s="934" t="s">
        <v>5</v>
      </c>
      <c r="N12" s="931" t="s">
        <v>31</v>
      </c>
      <c r="O12" s="896" t="s">
        <v>660</v>
      </c>
      <c r="P12" s="995">
        <v>43613</v>
      </c>
      <c r="Q12" s="892" t="s">
        <v>167</v>
      </c>
      <c r="R12" s="893" t="s">
        <v>168</v>
      </c>
      <c r="S12" s="884"/>
      <c r="T12" s="84"/>
      <c r="U12" s="997"/>
      <c r="V12" s="997" t="str">
        <f t="shared" si="0"/>
        <v/>
      </c>
      <c r="W12" s="997"/>
      <c r="X12" s="997"/>
      <c r="Y12" s="894"/>
      <c r="Z12" s="981">
        <f t="shared" si="1"/>
        <v>0</v>
      </c>
      <c r="AA12" s="982"/>
      <c r="AB12" s="982"/>
      <c r="AC12" s="982"/>
      <c r="AD12" s="982"/>
      <c r="AE12" s="980"/>
      <c r="AF12" s="980"/>
      <c r="AG12" s="980"/>
      <c r="AH12" s="980"/>
      <c r="AI12" s="980"/>
      <c r="AJ12" s="980"/>
    </row>
    <row r="13" spans="1:36" ht="13.8" customHeight="1"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892" t="s">
        <v>230</v>
      </c>
      <c r="Q13" s="892" t="s">
        <v>230</v>
      </c>
      <c r="R13" s="893" t="s">
        <v>230</v>
      </c>
      <c r="S13" s="889" t="s">
        <v>254</v>
      </c>
      <c r="T13" s="84" t="s">
        <v>72</v>
      </c>
      <c r="U13" s="999">
        <v>43756</v>
      </c>
      <c r="V13" s="1001" t="s">
        <v>374</v>
      </c>
      <c r="W13" s="997"/>
      <c r="X13" s="997"/>
      <c r="Y13" s="894" t="s">
        <v>169</v>
      </c>
      <c r="Z13" s="981">
        <f t="shared" ca="1" si="1"/>
        <v>3.5</v>
      </c>
      <c r="AA13" s="982">
        <v>42856</v>
      </c>
      <c r="AB13" s="982">
        <f ca="1">TODAY()</f>
        <v>44144</v>
      </c>
      <c r="AC13" s="982"/>
      <c r="AD13" s="982"/>
      <c r="AE13" s="980"/>
      <c r="AF13" s="980"/>
      <c r="AG13" s="980"/>
      <c r="AH13" s="980"/>
      <c r="AI13" s="980"/>
      <c r="AJ13" s="980"/>
    </row>
    <row r="14" spans="1:36" ht="27.6" x14ac:dyDescent="0.3">
      <c r="A14" s="940" t="s">
        <v>55</v>
      </c>
      <c r="B14" s="933" t="s">
        <v>694</v>
      </c>
      <c r="C14" s="1003"/>
      <c r="D14" s="1003"/>
      <c r="E14" s="1002" t="s">
        <v>77</v>
      </c>
      <c r="F14" s="1002"/>
      <c r="G14" s="1002"/>
      <c r="H14" s="939">
        <f>IF(C14&lt;&gt;"",'[2]CBL Score Standard'!$D70,IF(D14&lt;&gt;"",SUM('[2]CBL Score Standard'!$D70:$E70),IF(E14&lt;&gt;"",SUM('[2]CBL Score Standard'!$D70:$F70),IF(F14&lt;&gt;"",SUM('[2]CBL Score Standard'!$D70:$G70),IF(G14&lt;&gt;"",SUM('[2]CBL Score Standard'!$D70:$H70,0))))))</f>
        <v>2.8169014084507043E-2</v>
      </c>
      <c r="K14" s="1030"/>
      <c r="L14" s="1030"/>
      <c r="M14" s="934" t="s">
        <v>5</v>
      </c>
      <c r="N14" s="889" t="s">
        <v>41</v>
      </c>
      <c r="O14" s="923" t="s">
        <v>450</v>
      </c>
      <c r="P14" s="995">
        <v>43627</v>
      </c>
      <c r="Q14" s="892" t="s">
        <v>381</v>
      </c>
      <c r="R14" s="893" t="s">
        <v>382</v>
      </c>
      <c r="S14" s="889" t="s">
        <v>254</v>
      </c>
      <c r="T14" s="84" t="s">
        <v>72</v>
      </c>
      <c r="U14" s="1000">
        <v>43627</v>
      </c>
      <c r="V14" s="997" t="s">
        <v>374</v>
      </c>
      <c r="W14" s="997"/>
      <c r="X14" s="997"/>
      <c r="Y14" s="894" t="s">
        <v>163</v>
      </c>
      <c r="Z14" s="981">
        <f t="shared" ca="1" si="1"/>
        <v>3.5</v>
      </c>
      <c r="AA14" s="982">
        <v>42856</v>
      </c>
      <c r="AB14" s="982">
        <f ca="1">TODAY()</f>
        <v>44144</v>
      </c>
      <c r="AC14" s="982"/>
      <c r="AD14" s="982"/>
      <c r="AE14" s="980"/>
      <c r="AF14" s="980"/>
      <c r="AG14" s="980"/>
      <c r="AH14" s="980"/>
      <c r="AI14" s="980"/>
      <c r="AJ14" s="980"/>
    </row>
    <row r="15" spans="1:36" x14ac:dyDescent="0.3">
      <c r="A15" s="940" t="s">
        <v>55</v>
      </c>
      <c r="B15" s="933" t="s">
        <v>185</v>
      </c>
      <c r="C15" s="1003"/>
      <c r="D15" s="1002"/>
      <c r="E15" s="1002" t="s">
        <v>77</v>
      </c>
      <c r="F15" s="1002"/>
      <c r="G15" s="1002"/>
      <c r="H15" s="939">
        <f>IF(C15&lt;&gt;"",'[2]CBL Score Standard'!$D71,IF(D15&lt;&gt;"",SUM('[2]CBL Score Standard'!$D71:$E71),IF(E15&lt;&gt;"",SUM('[2]CBL Score Standard'!$D71:$F71),IF(F15&lt;&gt;"",SUM('[2]CBL Score Standard'!$D71:$G71),IF(G15&lt;&gt;"",SUM('[2]CBL Score Standard'!$D71:$H71,0))))))</f>
        <v>2.8169014084507043E-2</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D16" s="1003"/>
      <c r="E16" s="1006"/>
      <c r="F16" s="1003" t="s">
        <v>77</v>
      </c>
      <c r="G16" s="1003"/>
      <c r="H16" s="939">
        <f>IF(C16&lt;&gt;"",'[2]CBL Score Standard'!$D72,IF(D16&lt;&gt;"",SUM('[2]CBL Score Standard'!$D72:$E72),IF(E16&lt;&gt;"",SUM('[2]CBL Score Standard'!$D72:$F72),IF(F16&lt;&gt;"",SUM('[2]CBL Score Standard'!$D72:$G72),IF(G16&lt;&gt;"",SUM('[2]CBL Score Standard'!$D72:$H72,0))))))</f>
        <v>0</v>
      </c>
      <c r="K16" s="1193" t="s">
        <v>170</v>
      </c>
      <c r="L16" s="1194"/>
      <c r="M16" s="1194"/>
      <c r="N16" s="1194"/>
      <c r="O16" s="1194"/>
      <c r="P16" s="1194"/>
      <c r="Q16" s="1194"/>
      <c r="R16" s="1194"/>
      <c r="S16" s="1194"/>
      <c r="T16" s="1194"/>
      <c r="U16" s="1194"/>
      <c r="V16" s="1194"/>
      <c r="W16" s="1194"/>
      <c r="X16" s="1194"/>
      <c r="Y16" s="1195"/>
      <c r="Z16" s="985"/>
      <c r="AA16" s="1026"/>
      <c r="AB16" s="1026"/>
      <c r="AC16" s="1026"/>
      <c r="AD16" s="1026"/>
      <c r="AE16" s="1026"/>
      <c r="AF16" s="1026"/>
      <c r="AG16" s="1026"/>
      <c r="AH16" s="1026"/>
      <c r="AI16" s="1026"/>
      <c r="AJ16" s="1026"/>
    </row>
    <row r="17" spans="1:36" ht="23.4" customHeight="1" x14ac:dyDescent="0.3">
      <c r="A17" s="940" t="s">
        <v>55</v>
      </c>
      <c r="B17" s="933" t="s">
        <v>194</v>
      </c>
      <c r="C17" s="1003"/>
      <c r="D17" s="1003" t="s">
        <v>77</v>
      </c>
      <c r="E17" s="1003"/>
      <c r="F17" s="1003"/>
      <c r="G17" s="1003"/>
      <c r="H17" s="939">
        <f>IF(C17&lt;&gt;"",'[2]CBL Score Standard'!$D73,IF(D17&lt;&gt;"",SUM('[2]CBL Score Standard'!$D73:$E73),IF(E17&lt;&gt;"",SUM('[2]CBL Score Standard'!$D73:$F73),IF(F17&lt;&gt;"",SUM('[2]CBL Score Standard'!$D73:$G73),IF(G17&lt;&gt;"",SUM('[2]CBL Score Standard'!$D73:$H73,0))))))</f>
        <v>0</v>
      </c>
      <c r="K17" s="1211" t="s">
        <v>133</v>
      </c>
      <c r="L17" s="1211" t="s">
        <v>91</v>
      </c>
      <c r="M17" s="1182" t="s">
        <v>75</v>
      </c>
      <c r="N17" s="1184" t="s">
        <v>134</v>
      </c>
      <c r="O17" s="1211" t="s">
        <v>135</v>
      </c>
      <c r="P17" s="1037" t="s">
        <v>136</v>
      </c>
      <c r="Q17" s="1037" t="s">
        <v>137</v>
      </c>
      <c r="R17" s="1037" t="s">
        <v>138</v>
      </c>
      <c r="S17" s="1212" t="s">
        <v>139</v>
      </c>
      <c r="T17" s="1191" t="s">
        <v>344</v>
      </c>
      <c r="U17" s="1191" t="s">
        <v>342</v>
      </c>
      <c r="V17" s="1191"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940" t="s">
        <v>55</v>
      </c>
      <c r="B18" s="933" t="s">
        <v>196</v>
      </c>
      <c r="C18" s="1003"/>
      <c r="D18" s="1003"/>
      <c r="E18" s="1003" t="s">
        <v>77</v>
      </c>
      <c r="F18" s="1003"/>
      <c r="G18" s="1003"/>
      <c r="H18" s="939">
        <f>IF(C18&lt;&gt;"",'[2]CBL Score Standard'!$D74,IF(D18&lt;&gt;"",SUM('[2]CBL Score Standard'!$D74:$E74),IF(E18&lt;&gt;"",SUM('[2]CBL Score Standard'!$D74:$F74),IF(F18&lt;&gt;"",SUM('[2]CBL Score Standard'!$D74:$G74),IF(G18&lt;&gt;"",SUM('[2]CBL Score Standard'!$D74:$H74,0))))))</f>
        <v>0</v>
      </c>
      <c r="K18" s="1197"/>
      <c r="L18" s="1197"/>
      <c r="M18" s="1183"/>
      <c r="N18" s="1190"/>
      <c r="O18" s="1197"/>
      <c r="P18" s="888" t="s">
        <v>141</v>
      </c>
      <c r="Q18" s="1031"/>
      <c r="R18" s="1031"/>
      <c r="S18" s="1210"/>
      <c r="T18" s="1191"/>
      <c r="U18" s="1191"/>
      <c r="V18" s="1191"/>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ht="27.6" x14ac:dyDescent="0.3">
      <c r="A19" s="940" t="s">
        <v>55</v>
      </c>
      <c r="B19" s="933" t="s">
        <v>198</v>
      </c>
      <c r="C19" s="1003"/>
      <c r="D19" s="1003"/>
      <c r="E19" s="1003" t="s">
        <v>77</v>
      </c>
      <c r="F19" s="1003"/>
      <c r="G19" s="1003"/>
      <c r="H19" s="939">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028" t="s">
        <v>145</v>
      </c>
      <c r="Q19" s="890" t="s">
        <v>172</v>
      </c>
      <c r="R19" s="893" t="s">
        <v>173</v>
      </c>
      <c r="S19" s="70"/>
      <c r="T19" s="997"/>
      <c r="U19" s="997"/>
      <c r="V19" s="997" t="str">
        <f t="shared" ref="V19:V36" si="2">IF(AND(W19="Y",X19="Y"),"Passed",IF(T19="M","Passed", ""))</f>
        <v>Passed</v>
      </c>
      <c r="W19" s="997" t="s">
        <v>377</v>
      </c>
      <c r="X19" s="997" t="s">
        <v>377</v>
      </c>
      <c r="Y19" s="897" t="s">
        <v>174</v>
      </c>
      <c r="Z19" s="981">
        <f t="shared" ref="Z19:Z35" ca="1" si="3">DATEDIF(AA19,AB19,"m")/12+DATEDIF(AC19,AD19,"m")/12+DATEDIF(AE19,AF19,"m")/12+DATEDIF(AG19,AH19,"m")/12+DATEDIF(AI19,AJ19,"m")/12</f>
        <v>4.25</v>
      </c>
      <c r="AA19" s="982">
        <v>42583</v>
      </c>
      <c r="AB19" s="982">
        <f ca="1">TODAY()</f>
        <v>44144</v>
      </c>
      <c r="AC19" s="982"/>
      <c r="AD19" s="982"/>
      <c r="AE19" s="980"/>
      <c r="AF19" s="980"/>
      <c r="AG19" s="980"/>
      <c r="AH19" s="980"/>
      <c r="AI19" s="980"/>
      <c r="AJ19" s="980"/>
    </row>
    <row r="20" spans="1:36" ht="13.8" customHeight="1"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030"/>
      <c r="Q20" s="890" t="s">
        <v>179</v>
      </c>
      <c r="R20" s="893" t="s">
        <v>180</v>
      </c>
      <c r="S20" s="70"/>
      <c r="T20" s="997"/>
      <c r="U20" s="997"/>
      <c r="V20" s="997" t="str">
        <f t="shared" si="2"/>
        <v>Passed</v>
      </c>
      <c r="W20" s="997" t="s">
        <v>377</v>
      </c>
      <c r="X20" s="997" t="s">
        <v>377</v>
      </c>
      <c r="Y20" s="897" t="s">
        <v>181</v>
      </c>
      <c r="Z20" s="981">
        <f t="shared" ca="1" si="3"/>
        <v>2.5</v>
      </c>
      <c r="AA20" s="982">
        <v>43221</v>
      </c>
      <c r="AB20" s="982">
        <f ca="1">TODAY()</f>
        <v>44144</v>
      </c>
      <c r="AC20" s="982"/>
      <c r="AD20" s="982"/>
      <c r="AE20" s="980"/>
      <c r="AF20" s="980"/>
      <c r="AG20" s="980"/>
      <c r="AH20" s="980"/>
      <c r="AI20" s="980"/>
      <c r="AJ20" s="980"/>
    </row>
    <row r="21" spans="1:36" x14ac:dyDescent="0.3">
      <c r="A21" s="940" t="s">
        <v>55</v>
      </c>
      <c r="B21" s="933" t="s">
        <v>664</v>
      </c>
      <c r="C21" s="1003"/>
      <c r="D21" s="1003"/>
      <c r="E21" s="1005"/>
      <c r="F21" s="1002" t="s">
        <v>77</v>
      </c>
      <c r="G21" s="1002"/>
      <c r="H21" s="939">
        <f>IF(C21&lt;&gt;"",'[2]CBL Score Standard'!$D77,IF(D21&lt;&gt;"",SUM('[2]CBL Score Standard'!$D77:$E77),IF(E21&lt;&gt;"",SUM('[2]CBL Score Standard'!$D77:$F77),IF(F21&lt;&gt;"",SUM('[2]CBL Score Standard'!$D77:$G77),IF(G21&lt;&gt;"",SUM('[2]CBL Score Standard'!$D77:$H77,0))))))</f>
        <v>4.9445609829187893E-2</v>
      </c>
      <c r="K21" s="1029"/>
      <c r="L21" s="1029"/>
      <c r="M21" s="934" t="s">
        <v>6</v>
      </c>
      <c r="N21" s="889" t="s">
        <v>56</v>
      </c>
      <c r="O21" s="923" t="s">
        <v>182</v>
      </c>
      <c r="P21" s="995">
        <v>43609</v>
      </c>
      <c r="Q21" s="892" t="s">
        <v>172</v>
      </c>
      <c r="R21" s="898" t="s">
        <v>183</v>
      </c>
      <c r="S21" s="70"/>
      <c r="T21" s="997"/>
      <c r="U21" s="997"/>
      <c r="V21" s="997" t="str">
        <f t="shared" si="2"/>
        <v>Passed</v>
      </c>
      <c r="W21" s="997" t="s">
        <v>377</v>
      </c>
      <c r="X21" s="997" t="s">
        <v>377</v>
      </c>
      <c r="Y21" s="899" t="s">
        <v>184</v>
      </c>
      <c r="Z21" s="981">
        <f t="shared" ca="1" si="3"/>
        <v>3.5833333333333335</v>
      </c>
      <c r="AA21" s="982">
        <v>42826</v>
      </c>
      <c r="AB21" s="982">
        <f ca="1">TODAY()</f>
        <v>44144</v>
      </c>
      <c r="AC21" s="982"/>
      <c r="AD21" s="982"/>
      <c r="AE21" s="980"/>
      <c r="AF21" s="980"/>
      <c r="AG21" s="980"/>
      <c r="AH21" s="980"/>
      <c r="AI21" s="980"/>
      <c r="AJ21" s="980"/>
    </row>
    <row r="22" spans="1:36" ht="27.6" x14ac:dyDescent="0.3">
      <c r="A22" s="940" t="s">
        <v>55</v>
      </c>
      <c r="B22" s="933" t="s">
        <v>448</v>
      </c>
      <c r="C22" s="1003"/>
      <c r="D22" s="1003"/>
      <c r="E22" s="1005"/>
      <c r="F22" s="1002" t="s">
        <v>77</v>
      </c>
      <c r="G22" s="1002"/>
      <c r="H22" s="939">
        <f>IF(C22&lt;&gt;"",'[2]CBL Score Standard'!$D78,IF(D22&lt;&gt;"",SUM('[2]CBL Score Standard'!$D78:$E78),IF(E22&lt;&gt;"",SUM('[2]CBL Score Standard'!$D78:$F78),IF(F22&lt;&gt;"",SUM('[2]CBL Score Standard'!$D78:$G78),IF(G22&lt;&gt;"",SUM('[2]CBL Score Standard'!$D78:$H78,0))))))</f>
        <v>4.9445609829187893E-2</v>
      </c>
      <c r="K22" s="1029"/>
      <c r="L22" s="1029"/>
      <c r="M22" s="934" t="s">
        <v>6</v>
      </c>
      <c r="N22" s="889" t="s">
        <v>144</v>
      </c>
      <c r="O22" s="923" t="s">
        <v>187</v>
      </c>
      <c r="P22" s="1029"/>
      <c r="Q22" s="890" t="s">
        <v>153</v>
      </c>
      <c r="R22" s="893" t="s">
        <v>156</v>
      </c>
      <c r="S22" s="889"/>
      <c r="T22" s="997" t="s">
        <v>72</v>
      </c>
      <c r="U22" s="997"/>
      <c r="V22" s="997" t="str">
        <f t="shared" si="2"/>
        <v>Passed</v>
      </c>
      <c r="W22" s="997"/>
      <c r="X22" s="997"/>
      <c r="Y22" s="897" t="s">
        <v>157</v>
      </c>
      <c r="Z22" s="981">
        <f t="shared" si="3"/>
        <v>0</v>
      </c>
      <c r="AA22" s="982"/>
      <c r="AB22" s="982"/>
      <c r="AC22" s="982"/>
      <c r="AD22" s="982"/>
      <c r="AE22" s="980"/>
      <c r="AF22" s="980"/>
      <c r="AG22" s="980"/>
      <c r="AH22" s="980"/>
      <c r="AI22" s="980"/>
      <c r="AJ22" s="980"/>
    </row>
    <row r="23" spans="1:36" ht="12.75" customHeight="1" x14ac:dyDescent="0.3">
      <c r="A23" s="940" t="s">
        <v>55</v>
      </c>
      <c r="B23" s="933" t="s">
        <v>665</v>
      </c>
      <c r="C23" s="1003"/>
      <c r="D23" s="1003"/>
      <c r="E23" s="1005"/>
      <c r="F23" s="1002" t="s">
        <v>77</v>
      </c>
      <c r="G23" s="1002"/>
      <c r="H23" s="939">
        <f>IF(C23&lt;&gt;"",'[2]CBL Score Standard'!$D79,IF(D23&lt;&gt;"",SUM('[2]CBL Score Standard'!$D79:$E79),IF(E23&lt;&gt;"",SUM('[2]CBL Score Standard'!$D79:$F79),IF(F23&lt;&gt;"",SUM('[2]CBL Score Standard'!$D79:$G79),IF(G23&lt;&gt;"",SUM('[2]CBL Score Standard'!$D79:$H79,0))))))</f>
        <v>4.9445609829187893E-2</v>
      </c>
      <c r="K23" s="1029"/>
      <c r="L23" s="1029"/>
      <c r="M23" s="934" t="s">
        <v>6</v>
      </c>
      <c r="N23" s="889" t="s">
        <v>144</v>
      </c>
      <c r="O23" s="923" t="s">
        <v>188</v>
      </c>
      <c r="P23" s="1029"/>
      <c r="Q23" s="892" t="s">
        <v>155</v>
      </c>
      <c r="R23" s="893" t="s">
        <v>158</v>
      </c>
      <c r="S23" s="889"/>
      <c r="T23" s="997" t="s">
        <v>72</v>
      </c>
      <c r="U23" s="997"/>
      <c r="V23" s="997" t="str">
        <f t="shared" si="2"/>
        <v>Passed</v>
      </c>
      <c r="W23" s="997"/>
      <c r="X23" s="997"/>
      <c r="Y23" s="894" t="s">
        <v>159</v>
      </c>
      <c r="Z23" s="981">
        <f t="shared" si="3"/>
        <v>0</v>
      </c>
      <c r="AA23" s="982"/>
      <c r="AB23" s="982"/>
      <c r="AC23" s="982"/>
      <c r="AD23" s="982"/>
      <c r="AE23" s="980"/>
      <c r="AF23" s="980"/>
      <c r="AG23" s="980"/>
      <c r="AH23" s="980"/>
      <c r="AI23" s="980"/>
      <c r="AJ23" s="980"/>
    </row>
    <row r="24" spans="1:36" ht="12.75" customHeight="1" x14ac:dyDescent="0.3">
      <c r="A24" s="940" t="s">
        <v>55</v>
      </c>
      <c r="B24" s="933" t="s">
        <v>238</v>
      </c>
      <c r="C24" s="1003"/>
      <c r="D24" s="1003"/>
      <c r="E24" s="1003" t="s">
        <v>77</v>
      </c>
      <c r="F24" s="1002"/>
      <c r="G24" s="1002"/>
      <c r="H24" s="939">
        <f>IF(C24&lt;&gt;"",'[2]CBL Score Standard'!$D80,IF(D24&lt;&gt;"",SUM('[2]CBL Score Standard'!$D80:$E80),IF(E24&lt;&gt;"",SUM('[2]CBL Score Standard'!$D80:$F80),IF(F24&lt;&gt;"",SUM('[2]CBL Score Standard'!$D80:$G80),IF(G24&lt;&gt;"",SUM('[2]CBL Score Standard'!$D80:$H80,0))))))</f>
        <v>0</v>
      </c>
      <c r="K24" s="1029"/>
      <c r="L24" s="1029"/>
      <c r="M24" s="934" t="s">
        <v>6</v>
      </c>
      <c r="N24" s="889" t="s">
        <v>144</v>
      </c>
      <c r="O24" s="923" t="s">
        <v>189</v>
      </c>
      <c r="P24" s="1029"/>
      <c r="Q24" s="976" t="s">
        <v>659</v>
      </c>
      <c r="R24" s="976" t="s">
        <v>278</v>
      </c>
      <c r="S24" s="889"/>
      <c r="T24" s="997" t="s">
        <v>72</v>
      </c>
      <c r="U24" s="997"/>
      <c r="V24" s="997" t="str">
        <f t="shared" si="2"/>
        <v>Passed</v>
      </c>
      <c r="W24" s="997"/>
      <c r="X24" s="997"/>
      <c r="Y24" s="899" t="s">
        <v>160</v>
      </c>
      <c r="Z24" s="981">
        <f t="shared" si="3"/>
        <v>0</v>
      </c>
      <c r="AA24" s="982"/>
      <c r="AB24" s="982"/>
      <c r="AC24" s="982"/>
      <c r="AD24" s="982"/>
      <c r="AE24" s="980"/>
      <c r="AF24" s="980"/>
      <c r="AG24" s="980"/>
      <c r="AH24" s="980"/>
      <c r="AI24" s="980"/>
      <c r="AJ24" s="980"/>
    </row>
    <row r="25" spans="1:36" ht="13.8" customHeight="1" x14ac:dyDescent="0.3">
      <c r="A25" s="940" t="s">
        <v>55</v>
      </c>
      <c r="B25" s="933" t="s">
        <v>515</v>
      </c>
      <c r="C25" s="1003"/>
      <c r="D25" s="1003"/>
      <c r="E25" s="1003"/>
      <c r="F25" s="1002"/>
      <c r="G25" s="1002"/>
      <c r="H25" s="939" t="b">
        <f>IF(C25&lt;&gt;"",'[2]CBL Score Standard'!$D81,IF(D25&lt;&gt;"",SUM('[2]CBL Score Standard'!$D81:$E81),IF(E25&lt;&gt;"",SUM('[2]CBL Score Standard'!$D81:$F81),IF(F25&lt;&gt;"",SUM('[2]CBL Score Standard'!$D81:$G81),IF(G25&lt;&gt;"",SUM('[2]CBL Score Standard'!$D81:$H81,0))))))</f>
        <v>0</v>
      </c>
      <c r="K25" s="1029"/>
      <c r="L25" s="1029"/>
      <c r="M25" s="934" t="s">
        <v>6</v>
      </c>
      <c r="N25" s="889" t="s">
        <v>144</v>
      </c>
      <c r="O25" s="923" t="s">
        <v>190</v>
      </c>
      <c r="P25" s="1029"/>
      <c r="Q25" s="890" t="s">
        <v>161</v>
      </c>
      <c r="R25" s="893" t="s">
        <v>162</v>
      </c>
      <c r="S25" s="889"/>
      <c r="T25" s="997" t="s">
        <v>72</v>
      </c>
      <c r="U25" s="997"/>
      <c r="V25" s="997" t="str">
        <f t="shared" si="2"/>
        <v>Passed</v>
      </c>
      <c r="W25" s="997"/>
      <c r="X25" s="997"/>
      <c r="Y25" s="899" t="s">
        <v>163</v>
      </c>
      <c r="Z25" s="981">
        <f t="shared" si="3"/>
        <v>0</v>
      </c>
      <c r="AA25" s="982"/>
      <c r="AB25" s="982"/>
      <c r="AC25" s="982"/>
      <c r="AD25" s="982"/>
      <c r="AE25" s="980"/>
      <c r="AF25" s="980"/>
      <c r="AG25" s="980"/>
      <c r="AH25" s="980"/>
      <c r="AI25" s="980"/>
      <c r="AJ25" s="980"/>
    </row>
    <row r="26" spans="1:36" ht="27.6"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030"/>
      <c r="Q26" s="890" t="s">
        <v>164</v>
      </c>
      <c r="R26" s="893" t="s">
        <v>165</v>
      </c>
      <c r="S26" s="69"/>
      <c r="T26" s="997" t="s">
        <v>72</v>
      </c>
      <c r="U26" s="997"/>
      <c r="V26" s="997" t="str">
        <f t="shared" si="2"/>
        <v>Passed</v>
      </c>
      <c r="W26" s="997"/>
      <c r="X26" s="997"/>
      <c r="Y26" s="899" t="s">
        <v>166</v>
      </c>
      <c r="Z26" s="981">
        <f t="shared" si="3"/>
        <v>0</v>
      </c>
      <c r="AA26" s="982"/>
      <c r="AB26" s="982"/>
      <c r="AC26" s="982"/>
      <c r="AD26" s="982"/>
      <c r="AE26" s="980"/>
      <c r="AF26" s="980"/>
      <c r="AG26" s="980"/>
      <c r="AH26" s="980"/>
      <c r="AI26" s="980"/>
      <c r="AJ26" s="980"/>
    </row>
    <row r="27" spans="1:36" ht="26.4" customHeight="1"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923" t="s">
        <v>192</v>
      </c>
      <c r="P27" s="995">
        <v>43608</v>
      </c>
      <c r="Q27" s="892" t="s">
        <v>383</v>
      </c>
      <c r="R27" s="898" t="s">
        <v>341</v>
      </c>
      <c r="S27" s="69" t="s">
        <v>254</v>
      </c>
      <c r="T27" s="84" t="s">
        <v>72</v>
      </c>
      <c r="U27" s="1000">
        <v>43608</v>
      </c>
      <c r="V27" s="997" t="s">
        <v>374</v>
      </c>
      <c r="W27" s="997"/>
      <c r="X27" s="997"/>
      <c r="Y27" s="899" t="s">
        <v>193</v>
      </c>
      <c r="Z27" s="981">
        <f t="shared" ca="1" si="3"/>
        <v>2.6666666666666665</v>
      </c>
      <c r="AA27" s="982">
        <v>43160</v>
      </c>
      <c r="AB27" s="982">
        <f ca="1">TODAY()</f>
        <v>44144</v>
      </c>
      <c r="AC27" s="982"/>
      <c r="AD27" s="982"/>
      <c r="AE27" s="980"/>
      <c r="AF27" s="980"/>
      <c r="AG27" s="980"/>
      <c r="AH27" s="980"/>
      <c r="AI27" s="980"/>
      <c r="AJ27" s="980"/>
    </row>
    <row r="28" spans="1:36" ht="41.4" x14ac:dyDescent="0.3">
      <c r="A28" s="940" t="s">
        <v>59</v>
      </c>
      <c r="B28" s="933" t="s">
        <v>684</v>
      </c>
      <c r="C28" s="1003"/>
      <c r="D28" s="1003"/>
      <c r="E28" s="1005" t="s">
        <v>77</v>
      </c>
      <c r="F28" s="1002"/>
      <c r="G28" s="1002"/>
      <c r="H28" s="939">
        <f>IF(C28&lt;&gt;"",'[2]CBL Score Standard'!$D84,IF(D28&lt;&gt;"",SUM('[2]CBL Score Standard'!$D84:$E84),IF(E28&lt;&gt;"",SUM('[2]CBL Score Standard'!$D84:$F84),IF(F28&lt;&gt;"",SUM('[2]CBL Score Standard'!$D84:$G84),IF(G28&lt;&gt;"",SUM('[2]CBL Score Standard'!$D84:$H84,0))))))</f>
        <v>2.8169014084507043E-2</v>
      </c>
      <c r="K28" s="1029"/>
      <c r="L28" s="1029"/>
      <c r="M28" s="934" t="s">
        <v>6</v>
      </c>
      <c r="N28" s="889" t="s">
        <v>55</v>
      </c>
      <c r="O28" s="923" t="s">
        <v>194</v>
      </c>
      <c r="P28" s="995">
        <v>43544</v>
      </c>
      <c r="Q28" s="976" t="s">
        <v>649</v>
      </c>
      <c r="R28" s="976" t="s">
        <v>650</v>
      </c>
      <c r="S28" s="69"/>
      <c r="T28" s="84"/>
      <c r="U28" s="997"/>
      <c r="V28" s="997" t="str">
        <f t="shared" si="2"/>
        <v/>
      </c>
      <c r="W28" s="997"/>
      <c r="X28" s="997"/>
      <c r="Y28" s="899" t="s">
        <v>195</v>
      </c>
      <c r="Z28" s="981">
        <f t="shared" si="3"/>
        <v>0</v>
      </c>
      <c r="AA28" s="982"/>
      <c r="AB28" s="982"/>
      <c r="AC28" s="982"/>
      <c r="AD28" s="982"/>
      <c r="AE28" s="980"/>
      <c r="AF28" s="980"/>
      <c r="AG28" s="980"/>
      <c r="AH28" s="980"/>
      <c r="AI28" s="980"/>
      <c r="AJ28" s="980"/>
    </row>
    <row r="29" spans="1:36" ht="27.6" x14ac:dyDescent="0.3">
      <c r="A29" s="940" t="s">
        <v>59</v>
      </c>
      <c r="B29" s="933" t="s">
        <v>683</v>
      </c>
      <c r="C29" s="1003"/>
      <c r="D29" s="1003"/>
      <c r="E29" s="1005" t="s">
        <v>77</v>
      </c>
      <c r="F29" s="1002"/>
      <c r="G29" s="1002"/>
      <c r="H29" s="939">
        <f>IF(C29&lt;&gt;"",'[2]CBL Score Standard'!$D85,IF(D29&lt;&gt;"",SUM('[2]CBL Score Standard'!$D85:$E85),IF(E29&lt;&gt;"",SUM('[2]CBL Score Standard'!$D85:$F85),IF(F29&lt;&gt;"",SUM('[2]CBL Score Standard'!$D85:$G85),IF(G29&lt;&gt;"",SUM('[2]CBL Score Standard'!$D85:$H85,0))))))</f>
        <v>2.8169014084507043E-2</v>
      </c>
      <c r="K29" s="1029"/>
      <c r="L29" s="1029"/>
      <c r="M29" s="934" t="s">
        <v>6</v>
      </c>
      <c r="N29" s="889" t="s">
        <v>55</v>
      </c>
      <c r="O29" s="923" t="s">
        <v>196</v>
      </c>
      <c r="P29" s="964" t="s">
        <v>145</v>
      </c>
      <c r="Q29" s="976" t="s">
        <v>651</v>
      </c>
      <c r="R29" s="976" t="s">
        <v>652</v>
      </c>
      <c r="S29" s="69"/>
      <c r="T29" s="84"/>
      <c r="U29" s="997"/>
      <c r="V29" s="997" t="str">
        <f t="shared" si="2"/>
        <v>Passed</v>
      </c>
      <c r="W29" s="997" t="s">
        <v>377</v>
      </c>
      <c r="X29" s="997" t="s">
        <v>377</v>
      </c>
      <c r="Y29" s="899" t="s">
        <v>197</v>
      </c>
      <c r="Z29" s="981">
        <f t="shared" si="3"/>
        <v>0.83333333333333337</v>
      </c>
      <c r="AA29" s="982">
        <v>42887</v>
      </c>
      <c r="AB29" s="982">
        <v>43191</v>
      </c>
      <c r="AC29" s="982"/>
      <c r="AD29" s="982"/>
      <c r="AE29" s="980"/>
      <c r="AF29" s="980"/>
      <c r="AG29" s="980"/>
      <c r="AH29" s="980"/>
      <c r="AI29" s="980"/>
      <c r="AJ29" s="980"/>
    </row>
    <row r="30" spans="1:36" ht="27.6" x14ac:dyDescent="0.3">
      <c r="A30" s="940" t="s">
        <v>149</v>
      </c>
      <c r="B30" s="933" t="s">
        <v>149</v>
      </c>
      <c r="C30" s="1002"/>
      <c r="D30" s="1002"/>
      <c r="E30" s="1002" t="s">
        <v>77</v>
      </c>
      <c r="F30" s="1002"/>
      <c r="G30" s="1002"/>
      <c r="H30" s="939">
        <f>IF(C30&lt;&gt;"",'[2]CBL Score Standard'!$D86,IF(D30&lt;&gt;"",SUM('[2]CBL Score Standard'!$D86:$E86),IF(E30&lt;&gt;"",SUM('[2]CBL Score Standard'!$D86:$F86),IF(F30&lt;&gt;"",SUM('[2]CBL Score Standard'!$D86:$G86),IF(G30&lt;&gt;"",SUM('[2]CBL Score Standard'!$D86:$H86,0))))))</f>
        <v>0.16558973290057469</v>
      </c>
      <c r="K30" s="1029"/>
      <c r="L30" s="1029"/>
      <c r="M30" s="934" t="s">
        <v>6</v>
      </c>
      <c r="N30" s="889" t="s">
        <v>55</v>
      </c>
      <c r="O30" s="923" t="s">
        <v>198</v>
      </c>
      <c r="P30" s="965"/>
      <c r="Q30" s="892" t="s">
        <v>199</v>
      </c>
      <c r="R30" s="898" t="s">
        <v>200</v>
      </c>
      <c r="S30" s="69"/>
      <c r="T30" s="84"/>
      <c r="U30" s="997"/>
      <c r="V30" s="997" t="str">
        <f t="shared" si="2"/>
        <v>Passed</v>
      </c>
      <c r="W30" s="997" t="s">
        <v>377</v>
      </c>
      <c r="X30" s="997" t="s">
        <v>377</v>
      </c>
      <c r="Y30" s="902" t="s">
        <v>201</v>
      </c>
      <c r="Z30" s="981">
        <f t="shared" si="3"/>
        <v>0</v>
      </c>
      <c r="AA30" s="982"/>
      <c r="AB30" s="982"/>
      <c r="AC30" s="982"/>
      <c r="AD30" s="982"/>
      <c r="AE30" s="980"/>
      <c r="AF30" s="980"/>
      <c r="AG30" s="980"/>
      <c r="AH30" s="980"/>
      <c r="AI30" s="980"/>
      <c r="AJ30" s="980"/>
    </row>
    <row r="31" spans="1:36" ht="27.6" x14ac:dyDescent="0.3">
      <c r="A31" s="940" t="s">
        <v>149</v>
      </c>
      <c r="B31" s="933" t="s">
        <v>370</v>
      </c>
      <c r="C31" s="1003"/>
      <c r="D31" s="1003"/>
      <c r="E31" s="1004"/>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923" t="s">
        <v>202</v>
      </c>
      <c r="P31" s="995">
        <v>43629</v>
      </c>
      <c r="Q31" s="892" t="s">
        <v>384</v>
      </c>
      <c r="R31" s="898" t="s">
        <v>385</v>
      </c>
      <c r="S31" s="69"/>
      <c r="T31" s="84"/>
      <c r="U31" s="997"/>
      <c r="V31" s="997" t="str">
        <f t="shared" si="2"/>
        <v/>
      </c>
      <c r="W31" s="997"/>
      <c r="X31" s="997"/>
      <c r="Y31" s="902" t="s">
        <v>203</v>
      </c>
      <c r="Z31" s="981">
        <f t="shared" si="3"/>
        <v>0</v>
      </c>
      <c r="AA31" s="982"/>
      <c r="AB31" s="982"/>
      <c r="AC31" s="982"/>
      <c r="AD31" s="982"/>
      <c r="AE31" s="980"/>
      <c r="AF31" s="980"/>
      <c r="AG31" s="980"/>
      <c r="AH31" s="980"/>
      <c r="AI31" s="980"/>
      <c r="AJ31" s="980"/>
    </row>
    <row r="32" spans="1:36" ht="26.4" customHeight="1" x14ac:dyDescent="0.3">
      <c r="A32" s="940" t="s">
        <v>31</v>
      </c>
      <c r="B32" s="933" t="s">
        <v>660</v>
      </c>
      <c r="C32" s="1002"/>
      <c r="D32" s="1002"/>
      <c r="E32" s="1002"/>
      <c r="F32" s="1002" t="s">
        <v>77</v>
      </c>
      <c r="G32" s="1002"/>
      <c r="H32" s="939">
        <f>IF(C32&lt;&gt;"",'[2]CBL Score Standard'!$D88,IF(D32&lt;&gt;"",SUM('[2]CBL Score Standard'!$D88:$E88),IF(E32&lt;&gt;"",SUM('[2]CBL Score Standard'!$D88:$F88),IF(F32&lt;&gt;"",SUM('[2]CBL Score Standard'!$D88:$G88),IF(G32&lt;&gt;"",SUM('[2]CBL Score Standard'!$D88:$H88,0))))))</f>
        <v>0.18686632864525554</v>
      </c>
      <c r="K32" s="1029"/>
      <c r="L32" s="1029"/>
      <c r="M32" s="934" t="s">
        <v>6</v>
      </c>
      <c r="N32" s="889" t="s">
        <v>56</v>
      </c>
      <c r="O32" s="923" t="s">
        <v>427</v>
      </c>
      <c r="P32" s="995">
        <v>43613</v>
      </c>
      <c r="Q32" s="892" t="s">
        <v>167</v>
      </c>
      <c r="R32" s="898" t="s">
        <v>204</v>
      </c>
      <c r="S32" s="69" t="s">
        <v>254</v>
      </c>
      <c r="T32" s="84" t="s">
        <v>72</v>
      </c>
      <c r="U32" s="993">
        <v>43761</v>
      </c>
      <c r="V32" s="1001" t="s">
        <v>374</v>
      </c>
      <c r="W32" s="997" t="s">
        <v>377</v>
      </c>
      <c r="X32" s="997" t="s">
        <v>377</v>
      </c>
      <c r="Y32" s="899" t="s">
        <v>205</v>
      </c>
      <c r="Z32" s="981">
        <f t="shared" ca="1" si="3"/>
        <v>3.5</v>
      </c>
      <c r="AA32" s="982">
        <v>42856</v>
      </c>
      <c r="AB32" s="982">
        <f ca="1">TODAY()</f>
        <v>44144</v>
      </c>
      <c r="AC32" s="982"/>
      <c r="AD32" s="982"/>
      <c r="AE32" s="980"/>
      <c r="AF32" s="980"/>
      <c r="AG32" s="980"/>
      <c r="AH32" s="980"/>
      <c r="AI32" s="980"/>
      <c r="AJ32" s="980"/>
    </row>
    <row r="33" spans="1:36" ht="27.6" x14ac:dyDescent="0.3">
      <c r="A33" s="940" t="s">
        <v>31</v>
      </c>
      <c r="B33" s="933" t="s">
        <v>175</v>
      </c>
      <c r="C33" s="1003"/>
      <c r="D33" s="1002"/>
      <c r="E33" s="1002"/>
      <c r="F33" s="1002" t="s">
        <v>77</v>
      </c>
      <c r="G33" s="1002"/>
      <c r="H33" s="939">
        <f>IF(C33&lt;&gt;"",'[2]CBL Score Standard'!$D89,IF(D33&lt;&gt;"",SUM('[2]CBL Score Standard'!$D89:$E89),IF(E33&lt;&gt;"",SUM('[2]CBL Score Standard'!$D89:$F89),IF(F33&lt;&gt;"",SUM('[2]CBL Score Standard'!$D89:$G89),IF(G33&lt;&gt;"",SUM('[2]CBL Score Standard'!$D89:$H89,0))))))</f>
        <v>0.18686632864525554</v>
      </c>
      <c r="K33" s="1029"/>
      <c r="L33" s="1029"/>
      <c r="M33" s="934" t="s">
        <v>6</v>
      </c>
      <c r="N33" s="889" t="s">
        <v>0</v>
      </c>
      <c r="O33" s="923" t="s">
        <v>426</v>
      </c>
      <c r="P33" s="892" t="s">
        <v>145</v>
      </c>
      <c r="Q33" s="892" t="s">
        <v>206</v>
      </c>
      <c r="R33" s="893" t="s">
        <v>206</v>
      </c>
      <c r="S33" s="393" t="s">
        <v>254</v>
      </c>
      <c r="T33" s="394" t="s">
        <v>72</v>
      </c>
      <c r="U33" s="997"/>
      <c r="V33" s="997" t="str">
        <f t="shared" si="2"/>
        <v>Passed</v>
      </c>
      <c r="W33" s="997"/>
      <c r="X33" s="997"/>
      <c r="Y33" s="894"/>
      <c r="Z33" s="981">
        <f t="shared" si="3"/>
        <v>0</v>
      </c>
      <c r="AA33" s="982"/>
      <c r="AB33" s="982"/>
      <c r="AC33" s="982"/>
      <c r="AD33" s="982"/>
      <c r="AE33" s="980"/>
      <c r="AF33" s="980"/>
      <c r="AG33" s="980"/>
      <c r="AH33" s="980"/>
      <c r="AI33" s="980"/>
      <c r="AJ33" s="980"/>
    </row>
    <row r="34" spans="1:36" ht="13.8" customHeight="1" x14ac:dyDescent="0.3">
      <c r="A34" s="940" t="s">
        <v>46</v>
      </c>
      <c r="B34" s="933" t="s">
        <v>171</v>
      </c>
      <c r="C34" s="1003"/>
      <c r="D34" s="1002"/>
      <c r="E34" s="1002"/>
      <c r="F34" s="1002" t="s">
        <v>77</v>
      </c>
      <c r="G34" s="1002"/>
      <c r="H34" s="939">
        <f>IF(C34&lt;&gt;"",'[2]CBL Score Standard'!$D90,IF(D34&lt;&gt;"",SUM('[2]CBL Score Standard'!$D90:$E90),IF(E34&lt;&gt;"",SUM('[2]CBL Score Standard'!$D90:$F90),IF(F34&lt;&gt;"",SUM('[2]CBL Score Standard'!$D90:$G90),IF(G34&lt;&gt;"",SUM('[2]CBL Score Standard'!$D90:$H90,0))))))</f>
        <v>9.5957237736164644E-2</v>
      </c>
      <c r="K34" s="1029"/>
      <c r="L34" s="1029"/>
      <c r="M34" s="934" t="s">
        <v>6</v>
      </c>
      <c r="N34" s="889" t="s">
        <v>53</v>
      </c>
      <c r="O34" s="926" t="s">
        <v>371</v>
      </c>
      <c r="P34" s="892" t="s">
        <v>145</v>
      </c>
      <c r="Q34" s="892" t="s">
        <v>164</v>
      </c>
      <c r="R34" s="898" t="s">
        <v>207</v>
      </c>
      <c r="S34" s="69"/>
      <c r="T34" s="84"/>
      <c r="U34" s="997"/>
      <c r="V34" s="997" t="str">
        <f t="shared" si="2"/>
        <v/>
      </c>
      <c r="W34" s="997"/>
      <c r="X34" s="997"/>
      <c r="Y34" s="902" t="s">
        <v>208</v>
      </c>
      <c r="Z34" s="981">
        <f t="shared" si="3"/>
        <v>0</v>
      </c>
      <c r="AA34" s="982"/>
      <c r="AB34" s="982"/>
      <c r="AC34" s="982"/>
      <c r="AD34" s="982"/>
      <c r="AE34" s="980"/>
      <c r="AF34" s="980"/>
      <c r="AG34" s="980"/>
      <c r="AH34" s="980"/>
      <c r="AI34" s="980"/>
      <c r="AJ34" s="980"/>
    </row>
    <row r="35" spans="1:36" ht="13.8" customHeight="1" x14ac:dyDescent="0.3">
      <c r="A35" s="940" t="s">
        <v>2</v>
      </c>
      <c r="B35" s="933" t="s">
        <v>234</v>
      </c>
      <c r="C35" s="1003"/>
      <c r="D35" s="1003"/>
      <c r="E35" s="1003"/>
      <c r="F35" s="1002"/>
      <c r="G35" s="1002"/>
      <c r="H35" s="939" t="b">
        <f>IF(C35&lt;&gt;"",'[2]CBL Score Standard'!$D91,IF(D35&lt;&gt;"",SUM('[2]CBL Score Standard'!$D91:$E91),IF(E35&lt;&gt;"",SUM('[2]CBL Score Standard'!$D91:$F91),IF(F35&lt;&gt;"",SUM('[2]CBL Score Standard'!$D91:$G91),IF(G35&lt;&gt;"",SUM('[2]CBL Score Standard'!$D91:$H91,0))))))</f>
        <v>0</v>
      </c>
      <c r="K35" s="1030"/>
      <c r="L35" s="1030"/>
      <c r="M35" s="934" t="s">
        <v>6</v>
      </c>
      <c r="N35" s="889" t="s">
        <v>54</v>
      </c>
      <c r="O35" s="923" t="s">
        <v>345</v>
      </c>
      <c r="P35" s="995">
        <v>43644</v>
      </c>
      <c r="Q35" s="892" t="s">
        <v>209</v>
      </c>
      <c r="R35" s="898" t="s">
        <v>210</v>
      </c>
      <c r="S35" s="69" t="s">
        <v>254</v>
      </c>
      <c r="T35" s="84" t="s">
        <v>72</v>
      </c>
      <c r="U35" s="999">
        <v>43756</v>
      </c>
      <c r="V35" s="1001" t="s">
        <v>374</v>
      </c>
      <c r="W35" s="997"/>
      <c r="X35" s="997"/>
      <c r="Y35" s="973" t="s">
        <v>629</v>
      </c>
      <c r="Z35" s="981">
        <f t="shared" ca="1" si="3"/>
        <v>3.5</v>
      </c>
      <c r="AA35" s="982">
        <v>42856</v>
      </c>
      <c r="AB35" s="982">
        <f ca="1">TODAY()</f>
        <v>44144</v>
      </c>
      <c r="AC35" s="982"/>
      <c r="AD35" s="982"/>
      <c r="AE35" s="980"/>
      <c r="AF35" s="980"/>
      <c r="AG35" s="980"/>
      <c r="AH35" s="980"/>
      <c r="AI35" s="980"/>
      <c r="AJ35" s="980"/>
    </row>
    <row r="36" spans="1:36" x14ac:dyDescent="0.3">
      <c r="A36" s="940" t="s">
        <v>54</v>
      </c>
      <c r="B36" s="933" t="s">
        <v>425</v>
      </c>
      <c r="C36" s="1002"/>
      <c r="D36" s="1002"/>
      <c r="E36" s="1005" t="s">
        <v>77</v>
      </c>
      <c r="F36" s="1002"/>
      <c r="G36" s="1002"/>
      <c r="H36" s="939">
        <f>IF(C36&lt;&gt;"",'[2]CBL Score Standard'!$D92,IF(D36&lt;&gt;"",SUM('[2]CBL Score Standard'!$D92:$E92),IF(E36&lt;&gt;"",SUM('[2]CBL Score Standard'!$D92:$F92),IF(F36&lt;&gt;"",SUM('[2]CBL Score Standard'!$D92:$G92),IF(G36&lt;&gt;"",SUM('[2]CBL Score Standard'!$D92:$H92,0))))))</f>
        <v>0.16558973290057469</v>
      </c>
      <c r="K36" s="884"/>
      <c r="L36" s="884"/>
      <c r="M36" s="884"/>
      <c r="N36" s="928"/>
      <c r="O36" s="884"/>
      <c r="P36" s="884"/>
      <c r="Q36" s="884"/>
      <c r="R36" s="884"/>
      <c r="S36" s="884"/>
      <c r="T36" s="996"/>
      <c r="U36" s="996"/>
      <c r="V36" s="997" t="str">
        <f t="shared" si="2"/>
        <v/>
      </c>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2"/>
      <c r="E37" s="1005" t="s">
        <v>77</v>
      </c>
      <c r="F37" s="1002"/>
      <c r="G37" s="1002"/>
      <c r="H37" s="939">
        <f>IF(C37&lt;&gt;"",'[2]CBL Score Standard'!$D93,IF(D37&lt;&gt;"",SUM('[2]CBL Score Standard'!$D93:$E93),IF(E37&lt;&gt;"",SUM('[2]CBL Score Standard'!$D93:$F93),IF(F37&lt;&gt;"",SUM('[2]CBL Score Standard'!$D93:$G93),IF(G37&lt;&gt;"",SUM('[2]CBL Score Standard'!$D93:$H93,0))))))</f>
        <v>7.468064199148379E-2</v>
      </c>
      <c r="K37" s="1193" t="s">
        <v>211</v>
      </c>
      <c r="L37" s="1194"/>
      <c r="M37" s="1194"/>
      <c r="N37" s="1194"/>
      <c r="O37" s="1194"/>
      <c r="P37" s="1194"/>
      <c r="Q37" s="1194"/>
      <c r="R37" s="1194"/>
      <c r="S37" s="1194"/>
      <c r="T37" s="1194"/>
      <c r="U37" s="1194"/>
      <c r="V37" s="1194"/>
      <c r="W37" s="1194"/>
      <c r="X37" s="1194"/>
      <c r="Y37" s="1195"/>
      <c r="Z37" s="985"/>
      <c r="AA37" s="1026"/>
      <c r="AB37" s="1026"/>
      <c r="AC37" s="1026"/>
      <c r="AD37" s="1026"/>
      <c r="AE37" s="1026"/>
      <c r="AF37" s="1026"/>
      <c r="AG37" s="1026"/>
      <c r="AH37" s="1026"/>
      <c r="AI37" s="1026"/>
      <c r="AJ37" s="1026"/>
    </row>
    <row r="38" spans="1:36" ht="23.4" customHeight="1" x14ac:dyDescent="0.3">
      <c r="A38" s="940" t="s">
        <v>54</v>
      </c>
      <c r="B38" s="933" t="s">
        <v>231</v>
      </c>
      <c r="C38" s="1003"/>
      <c r="D38" s="1003" t="s">
        <v>77</v>
      </c>
      <c r="E38" s="1002"/>
      <c r="F38" s="1002"/>
      <c r="G38" s="1002"/>
      <c r="H38" s="939">
        <f>IF(C38&lt;&gt;"",'[2]CBL Score Standard'!$D94,IF(D38&lt;&gt;"",SUM('[2]CBL Score Standard'!$D94:$E94),IF(E38&lt;&gt;"",SUM('[2]CBL Score Standard'!$D94:$F94),IF(F38&lt;&gt;"",SUM('[2]CBL Score Standard'!$D94:$G94),IF(G38&lt;&gt;"",SUM('[2]CBL Score Standard'!$D94:$H94,0))))))</f>
        <v>0</v>
      </c>
      <c r="K38" s="1211" t="s">
        <v>133</v>
      </c>
      <c r="L38" s="1211" t="s">
        <v>91</v>
      </c>
      <c r="M38" s="1182" t="s">
        <v>75</v>
      </c>
      <c r="N38" s="1184" t="s">
        <v>134</v>
      </c>
      <c r="O38" s="1184" t="s">
        <v>135</v>
      </c>
      <c r="P38" s="1037" t="s">
        <v>136</v>
      </c>
      <c r="Q38" s="1037" t="s">
        <v>137</v>
      </c>
      <c r="R38" s="1037" t="s">
        <v>138</v>
      </c>
      <c r="S38" s="1212" t="s">
        <v>139</v>
      </c>
      <c r="T38" s="1191" t="s">
        <v>344</v>
      </c>
      <c r="U38" s="1191" t="s">
        <v>342</v>
      </c>
      <c r="V38" s="1191"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940" t="s">
        <v>53</v>
      </c>
      <c r="B39" s="933" t="s">
        <v>371</v>
      </c>
      <c r="C39" s="1003"/>
      <c r="D39" s="1004"/>
      <c r="E39" s="1004" t="s">
        <v>77</v>
      </c>
      <c r="F39" s="1002"/>
      <c r="G39" s="1002"/>
      <c r="H39" s="939">
        <f>IF(C39&lt;&gt;"",'[2]CBL Score Standard'!$D95,IF(D39&lt;&gt;"",SUM('[2]CBL Score Standard'!$D95:$E95),IF(E39&lt;&gt;"",SUM('[2]CBL Score Standard'!$D95:$F95),IF(F39&lt;&gt;"",SUM('[2]CBL Score Standard'!$D95:$G95),IF(G39&lt;&gt;"",SUM('[2]CBL Score Standard'!$D95:$H95,0))))))</f>
        <v>3.7340320995741895E-2</v>
      </c>
      <c r="K39" s="1197"/>
      <c r="L39" s="1197"/>
      <c r="M39" s="1183"/>
      <c r="N39" s="1190"/>
      <c r="O39" s="1185"/>
      <c r="P39" s="888" t="s">
        <v>141</v>
      </c>
      <c r="Q39" s="1031"/>
      <c r="R39" s="1031"/>
      <c r="S39" s="1210"/>
      <c r="T39" s="1191"/>
      <c r="U39" s="1191"/>
      <c r="V39" s="1191"/>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ht="27.6" x14ac:dyDescent="0.3">
      <c r="A40" s="940" t="s">
        <v>53</v>
      </c>
      <c r="B40" s="933" t="s">
        <v>223</v>
      </c>
      <c r="C40" s="1003"/>
      <c r="D40" s="1003"/>
      <c r="E40" s="1004" t="s">
        <v>77</v>
      </c>
      <c r="F40" s="1002"/>
      <c r="G40" s="1002"/>
      <c r="H40" s="939">
        <f>IF(C40&lt;&gt;"",'[2]CBL Score Standard'!$D96,IF(D40&lt;&gt;"",SUM('[2]CBL Score Standard'!$D96:$E96),IF(E40&lt;&gt;"",SUM('[2]CBL Score Standard'!$D96:$F96),IF(F40&lt;&gt;"",SUM('[2]CBL Score Standard'!$D96:$G96),IF(G40&lt;&gt;"",SUM('[2]CBL Score Standard'!$D96:$H96,0))))))</f>
        <v>1.4084507042253521E-2</v>
      </c>
      <c r="K40" s="1028" t="s">
        <v>142</v>
      </c>
      <c r="L40" s="1028" t="s">
        <v>143</v>
      </c>
      <c r="M40" s="934" t="s">
        <v>7</v>
      </c>
      <c r="N40" s="889" t="s">
        <v>56</v>
      </c>
      <c r="O40" s="923" t="s">
        <v>663</v>
      </c>
      <c r="P40" s="964" t="s">
        <v>145</v>
      </c>
      <c r="Q40" s="892" t="s">
        <v>212</v>
      </c>
      <c r="R40" s="898" t="s">
        <v>213</v>
      </c>
      <c r="S40" s="919" t="s">
        <v>254</v>
      </c>
      <c r="T40" s="620" t="s">
        <v>72</v>
      </c>
      <c r="U40" s="997"/>
      <c r="V40" s="997" t="str">
        <f t="shared" ref="V40:V48" si="4">IF(AND(W40="Y",X40="Y"),"Passed",IF(T40="M","Passed", ""))</f>
        <v>Passed</v>
      </c>
      <c r="W40" s="997" t="s">
        <v>377</v>
      </c>
      <c r="X40" s="997" t="s">
        <v>377</v>
      </c>
      <c r="Y40" s="899" t="s">
        <v>214</v>
      </c>
      <c r="Z40" s="981">
        <f t="shared" ref="Z40:Z55" ca="1" si="5">DATEDIF(AA40,AB40,"m")/12+DATEDIF(AC40,AD40,"m")/12+DATEDIF(AE40,AF40,"m")/12+DATEDIF(AG40,AH40,"m")/12+DATEDIF(AI40,AJ40,"m")/12</f>
        <v>2.4166666666666665</v>
      </c>
      <c r="AA40" s="982">
        <v>43252</v>
      </c>
      <c r="AB40" s="982">
        <f ca="1">TODAY()</f>
        <v>44144</v>
      </c>
      <c r="AC40" s="982"/>
      <c r="AD40" s="982"/>
      <c r="AE40" s="980"/>
      <c r="AF40" s="980"/>
      <c r="AG40" s="980"/>
      <c r="AH40" s="980"/>
      <c r="AI40" s="980"/>
      <c r="AJ40" s="980"/>
    </row>
    <row r="41" spans="1:36" ht="13.8" customHeight="1" x14ac:dyDescent="0.3">
      <c r="A41" s="940" t="s">
        <v>53</v>
      </c>
      <c r="B41" s="933" t="s">
        <v>226</v>
      </c>
      <c r="C41" s="1003"/>
      <c r="D41" s="1003"/>
      <c r="E41" s="1004"/>
      <c r="F41" s="1002"/>
      <c r="G41" s="1002"/>
      <c r="H41" s="939" t="b">
        <f>IF(C41&lt;&gt;"",'[2]CBL Score Standard'!$D97,IF(D41&lt;&gt;"",SUM('[2]CBL Score Standard'!$D97:$E97),IF(E41&lt;&gt;"",SUM('[2]CBL Score Standard'!$D97:$F97),IF(F41&lt;&gt;"",SUM('[2]CBL Score Standard'!$D97:$G97),IF(G41&lt;&gt;"",SUM('[2]CBL Score Standard'!$D97:$H97,0))))))</f>
        <v>0</v>
      </c>
      <c r="K41" s="1029"/>
      <c r="L41" s="1029"/>
      <c r="M41" s="934" t="s">
        <v>7</v>
      </c>
      <c r="N41" s="889" t="s">
        <v>56</v>
      </c>
      <c r="O41" s="923" t="s">
        <v>215</v>
      </c>
      <c r="P41" s="966"/>
      <c r="Q41" s="892" t="s">
        <v>164</v>
      </c>
      <c r="R41" s="898" t="s">
        <v>207</v>
      </c>
      <c r="S41" s="919" t="s">
        <v>254</v>
      </c>
      <c r="T41" s="620" t="s">
        <v>72</v>
      </c>
      <c r="U41" s="997"/>
      <c r="V41" s="997" t="str">
        <f t="shared" si="4"/>
        <v>Passed</v>
      </c>
      <c r="W41" s="997" t="s">
        <v>377</v>
      </c>
      <c r="X41" s="997" t="s">
        <v>377</v>
      </c>
      <c r="Y41" s="902" t="s">
        <v>216</v>
      </c>
      <c r="Z41" s="981">
        <f t="shared" ca="1" si="5"/>
        <v>2.5833333333333335</v>
      </c>
      <c r="AA41" s="982">
        <v>43191</v>
      </c>
      <c r="AB41" s="982">
        <f ca="1">TODAY()</f>
        <v>44144</v>
      </c>
      <c r="AC41" s="982"/>
      <c r="AD41" s="982"/>
      <c r="AE41" s="980"/>
      <c r="AF41" s="980"/>
      <c r="AG41" s="980"/>
      <c r="AH41" s="980"/>
      <c r="AI41" s="980"/>
      <c r="AJ41" s="980"/>
    </row>
    <row r="42" spans="1:36" ht="26.4" customHeight="1" x14ac:dyDescent="0.3">
      <c r="A42" s="940" t="s">
        <v>53</v>
      </c>
      <c r="B42" s="933" t="s">
        <v>239</v>
      </c>
      <c r="C42" s="1003"/>
      <c r="D42" s="1003"/>
      <c r="E42" s="1003" t="s">
        <v>77</v>
      </c>
      <c r="F42" s="1002"/>
      <c r="G42" s="1002"/>
      <c r="H42" s="939">
        <f>IF(C42&lt;&gt;"",'[2]CBL Score Standard'!$D98,IF(D42&lt;&gt;"",SUM('[2]CBL Score Standard'!$D98:$E98),IF(E42&lt;&gt;"",SUM('[2]CBL Score Standard'!$D98:$F98),IF(F42&lt;&gt;"",SUM('[2]CBL Score Standard'!$D98:$G98),IF(G42&lt;&gt;"",SUM('[2]CBL Score Standard'!$D98:$H98,0))))))</f>
        <v>0</v>
      </c>
      <c r="K42" s="1029"/>
      <c r="L42" s="1029"/>
      <c r="M42" s="934" t="s">
        <v>7</v>
      </c>
      <c r="N42" s="889" t="s">
        <v>55</v>
      </c>
      <c r="O42" s="927" t="s">
        <v>664</v>
      </c>
      <c r="P42" s="966"/>
      <c r="Q42" s="976" t="s">
        <v>653</v>
      </c>
      <c r="R42" s="976" t="s">
        <v>654</v>
      </c>
      <c r="S42" s="919" t="s">
        <v>254</v>
      </c>
      <c r="T42" s="620" t="s">
        <v>72</v>
      </c>
      <c r="U42" s="997"/>
      <c r="V42" s="997" t="str">
        <f t="shared" si="4"/>
        <v>Passed</v>
      </c>
      <c r="W42" s="997" t="s">
        <v>377</v>
      </c>
      <c r="X42" s="997" t="s">
        <v>377</v>
      </c>
      <c r="Y42" s="905" t="s">
        <v>249</v>
      </c>
      <c r="Z42" s="981">
        <f t="shared" ca="1" si="5"/>
        <v>2.5833333333333335</v>
      </c>
      <c r="AA42" s="982">
        <v>43191</v>
      </c>
      <c r="AB42" s="982">
        <f ca="1">TODAY()</f>
        <v>44144</v>
      </c>
      <c r="AC42" s="982"/>
      <c r="AD42" s="982"/>
      <c r="AE42" s="980"/>
      <c r="AF42" s="980"/>
      <c r="AG42" s="980"/>
      <c r="AH42" s="980"/>
      <c r="AI42" s="980"/>
      <c r="AJ42" s="980"/>
    </row>
    <row r="43" spans="1:36" ht="55.2" x14ac:dyDescent="0.3">
      <c r="A43" s="940" t="s">
        <v>0</v>
      </c>
      <c r="B43" s="933" t="s">
        <v>426</v>
      </c>
      <c r="C43" s="1003"/>
      <c r="D43" s="1002"/>
      <c r="E43" s="1002" t="s">
        <v>77</v>
      </c>
      <c r="F43" s="1002"/>
      <c r="G43" s="1002"/>
      <c r="H43" s="939">
        <f>IF(C43&lt;&gt;"",'[2]CBL Score Standard'!$D99,IF(D43&lt;&gt;"",SUM('[2]CBL Score Standard'!$D99:$E99),IF(E43&lt;&gt;"",SUM('[2]CBL Score Standard'!$D99:$F99),IF(F43&lt;&gt;"",SUM('[2]CBL Score Standard'!$D99:$G99),IF(G43&lt;&gt;"",SUM('[2]CBL Score Standard'!$D99:$H99,0))))))</f>
        <v>7.468064199148379E-2</v>
      </c>
      <c r="K43" s="1029"/>
      <c r="L43" s="1029"/>
      <c r="M43" s="934" t="s">
        <v>7</v>
      </c>
      <c r="N43" s="889" t="s">
        <v>55</v>
      </c>
      <c r="O43" s="923" t="s">
        <v>448</v>
      </c>
      <c r="P43" s="965"/>
      <c r="Q43" s="976" t="s">
        <v>655</v>
      </c>
      <c r="R43" s="976" t="s">
        <v>656</v>
      </c>
      <c r="S43" s="919" t="s">
        <v>254</v>
      </c>
      <c r="T43" s="620" t="s">
        <v>72</v>
      </c>
      <c r="U43" s="997"/>
      <c r="V43" s="997" t="str">
        <f t="shared" si="4"/>
        <v>Passed</v>
      </c>
      <c r="W43" s="997" t="s">
        <v>377</v>
      </c>
      <c r="X43" s="997" t="s">
        <v>377</v>
      </c>
      <c r="Y43" s="902" t="s">
        <v>219</v>
      </c>
      <c r="Z43" s="981">
        <f t="shared" ca="1" si="5"/>
        <v>2.5833333333333335</v>
      </c>
      <c r="AA43" s="982">
        <v>43191</v>
      </c>
      <c r="AB43" s="982">
        <f ca="1">TODAY()</f>
        <v>44144</v>
      </c>
      <c r="AC43" s="982"/>
      <c r="AD43" s="982"/>
      <c r="AE43" s="980"/>
      <c r="AF43" s="980"/>
      <c r="AG43" s="980"/>
      <c r="AH43" s="980"/>
      <c r="AI43" s="980"/>
      <c r="AJ43" s="980"/>
    </row>
    <row r="44" spans="1:36" ht="27.6" customHeight="1" x14ac:dyDescent="0.3">
      <c r="A44" s="940" t="s">
        <v>41</v>
      </c>
      <c r="B44" s="933" t="s">
        <v>450</v>
      </c>
      <c r="C44" s="1002"/>
      <c r="D44" s="1002"/>
      <c r="E44" s="1005" t="s">
        <v>77</v>
      </c>
      <c r="F44" s="1002"/>
      <c r="G44" s="1002"/>
      <c r="H44" s="939">
        <f>IF(C44&lt;&gt;"",'[2]CBL Score Standard'!$D100,IF(D44&lt;&gt;"",SUM('[2]CBL Score Standard'!$D100:$E100),IF(E44&lt;&gt;"",SUM('[2]CBL Score Standard'!$D100:$F100),IF(F44&lt;&gt;"",SUM('[2]CBL Score Standard'!$D100:$G100),IF(G44&lt;&gt;"",SUM('[2]CBL Score Standard'!$D100:$H100,0))))))</f>
        <v>0.16558973290057469</v>
      </c>
      <c r="K44" s="1029"/>
      <c r="L44" s="1029"/>
      <c r="M44" s="934" t="s">
        <v>7</v>
      </c>
      <c r="N44" s="889" t="s">
        <v>55</v>
      </c>
      <c r="O44" s="923" t="s">
        <v>185</v>
      </c>
      <c r="P44" s="1028" t="s">
        <v>145</v>
      </c>
      <c r="Q44" s="976" t="s">
        <v>220</v>
      </c>
      <c r="R44" s="976" t="s">
        <v>270</v>
      </c>
      <c r="S44" s="889"/>
      <c r="T44" s="997"/>
      <c r="U44" s="997"/>
      <c r="V44" s="997" t="str">
        <f t="shared" si="4"/>
        <v/>
      </c>
      <c r="W44" s="997" t="s">
        <v>377</v>
      </c>
      <c r="X44" s="997" t="s">
        <v>378</v>
      </c>
      <c r="Y44" s="902" t="s">
        <v>186</v>
      </c>
      <c r="Z44" s="981">
        <f t="shared" si="5"/>
        <v>0</v>
      </c>
      <c r="AA44" s="982"/>
      <c r="AB44" s="982"/>
      <c r="AC44" s="982"/>
      <c r="AD44" s="982"/>
      <c r="AE44" s="980"/>
      <c r="AF44" s="980"/>
      <c r="AG44" s="980"/>
      <c r="AH44" s="980"/>
      <c r="AI44" s="980"/>
      <c r="AJ44" s="980"/>
    </row>
    <row r="45" spans="1:36" ht="26.4" customHeight="1" x14ac:dyDescent="0.3">
      <c r="A45" s="940" t="s">
        <v>41</v>
      </c>
      <c r="B45" s="933" t="s">
        <v>178</v>
      </c>
      <c r="C45" s="1003"/>
      <c r="D45" s="1002"/>
      <c r="E45" s="1002" t="s">
        <v>77</v>
      </c>
      <c r="F45" s="1002"/>
      <c r="G45" s="1002"/>
      <c r="H45" s="939">
        <f>IF(C45&lt;&gt;"",'[2]CBL Score Standard'!$D101,IF(D45&lt;&gt;"",SUM('[2]CBL Score Standard'!$D101:$E101),IF(E45&lt;&gt;"",SUM('[2]CBL Score Standard'!$D101:$F101),IF(F45&lt;&gt;"",SUM('[2]CBL Score Standard'!$D101:$G101),IF(G45&lt;&gt;"",SUM('[2]CBL Score Standard'!$D101:$H101,0))))))</f>
        <v>7.468064199148379E-2</v>
      </c>
      <c r="K45" s="1029"/>
      <c r="L45" s="1029"/>
      <c r="M45" s="934" t="s">
        <v>7</v>
      </c>
      <c r="N45" s="889" t="s">
        <v>55</v>
      </c>
      <c r="O45" s="923" t="s">
        <v>694</v>
      </c>
      <c r="P45" s="995">
        <v>43539</v>
      </c>
      <c r="Q45" s="976" t="s">
        <v>658</v>
      </c>
      <c r="R45" s="976" t="s">
        <v>657</v>
      </c>
      <c r="S45" s="889"/>
      <c r="T45" s="620"/>
      <c r="U45" s="997"/>
      <c r="V45" s="997" t="str">
        <f t="shared" si="4"/>
        <v/>
      </c>
      <c r="W45" s="997"/>
      <c r="X45" s="997"/>
      <c r="Y45" s="902" t="s">
        <v>186</v>
      </c>
      <c r="Z45" s="981">
        <f t="shared" si="5"/>
        <v>0</v>
      </c>
      <c r="AA45" s="982"/>
      <c r="AB45" s="982"/>
      <c r="AC45" s="982"/>
      <c r="AD45" s="982"/>
      <c r="AE45" s="980"/>
      <c r="AF45" s="980"/>
      <c r="AG45" s="980"/>
      <c r="AH45" s="980"/>
      <c r="AI45" s="980"/>
      <c r="AJ45" s="980"/>
    </row>
    <row r="46" spans="1:36" ht="27.6"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995">
        <v>43607</v>
      </c>
      <c r="Q46" s="892" t="s">
        <v>221</v>
      </c>
      <c r="R46" s="898" t="s">
        <v>200</v>
      </c>
      <c r="S46" s="69" t="s">
        <v>254</v>
      </c>
      <c r="T46" s="84" t="s">
        <v>72</v>
      </c>
      <c r="U46" s="997"/>
      <c r="V46" s="997" t="str">
        <f t="shared" si="4"/>
        <v>Passed</v>
      </c>
      <c r="W46" s="997" t="s">
        <v>377</v>
      </c>
      <c r="X46" s="997" t="s">
        <v>377</v>
      </c>
      <c r="Y46" s="899" t="s">
        <v>222</v>
      </c>
      <c r="Z46" s="981">
        <f t="shared" ca="1" si="5"/>
        <v>2.5833333333333335</v>
      </c>
      <c r="AA46" s="982">
        <v>43191</v>
      </c>
      <c r="AB46" s="982">
        <f ca="1">TODAY()</f>
        <v>44144</v>
      </c>
      <c r="AC46" s="982"/>
      <c r="AD46" s="982"/>
      <c r="AE46" s="980"/>
      <c r="AF46" s="980"/>
      <c r="AG46" s="980"/>
      <c r="AH46" s="980"/>
      <c r="AI46" s="980"/>
      <c r="AJ46" s="980"/>
    </row>
    <row r="47" spans="1:36" ht="27.6" x14ac:dyDescent="0.3">
      <c r="A47" s="940" t="s">
        <v>144</v>
      </c>
      <c r="B47" s="933" t="s">
        <v>372</v>
      </c>
      <c r="C47" s="1002"/>
      <c r="D47" s="1002"/>
      <c r="E47" s="1002" t="s">
        <v>77</v>
      </c>
      <c r="F47" s="1002"/>
      <c r="G47" s="1002"/>
      <c r="H47" s="939">
        <f>IF(C47&lt;&gt;"",'[2]CBL Score Standard'!$D103,IF(D47&lt;&gt;"",SUM('[2]CBL Score Standard'!$D103:$E103),IF(E47&lt;&gt;"",SUM('[2]CBL Score Standard'!$D103:$F103),IF(F47&lt;&gt;"",SUM('[2]CBL Score Standard'!$D103:$G103),IF(G47&lt;&gt;"",SUM('[2]CBL Score Standard'!$D103:$H103,0))))))</f>
        <v>0.16558973290057469</v>
      </c>
      <c r="K47" s="1029"/>
      <c r="L47" s="1029"/>
      <c r="M47" s="934" t="s">
        <v>7</v>
      </c>
      <c r="N47" s="889" t="s">
        <v>53</v>
      </c>
      <c r="O47" s="923" t="s">
        <v>223</v>
      </c>
      <c r="P47" s="906">
        <v>43621</v>
      </c>
      <c r="Q47" s="891" t="s">
        <v>224</v>
      </c>
      <c r="R47" s="907" t="s">
        <v>225</v>
      </c>
      <c r="S47" s="69"/>
      <c r="T47" s="84"/>
      <c r="U47" s="997"/>
      <c r="V47" s="997" t="str">
        <f t="shared" si="4"/>
        <v/>
      </c>
      <c r="W47" s="997"/>
      <c r="X47" s="997"/>
      <c r="Y47" s="908" t="s">
        <v>632</v>
      </c>
      <c r="Z47" s="981">
        <f t="shared" si="5"/>
        <v>0</v>
      </c>
      <c r="AA47" s="982"/>
      <c r="AB47" s="982"/>
      <c r="AC47" s="982"/>
      <c r="AD47" s="982"/>
      <c r="AE47" s="980"/>
      <c r="AF47" s="980"/>
      <c r="AG47" s="980"/>
      <c r="AH47" s="980"/>
      <c r="AI47" s="980"/>
      <c r="AJ47" s="980"/>
    </row>
    <row r="48" spans="1:36" ht="39.6" x14ac:dyDescent="0.3">
      <c r="A48" s="940" t="s">
        <v>144</v>
      </c>
      <c r="B48" s="933" t="s">
        <v>373</v>
      </c>
      <c r="C48" s="1002"/>
      <c r="D48" s="1002"/>
      <c r="E48" s="1002" t="s">
        <v>77</v>
      </c>
      <c r="F48" s="1002"/>
      <c r="G48" s="1002"/>
      <c r="H48" s="939">
        <f>IF(C48&lt;&gt;"",'[2]CBL Score Standard'!$D104,IF(D48&lt;&gt;"",SUM('[2]CBL Score Standard'!$D104:$E104),IF(E48&lt;&gt;"",SUM('[2]CBL Score Standard'!$D104:$F104),IF(F48&lt;&gt;"",SUM('[2]CBL Score Standard'!$D104:$G104),IF(G48&lt;&gt;"",SUM('[2]CBL Score Standard'!$D104:$H104,0))))))</f>
        <v>0.16558973290057469</v>
      </c>
      <c r="K48" s="1029"/>
      <c r="L48" s="1029"/>
      <c r="M48" s="934" t="s">
        <v>7</v>
      </c>
      <c r="N48" s="889" t="s">
        <v>53</v>
      </c>
      <c r="O48" s="923" t="s">
        <v>226</v>
      </c>
      <c r="P48" s="906">
        <v>43602</v>
      </c>
      <c r="Q48" s="891" t="s">
        <v>227</v>
      </c>
      <c r="R48" s="907" t="s">
        <v>228</v>
      </c>
      <c r="S48" s="69"/>
      <c r="T48" s="84"/>
      <c r="U48" s="997"/>
      <c r="V48" s="997" t="str">
        <f t="shared" si="4"/>
        <v/>
      </c>
      <c r="W48" s="997"/>
      <c r="X48" s="997"/>
      <c r="Y48" s="908" t="s">
        <v>633</v>
      </c>
      <c r="Z48" s="981">
        <f t="shared" si="5"/>
        <v>0</v>
      </c>
      <c r="AA48" s="982"/>
      <c r="AB48" s="982"/>
      <c r="AC48" s="982"/>
      <c r="AD48" s="982"/>
      <c r="AE48" s="980"/>
      <c r="AF48" s="980"/>
      <c r="AG48" s="980"/>
      <c r="AH48" s="980"/>
      <c r="AI48" s="980"/>
      <c r="AJ48" s="980"/>
    </row>
    <row r="49" spans="1:36" ht="27.6" x14ac:dyDescent="0.3">
      <c r="A49" s="940" t="s">
        <v>144</v>
      </c>
      <c r="B49" s="933" t="s">
        <v>452</v>
      </c>
      <c r="C49" s="1002"/>
      <c r="D49" s="1002"/>
      <c r="E49" s="1002"/>
      <c r="F49" s="1002" t="s">
        <v>77</v>
      </c>
      <c r="G49" s="1002"/>
      <c r="H49" s="939">
        <f>IF(C49&lt;&gt;"",'[2]CBL Score Standard'!$D105,IF(D49&lt;&gt;"",SUM('[2]CBL Score Standard'!$D105:$E105),IF(E49&lt;&gt;"",SUM('[2]CBL Score Standard'!$D105:$F105),IF(F49&lt;&gt;"",SUM('[2]CBL Score Standard'!$D105:$G105),IF(G49&lt;&gt;"",SUM('[2]CBL Score Standard'!$D105:$H105,0))))))</f>
        <v>0.18686632864525554</v>
      </c>
      <c r="K49" s="1029"/>
      <c r="L49" s="1029"/>
      <c r="M49" s="934" t="s">
        <v>7</v>
      </c>
      <c r="N49" s="889" t="s">
        <v>59</v>
      </c>
      <c r="O49" s="925" t="s">
        <v>684</v>
      </c>
      <c r="P49" s="906">
        <v>43623</v>
      </c>
      <c r="Q49" s="891" t="s">
        <v>153</v>
      </c>
      <c r="R49" s="907" t="s">
        <v>156</v>
      </c>
      <c r="S49" s="69" t="s">
        <v>254</v>
      </c>
      <c r="T49" s="84" t="s">
        <v>72</v>
      </c>
      <c r="U49" s="1000">
        <v>43754</v>
      </c>
      <c r="V49" s="1001" t="s">
        <v>374</v>
      </c>
      <c r="W49" s="997"/>
      <c r="X49" s="997"/>
      <c r="Y49" s="908" t="s">
        <v>631</v>
      </c>
      <c r="Z49" s="981">
        <f t="shared" ca="1" si="5"/>
        <v>1</v>
      </c>
      <c r="AA49" s="982">
        <v>43754</v>
      </c>
      <c r="AB49" s="982">
        <f ca="1">TODAY()</f>
        <v>44144</v>
      </c>
      <c r="AC49" s="982"/>
      <c r="AD49" s="982"/>
      <c r="AE49" s="980"/>
      <c r="AF49" s="980"/>
      <c r="AG49" s="980"/>
      <c r="AH49" s="980"/>
      <c r="AI49" s="980"/>
      <c r="AJ49" s="980"/>
    </row>
    <row r="50" spans="1:36" ht="27.6" x14ac:dyDescent="0.3">
      <c r="A50" s="940" t="s">
        <v>144</v>
      </c>
      <c r="B50" s="933" t="s">
        <v>517</v>
      </c>
      <c r="C50" s="1002"/>
      <c r="D50" s="1002"/>
      <c r="E50" s="1002"/>
      <c r="F50" s="1002" t="s">
        <v>77</v>
      </c>
      <c r="G50" s="1002"/>
      <c r="H50" s="939">
        <f>IF(C50&lt;&gt;"",'[2]CBL Score Standard'!$D106,IF(D50&lt;&gt;"",SUM('[2]CBL Score Standard'!$D106:$E106),IF(E50&lt;&gt;"",SUM('[2]CBL Score Standard'!$D106:$F106),IF(F50&lt;&gt;"",SUM('[2]CBL Score Standard'!$D106:$G106),IF(G50&lt;&gt;"",SUM('[2]CBL Score Standard'!$D106:$H106,0))))))</f>
        <v>0.18686632864525554</v>
      </c>
      <c r="K50" s="1029"/>
      <c r="L50" s="1029"/>
      <c r="M50" s="934" t="s">
        <v>7</v>
      </c>
      <c r="N50" s="889" t="s">
        <v>59</v>
      </c>
      <c r="O50" s="925" t="s">
        <v>683</v>
      </c>
      <c r="P50" s="906">
        <v>43623</v>
      </c>
      <c r="Q50" s="891" t="s">
        <v>153</v>
      </c>
      <c r="R50" s="907" t="s">
        <v>156</v>
      </c>
      <c r="S50" s="69" t="s">
        <v>254</v>
      </c>
      <c r="T50" s="84" t="s">
        <v>72</v>
      </c>
      <c r="U50" s="1000">
        <v>43754</v>
      </c>
      <c r="V50" s="1001"/>
      <c r="W50" s="997"/>
      <c r="X50" s="997"/>
      <c r="Y50" s="908" t="s">
        <v>631</v>
      </c>
      <c r="Z50" s="981">
        <f t="shared" ca="1" si="5"/>
        <v>1.3333333333333333</v>
      </c>
      <c r="AA50" s="982">
        <v>43647</v>
      </c>
      <c r="AB50" s="982">
        <f ca="1">TODAY()</f>
        <v>44144</v>
      </c>
      <c r="AC50" s="982"/>
      <c r="AD50" s="982"/>
      <c r="AE50" s="980"/>
      <c r="AF50" s="980"/>
      <c r="AG50" s="980"/>
      <c r="AH50" s="980"/>
      <c r="AI50" s="980"/>
      <c r="AJ50" s="980"/>
    </row>
    <row r="51" spans="1:36" ht="41.4" x14ac:dyDescent="0.3">
      <c r="A51" s="940" t="s">
        <v>144</v>
      </c>
      <c r="B51" s="933" t="s">
        <v>661</v>
      </c>
      <c r="C51" s="1002"/>
      <c r="D51" s="1002"/>
      <c r="E51" s="1002"/>
      <c r="F51" s="1002" t="s">
        <v>77</v>
      </c>
      <c r="G51" s="1002"/>
      <c r="H51" s="939">
        <f>IF(C51&lt;&gt;"",'[2]CBL Score Standard'!$D107,IF(D51&lt;&gt;"",SUM('[2]CBL Score Standard'!$D107:$E107),IF(E51&lt;&gt;"",SUM('[2]CBL Score Standard'!$D107:$F107),IF(F51&lt;&gt;"",SUM('[2]CBL Score Standard'!$D107:$G107),IF(G51&lt;&gt;"",SUM('[2]CBL Score Standard'!$D107:$H107,0))))))</f>
        <v>0.18686632864525554</v>
      </c>
      <c r="K51" s="1029"/>
      <c r="L51" s="1029"/>
      <c r="M51" s="934" t="s">
        <v>7</v>
      </c>
      <c r="N51" s="889" t="s">
        <v>56</v>
      </c>
      <c r="O51" s="925" t="s">
        <v>67</v>
      </c>
      <c r="P51" s="906"/>
      <c r="Q51" s="891"/>
      <c r="R51" s="907"/>
      <c r="S51" s="393" t="s">
        <v>254</v>
      </c>
      <c r="T51" s="394" t="s">
        <v>72</v>
      </c>
      <c r="U51" s="999">
        <v>44117</v>
      </c>
      <c r="V51" s="997" t="s">
        <v>374</v>
      </c>
      <c r="W51" s="997"/>
      <c r="X51" s="997"/>
      <c r="Y51" s="908" t="s">
        <v>634</v>
      </c>
      <c r="Z51" s="981">
        <f t="shared" si="5"/>
        <v>0</v>
      </c>
      <c r="AA51" s="982"/>
      <c r="AB51" s="982"/>
      <c r="AC51" s="982"/>
      <c r="AD51" s="982"/>
      <c r="AE51" s="980"/>
      <c r="AF51" s="980"/>
      <c r="AG51" s="980"/>
      <c r="AH51" s="980"/>
      <c r="AI51" s="980"/>
      <c r="AJ51" s="980"/>
    </row>
    <row r="52" spans="1:36" ht="27.6" x14ac:dyDescent="0.3">
      <c r="A52" s="940" t="s">
        <v>144</v>
      </c>
      <c r="B52" s="933" t="s">
        <v>662</v>
      </c>
      <c r="C52" s="1004"/>
      <c r="D52" s="1004"/>
      <c r="E52" s="1004"/>
      <c r="F52" s="1002" t="s">
        <v>77</v>
      </c>
      <c r="G52" s="1002"/>
      <c r="H52" s="939">
        <f>IF(C52&lt;&gt;"",'[2]CBL Score Standard'!$D108,IF(D52&lt;&gt;"",SUM('[2]CBL Score Standard'!$D108:$E108),IF(E52&lt;&gt;"",SUM('[2]CBL Score Standard'!$D108:$F108),IF(F52&lt;&gt;"",SUM('[2]CBL Score Standard'!$D108:$G108),IF(G52&lt;&gt;"",SUM('[2]CBL Score Standard'!$D108:$H108,0))))))</f>
        <v>0.18686632864525554</v>
      </c>
      <c r="K52" s="1029"/>
      <c r="L52" s="1029"/>
      <c r="M52" s="934" t="s">
        <v>7</v>
      </c>
      <c r="N52" s="889" t="s">
        <v>55</v>
      </c>
      <c r="O52" s="925" t="s">
        <v>1</v>
      </c>
      <c r="P52" s="906"/>
      <c r="Q52" s="891"/>
      <c r="R52" s="907"/>
      <c r="S52" s="393" t="s">
        <v>254</v>
      </c>
      <c r="T52" s="394" t="s">
        <v>72</v>
      </c>
      <c r="U52" s="997"/>
      <c r="V52" s="997"/>
      <c r="W52" s="997"/>
      <c r="X52" s="997"/>
      <c r="Y52" s="908" t="s">
        <v>635</v>
      </c>
      <c r="Z52" s="981">
        <f t="shared" si="5"/>
        <v>0</v>
      </c>
      <c r="AA52" s="982"/>
      <c r="AB52" s="982"/>
      <c r="AC52" s="982"/>
      <c r="AD52" s="982"/>
      <c r="AE52" s="980"/>
      <c r="AF52" s="980"/>
      <c r="AG52" s="980"/>
      <c r="AH52" s="980"/>
      <c r="AI52" s="980"/>
      <c r="AJ52" s="980"/>
    </row>
    <row r="53" spans="1:36" ht="41.4" x14ac:dyDescent="0.3">
      <c r="A53" s="940" t="s">
        <v>144</v>
      </c>
      <c r="B53" s="933" t="s">
        <v>187</v>
      </c>
      <c r="C53" s="1003"/>
      <c r="D53" s="1002"/>
      <c r="E53" s="1002" t="s">
        <v>77</v>
      </c>
      <c r="F53" s="1002"/>
      <c r="G53" s="1002"/>
      <c r="H53" s="939">
        <f>IF(C53&lt;&gt;"",'[2]CBL Score Standard'!$D109,IF(D53&lt;&gt;"",SUM('[2]CBL Score Standard'!$D109:$E109),IF(E53&lt;&gt;"",SUM('[2]CBL Score Standard'!$D109:$F109),IF(F53&lt;&gt;"",SUM('[2]CBL Score Standard'!$D109:$G109),IF(G53&lt;&gt;"",SUM('[2]CBL Score Standard'!$D109:$H109,0))))))</f>
        <v>7.468064199148379E-2</v>
      </c>
      <c r="K53" s="1029"/>
      <c r="L53" s="1029"/>
      <c r="M53" s="934" t="s">
        <v>7</v>
      </c>
      <c r="N53" s="889" t="s">
        <v>55</v>
      </c>
      <c r="O53" s="925" t="s">
        <v>419</v>
      </c>
      <c r="P53" s="890" t="s">
        <v>145</v>
      </c>
      <c r="Q53" s="891" t="s">
        <v>420</v>
      </c>
      <c r="R53" s="907" t="s">
        <v>420</v>
      </c>
      <c r="S53" s="69" t="s">
        <v>254</v>
      </c>
      <c r="T53" s="84" t="s">
        <v>72</v>
      </c>
      <c r="U53" s="999">
        <v>43763</v>
      </c>
      <c r="V53" s="1001" t="s">
        <v>374</v>
      </c>
      <c r="W53" s="997"/>
      <c r="X53" s="997"/>
      <c r="Y53" s="973" t="s">
        <v>630</v>
      </c>
      <c r="Z53" s="981">
        <f t="shared" ca="1" si="5"/>
        <v>2.5</v>
      </c>
      <c r="AA53" s="982">
        <v>43221</v>
      </c>
      <c r="AB53" s="982">
        <f ca="1">TODAY()</f>
        <v>44144</v>
      </c>
      <c r="AC53" s="982"/>
      <c r="AD53" s="982"/>
      <c r="AE53" s="980"/>
      <c r="AF53" s="980"/>
      <c r="AG53" s="980"/>
      <c r="AH53" s="980"/>
      <c r="AI53" s="980"/>
      <c r="AJ53" s="980"/>
    </row>
    <row r="54" spans="1:36" ht="27.6" x14ac:dyDescent="0.3">
      <c r="A54" s="940" t="s">
        <v>144</v>
      </c>
      <c r="B54" s="933" t="s">
        <v>188</v>
      </c>
      <c r="C54" s="1003"/>
      <c r="D54" s="1002"/>
      <c r="E54" s="1002" t="s">
        <v>77</v>
      </c>
      <c r="F54" s="1002"/>
      <c r="G54" s="1002"/>
      <c r="H54" s="939">
        <f>IF(C54&lt;&gt;"",'[2]CBL Score Standard'!$D110,IF(D54&lt;&gt;"",SUM('[2]CBL Score Standard'!$D110:$E110),IF(E54&lt;&gt;"",SUM('[2]CBL Score Standard'!$D110:$F110),IF(F54&lt;&gt;"",SUM('[2]CBL Score Standard'!$D110:$G110),IF(G54&lt;&gt;"",SUM('[2]CBL Score Standard'!$D110:$H110,0))))))</f>
        <v>7.468064199148379E-2</v>
      </c>
      <c r="K54" s="1029"/>
      <c r="L54" s="1029"/>
      <c r="M54" s="934" t="s">
        <v>7</v>
      </c>
      <c r="N54" s="889" t="s">
        <v>56</v>
      </c>
      <c r="O54" s="925" t="s">
        <v>421</v>
      </c>
      <c r="P54" s="890" t="s">
        <v>230</v>
      </c>
      <c r="Q54" s="891" t="s">
        <v>230</v>
      </c>
      <c r="R54" s="907" t="s">
        <v>230</v>
      </c>
      <c r="S54" s="69" t="s">
        <v>254</v>
      </c>
      <c r="T54" s="84" t="s">
        <v>72</v>
      </c>
      <c r="U54" s="999">
        <v>43763</v>
      </c>
      <c r="V54" s="1001" t="s">
        <v>374</v>
      </c>
      <c r="W54" s="997"/>
      <c r="X54" s="997"/>
      <c r="Y54" s="973" t="s">
        <v>628</v>
      </c>
      <c r="Z54" s="981">
        <f t="shared" si="5"/>
        <v>0</v>
      </c>
      <c r="AA54" s="982"/>
      <c r="AB54" s="982"/>
      <c r="AC54" s="982"/>
      <c r="AD54" s="982"/>
      <c r="AE54" s="980"/>
      <c r="AF54" s="980"/>
      <c r="AG54" s="980"/>
      <c r="AH54" s="980"/>
      <c r="AI54" s="980"/>
      <c r="AJ54" s="980"/>
    </row>
    <row r="55" spans="1:36" s="883" customFormat="1" ht="14.4" customHeight="1" x14ac:dyDescent="0.3">
      <c r="A55" s="940" t="s">
        <v>144</v>
      </c>
      <c r="B55" s="933" t="s">
        <v>189</v>
      </c>
      <c r="C55" s="1003"/>
      <c r="D55" s="1004"/>
      <c r="E55" s="1002"/>
      <c r="F55" s="1002" t="s">
        <v>77</v>
      </c>
      <c r="G55" s="1002"/>
      <c r="H55" s="939">
        <f>IF(C55&lt;&gt;"",'[2]CBL Score Standard'!$D111,IF(D55&lt;&gt;"",SUM('[2]CBL Score Standard'!$D111:$E111),IF(E55&lt;&gt;"",SUM('[2]CBL Score Standard'!$D111:$F111),IF(F55&lt;&gt;"",SUM('[2]CBL Score Standard'!$D111:$G111),IF(G55&lt;&gt;"",SUM('[2]CBL Score Standard'!$D111:$H111,0))))))</f>
        <v>5.8616916740422742E-2</v>
      </c>
      <c r="K55" s="1030"/>
      <c r="L55" s="1030"/>
      <c r="M55" s="934" t="s">
        <v>7</v>
      </c>
      <c r="N55" s="889" t="s">
        <v>54</v>
      </c>
      <c r="O55" s="925" t="s">
        <v>231</v>
      </c>
      <c r="P55" s="995">
        <v>43610</v>
      </c>
      <c r="Q55" s="892" t="s">
        <v>164</v>
      </c>
      <c r="R55" s="898" t="s">
        <v>165</v>
      </c>
      <c r="S55" s="393" t="s">
        <v>254</v>
      </c>
      <c r="T55" s="394" t="s">
        <v>72</v>
      </c>
      <c r="U55" s="997"/>
      <c r="V55" s="997"/>
      <c r="W55" s="997"/>
      <c r="X55" s="997"/>
      <c r="Y55" s="902" t="s">
        <v>232</v>
      </c>
      <c r="Z55" s="981">
        <f t="shared" si="5"/>
        <v>0</v>
      </c>
      <c r="AA55" s="982"/>
      <c r="AB55" s="982"/>
      <c r="AC55" s="982"/>
      <c r="AD55" s="982"/>
      <c r="AE55" s="980"/>
      <c r="AF55" s="980"/>
      <c r="AG55" s="980"/>
      <c r="AH55" s="980"/>
      <c r="AI55" s="980"/>
      <c r="AJ55" s="980"/>
    </row>
    <row r="56" spans="1:36" s="883" customFormat="1" ht="14.4" customHeight="1" x14ac:dyDescent="0.3">
      <c r="A56" s="940" t="s">
        <v>144</v>
      </c>
      <c r="B56" s="933" t="s">
        <v>190</v>
      </c>
      <c r="C56" s="1003"/>
      <c r="D56" s="1004"/>
      <c r="E56" s="1002"/>
      <c r="F56" s="1002" t="s">
        <v>77</v>
      </c>
      <c r="G56" s="1002"/>
      <c r="H56" s="939">
        <f>IF(C56&lt;&gt;"",'[2]CBL Score Standard'!$D112,IF(D56&lt;&gt;"",SUM('[2]CBL Score Standard'!$D112:$E112),IF(E56&lt;&gt;"",SUM('[2]CBL Score Standard'!$D112:$F112),IF(F56&lt;&gt;"",SUM('[2]CBL Score Standard'!$D112:$G112),IF(G56&lt;&gt;"",SUM('[2]CBL Score Standard'!$D112:$H112,0))))))</f>
        <v>5.8616916740422742E-2</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c r="E57" s="1002" t="s">
        <v>77</v>
      </c>
      <c r="F57" s="1002"/>
      <c r="G57" s="1002"/>
      <c r="H57" s="939">
        <f>IF(C57&lt;&gt;"",'[2]CBL Score Standard'!$D113,IF(D57&lt;&gt;"",SUM('[2]CBL Score Standard'!$D113:$E113),IF(E57&lt;&gt;"",SUM('[2]CBL Score Standard'!$D113:$F113),IF(F57&lt;&gt;"",SUM('[2]CBL Score Standard'!$D113:$G113),IF(G57&lt;&gt;"",SUM('[2]CBL Score Standard'!$D113:$H113,0))))))</f>
        <v>7.468064199148379E-2</v>
      </c>
      <c r="K57" s="1193" t="s">
        <v>233</v>
      </c>
      <c r="L57" s="1194"/>
      <c r="M57" s="1194"/>
      <c r="N57" s="1194"/>
      <c r="O57" s="1194"/>
      <c r="P57" s="1194"/>
      <c r="Q57" s="1194"/>
      <c r="R57" s="1194"/>
      <c r="S57" s="1194"/>
      <c r="T57" s="1194"/>
      <c r="U57" s="1194"/>
      <c r="V57" s="1194"/>
      <c r="W57" s="1194"/>
      <c r="X57" s="1194"/>
      <c r="Y57" s="1195"/>
      <c r="Z57" s="985"/>
      <c r="AA57" s="1026"/>
      <c r="AB57" s="1026"/>
      <c r="AC57" s="1026"/>
      <c r="AD57" s="1026"/>
      <c r="AE57" s="1026"/>
      <c r="AF57" s="1026"/>
      <c r="AG57" s="1026"/>
      <c r="AH57" s="1026"/>
      <c r="AI57" s="1026"/>
      <c r="AJ57" s="1026"/>
    </row>
    <row r="58" spans="1:36" ht="23.4" customHeight="1" x14ac:dyDescent="0.3">
      <c r="A58" s="940" t="s">
        <v>55</v>
      </c>
      <c r="B58" s="933" t="s">
        <v>419</v>
      </c>
      <c r="C58" s="1003"/>
      <c r="D58" s="1003"/>
      <c r="E58" s="132"/>
      <c r="F58" s="1002" t="s">
        <v>77</v>
      </c>
      <c r="G58" s="1002"/>
      <c r="H58" s="939">
        <f>IF(C58&lt;&gt;"",'[2]CBL Score Standard'!$D114,IF(D58&lt;&gt;"",SUM('[2]CBL Score Standard'!$D114:$E114),IF(E58&lt;&gt;"",SUM('[2]CBL Score Standard'!$D114:$F114),IF(F58&lt;&gt;"",SUM('[2]CBL Score Standard'!$D114:$G114),IF(G58&lt;&gt;"",SUM('[2]CBL Score Standard'!$D114:$H114,0))))))</f>
        <v>4.9445609829187893E-2</v>
      </c>
      <c r="K58" s="1211" t="s">
        <v>133</v>
      </c>
      <c r="L58" s="1211" t="s">
        <v>91</v>
      </c>
      <c r="M58" s="1182" t="s">
        <v>75</v>
      </c>
      <c r="N58" s="1184" t="s">
        <v>134</v>
      </c>
      <c r="O58" s="1184" t="s">
        <v>135</v>
      </c>
      <c r="P58" s="1037" t="s">
        <v>136</v>
      </c>
      <c r="Q58" s="1037" t="s">
        <v>137</v>
      </c>
      <c r="R58" s="1037" t="s">
        <v>138</v>
      </c>
      <c r="S58" s="1212" t="s">
        <v>139</v>
      </c>
      <c r="T58" s="1191" t="s">
        <v>344</v>
      </c>
      <c r="U58" s="1191" t="s">
        <v>342</v>
      </c>
      <c r="V58" s="1191" t="s">
        <v>343</v>
      </c>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940" t="s">
        <v>56</v>
      </c>
      <c r="B59" s="933" t="s">
        <v>421</v>
      </c>
      <c r="C59" s="1003"/>
      <c r="D59" s="1003"/>
      <c r="E59" s="132" t="s">
        <v>77</v>
      </c>
      <c r="F59" s="1002"/>
      <c r="G59" s="1002"/>
      <c r="H59" s="939">
        <f>IF(C59&lt;&gt;"",'[2]CBL Score Standard'!$D115,IF(D59&lt;&gt;"",SUM('[2]CBL Score Standard'!$D115:$E115),IF(E59&lt;&gt;"",SUM('[2]CBL Score Standard'!$D115:$F115),IF(F59&lt;&gt;"",SUM('[2]CBL Score Standard'!$D115:$G115),IF(G59&lt;&gt;"",SUM('[2]CBL Score Standard'!$D115:$H115,0))))))</f>
        <v>1.4084507042253521E-2</v>
      </c>
      <c r="K59" s="1197"/>
      <c r="L59" s="1197"/>
      <c r="M59" s="1183"/>
      <c r="N59" s="1185"/>
      <c r="O59" s="1185"/>
      <c r="P59" s="888" t="s">
        <v>141</v>
      </c>
      <c r="Q59" s="1031"/>
      <c r="R59" s="1031"/>
      <c r="S59" s="1210"/>
      <c r="T59" s="1191"/>
      <c r="U59" s="1191"/>
      <c r="V59" s="1191"/>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206" t="s">
        <v>142</v>
      </c>
      <c r="L60" s="1206" t="s">
        <v>143</v>
      </c>
      <c r="M60" s="934" t="s">
        <v>8</v>
      </c>
      <c r="N60" s="910" t="s">
        <v>2</v>
      </c>
      <c r="O60" s="891" t="s">
        <v>234</v>
      </c>
      <c r="P60" s="911"/>
      <c r="Q60" s="909"/>
      <c r="R60" s="912"/>
      <c r="S60" s="889"/>
      <c r="T60" s="997"/>
      <c r="U60" s="997"/>
      <c r="V60" s="997" t="str">
        <f t="shared" ref="V60:V67" si="6">IF(AND(W60="Y",X60="Y"),"Passed",IF(T60="M","Passed", ""))</f>
        <v/>
      </c>
      <c r="W60" s="997"/>
      <c r="X60" s="997"/>
      <c r="Y60" s="908"/>
      <c r="Z60" s="981">
        <f t="shared" ref="Z60:Z67" si="7">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207"/>
      <c r="L61" s="1207"/>
      <c r="M61" s="934" t="s">
        <v>8</v>
      </c>
      <c r="N61" s="910" t="s">
        <v>63</v>
      </c>
      <c r="O61" s="891" t="s">
        <v>236</v>
      </c>
      <c r="P61" s="911"/>
      <c r="Q61" s="909"/>
      <c r="R61" s="912"/>
      <c r="S61" s="889"/>
      <c r="T61" s="997"/>
      <c r="U61" s="997"/>
      <c r="V61" s="997" t="str">
        <f t="shared" si="6"/>
        <v/>
      </c>
      <c r="W61" s="997"/>
      <c r="X61" s="997"/>
      <c r="Y61" s="908"/>
      <c r="Z61" s="981">
        <f t="shared" si="7"/>
        <v>0</v>
      </c>
      <c r="AA61" s="982"/>
      <c r="AB61" s="982"/>
      <c r="AC61" s="982"/>
      <c r="AD61" s="982"/>
      <c r="AE61" s="980"/>
      <c r="AF61" s="980"/>
      <c r="AG61" s="980"/>
      <c r="AH61" s="980"/>
      <c r="AI61" s="980"/>
      <c r="AJ61" s="980"/>
    </row>
    <row r="62" spans="1:36" ht="27.6" x14ac:dyDescent="0.3">
      <c r="A62" s="940" t="s">
        <v>56</v>
      </c>
      <c r="B62" s="933" t="s">
        <v>67</v>
      </c>
      <c r="C62" s="1003"/>
      <c r="D62" s="1003"/>
      <c r="E62" s="1002" t="s">
        <v>77</v>
      </c>
      <c r="F62" s="1002"/>
      <c r="G62" s="1002"/>
      <c r="H62" s="939">
        <f>IF(C62&lt;&gt;"",'[2]CBL Score Standard'!$D118,IF(D62&lt;&gt;"",SUM('[2]CBL Score Standard'!$D118:$E118),IF(E62&lt;&gt;"",SUM('[2]CBL Score Standard'!$D118:$F118),IF(F62&lt;&gt;"",SUM('[2]CBL Score Standard'!$D118:$G118),IF(G62&lt;&gt;"",SUM('[2]CBL Score Standard'!$D118:$H118,0))))))</f>
        <v>2.8169014084507043E-2</v>
      </c>
      <c r="K62" s="1207"/>
      <c r="L62" s="1207"/>
      <c r="M62" s="934" t="s">
        <v>8</v>
      </c>
      <c r="N62" s="889" t="s">
        <v>56</v>
      </c>
      <c r="O62" s="891" t="s">
        <v>237</v>
      </c>
      <c r="P62" s="911"/>
      <c r="Q62" s="909"/>
      <c r="R62" s="912"/>
      <c r="S62" s="889"/>
      <c r="T62" s="997"/>
      <c r="U62" s="997"/>
      <c r="V62" s="997" t="str">
        <f t="shared" si="6"/>
        <v/>
      </c>
      <c r="W62" s="997"/>
      <c r="X62" s="997"/>
      <c r="Y62" s="908"/>
      <c r="Z62" s="981">
        <f t="shared" si="7"/>
        <v>0</v>
      </c>
      <c r="AA62" s="982"/>
      <c r="AB62" s="982"/>
      <c r="AC62" s="982"/>
      <c r="AD62" s="982"/>
      <c r="AE62" s="980"/>
      <c r="AF62" s="980"/>
      <c r="AG62" s="980"/>
      <c r="AH62" s="980"/>
      <c r="AI62" s="980"/>
      <c r="AJ62" s="980"/>
    </row>
    <row r="63" spans="1:36" ht="14.4" customHeight="1" thickBot="1" x14ac:dyDescent="0.35">
      <c r="A63" s="941" t="s">
        <v>55</v>
      </c>
      <c r="B63" s="933" t="s">
        <v>1</v>
      </c>
      <c r="C63" s="1003"/>
      <c r="D63" s="1003"/>
      <c r="E63" s="1002" t="s">
        <v>77</v>
      </c>
      <c r="F63" s="1002"/>
      <c r="G63" s="1002"/>
      <c r="H63" s="939">
        <f>IF(C63&lt;&gt;"",'[2]CBL Score Standard'!$D119,IF(D63&lt;&gt;"",SUM('[2]CBL Score Standard'!$D119:$E119),IF(E63&lt;&gt;"",SUM('[2]CBL Score Standard'!$D119:$F119),IF(F63&lt;&gt;"",SUM('[2]CBL Score Standard'!$D119:$G119),IF(G63&lt;&gt;"",SUM('[2]CBL Score Standard'!$D119:$H119,0))))))</f>
        <v>2.8169014084507043E-2</v>
      </c>
      <c r="K63" s="1207"/>
      <c r="L63" s="1207"/>
      <c r="M63" s="934" t="s">
        <v>8</v>
      </c>
      <c r="N63" s="889" t="s">
        <v>55</v>
      </c>
      <c r="O63" s="891" t="s">
        <v>238</v>
      </c>
      <c r="P63" s="911"/>
      <c r="Q63" s="909"/>
      <c r="R63" s="912"/>
      <c r="S63" s="889"/>
      <c r="T63" s="997"/>
      <c r="U63" s="997"/>
      <c r="V63" s="997" t="str">
        <f t="shared" si="6"/>
        <v/>
      </c>
      <c r="W63" s="997"/>
      <c r="X63" s="997"/>
      <c r="Y63" s="908"/>
      <c r="Z63" s="981">
        <f t="shared" si="7"/>
        <v>0</v>
      </c>
      <c r="AA63" s="982"/>
      <c r="AB63" s="982"/>
      <c r="AC63" s="982"/>
      <c r="AD63" s="982"/>
      <c r="AE63" s="980"/>
      <c r="AF63" s="980"/>
      <c r="AG63" s="980"/>
      <c r="AH63" s="980"/>
      <c r="AI63" s="980"/>
      <c r="AJ63" s="980"/>
    </row>
    <row r="64" spans="1:36" ht="28.2" thickBot="1" x14ac:dyDescent="0.35">
      <c r="A64" s="1175" t="s">
        <v>79</v>
      </c>
      <c r="B64" s="1176"/>
      <c r="C64" s="1177"/>
      <c r="D64" s="1177"/>
      <c r="E64" s="1177"/>
      <c r="F64" s="1177"/>
      <c r="G64" s="1177"/>
      <c r="H64" s="885">
        <f>SUM(H8:H63)</f>
        <v>3.269703326341026</v>
      </c>
      <c r="K64" s="1207"/>
      <c r="L64" s="1207"/>
      <c r="M64" s="934" t="s">
        <v>8</v>
      </c>
      <c r="N64" s="910" t="s">
        <v>53</v>
      </c>
      <c r="O64" s="891" t="s">
        <v>239</v>
      </c>
      <c r="P64" s="911"/>
      <c r="Q64" s="909"/>
      <c r="R64" s="912"/>
      <c r="S64" s="889"/>
      <c r="T64" s="997"/>
      <c r="U64" s="997"/>
      <c r="V64" s="997" t="str">
        <f t="shared" si="6"/>
        <v/>
      </c>
      <c r="W64" s="997"/>
      <c r="X64" s="997"/>
      <c r="Y64" s="908"/>
      <c r="Z64" s="981">
        <f t="shared" si="7"/>
        <v>0</v>
      </c>
      <c r="AA64" s="982"/>
      <c r="AB64" s="982"/>
      <c r="AC64" s="982"/>
      <c r="AD64" s="982"/>
      <c r="AE64" s="980"/>
      <c r="AF64" s="980"/>
      <c r="AG64" s="980"/>
      <c r="AH64" s="980"/>
      <c r="AI64" s="980"/>
      <c r="AJ64" s="980"/>
    </row>
    <row r="65" spans="1:36" ht="14.4" customHeight="1" thickBot="1" x14ac:dyDescent="0.35">
      <c r="A65" s="942" t="s">
        <v>83</v>
      </c>
      <c r="B65" s="943"/>
      <c r="C65" s="954">
        <v>1</v>
      </c>
      <c r="D65" s="954">
        <v>1</v>
      </c>
      <c r="E65" s="954">
        <v>0.93548387096774188</v>
      </c>
      <c r="F65" s="954">
        <v>8.5106382978723402E-2</v>
      </c>
      <c r="G65" s="954">
        <v>0</v>
      </c>
      <c r="H65" s="944">
        <v>2</v>
      </c>
      <c r="K65" s="1207"/>
      <c r="L65" s="1207"/>
      <c r="M65" s="934" t="s">
        <v>8</v>
      </c>
      <c r="N65" s="910" t="s">
        <v>59</v>
      </c>
      <c r="O65" s="891" t="s">
        <v>240</v>
      </c>
      <c r="P65" s="911"/>
      <c r="Q65" s="909"/>
      <c r="R65" s="912"/>
      <c r="S65" s="889"/>
      <c r="T65" s="997"/>
      <c r="U65" s="997"/>
      <c r="V65" s="997" t="str">
        <f t="shared" si="6"/>
        <v/>
      </c>
      <c r="W65" s="997"/>
      <c r="X65" s="997"/>
      <c r="Y65" s="908"/>
      <c r="Z65" s="981">
        <f t="shared" si="7"/>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2</v>
      </c>
      <c r="K66" s="1207"/>
      <c r="L66" s="1207"/>
      <c r="M66" s="934" t="s">
        <v>8</v>
      </c>
      <c r="N66" s="910" t="s">
        <v>55</v>
      </c>
      <c r="O66" s="891" t="s">
        <v>515</v>
      </c>
      <c r="P66" s="911"/>
      <c r="Q66" s="909"/>
      <c r="R66" s="912"/>
      <c r="S66" s="889"/>
      <c r="T66" s="997"/>
      <c r="U66" s="997"/>
      <c r="V66" s="997" t="str">
        <f t="shared" si="6"/>
        <v/>
      </c>
      <c r="W66" s="997"/>
      <c r="X66" s="997"/>
      <c r="Y66" s="908"/>
      <c r="Z66" s="981">
        <f t="shared" si="7"/>
        <v>0</v>
      </c>
      <c r="AA66" s="982"/>
      <c r="AB66" s="982"/>
      <c r="AC66" s="982"/>
      <c r="AD66" s="982"/>
      <c r="AE66" s="980"/>
      <c r="AF66" s="980"/>
      <c r="AG66" s="980"/>
      <c r="AH66" s="980"/>
      <c r="AI66" s="980"/>
      <c r="AJ66" s="980"/>
    </row>
    <row r="67" spans="1:36" ht="27.6" x14ac:dyDescent="0.3">
      <c r="C67" s="955"/>
      <c r="D67" s="955"/>
      <c r="E67" s="955"/>
      <c r="F67" s="955"/>
      <c r="G67" s="955"/>
      <c r="K67" s="1208"/>
      <c r="L67" s="1208"/>
      <c r="M67" s="934" t="s">
        <v>8</v>
      </c>
      <c r="N67" s="910" t="s">
        <v>149</v>
      </c>
      <c r="O67" s="891" t="s">
        <v>370</v>
      </c>
      <c r="P67" s="904" t="s">
        <v>145</v>
      </c>
      <c r="Q67" s="892" t="s">
        <v>217</v>
      </c>
      <c r="R67" s="898" t="s">
        <v>241</v>
      </c>
      <c r="S67" s="889"/>
      <c r="T67" s="997"/>
      <c r="U67" s="997"/>
      <c r="V67" s="997" t="str">
        <f t="shared" si="6"/>
        <v/>
      </c>
      <c r="W67" s="997"/>
      <c r="X67" s="997"/>
      <c r="Y67" s="899" t="s">
        <v>242</v>
      </c>
      <c r="Z67" s="981">
        <f t="shared" si="7"/>
        <v>0</v>
      </c>
      <c r="AA67" s="982"/>
      <c r="AB67" s="982"/>
      <c r="AC67" s="982"/>
      <c r="AD67" s="982"/>
      <c r="AE67" s="980"/>
      <c r="AF67" s="980"/>
      <c r="AG67" s="980"/>
      <c r="AH67" s="980"/>
      <c r="AI67" s="980"/>
      <c r="AJ67" s="980"/>
    </row>
    <row r="68" spans="1:36" ht="13.8" customHeight="1"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93" t="s">
        <v>243</v>
      </c>
      <c r="L69" s="1194"/>
      <c r="M69" s="1194"/>
      <c r="N69" s="1194"/>
      <c r="O69" s="1194"/>
      <c r="P69" s="1194"/>
      <c r="Q69" s="1194"/>
      <c r="R69" s="1194"/>
      <c r="S69" s="1194"/>
      <c r="T69" s="1194"/>
      <c r="U69" s="1194"/>
      <c r="V69" s="1194"/>
      <c r="W69" s="1194"/>
      <c r="X69" s="1194"/>
      <c r="Y69" s="1195"/>
      <c r="Z69" s="985"/>
      <c r="AA69" s="1026"/>
      <c r="AB69" s="1026"/>
      <c r="AC69" s="1026"/>
      <c r="AD69" s="1026"/>
      <c r="AE69" s="1026"/>
      <c r="AF69" s="1026"/>
      <c r="AG69" s="1026"/>
      <c r="AH69" s="1026"/>
      <c r="AI69" s="1026"/>
      <c r="AJ69" s="1026"/>
    </row>
    <row r="70" spans="1:36" ht="23.4" customHeight="1" x14ac:dyDescent="0.3">
      <c r="C70" s="955"/>
      <c r="D70" s="955"/>
      <c r="E70" s="955"/>
      <c r="F70" s="955"/>
      <c r="G70" s="955"/>
      <c r="K70" s="1211" t="s">
        <v>133</v>
      </c>
      <c r="L70" s="1211" t="s">
        <v>91</v>
      </c>
      <c r="M70" s="1182" t="s">
        <v>75</v>
      </c>
      <c r="N70" s="1184" t="s">
        <v>134</v>
      </c>
      <c r="O70" s="1184" t="s">
        <v>135</v>
      </c>
      <c r="P70" s="1037" t="s">
        <v>136</v>
      </c>
      <c r="Q70" s="1037" t="s">
        <v>137</v>
      </c>
      <c r="R70" s="1037" t="s">
        <v>138</v>
      </c>
      <c r="S70" s="1212" t="s">
        <v>139</v>
      </c>
      <c r="T70" s="1191" t="s">
        <v>344</v>
      </c>
      <c r="U70" s="1191" t="s">
        <v>342</v>
      </c>
      <c r="V70" s="1191" t="s">
        <v>343</v>
      </c>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955"/>
      <c r="D71" s="955"/>
      <c r="E71" s="955"/>
      <c r="F71" s="955"/>
      <c r="G71" s="955"/>
      <c r="K71" s="1197"/>
      <c r="L71" s="1197"/>
      <c r="M71" s="1183"/>
      <c r="N71" s="1185"/>
      <c r="O71" s="1185"/>
      <c r="P71" s="888" t="s">
        <v>141</v>
      </c>
      <c r="Q71" s="1031"/>
      <c r="R71" s="1031"/>
      <c r="S71" s="1210"/>
      <c r="T71" s="1191"/>
      <c r="U71" s="1191"/>
      <c r="V71" s="1191"/>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C72" s="955"/>
      <c r="D72" s="955"/>
      <c r="E72" s="955"/>
      <c r="F72" s="955"/>
      <c r="G72" s="955"/>
      <c r="K72" s="1028" t="s">
        <v>142</v>
      </c>
      <c r="L72" s="1028" t="s">
        <v>143</v>
      </c>
      <c r="M72" s="934" t="s">
        <v>9</v>
      </c>
      <c r="N72" s="910" t="s">
        <v>235</v>
      </c>
      <c r="O72" s="891" t="s">
        <v>244</v>
      </c>
      <c r="P72" s="913"/>
      <c r="Q72" s="914"/>
      <c r="R72" s="915"/>
      <c r="S72" s="889"/>
      <c r="T72" s="997"/>
      <c r="U72" s="997"/>
      <c r="V72" s="997" t="str">
        <f>IF(AND(W72="Y",X72="Y"),"Passed",IF(T72="M","Passed", ""))</f>
        <v/>
      </c>
      <c r="W72" s="997"/>
      <c r="X72" s="997"/>
      <c r="Y72" s="916"/>
      <c r="Z72" s="981">
        <f t="shared" ref="Z72:Z75" si="8">DATEDIF(AA72,AB72,"m")/12+DATEDIF(AC72,AD72,"m")/12+DATEDIF(AE72,AF72,"m")/12+DATEDIF(AG72,AH72,"m")/12+DATEDIF(AI72,AJ72,"m")/12</f>
        <v>0</v>
      </c>
      <c r="AA72" s="982"/>
      <c r="AB72" s="982"/>
      <c r="AC72" s="982"/>
      <c r="AD72" s="982"/>
      <c r="AE72" s="980"/>
      <c r="AF72" s="980"/>
      <c r="AG72" s="980"/>
      <c r="AH72" s="980"/>
      <c r="AI72" s="980"/>
      <c r="AJ72" s="980"/>
    </row>
    <row r="73" spans="1:36" x14ac:dyDescent="0.3">
      <c r="C73" s="955"/>
      <c r="D73" s="955"/>
      <c r="E73" s="955"/>
      <c r="F73" s="955"/>
      <c r="G73" s="955"/>
      <c r="K73" s="1029"/>
      <c r="L73" s="1029"/>
      <c r="M73" s="934" t="s">
        <v>9</v>
      </c>
      <c r="N73" s="910" t="s">
        <v>229</v>
      </c>
      <c r="O73" s="891" t="s">
        <v>245</v>
      </c>
      <c r="P73" s="913"/>
      <c r="Q73" s="914"/>
      <c r="R73" s="915"/>
      <c r="S73" s="889"/>
      <c r="T73" s="997"/>
      <c r="U73" s="997"/>
      <c r="V73" s="997" t="str">
        <f>IF(AND(W73="Y",X73="Y"),"Passed",IF(T73="M","Passed", ""))</f>
        <v/>
      </c>
      <c r="W73" s="997"/>
      <c r="X73" s="997"/>
      <c r="Y73" s="916"/>
      <c r="Z73" s="981">
        <f t="shared" si="8"/>
        <v>0</v>
      </c>
      <c r="AA73" s="982"/>
      <c r="AB73" s="982"/>
      <c r="AC73" s="982"/>
      <c r="AD73" s="982"/>
      <c r="AE73" s="980"/>
      <c r="AF73" s="980"/>
      <c r="AG73" s="980"/>
      <c r="AH73" s="980"/>
      <c r="AI73" s="980"/>
      <c r="AJ73" s="980"/>
    </row>
    <row r="74" spans="1:36" ht="41.4" x14ac:dyDescent="0.3">
      <c r="C74" s="955"/>
      <c r="D74" s="955"/>
      <c r="E74" s="955"/>
      <c r="F74" s="955"/>
      <c r="G74" s="955"/>
      <c r="K74" s="1029"/>
      <c r="L74" s="1029"/>
      <c r="M74" s="934" t="s">
        <v>9</v>
      </c>
      <c r="N74" s="910" t="s">
        <v>3</v>
      </c>
      <c r="O74" s="891" t="s">
        <v>516</v>
      </c>
      <c r="P74" s="913"/>
      <c r="Q74" s="914"/>
      <c r="R74" s="915"/>
      <c r="S74" s="889"/>
      <c r="T74" s="997"/>
      <c r="U74" s="997"/>
      <c r="V74" s="997" t="str">
        <f>IF(AND(W74="Y",X74="Y"),"Passed",IF(T74="M","Passed", ""))</f>
        <v/>
      </c>
      <c r="W74" s="997"/>
      <c r="X74" s="997"/>
      <c r="Y74" s="916"/>
      <c r="Z74" s="981">
        <f t="shared" si="8"/>
        <v>0</v>
      </c>
      <c r="AA74" s="982"/>
      <c r="AB74" s="982"/>
      <c r="AC74" s="982"/>
      <c r="AD74" s="982"/>
      <c r="AE74" s="980"/>
      <c r="AF74" s="980"/>
      <c r="AG74" s="980"/>
      <c r="AH74" s="980"/>
      <c r="AI74" s="980"/>
      <c r="AJ74" s="980"/>
    </row>
    <row r="75" spans="1:36" ht="41.4" x14ac:dyDescent="0.3">
      <c r="C75" s="955"/>
      <c r="D75" s="955"/>
      <c r="E75" s="955"/>
      <c r="F75" s="955"/>
      <c r="G75" s="955"/>
      <c r="K75" s="1030"/>
      <c r="L75" s="1030"/>
      <c r="M75" s="934" t="s">
        <v>9</v>
      </c>
      <c r="N75" s="910" t="s">
        <v>3</v>
      </c>
      <c r="O75" s="891" t="s">
        <v>246</v>
      </c>
      <c r="P75" s="913"/>
      <c r="Q75" s="914"/>
      <c r="R75" s="915"/>
      <c r="S75" s="889"/>
      <c r="T75" s="997"/>
      <c r="U75" s="997"/>
      <c r="V75" s="997" t="str">
        <f>IF(AND(W75="Y",X75="Y"),"Passed",IF(T75="M","Passed", ""))</f>
        <v/>
      </c>
      <c r="W75" s="997"/>
      <c r="X75" s="997"/>
      <c r="Y75" s="916"/>
      <c r="Z75" s="981">
        <f t="shared" si="8"/>
        <v>0</v>
      </c>
      <c r="AA75" s="982"/>
      <c r="AB75" s="982"/>
      <c r="AC75" s="982"/>
      <c r="AD75" s="982"/>
      <c r="AE75" s="980"/>
      <c r="AF75" s="980"/>
      <c r="AG75" s="980"/>
      <c r="AH75" s="980"/>
      <c r="AI75" s="980"/>
      <c r="AJ75" s="980"/>
    </row>
    <row r="76" spans="1:36" x14ac:dyDescent="0.3">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C80" s="955"/>
      <c r="D80" s="955"/>
      <c r="E80" s="955"/>
      <c r="F80" s="955"/>
      <c r="G80" s="955"/>
    </row>
    <row r="81" spans="3:7" x14ac:dyDescent="0.3">
      <c r="C81" s="955"/>
      <c r="D81" s="955"/>
      <c r="E81" s="955"/>
      <c r="F81" s="955"/>
      <c r="G81" s="955"/>
    </row>
    <row r="82" spans="3:7" x14ac:dyDescent="0.3">
      <c r="C82" s="955"/>
      <c r="D82" s="955"/>
      <c r="E82" s="955"/>
      <c r="F82" s="955"/>
      <c r="G82" s="955"/>
    </row>
    <row r="83" spans="3:7" x14ac:dyDescent="0.3">
      <c r="C83" s="955"/>
      <c r="D83" s="955"/>
      <c r="E83" s="955"/>
      <c r="F83" s="955"/>
      <c r="G83" s="955"/>
    </row>
    <row r="84" spans="3:7" x14ac:dyDescent="0.3">
      <c r="C84" s="955"/>
      <c r="D84" s="955"/>
      <c r="E84" s="955"/>
      <c r="F84" s="955"/>
      <c r="G84" s="955"/>
    </row>
    <row r="85" spans="3:7" x14ac:dyDescent="0.3">
      <c r="C85" s="955"/>
      <c r="D85" s="955"/>
      <c r="E85" s="955"/>
      <c r="F85" s="955"/>
      <c r="G85" s="955"/>
    </row>
    <row r="86" spans="3:7" x14ac:dyDescent="0.3">
      <c r="C86" s="955"/>
      <c r="D86" s="955"/>
      <c r="E86" s="955"/>
      <c r="F86" s="955"/>
      <c r="G86" s="955"/>
    </row>
    <row r="87" spans="3:7" x14ac:dyDescent="0.3">
      <c r="C87" s="955"/>
      <c r="D87" s="955"/>
      <c r="E87" s="955"/>
      <c r="F87" s="955"/>
      <c r="G87" s="955"/>
    </row>
    <row r="88" spans="3:7" x14ac:dyDescent="0.3">
      <c r="C88" s="955"/>
      <c r="D88" s="955"/>
      <c r="E88" s="955"/>
      <c r="F88" s="955"/>
      <c r="G88" s="955"/>
    </row>
    <row r="89" spans="3:7" x14ac:dyDescent="0.3">
      <c r="C89" s="955"/>
      <c r="D89" s="955"/>
      <c r="E89" s="955"/>
      <c r="F89" s="955"/>
      <c r="G89" s="955"/>
    </row>
    <row r="90" spans="3:7" x14ac:dyDescent="0.3">
      <c r="C90" s="955"/>
      <c r="D90" s="955"/>
      <c r="E90" s="955"/>
      <c r="F90" s="955"/>
      <c r="G90" s="955"/>
    </row>
    <row r="91" spans="3:7" x14ac:dyDescent="0.3">
      <c r="C91" s="955"/>
      <c r="D91" s="955"/>
      <c r="E91" s="955"/>
      <c r="F91" s="955"/>
      <c r="G91" s="955"/>
    </row>
    <row r="92" spans="3:7" x14ac:dyDescent="0.3">
      <c r="C92" s="955"/>
      <c r="D92" s="955"/>
      <c r="E92" s="955"/>
      <c r="F92" s="955"/>
      <c r="G92" s="955"/>
    </row>
    <row r="93" spans="3:7" x14ac:dyDescent="0.3">
      <c r="C93" s="955"/>
      <c r="D93" s="955"/>
      <c r="E93" s="955"/>
      <c r="F93" s="955"/>
      <c r="G93" s="955"/>
    </row>
    <row r="94" spans="3:7" x14ac:dyDescent="0.3">
      <c r="C94" s="955"/>
      <c r="D94" s="955"/>
      <c r="E94" s="955"/>
      <c r="F94" s="955"/>
      <c r="G94" s="955"/>
    </row>
    <row r="95" spans="3:7" x14ac:dyDescent="0.3">
      <c r="C95" s="955"/>
      <c r="D95" s="955"/>
      <c r="E95" s="955"/>
      <c r="F95" s="955"/>
      <c r="G95" s="955"/>
    </row>
    <row r="96" spans="3:7" x14ac:dyDescent="0.3">
      <c r="C96" s="955"/>
      <c r="D96" s="955"/>
      <c r="E96" s="955"/>
      <c r="F96" s="955"/>
      <c r="G96" s="955"/>
    </row>
    <row r="97" spans="3:7" x14ac:dyDescent="0.3">
      <c r="C97" s="955"/>
      <c r="D97" s="955"/>
      <c r="E97" s="955"/>
      <c r="F97" s="955"/>
      <c r="G97" s="955"/>
    </row>
    <row r="98" spans="3:7" x14ac:dyDescent="0.3">
      <c r="C98" s="955"/>
      <c r="D98" s="955"/>
      <c r="E98" s="955"/>
      <c r="F98" s="955"/>
      <c r="G98" s="955"/>
    </row>
    <row r="99" spans="3:7" x14ac:dyDescent="0.3">
      <c r="C99" s="955"/>
      <c r="D99" s="955"/>
      <c r="E99" s="955"/>
      <c r="F99" s="955"/>
      <c r="G99" s="955"/>
    </row>
    <row r="100" spans="3:7" x14ac:dyDescent="0.3">
      <c r="C100" s="955"/>
      <c r="D100" s="955"/>
      <c r="E100" s="955"/>
      <c r="F100" s="955"/>
      <c r="G100" s="955"/>
    </row>
    <row r="101" spans="3:7" x14ac:dyDescent="0.3">
      <c r="C101" s="955"/>
      <c r="D101" s="955"/>
      <c r="E101" s="955"/>
      <c r="F101" s="955"/>
      <c r="G101" s="955"/>
    </row>
    <row r="102" spans="3:7" x14ac:dyDescent="0.3">
      <c r="C102" s="955"/>
      <c r="D102" s="955"/>
      <c r="E102" s="955"/>
      <c r="F102" s="955"/>
      <c r="G102" s="955"/>
    </row>
    <row r="103" spans="3:7" x14ac:dyDescent="0.3">
      <c r="C103" s="955"/>
      <c r="D103" s="955"/>
      <c r="E103" s="955"/>
      <c r="F103" s="955"/>
      <c r="G103" s="955"/>
    </row>
    <row r="104" spans="3:7" x14ac:dyDescent="0.3">
      <c r="C104" s="955"/>
      <c r="D104" s="955"/>
      <c r="E104" s="955"/>
      <c r="F104" s="955"/>
      <c r="G104" s="955"/>
    </row>
    <row r="105" spans="3:7" x14ac:dyDescent="0.3">
      <c r="C105" s="955"/>
      <c r="D105" s="955"/>
      <c r="E105" s="955"/>
      <c r="F105" s="955"/>
      <c r="G105" s="955"/>
    </row>
    <row r="106" spans="3:7" x14ac:dyDescent="0.3">
      <c r="C106" s="955"/>
      <c r="D106" s="955"/>
      <c r="E106" s="955"/>
      <c r="F106" s="955"/>
      <c r="G106" s="955"/>
    </row>
    <row r="107" spans="3:7" x14ac:dyDescent="0.3">
      <c r="C107" s="955"/>
      <c r="D107" s="955"/>
      <c r="E107" s="955"/>
      <c r="F107" s="955"/>
      <c r="G107" s="955"/>
    </row>
    <row r="108" spans="3:7" x14ac:dyDescent="0.3">
      <c r="C108" s="955"/>
      <c r="D108" s="955"/>
      <c r="E108" s="955"/>
      <c r="F108" s="955"/>
      <c r="G108" s="955"/>
    </row>
    <row r="109" spans="3:7" x14ac:dyDescent="0.3">
      <c r="C109" s="955"/>
      <c r="D109" s="955"/>
      <c r="E109" s="955"/>
      <c r="F109" s="955"/>
      <c r="G109" s="955"/>
    </row>
    <row r="110" spans="3:7" x14ac:dyDescent="0.3">
      <c r="C110" s="955"/>
      <c r="D110" s="955"/>
      <c r="E110" s="955"/>
      <c r="F110" s="955"/>
      <c r="G110" s="955"/>
    </row>
    <row r="111" spans="3:7" x14ac:dyDescent="0.3">
      <c r="C111" s="955"/>
      <c r="D111" s="955"/>
      <c r="E111" s="955"/>
      <c r="F111" s="955"/>
      <c r="G111" s="955"/>
    </row>
    <row r="112" spans="3:7" x14ac:dyDescent="0.3">
      <c r="C112" s="955"/>
      <c r="D112" s="955"/>
      <c r="E112" s="955"/>
      <c r="F112" s="955"/>
      <c r="G112" s="955"/>
    </row>
    <row r="113" spans="3:7" x14ac:dyDescent="0.3">
      <c r="C113" s="955"/>
      <c r="D113" s="955"/>
      <c r="E113" s="955"/>
      <c r="F113" s="955"/>
      <c r="G113" s="955"/>
    </row>
    <row r="114" spans="3:7" x14ac:dyDescent="0.3">
      <c r="C114" s="955"/>
      <c r="D114" s="955"/>
      <c r="E114" s="955"/>
      <c r="F114" s="955"/>
      <c r="G114" s="955"/>
    </row>
    <row r="115" spans="3:7" x14ac:dyDescent="0.3">
      <c r="C115" s="955"/>
      <c r="D115" s="955"/>
      <c r="E115" s="955"/>
      <c r="F115" s="955"/>
      <c r="G115" s="955"/>
    </row>
    <row r="116" spans="3:7" x14ac:dyDescent="0.3">
      <c r="C116" s="955"/>
      <c r="D116" s="955"/>
      <c r="E116" s="955"/>
      <c r="F116" s="955"/>
      <c r="G116" s="955"/>
    </row>
    <row r="117" spans="3:7" x14ac:dyDescent="0.3">
      <c r="C117" s="955"/>
      <c r="D117" s="955"/>
      <c r="E117" s="955"/>
      <c r="F117" s="955"/>
      <c r="G117" s="955"/>
    </row>
    <row r="118" spans="3:7" x14ac:dyDescent="0.3">
      <c r="C118" s="955"/>
      <c r="D118" s="955"/>
      <c r="E118" s="955"/>
      <c r="F118" s="955"/>
      <c r="G118" s="955"/>
    </row>
    <row r="119" spans="3:7" x14ac:dyDescent="0.3">
      <c r="C119" s="955"/>
      <c r="D119" s="955"/>
      <c r="E119" s="955"/>
      <c r="F119" s="955"/>
      <c r="G119" s="955"/>
    </row>
    <row r="120" spans="3:7" x14ac:dyDescent="0.3">
      <c r="C120" s="955"/>
      <c r="D120" s="955"/>
      <c r="E120" s="955"/>
      <c r="F120" s="955"/>
      <c r="G120" s="955"/>
    </row>
    <row r="121" spans="3:7" x14ac:dyDescent="0.3">
      <c r="C121" s="955"/>
      <c r="D121" s="955"/>
      <c r="E121" s="955"/>
      <c r="F121" s="955"/>
      <c r="G121" s="955"/>
    </row>
    <row r="122" spans="3:7" x14ac:dyDescent="0.3">
      <c r="C122" s="955"/>
      <c r="D122" s="955"/>
      <c r="E122" s="955"/>
      <c r="F122" s="955"/>
      <c r="G122" s="955"/>
    </row>
    <row r="123" spans="3:7" x14ac:dyDescent="0.3">
      <c r="C123" s="955"/>
      <c r="D123" s="955"/>
      <c r="E123" s="955"/>
      <c r="F123" s="955"/>
      <c r="G123" s="955"/>
    </row>
    <row r="124" spans="3:7" x14ac:dyDescent="0.3">
      <c r="C124" s="955"/>
      <c r="D124" s="955"/>
      <c r="E124" s="955"/>
      <c r="F124" s="955"/>
      <c r="G124" s="955"/>
    </row>
    <row r="125" spans="3:7" x14ac:dyDescent="0.3">
      <c r="C125" s="955"/>
      <c r="D125" s="955"/>
      <c r="E125" s="955"/>
      <c r="F125" s="955"/>
      <c r="G125" s="955"/>
    </row>
    <row r="126" spans="3:7" x14ac:dyDescent="0.3">
      <c r="C126" s="955"/>
      <c r="D126" s="955"/>
      <c r="E126" s="955"/>
      <c r="F126" s="955"/>
      <c r="G126" s="955"/>
    </row>
    <row r="127" spans="3:7" x14ac:dyDescent="0.3">
      <c r="C127" s="955"/>
      <c r="D127" s="955"/>
      <c r="E127" s="955"/>
      <c r="F127" s="955"/>
      <c r="G127" s="955"/>
    </row>
    <row r="128" spans="3: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3:Y70"/>
  <mergeCells count="85">
    <mergeCell ref="N70:N71"/>
    <mergeCell ref="O70:O71"/>
    <mergeCell ref="AE70:AF70"/>
    <mergeCell ref="AG70:AH70"/>
    <mergeCell ref="AI70:AJ70"/>
    <mergeCell ref="T70:T71"/>
    <mergeCell ref="U70:U71"/>
    <mergeCell ref="V70:V71"/>
    <mergeCell ref="Z70:Z71"/>
    <mergeCell ref="AA70:AB70"/>
    <mergeCell ref="AC70:AD70"/>
    <mergeCell ref="S70:S71"/>
    <mergeCell ref="AI58:AJ58"/>
    <mergeCell ref="K60:K67"/>
    <mergeCell ref="L60:L67"/>
    <mergeCell ref="A64:G64"/>
    <mergeCell ref="A66:G66"/>
    <mergeCell ref="AE58:AF58"/>
    <mergeCell ref="AG58:AH58"/>
    <mergeCell ref="K69:Y69"/>
    <mergeCell ref="V58:V59"/>
    <mergeCell ref="Z58:Z59"/>
    <mergeCell ref="AA58:AB58"/>
    <mergeCell ref="AC58:AD58"/>
    <mergeCell ref="K70:K71"/>
    <mergeCell ref="L70:L71"/>
    <mergeCell ref="M70:M71"/>
    <mergeCell ref="AI38:AJ38"/>
    <mergeCell ref="K57:Y57"/>
    <mergeCell ref="K58:K59"/>
    <mergeCell ref="L58:L59"/>
    <mergeCell ref="M58:M59"/>
    <mergeCell ref="N58:N59"/>
    <mergeCell ref="O58:O59"/>
    <mergeCell ref="S58:S59"/>
    <mergeCell ref="T58:T59"/>
    <mergeCell ref="U58:U59"/>
    <mergeCell ref="V38:V39"/>
    <mergeCell ref="Z38:Z39"/>
    <mergeCell ref="AA38:AB38"/>
    <mergeCell ref="AC38:AD38"/>
    <mergeCell ref="AE38:AF38"/>
    <mergeCell ref="AG38:AH38"/>
    <mergeCell ref="AI17:AJ17"/>
    <mergeCell ref="K37:Y37"/>
    <mergeCell ref="K38:K39"/>
    <mergeCell ref="L38:L39"/>
    <mergeCell ref="M38:M39"/>
    <mergeCell ref="N38:N39"/>
    <mergeCell ref="O38:O39"/>
    <mergeCell ref="S38:S39"/>
    <mergeCell ref="T38:T39"/>
    <mergeCell ref="U38:U39"/>
    <mergeCell ref="V17:V18"/>
    <mergeCell ref="Z17:Z18"/>
    <mergeCell ref="AA17:AB17"/>
    <mergeCell ref="AC17:AD17"/>
    <mergeCell ref="AE17:AF17"/>
    <mergeCell ref="AG17:AH17"/>
    <mergeCell ref="AI2:AJ2"/>
    <mergeCell ref="K16:Y16"/>
    <mergeCell ref="K17:K18"/>
    <mergeCell ref="L17:L18"/>
    <mergeCell ref="M17:M18"/>
    <mergeCell ref="N17:N18"/>
    <mergeCell ref="O17:O18"/>
    <mergeCell ref="S17:S18"/>
    <mergeCell ref="T17:T18"/>
    <mergeCell ref="U17:U18"/>
    <mergeCell ref="V2:V3"/>
    <mergeCell ref="Z2:Z3"/>
    <mergeCell ref="AA2:AB2"/>
    <mergeCell ref="AC2:AD2"/>
    <mergeCell ref="AE2:AF2"/>
    <mergeCell ref="AG2:AH2"/>
    <mergeCell ref="A1:H1"/>
    <mergeCell ref="K1:Y1"/>
    <mergeCell ref="K2:K3"/>
    <mergeCell ref="L2:L3"/>
    <mergeCell ref="M2:M3"/>
    <mergeCell ref="N2:N3"/>
    <mergeCell ref="O2:O3"/>
    <mergeCell ref="S2:S3"/>
    <mergeCell ref="T2:T3"/>
    <mergeCell ref="U2:U3"/>
  </mergeCells>
  <conditionalFormatting sqref="E13">
    <cfRule type="containsText" dxfId="1713" priority="10" operator="containsText" text="N/A">
      <formula>NOT(ISERROR(SEARCH("N/A",E13)))</formula>
    </cfRule>
    <cfRule type="containsText" dxfId="1712" priority="11" operator="containsText" text="O">
      <formula>NOT(ISERROR(SEARCH("O",E13)))</formula>
    </cfRule>
    <cfRule type="containsText" dxfId="1711" priority="12" operator="containsText" text="M">
      <formula>NOT(ISERROR(SEARCH("M",E13)))</formula>
    </cfRule>
  </conditionalFormatting>
  <conditionalFormatting sqref="C46:G46">
    <cfRule type="containsText" dxfId="1710" priority="19" operator="containsText" text="O">
      <formula>NOT(ISERROR(SEARCH("O",C46)))</formula>
    </cfRule>
  </conditionalFormatting>
  <conditionalFormatting sqref="C46:G46">
    <cfRule type="containsText" dxfId="1709" priority="16" operator="containsText" text="N/A">
      <formula>NOT(ISERROR(SEARCH("N/A",C46)))</formula>
    </cfRule>
    <cfRule type="containsText" dxfId="1708" priority="17" operator="containsText" text="Blank">
      <formula>NOT(ISERROR(SEARCH("Blank",C46)))</formula>
    </cfRule>
    <cfRule type="containsText" dxfId="1707" priority="18" operator="containsText" text="M">
      <formula>NOT(ISERROR(SEARCH("M",C46)))</formula>
    </cfRule>
  </conditionalFormatting>
  <conditionalFormatting sqref="E12">
    <cfRule type="containsText" dxfId="1706" priority="13" operator="containsText" text="N/A">
      <formula>NOT(ISERROR(SEARCH("N/A",E12)))</formula>
    </cfRule>
    <cfRule type="containsText" dxfId="1705" priority="14" operator="containsText" text="O">
      <formula>NOT(ISERROR(SEARCH("O",E12)))</formula>
    </cfRule>
    <cfRule type="containsText" dxfId="1704" priority="15" operator="containsText" text="M">
      <formula>NOT(ISERROR(SEARCH("M",E12)))</formula>
    </cfRule>
  </conditionalFormatting>
  <conditionalFormatting sqref="C7:H7">
    <cfRule type="containsText" dxfId="1703" priority="7" operator="containsText" text="N/A">
      <formula>NOT(ISERROR(SEARCH("N/A",C7)))</formula>
    </cfRule>
    <cfRule type="containsText" dxfId="1702" priority="8" operator="containsText" text="Blank">
      <formula>NOT(ISERROR(SEARCH("Blank",C7)))</formula>
    </cfRule>
    <cfRule type="containsText" dxfId="1701" priority="9" operator="containsText" text="M">
      <formula>NOT(ISERROR(SEARCH("M",C7)))</formula>
    </cfRule>
  </conditionalFormatting>
  <conditionalFormatting sqref="Z4 Z51:Z55 Z40:Z43 Z45:Z49 Z19:Z35">
    <cfRule type="cellIs" dxfId="1700" priority="6" operator="greaterThan">
      <formula>0</formula>
    </cfRule>
  </conditionalFormatting>
  <conditionalFormatting sqref="Z5:Z14">
    <cfRule type="cellIs" dxfId="1699" priority="5" operator="greaterThan">
      <formula>0</formula>
    </cfRule>
  </conditionalFormatting>
  <conditionalFormatting sqref="Z60:Z67">
    <cfRule type="cellIs" dxfId="1698" priority="4" operator="greaterThan">
      <formula>0</formula>
    </cfRule>
  </conditionalFormatting>
  <conditionalFormatting sqref="Z72:Z75">
    <cfRule type="cellIs" dxfId="1697" priority="3" operator="greaterThan">
      <formula>0</formula>
    </cfRule>
  </conditionalFormatting>
  <conditionalFormatting sqref="Z50">
    <cfRule type="cellIs" dxfId="1696" priority="2" operator="greaterThan">
      <formula>0</formula>
    </cfRule>
  </conditionalFormatting>
  <conditionalFormatting sqref="Z44">
    <cfRule type="cellIs" dxfId="1695" priority="1" operator="greaterThan">
      <formula>0</formula>
    </cfRule>
  </conditionalFormatting>
  <dataValidations count="3">
    <dataValidation type="list" allowBlank="1" showInputMessage="1" showErrorMessage="1" sqref="X4 X29:X30 W1:W79">
      <formula1>"Y, N"</formula1>
    </dataValidation>
    <dataValidation type="list" allowBlank="1" showInputMessage="1" showErrorMessage="1" sqref="T1:T79">
      <formula1>"M, O, N/A"</formula1>
    </dataValidation>
    <dataValidation type="list" allowBlank="1" showInputMessage="1" showErrorMessage="1" sqref="V1:V79">
      <formula1>"Passed, Failed, N/A"</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 ref="Y6" r:id="rId19"/>
  </hyperlinks>
  <pageMargins left="0.25" right="0" top="0.25" bottom="0.25" header="0.3" footer="0"/>
  <pageSetup scale="34" fitToHeight="0" orientation="landscape" r:id="rId20"/>
  <drawing r:id="rId21"/>
  <legacyDrawing r:id="rId22"/>
  <controls>
    <mc:AlternateContent xmlns:mc="http://schemas.openxmlformats.org/markup-compatibility/2006">
      <mc:Choice Requires="x14">
        <control shapeId="1137666" r:id="rId23" name="CommandButton2">
          <controlPr defaultSize="0" autoLine="0" r:id="rId24">
            <anchor moveWithCells="1">
              <from>
                <xdr:col>8</xdr:col>
                <xdr:colOff>76200</xdr:colOff>
                <xdr:row>15</xdr:row>
                <xdr:rowOff>7620</xdr:rowOff>
              </from>
              <to>
                <xdr:col>9</xdr:col>
                <xdr:colOff>396240</xdr:colOff>
                <xdr:row>16</xdr:row>
                <xdr:rowOff>144780</xdr:rowOff>
              </to>
            </anchor>
          </controlPr>
        </control>
      </mc:Choice>
      <mc:Fallback>
        <control shapeId="1137666" r:id="rId23" name="CommandButton2"/>
      </mc:Fallback>
    </mc:AlternateContent>
    <mc:AlternateContent xmlns:mc="http://schemas.openxmlformats.org/markup-compatibility/2006">
      <mc:Choice Requires="x14">
        <control shapeId="1137665" r:id="rId25" name="CommandButton1">
          <controlPr defaultSize="0" autoLine="0" r:id="rId26">
            <anchor moveWithCells="1">
              <from>
                <xdr:col>8</xdr:col>
                <xdr:colOff>76200</xdr:colOff>
                <xdr:row>8</xdr:row>
                <xdr:rowOff>106680</xdr:rowOff>
              </from>
              <to>
                <xdr:col>9</xdr:col>
                <xdr:colOff>365760</xdr:colOff>
                <xdr:row>10</xdr:row>
                <xdr:rowOff>106680</xdr:rowOff>
              </to>
            </anchor>
          </controlPr>
        </control>
      </mc:Choice>
      <mc:Fallback>
        <control shapeId="1137665" r:id="rId25" name="CommandButton1"/>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7" tint="0.79998168889431442"/>
    <pageSetUpPr fitToPage="1"/>
  </sheetPr>
  <dimension ref="A1:AN196"/>
  <sheetViews>
    <sheetView showGridLines="0" topLeftCell="A49" zoomScale="85" zoomScaleNormal="85" workbookViewId="0">
      <selection activeCell="E54" sqref="E54:F55"/>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9.109375" style="883" hidden="1" customWidth="1"/>
    <col min="18" max="18" width="26.109375" style="883" customWidth="1"/>
    <col min="19" max="19" width="13" style="883" bestFit="1" customWidth="1"/>
    <col min="20" max="20" width="12.5546875" style="883" customWidth="1"/>
    <col min="21" max="21" width="11" style="883" bestFit="1" customWidth="1"/>
    <col min="22" max="22" width="10.44140625" style="883" bestFit="1" customWidth="1"/>
    <col min="23" max="23" width="12.44140625" style="883" customWidth="1"/>
    <col min="24" max="24" width="15.109375" style="883" customWidth="1"/>
    <col min="25" max="25" width="36.5546875" style="883" bestFit="1" customWidth="1"/>
    <col min="26" max="40" width="9.109375" style="883"/>
    <col min="41" max="16384" width="9.109375" style="884"/>
  </cols>
  <sheetData>
    <row r="1" spans="1:36" ht="23.4" x14ac:dyDescent="0.45">
      <c r="A1" s="1188" t="s">
        <v>82</v>
      </c>
      <c r="B1" s="1189"/>
      <c r="C1" s="1189"/>
      <c r="D1" s="1189"/>
      <c r="E1" s="1189"/>
      <c r="F1" s="1189"/>
      <c r="G1" s="1189"/>
      <c r="H1" s="1189"/>
      <c r="K1" s="1193" t="s">
        <v>396</v>
      </c>
      <c r="L1" s="1194"/>
      <c r="M1" s="1194"/>
      <c r="N1" s="1194"/>
      <c r="O1" s="1194"/>
      <c r="P1" s="1194"/>
      <c r="Q1" s="1194"/>
      <c r="R1" s="1194"/>
      <c r="S1" s="1194"/>
      <c r="T1" s="1194"/>
      <c r="U1" s="1194"/>
      <c r="V1" s="1194"/>
      <c r="W1" s="1194"/>
      <c r="X1" s="1194"/>
      <c r="Y1" s="1195"/>
      <c r="Z1" s="985"/>
      <c r="AA1" s="1026"/>
      <c r="AB1" s="1026"/>
      <c r="AC1" s="1026"/>
      <c r="AD1" s="1026"/>
      <c r="AE1" s="1026"/>
      <c r="AF1" s="1026"/>
      <c r="AG1" s="1026"/>
      <c r="AH1" s="1026"/>
      <c r="AI1" s="1026"/>
      <c r="AJ1" s="1026"/>
    </row>
    <row r="2" spans="1:36" ht="23.4" customHeight="1" x14ac:dyDescent="0.3">
      <c r="A2" s="932" t="s">
        <v>367</v>
      </c>
      <c r="B2" s="997" t="s">
        <v>255</v>
      </c>
      <c r="C2" s="884"/>
      <c r="D2" s="884"/>
      <c r="E2" s="884"/>
      <c r="F2" s="884"/>
      <c r="G2" s="884"/>
      <c r="H2" s="884"/>
      <c r="K2" s="1209" t="s">
        <v>133</v>
      </c>
      <c r="L2" s="1209" t="s">
        <v>91</v>
      </c>
      <c r="M2" s="1182" t="s">
        <v>75</v>
      </c>
      <c r="N2" s="1190" t="s">
        <v>134</v>
      </c>
      <c r="O2" s="1209" t="s">
        <v>135</v>
      </c>
      <c r="P2" s="1038" t="s">
        <v>136</v>
      </c>
      <c r="Q2" s="1038" t="s">
        <v>137</v>
      </c>
      <c r="R2" s="1038" t="s">
        <v>138</v>
      </c>
      <c r="S2" s="1210" t="s">
        <v>139</v>
      </c>
      <c r="T2" s="1191" t="s">
        <v>344</v>
      </c>
      <c r="U2" s="1191" t="s">
        <v>342</v>
      </c>
      <c r="V2" s="1191" t="s">
        <v>343</v>
      </c>
      <c r="W2" s="1027" t="s">
        <v>375</v>
      </c>
      <c r="X2" s="1027" t="s">
        <v>376</v>
      </c>
      <c r="Y2" s="1038"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42845</v>
      </c>
      <c r="C3" s="950"/>
      <c r="D3" s="884"/>
      <c r="E3" s="884"/>
      <c r="F3" s="884"/>
      <c r="G3" s="884"/>
      <c r="H3" s="884"/>
      <c r="K3" s="1197"/>
      <c r="L3" s="1197"/>
      <c r="M3" s="1183"/>
      <c r="N3" s="1185"/>
      <c r="O3" s="1197"/>
      <c r="P3" s="888" t="s">
        <v>141</v>
      </c>
      <c r="Q3" s="1031"/>
      <c r="R3" s="1031"/>
      <c r="S3" s="1210"/>
      <c r="T3" s="1191"/>
      <c r="U3" s="1191"/>
      <c r="V3" s="1191"/>
      <c r="W3" s="1027"/>
      <c r="X3" s="1027"/>
      <c r="Y3" s="1031"/>
      <c r="Z3" s="1187"/>
      <c r="AA3" s="1023" t="s">
        <v>672</v>
      </c>
      <c r="AB3" s="1023" t="s">
        <v>673</v>
      </c>
      <c r="AC3" s="1023" t="s">
        <v>672</v>
      </c>
      <c r="AD3" s="1023" t="s">
        <v>673</v>
      </c>
      <c r="AE3" s="1023" t="s">
        <v>672</v>
      </c>
      <c r="AF3" s="1023" t="s">
        <v>673</v>
      </c>
      <c r="AG3" s="1023" t="s">
        <v>672</v>
      </c>
      <c r="AH3" s="1023" t="s">
        <v>673</v>
      </c>
      <c r="AI3" s="1023" t="s">
        <v>672</v>
      </c>
      <c r="AJ3" s="1023" t="s">
        <v>673</v>
      </c>
    </row>
    <row r="4" spans="1:36" ht="12.75" customHeight="1" x14ac:dyDescent="0.3">
      <c r="A4" s="932" t="s">
        <v>368</v>
      </c>
      <c r="B4" s="949">
        <f ca="1">DATEDIF(B3,TODAY(),"D")/365</f>
        <v>3.558904109589041</v>
      </c>
      <c r="C4" s="884"/>
      <c r="D4" s="884"/>
      <c r="E4" s="884"/>
      <c r="F4" s="884"/>
      <c r="G4" s="884"/>
      <c r="H4" s="884"/>
      <c r="K4" s="1028" t="s">
        <v>142</v>
      </c>
      <c r="L4" s="1028" t="s">
        <v>143</v>
      </c>
      <c r="M4" s="934" t="s">
        <v>5</v>
      </c>
      <c r="N4" s="929" t="s">
        <v>144</v>
      </c>
      <c r="O4" s="924" t="s">
        <v>372</v>
      </c>
      <c r="P4" s="964" t="s">
        <v>145</v>
      </c>
      <c r="Q4" s="964" t="s">
        <v>146</v>
      </c>
      <c r="R4" s="962" t="s">
        <v>147</v>
      </c>
      <c r="S4" s="889"/>
      <c r="T4" s="620"/>
      <c r="U4" s="997"/>
      <c r="V4" s="997" t="str">
        <f>IF(AND(W4="Y",X4="Y"),"Passed",IF(T4="M","Passed", ""))</f>
        <v>Passed</v>
      </c>
      <c r="W4" s="997" t="s">
        <v>377</v>
      </c>
      <c r="X4" s="997" t="s">
        <v>377</v>
      </c>
      <c r="Y4" s="1042" t="s">
        <v>148</v>
      </c>
      <c r="Z4" s="981">
        <f ca="1">DATEDIF(AA4,AB4,"m")/12+DATEDIF(AC4,AD4,"m")/12+DATEDIF(AE4,AF4,"m")/12+DATEDIF(AG4,AH4,"m")/12+DATEDIF(AI4,AJ4,"m")/12</f>
        <v>3.5833333333333335</v>
      </c>
      <c r="AA4" s="982">
        <v>42826</v>
      </c>
      <c r="AB4" s="982">
        <f ca="1">TODAY()</f>
        <v>44144</v>
      </c>
      <c r="AC4" s="982"/>
      <c r="AD4" s="982"/>
      <c r="AE4" s="980"/>
      <c r="AF4" s="980"/>
      <c r="AG4" s="980"/>
      <c r="AH4" s="980"/>
      <c r="AI4" s="980"/>
      <c r="AJ4" s="980"/>
    </row>
    <row r="5" spans="1:36" ht="12.75" customHeight="1" x14ac:dyDescent="0.3">
      <c r="A5" s="932" t="s">
        <v>387</v>
      </c>
      <c r="B5" s="949">
        <v>2</v>
      </c>
      <c r="C5" s="951"/>
      <c r="D5" s="884"/>
      <c r="E5" s="884"/>
      <c r="F5" s="884"/>
      <c r="G5" s="884"/>
      <c r="H5" s="884"/>
      <c r="K5" s="1029"/>
      <c r="L5" s="1029"/>
      <c r="M5" s="934" t="s">
        <v>5</v>
      </c>
      <c r="N5" s="929" t="s">
        <v>144</v>
      </c>
      <c r="O5" s="924" t="s">
        <v>373</v>
      </c>
      <c r="P5" s="966"/>
      <c r="Q5" s="965" t="s">
        <v>150</v>
      </c>
      <c r="R5" s="963" t="s">
        <v>151</v>
      </c>
      <c r="S5" s="889"/>
      <c r="T5" s="620"/>
      <c r="U5" s="997"/>
      <c r="V5" s="997" t="str">
        <f t="shared" ref="V5:V12" si="0">IF(AND(W5="Y",X5="Y"),"Passed",IF(T5="M","Passed", ""))</f>
        <v>Passed</v>
      </c>
      <c r="W5" s="997" t="s">
        <v>377</v>
      </c>
      <c r="X5" s="997" t="s">
        <v>377</v>
      </c>
      <c r="Y5" s="1043"/>
      <c r="Z5" s="981">
        <f t="shared" ref="Z5:Z14" ca="1" si="1">DATEDIF(AA5,AB5,"m")/12+DATEDIF(AC5,AD5,"m")/12+DATEDIF(AE5,AF5,"m")/12+DATEDIF(AG5,AH5,"m")/12+DATEDIF(AI5,AJ5,"m")/12</f>
        <v>3.5833333333333335</v>
      </c>
      <c r="AA5" s="982">
        <v>42826</v>
      </c>
      <c r="AB5" s="982">
        <f t="shared" ref="AB5:AB6" ca="1" si="2">TODAY()</f>
        <v>44144</v>
      </c>
      <c r="AC5" s="982"/>
      <c r="AD5" s="982"/>
      <c r="AE5" s="980"/>
      <c r="AF5" s="980"/>
      <c r="AG5" s="980"/>
      <c r="AH5" s="980"/>
      <c r="AI5" s="980"/>
      <c r="AJ5" s="980"/>
    </row>
    <row r="6" spans="1:36" ht="28.2" thickBot="1" x14ac:dyDescent="0.35">
      <c r="A6" s="932" t="s">
        <v>388</v>
      </c>
      <c r="B6" s="949">
        <f ca="1">B4+B5</f>
        <v>5.558904109589041</v>
      </c>
      <c r="C6" s="951"/>
      <c r="K6" s="1029"/>
      <c r="L6" s="1029"/>
      <c r="M6" s="934" t="s">
        <v>5</v>
      </c>
      <c r="N6" s="891" t="s">
        <v>149</v>
      </c>
      <c r="O6" s="918" t="s">
        <v>149</v>
      </c>
      <c r="P6" s="966"/>
      <c r="Q6" s="892" t="s">
        <v>150</v>
      </c>
      <c r="R6" s="893" t="s">
        <v>151</v>
      </c>
      <c r="S6" s="889"/>
      <c r="T6" s="620"/>
      <c r="U6" s="997"/>
      <c r="V6" s="997" t="str">
        <f t="shared" si="0"/>
        <v>Passed</v>
      </c>
      <c r="W6" s="997" t="s">
        <v>377</v>
      </c>
      <c r="X6" s="997" t="s">
        <v>377</v>
      </c>
      <c r="Y6" s="894" t="s">
        <v>152</v>
      </c>
      <c r="Z6" s="981">
        <f t="shared" ca="1" si="1"/>
        <v>3.5833333333333335</v>
      </c>
      <c r="AA6" s="982">
        <v>42826</v>
      </c>
      <c r="AB6" s="982">
        <f t="shared" ca="1" si="2"/>
        <v>44144</v>
      </c>
      <c r="AC6" s="982"/>
      <c r="AD6" s="982"/>
      <c r="AE6" s="980"/>
      <c r="AF6" s="980"/>
      <c r="AG6" s="980"/>
      <c r="AH6" s="980"/>
      <c r="AI6" s="980"/>
      <c r="AJ6" s="980"/>
    </row>
    <row r="7" spans="1:36" ht="69.599999999999994"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966"/>
      <c r="Q7" s="964" t="s">
        <v>247</v>
      </c>
      <c r="R7" s="962" t="s">
        <v>154</v>
      </c>
      <c r="S7" s="889"/>
      <c r="T7" s="620"/>
      <c r="U7" s="997"/>
      <c r="V7" s="997" t="str">
        <f t="shared" si="0"/>
        <v>Passed</v>
      </c>
      <c r="W7" s="997" t="s">
        <v>377</v>
      </c>
      <c r="X7" s="997" t="s">
        <v>377</v>
      </c>
      <c r="Y7" s="1042" t="s">
        <v>248</v>
      </c>
      <c r="Z7" s="981">
        <f t="shared" ca="1" si="1"/>
        <v>3.4166666666666665</v>
      </c>
      <c r="AA7" s="982">
        <v>42887</v>
      </c>
      <c r="AB7" s="982">
        <f ca="1">TODAY()</f>
        <v>44144</v>
      </c>
      <c r="AC7" s="982"/>
      <c r="AD7" s="982"/>
      <c r="AE7" s="980"/>
      <c r="AF7" s="980"/>
      <c r="AG7" s="980"/>
      <c r="AH7" s="980"/>
      <c r="AI7" s="980"/>
      <c r="AJ7" s="980"/>
    </row>
    <row r="8" spans="1:36" ht="27.6" x14ac:dyDescent="0.3">
      <c r="A8" s="937" t="s">
        <v>56</v>
      </c>
      <c r="B8" s="938" t="s">
        <v>182</v>
      </c>
      <c r="C8" s="1003"/>
      <c r="D8" s="1002"/>
      <c r="E8" s="1005"/>
      <c r="F8" s="1002" t="s">
        <v>77</v>
      </c>
      <c r="G8" s="1002"/>
      <c r="H8" s="939">
        <f>IF(C8&lt;&gt;"",'[2]CBL Score Standard'!$D64,IF(D8&lt;&gt;"",SUM('[2]CBL Score Standard'!$D64:$E64),IF(E8&lt;&gt;"",SUM('[2]CBL Score Standard'!$D64:$F64),IF(F8&lt;&gt;"",SUM('[2]CBL Score Standard'!$D64:$G64),IF(G8&lt;&gt;"",SUM('[2]CBL Score Standard'!$D64:$H64,0))))))</f>
        <v>9.5957237736164644E-2</v>
      </c>
      <c r="K8" s="1029"/>
      <c r="L8" s="1029"/>
      <c r="M8" s="934" t="s">
        <v>5</v>
      </c>
      <c r="N8" s="931" t="s">
        <v>144</v>
      </c>
      <c r="O8" s="896" t="s">
        <v>517</v>
      </c>
      <c r="P8" s="966"/>
      <c r="Q8" s="892" t="s">
        <v>153</v>
      </c>
      <c r="R8" s="893" t="s">
        <v>156</v>
      </c>
      <c r="S8" s="889"/>
      <c r="T8" s="620"/>
      <c r="U8" s="997"/>
      <c r="V8" s="997" t="str">
        <f t="shared" si="0"/>
        <v>Passed</v>
      </c>
      <c r="W8" s="997" t="s">
        <v>377</v>
      </c>
      <c r="X8" s="997" t="s">
        <v>377</v>
      </c>
      <c r="Y8" s="897" t="s">
        <v>157</v>
      </c>
      <c r="Z8" s="981">
        <f t="shared" ca="1" si="1"/>
        <v>3.4166666666666665</v>
      </c>
      <c r="AA8" s="982">
        <v>42887</v>
      </c>
      <c r="AB8" s="982">
        <f ca="1">TODAY()</f>
        <v>44144</v>
      </c>
      <c r="AC8" s="982"/>
      <c r="AD8" s="982"/>
      <c r="AE8" s="980"/>
      <c r="AF8" s="980"/>
      <c r="AG8" s="980"/>
      <c r="AH8" s="980"/>
      <c r="AI8" s="980"/>
      <c r="AJ8" s="980"/>
    </row>
    <row r="9" spans="1:36" ht="41.4" x14ac:dyDescent="0.3">
      <c r="A9" s="940" t="s">
        <v>56</v>
      </c>
      <c r="B9" s="933" t="s">
        <v>427</v>
      </c>
      <c r="C9" s="1003"/>
      <c r="D9" s="1002"/>
      <c r="E9" s="1005"/>
      <c r="F9" s="1002" t="s">
        <v>77</v>
      </c>
      <c r="G9" s="1002"/>
      <c r="H9" s="939">
        <f>IF(C9&lt;&gt;"",'[2]CBL Score Standard'!$D65,IF(D9&lt;&gt;"",SUM('[2]CBL Score Standard'!$D65:$E65),IF(E9&lt;&gt;"",SUM('[2]CBL Score Standard'!$D65:$F65),IF(F9&lt;&gt;"",SUM('[2]CBL Score Standard'!$D65:$G65),IF(G9&lt;&gt;"",SUM('[2]CBL Score Standard'!$D65:$H65,0))))))</f>
        <v>9.5957237736164644E-2</v>
      </c>
      <c r="K9" s="1029"/>
      <c r="L9" s="1029"/>
      <c r="M9" s="934" t="s">
        <v>5</v>
      </c>
      <c r="N9" s="931" t="s">
        <v>144</v>
      </c>
      <c r="O9" s="896" t="s">
        <v>661</v>
      </c>
      <c r="P9" s="966"/>
      <c r="Q9" s="892" t="s">
        <v>155</v>
      </c>
      <c r="R9" s="893" t="s">
        <v>158</v>
      </c>
      <c r="S9" s="889"/>
      <c r="T9" s="997"/>
      <c r="U9" s="997"/>
      <c r="V9" s="997" t="str">
        <f t="shared" si="0"/>
        <v>Passed</v>
      </c>
      <c r="W9" s="997" t="s">
        <v>377</v>
      </c>
      <c r="X9" s="997" t="s">
        <v>377</v>
      </c>
      <c r="Y9" s="894" t="s">
        <v>159</v>
      </c>
      <c r="Z9" s="981">
        <f t="shared" si="1"/>
        <v>1</v>
      </c>
      <c r="AA9" s="982">
        <v>42826</v>
      </c>
      <c r="AB9" s="982">
        <v>43191</v>
      </c>
      <c r="AC9" s="982"/>
      <c r="AD9" s="982"/>
      <c r="AE9" s="980"/>
      <c r="AF9" s="980"/>
      <c r="AG9" s="980"/>
      <c r="AH9" s="980"/>
      <c r="AI9" s="980"/>
      <c r="AJ9" s="980"/>
    </row>
    <row r="10" spans="1:36" ht="27.6" x14ac:dyDescent="0.3">
      <c r="A10" s="940" t="s">
        <v>56</v>
      </c>
      <c r="B10" s="933" t="s">
        <v>663</v>
      </c>
      <c r="C10" s="1003"/>
      <c r="D10" s="1003"/>
      <c r="E10" s="1005"/>
      <c r="F10" s="1002" t="s">
        <v>77</v>
      </c>
      <c r="G10" s="1002"/>
      <c r="H10" s="939">
        <f>IF(C10&lt;&gt;"",'[2]CBL Score Standard'!$D66,IF(D10&lt;&gt;"",SUM('[2]CBL Score Standard'!$D66:$E66),IF(E10&lt;&gt;"",SUM('[2]CBL Score Standard'!$D66:$F66),IF(F10&lt;&gt;"",SUM('[2]CBL Score Standard'!$D66:$G66),IF(G10&lt;&gt;"",SUM('[2]CBL Score Standard'!$D66:$H66,0))))))</f>
        <v>4.9445609829187893E-2</v>
      </c>
      <c r="K10" s="1029"/>
      <c r="L10" s="1029"/>
      <c r="M10" s="934" t="s">
        <v>5</v>
      </c>
      <c r="N10" s="931" t="s">
        <v>144</v>
      </c>
      <c r="O10" s="896" t="s">
        <v>662</v>
      </c>
      <c r="P10" s="966"/>
      <c r="Q10" s="976" t="s">
        <v>659</v>
      </c>
      <c r="R10" s="976" t="s">
        <v>278</v>
      </c>
      <c r="S10" s="889"/>
      <c r="T10" s="997"/>
      <c r="U10" s="997"/>
      <c r="V10" s="997" t="str">
        <f t="shared" si="0"/>
        <v>Passed</v>
      </c>
      <c r="W10" s="997" t="s">
        <v>377</v>
      </c>
      <c r="X10" s="997" t="s">
        <v>377</v>
      </c>
      <c r="Y10" s="899" t="s">
        <v>160</v>
      </c>
      <c r="Z10" s="981">
        <f t="shared" ca="1" si="1"/>
        <v>3.5</v>
      </c>
      <c r="AA10" s="982">
        <v>42856</v>
      </c>
      <c r="AB10" s="982">
        <f ca="1">TODAY()</f>
        <v>44144</v>
      </c>
      <c r="AC10" s="982"/>
      <c r="AD10" s="982"/>
      <c r="AE10" s="980"/>
      <c r="AF10" s="980"/>
      <c r="AG10" s="980"/>
      <c r="AH10" s="980"/>
      <c r="AI10" s="980"/>
      <c r="AJ10" s="980"/>
    </row>
    <row r="11" spans="1:36" ht="27.6" x14ac:dyDescent="0.3">
      <c r="A11" s="940" t="s">
        <v>56</v>
      </c>
      <c r="B11" s="933" t="s">
        <v>215</v>
      </c>
      <c r="C11" s="1003"/>
      <c r="D11" s="1003"/>
      <c r="E11" s="1005" t="s">
        <v>77</v>
      </c>
      <c r="F11" s="1002"/>
      <c r="G11" s="1002"/>
      <c r="H11" s="939">
        <f>IF(C11&lt;&gt;"",'[2]CBL Score Standard'!$D67,IF(D11&lt;&gt;"",SUM('[2]CBL Score Standard'!$D67:$E67),IF(E11&lt;&gt;"",SUM('[2]CBL Score Standard'!$D67:$F67),IF(F11&lt;&gt;"",SUM('[2]CBL Score Standard'!$D67:$G67),IF(G11&lt;&gt;"",SUM('[2]CBL Score Standard'!$D67:$H67,0))))))</f>
        <v>2.8169014084507043E-2</v>
      </c>
      <c r="K11" s="1029"/>
      <c r="L11" s="1029"/>
      <c r="M11" s="934" t="s">
        <v>5</v>
      </c>
      <c r="N11" s="889" t="s">
        <v>31</v>
      </c>
      <c r="O11" s="925" t="s">
        <v>175</v>
      </c>
      <c r="P11" s="1029"/>
      <c r="Q11" s="890" t="s">
        <v>383</v>
      </c>
      <c r="R11" s="893" t="s">
        <v>176</v>
      </c>
      <c r="S11" s="889"/>
      <c r="T11" s="997"/>
      <c r="U11" s="997"/>
      <c r="V11" s="997" t="str">
        <f t="shared" si="0"/>
        <v>Passed</v>
      </c>
      <c r="W11" s="997" t="s">
        <v>377</v>
      </c>
      <c r="X11" s="997" t="s">
        <v>377</v>
      </c>
      <c r="Y11" s="897" t="s">
        <v>177</v>
      </c>
      <c r="Z11" s="981">
        <f t="shared" ca="1" si="1"/>
        <v>1.4166666666666667</v>
      </c>
      <c r="AA11" s="982">
        <v>43617</v>
      </c>
      <c r="AB11" s="982">
        <f ca="1">TODAY()</f>
        <v>44144</v>
      </c>
      <c r="AC11" s="982"/>
      <c r="AD11" s="982"/>
      <c r="AE11" s="980"/>
      <c r="AF11" s="980"/>
      <c r="AG11" s="980"/>
      <c r="AH11" s="980"/>
      <c r="AI11" s="980"/>
      <c r="AJ11" s="980"/>
    </row>
    <row r="12" spans="1:36" ht="27.6" x14ac:dyDescent="0.3">
      <c r="A12" s="940" t="s">
        <v>63</v>
      </c>
      <c r="B12" s="933" t="s">
        <v>236</v>
      </c>
      <c r="C12" s="1003"/>
      <c r="D12" s="1003"/>
      <c r="E12" s="1003"/>
      <c r="F12" s="1002"/>
      <c r="G12" s="1002"/>
      <c r="H12" s="939" t="b">
        <f>IF(C12&lt;&gt;"",'[2]CBL Score Standard'!$D68,IF(D12&lt;&gt;"",SUM('[2]CBL Score Standard'!$D68:$E68),IF(E12&lt;&gt;"",SUM('[2]CBL Score Standard'!$D68:$F68),IF(F12&lt;&gt;"",SUM('[2]CBL Score Standard'!$D68:$G68),IF(G12&lt;&gt;"",SUM('[2]CBL Score Standard'!$D68:$H68,0))))))</f>
        <v>0</v>
      </c>
      <c r="K12" s="1029"/>
      <c r="L12" s="1029"/>
      <c r="M12" s="934" t="s">
        <v>5</v>
      </c>
      <c r="N12" s="931" t="s">
        <v>31</v>
      </c>
      <c r="O12" s="896" t="s">
        <v>660</v>
      </c>
      <c r="P12" s="995">
        <v>43613</v>
      </c>
      <c r="Q12" s="892" t="s">
        <v>167</v>
      </c>
      <c r="R12" s="893" t="s">
        <v>168</v>
      </c>
      <c r="S12" s="889" t="s">
        <v>255</v>
      </c>
      <c r="T12" s="998" t="s">
        <v>72</v>
      </c>
      <c r="U12" s="997"/>
      <c r="V12" s="997" t="str">
        <f t="shared" si="0"/>
        <v>Passed</v>
      </c>
      <c r="W12" s="997"/>
      <c r="X12" s="997"/>
      <c r="Y12" s="894"/>
      <c r="Z12" s="981">
        <f t="shared" si="1"/>
        <v>0</v>
      </c>
      <c r="AA12" s="982"/>
      <c r="AB12" s="982"/>
      <c r="AC12" s="982"/>
      <c r="AD12" s="982"/>
      <c r="AE12" s="980"/>
      <c r="AF12" s="980"/>
      <c r="AG12" s="980"/>
      <c r="AH12" s="980"/>
      <c r="AI12" s="980"/>
      <c r="AJ12" s="980"/>
    </row>
    <row r="13" spans="1:36"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892" t="s">
        <v>230</v>
      </c>
      <c r="Q13" s="892" t="s">
        <v>230</v>
      </c>
      <c r="R13" s="893" t="s">
        <v>230</v>
      </c>
      <c r="S13" s="889" t="s">
        <v>255</v>
      </c>
      <c r="T13" s="998" t="s">
        <v>72</v>
      </c>
      <c r="U13" s="1000">
        <v>43658</v>
      </c>
      <c r="V13" s="997" t="s">
        <v>374</v>
      </c>
      <c r="W13" s="997"/>
      <c r="X13" s="997"/>
      <c r="Y13" s="894" t="s">
        <v>169</v>
      </c>
      <c r="Z13" s="981">
        <f t="shared" ca="1" si="1"/>
        <v>1.3333333333333333</v>
      </c>
      <c r="AA13" s="982">
        <v>43647</v>
      </c>
      <c r="AB13" s="982">
        <f ca="1">TODAY()</f>
        <v>44144</v>
      </c>
      <c r="AC13" s="982"/>
      <c r="AD13" s="982"/>
      <c r="AE13" s="980"/>
      <c r="AF13" s="980"/>
      <c r="AG13" s="980"/>
      <c r="AH13" s="980"/>
      <c r="AI13" s="980"/>
      <c r="AJ13" s="980"/>
    </row>
    <row r="14" spans="1:36" ht="27.6" x14ac:dyDescent="0.3">
      <c r="A14" s="940" t="s">
        <v>55</v>
      </c>
      <c r="B14" s="933" t="s">
        <v>694</v>
      </c>
      <c r="C14" s="1003"/>
      <c r="D14" s="1003"/>
      <c r="E14" s="1002"/>
      <c r="F14" s="1002"/>
      <c r="G14" s="1002"/>
      <c r="H14" s="939" t="b">
        <f>IF(C14&lt;&gt;"",'[2]CBL Score Standard'!$D70,IF(D14&lt;&gt;"",SUM('[2]CBL Score Standard'!$D70:$E70),IF(E14&lt;&gt;"",SUM('[2]CBL Score Standard'!$D70:$F70),IF(F14&lt;&gt;"",SUM('[2]CBL Score Standard'!$D70:$G70),IF(G14&lt;&gt;"",SUM('[2]CBL Score Standard'!$D70:$H70,0))))))</f>
        <v>0</v>
      </c>
      <c r="K14" s="1030"/>
      <c r="L14" s="1030"/>
      <c r="M14" s="934" t="s">
        <v>5</v>
      </c>
      <c r="N14" s="889" t="s">
        <v>41</v>
      </c>
      <c r="O14" s="923" t="s">
        <v>450</v>
      </c>
      <c r="P14" s="995">
        <v>43627</v>
      </c>
      <c r="Q14" s="892" t="s">
        <v>381</v>
      </c>
      <c r="R14" s="893" t="s">
        <v>382</v>
      </c>
      <c r="S14" s="919" t="s">
        <v>255</v>
      </c>
      <c r="T14" s="998" t="s">
        <v>72</v>
      </c>
      <c r="U14" s="995">
        <v>43627</v>
      </c>
      <c r="V14" s="997" t="s">
        <v>374</v>
      </c>
      <c r="W14" s="997"/>
      <c r="X14" s="997"/>
      <c r="Y14" s="894" t="s">
        <v>163</v>
      </c>
      <c r="Z14" s="981">
        <f t="shared" ca="1" si="1"/>
        <v>1.3333333333333333</v>
      </c>
      <c r="AA14" s="982">
        <v>43627</v>
      </c>
      <c r="AB14" s="982">
        <f ca="1">TODAY()</f>
        <v>44144</v>
      </c>
      <c r="AC14" s="982"/>
      <c r="AD14" s="982"/>
      <c r="AE14" s="980"/>
      <c r="AF14" s="980"/>
      <c r="AG14" s="980"/>
      <c r="AH14" s="980"/>
      <c r="AI14" s="980"/>
      <c r="AJ14" s="980"/>
    </row>
    <row r="15" spans="1:36" x14ac:dyDescent="0.3">
      <c r="A15" s="940" t="s">
        <v>55</v>
      </c>
      <c r="B15" s="933" t="s">
        <v>185</v>
      </c>
      <c r="C15" s="1003"/>
      <c r="D15" s="1002"/>
      <c r="E15" s="1002"/>
      <c r="F15" s="1002"/>
      <c r="G15" s="1002"/>
      <c r="H15" s="939" t="b">
        <f>IF(C15&lt;&gt;"",'[2]CBL Score Standard'!$D71,IF(D15&lt;&gt;"",SUM('[2]CBL Score Standard'!$D71:$E71),IF(E15&lt;&gt;"",SUM('[2]CBL Score Standard'!$D71:$F71),IF(F15&lt;&gt;"",SUM('[2]CBL Score Standard'!$D71:$G71),IF(G15&lt;&gt;"",SUM('[2]CBL Score Standard'!$D71:$H71,0))))))</f>
        <v>0</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D16" s="1003"/>
      <c r="E16" s="1006"/>
      <c r="F16" s="1003" t="s">
        <v>77</v>
      </c>
      <c r="G16" s="1003"/>
      <c r="H16" s="939">
        <f>IF(C16&lt;&gt;"",'[2]CBL Score Standard'!$D72,IF(D16&lt;&gt;"",SUM('[2]CBL Score Standard'!$D72:$E72),IF(E16&lt;&gt;"",SUM('[2]CBL Score Standard'!$D72:$F72),IF(F16&lt;&gt;"",SUM('[2]CBL Score Standard'!$D72:$G72),IF(G16&lt;&gt;"",SUM('[2]CBL Score Standard'!$D72:$H72,0))))))</f>
        <v>0</v>
      </c>
      <c r="K16" s="1193" t="s">
        <v>170</v>
      </c>
      <c r="L16" s="1194"/>
      <c r="M16" s="1194"/>
      <c r="N16" s="1194"/>
      <c r="O16" s="1194"/>
      <c r="P16" s="1194"/>
      <c r="Q16" s="1194"/>
      <c r="R16" s="1194"/>
      <c r="S16" s="1194"/>
      <c r="T16" s="1194"/>
      <c r="U16" s="1194"/>
      <c r="V16" s="1194"/>
      <c r="W16" s="1194"/>
      <c r="X16" s="1194"/>
      <c r="Y16" s="1195"/>
      <c r="Z16" s="985"/>
      <c r="AA16" s="1026"/>
      <c r="AB16" s="1026"/>
      <c r="AC16" s="1026"/>
      <c r="AD16" s="1026"/>
      <c r="AE16" s="1026"/>
      <c r="AF16" s="1026"/>
      <c r="AG16" s="1026"/>
      <c r="AH16" s="1026"/>
      <c r="AI16" s="1026"/>
      <c r="AJ16" s="1026"/>
    </row>
    <row r="17" spans="1:36" ht="23.4" customHeight="1" x14ac:dyDescent="0.3">
      <c r="A17" s="940" t="s">
        <v>55</v>
      </c>
      <c r="B17" s="933" t="s">
        <v>194</v>
      </c>
      <c r="C17" s="1003"/>
      <c r="D17" s="1003" t="s">
        <v>77</v>
      </c>
      <c r="E17" s="1003"/>
      <c r="F17" s="1003"/>
      <c r="G17" s="1003"/>
      <c r="H17" s="939">
        <f>IF(C17&lt;&gt;"",'[2]CBL Score Standard'!$D73,IF(D17&lt;&gt;"",SUM('[2]CBL Score Standard'!$D73:$E73),IF(E17&lt;&gt;"",SUM('[2]CBL Score Standard'!$D73:$F73),IF(F17&lt;&gt;"",SUM('[2]CBL Score Standard'!$D73:$G73),IF(G17&lt;&gt;"",SUM('[2]CBL Score Standard'!$D73:$H73,0))))))</f>
        <v>0</v>
      </c>
      <c r="K17" s="1211" t="s">
        <v>133</v>
      </c>
      <c r="L17" s="1211" t="s">
        <v>91</v>
      </c>
      <c r="M17" s="1182" t="s">
        <v>75</v>
      </c>
      <c r="N17" s="1184" t="s">
        <v>134</v>
      </c>
      <c r="O17" s="1211" t="s">
        <v>135</v>
      </c>
      <c r="P17" s="1037" t="s">
        <v>136</v>
      </c>
      <c r="Q17" s="1037" t="s">
        <v>137</v>
      </c>
      <c r="R17" s="1037" t="s">
        <v>138</v>
      </c>
      <c r="S17" s="1212" t="s">
        <v>139</v>
      </c>
      <c r="T17" s="1191" t="s">
        <v>344</v>
      </c>
      <c r="U17" s="1191" t="s">
        <v>342</v>
      </c>
      <c r="V17" s="1191"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940" t="s">
        <v>55</v>
      </c>
      <c r="B18" s="933" t="s">
        <v>196</v>
      </c>
      <c r="C18" s="1003"/>
      <c r="D18" s="1003"/>
      <c r="E18" s="1003"/>
      <c r="F18" s="1003" t="s">
        <v>77</v>
      </c>
      <c r="G18" s="1003"/>
      <c r="H18" s="939">
        <f>IF(C18&lt;&gt;"",'[2]CBL Score Standard'!$D74,IF(D18&lt;&gt;"",SUM('[2]CBL Score Standard'!$D74:$E74),IF(E18&lt;&gt;"",SUM('[2]CBL Score Standard'!$D74:$F74),IF(F18&lt;&gt;"",SUM('[2]CBL Score Standard'!$D74:$G74),IF(G18&lt;&gt;"",SUM('[2]CBL Score Standard'!$D74:$H74,0))))))</f>
        <v>0</v>
      </c>
      <c r="K18" s="1197"/>
      <c r="L18" s="1197"/>
      <c r="M18" s="1183"/>
      <c r="N18" s="1190"/>
      <c r="O18" s="1197"/>
      <c r="P18" s="888" t="s">
        <v>141</v>
      </c>
      <c r="Q18" s="1031"/>
      <c r="R18" s="1031"/>
      <c r="S18" s="1210"/>
      <c r="T18" s="1191"/>
      <c r="U18" s="1191"/>
      <c r="V18" s="1191"/>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ht="27.6" x14ac:dyDescent="0.3">
      <c r="A19" s="940" t="s">
        <v>55</v>
      </c>
      <c r="B19" s="933" t="s">
        <v>198</v>
      </c>
      <c r="C19" s="1003"/>
      <c r="D19" s="1003"/>
      <c r="E19" s="1003"/>
      <c r="F19" s="1003" t="s">
        <v>77</v>
      </c>
      <c r="G19" s="1003"/>
      <c r="H19" s="939">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028" t="s">
        <v>145</v>
      </c>
      <c r="Q19" s="890" t="s">
        <v>172</v>
      </c>
      <c r="R19" s="893" t="s">
        <v>173</v>
      </c>
      <c r="S19" s="889"/>
      <c r="T19" s="997"/>
      <c r="U19" s="997"/>
      <c r="V19" s="997" t="str">
        <f t="shared" ref="V19:V34" si="3">IF(AND(W19="Y",X19="Y"),"Passed",IF(T19="M","Passed", ""))</f>
        <v>Passed</v>
      </c>
      <c r="W19" s="997" t="s">
        <v>377</v>
      </c>
      <c r="X19" s="997" t="s">
        <v>377</v>
      </c>
      <c r="Y19" s="897" t="s">
        <v>174</v>
      </c>
      <c r="Z19" s="981">
        <f t="shared" ref="Z19:Z35" ca="1" si="4">DATEDIF(AA19,AB19,"m")/12+DATEDIF(AC19,AD19,"m")/12+DATEDIF(AE19,AF19,"m")/12+DATEDIF(AG19,AH19,"m")/12+DATEDIF(AI19,AJ19,"m")/12</f>
        <v>3.5833333333333335</v>
      </c>
      <c r="AA19" s="982">
        <v>42826</v>
      </c>
      <c r="AB19" s="982">
        <f ca="1">TODAY()</f>
        <v>44144</v>
      </c>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030"/>
      <c r="Q20" s="890" t="s">
        <v>179</v>
      </c>
      <c r="R20" s="893" t="s">
        <v>180</v>
      </c>
      <c r="S20" s="889"/>
      <c r="T20" s="997"/>
      <c r="U20" s="997"/>
      <c r="V20" s="997" t="str">
        <f t="shared" si="3"/>
        <v>Passed</v>
      </c>
      <c r="W20" s="997" t="s">
        <v>377</v>
      </c>
      <c r="X20" s="997" t="s">
        <v>377</v>
      </c>
      <c r="Y20" s="897" t="s">
        <v>181</v>
      </c>
      <c r="Z20" s="981">
        <f t="shared" ca="1" si="4"/>
        <v>2.5</v>
      </c>
      <c r="AA20" s="982">
        <v>43221</v>
      </c>
      <c r="AB20" s="982">
        <f ca="1">TODAY()</f>
        <v>44144</v>
      </c>
      <c r="AC20" s="982"/>
      <c r="AD20" s="982"/>
      <c r="AE20" s="980"/>
      <c r="AF20" s="980"/>
      <c r="AG20" s="980"/>
      <c r="AH20" s="980"/>
      <c r="AI20" s="980"/>
      <c r="AJ20" s="980"/>
    </row>
    <row r="21" spans="1:36" ht="27.6" x14ac:dyDescent="0.3">
      <c r="A21" s="940" t="s">
        <v>55</v>
      </c>
      <c r="B21" s="933" t="s">
        <v>664</v>
      </c>
      <c r="C21" s="1003"/>
      <c r="D21" s="1003"/>
      <c r="E21" s="1005"/>
      <c r="F21" s="1002" t="s">
        <v>77</v>
      </c>
      <c r="G21" s="1002"/>
      <c r="H21" s="939">
        <f>IF(C21&lt;&gt;"",'[2]CBL Score Standard'!$D77,IF(D21&lt;&gt;"",SUM('[2]CBL Score Standard'!$D77:$E77),IF(E21&lt;&gt;"",SUM('[2]CBL Score Standard'!$D77:$F77),IF(F21&lt;&gt;"",SUM('[2]CBL Score Standard'!$D77:$G77),IF(G21&lt;&gt;"",SUM('[2]CBL Score Standard'!$D77:$H77,0))))))</f>
        <v>4.9445609829187893E-2</v>
      </c>
      <c r="K21" s="1029"/>
      <c r="L21" s="1029"/>
      <c r="M21" s="934" t="s">
        <v>6</v>
      </c>
      <c r="N21" s="889" t="s">
        <v>56</v>
      </c>
      <c r="O21" s="923" t="s">
        <v>182</v>
      </c>
      <c r="P21" s="995">
        <v>43609</v>
      </c>
      <c r="Q21" s="892" t="s">
        <v>172</v>
      </c>
      <c r="R21" s="898" t="s">
        <v>183</v>
      </c>
      <c r="S21" s="889"/>
      <c r="T21" s="997"/>
      <c r="U21" s="997"/>
      <c r="V21" s="997" t="str">
        <f t="shared" si="3"/>
        <v>Passed</v>
      </c>
      <c r="W21" s="997" t="s">
        <v>377</v>
      </c>
      <c r="X21" s="997" t="s">
        <v>377</v>
      </c>
      <c r="Y21" s="899" t="s">
        <v>184</v>
      </c>
      <c r="Z21" s="981">
        <f t="shared" ca="1" si="4"/>
        <v>3.5833333333333335</v>
      </c>
      <c r="AA21" s="982">
        <v>42826</v>
      </c>
      <c r="AB21" s="982">
        <f ca="1">TODAY()</f>
        <v>44144</v>
      </c>
      <c r="AC21" s="982"/>
      <c r="AD21" s="982"/>
      <c r="AE21" s="980"/>
      <c r="AF21" s="980"/>
      <c r="AG21" s="980"/>
      <c r="AH21" s="980"/>
      <c r="AI21" s="980"/>
      <c r="AJ21" s="980"/>
    </row>
    <row r="22" spans="1:36" ht="27.6" x14ac:dyDescent="0.3">
      <c r="A22" s="940" t="s">
        <v>55</v>
      </c>
      <c r="B22" s="933" t="s">
        <v>448</v>
      </c>
      <c r="C22" s="1003"/>
      <c r="D22" s="1003"/>
      <c r="E22" s="1005"/>
      <c r="F22" s="1002" t="s">
        <v>77</v>
      </c>
      <c r="G22" s="1002"/>
      <c r="H22" s="939">
        <f>IF(C22&lt;&gt;"",'[2]CBL Score Standard'!$D78,IF(D22&lt;&gt;"",SUM('[2]CBL Score Standard'!$D78:$E78),IF(E22&lt;&gt;"",SUM('[2]CBL Score Standard'!$D78:$F78),IF(F22&lt;&gt;"",SUM('[2]CBL Score Standard'!$D78:$G78),IF(G22&lt;&gt;"",SUM('[2]CBL Score Standard'!$D78:$H78,0))))))</f>
        <v>4.9445609829187893E-2</v>
      </c>
      <c r="K22" s="1029"/>
      <c r="L22" s="1029"/>
      <c r="M22" s="934" t="s">
        <v>6</v>
      </c>
      <c r="N22" s="889" t="s">
        <v>144</v>
      </c>
      <c r="O22" s="923" t="s">
        <v>187</v>
      </c>
      <c r="P22" s="1029"/>
      <c r="Q22" s="890" t="s">
        <v>153</v>
      </c>
      <c r="R22" s="893" t="s">
        <v>156</v>
      </c>
      <c r="S22" s="889"/>
      <c r="T22" s="997"/>
      <c r="U22" s="997"/>
      <c r="V22" s="997" t="s">
        <v>374</v>
      </c>
      <c r="W22" s="997"/>
      <c r="X22" s="997"/>
      <c r="Y22" s="897" t="s">
        <v>157</v>
      </c>
      <c r="Z22" s="981">
        <f t="shared" ca="1" si="4"/>
        <v>3.4166666666666665</v>
      </c>
      <c r="AA22" s="982">
        <v>42887</v>
      </c>
      <c r="AB22" s="982">
        <f ca="1">TODAY()</f>
        <v>44144</v>
      </c>
      <c r="AC22" s="982"/>
      <c r="AD22" s="982"/>
      <c r="AE22" s="980"/>
      <c r="AF22" s="980"/>
      <c r="AG22" s="980"/>
      <c r="AH22" s="980"/>
      <c r="AI22" s="980"/>
      <c r="AJ22" s="980"/>
    </row>
    <row r="23" spans="1:36" ht="12.75" customHeight="1" x14ac:dyDescent="0.3">
      <c r="A23" s="940" t="s">
        <v>55</v>
      </c>
      <c r="B23" s="933" t="s">
        <v>665</v>
      </c>
      <c r="C23" s="1003"/>
      <c r="D23" s="1003"/>
      <c r="E23" s="1005"/>
      <c r="F23" s="1002" t="s">
        <v>77</v>
      </c>
      <c r="G23" s="1002"/>
      <c r="H23" s="939">
        <f>IF(C23&lt;&gt;"",'[2]CBL Score Standard'!$D79,IF(D23&lt;&gt;"",SUM('[2]CBL Score Standard'!$D79:$E79),IF(E23&lt;&gt;"",SUM('[2]CBL Score Standard'!$D79:$F79),IF(F23&lt;&gt;"",SUM('[2]CBL Score Standard'!$D79:$G79),IF(G23&lt;&gt;"",SUM('[2]CBL Score Standard'!$D79:$H79,0))))))</f>
        <v>4.9445609829187893E-2</v>
      </c>
      <c r="K23" s="1029"/>
      <c r="L23" s="1029"/>
      <c r="M23" s="934" t="s">
        <v>6</v>
      </c>
      <c r="N23" s="889" t="s">
        <v>144</v>
      </c>
      <c r="O23" s="923" t="s">
        <v>188</v>
      </c>
      <c r="P23" s="1029"/>
      <c r="Q23" s="892" t="s">
        <v>155</v>
      </c>
      <c r="R23" s="893" t="s">
        <v>158</v>
      </c>
      <c r="S23" s="889"/>
      <c r="T23" s="997"/>
      <c r="U23" s="997"/>
      <c r="V23" s="997" t="s">
        <v>374</v>
      </c>
      <c r="W23" s="997"/>
      <c r="X23" s="997"/>
      <c r="Y23" s="894" t="s">
        <v>159</v>
      </c>
      <c r="Z23" s="981">
        <f t="shared" si="4"/>
        <v>0.83333333333333337</v>
      </c>
      <c r="AA23" s="982">
        <v>42887</v>
      </c>
      <c r="AB23" s="982">
        <v>43191</v>
      </c>
      <c r="AC23" s="982"/>
      <c r="AD23" s="982"/>
      <c r="AE23" s="980"/>
      <c r="AF23" s="980"/>
      <c r="AG23" s="980"/>
      <c r="AH23" s="980"/>
      <c r="AI23" s="980"/>
      <c r="AJ23" s="980"/>
    </row>
    <row r="24" spans="1:36" ht="12.75" customHeight="1" x14ac:dyDescent="0.3">
      <c r="A24" s="940" t="s">
        <v>55</v>
      </c>
      <c r="B24" s="933" t="s">
        <v>238</v>
      </c>
      <c r="C24" s="1003"/>
      <c r="D24" s="1003" t="s">
        <v>77</v>
      </c>
      <c r="E24" s="1003"/>
      <c r="F24" s="1002"/>
      <c r="G24" s="1002"/>
      <c r="H24" s="939">
        <f>IF(C24&lt;&gt;"",'[2]CBL Score Standard'!$D80,IF(D24&lt;&gt;"",SUM('[2]CBL Score Standard'!$D80:$E80),IF(E24&lt;&gt;"",SUM('[2]CBL Score Standard'!$D80:$F80),IF(F24&lt;&gt;"",SUM('[2]CBL Score Standard'!$D80:$G80),IF(G24&lt;&gt;"",SUM('[2]CBL Score Standard'!$D80:$H80,0))))))</f>
        <v>0</v>
      </c>
      <c r="K24" s="1029"/>
      <c r="L24" s="1029"/>
      <c r="M24" s="934" t="s">
        <v>6</v>
      </c>
      <c r="N24" s="889" t="s">
        <v>144</v>
      </c>
      <c r="O24" s="923" t="s">
        <v>189</v>
      </c>
      <c r="P24" s="1029"/>
      <c r="Q24" s="976" t="s">
        <v>659</v>
      </c>
      <c r="R24" s="976" t="s">
        <v>278</v>
      </c>
      <c r="S24" s="889"/>
      <c r="T24" s="997"/>
      <c r="U24" s="997"/>
      <c r="V24" s="997" t="s">
        <v>374</v>
      </c>
      <c r="W24" s="997"/>
      <c r="X24" s="997"/>
      <c r="Y24" s="899" t="s">
        <v>160</v>
      </c>
      <c r="Z24" s="981">
        <f t="shared" si="4"/>
        <v>0.66666666666666663</v>
      </c>
      <c r="AA24" s="982">
        <v>42948</v>
      </c>
      <c r="AB24" s="982">
        <v>43191</v>
      </c>
      <c r="AC24" s="982"/>
      <c r="AD24" s="982"/>
      <c r="AE24" s="980"/>
      <c r="AF24" s="980"/>
      <c r="AG24" s="980"/>
      <c r="AH24" s="980"/>
      <c r="AI24" s="980"/>
      <c r="AJ24" s="980"/>
    </row>
    <row r="25" spans="1:36" ht="27.6" x14ac:dyDescent="0.3">
      <c r="A25" s="940" t="s">
        <v>55</v>
      </c>
      <c r="B25" s="933" t="s">
        <v>515</v>
      </c>
      <c r="C25" s="1003"/>
      <c r="D25" s="1003"/>
      <c r="E25" s="1003"/>
      <c r="F25" s="1002"/>
      <c r="G25" s="1002"/>
      <c r="H25" s="939" t="b">
        <f>IF(C25&lt;&gt;"",'[2]CBL Score Standard'!$D81,IF(D25&lt;&gt;"",SUM('[2]CBL Score Standard'!$D81:$E81),IF(E25&lt;&gt;"",SUM('[2]CBL Score Standard'!$D81:$F81),IF(F25&lt;&gt;"",SUM('[2]CBL Score Standard'!$D81:$G81),IF(G25&lt;&gt;"",SUM('[2]CBL Score Standard'!$D81:$H81,0))))))</f>
        <v>0</v>
      </c>
      <c r="K25" s="1029"/>
      <c r="L25" s="1029"/>
      <c r="M25" s="934" t="s">
        <v>6</v>
      </c>
      <c r="N25" s="889" t="s">
        <v>144</v>
      </c>
      <c r="O25" s="923" t="s">
        <v>190</v>
      </c>
      <c r="P25" s="1029"/>
      <c r="Q25" s="890" t="s">
        <v>161</v>
      </c>
      <c r="R25" s="893" t="s">
        <v>162</v>
      </c>
      <c r="S25" s="889"/>
      <c r="T25" s="620"/>
      <c r="U25" s="997"/>
      <c r="V25" s="997" t="s">
        <v>374</v>
      </c>
      <c r="W25" s="997"/>
      <c r="X25" s="997"/>
      <c r="Y25" s="899" t="s">
        <v>163</v>
      </c>
      <c r="Z25" s="981">
        <f t="shared" ca="1" si="4"/>
        <v>2.5</v>
      </c>
      <c r="AA25" s="982">
        <v>43221</v>
      </c>
      <c r="AB25" s="982">
        <f ca="1">TODAY()</f>
        <v>44144</v>
      </c>
      <c r="AC25" s="982"/>
      <c r="AD25" s="982"/>
      <c r="AE25" s="980"/>
      <c r="AF25" s="980"/>
      <c r="AG25" s="980"/>
      <c r="AH25" s="980"/>
      <c r="AI25" s="980"/>
      <c r="AJ25" s="980"/>
    </row>
    <row r="26" spans="1:36" ht="41.4"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030"/>
      <c r="Q26" s="890" t="s">
        <v>164</v>
      </c>
      <c r="R26" s="893" t="s">
        <v>165</v>
      </c>
      <c r="S26" s="889"/>
      <c r="T26" s="620"/>
      <c r="U26" s="997"/>
      <c r="V26" s="997" t="s">
        <v>374</v>
      </c>
      <c r="W26" s="997"/>
      <c r="X26" s="997"/>
      <c r="Y26" s="899" t="s">
        <v>166</v>
      </c>
      <c r="Z26" s="981">
        <f t="shared" si="4"/>
        <v>0.66666666666666663</v>
      </c>
      <c r="AA26" s="982">
        <v>42948</v>
      </c>
      <c r="AB26" s="982">
        <v>43191</v>
      </c>
      <c r="AC26" s="982"/>
      <c r="AD26" s="982"/>
      <c r="AE26" s="980"/>
      <c r="AF26" s="980"/>
      <c r="AG26" s="980"/>
      <c r="AH26" s="980"/>
      <c r="AI26" s="980"/>
      <c r="AJ26" s="980"/>
    </row>
    <row r="27" spans="1:36" ht="27.6"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923" t="s">
        <v>192</v>
      </c>
      <c r="P27" s="995">
        <v>43608</v>
      </c>
      <c r="Q27" s="892" t="s">
        <v>383</v>
      </c>
      <c r="R27" s="898" t="s">
        <v>341</v>
      </c>
      <c r="S27" s="919" t="s">
        <v>255</v>
      </c>
      <c r="T27" s="998" t="s">
        <v>72</v>
      </c>
      <c r="U27" s="1000">
        <v>43608</v>
      </c>
      <c r="V27" s="997" t="s">
        <v>374</v>
      </c>
      <c r="W27" s="997"/>
      <c r="X27" s="997"/>
      <c r="Y27" s="899" t="s">
        <v>193</v>
      </c>
      <c r="Z27" s="981">
        <f t="shared" ca="1" si="4"/>
        <v>2.6666666666666665</v>
      </c>
      <c r="AA27" s="982">
        <v>43160</v>
      </c>
      <c r="AB27" s="982">
        <f ca="1">TODAY()</f>
        <v>44144</v>
      </c>
      <c r="AC27" s="982"/>
      <c r="AD27" s="982"/>
      <c r="AE27" s="980"/>
      <c r="AF27" s="980"/>
      <c r="AG27" s="980"/>
      <c r="AH27" s="980"/>
      <c r="AI27" s="980"/>
      <c r="AJ27" s="980"/>
    </row>
    <row r="28" spans="1:36" ht="55.2" x14ac:dyDescent="0.3">
      <c r="A28" s="940" t="s">
        <v>59</v>
      </c>
      <c r="B28" s="933" t="s">
        <v>684</v>
      </c>
      <c r="C28" s="1003"/>
      <c r="D28" s="1003"/>
      <c r="E28" s="1002" t="s">
        <v>77</v>
      </c>
      <c r="F28" s="1002"/>
      <c r="G28" s="1002"/>
      <c r="H28" s="939">
        <f>IF(C28&lt;&gt;"",'[2]CBL Score Standard'!$D84,IF(D28&lt;&gt;"",SUM('[2]CBL Score Standard'!$D84:$E84),IF(E28&lt;&gt;"",SUM('[2]CBL Score Standard'!$D84:$F84),IF(F28&lt;&gt;"",SUM('[2]CBL Score Standard'!$D84:$G84),IF(G28&lt;&gt;"",SUM('[2]CBL Score Standard'!$D84:$H84,0))))))</f>
        <v>2.8169014084507043E-2</v>
      </c>
      <c r="K28" s="1029"/>
      <c r="L28" s="1029"/>
      <c r="M28" s="934" t="s">
        <v>6</v>
      </c>
      <c r="N28" s="889" t="s">
        <v>55</v>
      </c>
      <c r="O28" s="923" t="s">
        <v>194</v>
      </c>
      <c r="P28" s="995">
        <v>43544</v>
      </c>
      <c r="Q28" s="976" t="s">
        <v>649</v>
      </c>
      <c r="R28" s="976" t="s">
        <v>650</v>
      </c>
      <c r="S28" s="889"/>
      <c r="T28" s="997"/>
      <c r="U28" s="997"/>
      <c r="V28" s="997" t="str">
        <f t="shared" si="3"/>
        <v/>
      </c>
      <c r="W28" s="997"/>
      <c r="X28" s="997"/>
      <c r="Y28" s="899" t="s">
        <v>195</v>
      </c>
      <c r="Z28" s="981">
        <f t="shared" si="4"/>
        <v>0</v>
      </c>
      <c r="AA28" s="982"/>
      <c r="AB28" s="982"/>
      <c r="AC28" s="982"/>
      <c r="AD28" s="982"/>
      <c r="AE28" s="980"/>
      <c r="AF28" s="980"/>
      <c r="AG28" s="980"/>
      <c r="AH28" s="980"/>
      <c r="AI28" s="980"/>
      <c r="AJ28" s="980"/>
    </row>
    <row r="29" spans="1:36" ht="55.2" x14ac:dyDescent="0.3">
      <c r="A29" s="940" t="s">
        <v>59</v>
      </c>
      <c r="B29" s="933" t="s">
        <v>683</v>
      </c>
      <c r="C29" s="1003"/>
      <c r="D29" s="1003"/>
      <c r="E29" s="1005" t="s">
        <v>77</v>
      </c>
      <c r="F29" s="1002"/>
      <c r="G29" s="1002"/>
      <c r="H29" s="939">
        <f>IF(C29&lt;&gt;"",'[2]CBL Score Standard'!$D85,IF(D29&lt;&gt;"",SUM('[2]CBL Score Standard'!$D85:$E85),IF(E29&lt;&gt;"",SUM('[2]CBL Score Standard'!$D85:$F85),IF(F29&lt;&gt;"",SUM('[2]CBL Score Standard'!$D85:$G85),IF(G29&lt;&gt;"",SUM('[2]CBL Score Standard'!$D85:$H85,0))))))</f>
        <v>2.8169014084507043E-2</v>
      </c>
      <c r="K29" s="1029"/>
      <c r="L29" s="1029"/>
      <c r="M29" s="934" t="s">
        <v>6</v>
      </c>
      <c r="N29" s="889" t="s">
        <v>55</v>
      </c>
      <c r="O29" s="923" t="s">
        <v>196</v>
      </c>
      <c r="P29" s="964" t="s">
        <v>145</v>
      </c>
      <c r="Q29" s="976" t="s">
        <v>651</v>
      </c>
      <c r="R29" s="976" t="s">
        <v>652</v>
      </c>
      <c r="S29" s="889"/>
      <c r="T29" s="997"/>
      <c r="U29" s="997"/>
      <c r="V29" s="997" t="str">
        <f t="shared" si="3"/>
        <v>Passed</v>
      </c>
      <c r="W29" s="997" t="s">
        <v>377</v>
      </c>
      <c r="X29" s="997" t="s">
        <v>377</v>
      </c>
      <c r="Y29" s="899" t="s">
        <v>197</v>
      </c>
      <c r="Z29" s="981">
        <f t="shared" si="4"/>
        <v>0.83333333333333337</v>
      </c>
      <c r="AA29" s="982">
        <v>42887</v>
      </c>
      <c r="AB29" s="982">
        <v>43191</v>
      </c>
      <c r="AC29" s="982"/>
      <c r="AD29" s="982"/>
      <c r="AE29" s="980"/>
      <c r="AF29" s="980"/>
      <c r="AG29" s="980"/>
      <c r="AH29" s="980"/>
      <c r="AI29" s="980"/>
      <c r="AJ29" s="980"/>
    </row>
    <row r="30" spans="1:36" ht="27.6" x14ac:dyDescent="0.3">
      <c r="A30" s="940" t="s">
        <v>149</v>
      </c>
      <c r="B30" s="933" t="s">
        <v>149</v>
      </c>
      <c r="C30" s="1002"/>
      <c r="D30" s="1002"/>
      <c r="E30" s="1005"/>
      <c r="F30" s="1002" t="s">
        <v>77</v>
      </c>
      <c r="G30" s="1002"/>
      <c r="H30" s="939">
        <f>IF(C30&lt;&gt;"",'[2]CBL Score Standard'!$D86,IF(D30&lt;&gt;"",SUM('[2]CBL Score Standard'!$D86:$E86),IF(E30&lt;&gt;"",SUM('[2]CBL Score Standard'!$D86:$F86),IF(F30&lt;&gt;"",SUM('[2]CBL Score Standard'!$D86:$G86),IF(G30&lt;&gt;"",SUM('[2]CBL Score Standard'!$D86:$H86,0))))))</f>
        <v>0.18686632864525554</v>
      </c>
      <c r="K30" s="1029"/>
      <c r="L30" s="1029"/>
      <c r="M30" s="934" t="s">
        <v>6</v>
      </c>
      <c r="N30" s="889" t="s">
        <v>55</v>
      </c>
      <c r="O30" s="923" t="s">
        <v>198</v>
      </c>
      <c r="P30" s="965"/>
      <c r="Q30" s="892" t="s">
        <v>199</v>
      </c>
      <c r="R30" s="898" t="s">
        <v>200</v>
      </c>
      <c r="S30" s="889"/>
      <c r="T30" s="997"/>
      <c r="U30" s="997"/>
      <c r="V30" s="997" t="str">
        <f t="shared" si="3"/>
        <v>Passed</v>
      </c>
      <c r="W30" s="997" t="s">
        <v>377</v>
      </c>
      <c r="X30" s="997" t="s">
        <v>377</v>
      </c>
      <c r="Y30" s="902" t="s">
        <v>201</v>
      </c>
      <c r="Z30" s="981">
        <f t="shared" si="4"/>
        <v>0.83333333333333337</v>
      </c>
      <c r="AA30" s="982">
        <v>42887</v>
      </c>
      <c r="AB30" s="982">
        <v>43191</v>
      </c>
      <c r="AC30" s="982"/>
      <c r="AD30" s="982"/>
      <c r="AE30" s="980"/>
      <c r="AF30" s="980"/>
      <c r="AG30" s="980"/>
      <c r="AH30" s="980"/>
      <c r="AI30" s="980"/>
      <c r="AJ30" s="980"/>
    </row>
    <row r="31" spans="1:36" ht="27.6" x14ac:dyDescent="0.3">
      <c r="A31" s="940" t="s">
        <v>149</v>
      </c>
      <c r="B31" s="933" t="s">
        <v>370</v>
      </c>
      <c r="C31" s="1003"/>
      <c r="D31" s="1003"/>
      <c r="E31" s="1005"/>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923" t="s">
        <v>202</v>
      </c>
      <c r="P31" s="995">
        <v>43629</v>
      </c>
      <c r="Q31" s="892" t="s">
        <v>384</v>
      </c>
      <c r="R31" s="898" t="s">
        <v>385</v>
      </c>
      <c r="S31" s="889"/>
      <c r="T31" s="997"/>
      <c r="U31" s="997"/>
      <c r="V31" s="997" t="str">
        <f t="shared" si="3"/>
        <v/>
      </c>
      <c r="W31" s="997"/>
      <c r="X31" s="997"/>
      <c r="Y31" s="902" t="s">
        <v>203</v>
      </c>
      <c r="Z31" s="981">
        <f t="shared" si="4"/>
        <v>0</v>
      </c>
      <c r="AA31" s="982"/>
      <c r="AB31" s="982"/>
      <c r="AC31" s="982"/>
      <c r="AD31" s="982"/>
      <c r="AE31" s="980"/>
      <c r="AF31" s="980"/>
      <c r="AG31" s="980"/>
      <c r="AH31" s="980"/>
      <c r="AI31" s="980"/>
      <c r="AJ31" s="980"/>
    </row>
    <row r="32" spans="1:36" ht="27.6" x14ac:dyDescent="0.3">
      <c r="A32" s="940" t="s">
        <v>31</v>
      </c>
      <c r="B32" s="933" t="s">
        <v>660</v>
      </c>
      <c r="C32" s="1002"/>
      <c r="D32" s="1002"/>
      <c r="E32" s="1005"/>
      <c r="F32" s="1002" t="s">
        <v>77</v>
      </c>
      <c r="G32" s="1002"/>
      <c r="H32" s="939">
        <f>IF(C32&lt;&gt;"",'[2]CBL Score Standard'!$D88,IF(D32&lt;&gt;"",SUM('[2]CBL Score Standard'!$D88:$E88),IF(E32&lt;&gt;"",SUM('[2]CBL Score Standard'!$D88:$F88),IF(F32&lt;&gt;"",SUM('[2]CBL Score Standard'!$D88:$G88),IF(G32&lt;&gt;"",SUM('[2]CBL Score Standard'!$D88:$H88,0))))))</f>
        <v>0.18686632864525554</v>
      </c>
      <c r="K32" s="1029"/>
      <c r="L32" s="1029"/>
      <c r="M32" s="934" t="s">
        <v>6</v>
      </c>
      <c r="N32" s="889" t="s">
        <v>56</v>
      </c>
      <c r="O32" s="923" t="s">
        <v>427</v>
      </c>
      <c r="P32" s="995">
        <v>43613</v>
      </c>
      <c r="Q32" s="892" t="s">
        <v>167</v>
      </c>
      <c r="R32" s="898" t="s">
        <v>204</v>
      </c>
      <c r="S32" s="919" t="s">
        <v>255</v>
      </c>
      <c r="T32" s="998" t="s">
        <v>72</v>
      </c>
      <c r="U32" s="993">
        <v>43761</v>
      </c>
      <c r="V32" s="1001" t="s">
        <v>374</v>
      </c>
      <c r="W32" s="997" t="s">
        <v>377</v>
      </c>
      <c r="X32" s="997" t="s">
        <v>377</v>
      </c>
      <c r="Y32" s="81" t="s">
        <v>205</v>
      </c>
      <c r="Z32" s="981">
        <f t="shared" ca="1" si="4"/>
        <v>3.5</v>
      </c>
      <c r="AA32" s="982">
        <v>42856</v>
      </c>
      <c r="AB32" s="982">
        <f ca="1">TODAY()</f>
        <v>44144</v>
      </c>
      <c r="AC32" s="982"/>
      <c r="AD32" s="982"/>
      <c r="AE32" s="980"/>
      <c r="AF32" s="980"/>
      <c r="AG32" s="980"/>
      <c r="AH32" s="980"/>
      <c r="AI32" s="980"/>
      <c r="AJ32" s="980"/>
    </row>
    <row r="33" spans="1:36" ht="27.6" x14ac:dyDescent="0.3">
      <c r="A33" s="940" t="s">
        <v>31</v>
      </c>
      <c r="B33" s="933" t="s">
        <v>175</v>
      </c>
      <c r="C33" s="1003"/>
      <c r="D33" s="1002"/>
      <c r="E33" s="1005"/>
      <c r="F33" s="1002" t="s">
        <v>77</v>
      </c>
      <c r="G33" s="1002"/>
      <c r="H33" s="939">
        <f>IF(C33&lt;&gt;"",'[2]CBL Score Standard'!$D89,IF(D33&lt;&gt;"",SUM('[2]CBL Score Standard'!$D89:$E89),IF(E33&lt;&gt;"",SUM('[2]CBL Score Standard'!$D89:$F89),IF(F33&lt;&gt;"",SUM('[2]CBL Score Standard'!$D89:$G89),IF(G33&lt;&gt;"",SUM('[2]CBL Score Standard'!$D89:$H89,0))))))</f>
        <v>0.18686632864525554</v>
      </c>
      <c r="K33" s="1029"/>
      <c r="L33" s="1029"/>
      <c r="M33" s="934" t="s">
        <v>6</v>
      </c>
      <c r="N33" s="889" t="s">
        <v>0</v>
      </c>
      <c r="O33" s="923" t="s">
        <v>426</v>
      </c>
      <c r="P33" s="892" t="s">
        <v>145</v>
      </c>
      <c r="Q33" s="892" t="s">
        <v>206</v>
      </c>
      <c r="R33" s="893" t="s">
        <v>206</v>
      </c>
      <c r="S33" s="889"/>
      <c r="T33" s="997"/>
      <c r="U33" s="997"/>
      <c r="V33" s="997" t="str">
        <f t="shared" si="3"/>
        <v/>
      </c>
      <c r="W33" s="997"/>
      <c r="X33" s="997"/>
      <c r="Y33" s="894"/>
      <c r="Z33" s="981">
        <f t="shared" si="4"/>
        <v>0</v>
      </c>
      <c r="AA33" s="982"/>
      <c r="AB33" s="982"/>
      <c r="AC33" s="982"/>
      <c r="AD33" s="982"/>
      <c r="AE33" s="980"/>
      <c r="AF33" s="980"/>
      <c r="AG33" s="980"/>
      <c r="AH33" s="980"/>
      <c r="AI33" s="980"/>
      <c r="AJ33" s="980"/>
    </row>
    <row r="34" spans="1:36" ht="41.4" x14ac:dyDescent="0.3">
      <c r="A34" s="940" t="s">
        <v>46</v>
      </c>
      <c r="B34" s="933" t="s">
        <v>171</v>
      </c>
      <c r="C34" s="1003"/>
      <c r="D34" s="1002"/>
      <c r="E34" s="1005"/>
      <c r="F34" s="1002" t="s">
        <v>77</v>
      </c>
      <c r="G34" s="1002"/>
      <c r="H34" s="939">
        <f>IF(C34&lt;&gt;"",'[2]CBL Score Standard'!$D90,IF(D34&lt;&gt;"",SUM('[2]CBL Score Standard'!$D90:$E90),IF(E34&lt;&gt;"",SUM('[2]CBL Score Standard'!$D90:$F90),IF(F34&lt;&gt;"",SUM('[2]CBL Score Standard'!$D90:$G90),IF(G34&lt;&gt;"",SUM('[2]CBL Score Standard'!$D90:$H90,0))))))</f>
        <v>9.5957237736164644E-2</v>
      </c>
      <c r="K34" s="1029"/>
      <c r="L34" s="1029"/>
      <c r="M34" s="934" t="s">
        <v>6</v>
      </c>
      <c r="N34" s="889" t="s">
        <v>53</v>
      </c>
      <c r="O34" s="926" t="s">
        <v>371</v>
      </c>
      <c r="P34" s="892" t="s">
        <v>145</v>
      </c>
      <c r="Q34" s="892" t="s">
        <v>164</v>
      </c>
      <c r="R34" s="898" t="s">
        <v>207</v>
      </c>
      <c r="S34" s="889"/>
      <c r="T34" s="997"/>
      <c r="U34" s="997"/>
      <c r="V34" s="997" t="str">
        <f t="shared" si="3"/>
        <v/>
      </c>
      <c r="W34" s="997"/>
      <c r="X34" s="997"/>
      <c r="Y34" s="902" t="s">
        <v>208</v>
      </c>
      <c r="Z34" s="981">
        <f t="shared" si="4"/>
        <v>0</v>
      </c>
      <c r="AA34" s="982"/>
      <c r="AB34" s="982"/>
      <c r="AC34" s="982"/>
      <c r="AD34" s="982"/>
      <c r="AE34" s="980"/>
      <c r="AF34" s="980"/>
      <c r="AG34" s="980"/>
      <c r="AH34" s="980"/>
      <c r="AI34" s="980"/>
      <c r="AJ34" s="980"/>
    </row>
    <row r="35" spans="1:36" ht="28.8" x14ac:dyDescent="0.3">
      <c r="A35" s="940" t="s">
        <v>2</v>
      </c>
      <c r="B35" s="933" t="s">
        <v>234</v>
      </c>
      <c r="C35" s="1003"/>
      <c r="D35" s="1003"/>
      <c r="E35" s="1005"/>
      <c r="F35" s="1002"/>
      <c r="G35" s="1002"/>
      <c r="H35" s="939" t="b">
        <f>IF(C35&lt;&gt;"",'[2]CBL Score Standard'!$D91,IF(D35&lt;&gt;"",SUM('[2]CBL Score Standard'!$D91:$E91),IF(E35&lt;&gt;"",SUM('[2]CBL Score Standard'!$D91:$F91),IF(F35&lt;&gt;"",SUM('[2]CBL Score Standard'!$D91:$G91),IF(G35&lt;&gt;"",SUM('[2]CBL Score Standard'!$D91:$H91,0))))))</f>
        <v>0</v>
      </c>
      <c r="K35" s="1030"/>
      <c r="L35" s="1030"/>
      <c r="M35" s="934" t="s">
        <v>6</v>
      </c>
      <c r="N35" s="889" t="s">
        <v>54</v>
      </c>
      <c r="O35" s="923" t="s">
        <v>345</v>
      </c>
      <c r="P35" s="995">
        <v>43644</v>
      </c>
      <c r="Q35" s="892" t="s">
        <v>209</v>
      </c>
      <c r="R35" s="898" t="s">
        <v>210</v>
      </c>
      <c r="S35" s="919" t="s">
        <v>255</v>
      </c>
      <c r="T35" s="998" t="s">
        <v>72</v>
      </c>
      <c r="U35" s="999">
        <v>43756</v>
      </c>
      <c r="V35" s="1001" t="s">
        <v>374</v>
      </c>
      <c r="W35" s="997"/>
      <c r="X35" s="997"/>
      <c r="Y35" s="973" t="s">
        <v>629</v>
      </c>
      <c r="Z35" s="981">
        <f t="shared" si="4"/>
        <v>0</v>
      </c>
      <c r="AA35" s="982"/>
      <c r="AB35" s="982"/>
      <c r="AC35" s="982"/>
      <c r="AD35" s="982"/>
      <c r="AE35" s="980"/>
      <c r="AF35" s="980"/>
      <c r="AG35" s="980"/>
      <c r="AH35" s="980"/>
      <c r="AI35" s="980"/>
      <c r="AJ35" s="980"/>
    </row>
    <row r="36" spans="1:36" x14ac:dyDescent="0.3">
      <c r="A36" s="940" t="s">
        <v>54</v>
      </c>
      <c r="B36" s="933" t="s">
        <v>425</v>
      </c>
      <c r="C36" s="1002"/>
      <c r="D36" s="1002"/>
      <c r="E36" s="1002" t="s">
        <v>77</v>
      </c>
      <c r="F36" s="1002"/>
      <c r="G36" s="1002"/>
      <c r="H36" s="939">
        <f>IF(C36&lt;&gt;"",'[2]CBL Score Standard'!$D92,IF(D36&lt;&gt;"",SUM('[2]CBL Score Standard'!$D92:$E92),IF(E36&lt;&gt;"",SUM('[2]CBL Score Standard'!$D92:$F92),IF(F36&lt;&gt;"",SUM('[2]CBL Score Standard'!$D92:$G92),IF(G36&lt;&gt;"",SUM('[2]CBL Score Standard'!$D92:$H92,0))))))</f>
        <v>0.16558973290057469</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2"/>
      <c r="E37" s="1002" t="s">
        <v>77</v>
      </c>
      <c r="F37" s="1002"/>
      <c r="G37" s="1002"/>
      <c r="H37" s="939">
        <f>IF(C37&lt;&gt;"",'[2]CBL Score Standard'!$D93,IF(D37&lt;&gt;"",SUM('[2]CBL Score Standard'!$D93:$E93),IF(E37&lt;&gt;"",SUM('[2]CBL Score Standard'!$D93:$F93),IF(F37&lt;&gt;"",SUM('[2]CBL Score Standard'!$D93:$G93),IF(G37&lt;&gt;"",SUM('[2]CBL Score Standard'!$D93:$H93,0))))))</f>
        <v>7.468064199148379E-2</v>
      </c>
      <c r="K37" s="1193" t="s">
        <v>211</v>
      </c>
      <c r="L37" s="1194"/>
      <c r="M37" s="1194"/>
      <c r="N37" s="1194"/>
      <c r="O37" s="1194"/>
      <c r="P37" s="1194"/>
      <c r="Q37" s="1194"/>
      <c r="R37" s="1194"/>
      <c r="S37" s="1194"/>
      <c r="T37" s="1194"/>
      <c r="U37" s="1194"/>
      <c r="V37" s="1194"/>
      <c r="W37" s="1194"/>
      <c r="X37" s="1194"/>
      <c r="Y37" s="1195"/>
      <c r="Z37" s="985"/>
      <c r="AA37" s="1026"/>
      <c r="AB37" s="1026"/>
      <c r="AC37" s="1026"/>
      <c r="AD37" s="1026"/>
      <c r="AE37" s="1026"/>
      <c r="AF37" s="1026"/>
      <c r="AG37" s="1026"/>
      <c r="AH37" s="1026"/>
      <c r="AI37" s="1026"/>
      <c r="AJ37" s="1026"/>
    </row>
    <row r="38" spans="1:36" ht="23.4" customHeight="1" x14ac:dyDescent="0.3">
      <c r="A38" s="940" t="s">
        <v>54</v>
      </c>
      <c r="B38" s="933" t="s">
        <v>231</v>
      </c>
      <c r="C38" s="1003"/>
      <c r="D38" s="1003" t="s">
        <v>77</v>
      </c>
      <c r="E38" s="1002"/>
      <c r="F38" s="1002"/>
      <c r="G38" s="1002"/>
      <c r="H38" s="939">
        <f>IF(C38&lt;&gt;"",'[2]CBL Score Standard'!$D94,IF(D38&lt;&gt;"",SUM('[2]CBL Score Standard'!$D94:$E94),IF(E38&lt;&gt;"",SUM('[2]CBL Score Standard'!$D94:$F94),IF(F38&lt;&gt;"",SUM('[2]CBL Score Standard'!$D94:$G94),IF(G38&lt;&gt;"",SUM('[2]CBL Score Standard'!$D94:$H94,0))))))</f>
        <v>0</v>
      </c>
      <c r="K38" s="1211" t="s">
        <v>133</v>
      </c>
      <c r="L38" s="1211" t="s">
        <v>91</v>
      </c>
      <c r="M38" s="1182" t="s">
        <v>75</v>
      </c>
      <c r="N38" s="1184" t="s">
        <v>134</v>
      </c>
      <c r="O38" s="1184" t="s">
        <v>135</v>
      </c>
      <c r="P38" s="1037" t="s">
        <v>136</v>
      </c>
      <c r="Q38" s="1037" t="s">
        <v>137</v>
      </c>
      <c r="R38" s="1037" t="s">
        <v>138</v>
      </c>
      <c r="S38" s="1212" t="s">
        <v>139</v>
      </c>
      <c r="T38" s="1191" t="s">
        <v>344</v>
      </c>
      <c r="U38" s="1191" t="s">
        <v>342</v>
      </c>
      <c r="V38" s="1191"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940" t="s">
        <v>53</v>
      </c>
      <c r="B39" s="933" t="s">
        <v>371</v>
      </c>
      <c r="C39" s="1003"/>
      <c r="D39" s="1004"/>
      <c r="E39" s="1004"/>
      <c r="F39" s="1002"/>
      <c r="G39" s="1002"/>
      <c r="H39" s="939" t="b">
        <f>IF(C39&lt;&gt;"",'[2]CBL Score Standard'!$D95,IF(D39&lt;&gt;"",SUM('[2]CBL Score Standard'!$D95:$E95),IF(E39&lt;&gt;"",SUM('[2]CBL Score Standard'!$D95:$F95),IF(F39&lt;&gt;"",SUM('[2]CBL Score Standard'!$D95:$G95),IF(G39&lt;&gt;"",SUM('[2]CBL Score Standard'!$D95:$H95,0))))))</f>
        <v>0</v>
      </c>
      <c r="K39" s="1197"/>
      <c r="L39" s="1197"/>
      <c r="M39" s="1183"/>
      <c r="N39" s="1190"/>
      <c r="O39" s="1185"/>
      <c r="P39" s="888" t="s">
        <v>141</v>
      </c>
      <c r="Q39" s="1031"/>
      <c r="R39" s="1031"/>
      <c r="S39" s="1210"/>
      <c r="T39" s="1191"/>
      <c r="U39" s="1191"/>
      <c r="V39" s="1191"/>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ht="27.6" x14ac:dyDescent="0.3">
      <c r="A40" s="940" t="s">
        <v>53</v>
      </c>
      <c r="B40" s="933" t="s">
        <v>223</v>
      </c>
      <c r="C40" s="1003"/>
      <c r="D40" s="1003"/>
      <c r="E40" s="1004"/>
      <c r="F40" s="1002"/>
      <c r="G40" s="1002"/>
      <c r="H40" s="939" t="b">
        <f>IF(C40&lt;&gt;"",'[2]CBL Score Standard'!$D96,IF(D40&lt;&gt;"",SUM('[2]CBL Score Standard'!$D96:$E96),IF(E40&lt;&gt;"",SUM('[2]CBL Score Standard'!$D96:$F96),IF(F40&lt;&gt;"",SUM('[2]CBL Score Standard'!$D96:$G96),IF(G40&lt;&gt;"",SUM('[2]CBL Score Standard'!$D96:$H96,0))))))</f>
        <v>0</v>
      </c>
      <c r="K40" s="1028" t="s">
        <v>142</v>
      </c>
      <c r="L40" s="1028" t="s">
        <v>143</v>
      </c>
      <c r="M40" s="934" t="s">
        <v>7</v>
      </c>
      <c r="N40" s="889" t="s">
        <v>56</v>
      </c>
      <c r="O40" s="923" t="s">
        <v>663</v>
      </c>
      <c r="P40" s="964" t="s">
        <v>145</v>
      </c>
      <c r="Q40" s="892" t="s">
        <v>212</v>
      </c>
      <c r="R40" s="898" t="s">
        <v>213</v>
      </c>
      <c r="S40" s="919" t="s">
        <v>255</v>
      </c>
      <c r="T40" s="620" t="s">
        <v>72</v>
      </c>
      <c r="U40" s="999">
        <v>43752</v>
      </c>
      <c r="V40" s="1001" t="s">
        <v>374</v>
      </c>
      <c r="W40" s="997" t="s">
        <v>377</v>
      </c>
      <c r="X40" s="997" t="s">
        <v>377</v>
      </c>
      <c r="Y40" s="81" t="s">
        <v>214</v>
      </c>
      <c r="Z40" s="981">
        <f t="shared" ref="Z40:Z55" ca="1" si="5">DATEDIF(AA40,AB40,"m")/12+DATEDIF(AC40,AD40,"m")/12+DATEDIF(AE40,AF40,"m")/12+DATEDIF(AG40,AH40,"m")/12+DATEDIF(AI40,AJ40,"m")/12</f>
        <v>2.5</v>
      </c>
      <c r="AA40" s="982">
        <v>43221</v>
      </c>
      <c r="AB40" s="982">
        <f ca="1">TODAY()</f>
        <v>44144</v>
      </c>
      <c r="AC40" s="982"/>
      <c r="AD40" s="982"/>
      <c r="AE40" s="980"/>
      <c r="AF40" s="980"/>
      <c r="AG40" s="980"/>
      <c r="AH40" s="980"/>
      <c r="AI40" s="980"/>
      <c r="AJ40" s="980"/>
    </row>
    <row r="41" spans="1:36" ht="41.4" x14ac:dyDescent="0.3">
      <c r="A41" s="940" t="s">
        <v>53</v>
      </c>
      <c r="B41" s="933" t="s">
        <v>226</v>
      </c>
      <c r="C41" s="1003"/>
      <c r="D41" s="1003"/>
      <c r="E41" s="1004"/>
      <c r="F41" s="1002"/>
      <c r="G41" s="1002"/>
      <c r="H41" s="939" t="b">
        <f>IF(C41&lt;&gt;"",'[2]CBL Score Standard'!$D97,IF(D41&lt;&gt;"",SUM('[2]CBL Score Standard'!$D97:$E97),IF(E41&lt;&gt;"",SUM('[2]CBL Score Standard'!$D97:$F97),IF(F41&lt;&gt;"",SUM('[2]CBL Score Standard'!$D97:$G97),IF(G41&lt;&gt;"",SUM('[2]CBL Score Standard'!$D97:$H97,0))))))</f>
        <v>0</v>
      </c>
      <c r="K41" s="1029"/>
      <c r="L41" s="1029"/>
      <c r="M41" s="934" t="s">
        <v>7</v>
      </c>
      <c r="N41" s="889" t="s">
        <v>56</v>
      </c>
      <c r="O41" s="923" t="s">
        <v>215</v>
      </c>
      <c r="P41" s="966"/>
      <c r="Q41" s="892" t="s">
        <v>164</v>
      </c>
      <c r="R41" s="898" t="s">
        <v>207</v>
      </c>
      <c r="S41" s="919" t="s">
        <v>255</v>
      </c>
      <c r="T41" s="620" t="s">
        <v>72</v>
      </c>
      <c r="U41" s="999">
        <v>43752</v>
      </c>
      <c r="V41" s="1001" t="s">
        <v>374</v>
      </c>
      <c r="W41" s="997" t="s">
        <v>377</v>
      </c>
      <c r="X41" s="997" t="s">
        <v>377</v>
      </c>
      <c r="Y41" s="902" t="s">
        <v>216</v>
      </c>
      <c r="Z41" s="981">
        <f t="shared" ca="1" si="5"/>
        <v>2.5</v>
      </c>
      <c r="AA41" s="982">
        <v>43221</v>
      </c>
      <c r="AB41" s="982">
        <f ca="1">TODAY()</f>
        <v>44144</v>
      </c>
      <c r="AC41" s="982"/>
      <c r="AD41" s="982"/>
      <c r="AE41" s="980"/>
      <c r="AF41" s="980"/>
      <c r="AG41" s="980"/>
      <c r="AH41" s="980"/>
      <c r="AI41" s="980"/>
      <c r="AJ41" s="980"/>
    </row>
    <row r="42" spans="1:36" ht="41.4"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29"/>
      <c r="L42" s="1029"/>
      <c r="M42" s="934" t="s">
        <v>7</v>
      </c>
      <c r="N42" s="889" t="s">
        <v>55</v>
      </c>
      <c r="O42" s="927" t="s">
        <v>664</v>
      </c>
      <c r="P42" s="966"/>
      <c r="Q42" s="976" t="s">
        <v>653</v>
      </c>
      <c r="R42" s="976" t="s">
        <v>654</v>
      </c>
      <c r="S42" s="919" t="s">
        <v>255</v>
      </c>
      <c r="T42" s="620" t="s">
        <v>72</v>
      </c>
      <c r="U42" s="999">
        <v>44049</v>
      </c>
      <c r="V42" s="1001" t="s">
        <v>374</v>
      </c>
      <c r="W42" s="997" t="s">
        <v>377</v>
      </c>
      <c r="X42" s="997" t="s">
        <v>377</v>
      </c>
      <c r="Y42" s="905" t="s">
        <v>249</v>
      </c>
      <c r="Z42" s="981">
        <f t="shared" si="5"/>
        <v>0</v>
      </c>
      <c r="AA42" s="982"/>
      <c r="AB42" s="982"/>
      <c r="AC42" s="982"/>
      <c r="AD42" s="982"/>
      <c r="AE42" s="980"/>
      <c r="AF42" s="980"/>
      <c r="AG42" s="980"/>
      <c r="AH42" s="980"/>
      <c r="AI42" s="980"/>
      <c r="AJ42" s="980"/>
    </row>
    <row r="43" spans="1:36" ht="55.2" x14ac:dyDescent="0.3">
      <c r="A43" s="940" t="s">
        <v>0</v>
      </c>
      <c r="B43" s="933" t="s">
        <v>426</v>
      </c>
      <c r="C43" s="1003"/>
      <c r="D43" s="1002"/>
      <c r="E43" s="1005" t="s">
        <v>77</v>
      </c>
      <c r="F43" s="1002"/>
      <c r="G43" s="1002"/>
      <c r="H43" s="939">
        <f>IF(C43&lt;&gt;"",'[2]CBL Score Standard'!$D99,IF(D43&lt;&gt;"",SUM('[2]CBL Score Standard'!$D99:$E99),IF(E43&lt;&gt;"",SUM('[2]CBL Score Standard'!$D99:$F99),IF(F43&lt;&gt;"",SUM('[2]CBL Score Standard'!$D99:$G99),IF(G43&lt;&gt;"",SUM('[2]CBL Score Standard'!$D99:$H99,0))))))</f>
        <v>7.468064199148379E-2</v>
      </c>
      <c r="K43" s="1029"/>
      <c r="L43" s="1029"/>
      <c r="M43" s="934" t="s">
        <v>7</v>
      </c>
      <c r="N43" s="889" t="s">
        <v>55</v>
      </c>
      <c r="O43" s="923" t="s">
        <v>448</v>
      </c>
      <c r="P43" s="965"/>
      <c r="Q43" s="976" t="s">
        <v>655</v>
      </c>
      <c r="R43" s="976" t="s">
        <v>656</v>
      </c>
      <c r="S43" s="919" t="s">
        <v>255</v>
      </c>
      <c r="T43" s="620" t="s">
        <v>72</v>
      </c>
      <c r="U43" s="999">
        <v>43753</v>
      </c>
      <c r="V43" s="1001" t="s">
        <v>374</v>
      </c>
      <c r="W43" s="997" t="s">
        <v>377</v>
      </c>
      <c r="X43" s="997" t="s">
        <v>377</v>
      </c>
      <c r="Y43" s="902" t="s">
        <v>219</v>
      </c>
      <c r="Z43" s="981">
        <f t="shared" ca="1" si="5"/>
        <v>3.25</v>
      </c>
      <c r="AA43" s="982">
        <v>42948</v>
      </c>
      <c r="AB43" s="982">
        <f ca="1">TODAY()</f>
        <v>44144</v>
      </c>
      <c r="AC43" s="982"/>
      <c r="AD43" s="982"/>
      <c r="AE43" s="980"/>
      <c r="AF43" s="980"/>
      <c r="AG43" s="980"/>
      <c r="AH43" s="980"/>
      <c r="AI43" s="980"/>
      <c r="AJ43" s="980"/>
    </row>
    <row r="44" spans="1:36" ht="27.6" x14ac:dyDescent="0.3">
      <c r="A44" s="940" t="s">
        <v>41</v>
      </c>
      <c r="B44" s="933" t="s">
        <v>450</v>
      </c>
      <c r="C44" s="1002"/>
      <c r="D44" s="1002"/>
      <c r="E44" s="1005"/>
      <c r="F44" s="1002" t="s">
        <v>77</v>
      </c>
      <c r="G44" s="1002"/>
      <c r="H44" s="939">
        <f>IF(C44&lt;&gt;"",'[2]CBL Score Standard'!$D100,IF(D44&lt;&gt;"",SUM('[2]CBL Score Standard'!$D100:$E100),IF(E44&lt;&gt;"",SUM('[2]CBL Score Standard'!$D100:$F100),IF(F44&lt;&gt;"",SUM('[2]CBL Score Standard'!$D100:$G100),IF(G44&lt;&gt;"",SUM('[2]CBL Score Standard'!$D100:$H100,0))))))</f>
        <v>0.18686632864525554</v>
      </c>
      <c r="K44" s="1029"/>
      <c r="L44" s="1029"/>
      <c r="M44" s="934" t="s">
        <v>7</v>
      </c>
      <c r="N44" s="889" t="s">
        <v>55</v>
      </c>
      <c r="O44" s="923" t="s">
        <v>185</v>
      </c>
      <c r="P44" s="1028" t="s">
        <v>145</v>
      </c>
      <c r="Q44" s="976" t="s">
        <v>220</v>
      </c>
      <c r="R44" s="976" t="s">
        <v>270</v>
      </c>
      <c r="S44" s="889"/>
      <c r="T44" s="997"/>
      <c r="U44" s="997"/>
      <c r="V44" s="997" t="str">
        <f t="shared" ref="V44:V48" si="6">IF(AND(W44="Y",X44="Y"),"Passed",IF(T44="M","Passed", ""))</f>
        <v/>
      </c>
      <c r="W44" s="997" t="s">
        <v>377</v>
      </c>
      <c r="X44" s="997" t="s">
        <v>378</v>
      </c>
      <c r="Y44" s="902" t="s">
        <v>186</v>
      </c>
      <c r="Z44" s="981">
        <f t="shared" si="5"/>
        <v>0</v>
      </c>
      <c r="AA44" s="982"/>
      <c r="AB44" s="982"/>
      <c r="AC44" s="982"/>
      <c r="AD44" s="982"/>
      <c r="AE44" s="980"/>
      <c r="AF44" s="980"/>
      <c r="AG44" s="980"/>
      <c r="AH44" s="980"/>
      <c r="AI44" s="980"/>
      <c r="AJ44" s="980"/>
    </row>
    <row r="45" spans="1:36" ht="55.2" x14ac:dyDescent="0.3">
      <c r="A45" s="940" t="s">
        <v>41</v>
      </c>
      <c r="B45" s="933" t="s">
        <v>178</v>
      </c>
      <c r="C45" s="1003"/>
      <c r="D45" s="1002"/>
      <c r="E45" s="1005"/>
      <c r="F45" s="1002" t="s">
        <v>77</v>
      </c>
      <c r="G45" s="1002"/>
      <c r="H45" s="939">
        <f>IF(C45&lt;&gt;"",'[2]CBL Score Standard'!$D101,IF(D45&lt;&gt;"",SUM('[2]CBL Score Standard'!$D101:$E101),IF(E45&lt;&gt;"",SUM('[2]CBL Score Standard'!$D101:$F101),IF(F45&lt;&gt;"",SUM('[2]CBL Score Standard'!$D101:$G101),IF(G45&lt;&gt;"",SUM('[2]CBL Score Standard'!$D101:$H101,0))))))</f>
        <v>9.5957237736164644E-2</v>
      </c>
      <c r="K45" s="1029"/>
      <c r="L45" s="1029"/>
      <c r="M45" s="934" t="s">
        <v>7</v>
      </c>
      <c r="N45" s="889" t="s">
        <v>55</v>
      </c>
      <c r="O45" s="923" t="s">
        <v>694</v>
      </c>
      <c r="P45" s="995">
        <v>43539</v>
      </c>
      <c r="Q45" s="976" t="s">
        <v>658</v>
      </c>
      <c r="R45" s="976" t="s">
        <v>657</v>
      </c>
      <c r="S45" s="889"/>
      <c r="T45" s="620"/>
      <c r="U45" s="997"/>
      <c r="V45" s="997" t="str">
        <f t="shared" si="6"/>
        <v/>
      </c>
      <c r="W45" s="997"/>
      <c r="X45" s="997"/>
      <c r="Y45" s="902" t="s">
        <v>186</v>
      </c>
      <c r="Z45" s="981">
        <f t="shared" si="5"/>
        <v>0</v>
      </c>
      <c r="AA45" s="982"/>
      <c r="AB45" s="982"/>
      <c r="AC45" s="982"/>
      <c r="AD45" s="982"/>
      <c r="AE45" s="980"/>
      <c r="AF45" s="980"/>
      <c r="AG45" s="980"/>
      <c r="AH45" s="980"/>
      <c r="AI45" s="980"/>
      <c r="AJ45" s="980"/>
    </row>
    <row r="46" spans="1:36" ht="27.6"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995">
        <v>43607</v>
      </c>
      <c r="Q46" s="892" t="s">
        <v>221</v>
      </c>
      <c r="R46" s="898" t="s">
        <v>200</v>
      </c>
      <c r="S46" s="919" t="s">
        <v>255</v>
      </c>
      <c r="T46" s="620" t="s">
        <v>72</v>
      </c>
      <c r="U46" s="995">
        <v>43607</v>
      </c>
      <c r="V46" s="997" t="str">
        <f t="shared" si="6"/>
        <v>Passed</v>
      </c>
      <c r="W46" s="997" t="s">
        <v>377</v>
      </c>
      <c r="X46" s="997" t="s">
        <v>377</v>
      </c>
      <c r="Y46" s="899" t="s">
        <v>222</v>
      </c>
      <c r="Z46" s="981">
        <f t="shared" ca="1" si="5"/>
        <v>3.25</v>
      </c>
      <c r="AA46" s="982">
        <v>42948</v>
      </c>
      <c r="AB46" s="982">
        <f ca="1">TODAY()</f>
        <v>44144</v>
      </c>
      <c r="AC46" s="982"/>
      <c r="AD46" s="982"/>
      <c r="AE46" s="980"/>
      <c r="AF46" s="980"/>
      <c r="AG46" s="980"/>
      <c r="AH46" s="980"/>
      <c r="AI46" s="980"/>
      <c r="AJ46" s="980"/>
    </row>
    <row r="47" spans="1:36" ht="41.4" x14ac:dyDescent="0.3">
      <c r="A47" s="940" t="s">
        <v>144</v>
      </c>
      <c r="B47" s="933" t="s">
        <v>372</v>
      </c>
      <c r="C47" s="1002"/>
      <c r="D47" s="1002"/>
      <c r="E47" s="1002"/>
      <c r="F47" s="1002" t="s">
        <v>77</v>
      </c>
      <c r="G47" s="1002"/>
      <c r="H47" s="939">
        <f>IF(C47&lt;&gt;"",'[2]CBL Score Standard'!$D103,IF(D47&lt;&gt;"",SUM('[2]CBL Score Standard'!$D103:$E103),IF(E47&lt;&gt;"",SUM('[2]CBL Score Standard'!$D103:$F103),IF(F47&lt;&gt;"",SUM('[2]CBL Score Standard'!$D103:$G103),IF(G47&lt;&gt;"",SUM('[2]CBL Score Standard'!$D103:$H103,0))))))</f>
        <v>0.18686632864525554</v>
      </c>
      <c r="K47" s="1029"/>
      <c r="L47" s="1029"/>
      <c r="M47" s="934" t="s">
        <v>7</v>
      </c>
      <c r="N47" s="889" t="s">
        <v>53</v>
      </c>
      <c r="O47" s="923" t="s">
        <v>223</v>
      </c>
      <c r="P47" s="906">
        <v>43621</v>
      </c>
      <c r="Q47" s="891" t="s">
        <v>224</v>
      </c>
      <c r="R47" s="907" t="s">
        <v>225</v>
      </c>
      <c r="S47" s="889"/>
      <c r="T47" s="997"/>
      <c r="U47" s="997"/>
      <c r="V47" s="997" t="str">
        <f t="shared" si="6"/>
        <v/>
      </c>
      <c r="W47" s="997"/>
      <c r="X47" s="997"/>
      <c r="Y47" s="908" t="s">
        <v>632</v>
      </c>
      <c r="Z47" s="981">
        <f t="shared" si="5"/>
        <v>0</v>
      </c>
      <c r="AA47" s="982"/>
      <c r="AB47" s="982"/>
      <c r="AC47" s="982"/>
      <c r="AD47" s="982"/>
      <c r="AE47" s="980"/>
      <c r="AF47" s="980"/>
      <c r="AG47" s="980"/>
      <c r="AH47" s="980"/>
      <c r="AI47" s="980"/>
      <c r="AJ47" s="980"/>
    </row>
    <row r="48" spans="1:36" ht="39.6" x14ac:dyDescent="0.3">
      <c r="A48" s="940" t="s">
        <v>144</v>
      </c>
      <c r="B48" s="933" t="s">
        <v>373</v>
      </c>
      <c r="C48" s="1002"/>
      <c r="D48" s="1002"/>
      <c r="E48" s="1002"/>
      <c r="F48" s="1002" t="s">
        <v>77</v>
      </c>
      <c r="G48" s="1002"/>
      <c r="H48" s="939">
        <f>IF(C48&lt;&gt;"",'[2]CBL Score Standard'!$D104,IF(D48&lt;&gt;"",SUM('[2]CBL Score Standard'!$D104:$E104),IF(E48&lt;&gt;"",SUM('[2]CBL Score Standard'!$D104:$F104),IF(F48&lt;&gt;"",SUM('[2]CBL Score Standard'!$D104:$G104),IF(G48&lt;&gt;"",SUM('[2]CBL Score Standard'!$D104:$H104,0))))))</f>
        <v>0.18686632864525554</v>
      </c>
      <c r="K48" s="1029"/>
      <c r="L48" s="1029"/>
      <c r="M48" s="934" t="s">
        <v>7</v>
      </c>
      <c r="N48" s="889" t="s">
        <v>53</v>
      </c>
      <c r="O48" s="923" t="s">
        <v>226</v>
      </c>
      <c r="P48" s="906">
        <v>43602</v>
      </c>
      <c r="Q48" s="891" t="s">
        <v>227</v>
      </c>
      <c r="R48" s="907" t="s">
        <v>228</v>
      </c>
      <c r="S48" s="889"/>
      <c r="T48" s="997"/>
      <c r="U48" s="997"/>
      <c r="V48" s="997" t="str">
        <f t="shared" si="6"/>
        <v/>
      </c>
      <c r="W48" s="997"/>
      <c r="X48" s="997"/>
      <c r="Y48" s="908" t="s">
        <v>633</v>
      </c>
      <c r="Z48" s="981">
        <f t="shared" si="5"/>
        <v>0</v>
      </c>
      <c r="AA48" s="982"/>
      <c r="AB48" s="982"/>
      <c r="AC48" s="982"/>
      <c r="AD48" s="982"/>
      <c r="AE48" s="980"/>
      <c r="AF48" s="980"/>
      <c r="AG48" s="980"/>
      <c r="AH48" s="980"/>
      <c r="AI48" s="980"/>
      <c r="AJ48" s="980"/>
    </row>
    <row r="49" spans="1:36" ht="41.4" x14ac:dyDescent="0.3">
      <c r="A49" s="940" t="s">
        <v>144</v>
      </c>
      <c r="B49" s="933" t="s">
        <v>452</v>
      </c>
      <c r="C49" s="1002"/>
      <c r="D49" s="1002"/>
      <c r="E49" s="1002"/>
      <c r="F49" s="1002" t="s">
        <v>77</v>
      </c>
      <c r="G49" s="1002"/>
      <c r="H49" s="939">
        <f>IF(C49&lt;&gt;"",'[2]CBL Score Standard'!$D105,IF(D49&lt;&gt;"",SUM('[2]CBL Score Standard'!$D105:$E105),IF(E49&lt;&gt;"",SUM('[2]CBL Score Standard'!$D105:$F105),IF(F49&lt;&gt;"",SUM('[2]CBL Score Standard'!$D105:$G105),IF(G49&lt;&gt;"",SUM('[2]CBL Score Standard'!$D105:$H105,0))))))</f>
        <v>0.18686632864525554</v>
      </c>
      <c r="K49" s="1029"/>
      <c r="L49" s="1029"/>
      <c r="M49" s="934" t="s">
        <v>7</v>
      </c>
      <c r="N49" s="889" t="s">
        <v>59</v>
      </c>
      <c r="O49" s="925" t="s">
        <v>684</v>
      </c>
      <c r="P49" s="906">
        <v>43623</v>
      </c>
      <c r="Q49" s="891" t="s">
        <v>153</v>
      </c>
      <c r="R49" s="907" t="s">
        <v>156</v>
      </c>
      <c r="S49" s="889" t="s">
        <v>255</v>
      </c>
      <c r="T49" s="998" t="s">
        <v>72</v>
      </c>
      <c r="U49" s="530">
        <v>43754</v>
      </c>
      <c r="V49" s="215" t="s">
        <v>374</v>
      </c>
      <c r="W49" s="997"/>
      <c r="X49" s="997"/>
      <c r="Y49" s="908" t="s">
        <v>631</v>
      </c>
      <c r="Z49" s="981">
        <f t="shared" ca="1" si="5"/>
        <v>1.0833333333333333</v>
      </c>
      <c r="AA49" s="982">
        <v>43739</v>
      </c>
      <c r="AB49" s="982">
        <f ca="1">TODAY()</f>
        <v>44144</v>
      </c>
      <c r="AC49" s="982"/>
      <c r="AD49" s="982"/>
      <c r="AE49" s="980"/>
      <c r="AF49" s="980"/>
      <c r="AG49" s="980"/>
      <c r="AH49" s="980"/>
      <c r="AI49" s="980"/>
      <c r="AJ49" s="980"/>
    </row>
    <row r="50" spans="1:36" ht="41.4" x14ac:dyDescent="0.3">
      <c r="A50" s="940" t="s">
        <v>144</v>
      </c>
      <c r="B50" s="933" t="s">
        <v>517</v>
      </c>
      <c r="C50" s="1002"/>
      <c r="D50" s="1002"/>
      <c r="E50" s="1002" t="s">
        <v>77</v>
      </c>
      <c r="F50" s="1002"/>
      <c r="G50" s="1002"/>
      <c r="H50" s="939">
        <f>IF(C50&lt;&gt;"",'[2]CBL Score Standard'!$D106,IF(D50&lt;&gt;"",SUM('[2]CBL Score Standard'!$D106:$E106),IF(E50&lt;&gt;"",SUM('[2]CBL Score Standard'!$D106:$F106),IF(F50&lt;&gt;"",SUM('[2]CBL Score Standard'!$D106:$G106),IF(G50&lt;&gt;"",SUM('[2]CBL Score Standard'!$D106:$H106,0))))))</f>
        <v>0.16558973290057469</v>
      </c>
      <c r="K50" s="1029"/>
      <c r="L50" s="1029"/>
      <c r="M50" s="934" t="s">
        <v>7</v>
      </c>
      <c r="N50" s="889" t="s">
        <v>59</v>
      </c>
      <c r="O50" s="925" t="s">
        <v>683</v>
      </c>
      <c r="P50" s="906">
        <v>43623</v>
      </c>
      <c r="Q50" s="891" t="s">
        <v>153</v>
      </c>
      <c r="R50" s="907" t="s">
        <v>156</v>
      </c>
      <c r="S50" s="889" t="s">
        <v>255</v>
      </c>
      <c r="T50" s="998" t="s">
        <v>72</v>
      </c>
      <c r="U50" s="530">
        <v>43754</v>
      </c>
      <c r="V50" s="215"/>
      <c r="W50" s="997"/>
      <c r="X50" s="997"/>
      <c r="Y50" s="908" t="s">
        <v>631</v>
      </c>
      <c r="Z50" s="981">
        <f t="shared" si="5"/>
        <v>0</v>
      </c>
      <c r="AA50" s="982"/>
      <c r="AB50" s="982"/>
      <c r="AC50" s="982"/>
      <c r="AD50" s="982"/>
      <c r="AE50" s="980"/>
      <c r="AF50" s="980"/>
      <c r="AG50" s="980"/>
      <c r="AH50" s="980"/>
      <c r="AI50" s="980"/>
      <c r="AJ50" s="980"/>
    </row>
    <row r="51" spans="1:36" ht="41.4" x14ac:dyDescent="0.3">
      <c r="A51" s="940" t="s">
        <v>144</v>
      </c>
      <c r="B51" s="933" t="s">
        <v>661</v>
      </c>
      <c r="C51" s="1002"/>
      <c r="D51" s="1002"/>
      <c r="E51" s="1002"/>
      <c r="F51" s="1002" t="s">
        <v>77</v>
      </c>
      <c r="G51" s="1002"/>
      <c r="H51" s="939">
        <f>IF(C51&lt;&gt;"",'[2]CBL Score Standard'!$D107,IF(D51&lt;&gt;"",SUM('[2]CBL Score Standard'!$D107:$E107),IF(E51&lt;&gt;"",SUM('[2]CBL Score Standard'!$D107:$F107),IF(F51&lt;&gt;"",SUM('[2]CBL Score Standard'!$D107:$G107),IF(G51&lt;&gt;"",SUM('[2]CBL Score Standard'!$D107:$H107,0))))))</f>
        <v>0.18686632864525554</v>
      </c>
      <c r="K51" s="1029"/>
      <c r="L51" s="1029"/>
      <c r="M51" s="934" t="s">
        <v>7</v>
      </c>
      <c r="N51" s="889" t="s">
        <v>56</v>
      </c>
      <c r="O51" s="925" t="s">
        <v>67</v>
      </c>
      <c r="P51" s="906"/>
      <c r="Q51" s="891"/>
      <c r="R51" s="907"/>
      <c r="S51" s="393" t="s">
        <v>255</v>
      </c>
      <c r="T51" s="394" t="s">
        <v>72</v>
      </c>
      <c r="U51" s="999">
        <v>44117</v>
      </c>
      <c r="V51" s="997" t="s">
        <v>374</v>
      </c>
      <c r="W51" s="997"/>
      <c r="X51" s="997"/>
      <c r="Y51" s="908" t="s">
        <v>634</v>
      </c>
      <c r="Z51" s="981">
        <f t="shared" si="5"/>
        <v>0</v>
      </c>
      <c r="AA51" s="982"/>
      <c r="AB51" s="982"/>
      <c r="AC51" s="982"/>
      <c r="AD51" s="982"/>
      <c r="AE51" s="980"/>
      <c r="AF51" s="980"/>
      <c r="AG51" s="980"/>
      <c r="AH51" s="980"/>
      <c r="AI51" s="980"/>
      <c r="AJ51" s="980"/>
    </row>
    <row r="52" spans="1:36" ht="27.6" x14ac:dyDescent="0.3">
      <c r="A52" s="940" t="s">
        <v>144</v>
      </c>
      <c r="B52" s="933" t="s">
        <v>662</v>
      </c>
      <c r="C52" s="1004"/>
      <c r="D52" s="1004"/>
      <c r="E52" s="1002"/>
      <c r="F52" s="1002" t="s">
        <v>77</v>
      </c>
      <c r="G52" s="1002"/>
      <c r="H52" s="939">
        <f>IF(C52&lt;&gt;"",'[2]CBL Score Standard'!$D108,IF(D52&lt;&gt;"",SUM('[2]CBL Score Standard'!$D108:$E108),IF(E52&lt;&gt;"",SUM('[2]CBL Score Standard'!$D108:$F108),IF(F52&lt;&gt;"",SUM('[2]CBL Score Standard'!$D108:$G108),IF(G52&lt;&gt;"",SUM('[2]CBL Score Standard'!$D108:$H108,0))))))</f>
        <v>0.18686632864525554</v>
      </c>
      <c r="K52" s="1029"/>
      <c r="L52" s="1029"/>
      <c r="M52" s="934" t="s">
        <v>7</v>
      </c>
      <c r="N52" s="889" t="s">
        <v>55</v>
      </c>
      <c r="O52" s="925" t="s">
        <v>1</v>
      </c>
      <c r="P52" s="906"/>
      <c r="Q52" s="891"/>
      <c r="R52" s="907"/>
      <c r="S52" s="393" t="s">
        <v>255</v>
      </c>
      <c r="T52" s="394" t="s">
        <v>72</v>
      </c>
      <c r="U52" s="997"/>
      <c r="V52" s="997"/>
      <c r="W52" s="997"/>
      <c r="X52" s="997"/>
      <c r="Y52" s="908" t="s">
        <v>635</v>
      </c>
      <c r="Z52" s="981">
        <f t="shared" si="5"/>
        <v>0</v>
      </c>
      <c r="AA52" s="982"/>
      <c r="AB52" s="982"/>
      <c r="AC52" s="982"/>
      <c r="AD52" s="982"/>
      <c r="AE52" s="980"/>
      <c r="AF52" s="980"/>
      <c r="AG52" s="980"/>
      <c r="AH52" s="980"/>
      <c r="AI52" s="980"/>
      <c r="AJ52" s="980"/>
    </row>
    <row r="53" spans="1:36" ht="41.4" x14ac:dyDescent="0.3">
      <c r="A53" s="940" t="s">
        <v>144</v>
      </c>
      <c r="B53" s="933" t="s">
        <v>187</v>
      </c>
      <c r="C53" s="1003"/>
      <c r="D53" s="1002"/>
      <c r="E53" s="1002" t="s">
        <v>77</v>
      </c>
      <c r="F53" s="1002"/>
      <c r="G53" s="1002"/>
      <c r="H53" s="939">
        <f>IF(C53&lt;&gt;"",'[2]CBL Score Standard'!$D109,IF(D53&lt;&gt;"",SUM('[2]CBL Score Standard'!$D109:$E109),IF(E53&lt;&gt;"",SUM('[2]CBL Score Standard'!$D109:$F109),IF(F53&lt;&gt;"",SUM('[2]CBL Score Standard'!$D109:$G109),IF(G53&lt;&gt;"",SUM('[2]CBL Score Standard'!$D109:$H109,0))))))</f>
        <v>7.468064199148379E-2</v>
      </c>
      <c r="K53" s="1029"/>
      <c r="L53" s="1029"/>
      <c r="M53" s="934" t="s">
        <v>7</v>
      </c>
      <c r="N53" s="889" t="s">
        <v>55</v>
      </c>
      <c r="O53" s="925" t="s">
        <v>419</v>
      </c>
      <c r="P53" s="890" t="s">
        <v>145</v>
      </c>
      <c r="Q53" s="891" t="s">
        <v>420</v>
      </c>
      <c r="R53" s="907" t="s">
        <v>420</v>
      </c>
      <c r="S53" s="889" t="s">
        <v>255</v>
      </c>
      <c r="T53" s="998" t="s">
        <v>72</v>
      </c>
      <c r="U53" s="999">
        <v>43763</v>
      </c>
      <c r="V53" s="1001" t="s">
        <v>374</v>
      </c>
      <c r="W53" s="997"/>
      <c r="X53" s="997"/>
      <c r="Y53" s="973" t="s">
        <v>630</v>
      </c>
      <c r="Z53" s="981">
        <f t="shared" ca="1" si="5"/>
        <v>2.5</v>
      </c>
      <c r="AA53" s="982">
        <v>43221</v>
      </c>
      <c r="AB53" s="982">
        <f ca="1">TODAY()</f>
        <v>44144</v>
      </c>
      <c r="AC53" s="982"/>
      <c r="AD53" s="982"/>
      <c r="AE53" s="980"/>
      <c r="AF53" s="980"/>
      <c r="AG53" s="980"/>
      <c r="AH53" s="980"/>
      <c r="AI53" s="980"/>
      <c r="AJ53" s="980"/>
    </row>
    <row r="54" spans="1:36" ht="26.4" x14ac:dyDescent="0.3">
      <c r="A54" s="940" t="s">
        <v>144</v>
      </c>
      <c r="B54" s="933" t="s">
        <v>188</v>
      </c>
      <c r="C54" s="1003"/>
      <c r="D54" s="1002"/>
      <c r="E54" s="1002"/>
      <c r="F54" s="1002" t="s">
        <v>77</v>
      </c>
      <c r="G54" s="1002"/>
      <c r="H54" s="939">
        <f>IF(C54&lt;&gt;"",'[2]CBL Score Standard'!$D110,IF(D54&lt;&gt;"",SUM('[2]CBL Score Standard'!$D110:$E110),IF(E54&lt;&gt;"",SUM('[2]CBL Score Standard'!$D110:$F110),IF(F54&lt;&gt;"",SUM('[2]CBL Score Standard'!$D110:$G110),IF(G54&lt;&gt;"",SUM('[2]CBL Score Standard'!$D110:$H110,0))))))</f>
        <v>9.5957237736164644E-2</v>
      </c>
      <c r="K54" s="1029"/>
      <c r="L54" s="1029"/>
      <c r="M54" s="934" t="s">
        <v>7</v>
      </c>
      <c r="N54" s="889" t="s">
        <v>56</v>
      </c>
      <c r="O54" s="925" t="s">
        <v>421</v>
      </c>
      <c r="P54" s="890" t="s">
        <v>230</v>
      </c>
      <c r="Q54" s="891" t="s">
        <v>230</v>
      </c>
      <c r="R54" s="907" t="s">
        <v>230</v>
      </c>
      <c r="S54" s="889" t="s">
        <v>255</v>
      </c>
      <c r="T54" s="998" t="s">
        <v>72</v>
      </c>
      <c r="U54" s="999">
        <v>43763</v>
      </c>
      <c r="V54" s="1001" t="s">
        <v>374</v>
      </c>
      <c r="W54" s="997"/>
      <c r="X54" s="997"/>
      <c r="Y54" s="973" t="s">
        <v>628</v>
      </c>
      <c r="Z54" s="981">
        <f t="shared" si="5"/>
        <v>0</v>
      </c>
      <c r="AA54" s="982"/>
      <c r="AB54" s="982"/>
      <c r="AC54" s="982"/>
      <c r="AD54" s="982"/>
      <c r="AE54" s="980"/>
      <c r="AF54" s="980"/>
      <c r="AG54" s="980"/>
      <c r="AH54" s="980"/>
      <c r="AI54" s="980"/>
      <c r="AJ54" s="980"/>
    </row>
    <row r="55" spans="1:36" s="883" customFormat="1" ht="41.4" x14ac:dyDescent="0.3">
      <c r="A55" s="940" t="s">
        <v>144</v>
      </c>
      <c r="B55" s="933" t="s">
        <v>189</v>
      </c>
      <c r="C55" s="1003"/>
      <c r="D55" s="1004"/>
      <c r="E55" s="1002"/>
      <c r="F55" s="1002" t="s">
        <v>77</v>
      </c>
      <c r="G55" s="1002"/>
      <c r="H55" s="939">
        <f>IF(C55&lt;&gt;"",'[2]CBL Score Standard'!$D111,IF(D55&lt;&gt;"",SUM('[2]CBL Score Standard'!$D111:$E111),IF(E55&lt;&gt;"",SUM('[2]CBL Score Standard'!$D111:$F111),IF(F55&lt;&gt;"",SUM('[2]CBL Score Standard'!$D111:$G111),IF(G55&lt;&gt;"",SUM('[2]CBL Score Standard'!$D111:$H111,0))))))</f>
        <v>5.8616916740422742E-2</v>
      </c>
      <c r="K55" s="1030"/>
      <c r="L55" s="1030"/>
      <c r="M55" s="934" t="s">
        <v>7</v>
      </c>
      <c r="N55" s="889" t="s">
        <v>54</v>
      </c>
      <c r="O55" s="925" t="s">
        <v>231</v>
      </c>
      <c r="P55" s="995">
        <v>43610</v>
      </c>
      <c r="Q55" s="892" t="s">
        <v>164</v>
      </c>
      <c r="R55" s="898" t="s">
        <v>165</v>
      </c>
      <c r="S55" s="393" t="s">
        <v>255</v>
      </c>
      <c r="T55" s="394" t="s">
        <v>72</v>
      </c>
      <c r="U55" s="997"/>
      <c r="V55" s="997"/>
      <c r="W55" s="997"/>
      <c r="X55" s="997"/>
      <c r="Y55" s="902" t="s">
        <v>232</v>
      </c>
      <c r="Z55" s="981">
        <f t="shared" si="5"/>
        <v>0</v>
      </c>
      <c r="AA55" s="982"/>
      <c r="AB55" s="982"/>
      <c r="AC55" s="982"/>
      <c r="AD55" s="982"/>
      <c r="AE55" s="980"/>
      <c r="AF55" s="980"/>
      <c r="AG55" s="980"/>
      <c r="AH55" s="980"/>
      <c r="AI55" s="980"/>
      <c r="AJ55" s="980"/>
    </row>
    <row r="56" spans="1:36" s="883" customFormat="1" x14ac:dyDescent="0.3">
      <c r="A56" s="940" t="s">
        <v>144</v>
      </c>
      <c r="B56" s="933" t="s">
        <v>190</v>
      </c>
      <c r="C56" s="1003"/>
      <c r="D56" s="1004"/>
      <c r="E56" s="1002" t="s">
        <v>77</v>
      </c>
      <c r="F56" s="1002"/>
      <c r="G56" s="1002"/>
      <c r="H56" s="939">
        <f>IF(C56&lt;&gt;"",'[2]CBL Score Standard'!$D112,IF(D56&lt;&gt;"",SUM('[2]CBL Score Standard'!$D112:$E112),IF(E56&lt;&gt;"",SUM('[2]CBL Score Standard'!$D112:$F112),IF(F56&lt;&gt;"",SUM('[2]CBL Score Standard'!$D112:$G112),IF(G56&lt;&gt;"",SUM('[2]CBL Score Standard'!$D112:$H112,0))))))</f>
        <v>3.7340320995741895E-2</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c r="E57" s="1002"/>
      <c r="F57" s="1002" t="s">
        <v>77</v>
      </c>
      <c r="G57" s="1002"/>
      <c r="H57" s="939">
        <f>IF(C57&lt;&gt;"",'[2]CBL Score Standard'!$D113,IF(D57&lt;&gt;"",SUM('[2]CBL Score Standard'!$D113:$E113),IF(E57&lt;&gt;"",SUM('[2]CBL Score Standard'!$D113:$F113),IF(F57&lt;&gt;"",SUM('[2]CBL Score Standard'!$D113:$G113),IF(G57&lt;&gt;"",SUM('[2]CBL Score Standard'!$D113:$H113,0))))))</f>
        <v>9.5957237736164644E-2</v>
      </c>
      <c r="K57" s="1193" t="s">
        <v>233</v>
      </c>
      <c r="L57" s="1194"/>
      <c r="M57" s="1194"/>
      <c r="N57" s="1194"/>
      <c r="O57" s="1194"/>
      <c r="P57" s="1194"/>
      <c r="Q57" s="1194"/>
      <c r="R57" s="1194"/>
      <c r="S57" s="1194"/>
      <c r="T57" s="1194"/>
      <c r="U57" s="1194"/>
      <c r="V57" s="1194"/>
      <c r="W57" s="1194"/>
      <c r="X57" s="1194"/>
      <c r="Y57" s="1195"/>
      <c r="Z57" s="985"/>
      <c r="AA57" s="1026"/>
      <c r="AB57" s="1026"/>
      <c r="AC57" s="1026"/>
      <c r="AD57" s="1026"/>
      <c r="AE57" s="1026"/>
      <c r="AF57" s="1026"/>
      <c r="AG57" s="1026"/>
      <c r="AH57" s="1026"/>
      <c r="AI57" s="1026"/>
      <c r="AJ57" s="1026"/>
    </row>
    <row r="58" spans="1:36" ht="23.4" customHeight="1" x14ac:dyDescent="0.3">
      <c r="A58" s="940" t="s">
        <v>55</v>
      </c>
      <c r="B58" s="933" t="s">
        <v>419</v>
      </c>
      <c r="C58" s="1003"/>
      <c r="D58" s="1003"/>
      <c r="E58" s="1002" t="s">
        <v>77</v>
      </c>
      <c r="F58" s="1002"/>
      <c r="G58" s="1002"/>
      <c r="H58" s="939">
        <f>IF(C58&lt;&gt;"",'[2]CBL Score Standard'!$D114,IF(D58&lt;&gt;"",SUM('[2]CBL Score Standard'!$D114:$E114),IF(E58&lt;&gt;"",SUM('[2]CBL Score Standard'!$D114:$F114),IF(F58&lt;&gt;"",SUM('[2]CBL Score Standard'!$D114:$G114),IF(G58&lt;&gt;"",SUM('[2]CBL Score Standard'!$D114:$H114,0))))))</f>
        <v>2.8169014084507043E-2</v>
      </c>
      <c r="K58" s="1211" t="s">
        <v>133</v>
      </c>
      <c r="L58" s="1211" t="s">
        <v>91</v>
      </c>
      <c r="M58" s="1182" t="s">
        <v>75</v>
      </c>
      <c r="N58" s="1184" t="s">
        <v>134</v>
      </c>
      <c r="O58" s="1184" t="s">
        <v>135</v>
      </c>
      <c r="P58" s="1037" t="s">
        <v>136</v>
      </c>
      <c r="Q58" s="1037" t="s">
        <v>137</v>
      </c>
      <c r="R58" s="1037" t="s">
        <v>138</v>
      </c>
      <c r="S58" s="1212" t="s">
        <v>139</v>
      </c>
      <c r="T58" s="1191" t="s">
        <v>344</v>
      </c>
      <c r="U58" s="1191" t="s">
        <v>342</v>
      </c>
      <c r="V58" s="1191" t="s">
        <v>343</v>
      </c>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940" t="s">
        <v>56</v>
      </c>
      <c r="B59" s="933" t="s">
        <v>421</v>
      </c>
      <c r="C59" s="1003"/>
      <c r="D59" s="1003"/>
      <c r="E59" s="1002" t="s">
        <v>77</v>
      </c>
      <c r="F59" s="1002"/>
      <c r="G59" s="1002"/>
      <c r="H59" s="939">
        <f>IF(C59&lt;&gt;"",'[2]CBL Score Standard'!$D115,IF(D59&lt;&gt;"",SUM('[2]CBL Score Standard'!$D115:$E115),IF(E59&lt;&gt;"",SUM('[2]CBL Score Standard'!$D115:$F115),IF(F59&lt;&gt;"",SUM('[2]CBL Score Standard'!$D115:$G115),IF(G59&lt;&gt;"",SUM('[2]CBL Score Standard'!$D115:$H115,0))))))</f>
        <v>1.4084507042253521E-2</v>
      </c>
      <c r="K59" s="1197"/>
      <c r="L59" s="1197"/>
      <c r="M59" s="1183"/>
      <c r="N59" s="1185"/>
      <c r="O59" s="1185"/>
      <c r="P59" s="888" t="s">
        <v>141</v>
      </c>
      <c r="Q59" s="1031"/>
      <c r="R59" s="1031"/>
      <c r="S59" s="1210"/>
      <c r="T59" s="1191"/>
      <c r="U59" s="1191"/>
      <c r="V59" s="1191"/>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206" t="s">
        <v>142</v>
      </c>
      <c r="L60" s="1206" t="s">
        <v>143</v>
      </c>
      <c r="M60" s="934" t="s">
        <v>8</v>
      </c>
      <c r="N60" s="910" t="s">
        <v>2</v>
      </c>
      <c r="O60" s="891" t="s">
        <v>234</v>
      </c>
      <c r="P60" s="911"/>
      <c r="Q60" s="909"/>
      <c r="R60" s="912"/>
      <c r="S60" s="889"/>
      <c r="T60" s="997"/>
      <c r="U60" s="997"/>
      <c r="V60" s="997" t="str">
        <f t="shared" ref="V60:V67" si="7">IF(AND(W60="Y",X60="Y"),"Passed",IF(T60="M","Passed", ""))</f>
        <v/>
      </c>
      <c r="W60" s="997"/>
      <c r="X60" s="997"/>
      <c r="Y60" s="908"/>
      <c r="Z60" s="981">
        <f t="shared" ref="Z60:Z67" si="8">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207"/>
      <c r="L61" s="1207"/>
      <c r="M61" s="934" t="s">
        <v>8</v>
      </c>
      <c r="N61" s="910" t="s">
        <v>63</v>
      </c>
      <c r="O61" s="891" t="s">
        <v>236</v>
      </c>
      <c r="P61" s="911"/>
      <c r="Q61" s="909"/>
      <c r="R61" s="912"/>
      <c r="S61" s="889"/>
      <c r="T61" s="997"/>
      <c r="U61" s="997"/>
      <c r="V61" s="997" t="str">
        <f t="shared" si="7"/>
        <v/>
      </c>
      <c r="W61" s="997"/>
      <c r="X61" s="997"/>
      <c r="Y61" s="908"/>
      <c r="Z61" s="981">
        <f t="shared" si="8"/>
        <v>0</v>
      </c>
      <c r="AA61" s="982"/>
      <c r="AB61" s="982"/>
      <c r="AC61" s="982"/>
      <c r="AD61" s="982"/>
      <c r="AE61" s="980"/>
      <c r="AF61" s="980"/>
      <c r="AG61" s="980"/>
      <c r="AH61" s="980"/>
      <c r="AI61" s="980"/>
      <c r="AJ61" s="980"/>
    </row>
    <row r="62" spans="1:36" x14ac:dyDescent="0.3">
      <c r="A62" s="940" t="s">
        <v>56</v>
      </c>
      <c r="B62" s="933" t="s">
        <v>67</v>
      </c>
      <c r="C62" s="1003"/>
      <c r="D62" s="1003"/>
      <c r="E62" s="1002" t="s">
        <v>77</v>
      </c>
      <c r="F62" s="1002"/>
      <c r="G62" s="1002"/>
      <c r="H62" s="939">
        <f>IF(C62&lt;&gt;"",'[2]CBL Score Standard'!$D118,IF(D62&lt;&gt;"",SUM('[2]CBL Score Standard'!$D118:$E118),IF(E62&lt;&gt;"",SUM('[2]CBL Score Standard'!$D118:$F118),IF(F62&lt;&gt;"",SUM('[2]CBL Score Standard'!$D118:$G118),IF(G62&lt;&gt;"",SUM('[2]CBL Score Standard'!$D118:$H118,0))))))</f>
        <v>2.8169014084507043E-2</v>
      </c>
      <c r="K62" s="1207"/>
      <c r="L62" s="1207"/>
      <c r="M62" s="934" t="s">
        <v>8</v>
      </c>
      <c r="N62" s="889" t="s">
        <v>56</v>
      </c>
      <c r="O62" s="891" t="s">
        <v>237</v>
      </c>
      <c r="P62" s="911"/>
      <c r="Q62" s="909"/>
      <c r="R62" s="912"/>
      <c r="S62" s="889"/>
      <c r="T62" s="997"/>
      <c r="U62" s="997"/>
      <c r="V62" s="997" t="str">
        <f t="shared" si="7"/>
        <v/>
      </c>
      <c r="W62" s="997"/>
      <c r="X62" s="997"/>
      <c r="Y62" s="908"/>
      <c r="Z62" s="981">
        <f t="shared" si="8"/>
        <v>0</v>
      </c>
      <c r="AA62" s="982"/>
      <c r="AB62" s="982"/>
      <c r="AC62" s="982"/>
      <c r="AD62" s="982"/>
      <c r="AE62" s="980"/>
      <c r="AF62" s="980"/>
      <c r="AG62" s="980"/>
      <c r="AH62" s="980"/>
      <c r="AI62" s="980"/>
      <c r="AJ62" s="980"/>
    </row>
    <row r="63" spans="1:36" ht="15" thickBot="1" x14ac:dyDescent="0.35">
      <c r="A63" s="941" t="s">
        <v>55</v>
      </c>
      <c r="B63" s="933" t="s">
        <v>1</v>
      </c>
      <c r="C63" s="1003"/>
      <c r="D63" s="1003"/>
      <c r="E63" s="1002"/>
      <c r="F63" s="1002"/>
      <c r="G63" s="1002"/>
      <c r="H63" s="939" t="b">
        <f>IF(C63&lt;&gt;"",'[2]CBL Score Standard'!$D119,IF(D63&lt;&gt;"",SUM('[2]CBL Score Standard'!$D119:$E119),IF(E63&lt;&gt;"",SUM('[2]CBL Score Standard'!$D119:$F119),IF(F63&lt;&gt;"",SUM('[2]CBL Score Standard'!$D119:$G119),IF(G63&lt;&gt;"",SUM('[2]CBL Score Standard'!$D119:$H119,0))))))</f>
        <v>0</v>
      </c>
      <c r="K63" s="1207"/>
      <c r="L63" s="1207"/>
      <c r="M63" s="934" t="s">
        <v>8</v>
      </c>
      <c r="N63" s="889" t="s">
        <v>55</v>
      </c>
      <c r="O63" s="891" t="s">
        <v>238</v>
      </c>
      <c r="P63" s="911"/>
      <c r="Q63" s="909"/>
      <c r="R63" s="912"/>
      <c r="S63" s="889"/>
      <c r="T63" s="997"/>
      <c r="U63" s="997"/>
      <c r="V63" s="997" t="str">
        <f t="shared" si="7"/>
        <v/>
      </c>
      <c r="W63" s="997"/>
      <c r="X63" s="997"/>
      <c r="Y63" s="908"/>
      <c r="Z63" s="981">
        <f t="shared" si="8"/>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3.2614310305175942</v>
      </c>
      <c r="K64" s="1207"/>
      <c r="L64" s="1207"/>
      <c r="M64" s="934" t="s">
        <v>8</v>
      </c>
      <c r="N64" s="910" t="s">
        <v>53</v>
      </c>
      <c r="O64" s="891" t="s">
        <v>239</v>
      </c>
      <c r="P64" s="911"/>
      <c r="Q64" s="909"/>
      <c r="R64" s="912"/>
      <c r="S64" s="889"/>
      <c r="T64" s="997"/>
      <c r="U64" s="997"/>
      <c r="V64" s="997" t="str">
        <f t="shared" si="7"/>
        <v/>
      </c>
      <c r="W64" s="997"/>
      <c r="X64" s="997"/>
      <c r="Y64" s="908"/>
      <c r="Z64" s="981">
        <f t="shared" si="8"/>
        <v>0</v>
      </c>
      <c r="AA64" s="982"/>
      <c r="AB64" s="982"/>
      <c r="AC64" s="982"/>
      <c r="AD64" s="982"/>
      <c r="AE64" s="980"/>
      <c r="AF64" s="980"/>
      <c r="AG64" s="980"/>
      <c r="AH64" s="980"/>
      <c r="AI64" s="980"/>
      <c r="AJ64" s="980"/>
    </row>
    <row r="65" spans="1:36" ht="28.2" thickBot="1" x14ac:dyDescent="0.35">
      <c r="A65" s="942" t="s">
        <v>83</v>
      </c>
      <c r="B65" s="943"/>
      <c r="C65" s="954">
        <v>1</v>
      </c>
      <c r="D65" s="954">
        <v>1</v>
      </c>
      <c r="E65" s="954">
        <v>0.90322580645161288</v>
      </c>
      <c r="F65" s="954">
        <v>0.63829787234042556</v>
      </c>
      <c r="G65" s="954">
        <v>0</v>
      </c>
      <c r="H65" s="944">
        <v>2</v>
      </c>
      <c r="K65" s="1207"/>
      <c r="L65" s="1207"/>
      <c r="M65" s="934" t="s">
        <v>8</v>
      </c>
      <c r="N65" s="910" t="s">
        <v>59</v>
      </c>
      <c r="O65" s="891" t="s">
        <v>240</v>
      </c>
      <c r="P65" s="911"/>
      <c r="Q65" s="909"/>
      <c r="R65" s="912"/>
      <c r="S65" s="889"/>
      <c r="T65" s="997"/>
      <c r="U65" s="997"/>
      <c r="V65" s="997" t="str">
        <f t="shared" si="7"/>
        <v/>
      </c>
      <c r="W65" s="997"/>
      <c r="X65" s="997"/>
      <c r="Y65" s="908"/>
      <c r="Z65" s="981">
        <f t="shared" si="8"/>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2</v>
      </c>
      <c r="K66" s="1207"/>
      <c r="L66" s="1207"/>
      <c r="M66" s="934" t="s">
        <v>8</v>
      </c>
      <c r="N66" s="910" t="s">
        <v>55</v>
      </c>
      <c r="O66" s="891" t="s">
        <v>515</v>
      </c>
      <c r="P66" s="911"/>
      <c r="Q66" s="909"/>
      <c r="R66" s="912"/>
      <c r="S66" s="889"/>
      <c r="T66" s="997"/>
      <c r="U66" s="997"/>
      <c r="V66" s="997" t="str">
        <f t="shared" si="7"/>
        <v/>
      </c>
      <c r="W66" s="997"/>
      <c r="X66" s="997"/>
      <c r="Y66" s="908"/>
      <c r="Z66" s="981">
        <f t="shared" si="8"/>
        <v>0</v>
      </c>
      <c r="AA66" s="982"/>
      <c r="AB66" s="982"/>
      <c r="AC66" s="982"/>
      <c r="AD66" s="982"/>
      <c r="AE66" s="980"/>
      <c r="AF66" s="980"/>
      <c r="AG66" s="980"/>
      <c r="AH66" s="980"/>
      <c r="AI66" s="980"/>
      <c r="AJ66" s="980"/>
    </row>
    <row r="67" spans="1:36" ht="27.6" x14ac:dyDescent="0.3">
      <c r="C67" s="955"/>
      <c r="D67" s="955"/>
      <c r="E67" s="955"/>
      <c r="F67" s="955"/>
      <c r="G67" s="955"/>
      <c r="K67" s="1208"/>
      <c r="L67" s="1208"/>
      <c r="M67" s="934" t="s">
        <v>8</v>
      </c>
      <c r="N67" s="910" t="s">
        <v>149</v>
      </c>
      <c r="O67" s="891" t="s">
        <v>370</v>
      </c>
      <c r="P67" s="904" t="s">
        <v>145</v>
      </c>
      <c r="Q67" s="892" t="s">
        <v>217</v>
      </c>
      <c r="R67" s="898" t="s">
        <v>241</v>
      </c>
      <c r="S67" s="889"/>
      <c r="T67" s="997"/>
      <c r="U67" s="997"/>
      <c r="V67" s="997" t="str">
        <f t="shared" si="7"/>
        <v/>
      </c>
      <c r="W67" s="997"/>
      <c r="X67" s="997"/>
      <c r="Y67" s="899" t="s">
        <v>242</v>
      </c>
      <c r="Z67" s="981">
        <f t="shared" si="8"/>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93" t="s">
        <v>243</v>
      </c>
      <c r="L69" s="1194"/>
      <c r="M69" s="1194"/>
      <c r="N69" s="1194"/>
      <c r="O69" s="1194"/>
      <c r="P69" s="1194"/>
      <c r="Q69" s="1194"/>
      <c r="R69" s="1194"/>
      <c r="S69" s="1194"/>
      <c r="T69" s="1194"/>
      <c r="U69" s="1194"/>
      <c r="V69" s="1194"/>
      <c r="W69" s="1194"/>
      <c r="X69" s="1194"/>
      <c r="Y69" s="1195"/>
      <c r="Z69" s="985"/>
      <c r="AA69" s="1026"/>
      <c r="AB69" s="1026"/>
      <c r="AC69" s="1026"/>
      <c r="AD69" s="1026"/>
      <c r="AE69" s="1026"/>
      <c r="AF69" s="1026"/>
      <c r="AG69" s="1026"/>
      <c r="AH69" s="1026"/>
      <c r="AI69" s="1026"/>
      <c r="AJ69" s="1026"/>
    </row>
    <row r="70" spans="1:36" ht="23.4" customHeight="1" x14ac:dyDescent="0.3">
      <c r="C70" s="955"/>
      <c r="D70" s="955"/>
      <c r="E70" s="955"/>
      <c r="F70" s="955"/>
      <c r="G70" s="955"/>
      <c r="K70" s="1211" t="s">
        <v>133</v>
      </c>
      <c r="L70" s="1211" t="s">
        <v>91</v>
      </c>
      <c r="M70" s="1182" t="s">
        <v>75</v>
      </c>
      <c r="N70" s="1184" t="s">
        <v>134</v>
      </c>
      <c r="O70" s="1184" t="s">
        <v>135</v>
      </c>
      <c r="P70" s="1037" t="s">
        <v>136</v>
      </c>
      <c r="Q70" s="1037" t="s">
        <v>137</v>
      </c>
      <c r="R70" s="1037" t="s">
        <v>138</v>
      </c>
      <c r="S70" s="1212" t="s">
        <v>139</v>
      </c>
      <c r="T70" s="1191" t="s">
        <v>344</v>
      </c>
      <c r="U70" s="1191" t="s">
        <v>342</v>
      </c>
      <c r="V70" s="1191" t="s">
        <v>343</v>
      </c>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955"/>
      <c r="D71" s="955"/>
      <c r="E71" s="955"/>
      <c r="F71" s="955"/>
      <c r="G71" s="955"/>
      <c r="K71" s="1197"/>
      <c r="L71" s="1197"/>
      <c r="M71" s="1183"/>
      <c r="N71" s="1185"/>
      <c r="O71" s="1185"/>
      <c r="P71" s="888" t="s">
        <v>141</v>
      </c>
      <c r="Q71" s="1031"/>
      <c r="R71" s="1031"/>
      <c r="S71" s="1210"/>
      <c r="T71" s="1191"/>
      <c r="U71" s="1191"/>
      <c r="V71" s="1191"/>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C72" s="955"/>
      <c r="D72" s="955"/>
      <c r="E72" s="955"/>
      <c r="F72" s="955"/>
      <c r="G72" s="955"/>
      <c r="K72" s="1028" t="s">
        <v>142</v>
      </c>
      <c r="L72" s="1028" t="s">
        <v>143</v>
      </c>
      <c r="M72" s="934" t="s">
        <v>9</v>
      </c>
      <c r="N72" s="910" t="s">
        <v>235</v>
      </c>
      <c r="O72" s="891" t="s">
        <v>244</v>
      </c>
      <c r="P72" s="913"/>
      <c r="Q72" s="914"/>
      <c r="R72" s="915"/>
      <c r="S72" s="889"/>
      <c r="T72" s="997"/>
      <c r="U72" s="997"/>
      <c r="V72" s="997" t="str">
        <f>IF(AND(W72="Y",X72="Y"),"Passed",IF(T72="M","Passed", ""))</f>
        <v/>
      </c>
      <c r="W72" s="997"/>
      <c r="X72" s="997"/>
      <c r="Y72" s="916"/>
      <c r="Z72" s="981">
        <f t="shared" ref="Z72:Z75" si="9">DATEDIF(AA72,AB72,"m")/12+DATEDIF(AC72,AD72,"m")/12+DATEDIF(AE72,AF72,"m")/12+DATEDIF(AG72,AH72,"m")/12+DATEDIF(AI72,AJ72,"m")/12</f>
        <v>0</v>
      </c>
      <c r="AA72" s="982"/>
      <c r="AB72" s="982"/>
      <c r="AC72" s="982"/>
      <c r="AD72" s="982"/>
      <c r="AE72" s="980"/>
      <c r="AF72" s="980"/>
      <c r="AG72" s="980"/>
      <c r="AH72" s="980"/>
      <c r="AI72" s="980"/>
      <c r="AJ72" s="980"/>
    </row>
    <row r="73" spans="1:36" x14ac:dyDescent="0.3">
      <c r="C73" s="955"/>
      <c r="D73" s="955"/>
      <c r="E73" s="955"/>
      <c r="F73" s="955"/>
      <c r="G73" s="955"/>
      <c r="K73" s="1029"/>
      <c r="L73" s="1029"/>
      <c r="M73" s="934" t="s">
        <v>9</v>
      </c>
      <c r="N73" s="910" t="s">
        <v>229</v>
      </c>
      <c r="O73" s="891" t="s">
        <v>245</v>
      </c>
      <c r="P73" s="913"/>
      <c r="Q73" s="914"/>
      <c r="R73" s="915"/>
      <c r="S73" s="889"/>
      <c r="T73" s="997"/>
      <c r="U73" s="997"/>
      <c r="V73" s="997" t="str">
        <f>IF(AND(W73="Y",X73="Y"),"Passed",IF(T73="M","Passed", ""))</f>
        <v/>
      </c>
      <c r="W73" s="997"/>
      <c r="X73" s="997"/>
      <c r="Y73" s="916"/>
      <c r="Z73" s="981">
        <f t="shared" si="9"/>
        <v>0</v>
      </c>
      <c r="AA73" s="982"/>
      <c r="AB73" s="982"/>
      <c r="AC73" s="982"/>
      <c r="AD73" s="982"/>
      <c r="AE73" s="980"/>
      <c r="AF73" s="980"/>
      <c r="AG73" s="980"/>
      <c r="AH73" s="980"/>
      <c r="AI73" s="980"/>
      <c r="AJ73" s="980"/>
    </row>
    <row r="74" spans="1:36" ht="41.4" x14ac:dyDescent="0.3">
      <c r="C74" s="955"/>
      <c r="D74" s="955"/>
      <c r="E74" s="955"/>
      <c r="F74" s="955"/>
      <c r="G74" s="955"/>
      <c r="K74" s="1029"/>
      <c r="L74" s="1029"/>
      <c r="M74" s="934" t="s">
        <v>9</v>
      </c>
      <c r="N74" s="910" t="s">
        <v>3</v>
      </c>
      <c r="O74" s="891" t="s">
        <v>516</v>
      </c>
      <c r="P74" s="913"/>
      <c r="Q74" s="914"/>
      <c r="R74" s="915"/>
      <c r="S74" s="889"/>
      <c r="T74" s="997"/>
      <c r="U74" s="997"/>
      <c r="V74" s="997" t="str">
        <f>IF(AND(W74="Y",X74="Y"),"Passed",IF(T74="M","Passed", ""))</f>
        <v/>
      </c>
      <c r="W74" s="997"/>
      <c r="X74" s="997"/>
      <c r="Y74" s="916"/>
      <c r="Z74" s="981">
        <f t="shared" si="9"/>
        <v>0</v>
      </c>
      <c r="AA74" s="982"/>
      <c r="AB74" s="982"/>
      <c r="AC74" s="982"/>
      <c r="AD74" s="982"/>
      <c r="AE74" s="980"/>
      <c r="AF74" s="980"/>
      <c r="AG74" s="980"/>
      <c r="AH74" s="980"/>
      <c r="AI74" s="980"/>
      <c r="AJ74" s="980"/>
    </row>
    <row r="75" spans="1:36" ht="41.4" x14ac:dyDescent="0.3">
      <c r="C75" s="955"/>
      <c r="D75" s="955"/>
      <c r="E75" s="955"/>
      <c r="F75" s="955"/>
      <c r="G75" s="955"/>
      <c r="K75" s="1030"/>
      <c r="L75" s="1030"/>
      <c r="M75" s="934" t="s">
        <v>9</v>
      </c>
      <c r="N75" s="910" t="s">
        <v>3</v>
      </c>
      <c r="O75" s="891" t="s">
        <v>246</v>
      </c>
      <c r="P75" s="913"/>
      <c r="Q75" s="914"/>
      <c r="R75" s="915"/>
      <c r="S75" s="889"/>
      <c r="T75" s="997"/>
      <c r="U75" s="997"/>
      <c r="V75" s="997" t="str">
        <f>IF(AND(W75="Y",X75="Y"),"Passed",IF(T75="M","Passed", ""))</f>
        <v/>
      </c>
      <c r="W75" s="997"/>
      <c r="X75" s="997"/>
      <c r="Y75" s="916"/>
      <c r="Z75" s="981">
        <f t="shared" si="9"/>
        <v>0</v>
      </c>
      <c r="AA75" s="982"/>
      <c r="AB75" s="982"/>
      <c r="AC75" s="982"/>
      <c r="AD75" s="982"/>
      <c r="AE75" s="980"/>
      <c r="AF75" s="980"/>
      <c r="AG75" s="980"/>
      <c r="AH75" s="980"/>
      <c r="AI75" s="980"/>
      <c r="AJ75" s="980"/>
    </row>
    <row r="76" spans="1:36" x14ac:dyDescent="0.3">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C80" s="955"/>
      <c r="D80" s="955"/>
      <c r="E80" s="955"/>
      <c r="F80" s="955"/>
      <c r="G80" s="955"/>
    </row>
    <row r="81" spans="3:7" x14ac:dyDescent="0.3">
      <c r="C81" s="955"/>
      <c r="D81" s="955"/>
      <c r="E81" s="955"/>
      <c r="F81" s="955"/>
      <c r="G81" s="955"/>
    </row>
    <row r="82" spans="3:7" x14ac:dyDescent="0.3">
      <c r="C82" s="955"/>
      <c r="D82" s="955"/>
      <c r="E82" s="955"/>
      <c r="F82" s="955"/>
      <c r="G82" s="955"/>
    </row>
    <row r="83" spans="3:7" x14ac:dyDescent="0.3">
      <c r="C83" s="955"/>
      <c r="D83" s="955"/>
      <c r="E83" s="955"/>
      <c r="F83" s="955"/>
      <c r="G83" s="955"/>
    </row>
    <row r="84" spans="3:7" x14ac:dyDescent="0.3">
      <c r="C84" s="955"/>
      <c r="D84" s="955"/>
      <c r="E84" s="955"/>
      <c r="F84" s="955"/>
      <c r="G84" s="955"/>
    </row>
    <row r="85" spans="3:7" x14ac:dyDescent="0.3">
      <c r="C85" s="955"/>
      <c r="D85" s="955"/>
      <c r="E85" s="955"/>
      <c r="F85" s="955"/>
      <c r="G85" s="955"/>
    </row>
    <row r="86" spans="3:7" x14ac:dyDescent="0.3">
      <c r="C86" s="955"/>
      <c r="D86" s="955"/>
      <c r="E86" s="955"/>
      <c r="F86" s="955"/>
      <c r="G86" s="955"/>
    </row>
    <row r="87" spans="3:7" x14ac:dyDescent="0.3">
      <c r="C87" s="955"/>
      <c r="D87" s="955"/>
      <c r="E87" s="955"/>
      <c r="F87" s="955"/>
      <c r="G87" s="955"/>
    </row>
    <row r="88" spans="3:7" x14ac:dyDescent="0.3">
      <c r="C88" s="955"/>
      <c r="D88" s="955"/>
      <c r="E88" s="955"/>
      <c r="F88" s="955"/>
      <c r="G88" s="955"/>
    </row>
    <row r="89" spans="3:7" x14ac:dyDescent="0.3">
      <c r="C89" s="955"/>
      <c r="D89" s="955"/>
      <c r="E89" s="955"/>
      <c r="F89" s="955"/>
      <c r="G89" s="955"/>
    </row>
    <row r="90" spans="3:7" x14ac:dyDescent="0.3">
      <c r="C90" s="955"/>
      <c r="D90" s="955"/>
      <c r="E90" s="955"/>
      <c r="F90" s="955"/>
      <c r="G90" s="955"/>
    </row>
    <row r="91" spans="3:7" x14ac:dyDescent="0.3">
      <c r="C91" s="955"/>
      <c r="D91" s="955"/>
      <c r="E91" s="955"/>
      <c r="F91" s="955"/>
      <c r="G91" s="955"/>
    </row>
    <row r="92" spans="3:7" x14ac:dyDescent="0.3">
      <c r="C92" s="955"/>
      <c r="D92" s="955"/>
      <c r="E92" s="955"/>
      <c r="F92" s="955"/>
      <c r="G92" s="955"/>
    </row>
    <row r="93" spans="3:7" x14ac:dyDescent="0.3">
      <c r="C93" s="955"/>
      <c r="D93" s="955"/>
      <c r="E93" s="955"/>
      <c r="F93" s="955"/>
      <c r="G93" s="955"/>
    </row>
    <row r="94" spans="3:7" x14ac:dyDescent="0.3">
      <c r="C94" s="955"/>
      <c r="D94" s="955"/>
      <c r="E94" s="955"/>
      <c r="F94" s="955"/>
      <c r="G94" s="955"/>
    </row>
    <row r="95" spans="3:7" x14ac:dyDescent="0.3">
      <c r="C95" s="955"/>
      <c r="D95" s="955"/>
      <c r="E95" s="955"/>
      <c r="F95" s="955"/>
      <c r="G95" s="955"/>
    </row>
    <row r="96" spans="3:7" x14ac:dyDescent="0.3">
      <c r="C96" s="955"/>
      <c r="D96" s="955"/>
      <c r="E96" s="955"/>
      <c r="F96" s="955"/>
      <c r="G96" s="955"/>
    </row>
    <row r="97" spans="3:7" x14ac:dyDescent="0.3">
      <c r="C97" s="955"/>
      <c r="D97" s="955"/>
      <c r="E97" s="955"/>
      <c r="F97" s="955"/>
      <c r="G97" s="955"/>
    </row>
    <row r="98" spans="3:7" x14ac:dyDescent="0.3">
      <c r="C98" s="955"/>
      <c r="D98" s="955"/>
      <c r="E98" s="955"/>
      <c r="F98" s="955"/>
      <c r="G98" s="955"/>
    </row>
    <row r="99" spans="3:7" x14ac:dyDescent="0.3">
      <c r="C99" s="955"/>
      <c r="D99" s="955"/>
      <c r="E99" s="955"/>
      <c r="F99" s="955"/>
      <c r="G99" s="955"/>
    </row>
    <row r="100" spans="3:7" x14ac:dyDescent="0.3">
      <c r="C100" s="955"/>
      <c r="D100" s="955"/>
      <c r="E100" s="955"/>
      <c r="F100" s="955"/>
      <c r="G100" s="955"/>
    </row>
    <row r="101" spans="3:7" x14ac:dyDescent="0.3">
      <c r="C101" s="955"/>
      <c r="D101" s="955"/>
      <c r="E101" s="955"/>
      <c r="F101" s="955"/>
      <c r="G101" s="955"/>
    </row>
    <row r="102" spans="3:7" x14ac:dyDescent="0.3">
      <c r="C102" s="955"/>
      <c r="D102" s="955"/>
      <c r="E102" s="955"/>
      <c r="F102" s="955"/>
      <c r="G102" s="955"/>
    </row>
    <row r="103" spans="3:7" x14ac:dyDescent="0.3">
      <c r="C103" s="955"/>
      <c r="D103" s="955"/>
      <c r="E103" s="955"/>
      <c r="F103" s="955"/>
      <c r="G103" s="955"/>
    </row>
    <row r="104" spans="3:7" x14ac:dyDescent="0.3">
      <c r="C104" s="955"/>
      <c r="D104" s="955"/>
      <c r="E104" s="955"/>
      <c r="F104" s="955"/>
      <c r="G104" s="955"/>
    </row>
    <row r="105" spans="3:7" x14ac:dyDescent="0.3">
      <c r="C105" s="955"/>
      <c r="D105" s="955"/>
      <c r="E105" s="955"/>
      <c r="F105" s="955"/>
      <c r="G105" s="955"/>
    </row>
    <row r="106" spans="3:7" x14ac:dyDescent="0.3">
      <c r="C106" s="955"/>
      <c r="D106" s="955"/>
      <c r="E106" s="955"/>
      <c r="F106" s="955"/>
      <c r="G106" s="955"/>
    </row>
    <row r="107" spans="3:7" x14ac:dyDescent="0.3">
      <c r="C107" s="955"/>
      <c r="D107" s="955"/>
      <c r="E107" s="955"/>
      <c r="F107" s="955"/>
      <c r="G107" s="955"/>
    </row>
    <row r="108" spans="3:7" x14ac:dyDescent="0.3">
      <c r="C108" s="955"/>
      <c r="D108" s="955"/>
      <c r="E108" s="955"/>
      <c r="F108" s="955"/>
      <c r="G108" s="955"/>
    </row>
    <row r="109" spans="3:7" x14ac:dyDescent="0.3">
      <c r="C109" s="955"/>
      <c r="D109" s="955"/>
      <c r="E109" s="955"/>
      <c r="F109" s="955"/>
      <c r="G109" s="955"/>
    </row>
    <row r="110" spans="3:7" x14ac:dyDescent="0.3">
      <c r="C110" s="955"/>
      <c r="D110" s="955"/>
      <c r="E110" s="955"/>
      <c r="F110" s="955"/>
      <c r="G110" s="955"/>
    </row>
    <row r="111" spans="3:7" x14ac:dyDescent="0.3">
      <c r="C111" s="955"/>
      <c r="D111" s="955"/>
      <c r="E111" s="955"/>
      <c r="F111" s="955"/>
      <c r="G111" s="955"/>
    </row>
    <row r="112" spans="3:7" x14ac:dyDescent="0.3">
      <c r="C112" s="955"/>
      <c r="D112" s="955"/>
      <c r="E112" s="955"/>
      <c r="F112" s="955"/>
      <c r="G112" s="955"/>
    </row>
    <row r="113" spans="3:7" x14ac:dyDescent="0.3">
      <c r="C113" s="955"/>
      <c r="D113" s="955"/>
      <c r="E113" s="955"/>
      <c r="F113" s="955"/>
      <c r="G113" s="955"/>
    </row>
    <row r="114" spans="3:7" x14ac:dyDescent="0.3">
      <c r="C114" s="955"/>
      <c r="D114" s="955"/>
      <c r="E114" s="955"/>
      <c r="F114" s="955"/>
      <c r="G114" s="955"/>
    </row>
    <row r="115" spans="3:7" x14ac:dyDescent="0.3">
      <c r="C115" s="955"/>
      <c r="D115" s="955"/>
      <c r="E115" s="955"/>
      <c r="F115" s="955"/>
      <c r="G115" s="955"/>
    </row>
    <row r="116" spans="3:7" x14ac:dyDescent="0.3">
      <c r="C116" s="955"/>
      <c r="D116" s="955"/>
      <c r="E116" s="955"/>
      <c r="F116" s="955"/>
      <c r="G116" s="955"/>
    </row>
    <row r="117" spans="3:7" x14ac:dyDescent="0.3">
      <c r="C117" s="955"/>
      <c r="D117" s="955"/>
      <c r="E117" s="955"/>
      <c r="F117" s="955"/>
      <c r="G117" s="955"/>
    </row>
    <row r="118" spans="3:7" x14ac:dyDescent="0.3">
      <c r="C118" s="955"/>
      <c r="D118" s="955"/>
      <c r="E118" s="955"/>
      <c r="F118" s="955"/>
      <c r="G118" s="955"/>
    </row>
    <row r="119" spans="3:7" x14ac:dyDescent="0.3">
      <c r="C119" s="955"/>
      <c r="D119" s="955"/>
      <c r="E119" s="955"/>
      <c r="F119" s="955"/>
      <c r="G119" s="955"/>
    </row>
    <row r="120" spans="3:7" x14ac:dyDescent="0.3">
      <c r="C120" s="955"/>
      <c r="D120" s="955"/>
      <c r="E120" s="955"/>
      <c r="F120" s="955"/>
      <c r="G120" s="955"/>
    </row>
    <row r="121" spans="3:7" x14ac:dyDescent="0.3">
      <c r="C121" s="955"/>
      <c r="D121" s="955"/>
      <c r="E121" s="955"/>
      <c r="F121" s="955"/>
      <c r="G121" s="955"/>
    </row>
    <row r="122" spans="3:7" x14ac:dyDescent="0.3">
      <c r="C122" s="955"/>
      <c r="D122" s="955"/>
      <c r="E122" s="955"/>
      <c r="F122" s="955"/>
      <c r="G122" s="955"/>
    </row>
    <row r="123" spans="3:7" x14ac:dyDescent="0.3">
      <c r="C123" s="955"/>
      <c r="D123" s="955"/>
      <c r="E123" s="955"/>
      <c r="F123" s="955"/>
      <c r="G123" s="955"/>
    </row>
    <row r="124" spans="3:7" x14ac:dyDescent="0.3">
      <c r="C124" s="955"/>
      <c r="D124" s="955"/>
      <c r="E124" s="955"/>
      <c r="F124" s="955"/>
      <c r="G124" s="955"/>
    </row>
    <row r="125" spans="3:7" x14ac:dyDescent="0.3">
      <c r="C125" s="955"/>
      <c r="D125" s="955"/>
      <c r="E125" s="955"/>
      <c r="F125" s="955"/>
      <c r="G125" s="955"/>
    </row>
    <row r="126" spans="3:7" x14ac:dyDescent="0.3">
      <c r="C126" s="955"/>
      <c r="D126" s="955"/>
      <c r="E126" s="955"/>
      <c r="F126" s="955"/>
      <c r="G126" s="955"/>
    </row>
    <row r="127" spans="3:7" x14ac:dyDescent="0.3">
      <c r="C127" s="955"/>
      <c r="D127" s="955"/>
      <c r="E127" s="955"/>
      <c r="F127" s="955"/>
      <c r="G127" s="955"/>
    </row>
    <row r="128" spans="3: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3:Y70"/>
  <mergeCells count="85">
    <mergeCell ref="N70:N71"/>
    <mergeCell ref="O70:O71"/>
    <mergeCell ref="AE70:AF70"/>
    <mergeCell ref="AG70:AH70"/>
    <mergeCell ref="AI70:AJ70"/>
    <mergeCell ref="T70:T71"/>
    <mergeCell ref="U70:U71"/>
    <mergeCell ref="V70:V71"/>
    <mergeCell ref="Z70:Z71"/>
    <mergeCell ref="AA70:AB70"/>
    <mergeCell ref="AC70:AD70"/>
    <mergeCell ref="S70:S71"/>
    <mergeCell ref="AI58:AJ58"/>
    <mergeCell ref="K60:K67"/>
    <mergeCell ref="L60:L67"/>
    <mergeCell ref="A64:G64"/>
    <mergeCell ref="A66:G66"/>
    <mergeCell ref="AE58:AF58"/>
    <mergeCell ref="AG58:AH58"/>
    <mergeCell ref="K69:Y69"/>
    <mergeCell ref="V58:V59"/>
    <mergeCell ref="Z58:Z59"/>
    <mergeCell ref="AA58:AB58"/>
    <mergeCell ref="AC58:AD58"/>
    <mergeCell ref="K70:K71"/>
    <mergeCell ref="L70:L71"/>
    <mergeCell ref="M70:M71"/>
    <mergeCell ref="AI38:AJ38"/>
    <mergeCell ref="K57:Y57"/>
    <mergeCell ref="K58:K59"/>
    <mergeCell ref="L58:L59"/>
    <mergeCell ref="M58:M59"/>
    <mergeCell ref="N58:N59"/>
    <mergeCell ref="O58:O59"/>
    <mergeCell ref="S58:S59"/>
    <mergeCell ref="T58:T59"/>
    <mergeCell ref="U58:U59"/>
    <mergeCell ref="V38:V39"/>
    <mergeCell ref="Z38:Z39"/>
    <mergeCell ref="AA38:AB38"/>
    <mergeCell ref="AC38:AD38"/>
    <mergeCell ref="AE38:AF38"/>
    <mergeCell ref="AG38:AH38"/>
    <mergeCell ref="AI17:AJ17"/>
    <mergeCell ref="K37:Y37"/>
    <mergeCell ref="K38:K39"/>
    <mergeCell ref="L38:L39"/>
    <mergeCell ref="M38:M39"/>
    <mergeCell ref="N38:N39"/>
    <mergeCell ref="O38:O39"/>
    <mergeCell ref="S38:S39"/>
    <mergeCell ref="T38:T39"/>
    <mergeCell ref="U38:U39"/>
    <mergeCell ref="V17:V18"/>
    <mergeCell ref="Z17:Z18"/>
    <mergeCell ref="AA17:AB17"/>
    <mergeCell ref="AC17:AD17"/>
    <mergeCell ref="AE17:AF17"/>
    <mergeCell ref="AG17:AH17"/>
    <mergeCell ref="AI2:AJ2"/>
    <mergeCell ref="K16:Y16"/>
    <mergeCell ref="K17:K18"/>
    <mergeCell ref="L17:L18"/>
    <mergeCell ref="M17:M18"/>
    <mergeCell ref="N17:N18"/>
    <mergeCell ref="O17:O18"/>
    <mergeCell ref="S17:S18"/>
    <mergeCell ref="T17:T18"/>
    <mergeCell ref="U17:U18"/>
    <mergeCell ref="V2:V3"/>
    <mergeCell ref="Z2:Z3"/>
    <mergeCell ref="AA2:AB2"/>
    <mergeCell ref="AC2:AD2"/>
    <mergeCell ref="AE2:AF2"/>
    <mergeCell ref="AG2:AH2"/>
    <mergeCell ref="A1:H1"/>
    <mergeCell ref="K1:Y1"/>
    <mergeCell ref="K2:K3"/>
    <mergeCell ref="L2:L3"/>
    <mergeCell ref="M2:M3"/>
    <mergeCell ref="N2:N3"/>
    <mergeCell ref="O2:O3"/>
    <mergeCell ref="S2:S3"/>
    <mergeCell ref="T2:T3"/>
    <mergeCell ref="U2:U3"/>
  </mergeCells>
  <conditionalFormatting sqref="E13">
    <cfRule type="containsText" dxfId="1694" priority="10" operator="containsText" text="N/A">
      <formula>NOT(ISERROR(SEARCH("N/A",E13)))</formula>
    </cfRule>
    <cfRule type="containsText" dxfId="1693" priority="11" operator="containsText" text="O">
      <formula>NOT(ISERROR(SEARCH("O",E13)))</formula>
    </cfRule>
    <cfRule type="containsText" dxfId="1692" priority="12" operator="containsText" text="M">
      <formula>NOT(ISERROR(SEARCH("M",E13)))</formula>
    </cfRule>
  </conditionalFormatting>
  <conditionalFormatting sqref="C46:G46">
    <cfRule type="containsText" dxfId="1691" priority="19" operator="containsText" text="O">
      <formula>NOT(ISERROR(SEARCH("O",C46)))</formula>
    </cfRule>
  </conditionalFormatting>
  <conditionalFormatting sqref="C46:G46">
    <cfRule type="containsText" dxfId="1690" priority="16" operator="containsText" text="N/A">
      <formula>NOT(ISERROR(SEARCH("N/A",C46)))</formula>
    </cfRule>
    <cfRule type="containsText" dxfId="1689" priority="17" operator="containsText" text="Blank">
      <formula>NOT(ISERROR(SEARCH("Blank",C46)))</formula>
    </cfRule>
    <cfRule type="containsText" dxfId="1688" priority="18" operator="containsText" text="M">
      <formula>NOT(ISERROR(SEARCH("M",C46)))</formula>
    </cfRule>
  </conditionalFormatting>
  <conditionalFormatting sqref="E12">
    <cfRule type="containsText" dxfId="1687" priority="13" operator="containsText" text="N/A">
      <formula>NOT(ISERROR(SEARCH("N/A",E12)))</formula>
    </cfRule>
    <cfRule type="containsText" dxfId="1686" priority="14" operator="containsText" text="O">
      <formula>NOT(ISERROR(SEARCH("O",E12)))</formula>
    </cfRule>
    <cfRule type="containsText" dxfId="1685" priority="15" operator="containsText" text="M">
      <formula>NOT(ISERROR(SEARCH("M",E12)))</formula>
    </cfRule>
  </conditionalFormatting>
  <conditionalFormatting sqref="C7:H7">
    <cfRule type="containsText" dxfId="1684" priority="7" operator="containsText" text="N/A">
      <formula>NOT(ISERROR(SEARCH("N/A",C7)))</formula>
    </cfRule>
    <cfRule type="containsText" dxfId="1683" priority="8" operator="containsText" text="Blank">
      <formula>NOT(ISERROR(SEARCH("Blank",C7)))</formula>
    </cfRule>
    <cfRule type="containsText" dxfId="1682" priority="9" operator="containsText" text="M">
      <formula>NOT(ISERROR(SEARCH("M",C7)))</formula>
    </cfRule>
  </conditionalFormatting>
  <conditionalFormatting sqref="Z4 Z51:Z55 Z40:Z43 Z45:Z49 Z19:Z35">
    <cfRule type="cellIs" dxfId="1681" priority="6" operator="greaterThan">
      <formula>0</formula>
    </cfRule>
  </conditionalFormatting>
  <conditionalFormatting sqref="Z5:Z14">
    <cfRule type="cellIs" dxfId="1680" priority="5" operator="greaterThan">
      <formula>0</formula>
    </cfRule>
  </conditionalFormatting>
  <conditionalFormatting sqref="Z60:Z67">
    <cfRule type="cellIs" dxfId="1679" priority="4" operator="greaterThan">
      <formula>0</formula>
    </cfRule>
  </conditionalFormatting>
  <conditionalFormatting sqref="Z72:Z75">
    <cfRule type="cellIs" dxfId="1678" priority="3" operator="greaterThan">
      <formula>0</formula>
    </cfRule>
  </conditionalFormatting>
  <conditionalFormatting sqref="Z50">
    <cfRule type="cellIs" dxfId="1677" priority="2" operator="greaterThan">
      <formula>0</formula>
    </cfRule>
  </conditionalFormatting>
  <conditionalFormatting sqref="Z44">
    <cfRule type="cellIs" dxfId="1676" priority="1" operator="greaterThan">
      <formula>0</formula>
    </cfRule>
  </conditionalFormatting>
  <dataValidations count="3">
    <dataValidation type="list" allowBlank="1" showInputMessage="1" showErrorMessage="1" sqref="X4 X29:X30 W1:W79">
      <formula1>"Y, N"</formula1>
    </dataValidation>
    <dataValidation type="list" allowBlank="1" showInputMessage="1" showErrorMessage="1" sqref="V1:V79">
      <formula1>"Passed, Failed, N/A"</formula1>
    </dataValidation>
    <dataValidation type="list" allowBlank="1" showInputMessage="1" showErrorMessage="1" sqref="T1:T79">
      <formula1>"M, O, N/A"</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 ref="Y32" r:id="rId19"/>
    <hyperlink ref="Y40" r:id="rId20"/>
  </hyperlinks>
  <pageMargins left="0.25" right="0" top="0.25" bottom="0.25" header="0.3" footer="0"/>
  <pageSetup scale="33" fitToHeight="0" orientation="landscape" r:id="rId21"/>
  <drawing r:id="rId22"/>
  <legacyDrawing r:id="rId23"/>
  <controls>
    <mc:AlternateContent xmlns:mc="http://schemas.openxmlformats.org/markup-compatibility/2006">
      <mc:Choice Requires="x14">
        <control shapeId="1138690" r:id="rId24" name="CommandButton2">
          <controlPr defaultSize="0" autoLine="0" r:id="rId25">
            <anchor moveWithCells="1">
              <from>
                <xdr:col>8</xdr:col>
                <xdr:colOff>99060</xdr:colOff>
                <xdr:row>20</xdr:row>
                <xdr:rowOff>0</xdr:rowOff>
              </from>
              <to>
                <xdr:col>9</xdr:col>
                <xdr:colOff>419100</xdr:colOff>
                <xdr:row>21</xdr:row>
                <xdr:rowOff>99060</xdr:rowOff>
              </to>
            </anchor>
          </controlPr>
        </control>
      </mc:Choice>
      <mc:Fallback>
        <control shapeId="1138690" r:id="rId24" name="CommandButton2"/>
      </mc:Fallback>
    </mc:AlternateContent>
    <mc:AlternateContent xmlns:mc="http://schemas.openxmlformats.org/markup-compatibility/2006">
      <mc:Choice Requires="x14">
        <control shapeId="1138689" r:id="rId26" name="CommandButton1">
          <controlPr defaultSize="0" autoLine="0" r:id="rId27">
            <anchor moveWithCells="1">
              <from>
                <xdr:col>8</xdr:col>
                <xdr:colOff>114300</xdr:colOff>
                <xdr:row>14</xdr:row>
                <xdr:rowOff>0</xdr:rowOff>
              </from>
              <to>
                <xdr:col>9</xdr:col>
                <xdr:colOff>403860</xdr:colOff>
                <xdr:row>15</xdr:row>
                <xdr:rowOff>167640</xdr:rowOff>
              </to>
            </anchor>
          </controlPr>
        </control>
      </mc:Choice>
      <mc:Fallback>
        <control shapeId="1138689" r:id="rId26" name="CommandButton1"/>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tabColor theme="7" tint="0.79998168889431442"/>
    <pageSetUpPr fitToPage="1"/>
  </sheetPr>
  <dimension ref="A1:AN196"/>
  <sheetViews>
    <sheetView showGridLines="0" zoomScaleNormal="100" workbookViewId="0">
      <selection activeCell="E50" sqref="E50"/>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9.109375" style="883" hidden="1" customWidth="1"/>
    <col min="19" max="19" width="13" style="883" bestFit="1" customWidth="1"/>
    <col min="20" max="20" width="12.5546875" style="883" customWidth="1"/>
    <col min="21" max="21" width="11" style="883" bestFit="1" customWidth="1"/>
    <col min="22" max="22" width="10.44140625" style="883" bestFit="1" customWidth="1"/>
    <col min="23" max="23" width="12.44140625" style="883" customWidth="1"/>
    <col min="24" max="24" width="15.109375" style="883" customWidth="1"/>
    <col min="25" max="25" width="36.5546875" style="883" bestFit="1" customWidth="1"/>
    <col min="26" max="40" width="9.109375" style="883"/>
    <col min="41" max="16384" width="9.109375" style="884"/>
  </cols>
  <sheetData>
    <row r="1" spans="1:36" ht="23.4" x14ac:dyDescent="0.45">
      <c r="A1" s="1188" t="s">
        <v>82</v>
      </c>
      <c r="B1" s="1189"/>
      <c r="C1" s="1189"/>
      <c r="D1" s="1189"/>
      <c r="E1" s="1189"/>
      <c r="F1" s="1189"/>
      <c r="G1" s="1189"/>
      <c r="H1" s="1189"/>
      <c r="K1" s="1193" t="s">
        <v>397</v>
      </c>
      <c r="L1" s="1194"/>
      <c r="M1" s="1194"/>
      <c r="N1" s="1194"/>
      <c r="O1" s="1194"/>
      <c r="P1" s="1194"/>
      <c r="Q1" s="1194"/>
      <c r="R1" s="1194"/>
      <c r="S1" s="1194"/>
      <c r="T1" s="1194"/>
      <c r="U1" s="1194"/>
      <c r="V1" s="1194"/>
      <c r="W1" s="1194"/>
      <c r="X1" s="1194"/>
      <c r="Y1" s="1195"/>
      <c r="Z1" s="985"/>
      <c r="AA1" s="1048"/>
      <c r="AB1" s="1048"/>
      <c r="AC1" s="1048"/>
      <c r="AD1" s="1048"/>
      <c r="AE1" s="1048"/>
      <c r="AF1" s="1048"/>
      <c r="AG1" s="1048"/>
      <c r="AH1" s="1048"/>
      <c r="AI1" s="1048"/>
      <c r="AJ1" s="1048"/>
    </row>
    <row r="2" spans="1:36" ht="23.4" customHeight="1" x14ac:dyDescent="0.3">
      <c r="A2" s="932" t="s">
        <v>367</v>
      </c>
      <c r="B2" s="997" t="s">
        <v>256</v>
      </c>
      <c r="C2" s="884"/>
      <c r="D2" s="884"/>
      <c r="E2" s="884"/>
      <c r="F2" s="884"/>
      <c r="G2" s="884"/>
      <c r="H2" s="884"/>
      <c r="K2" s="1209" t="s">
        <v>133</v>
      </c>
      <c r="L2" s="1209" t="s">
        <v>91</v>
      </c>
      <c r="M2" s="1182" t="s">
        <v>75</v>
      </c>
      <c r="N2" s="1190" t="s">
        <v>134</v>
      </c>
      <c r="O2" s="1209" t="s">
        <v>135</v>
      </c>
      <c r="P2" s="1054" t="s">
        <v>136</v>
      </c>
      <c r="Q2" s="1054" t="s">
        <v>137</v>
      </c>
      <c r="R2" s="1054" t="s">
        <v>138</v>
      </c>
      <c r="S2" s="1210" t="s">
        <v>139</v>
      </c>
      <c r="T2" s="1191" t="s">
        <v>344</v>
      </c>
      <c r="U2" s="1191" t="s">
        <v>342</v>
      </c>
      <c r="V2" s="1191" t="s">
        <v>343</v>
      </c>
      <c r="W2" s="1049" t="s">
        <v>375</v>
      </c>
      <c r="X2" s="1049" t="s">
        <v>376</v>
      </c>
      <c r="Y2" s="1054"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42802</v>
      </c>
      <c r="C3" s="950"/>
      <c r="D3" s="884"/>
      <c r="E3" s="884"/>
      <c r="F3" s="884"/>
      <c r="G3" s="884"/>
      <c r="H3" s="884"/>
      <c r="K3" s="1197"/>
      <c r="L3" s="1197"/>
      <c r="M3" s="1183"/>
      <c r="N3" s="1185"/>
      <c r="O3" s="1197"/>
      <c r="P3" s="888" t="s">
        <v>141</v>
      </c>
      <c r="Q3" s="1050"/>
      <c r="R3" s="1050"/>
      <c r="S3" s="1210"/>
      <c r="T3" s="1191"/>
      <c r="U3" s="1191"/>
      <c r="V3" s="1191"/>
      <c r="W3" s="1049"/>
      <c r="X3" s="1049"/>
      <c r="Y3" s="1050"/>
      <c r="Z3" s="1187"/>
      <c r="AA3" s="1047" t="s">
        <v>672</v>
      </c>
      <c r="AB3" s="1047" t="s">
        <v>673</v>
      </c>
      <c r="AC3" s="1047" t="s">
        <v>672</v>
      </c>
      <c r="AD3" s="1047" t="s">
        <v>673</v>
      </c>
      <c r="AE3" s="1047" t="s">
        <v>672</v>
      </c>
      <c r="AF3" s="1047" t="s">
        <v>673</v>
      </c>
      <c r="AG3" s="1047" t="s">
        <v>672</v>
      </c>
      <c r="AH3" s="1047" t="s">
        <v>673</v>
      </c>
      <c r="AI3" s="1047" t="s">
        <v>672</v>
      </c>
      <c r="AJ3" s="1047" t="s">
        <v>673</v>
      </c>
    </row>
    <row r="4" spans="1:36" ht="12.75" customHeight="1" x14ac:dyDescent="0.3">
      <c r="A4" s="932" t="s">
        <v>368</v>
      </c>
      <c r="B4" s="949">
        <f ca="1">DATEDIF(B3,TODAY(),"D")/365</f>
        <v>3.6767123287671235</v>
      </c>
      <c r="C4" s="884"/>
      <c r="D4" s="884"/>
      <c r="E4" s="884"/>
      <c r="F4" s="884"/>
      <c r="G4" s="884"/>
      <c r="H4" s="884"/>
      <c r="K4" s="1051" t="s">
        <v>142</v>
      </c>
      <c r="L4" s="1051" t="s">
        <v>143</v>
      </c>
      <c r="M4" s="934" t="s">
        <v>5</v>
      </c>
      <c r="N4" s="929" t="s">
        <v>144</v>
      </c>
      <c r="O4" s="924" t="s">
        <v>372</v>
      </c>
      <c r="P4" s="964" t="s">
        <v>145</v>
      </c>
      <c r="Q4" s="964" t="s">
        <v>146</v>
      </c>
      <c r="R4" s="962" t="s">
        <v>147</v>
      </c>
      <c r="S4" s="889"/>
      <c r="T4" s="997"/>
      <c r="U4" s="997"/>
      <c r="V4" s="997" t="str">
        <f>IF(AND(W4="Y",X4="Y"),"Passed",IF(T4="M","Passed", ""))</f>
        <v>Passed</v>
      </c>
      <c r="W4" s="997" t="s">
        <v>377</v>
      </c>
      <c r="X4" s="997" t="s">
        <v>377</v>
      </c>
      <c r="Y4" s="1056" t="s">
        <v>148</v>
      </c>
      <c r="Z4" s="981">
        <f ca="1">DATEDIF(AA4,AB4,"m")/12+DATEDIF(AC4,AD4,"m")/12+DATEDIF(AE4,AF4,"m")/12+DATEDIF(AG4,AH4,"m")/12+DATEDIF(AI4,AJ4,"m")/12</f>
        <v>3.5833333333333335</v>
      </c>
      <c r="AA4" s="982">
        <v>42810</v>
      </c>
      <c r="AB4" s="982">
        <f ca="1">TODAY()</f>
        <v>44144</v>
      </c>
      <c r="AC4" s="982"/>
      <c r="AD4" s="982"/>
      <c r="AE4" s="980"/>
      <c r="AF4" s="980"/>
      <c r="AG4" s="980"/>
      <c r="AH4" s="980"/>
      <c r="AI4" s="980"/>
      <c r="AJ4" s="980"/>
    </row>
    <row r="5" spans="1:36" ht="12.75" customHeight="1" x14ac:dyDescent="0.3">
      <c r="A5" s="932" t="s">
        <v>387</v>
      </c>
      <c r="B5" s="949">
        <v>6.919999999999999</v>
      </c>
      <c r="C5" s="951"/>
      <c r="D5" s="884"/>
      <c r="E5" s="884"/>
      <c r="F5" s="884"/>
      <c r="G5" s="884"/>
      <c r="H5" s="884"/>
      <c r="K5" s="1052"/>
      <c r="L5" s="1052"/>
      <c r="M5" s="934" t="s">
        <v>5</v>
      </c>
      <c r="N5" s="929" t="s">
        <v>144</v>
      </c>
      <c r="O5" s="924" t="s">
        <v>373</v>
      </c>
      <c r="P5" s="966"/>
      <c r="Q5" s="965" t="s">
        <v>150</v>
      </c>
      <c r="R5" s="963" t="s">
        <v>151</v>
      </c>
      <c r="S5" s="889"/>
      <c r="T5" s="997"/>
      <c r="U5" s="997"/>
      <c r="V5" s="997" t="str">
        <f t="shared" ref="V5:V12" si="0">IF(AND(W5="Y",X5="Y"),"Passed",IF(T5="M","Passed", ""))</f>
        <v>Passed</v>
      </c>
      <c r="W5" s="997" t="s">
        <v>377</v>
      </c>
      <c r="X5" s="997" t="s">
        <v>377</v>
      </c>
      <c r="Y5" s="1057"/>
      <c r="Z5" s="981">
        <f t="shared" ref="Z5:Z14" ca="1" si="1">DATEDIF(AA5,AB5,"m")/12+DATEDIF(AC5,AD5,"m")/12+DATEDIF(AE5,AF5,"m")/12+DATEDIF(AG5,AH5,"m")/12+DATEDIF(AI5,AJ5,"m")/12</f>
        <v>3.5833333333333335</v>
      </c>
      <c r="AA5" s="982">
        <v>42810</v>
      </c>
      <c r="AB5" s="982">
        <f ca="1">TODAY()</f>
        <v>44144</v>
      </c>
      <c r="AC5" s="982"/>
      <c r="AD5" s="982"/>
      <c r="AE5" s="980"/>
      <c r="AF5" s="980"/>
      <c r="AG5" s="980"/>
      <c r="AH5" s="980"/>
      <c r="AI5" s="980"/>
      <c r="AJ5" s="980"/>
    </row>
    <row r="6" spans="1:36" ht="26.25" customHeight="1" thickBot="1" x14ac:dyDescent="0.35">
      <c r="A6" s="932" t="s">
        <v>388</v>
      </c>
      <c r="B6" s="949">
        <f ca="1">B4+B5</f>
        <v>10.596712328767122</v>
      </c>
      <c r="C6" s="951"/>
      <c r="K6" s="1052"/>
      <c r="L6" s="1052"/>
      <c r="M6" s="934" t="s">
        <v>5</v>
      </c>
      <c r="N6" s="891" t="s">
        <v>149</v>
      </c>
      <c r="O6" s="918" t="s">
        <v>149</v>
      </c>
      <c r="P6" s="966"/>
      <c r="Q6" s="892" t="s">
        <v>150</v>
      </c>
      <c r="R6" s="893" t="s">
        <v>151</v>
      </c>
      <c r="S6" s="889"/>
      <c r="T6" s="997"/>
      <c r="U6" s="997"/>
      <c r="V6" s="997" t="str">
        <f t="shared" si="0"/>
        <v>Passed</v>
      </c>
      <c r="W6" s="997" t="s">
        <v>377</v>
      </c>
      <c r="X6" s="997" t="s">
        <v>377</v>
      </c>
      <c r="Y6" s="894" t="s">
        <v>152</v>
      </c>
      <c r="Z6" s="981">
        <f t="shared" ca="1" si="1"/>
        <v>3.5833333333333335</v>
      </c>
      <c r="AA6" s="982">
        <v>42810</v>
      </c>
      <c r="AB6" s="982">
        <f ca="1">TODAY()</f>
        <v>44144</v>
      </c>
      <c r="AC6" s="982"/>
      <c r="AD6" s="982"/>
      <c r="AE6" s="980"/>
      <c r="AF6" s="980"/>
      <c r="AG6" s="980"/>
      <c r="AH6" s="980"/>
      <c r="AI6" s="980"/>
      <c r="AJ6" s="980"/>
    </row>
    <row r="7" spans="1:36" ht="13.5" customHeight="1" thickBot="1" x14ac:dyDescent="0.35">
      <c r="A7" s="947" t="s">
        <v>4</v>
      </c>
      <c r="B7" s="948" t="s">
        <v>135</v>
      </c>
      <c r="C7" s="935" t="s">
        <v>5</v>
      </c>
      <c r="D7" s="935" t="s">
        <v>6</v>
      </c>
      <c r="E7" s="935" t="s">
        <v>7</v>
      </c>
      <c r="F7" s="935" t="s">
        <v>8</v>
      </c>
      <c r="G7" s="935" t="s">
        <v>9</v>
      </c>
      <c r="H7" s="936" t="s">
        <v>76</v>
      </c>
      <c r="K7" s="1052"/>
      <c r="L7" s="1052"/>
      <c r="M7" s="934" t="s">
        <v>5</v>
      </c>
      <c r="N7" s="931" t="s">
        <v>144</v>
      </c>
      <c r="O7" s="917" t="s">
        <v>452</v>
      </c>
      <c r="P7" s="966"/>
      <c r="Q7" s="964" t="s">
        <v>247</v>
      </c>
      <c r="R7" s="962" t="s">
        <v>154</v>
      </c>
      <c r="S7" s="889"/>
      <c r="T7" s="997"/>
      <c r="U7" s="997"/>
      <c r="V7" s="997" t="str">
        <f t="shared" si="0"/>
        <v>Passed</v>
      </c>
      <c r="W7" s="997" t="s">
        <v>377</v>
      </c>
      <c r="X7" s="997" t="s">
        <v>377</v>
      </c>
      <c r="Y7" s="1056" t="s">
        <v>248</v>
      </c>
      <c r="Z7" s="981">
        <f t="shared" ca="1" si="1"/>
        <v>3.5833333333333335</v>
      </c>
      <c r="AA7" s="982">
        <v>42810</v>
      </c>
      <c r="AB7" s="982">
        <f ca="1">TODAY()</f>
        <v>44144</v>
      </c>
      <c r="AC7" s="982"/>
      <c r="AD7" s="982"/>
      <c r="AE7" s="980"/>
      <c r="AF7" s="980"/>
      <c r="AG7" s="980"/>
      <c r="AH7" s="980"/>
      <c r="AI7" s="980"/>
      <c r="AJ7" s="980"/>
    </row>
    <row r="8" spans="1:36" ht="12.75" customHeight="1" x14ac:dyDescent="0.3">
      <c r="A8" s="937" t="s">
        <v>56</v>
      </c>
      <c r="B8" s="938" t="s">
        <v>182</v>
      </c>
      <c r="C8" s="1003"/>
      <c r="D8" s="1002"/>
      <c r="E8" s="1002"/>
      <c r="F8" s="1002" t="s">
        <v>77</v>
      </c>
      <c r="G8" s="1002"/>
      <c r="H8" s="939">
        <f>IF(C8&lt;&gt;"",'[2]CBL Score Standard'!$D64,IF(D8&lt;&gt;"",SUM('[2]CBL Score Standard'!$D64:$E64),IF(E8&lt;&gt;"",SUM('[2]CBL Score Standard'!$D64:$F64),IF(F8&lt;&gt;"",SUM('[2]CBL Score Standard'!$D64:$G64),IF(G8&lt;&gt;"",SUM('[2]CBL Score Standard'!$D64:$H64,0))))))</f>
        <v>9.5957237736164644E-2</v>
      </c>
      <c r="K8" s="1052"/>
      <c r="L8" s="1052"/>
      <c r="M8" s="934" t="s">
        <v>5</v>
      </c>
      <c r="N8" s="931" t="s">
        <v>144</v>
      </c>
      <c r="O8" s="896" t="s">
        <v>517</v>
      </c>
      <c r="P8" s="966"/>
      <c r="Q8" s="892" t="s">
        <v>153</v>
      </c>
      <c r="R8" s="893" t="s">
        <v>156</v>
      </c>
      <c r="S8" s="889"/>
      <c r="T8" s="997"/>
      <c r="U8" s="997"/>
      <c r="V8" s="84" t="str">
        <f t="shared" si="0"/>
        <v>Passed</v>
      </c>
      <c r="W8" s="997" t="s">
        <v>377</v>
      </c>
      <c r="X8" s="997" t="s">
        <v>377</v>
      </c>
      <c r="Y8" s="897" t="s">
        <v>157</v>
      </c>
      <c r="Z8" s="981">
        <f t="shared" ca="1" si="1"/>
        <v>3.4166666666666665</v>
      </c>
      <c r="AA8" s="982">
        <v>42895</v>
      </c>
      <c r="AB8" s="982">
        <f ca="1">TODAY()</f>
        <v>44144</v>
      </c>
      <c r="AC8" s="982"/>
      <c r="AD8" s="982"/>
      <c r="AE8" s="980"/>
      <c r="AF8" s="980"/>
      <c r="AG8" s="980"/>
      <c r="AH8" s="980"/>
      <c r="AI8" s="980"/>
      <c r="AJ8" s="980"/>
    </row>
    <row r="9" spans="1:36" ht="12.75" customHeight="1" x14ac:dyDescent="0.3">
      <c r="A9" s="940" t="s">
        <v>56</v>
      </c>
      <c r="B9" s="933" t="s">
        <v>427</v>
      </c>
      <c r="C9" s="1003"/>
      <c r="D9" s="1002"/>
      <c r="E9" s="1002"/>
      <c r="F9" s="1002" t="s">
        <v>77</v>
      </c>
      <c r="G9" s="1002"/>
      <c r="H9" s="939">
        <f>IF(C9&lt;&gt;"",'[2]CBL Score Standard'!$D65,IF(D9&lt;&gt;"",SUM('[2]CBL Score Standard'!$D65:$E65),IF(E9&lt;&gt;"",SUM('[2]CBL Score Standard'!$D65:$F65),IF(F9&lt;&gt;"",SUM('[2]CBL Score Standard'!$D65:$G65),IF(G9&lt;&gt;"",SUM('[2]CBL Score Standard'!$D65:$H65,0))))))</f>
        <v>9.5957237736164644E-2</v>
      </c>
      <c r="K9" s="1052"/>
      <c r="L9" s="1052"/>
      <c r="M9" s="934" t="s">
        <v>5</v>
      </c>
      <c r="N9" s="931" t="s">
        <v>144</v>
      </c>
      <c r="O9" s="896" t="s">
        <v>661</v>
      </c>
      <c r="P9" s="966"/>
      <c r="Q9" s="892" t="s">
        <v>155</v>
      </c>
      <c r="R9" s="893" t="s">
        <v>158</v>
      </c>
      <c r="S9" s="889"/>
      <c r="T9" s="997"/>
      <c r="U9" s="997"/>
      <c r="V9" s="84" t="str">
        <f t="shared" si="0"/>
        <v>Passed</v>
      </c>
      <c r="W9" s="997" t="s">
        <v>377</v>
      </c>
      <c r="X9" s="997" t="s">
        <v>377</v>
      </c>
      <c r="Y9" s="894" t="s">
        <v>159</v>
      </c>
      <c r="Z9" s="981">
        <f t="shared" si="1"/>
        <v>0.83333333333333337</v>
      </c>
      <c r="AA9" s="982">
        <v>42895</v>
      </c>
      <c r="AB9" s="982">
        <v>43220</v>
      </c>
      <c r="AC9" s="982"/>
      <c r="AD9" s="982"/>
      <c r="AE9" s="980"/>
      <c r="AF9" s="980"/>
      <c r="AG9" s="980"/>
      <c r="AH9" s="980"/>
      <c r="AI9" s="980"/>
      <c r="AJ9" s="980"/>
    </row>
    <row r="10" spans="1:36" ht="12.75" customHeight="1" x14ac:dyDescent="0.3">
      <c r="A10" s="940" t="s">
        <v>56</v>
      </c>
      <c r="B10" s="933" t="s">
        <v>663</v>
      </c>
      <c r="C10" s="1003"/>
      <c r="D10" s="1003"/>
      <c r="E10" s="1002"/>
      <c r="F10" s="1002" t="s">
        <v>77</v>
      </c>
      <c r="G10" s="1002"/>
      <c r="H10" s="939">
        <f>IF(C10&lt;&gt;"",'[2]CBL Score Standard'!$D66,IF(D10&lt;&gt;"",SUM('[2]CBL Score Standard'!$D66:$E66),IF(E10&lt;&gt;"",SUM('[2]CBL Score Standard'!$D66:$F66),IF(F10&lt;&gt;"",SUM('[2]CBL Score Standard'!$D66:$G66),IF(G10&lt;&gt;"",SUM('[2]CBL Score Standard'!$D66:$H66,0))))))</f>
        <v>4.9445609829187893E-2</v>
      </c>
      <c r="K10" s="1052"/>
      <c r="L10" s="1052"/>
      <c r="M10" s="934" t="s">
        <v>5</v>
      </c>
      <c r="N10" s="931" t="s">
        <v>144</v>
      </c>
      <c r="O10" s="896" t="s">
        <v>662</v>
      </c>
      <c r="P10" s="966"/>
      <c r="Q10" s="976" t="s">
        <v>659</v>
      </c>
      <c r="R10" s="976" t="s">
        <v>278</v>
      </c>
      <c r="S10" s="889"/>
      <c r="T10" s="997"/>
      <c r="U10" s="997"/>
      <c r="V10" s="84" t="str">
        <f t="shared" si="0"/>
        <v>Passed</v>
      </c>
      <c r="W10" s="997" t="s">
        <v>377</v>
      </c>
      <c r="X10" s="997" t="s">
        <v>377</v>
      </c>
      <c r="Y10" s="899" t="s">
        <v>160</v>
      </c>
      <c r="Z10" s="981">
        <f t="shared" ca="1" si="1"/>
        <v>2.5</v>
      </c>
      <c r="AA10" s="982">
        <v>43221</v>
      </c>
      <c r="AB10" s="982">
        <f ca="1">TODAY()</f>
        <v>44144</v>
      </c>
      <c r="AC10" s="982"/>
      <c r="AD10" s="982"/>
      <c r="AE10" s="980"/>
      <c r="AF10" s="980"/>
      <c r="AG10" s="980"/>
      <c r="AH10" s="980"/>
      <c r="AI10" s="980"/>
      <c r="AJ10" s="980"/>
    </row>
    <row r="11" spans="1:36" ht="12.75" customHeight="1" x14ac:dyDescent="0.3">
      <c r="A11" s="940" t="s">
        <v>56</v>
      </c>
      <c r="B11" s="933" t="s">
        <v>215</v>
      </c>
      <c r="C11" s="1003"/>
      <c r="D11" s="1003"/>
      <c r="E11" s="1002"/>
      <c r="F11" s="1002" t="s">
        <v>77</v>
      </c>
      <c r="G11" s="1002"/>
      <c r="H11" s="939">
        <f>IF(C11&lt;&gt;"",'[2]CBL Score Standard'!$D67,IF(D11&lt;&gt;"",SUM('[2]CBL Score Standard'!$D67:$E67),IF(E11&lt;&gt;"",SUM('[2]CBL Score Standard'!$D67:$F67),IF(F11&lt;&gt;"",SUM('[2]CBL Score Standard'!$D67:$G67),IF(G11&lt;&gt;"",SUM('[2]CBL Score Standard'!$D67:$H67,0))))))</f>
        <v>4.9445609829187893E-2</v>
      </c>
      <c r="K11" s="1052"/>
      <c r="L11" s="1052"/>
      <c r="M11" s="934" t="s">
        <v>5</v>
      </c>
      <c r="N11" s="889" t="s">
        <v>31</v>
      </c>
      <c r="O11" s="925" t="s">
        <v>175</v>
      </c>
      <c r="P11" s="1052"/>
      <c r="Q11" s="890" t="s">
        <v>383</v>
      </c>
      <c r="R11" s="893" t="s">
        <v>176</v>
      </c>
      <c r="S11" s="889"/>
      <c r="T11" s="997"/>
      <c r="U11" s="997"/>
      <c r="V11" s="84" t="str">
        <f t="shared" si="0"/>
        <v>Passed</v>
      </c>
      <c r="W11" s="997" t="s">
        <v>377</v>
      </c>
      <c r="X11" s="997" t="s">
        <v>377</v>
      </c>
      <c r="Y11" s="897" t="s">
        <v>177</v>
      </c>
      <c r="Z11" s="981">
        <f>DATEDIF(AA11,AB11,"m")/12+DATEDIF(AC11,AD11,"m")/12+DATEDIF(AE11,AF11,"m")/12+DATEDIF(AG11,AH11,"m")/12+DATEDIF(AI11,AJ11,"m")/12</f>
        <v>1</v>
      </c>
      <c r="AA11" s="982">
        <v>42826</v>
      </c>
      <c r="AB11" s="982">
        <v>43220</v>
      </c>
      <c r="AC11" s="982"/>
      <c r="AD11" s="982"/>
      <c r="AE11" s="980"/>
      <c r="AF11" s="980"/>
      <c r="AG11" s="980"/>
      <c r="AH11" s="980"/>
      <c r="AI11" s="980"/>
      <c r="AJ11" s="980"/>
    </row>
    <row r="12" spans="1:36" ht="12.75" customHeight="1" x14ac:dyDescent="0.3">
      <c r="A12" s="940" t="s">
        <v>63</v>
      </c>
      <c r="B12" s="933" t="s">
        <v>236</v>
      </c>
      <c r="C12" s="1003"/>
      <c r="D12" s="1003"/>
      <c r="E12" s="1005" t="s">
        <v>77</v>
      </c>
      <c r="F12" s="1002"/>
      <c r="G12" s="1002"/>
      <c r="H12" s="939">
        <f>IF(C12&lt;&gt;"",'[2]CBL Score Standard'!$D68,IF(D12&lt;&gt;"",SUM('[2]CBL Score Standard'!$D68:$E68),IF(E12&lt;&gt;"",SUM('[2]CBL Score Standard'!$D68:$F68),IF(F12&lt;&gt;"",SUM('[2]CBL Score Standard'!$D68:$G68),IF(G12&lt;&gt;"",SUM('[2]CBL Score Standard'!$D68:$H68,0))))))</f>
        <v>0</v>
      </c>
      <c r="K12" s="1052"/>
      <c r="L12" s="1052"/>
      <c r="M12" s="934" t="s">
        <v>5</v>
      </c>
      <c r="N12" s="931" t="s">
        <v>31</v>
      </c>
      <c r="O12" s="896" t="s">
        <v>660</v>
      </c>
      <c r="P12" s="995">
        <v>43613</v>
      </c>
      <c r="Q12" s="892" t="s">
        <v>167</v>
      </c>
      <c r="R12" s="893" t="s">
        <v>168</v>
      </c>
      <c r="S12" s="889"/>
      <c r="T12" s="997"/>
      <c r="U12" s="997"/>
      <c r="V12" s="84" t="str">
        <f t="shared" si="0"/>
        <v>Passed</v>
      </c>
      <c r="W12" s="997" t="s">
        <v>377</v>
      </c>
      <c r="X12" s="997" t="s">
        <v>377</v>
      </c>
      <c r="Y12" s="894"/>
      <c r="Z12" s="981">
        <f>DATEDIF(AA12,AB12,"m")/12+DATEDIF(AC12,AD12,"m")/12+DATEDIF(AE12,AF12,"m")/12+DATEDIF(AG12,AH12,"m")/12+DATEDIF(AI12,AJ12,"m")/12</f>
        <v>1</v>
      </c>
      <c r="AA12" s="982">
        <v>42826</v>
      </c>
      <c r="AB12" s="982">
        <v>43220</v>
      </c>
      <c r="AC12" s="982"/>
      <c r="AD12" s="982"/>
      <c r="AE12" s="980"/>
      <c r="AF12" s="980"/>
      <c r="AG12" s="980"/>
      <c r="AH12" s="980"/>
      <c r="AI12" s="980"/>
      <c r="AJ12" s="980"/>
    </row>
    <row r="13" spans="1:36" ht="12.75" customHeight="1" x14ac:dyDescent="0.3">
      <c r="A13" s="940" t="s">
        <v>63</v>
      </c>
      <c r="B13" s="933" t="s">
        <v>244</v>
      </c>
      <c r="C13" s="1003"/>
      <c r="D13" s="1003"/>
      <c r="E13" s="1003" t="s">
        <v>77</v>
      </c>
      <c r="F13" s="1003"/>
      <c r="G13" s="1002"/>
      <c r="H13" s="939">
        <f>IF(C13&lt;&gt;"",'[2]CBL Score Standard'!$D69,IF(D13&lt;&gt;"",SUM('[2]CBL Score Standard'!$D69:$E69),IF(E13&lt;&gt;"",SUM('[2]CBL Score Standard'!$D69:$F69),IF(F13&lt;&gt;"",SUM('[2]CBL Score Standard'!$D69:$G69),IF(G13&lt;&gt;"",SUM('[2]CBL Score Standard'!$D69:$H69,0))))))</f>
        <v>0</v>
      </c>
      <c r="K13" s="1052"/>
      <c r="L13" s="1052"/>
      <c r="M13" s="934" t="s">
        <v>5</v>
      </c>
      <c r="N13" s="931" t="s">
        <v>54</v>
      </c>
      <c r="O13" s="896" t="s">
        <v>425</v>
      </c>
      <c r="P13" s="892" t="s">
        <v>230</v>
      </c>
      <c r="Q13" s="892" t="s">
        <v>230</v>
      </c>
      <c r="R13" s="893" t="s">
        <v>230</v>
      </c>
      <c r="S13" s="889"/>
      <c r="T13" s="997"/>
      <c r="U13" s="1000">
        <v>43658</v>
      </c>
      <c r="V13" s="84" t="s">
        <v>374</v>
      </c>
      <c r="W13" s="997"/>
      <c r="X13" s="997"/>
      <c r="Y13" s="894" t="s">
        <v>169</v>
      </c>
      <c r="Z13" s="981">
        <f t="shared" ca="1" si="1"/>
        <v>3.5833333333333335</v>
      </c>
      <c r="AA13" s="982">
        <v>42826</v>
      </c>
      <c r="AB13" s="982">
        <f ca="1">TODAY()</f>
        <v>44144</v>
      </c>
      <c r="AC13" s="982"/>
      <c r="AD13" s="982"/>
      <c r="AE13" s="980"/>
      <c r="AF13" s="980"/>
      <c r="AG13" s="980"/>
      <c r="AH13" s="980"/>
      <c r="AI13" s="980"/>
      <c r="AJ13" s="980"/>
    </row>
    <row r="14" spans="1:36" ht="12.75" customHeight="1" x14ac:dyDescent="0.3">
      <c r="A14" s="940" t="s">
        <v>55</v>
      </c>
      <c r="B14" s="933" t="s">
        <v>694</v>
      </c>
      <c r="C14" s="1003"/>
      <c r="D14" s="1003"/>
      <c r="E14" s="1005" t="s">
        <v>77</v>
      </c>
      <c r="F14" s="1002"/>
      <c r="G14" s="1002"/>
      <c r="H14" s="939">
        <f>IF(C14&lt;&gt;"",'[2]CBL Score Standard'!$D70,IF(D14&lt;&gt;"",SUM('[2]CBL Score Standard'!$D70:$E70),IF(E14&lt;&gt;"",SUM('[2]CBL Score Standard'!$D70:$F70),IF(F14&lt;&gt;"",SUM('[2]CBL Score Standard'!$D70:$G70),IF(G14&lt;&gt;"",SUM('[2]CBL Score Standard'!$D70:$H70,0))))))</f>
        <v>2.8169014084507043E-2</v>
      </c>
      <c r="K14" s="1053"/>
      <c r="L14" s="1053"/>
      <c r="M14" s="934" t="s">
        <v>5</v>
      </c>
      <c r="N14" s="889" t="s">
        <v>41</v>
      </c>
      <c r="O14" s="923" t="s">
        <v>450</v>
      </c>
      <c r="P14" s="995">
        <v>43627</v>
      </c>
      <c r="Q14" s="892" t="s">
        <v>381</v>
      </c>
      <c r="R14" s="893" t="s">
        <v>382</v>
      </c>
      <c r="S14" s="889"/>
      <c r="T14" s="997"/>
      <c r="U14" s="997"/>
      <c r="V14" s="997" t="s">
        <v>374</v>
      </c>
      <c r="W14" s="997"/>
      <c r="X14" s="997"/>
      <c r="Y14" s="894" t="s">
        <v>163</v>
      </c>
      <c r="Z14" s="981">
        <f t="shared" si="1"/>
        <v>0</v>
      </c>
      <c r="AA14" s="982"/>
      <c r="AB14" s="982"/>
      <c r="AC14" s="982"/>
      <c r="AD14" s="982"/>
      <c r="AE14" s="980"/>
      <c r="AF14" s="980"/>
      <c r="AG14" s="980"/>
      <c r="AH14" s="980"/>
      <c r="AI14" s="980"/>
      <c r="AJ14" s="980"/>
    </row>
    <row r="15" spans="1:36" ht="12.75" customHeight="1" x14ac:dyDescent="0.3">
      <c r="A15" s="940" t="s">
        <v>55</v>
      </c>
      <c r="B15" s="933" t="s">
        <v>185</v>
      </c>
      <c r="C15" s="1003"/>
      <c r="D15" s="1002"/>
      <c r="E15" s="1005" t="s">
        <v>77</v>
      </c>
      <c r="F15" s="1002"/>
      <c r="G15" s="1002"/>
      <c r="H15" s="939">
        <f>IF(C15&lt;&gt;"",'[2]CBL Score Standard'!$D71,IF(D15&lt;&gt;"",SUM('[2]CBL Score Standard'!$D71:$E71),IF(E15&lt;&gt;"",SUM('[2]CBL Score Standard'!$D71:$F71),IF(F15&lt;&gt;"",SUM('[2]CBL Score Standard'!$D71:$G71),IF(G15&lt;&gt;"",SUM('[2]CBL Score Standard'!$D71:$H71,0))))))</f>
        <v>2.8169014084507043E-2</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12.75" customHeight="1" x14ac:dyDescent="0.45">
      <c r="A16" s="940" t="s">
        <v>55</v>
      </c>
      <c r="B16" s="933" t="s">
        <v>192</v>
      </c>
      <c r="C16" s="1003"/>
      <c r="D16" s="1003"/>
      <c r="E16" s="1006"/>
      <c r="F16" s="1003" t="s">
        <v>77</v>
      </c>
      <c r="G16" s="1003"/>
      <c r="H16" s="939">
        <f>IF(C16&lt;&gt;"",'[2]CBL Score Standard'!$D72,IF(D16&lt;&gt;"",SUM('[2]CBL Score Standard'!$D72:$E72),IF(E16&lt;&gt;"",SUM('[2]CBL Score Standard'!$D72:$F72),IF(F16&lt;&gt;"",SUM('[2]CBL Score Standard'!$D72:$G72),IF(G16&lt;&gt;"",SUM('[2]CBL Score Standard'!$D72:$H72,0))))))</f>
        <v>0</v>
      </c>
      <c r="K16" s="1193" t="s">
        <v>170</v>
      </c>
      <c r="L16" s="1194"/>
      <c r="M16" s="1194"/>
      <c r="N16" s="1194"/>
      <c r="O16" s="1194"/>
      <c r="P16" s="1194"/>
      <c r="Q16" s="1194"/>
      <c r="R16" s="1194"/>
      <c r="S16" s="1194"/>
      <c r="T16" s="1194"/>
      <c r="U16" s="1194"/>
      <c r="V16" s="1194"/>
      <c r="W16" s="1194"/>
      <c r="X16" s="1194"/>
      <c r="Y16" s="1195"/>
      <c r="Z16" s="985"/>
      <c r="AA16" s="1048"/>
      <c r="AB16" s="1048"/>
      <c r="AC16" s="1048"/>
      <c r="AD16" s="1048"/>
      <c r="AE16" s="1048"/>
      <c r="AF16" s="1048"/>
      <c r="AG16" s="1048"/>
      <c r="AH16" s="1048"/>
      <c r="AI16" s="1048"/>
      <c r="AJ16" s="1048"/>
    </row>
    <row r="17" spans="1:36" ht="12.75" customHeight="1" x14ac:dyDescent="0.3">
      <c r="A17" s="940" t="s">
        <v>55</v>
      </c>
      <c r="B17" s="933" t="s">
        <v>194</v>
      </c>
      <c r="C17" s="1003"/>
      <c r="D17" s="1003"/>
      <c r="E17" s="1003" t="s">
        <v>77</v>
      </c>
      <c r="F17" s="1003"/>
      <c r="G17" s="1003"/>
      <c r="H17" s="939">
        <f>IF(C17&lt;&gt;"",'[2]CBL Score Standard'!$D73,IF(D17&lt;&gt;"",SUM('[2]CBL Score Standard'!$D73:$E73),IF(E17&lt;&gt;"",SUM('[2]CBL Score Standard'!$D73:$F73),IF(F17&lt;&gt;"",SUM('[2]CBL Score Standard'!$D73:$G73),IF(G17&lt;&gt;"",SUM('[2]CBL Score Standard'!$D73:$H73,0))))))</f>
        <v>0</v>
      </c>
      <c r="K17" s="1211" t="s">
        <v>133</v>
      </c>
      <c r="L17" s="1211" t="s">
        <v>91</v>
      </c>
      <c r="M17" s="1182" t="s">
        <v>75</v>
      </c>
      <c r="N17" s="1184" t="s">
        <v>134</v>
      </c>
      <c r="O17" s="1211" t="s">
        <v>135</v>
      </c>
      <c r="P17" s="1055" t="s">
        <v>136</v>
      </c>
      <c r="Q17" s="1055" t="s">
        <v>137</v>
      </c>
      <c r="R17" s="1055" t="s">
        <v>138</v>
      </c>
      <c r="S17" s="1212" t="s">
        <v>139</v>
      </c>
      <c r="T17" s="1191" t="s">
        <v>344</v>
      </c>
      <c r="U17" s="1191" t="s">
        <v>342</v>
      </c>
      <c r="V17" s="1191" t="s">
        <v>343</v>
      </c>
      <c r="W17" s="1049" t="s">
        <v>375</v>
      </c>
      <c r="X17" s="1049" t="s">
        <v>376</v>
      </c>
      <c r="Y17" s="1055"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940" t="s">
        <v>55</v>
      </c>
      <c r="B18" s="933" t="s">
        <v>196</v>
      </c>
      <c r="C18" s="1003"/>
      <c r="D18" s="1003"/>
      <c r="E18" s="1003" t="s">
        <v>77</v>
      </c>
      <c r="F18" s="1003"/>
      <c r="G18" s="1003"/>
      <c r="H18" s="939">
        <f>IF(C18&lt;&gt;"",'[2]CBL Score Standard'!$D74,IF(D18&lt;&gt;"",SUM('[2]CBL Score Standard'!$D74:$E74),IF(E18&lt;&gt;"",SUM('[2]CBL Score Standard'!$D74:$F74),IF(F18&lt;&gt;"",SUM('[2]CBL Score Standard'!$D74:$G74),IF(G18&lt;&gt;"",SUM('[2]CBL Score Standard'!$D74:$H74,0))))))</f>
        <v>0</v>
      </c>
      <c r="K18" s="1197"/>
      <c r="L18" s="1197"/>
      <c r="M18" s="1183"/>
      <c r="N18" s="1190"/>
      <c r="O18" s="1197"/>
      <c r="P18" s="888" t="s">
        <v>141</v>
      </c>
      <c r="Q18" s="1050"/>
      <c r="R18" s="1050"/>
      <c r="S18" s="1210"/>
      <c r="T18" s="1191"/>
      <c r="U18" s="1191"/>
      <c r="V18" s="1191"/>
      <c r="W18" s="1049"/>
      <c r="X18" s="1049"/>
      <c r="Y18" s="1050"/>
      <c r="Z18" s="1187"/>
      <c r="AA18" s="1047" t="s">
        <v>672</v>
      </c>
      <c r="AB18" s="1047" t="s">
        <v>673</v>
      </c>
      <c r="AC18" s="1047" t="s">
        <v>672</v>
      </c>
      <c r="AD18" s="1047" t="s">
        <v>673</v>
      </c>
      <c r="AE18" s="1047" t="s">
        <v>672</v>
      </c>
      <c r="AF18" s="1047" t="s">
        <v>673</v>
      </c>
      <c r="AG18" s="1047" t="s">
        <v>672</v>
      </c>
      <c r="AH18" s="1047" t="s">
        <v>673</v>
      </c>
      <c r="AI18" s="1047" t="s">
        <v>672</v>
      </c>
      <c r="AJ18" s="1047" t="s">
        <v>673</v>
      </c>
    </row>
    <row r="19" spans="1:36" x14ac:dyDescent="0.3">
      <c r="A19" s="940" t="s">
        <v>55</v>
      </c>
      <c r="B19" s="933" t="s">
        <v>198</v>
      </c>
      <c r="C19" s="1003"/>
      <c r="D19" s="1003"/>
      <c r="E19" s="1003" t="s">
        <v>77</v>
      </c>
      <c r="F19" s="1003"/>
      <c r="G19" s="1003"/>
      <c r="H19" s="939">
        <f>IF(C19&lt;&gt;"",'[2]CBL Score Standard'!$D75,IF(D19&lt;&gt;"",SUM('[2]CBL Score Standard'!$D75:$E75),IF(E19&lt;&gt;"",SUM('[2]CBL Score Standard'!$D75:$F75),IF(F19&lt;&gt;"",SUM('[2]CBL Score Standard'!$D75:$G75),IF(G19&lt;&gt;"",SUM('[2]CBL Score Standard'!$D75:$H75,0))))))</f>
        <v>0</v>
      </c>
      <c r="K19" s="1051" t="s">
        <v>142</v>
      </c>
      <c r="L19" s="1051" t="s">
        <v>143</v>
      </c>
      <c r="M19" s="934" t="s">
        <v>6</v>
      </c>
      <c r="N19" s="889" t="s">
        <v>46</v>
      </c>
      <c r="O19" s="925" t="s">
        <v>171</v>
      </c>
      <c r="P19" s="1051" t="s">
        <v>145</v>
      </c>
      <c r="Q19" s="890" t="s">
        <v>172</v>
      </c>
      <c r="R19" s="893" t="s">
        <v>173</v>
      </c>
      <c r="S19" s="889"/>
      <c r="T19" s="997"/>
      <c r="U19" s="997"/>
      <c r="V19" s="84" t="str">
        <f>IF(AND(W19="Y",X19="Y"),"Passed",IF(T19="M","Passed", ""))</f>
        <v>Passed</v>
      </c>
      <c r="W19" s="997" t="s">
        <v>377</v>
      </c>
      <c r="X19" s="997" t="s">
        <v>377</v>
      </c>
      <c r="Y19" s="897" t="s">
        <v>174</v>
      </c>
      <c r="Z19" s="981">
        <f t="shared" ref="Z19:Z35" ca="1" si="2">DATEDIF(AA19,AB19,"m")/12+DATEDIF(AC19,AD19,"m")/12+DATEDIF(AE19,AF19,"m")/12+DATEDIF(AG19,AH19,"m")/12+DATEDIF(AI19,AJ19,"m")/12</f>
        <v>2.3333333333333335</v>
      </c>
      <c r="AA19" s="982">
        <v>43286</v>
      </c>
      <c r="AB19" s="982">
        <f ca="1">TODAY()</f>
        <v>44144</v>
      </c>
      <c r="AC19" s="982"/>
      <c r="AD19" s="982"/>
      <c r="AE19" s="980"/>
      <c r="AF19" s="980"/>
      <c r="AG19" s="980"/>
      <c r="AH19" s="980"/>
      <c r="AI19" s="980"/>
      <c r="AJ19" s="980"/>
    </row>
    <row r="20" spans="1:36" ht="12.75" customHeight="1"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52"/>
      <c r="L20" s="1052"/>
      <c r="M20" s="934" t="s">
        <v>6</v>
      </c>
      <c r="N20" s="889" t="s">
        <v>41</v>
      </c>
      <c r="O20" s="925" t="s">
        <v>178</v>
      </c>
      <c r="P20" s="1053"/>
      <c r="Q20" s="890" t="s">
        <v>179</v>
      </c>
      <c r="R20" s="893" t="s">
        <v>180</v>
      </c>
      <c r="S20" s="889"/>
      <c r="T20" s="997"/>
      <c r="U20" s="997"/>
      <c r="V20" s="84" t="str">
        <f t="shared" ref="V20:V34" si="3">IF(AND(W20="Y",X20="Y"),"Passed",IF(T20="M","Passed", ""))</f>
        <v>Passed</v>
      </c>
      <c r="W20" s="997" t="s">
        <v>377</v>
      </c>
      <c r="X20" s="997" t="s">
        <v>377</v>
      </c>
      <c r="Y20" s="897" t="s">
        <v>181</v>
      </c>
      <c r="Z20" s="981">
        <f t="shared" ca="1" si="2"/>
        <v>2.3333333333333335</v>
      </c>
      <c r="AA20" s="982">
        <v>43285</v>
      </c>
      <c r="AB20" s="982">
        <f ca="1">TODAY()</f>
        <v>44144</v>
      </c>
      <c r="AC20" s="982"/>
      <c r="AD20" s="982"/>
      <c r="AE20" s="980"/>
      <c r="AF20" s="980"/>
      <c r="AG20" s="980"/>
      <c r="AH20" s="980"/>
      <c r="AI20" s="980"/>
      <c r="AJ20" s="980"/>
    </row>
    <row r="21" spans="1:36" ht="12.75" customHeight="1" x14ac:dyDescent="0.3">
      <c r="A21" s="940" t="s">
        <v>55</v>
      </c>
      <c r="B21" s="933" t="s">
        <v>664</v>
      </c>
      <c r="C21" s="1003"/>
      <c r="D21" s="1003"/>
      <c r="E21" s="1002"/>
      <c r="F21" s="1002" t="s">
        <v>77</v>
      </c>
      <c r="G21" s="1002"/>
      <c r="H21" s="939">
        <f>IF(C21&lt;&gt;"",'[2]CBL Score Standard'!$D77,IF(D21&lt;&gt;"",SUM('[2]CBL Score Standard'!$D77:$E77),IF(E21&lt;&gt;"",SUM('[2]CBL Score Standard'!$D77:$F77),IF(F21&lt;&gt;"",SUM('[2]CBL Score Standard'!$D77:$G77),IF(G21&lt;&gt;"",SUM('[2]CBL Score Standard'!$D77:$H77,0))))))</f>
        <v>4.9445609829187893E-2</v>
      </c>
      <c r="K21" s="1052"/>
      <c r="L21" s="1052"/>
      <c r="M21" s="934" t="s">
        <v>6</v>
      </c>
      <c r="N21" s="889" t="s">
        <v>56</v>
      </c>
      <c r="O21" s="923" t="s">
        <v>182</v>
      </c>
      <c r="P21" s="995">
        <v>43609</v>
      </c>
      <c r="Q21" s="892" t="s">
        <v>172</v>
      </c>
      <c r="R21" s="898" t="s">
        <v>183</v>
      </c>
      <c r="S21" s="889"/>
      <c r="T21" s="997"/>
      <c r="U21" s="997"/>
      <c r="V21" s="84" t="str">
        <f t="shared" si="3"/>
        <v>Passed</v>
      </c>
      <c r="W21" s="997" t="s">
        <v>377</v>
      </c>
      <c r="X21" s="997" t="s">
        <v>377</v>
      </c>
      <c r="Y21" s="899" t="s">
        <v>184</v>
      </c>
      <c r="Z21" s="981">
        <f t="shared" si="2"/>
        <v>1.75</v>
      </c>
      <c r="AA21" s="982">
        <v>42826</v>
      </c>
      <c r="AB21" s="982">
        <v>43496</v>
      </c>
      <c r="AC21" s="982"/>
      <c r="AD21" s="982"/>
      <c r="AE21" s="980"/>
      <c r="AF21" s="980"/>
      <c r="AG21" s="980"/>
      <c r="AH21" s="980"/>
      <c r="AI21" s="980"/>
      <c r="AJ21" s="980"/>
    </row>
    <row r="22" spans="1:36" ht="12.75" customHeight="1" x14ac:dyDescent="0.3">
      <c r="A22" s="940" t="s">
        <v>55</v>
      </c>
      <c r="B22" s="933" t="s">
        <v>448</v>
      </c>
      <c r="C22" s="1003"/>
      <c r="D22" s="1003"/>
      <c r="E22" s="1002"/>
      <c r="F22" s="1002" t="s">
        <v>77</v>
      </c>
      <c r="G22" s="1002"/>
      <c r="H22" s="939">
        <f>IF(C22&lt;&gt;"",'[2]CBL Score Standard'!$D78,IF(D22&lt;&gt;"",SUM('[2]CBL Score Standard'!$D78:$E78),IF(E22&lt;&gt;"",SUM('[2]CBL Score Standard'!$D78:$F78),IF(F22&lt;&gt;"",SUM('[2]CBL Score Standard'!$D78:$G78),IF(G22&lt;&gt;"",SUM('[2]CBL Score Standard'!$D78:$H78,0))))))</f>
        <v>4.9445609829187893E-2</v>
      </c>
      <c r="K22" s="1052"/>
      <c r="L22" s="1052"/>
      <c r="M22" s="934" t="s">
        <v>6</v>
      </c>
      <c r="N22" s="889" t="s">
        <v>144</v>
      </c>
      <c r="O22" s="923" t="s">
        <v>187</v>
      </c>
      <c r="P22" s="1052"/>
      <c r="Q22" s="890" t="s">
        <v>153</v>
      </c>
      <c r="R22" s="893" t="s">
        <v>156</v>
      </c>
      <c r="S22" s="889"/>
      <c r="T22" s="997"/>
      <c r="U22" s="997"/>
      <c r="V22" s="84" t="str">
        <f t="shared" si="3"/>
        <v>Passed</v>
      </c>
      <c r="W22" s="997" t="s">
        <v>377</v>
      </c>
      <c r="X22" s="997" t="s">
        <v>377</v>
      </c>
      <c r="Y22" s="897" t="s">
        <v>157</v>
      </c>
      <c r="Z22" s="981">
        <f t="shared" ca="1" si="2"/>
        <v>3.4166666666666665</v>
      </c>
      <c r="AA22" s="982">
        <v>42895</v>
      </c>
      <c r="AB22" s="982">
        <f ca="1">TODAY()</f>
        <v>44144</v>
      </c>
      <c r="AC22" s="982"/>
      <c r="AD22" s="982"/>
      <c r="AE22" s="980"/>
      <c r="AF22" s="980"/>
      <c r="AG22" s="980"/>
      <c r="AH22" s="980"/>
      <c r="AI22" s="980"/>
      <c r="AJ22" s="980"/>
    </row>
    <row r="23" spans="1:36" ht="12.75" customHeight="1" x14ac:dyDescent="0.3">
      <c r="A23" s="940" t="s">
        <v>55</v>
      </c>
      <c r="B23" s="933" t="s">
        <v>665</v>
      </c>
      <c r="C23" s="1003"/>
      <c r="D23" s="1003"/>
      <c r="E23" s="1002"/>
      <c r="F23" s="1002" t="s">
        <v>77</v>
      </c>
      <c r="G23" s="1002"/>
      <c r="H23" s="939">
        <f>IF(C23&lt;&gt;"",'[2]CBL Score Standard'!$D79,IF(D23&lt;&gt;"",SUM('[2]CBL Score Standard'!$D79:$E79),IF(E23&lt;&gt;"",SUM('[2]CBL Score Standard'!$D79:$F79),IF(F23&lt;&gt;"",SUM('[2]CBL Score Standard'!$D79:$G79),IF(G23&lt;&gt;"",SUM('[2]CBL Score Standard'!$D79:$H79,0))))))</f>
        <v>4.9445609829187893E-2</v>
      </c>
      <c r="K23" s="1052"/>
      <c r="L23" s="1052"/>
      <c r="M23" s="934" t="s">
        <v>6</v>
      </c>
      <c r="N23" s="889" t="s">
        <v>144</v>
      </c>
      <c r="O23" s="923" t="s">
        <v>188</v>
      </c>
      <c r="P23" s="1052"/>
      <c r="Q23" s="892" t="s">
        <v>155</v>
      </c>
      <c r="R23" s="893" t="s">
        <v>158</v>
      </c>
      <c r="S23" s="889"/>
      <c r="T23" s="997"/>
      <c r="U23" s="997"/>
      <c r="V23" s="84" t="str">
        <f t="shared" si="3"/>
        <v>Passed</v>
      </c>
      <c r="W23" s="997" t="s">
        <v>377</v>
      </c>
      <c r="X23" s="997" t="s">
        <v>377</v>
      </c>
      <c r="Y23" s="894" t="s">
        <v>159</v>
      </c>
      <c r="Z23" s="981">
        <f t="shared" si="2"/>
        <v>0.83333333333333337</v>
      </c>
      <c r="AA23" s="982">
        <v>42895</v>
      </c>
      <c r="AB23" s="982">
        <v>43220</v>
      </c>
      <c r="AC23" s="982"/>
      <c r="AD23" s="982"/>
      <c r="AE23" s="980"/>
      <c r="AF23" s="980"/>
      <c r="AG23" s="980"/>
      <c r="AH23" s="980"/>
      <c r="AI23" s="980"/>
      <c r="AJ23" s="980"/>
    </row>
    <row r="24" spans="1:36" ht="12.75" customHeight="1" x14ac:dyDescent="0.3">
      <c r="A24" s="940" t="s">
        <v>55</v>
      </c>
      <c r="B24" s="933" t="s">
        <v>238</v>
      </c>
      <c r="C24" s="1003"/>
      <c r="D24" s="1003"/>
      <c r="E24" s="1003" t="s">
        <v>77</v>
      </c>
      <c r="F24" s="1002"/>
      <c r="G24" s="1002"/>
      <c r="H24" s="939">
        <f>IF(C24&lt;&gt;"",'[2]CBL Score Standard'!$D80,IF(D24&lt;&gt;"",SUM('[2]CBL Score Standard'!$D80:$E80),IF(E24&lt;&gt;"",SUM('[2]CBL Score Standard'!$D80:$F80),IF(F24&lt;&gt;"",SUM('[2]CBL Score Standard'!$D80:$G80),IF(G24&lt;&gt;"",SUM('[2]CBL Score Standard'!$D80:$H80,0))))))</f>
        <v>0</v>
      </c>
      <c r="K24" s="1052"/>
      <c r="L24" s="1052"/>
      <c r="M24" s="934" t="s">
        <v>6</v>
      </c>
      <c r="N24" s="889" t="s">
        <v>144</v>
      </c>
      <c r="O24" s="923" t="s">
        <v>189</v>
      </c>
      <c r="P24" s="1052"/>
      <c r="Q24" s="976" t="s">
        <v>659</v>
      </c>
      <c r="R24" s="976" t="s">
        <v>278</v>
      </c>
      <c r="S24" s="889"/>
      <c r="T24" s="997"/>
      <c r="U24" s="997"/>
      <c r="V24" s="84" t="s">
        <v>374</v>
      </c>
      <c r="W24" s="997" t="s">
        <v>378</v>
      </c>
      <c r="X24" s="997"/>
      <c r="Y24" s="899" t="s">
        <v>160</v>
      </c>
      <c r="Z24" s="981">
        <f t="shared" si="2"/>
        <v>0</v>
      </c>
      <c r="AA24" s="982"/>
      <c r="AB24" s="982"/>
      <c r="AC24" s="982"/>
      <c r="AD24" s="982"/>
      <c r="AE24" s="980"/>
      <c r="AF24" s="980"/>
      <c r="AG24" s="980"/>
      <c r="AH24" s="980"/>
      <c r="AI24" s="980"/>
      <c r="AJ24" s="980"/>
    </row>
    <row r="25" spans="1:36" ht="13.5" customHeight="1" x14ac:dyDescent="0.3">
      <c r="A25" s="940" t="s">
        <v>55</v>
      </c>
      <c r="B25" s="933" t="s">
        <v>515</v>
      </c>
      <c r="C25" s="1003"/>
      <c r="D25" s="1003"/>
      <c r="E25" s="1003"/>
      <c r="F25" s="1002"/>
      <c r="G25" s="1002"/>
      <c r="H25" s="939" t="b">
        <f>IF(C25&lt;&gt;"",'[2]CBL Score Standard'!$D81,IF(D25&lt;&gt;"",SUM('[2]CBL Score Standard'!$D81:$E81),IF(E25&lt;&gt;"",SUM('[2]CBL Score Standard'!$D81:$F81),IF(F25&lt;&gt;"",SUM('[2]CBL Score Standard'!$D81:$G81),IF(G25&lt;&gt;"",SUM('[2]CBL Score Standard'!$D81:$H81,0))))))</f>
        <v>0</v>
      </c>
      <c r="K25" s="1052"/>
      <c r="L25" s="1052"/>
      <c r="M25" s="934" t="s">
        <v>6</v>
      </c>
      <c r="N25" s="889" t="s">
        <v>144</v>
      </c>
      <c r="O25" s="923" t="s">
        <v>190</v>
      </c>
      <c r="P25" s="1052"/>
      <c r="Q25" s="890" t="s">
        <v>161</v>
      </c>
      <c r="R25" s="893" t="s">
        <v>162</v>
      </c>
      <c r="S25" s="889"/>
      <c r="T25" s="997"/>
      <c r="U25" s="997"/>
      <c r="V25" s="84" t="s">
        <v>374</v>
      </c>
      <c r="W25" s="997" t="s">
        <v>378</v>
      </c>
      <c r="X25" s="997"/>
      <c r="Y25" s="899" t="s">
        <v>163</v>
      </c>
      <c r="Z25" s="981">
        <f t="shared" si="2"/>
        <v>0</v>
      </c>
      <c r="AA25" s="982"/>
      <c r="AB25" s="982"/>
      <c r="AC25" s="982"/>
      <c r="AD25" s="982"/>
      <c r="AE25" s="980"/>
      <c r="AF25" s="980"/>
      <c r="AG25" s="980"/>
      <c r="AH25" s="980"/>
      <c r="AI25" s="980"/>
      <c r="AJ25" s="980"/>
    </row>
    <row r="26" spans="1:36" ht="13.5" customHeight="1"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52"/>
      <c r="L26" s="1052"/>
      <c r="M26" s="934" t="s">
        <v>6</v>
      </c>
      <c r="N26" s="889" t="s">
        <v>144</v>
      </c>
      <c r="O26" s="923" t="s">
        <v>191</v>
      </c>
      <c r="P26" s="1053"/>
      <c r="Q26" s="890" t="s">
        <v>164</v>
      </c>
      <c r="R26" s="893" t="s">
        <v>165</v>
      </c>
      <c r="S26" s="889"/>
      <c r="T26" s="997"/>
      <c r="U26" s="997"/>
      <c r="V26" s="84" t="s">
        <v>374</v>
      </c>
      <c r="W26" s="997" t="s">
        <v>378</v>
      </c>
      <c r="X26" s="997"/>
      <c r="Y26" s="899" t="s">
        <v>166</v>
      </c>
      <c r="Z26" s="981">
        <f t="shared" si="2"/>
        <v>0</v>
      </c>
      <c r="AA26" s="982"/>
      <c r="AB26" s="982"/>
      <c r="AC26" s="982"/>
      <c r="AD26" s="982"/>
      <c r="AE26" s="980"/>
      <c r="AF26" s="980"/>
      <c r="AG26" s="980"/>
      <c r="AH26" s="980"/>
      <c r="AI26" s="980"/>
      <c r="AJ26" s="980"/>
    </row>
    <row r="27" spans="1:36" ht="12.75" customHeight="1"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52"/>
      <c r="L27" s="1052"/>
      <c r="M27" s="934" t="s">
        <v>6</v>
      </c>
      <c r="N27" s="889" t="s">
        <v>55</v>
      </c>
      <c r="O27" s="923" t="s">
        <v>192</v>
      </c>
      <c r="P27" s="995">
        <v>43608</v>
      </c>
      <c r="Q27" s="892" t="s">
        <v>383</v>
      </c>
      <c r="R27" s="898" t="s">
        <v>341</v>
      </c>
      <c r="S27" s="158" t="s">
        <v>256</v>
      </c>
      <c r="T27" s="998" t="s">
        <v>72</v>
      </c>
      <c r="U27" s="1000">
        <v>43608</v>
      </c>
      <c r="V27" s="997" t="s">
        <v>374</v>
      </c>
      <c r="W27" s="997" t="s">
        <v>378</v>
      </c>
      <c r="X27" s="997"/>
      <c r="Y27" s="899" t="s">
        <v>193</v>
      </c>
      <c r="Z27" s="981">
        <f t="shared" si="2"/>
        <v>0</v>
      </c>
      <c r="AA27" s="982"/>
      <c r="AB27" s="982"/>
      <c r="AC27" s="982"/>
      <c r="AD27" s="982"/>
      <c r="AE27" s="980"/>
      <c r="AF27" s="980"/>
      <c r="AG27" s="980"/>
      <c r="AH27" s="980"/>
      <c r="AI27" s="980"/>
      <c r="AJ27" s="980"/>
    </row>
    <row r="28" spans="1:36" ht="41.4" x14ac:dyDescent="0.3">
      <c r="A28" s="940" t="s">
        <v>59</v>
      </c>
      <c r="B28" s="933" t="s">
        <v>684</v>
      </c>
      <c r="C28" s="1003"/>
      <c r="D28" s="1003"/>
      <c r="E28" s="1005" t="s">
        <v>77</v>
      </c>
      <c r="F28" s="1002"/>
      <c r="G28" s="1002"/>
      <c r="H28" s="939">
        <f>IF(C28&lt;&gt;"",'[2]CBL Score Standard'!$D84,IF(D28&lt;&gt;"",SUM('[2]CBL Score Standard'!$D84:$E84),IF(E28&lt;&gt;"",SUM('[2]CBL Score Standard'!$D84:$F84),IF(F28&lt;&gt;"",SUM('[2]CBL Score Standard'!$D84:$G84),IF(G28&lt;&gt;"",SUM('[2]CBL Score Standard'!$D84:$H84,0))))))</f>
        <v>2.8169014084507043E-2</v>
      </c>
      <c r="K28" s="1052"/>
      <c r="L28" s="1052"/>
      <c r="M28" s="934" t="s">
        <v>6</v>
      </c>
      <c r="N28" s="889" t="s">
        <v>55</v>
      </c>
      <c r="O28" s="923" t="s">
        <v>194</v>
      </c>
      <c r="P28" s="995">
        <v>43544</v>
      </c>
      <c r="Q28" s="976" t="s">
        <v>649</v>
      </c>
      <c r="R28" s="976" t="s">
        <v>650</v>
      </c>
      <c r="S28" s="889"/>
      <c r="T28" s="997"/>
      <c r="U28" s="997"/>
      <c r="V28" s="997" t="str">
        <f t="shared" si="3"/>
        <v/>
      </c>
      <c r="W28" s="997" t="s">
        <v>378</v>
      </c>
      <c r="X28" s="997"/>
      <c r="Y28" s="899" t="s">
        <v>195</v>
      </c>
      <c r="Z28" s="981">
        <f t="shared" si="2"/>
        <v>0</v>
      </c>
      <c r="AA28" s="982"/>
      <c r="AB28" s="982"/>
      <c r="AC28" s="982"/>
      <c r="AD28" s="982"/>
      <c r="AE28" s="980"/>
      <c r="AF28" s="980"/>
      <c r="AG28" s="980"/>
      <c r="AH28" s="980"/>
      <c r="AI28" s="980"/>
      <c r="AJ28" s="980"/>
    </row>
    <row r="29" spans="1:36" ht="27.6" x14ac:dyDescent="0.3">
      <c r="A29" s="940" t="s">
        <v>59</v>
      </c>
      <c r="B29" s="933" t="s">
        <v>683</v>
      </c>
      <c r="C29" s="1003"/>
      <c r="D29" s="1003"/>
      <c r="E29" s="1005" t="s">
        <v>77</v>
      </c>
      <c r="F29" s="1002"/>
      <c r="G29" s="1002"/>
      <c r="H29" s="939">
        <f>IF(C29&lt;&gt;"",'[2]CBL Score Standard'!$D85,IF(D29&lt;&gt;"",SUM('[2]CBL Score Standard'!$D85:$E85),IF(E29&lt;&gt;"",SUM('[2]CBL Score Standard'!$D85:$F85),IF(F29&lt;&gt;"",SUM('[2]CBL Score Standard'!$D85:$G85),IF(G29&lt;&gt;"",SUM('[2]CBL Score Standard'!$D85:$H85,0))))))</f>
        <v>2.8169014084507043E-2</v>
      </c>
      <c r="K29" s="1052"/>
      <c r="L29" s="1052"/>
      <c r="M29" s="934" t="s">
        <v>6</v>
      </c>
      <c r="N29" s="889" t="s">
        <v>55</v>
      </c>
      <c r="O29" s="923" t="s">
        <v>196</v>
      </c>
      <c r="P29" s="964" t="s">
        <v>145</v>
      </c>
      <c r="Q29" s="976" t="s">
        <v>651</v>
      </c>
      <c r="R29" s="976" t="s">
        <v>652</v>
      </c>
      <c r="S29" s="889"/>
      <c r="T29" s="997"/>
      <c r="U29" s="997"/>
      <c r="V29" s="997" t="str">
        <f t="shared" si="3"/>
        <v/>
      </c>
      <c r="W29" s="997" t="s">
        <v>378</v>
      </c>
      <c r="X29" s="997"/>
      <c r="Y29" s="899" t="s">
        <v>197</v>
      </c>
      <c r="Z29" s="981">
        <f t="shared" si="2"/>
        <v>0</v>
      </c>
      <c r="AA29" s="982"/>
      <c r="AB29" s="982"/>
      <c r="AC29" s="982"/>
      <c r="AD29" s="982"/>
      <c r="AE29" s="980"/>
      <c r="AF29" s="980"/>
      <c r="AG29" s="980"/>
      <c r="AH29" s="980"/>
      <c r="AI29" s="980"/>
      <c r="AJ29" s="980"/>
    </row>
    <row r="30" spans="1:36" ht="27.6" x14ac:dyDescent="0.3">
      <c r="A30" s="940" t="s">
        <v>149</v>
      </c>
      <c r="B30" s="933" t="s">
        <v>149</v>
      </c>
      <c r="C30" s="1002"/>
      <c r="D30" s="1002"/>
      <c r="E30" s="1005" t="s">
        <v>77</v>
      </c>
      <c r="F30" s="1002"/>
      <c r="G30" s="1002"/>
      <c r="H30" s="939">
        <f>IF(C30&lt;&gt;"",'[2]CBL Score Standard'!$D86,IF(D30&lt;&gt;"",SUM('[2]CBL Score Standard'!$D86:$E86),IF(E30&lt;&gt;"",SUM('[2]CBL Score Standard'!$D86:$F86),IF(F30&lt;&gt;"",SUM('[2]CBL Score Standard'!$D86:$G86),IF(G30&lt;&gt;"",SUM('[2]CBL Score Standard'!$D86:$H86,0))))))</f>
        <v>0.16558973290057469</v>
      </c>
      <c r="K30" s="1052"/>
      <c r="L30" s="1052"/>
      <c r="M30" s="934" t="s">
        <v>6</v>
      </c>
      <c r="N30" s="889" t="s">
        <v>55</v>
      </c>
      <c r="O30" s="923" t="s">
        <v>198</v>
      </c>
      <c r="P30" s="965"/>
      <c r="Q30" s="892" t="s">
        <v>199</v>
      </c>
      <c r="R30" s="898" t="s">
        <v>200</v>
      </c>
      <c r="S30" s="889"/>
      <c r="T30" s="997"/>
      <c r="U30" s="997"/>
      <c r="V30" s="997" t="str">
        <f t="shared" si="3"/>
        <v/>
      </c>
      <c r="W30" s="997" t="s">
        <v>378</v>
      </c>
      <c r="X30" s="997"/>
      <c r="Y30" s="902" t="s">
        <v>201</v>
      </c>
      <c r="Z30" s="981">
        <f t="shared" si="2"/>
        <v>0</v>
      </c>
      <c r="AA30" s="982"/>
      <c r="AB30" s="982"/>
      <c r="AC30" s="982"/>
      <c r="AD30" s="982"/>
      <c r="AE30" s="980"/>
      <c r="AF30" s="980"/>
      <c r="AG30" s="980"/>
      <c r="AH30" s="980"/>
      <c r="AI30" s="980"/>
      <c r="AJ30" s="980"/>
    </row>
    <row r="31" spans="1:36" ht="27.6" x14ac:dyDescent="0.3">
      <c r="A31" s="940" t="s">
        <v>149</v>
      </c>
      <c r="B31" s="933" t="s">
        <v>370</v>
      </c>
      <c r="C31" s="1003"/>
      <c r="D31" s="1003"/>
      <c r="E31" s="132"/>
      <c r="F31" s="1002"/>
      <c r="G31" s="1002"/>
      <c r="H31" s="939" t="b">
        <f>IF(C31&lt;&gt;"",'[2]CBL Score Standard'!$D87,IF(D31&lt;&gt;"",SUM('[2]CBL Score Standard'!$D87:$E87),IF(E31&lt;&gt;"",SUM('[2]CBL Score Standard'!$D87:$F87),IF(F31&lt;&gt;"",SUM('[2]CBL Score Standard'!$D87:$G87),IF(G31&lt;&gt;"",SUM('[2]CBL Score Standard'!$D87:$H87,0))))))</f>
        <v>0</v>
      </c>
      <c r="K31" s="1052"/>
      <c r="L31" s="1052"/>
      <c r="M31" s="934" t="s">
        <v>6</v>
      </c>
      <c r="N31" s="889" t="s">
        <v>55</v>
      </c>
      <c r="O31" s="923" t="s">
        <v>202</v>
      </c>
      <c r="P31" s="995">
        <v>43629</v>
      </c>
      <c r="Q31" s="892" t="s">
        <v>384</v>
      </c>
      <c r="R31" s="898" t="s">
        <v>385</v>
      </c>
      <c r="S31" s="889"/>
      <c r="T31" s="997"/>
      <c r="U31" s="997"/>
      <c r="V31" s="997" t="str">
        <f t="shared" si="3"/>
        <v/>
      </c>
      <c r="W31" s="997" t="s">
        <v>378</v>
      </c>
      <c r="X31" s="997"/>
      <c r="Y31" s="902" t="s">
        <v>203</v>
      </c>
      <c r="Z31" s="981">
        <f t="shared" si="2"/>
        <v>0</v>
      </c>
      <c r="AA31" s="982"/>
      <c r="AB31" s="982"/>
      <c r="AC31" s="982"/>
      <c r="AD31" s="982"/>
      <c r="AE31" s="980"/>
      <c r="AF31" s="980"/>
      <c r="AG31" s="980"/>
      <c r="AH31" s="980"/>
      <c r="AI31" s="980"/>
      <c r="AJ31" s="980"/>
    </row>
    <row r="32" spans="1:36" ht="12.75" customHeight="1" x14ac:dyDescent="0.3">
      <c r="A32" s="940" t="s">
        <v>31</v>
      </c>
      <c r="B32" s="933" t="s">
        <v>660</v>
      </c>
      <c r="C32" s="1002"/>
      <c r="D32" s="1002"/>
      <c r="E32" s="1002"/>
      <c r="F32" s="1002" t="s">
        <v>77</v>
      </c>
      <c r="G32" s="1002"/>
      <c r="H32" s="939">
        <f>IF(C32&lt;&gt;"",'[2]CBL Score Standard'!$D88,IF(D32&lt;&gt;"",SUM('[2]CBL Score Standard'!$D88:$E88),IF(E32&lt;&gt;"",SUM('[2]CBL Score Standard'!$D88:$F88),IF(F32&lt;&gt;"",SUM('[2]CBL Score Standard'!$D88:$G88),IF(G32&lt;&gt;"",SUM('[2]CBL Score Standard'!$D88:$H88,0))))))</f>
        <v>0.18686632864525554</v>
      </c>
      <c r="K32" s="1052"/>
      <c r="L32" s="1052"/>
      <c r="M32" s="934" t="s">
        <v>6</v>
      </c>
      <c r="N32" s="889" t="s">
        <v>56</v>
      </c>
      <c r="O32" s="923" t="s">
        <v>427</v>
      </c>
      <c r="P32" s="995">
        <v>43613</v>
      </c>
      <c r="Q32" s="892" t="s">
        <v>167</v>
      </c>
      <c r="R32" s="898" t="s">
        <v>204</v>
      </c>
      <c r="S32" s="889" t="s">
        <v>256</v>
      </c>
      <c r="T32" s="997"/>
      <c r="U32" s="995">
        <v>43613</v>
      </c>
      <c r="V32" s="997" t="s">
        <v>374</v>
      </c>
      <c r="W32" s="997" t="s">
        <v>378</v>
      </c>
      <c r="X32" s="997"/>
      <c r="Y32" s="899" t="s">
        <v>205</v>
      </c>
      <c r="Z32" s="981">
        <f t="shared" ca="1" si="2"/>
        <v>3.1666666666666665</v>
      </c>
      <c r="AA32" s="982">
        <v>42979</v>
      </c>
      <c r="AB32" s="982">
        <f ca="1">TODAY()</f>
        <v>44144</v>
      </c>
      <c r="AC32" s="982"/>
      <c r="AD32" s="982"/>
      <c r="AE32" s="980"/>
      <c r="AF32" s="980"/>
      <c r="AG32" s="980"/>
      <c r="AH32" s="980"/>
      <c r="AI32" s="980"/>
      <c r="AJ32" s="980"/>
    </row>
    <row r="33" spans="1:36" ht="12.75" customHeight="1" x14ac:dyDescent="0.3">
      <c r="A33" s="940" t="s">
        <v>31</v>
      </c>
      <c r="B33" s="933" t="s">
        <v>175</v>
      </c>
      <c r="C33" s="1003"/>
      <c r="D33" s="1002"/>
      <c r="E33" s="1002"/>
      <c r="F33" s="1002" t="s">
        <v>77</v>
      </c>
      <c r="G33" s="1002"/>
      <c r="H33" s="939">
        <f>IF(C33&lt;&gt;"",'[2]CBL Score Standard'!$D89,IF(D33&lt;&gt;"",SUM('[2]CBL Score Standard'!$D89:$E89),IF(E33&lt;&gt;"",SUM('[2]CBL Score Standard'!$D89:$F89),IF(F33&lt;&gt;"",SUM('[2]CBL Score Standard'!$D89:$G89),IF(G33&lt;&gt;"",SUM('[2]CBL Score Standard'!$D89:$H89,0))))))</f>
        <v>0.18686632864525554</v>
      </c>
      <c r="K33" s="1052"/>
      <c r="L33" s="1052"/>
      <c r="M33" s="934" t="s">
        <v>6</v>
      </c>
      <c r="N33" s="889" t="s">
        <v>0</v>
      </c>
      <c r="O33" s="923" t="s">
        <v>426</v>
      </c>
      <c r="P33" s="892" t="s">
        <v>145</v>
      </c>
      <c r="Q33" s="892" t="s">
        <v>206</v>
      </c>
      <c r="R33" s="893" t="s">
        <v>206</v>
      </c>
      <c r="S33" s="889"/>
      <c r="T33" s="997"/>
      <c r="U33" s="997"/>
      <c r="V33" s="84" t="str">
        <f t="shared" si="3"/>
        <v>Passed</v>
      </c>
      <c r="W33" s="997" t="s">
        <v>377</v>
      </c>
      <c r="X33" s="997" t="s">
        <v>377</v>
      </c>
      <c r="Y33" s="894"/>
      <c r="Z33" s="981">
        <f t="shared" si="2"/>
        <v>0</v>
      </c>
      <c r="AA33" s="982"/>
      <c r="AB33" s="982"/>
      <c r="AC33" s="982"/>
      <c r="AD33" s="982"/>
      <c r="AE33" s="980"/>
      <c r="AF33" s="980"/>
      <c r="AG33" s="980"/>
      <c r="AH33" s="980"/>
      <c r="AI33" s="980"/>
      <c r="AJ33" s="980"/>
    </row>
    <row r="34" spans="1:36" ht="12.75" customHeight="1" x14ac:dyDescent="0.3">
      <c r="A34" s="940" t="s">
        <v>46</v>
      </c>
      <c r="B34" s="933" t="s">
        <v>171</v>
      </c>
      <c r="C34" s="1003"/>
      <c r="D34" s="1002"/>
      <c r="E34" s="1002"/>
      <c r="F34" s="1002" t="s">
        <v>77</v>
      </c>
      <c r="G34" s="1002"/>
      <c r="H34" s="939">
        <f>IF(C34&lt;&gt;"",'[2]CBL Score Standard'!$D90,IF(D34&lt;&gt;"",SUM('[2]CBL Score Standard'!$D90:$E90),IF(E34&lt;&gt;"",SUM('[2]CBL Score Standard'!$D90:$F90),IF(F34&lt;&gt;"",SUM('[2]CBL Score Standard'!$D90:$G90),IF(G34&lt;&gt;"",SUM('[2]CBL Score Standard'!$D90:$H90,0))))))</f>
        <v>9.5957237736164644E-2</v>
      </c>
      <c r="K34" s="1052"/>
      <c r="L34" s="1052"/>
      <c r="M34" s="934" t="s">
        <v>6</v>
      </c>
      <c r="N34" s="889" t="s">
        <v>53</v>
      </c>
      <c r="O34" s="926" t="s">
        <v>371</v>
      </c>
      <c r="P34" s="892" t="s">
        <v>145</v>
      </c>
      <c r="Q34" s="892" t="s">
        <v>164</v>
      </c>
      <c r="R34" s="898" t="s">
        <v>207</v>
      </c>
      <c r="S34" s="889"/>
      <c r="T34" s="997"/>
      <c r="U34" s="997"/>
      <c r="V34" s="997" t="str">
        <f t="shared" si="3"/>
        <v>Passed</v>
      </c>
      <c r="W34" s="997" t="s">
        <v>377</v>
      </c>
      <c r="X34" s="997" t="s">
        <v>377</v>
      </c>
      <c r="Y34" s="902" t="s">
        <v>208</v>
      </c>
      <c r="Z34" s="981">
        <f t="shared" si="2"/>
        <v>0</v>
      </c>
      <c r="AA34" s="982"/>
      <c r="AB34" s="982"/>
      <c r="AC34" s="982"/>
      <c r="AD34" s="982"/>
      <c r="AE34" s="980"/>
      <c r="AF34" s="980"/>
      <c r="AG34" s="980"/>
      <c r="AH34" s="980"/>
      <c r="AI34" s="980"/>
      <c r="AJ34" s="980"/>
    </row>
    <row r="35" spans="1:36" ht="12.75" customHeight="1" x14ac:dyDescent="0.3">
      <c r="A35" s="940" t="s">
        <v>2</v>
      </c>
      <c r="B35" s="933" t="s">
        <v>234</v>
      </c>
      <c r="C35" s="1003"/>
      <c r="D35" s="1003"/>
      <c r="E35" s="1006"/>
      <c r="F35" s="1002"/>
      <c r="G35" s="1002"/>
      <c r="H35" s="939" t="b">
        <f>IF(C35&lt;&gt;"",'[2]CBL Score Standard'!$D91,IF(D35&lt;&gt;"",SUM('[2]CBL Score Standard'!$D91:$E91),IF(E35&lt;&gt;"",SUM('[2]CBL Score Standard'!$D91:$F91),IF(F35&lt;&gt;"",SUM('[2]CBL Score Standard'!$D91:$G91),IF(G35&lt;&gt;"",SUM('[2]CBL Score Standard'!$D91:$H91,0))))))</f>
        <v>0</v>
      </c>
      <c r="K35" s="1053"/>
      <c r="L35" s="1053"/>
      <c r="M35" s="934" t="s">
        <v>6</v>
      </c>
      <c r="N35" s="889" t="s">
        <v>54</v>
      </c>
      <c r="O35" s="923" t="s">
        <v>345</v>
      </c>
      <c r="P35" s="995">
        <v>43644</v>
      </c>
      <c r="Q35" s="892" t="s">
        <v>209</v>
      </c>
      <c r="R35" s="898" t="s">
        <v>210</v>
      </c>
      <c r="S35" s="889"/>
      <c r="T35" s="997"/>
      <c r="U35" s="997"/>
      <c r="V35" s="997" t="s">
        <v>374</v>
      </c>
      <c r="W35" s="997" t="s">
        <v>378</v>
      </c>
      <c r="X35" s="997"/>
      <c r="Y35" s="973" t="s">
        <v>629</v>
      </c>
      <c r="Z35" s="981">
        <f t="shared" si="2"/>
        <v>0</v>
      </c>
      <c r="AA35" s="982"/>
      <c r="AB35" s="982"/>
      <c r="AC35" s="982"/>
      <c r="AD35" s="982"/>
      <c r="AE35" s="980"/>
      <c r="AF35" s="980"/>
      <c r="AG35" s="980"/>
      <c r="AH35" s="980"/>
      <c r="AI35" s="980"/>
      <c r="AJ35" s="980"/>
    </row>
    <row r="36" spans="1:36" ht="12.75" customHeight="1" x14ac:dyDescent="0.3">
      <c r="A36" s="940" t="s">
        <v>54</v>
      </c>
      <c r="B36" s="933" t="s">
        <v>425</v>
      </c>
      <c r="C36" s="1002"/>
      <c r="D36" s="1002"/>
      <c r="E36" s="1002"/>
      <c r="F36" s="1002" t="s">
        <v>77</v>
      </c>
      <c r="G36" s="1002"/>
      <c r="H36" s="939">
        <f>IF(C36&lt;&gt;"",'[2]CBL Score Standard'!$D92,IF(D36&lt;&gt;"",SUM('[2]CBL Score Standard'!$D92:$E92),IF(E36&lt;&gt;"",SUM('[2]CBL Score Standard'!$D92:$F92),IF(F36&lt;&gt;"",SUM('[2]CBL Score Standard'!$D92:$G92),IF(G36&lt;&gt;"",SUM('[2]CBL Score Standard'!$D92:$H92,0))))))</f>
        <v>0.18686632864525554</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37.799999999999997" customHeight="1" x14ac:dyDescent="0.45">
      <c r="A37" s="940" t="s">
        <v>54</v>
      </c>
      <c r="B37" s="933" t="s">
        <v>345</v>
      </c>
      <c r="C37" s="1003"/>
      <c r="D37" s="1002"/>
      <c r="E37" s="1002"/>
      <c r="F37" s="1002" t="s">
        <v>77</v>
      </c>
      <c r="G37" s="1002"/>
      <c r="H37" s="939">
        <f>IF(C37&lt;&gt;"",'[2]CBL Score Standard'!$D93,IF(D37&lt;&gt;"",SUM('[2]CBL Score Standard'!$D93:$E93),IF(E37&lt;&gt;"",SUM('[2]CBL Score Standard'!$D93:$F93),IF(F37&lt;&gt;"",SUM('[2]CBL Score Standard'!$D93:$G93),IF(G37&lt;&gt;"",SUM('[2]CBL Score Standard'!$D93:$H93,0))))))</f>
        <v>9.5957237736164644E-2</v>
      </c>
      <c r="K37" s="1193" t="s">
        <v>211</v>
      </c>
      <c r="L37" s="1194"/>
      <c r="M37" s="1194"/>
      <c r="N37" s="1194"/>
      <c r="O37" s="1194"/>
      <c r="P37" s="1194"/>
      <c r="Q37" s="1194"/>
      <c r="R37" s="1194"/>
      <c r="S37" s="1194"/>
      <c r="T37" s="1194"/>
      <c r="U37" s="1194"/>
      <c r="V37" s="1194"/>
      <c r="W37" s="1194"/>
      <c r="X37" s="1194"/>
      <c r="Y37" s="1195"/>
      <c r="Z37" s="985"/>
      <c r="AA37" s="1048"/>
      <c r="AB37" s="1048"/>
      <c r="AC37" s="1048"/>
      <c r="AD37" s="1048"/>
      <c r="AE37" s="1048"/>
      <c r="AF37" s="1048"/>
      <c r="AG37" s="1048"/>
      <c r="AH37" s="1048"/>
      <c r="AI37" s="1048"/>
      <c r="AJ37" s="1048"/>
    </row>
    <row r="38" spans="1:36" ht="12.75" customHeight="1" x14ac:dyDescent="0.3">
      <c r="A38" s="940" t="s">
        <v>54</v>
      </c>
      <c r="B38" s="933" t="s">
        <v>231</v>
      </c>
      <c r="C38" s="1003"/>
      <c r="D38" s="1003"/>
      <c r="E38" s="1005"/>
      <c r="F38" s="1002" t="s">
        <v>77</v>
      </c>
      <c r="G38" s="1002"/>
      <c r="H38" s="939">
        <f>IF(C38&lt;&gt;"",'[2]CBL Score Standard'!$D94,IF(D38&lt;&gt;"",SUM('[2]CBL Score Standard'!$D94:$E94),IF(E38&lt;&gt;"",SUM('[2]CBL Score Standard'!$D94:$F94),IF(F38&lt;&gt;"",SUM('[2]CBL Score Standard'!$D94:$G94),IF(G38&lt;&gt;"",SUM('[2]CBL Score Standard'!$D94:$H94,0))))))</f>
        <v>3.536110278693437E-2</v>
      </c>
      <c r="K38" s="1211" t="s">
        <v>133</v>
      </c>
      <c r="L38" s="1211" t="s">
        <v>91</v>
      </c>
      <c r="M38" s="1182" t="s">
        <v>75</v>
      </c>
      <c r="N38" s="1184" t="s">
        <v>134</v>
      </c>
      <c r="O38" s="1184" t="s">
        <v>135</v>
      </c>
      <c r="P38" s="1055" t="s">
        <v>136</v>
      </c>
      <c r="Q38" s="1055" t="s">
        <v>137</v>
      </c>
      <c r="R38" s="1055" t="s">
        <v>138</v>
      </c>
      <c r="S38" s="1212" t="s">
        <v>139</v>
      </c>
      <c r="T38" s="1191" t="s">
        <v>344</v>
      </c>
      <c r="U38" s="1191" t="s">
        <v>342</v>
      </c>
      <c r="V38" s="1191" t="s">
        <v>343</v>
      </c>
      <c r="W38" s="1049" t="s">
        <v>375</v>
      </c>
      <c r="X38" s="1049" t="s">
        <v>376</v>
      </c>
      <c r="Y38" s="1055" t="s">
        <v>140</v>
      </c>
      <c r="Z38" s="1186" t="s">
        <v>667</v>
      </c>
      <c r="AA38" s="1172" t="s">
        <v>666</v>
      </c>
      <c r="AB38" s="1172"/>
      <c r="AC38" s="1172" t="s">
        <v>668</v>
      </c>
      <c r="AD38" s="1172"/>
      <c r="AE38" s="1172" t="s">
        <v>669</v>
      </c>
      <c r="AF38" s="1172"/>
      <c r="AG38" s="1172" t="s">
        <v>670</v>
      </c>
      <c r="AH38" s="1172"/>
      <c r="AI38" s="1172" t="s">
        <v>671</v>
      </c>
      <c r="AJ38" s="1172"/>
    </row>
    <row r="39" spans="1:36" ht="12.75" customHeight="1" x14ac:dyDescent="0.3">
      <c r="A39" s="940" t="s">
        <v>53</v>
      </c>
      <c r="B39" s="933" t="s">
        <v>371</v>
      </c>
      <c r="C39" s="1003"/>
      <c r="D39" s="1004"/>
      <c r="E39" s="1005" t="s">
        <v>77</v>
      </c>
      <c r="F39" s="1002"/>
      <c r="G39" s="1002"/>
      <c r="H39" s="939">
        <f>IF(C39&lt;&gt;"",'[2]CBL Score Standard'!$D95,IF(D39&lt;&gt;"",SUM('[2]CBL Score Standard'!$D95:$E95),IF(E39&lt;&gt;"",SUM('[2]CBL Score Standard'!$D95:$F95),IF(F39&lt;&gt;"",SUM('[2]CBL Score Standard'!$D95:$G95),IF(G39&lt;&gt;"",SUM('[2]CBL Score Standard'!$D95:$H95,0))))))</f>
        <v>3.7340320995741895E-2</v>
      </c>
      <c r="K39" s="1197"/>
      <c r="L39" s="1197"/>
      <c r="M39" s="1183"/>
      <c r="N39" s="1190"/>
      <c r="O39" s="1185"/>
      <c r="P39" s="888" t="s">
        <v>141</v>
      </c>
      <c r="Q39" s="1050"/>
      <c r="R39" s="1050"/>
      <c r="S39" s="1210"/>
      <c r="T39" s="1191"/>
      <c r="U39" s="1191"/>
      <c r="V39" s="1191"/>
      <c r="W39" s="1049"/>
      <c r="X39" s="1049"/>
      <c r="Y39" s="1050"/>
      <c r="Z39" s="1187"/>
      <c r="AA39" s="1047" t="s">
        <v>672</v>
      </c>
      <c r="AB39" s="1047" t="s">
        <v>673</v>
      </c>
      <c r="AC39" s="1047" t="s">
        <v>672</v>
      </c>
      <c r="AD39" s="1047" t="s">
        <v>673</v>
      </c>
      <c r="AE39" s="1047" t="s">
        <v>672</v>
      </c>
      <c r="AF39" s="1047" t="s">
        <v>673</v>
      </c>
      <c r="AG39" s="1047" t="s">
        <v>672</v>
      </c>
      <c r="AH39" s="1047" t="s">
        <v>673</v>
      </c>
      <c r="AI39" s="1047" t="s">
        <v>672</v>
      </c>
      <c r="AJ39" s="1047" t="s">
        <v>673</v>
      </c>
    </row>
    <row r="40" spans="1:36" ht="12.75" customHeight="1" x14ac:dyDescent="0.3">
      <c r="A40" s="940" t="s">
        <v>53</v>
      </c>
      <c r="B40" s="933" t="s">
        <v>223</v>
      </c>
      <c r="C40" s="1003"/>
      <c r="D40" s="1003"/>
      <c r="E40" s="1005" t="s">
        <v>77</v>
      </c>
      <c r="F40" s="1002"/>
      <c r="G40" s="1002"/>
      <c r="H40" s="939">
        <f>IF(C40&lt;&gt;"",'[2]CBL Score Standard'!$D96,IF(D40&lt;&gt;"",SUM('[2]CBL Score Standard'!$D96:$E96),IF(E40&lt;&gt;"",SUM('[2]CBL Score Standard'!$D96:$F96),IF(F40&lt;&gt;"",SUM('[2]CBL Score Standard'!$D96:$G96),IF(G40&lt;&gt;"",SUM('[2]CBL Score Standard'!$D96:$H96,0))))))</f>
        <v>1.4084507042253521E-2</v>
      </c>
      <c r="K40" s="1051" t="s">
        <v>142</v>
      </c>
      <c r="L40" s="1051" t="s">
        <v>143</v>
      </c>
      <c r="M40" s="934" t="s">
        <v>7</v>
      </c>
      <c r="N40" s="889" t="s">
        <v>56</v>
      </c>
      <c r="O40" s="923" t="s">
        <v>663</v>
      </c>
      <c r="P40" s="964" t="s">
        <v>145</v>
      </c>
      <c r="Q40" s="892" t="s">
        <v>212</v>
      </c>
      <c r="R40" s="898" t="s">
        <v>213</v>
      </c>
      <c r="S40" s="889"/>
      <c r="T40" s="997"/>
      <c r="U40" s="997"/>
      <c r="V40" s="997" t="s">
        <v>374</v>
      </c>
      <c r="W40" s="997" t="s">
        <v>378</v>
      </c>
      <c r="X40" s="997"/>
      <c r="Y40" s="899" t="s">
        <v>214</v>
      </c>
      <c r="Z40" s="981">
        <f t="shared" ref="Z40:Z55" si="4">DATEDIF(AA40,AB40,"m")/12+DATEDIF(AC40,AD40,"m")/12+DATEDIF(AE40,AF40,"m")/12+DATEDIF(AG40,AH40,"m")/12+DATEDIF(AI40,AJ40,"m")/12</f>
        <v>0</v>
      </c>
      <c r="AA40" s="982"/>
      <c r="AB40" s="982"/>
      <c r="AC40" s="982"/>
      <c r="AD40" s="982"/>
      <c r="AE40" s="980"/>
      <c r="AF40" s="980"/>
      <c r="AG40" s="980"/>
      <c r="AH40" s="980"/>
      <c r="AI40" s="980"/>
      <c r="AJ40" s="980"/>
    </row>
    <row r="41" spans="1:36" ht="41.4" x14ac:dyDescent="0.3">
      <c r="A41" s="940" t="s">
        <v>53</v>
      </c>
      <c r="B41" s="933" t="s">
        <v>226</v>
      </c>
      <c r="C41" s="1003"/>
      <c r="D41" s="1003"/>
      <c r="E41" s="1005" t="s">
        <v>77</v>
      </c>
      <c r="F41" s="1002"/>
      <c r="G41" s="1002"/>
      <c r="H41" s="939">
        <f>IF(C41&lt;&gt;"",'[2]CBL Score Standard'!$D97,IF(D41&lt;&gt;"",SUM('[2]CBL Score Standard'!$D97:$E97),IF(E41&lt;&gt;"",SUM('[2]CBL Score Standard'!$D97:$F97),IF(F41&lt;&gt;"",SUM('[2]CBL Score Standard'!$D97:$G97),IF(G41&lt;&gt;"",SUM('[2]CBL Score Standard'!$D97:$H97,0))))))</f>
        <v>1.4084507042253521E-2</v>
      </c>
      <c r="K41" s="1052"/>
      <c r="L41" s="1052"/>
      <c r="M41" s="934" t="s">
        <v>7</v>
      </c>
      <c r="N41" s="889" t="s">
        <v>56</v>
      </c>
      <c r="O41" s="923" t="s">
        <v>215</v>
      </c>
      <c r="P41" s="966"/>
      <c r="Q41" s="892" t="s">
        <v>164</v>
      </c>
      <c r="R41" s="898" t="s">
        <v>207</v>
      </c>
      <c r="S41" s="889"/>
      <c r="T41" s="997"/>
      <c r="U41" s="997"/>
      <c r="V41" s="84" t="str">
        <f t="shared" ref="V41:V44" si="5">IF(AND(W41="Y",X41="Y"),"Passed",IF(T41="M","Passed", ""))</f>
        <v>Passed</v>
      </c>
      <c r="W41" s="997" t="s">
        <v>377</v>
      </c>
      <c r="X41" s="997" t="s">
        <v>377</v>
      </c>
      <c r="Y41" s="902" t="s">
        <v>216</v>
      </c>
      <c r="Z41" s="981">
        <f t="shared" si="4"/>
        <v>1.3333333333333335</v>
      </c>
      <c r="AA41" s="982">
        <v>42856</v>
      </c>
      <c r="AB41" s="982">
        <v>42978</v>
      </c>
      <c r="AC41" s="982">
        <v>42979</v>
      </c>
      <c r="AD41" s="982">
        <v>43132</v>
      </c>
      <c r="AE41" s="982">
        <v>43221</v>
      </c>
      <c r="AF41" s="982">
        <v>43466</v>
      </c>
      <c r="AG41" s="980"/>
      <c r="AH41" s="980"/>
      <c r="AI41" s="980"/>
      <c r="AJ41" s="980"/>
    </row>
    <row r="42" spans="1:36" ht="41.4"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52"/>
      <c r="L42" s="1052"/>
      <c r="M42" s="934" t="s">
        <v>7</v>
      </c>
      <c r="N42" s="889" t="s">
        <v>55</v>
      </c>
      <c r="O42" s="927" t="s">
        <v>664</v>
      </c>
      <c r="P42" s="966"/>
      <c r="Q42" s="976" t="s">
        <v>653</v>
      </c>
      <c r="R42" s="976" t="s">
        <v>654</v>
      </c>
      <c r="S42" s="889"/>
      <c r="T42" s="997"/>
      <c r="U42" s="997"/>
      <c r="V42" s="997" t="s">
        <v>374</v>
      </c>
      <c r="W42" s="997" t="s">
        <v>378</v>
      </c>
      <c r="X42" s="997"/>
      <c r="Y42" s="905" t="s">
        <v>249</v>
      </c>
      <c r="Z42" s="981">
        <f t="shared" si="4"/>
        <v>0</v>
      </c>
      <c r="AA42" s="982"/>
      <c r="AB42" s="982"/>
      <c r="AC42" s="982"/>
      <c r="AD42" s="982"/>
      <c r="AE42" s="980"/>
      <c r="AF42" s="980"/>
      <c r="AG42" s="980"/>
      <c r="AH42" s="980"/>
      <c r="AI42" s="980"/>
      <c r="AJ42" s="980"/>
    </row>
    <row r="43" spans="1:36" ht="12.75" customHeight="1" x14ac:dyDescent="0.3">
      <c r="A43" s="940" t="s">
        <v>0</v>
      </c>
      <c r="B43" s="933" t="s">
        <v>426</v>
      </c>
      <c r="C43" s="1003"/>
      <c r="D43" s="1002"/>
      <c r="E43" s="1005"/>
      <c r="F43" s="1002" t="s">
        <v>77</v>
      </c>
      <c r="G43" s="1002"/>
      <c r="H43" s="939">
        <f>IF(C43&lt;&gt;"",'[2]CBL Score Standard'!$D99,IF(D43&lt;&gt;"",SUM('[2]CBL Score Standard'!$D99:$E99),IF(E43&lt;&gt;"",SUM('[2]CBL Score Standard'!$D99:$F99),IF(F43&lt;&gt;"",SUM('[2]CBL Score Standard'!$D99:$G99),IF(G43&lt;&gt;"",SUM('[2]CBL Score Standard'!$D99:$H99,0))))))</f>
        <v>9.5957237736164644E-2</v>
      </c>
      <c r="K43" s="1052"/>
      <c r="L43" s="1052"/>
      <c r="M43" s="934" t="s">
        <v>7</v>
      </c>
      <c r="N43" s="889" t="s">
        <v>55</v>
      </c>
      <c r="O43" s="923" t="s">
        <v>448</v>
      </c>
      <c r="P43" s="965"/>
      <c r="Q43" s="976" t="s">
        <v>655</v>
      </c>
      <c r="R43" s="976" t="s">
        <v>656</v>
      </c>
      <c r="S43" s="889"/>
      <c r="T43" s="997"/>
      <c r="U43" s="997"/>
      <c r="V43" s="84" t="str">
        <f t="shared" si="5"/>
        <v>Passed</v>
      </c>
      <c r="W43" s="997" t="s">
        <v>377</v>
      </c>
      <c r="X43" s="997" t="s">
        <v>377</v>
      </c>
      <c r="Y43" s="902" t="s">
        <v>219</v>
      </c>
      <c r="Z43" s="981">
        <f t="shared" ca="1" si="4"/>
        <v>2.3333333333333335</v>
      </c>
      <c r="AA43" s="982">
        <v>43264</v>
      </c>
      <c r="AB43" s="982">
        <f ca="1">TODAY()</f>
        <v>44144</v>
      </c>
      <c r="AC43" s="982"/>
      <c r="AD43" s="982"/>
      <c r="AE43" s="980"/>
      <c r="AF43" s="980"/>
      <c r="AG43" s="980"/>
      <c r="AH43" s="980"/>
      <c r="AI43" s="980"/>
      <c r="AJ43" s="980"/>
    </row>
    <row r="44" spans="1:36" ht="12.75" customHeight="1" x14ac:dyDescent="0.3">
      <c r="A44" s="940" t="s">
        <v>41</v>
      </c>
      <c r="B44" s="933" t="s">
        <v>450</v>
      </c>
      <c r="C44" s="1002"/>
      <c r="D44" s="1002"/>
      <c r="E44" s="1005"/>
      <c r="F44" s="1002" t="s">
        <v>77</v>
      </c>
      <c r="G44" s="1002"/>
      <c r="H44" s="939">
        <f>IF(C44&lt;&gt;"",'[2]CBL Score Standard'!$D100,IF(D44&lt;&gt;"",SUM('[2]CBL Score Standard'!$D100:$E100),IF(E44&lt;&gt;"",SUM('[2]CBL Score Standard'!$D100:$F100),IF(F44&lt;&gt;"",SUM('[2]CBL Score Standard'!$D100:$G100),IF(G44&lt;&gt;"",SUM('[2]CBL Score Standard'!$D100:$H100,0))))))</f>
        <v>0.18686632864525554</v>
      </c>
      <c r="K44" s="1052"/>
      <c r="L44" s="1052"/>
      <c r="M44" s="934" t="s">
        <v>7</v>
      </c>
      <c r="N44" s="889" t="s">
        <v>55</v>
      </c>
      <c r="O44" s="923" t="s">
        <v>185</v>
      </c>
      <c r="P44" s="1051" t="s">
        <v>145</v>
      </c>
      <c r="Q44" s="976" t="s">
        <v>220</v>
      </c>
      <c r="R44" s="976" t="s">
        <v>270</v>
      </c>
      <c r="S44" s="889"/>
      <c r="T44" s="997"/>
      <c r="U44" s="997"/>
      <c r="V44" s="997" t="str">
        <f t="shared" si="5"/>
        <v>Passed</v>
      </c>
      <c r="W44" s="997" t="s">
        <v>377</v>
      </c>
      <c r="X44" s="997" t="s">
        <v>377</v>
      </c>
      <c r="Y44" s="902" t="s">
        <v>186</v>
      </c>
      <c r="Z44" s="981">
        <f t="shared" si="4"/>
        <v>0</v>
      </c>
      <c r="AA44" s="982"/>
      <c r="AB44" s="982"/>
      <c r="AC44" s="982"/>
      <c r="AD44" s="982"/>
      <c r="AE44" s="980"/>
      <c r="AF44" s="980"/>
      <c r="AG44" s="980"/>
      <c r="AH44" s="980"/>
      <c r="AI44" s="980"/>
      <c r="AJ44" s="980"/>
    </row>
    <row r="45" spans="1:36" ht="12.75" customHeight="1" x14ac:dyDescent="0.3">
      <c r="A45" s="940" t="s">
        <v>41</v>
      </c>
      <c r="B45" s="933" t="s">
        <v>178</v>
      </c>
      <c r="C45" s="1003"/>
      <c r="D45" s="1002"/>
      <c r="E45" s="1005"/>
      <c r="F45" s="1002" t="s">
        <v>77</v>
      </c>
      <c r="G45" s="1002"/>
      <c r="H45" s="939">
        <f>IF(C45&lt;&gt;"",'[2]CBL Score Standard'!$D101,IF(D45&lt;&gt;"",SUM('[2]CBL Score Standard'!$D101:$E101),IF(E45&lt;&gt;"",SUM('[2]CBL Score Standard'!$D101:$F101),IF(F45&lt;&gt;"",SUM('[2]CBL Score Standard'!$D101:$G101),IF(G45&lt;&gt;"",SUM('[2]CBL Score Standard'!$D101:$H101,0))))))</f>
        <v>9.5957237736164644E-2</v>
      </c>
      <c r="K45" s="1052"/>
      <c r="L45" s="1052"/>
      <c r="M45" s="934" t="s">
        <v>7</v>
      </c>
      <c r="N45" s="889" t="s">
        <v>55</v>
      </c>
      <c r="O45" s="923" t="s">
        <v>694</v>
      </c>
      <c r="P45" s="995">
        <v>43539</v>
      </c>
      <c r="Q45" s="976" t="s">
        <v>658</v>
      </c>
      <c r="R45" s="976" t="s">
        <v>657</v>
      </c>
      <c r="S45" s="889"/>
      <c r="T45" s="997"/>
      <c r="U45" s="997"/>
      <c r="V45" s="394" t="s">
        <v>374</v>
      </c>
      <c r="W45" s="997" t="s">
        <v>378</v>
      </c>
      <c r="X45" s="997"/>
      <c r="Y45" s="902" t="s">
        <v>186</v>
      </c>
      <c r="Z45" s="981">
        <f t="shared" si="4"/>
        <v>0</v>
      </c>
      <c r="AA45" s="982"/>
      <c r="AB45" s="982"/>
      <c r="AC45" s="982"/>
      <c r="AD45" s="982"/>
      <c r="AE45" s="980"/>
      <c r="AF45" s="980"/>
      <c r="AG45" s="980"/>
      <c r="AH45" s="980"/>
      <c r="AI45" s="980"/>
      <c r="AJ45" s="980"/>
    </row>
    <row r="46" spans="1:36" ht="12.75" customHeight="1" x14ac:dyDescent="0.3">
      <c r="A46" s="940" t="s">
        <v>229</v>
      </c>
      <c r="B46" s="933" t="s">
        <v>245</v>
      </c>
      <c r="C46" s="1003"/>
      <c r="D46" s="1003"/>
      <c r="E46" s="1006"/>
      <c r="F46" s="1003"/>
      <c r="G46" s="1002"/>
      <c r="H46" s="939" t="b">
        <f>IF(C46&lt;&gt;"",'[2]CBL Score Standard'!$D102,IF(D46&lt;&gt;"",SUM('[2]CBL Score Standard'!$D102:$E102),IF(E46&lt;&gt;"",SUM('[2]CBL Score Standard'!$D102:$F102),IF(F46&lt;&gt;"",SUM('[2]CBL Score Standard'!$D102:$G102),IF(G46&lt;&gt;"",SUM('[2]CBL Score Standard'!$D102:$H102,0))))))</f>
        <v>0</v>
      </c>
      <c r="K46" s="1052"/>
      <c r="L46" s="1052"/>
      <c r="M46" s="934" t="s">
        <v>7</v>
      </c>
      <c r="N46" s="889" t="s">
        <v>55</v>
      </c>
      <c r="O46" s="923" t="s">
        <v>665</v>
      </c>
      <c r="P46" s="995">
        <v>43607</v>
      </c>
      <c r="Q46" s="892" t="s">
        <v>221</v>
      </c>
      <c r="R46" s="898" t="s">
        <v>200</v>
      </c>
      <c r="S46" s="889"/>
      <c r="T46" s="997"/>
      <c r="U46" s="997"/>
      <c r="V46" s="394" t="s">
        <v>374</v>
      </c>
      <c r="W46" s="997" t="s">
        <v>378</v>
      </c>
      <c r="X46" s="997"/>
      <c r="Y46" s="899" t="s">
        <v>222</v>
      </c>
      <c r="Z46" s="981">
        <f t="shared" si="4"/>
        <v>0</v>
      </c>
      <c r="AA46" s="982"/>
      <c r="AB46" s="982"/>
      <c r="AC46" s="982"/>
      <c r="AD46" s="982"/>
      <c r="AE46" s="980"/>
      <c r="AF46" s="980"/>
      <c r="AG46" s="980"/>
      <c r="AH46" s="980"/>
      <c r="AI46" s="980"/>
      <c r="AJ46" s="980"/>
    </row>
    <row r="47" spans="1:36" ht="12.75" customHeight="1" x14ac:dyDescent="0.3">
      <c r="A47" s="940" t="s">
        <v>144</v>
      </c>
      <c r="B47" s="933" t="s">
        <v>372</v>
      </c>
      <c r="C47" s="1002"/>
      <c r="D47" s="1002"/>
      <c r="E47" s="1005"/>
      <c r="F47" s="1002" t="s">
        <v>77</v>
      </c>
      <c r="G47" s="1002"/>
      <c r="H47" s="939">
        <f>IF(C47&lt;&gt;"",'[2]CBL Score Standard'!$D103,IF(D47&lt;&gt;"",SUM('[2]CBL Score Standard'!$D103:$E103),IF(E47&lt;&gt;"",SUM('[2]CBL Score Standard'!$D103:$F103),IF(F47&lt;&gt;"",SUM('[2]CBL Score Standard'!$D103:$G103),IF(G47&lt;&gt;"",SUM('[2]CBL Score Standard'!$D103:$H103,0))))))</f>
        <v>0.18686632864525554</v>
      </c>
      <c r="K47" s="1052"/>
      <c r="L47" s="1052"/>
      <c r="M47" s="934" t="s">
        <v>7</v>
      </c>
      <c r="N47" s="889" t="s">
        <v>53</v>
      </c>
      <c r="O47" s="923" t="s">
        <v>223</v>
      </c>
      <c r="P47" s="906">
        <v>43621</v>
      </c>
      <c r="Q47" s="891" t="s">
        <v>224</v>
      </c>
      <c r="R47" s="907" t="s">
        <v>225</v>
      </c>
      <c r="S47" s="903" t="s">
        <v>256</v>
      </c>
      <c r="T47" s="998" t="s">
        <v>72</v>
      </c>
      <c r="U47" s="611">
        <v>43621</v>
      </c>
      <c r="V47" s="997" t="s">
        <v>374</v>
      </c>
      <c r="W47" s="997" t="s">
        <v>378</v>
      </c>
      <c r="X47" s="997"/>
      <c r="Y47" s="908" t="s">
        <v>632</v>
      </c>
      <c r="Z47" s="981">
        <f t="shared" si="4"/>
        <v>0</v>
      </c>
      <c r="AA47" s="982"/>
      <c r="AB47" s="982"/>
      <c r="AC47" s="982"/>
      <c r="AD47" s="982"/>
      <c r="AE47" s="980"/>
      <c r="AF47" s="980"/>
      <c r="AG47" s="980"/>
      <c r="AH47" s="980"/>
      <c r="AI47" s="980"/>
      <c r="AJ47" s="980"/>
    </row>
    <row r="48" spans="1:36" ht="12.75" customHeight="1" x14ac:dyDescent="0.3">
      <c r="A48" s="940" t="s">
        <v>144</v>
      </c>
      <c r="B48" s="933" t="s">
        <v>373</v>
      </c>
      <c r="C48" s="1002"/>
      <c r="D48" s="1002"/>
      <c r="E48" s="1005"/>
      <c r="F48" s="1002" t="s">
        <v>77</v>
      </c>
      <c r="G48" s="1002"/>
      <c r="H48" s="939">
        <f>IF(C48&lt;&gt;"",'[2]CBL Score Standard'!$D104,IF(D48&lt;&gt;"",SUM('[2]CBL Score Standard'!$D104:$E104),IF(E48&lt;&gt;"",SUM('[2]CBL Score Standard'!$D104:$F104),IF(F48&lt;&gt;"",SUM('[2]CBL Score Standard'!$D104:$G104),IF(G48&lt;&gt;"",SUM('[2]CBL Score Standard'!$D104:$H104,0))))))</f>
        <v>0.18686632864525554</v>
      </c>
      <c r="K48" s="1052"/>
      <c r="L48" s="1052"/>
      <c r="M48" s="934" t="s">
        <v>7</v>
      </c>
      <c r="N48" s="889" t="s">
        <v>53</v>
      </c>
      <c r="O48" s="923" t="s">
        <v>226</v>
      </c>
      <c r="P48" s="906">
        <v>43602</v>
      </c>
      <c r="Q48" s="891" t="s">
        <v>227</v>
      </c>
      <c r="R48" s="907" t="s">
        <v>228</v>
      </c>
      <c r="S48" s="903" t="s">
        <v>256</v>
      </c>
      <c r="T48" s="998" t="s">
        <v>72</v>
      </c>
      <c r="U48" s="999">
        <v>43761</v>
      </c>
      <c r="V48" s="1001" t="s">
        <v>374</v>
      </c>
      <c r="W48" s="997" t="s">
        <v>378</v>
      </c>
      <c r="X48" s="997"/>
      <c r="Y48" s="908" t="s">
        <v>633</v>
      </c>
      <c r="Z48" s="981">
        <f t="shared" si="4"/>
        <v>0</v>
      </c>
      <c r="AA48" s="982"/>
      <c r="AB48" s="982"/>
      <c r="AC48" s="982"/>
      <c r="AD48" s="982"/>
      <c r="AE48" s="980"/>
      <c r="AF48" s="980"/>
      <c r="AG48" s="980"/>
      <c r="AH48" s="980"/>
      <c r="AI48" s="980"/>
      <c r="AJ48" s="980"/>
    </row>
    <row r="49" spans="1:36" ht="12.75" customHeight="1" x14ac:dyDescent="0.3">
      <c r="A49" s="940" t="s">
        <v>144</v>
      </c>
      <c r="B49" s="933" t="s">
        <v>452</v>
      </c>
      <c r="C49" s="1002"/>
      <c r="D49" s="1002"/>
      <c r="E49" s="1005"/>
      <c r="F49" s="1002" t="s">
        <v>77</v>
      </c>
      <c r="G49" s="1002"/>
      <c r="H49" s="939">
        <f>IF(C49&lt;&gt;"",'[2]CBL Score Standard'!$D105,IF(D49&lt;&gt;"",SUM('[2]CBL Score Standard'!$D105:$E105),IF(E49&lt;&gt;"",SUM('[2]CBL Score Standard'!$D105:$F105),IF(F49&lt;&gt;"",SUM('[2]CBL Score Standard'!$D105:$G105),IF(G49&lt;&gt;"",SUM('[2]CBL Score Standard'!$D105:$H105,0))))))</f>
        <v>0.18686632864525554</v>
      </c>
      <c r="K49" s="1052"/>
      <c r="L49" s="1052"/>
      <c r="M49" s="934" t="s">
        <v>7</v>
      </c>
      <c r="N49" s="889" t="s">
        <v>59</v>
      </c>
      <c r="O49" s="925" t="s">
        <v>684</v>
      </c>
      <c r="P49" s="906">
        <v>43623</v>
      </c>
      <c r="Q49" s="891" t="s">
        <v>153</v>
      </c>
      <c r="R49" s="907" t="s">
        <v>156</v>
      </c>
      <c r="S49" s="67" t="s">
        <v>256</v>
      </c>
      <c r="T49" s="998" t="s">
        <v>72</v>
      </c>
      <c r="U49" s="1000">
        <v>43754</v>
      </c>
      <c r="V49" s="1001" t="s">
        <v>374</v>
      </c>
      <c r="W49" s="997" t="s">
        <v>378</v>
      </c>
      <c r="X49" s="997"/>
      <c r="Y49" s="908" t="s">
        <v>631</v>
      </c>
      <c r="Z49" s="981">
        <f t="shared" ca="1" si="4"/>
        <v>1</v>
      </c>
      <c r="AA49" s="982">
        <v>43754</v>
      </c>
      <c r="AB49" s="982">
        <f ca="1">TODAY()</f>
        <v>44144</v>
      </c>
      <c r="AC49" s="982"/>
      <c r="AD49" s="982"/>
      <c r="AE49" s="980"/>
      <c r="AF49" s="980"/>
      <c r="AG49" s="980"/>
      <c r="AH49" s="980"/>
      <c r="AI49" s="980"/>
      <c r="AJ49" s="980"/>
    </row>
    <row r="50" spans="1:36" ht="25.5" customHeight="1" x14ac:dyDescent="0.3">
      <c r="A50" s="940" t="s">
        <v>144</v>
      </c>
      <c r="B50" s="933" t="s">
        <v>517</v>
      </c>
      <c r="C50" s="1002"/>
      <c r="D50" s="1002"/>
      <c r="E50" s="1005"/>
      <c r="F50" s="1002" t="s">
        <v>77</v>
      </c>
      <c r="G50" s="1002"/>
      <c r="H50" s="939">
        <f>IF(C50&lt;&gt;"",'[2]CBL Score Standard'!$D106,IF(D50&lt;&gt;"",SUM('[2]CBL Score Standard'!$D106:$E106),IF(E50&lt;&gt;"",SUM('[2]CBL Score Standard'!$D106:$F106),IF(F50&lt;&gt;"",SUM('[2]CBL Score Standard'!$D106:$G106),IF(G50&lt;&gt;"",SUM('[2]CBL Score Standard'!$D106:$H106,0))))))</f>
        <v>0.18686632864525554</v>
      </c>
      <c r="K50" s="1052"/>
      <c r="L50" s="1052"/>
      <c r="M50" s="934" t="s">
        <v>7</v>
      </c>
      <c r="N50" s="889" t="s">
        <v>59</v>
      </c>
      <c r="O50" s="925" t="s">
        <v>683</v>
      </c>
      <c r="P50" s="906">
        <v>43623</v>
      </c>
      <c r="Q50" s="891" t="s">
        <v>153</v>
      </c>
      <c r="R50" s="907" t="s">
        <v>156</v>
      </c>
      <c r="S50" s="67" t="s">
        <v>256</v>
      </c>
      <c r="T50" s="998" t="s">
        <v>72</v>
      </c>
      <c r="U50" s="1000">
        <v>43754</v>
      </c>
      <c r="V50" s="1001" t="s">
        <v>374</v>
      </c>
      <c r="W50" s="997" t="s">
        <v>378</v>
      </c>
      <c r="X50" s="997"/>
      <c r="Y50" s="908" t="s">
        <v>631</v>
      </c>
      <c r="Z50" s="981">
        <f t="shared" si="4"/>
        <v>0</v>
      </c>
      <c r="AA50" s="982"/>
      <c r="AB50" s="982"/>
      <c r="AC50" s="982"/>
      <c r="AD50" s="982"/>
      <c r="AE50" s="980"/>
      <c r="AF50" s="980"/>
      <c r="AG50" s="980"/>
      <c r="AH50" s="980"/>
      <c r="AI50" s="980"/>
      <c r="AJ50" s="980"/>
    </row>
    <row r="51" spans="1:36" ht="12.75" customHeight="1" x14ac:dyDescent="0.3">
      <c r="A51" s="940" t="s">
        <v>144</v>
      </c>
      <c r="B51" s="933" t="s">
        <v>661</v>
      </c>
      <c r="C51" s="1002"/>
      <c r="D51" s="1002"/>
      <c r="E51" s="1005"/>
      <c r="F51" s="1002" t="s">
        <v>77</v>
      </c>
      <c r="G51" s="1002"/>
      <c r="H51" s="939">
        <f>IF(C51&lt;&gt;"",'[2]CBL Score Standard'!$D107,IF(D51&lt;&gt;"",SUM('[2]CBL Score Standard'!$D107:$E107),IF(E51&lt;&gt;"",SUM('[2]CBL Score Standard'!$D107:$F107),IF(F51&lt;&gt;"",SUM('[2]CBL Score Standard'!$D107:$G107),IF(G51&lt;&gt;"",SUM('[2]CBL Score Standard'!$D107:$H107,0))))))</f>
        <v>0.18686632864525554</v>
      </c>
      <c r="K51" s="1052"/>
      <c r="L51" s="1052"/>
      <c r="M51" s="934" t="s">
        <v>7</v>
      </c>
      <c r="N51" s="889" t="s">
        <v>56</v>
      </c>
      <c r="O51" s="925" t="s">
        <v>67</v>
      </c>
      <c r="P51" s="906"/>
      <c r="Q51" s="891"/>
      <c r="R51" s="907"/>
      <c r="S51" s="997"/>
      <c r="T51" s="997"/>
      <c r="U51" s="997"/>
      <c r="V51" s="997" t="s">
        <v>374</v>
      </c>
      <c r="W51" s="997"/>
      <c r="X51" s="997"/>
      <c r="Y51" s="908" t="s">
        <v>634</v>
      </c>
      <c r="Z51" s="981">
        <f t="shared" si="4"/>
        <v>0</v>
      </c>
      <c r="AA51" s="982"/>
      <c r="AB51" s="982"/>
      <c r="AC51" s="982"/>
      <c r="AD51" s="982"/>
      <c r="AE51" s="980"/>
      <c r="AF51" s="980"/>
      <c r="AG51" s="980"/>
      <c r="AH51" s="980"/>
      <c r="AI51" s="980"/>
      <c r="AJ51" s="980"/>
    </row>
    <row r="52" spans="1:36" ht="12.75" customHeight="1" x14ac:dyDescent="0.3">
      <c r="A52" s="940" t="s">
        <v>144</v>
      </c>
      <c r="B52" s="933" t="s">
        <v>662</v>
      </c>
      <c r="C52" s="1004"/>
      <c r="D52" s="1004"/>
      <c r="E52" s="132"/>
      <c r="F52" s="1002" t="s">
        <v>77</v>
      </c>
      <c r="G52" s="1002"/>
      <c r="H52" s="939">
        <f>IF(C52&lt;&gt;"",'[2]CBL Score Standard'!$D108,IF(D52&lt;&gt;"",SUM('[2]CBL Score Standard'!$D108:$E108),IF(E52&lt;&gt;"",SUM('[2]CBL Score Standard'!$D108:$F108),IF(F52&lt;&gt;"",SUM('[2]CBL Score Standard'!$D108:$G108),IF(G52&lt;&gt;"",SUM('[2]CBL Score Standard'!$D108:$H108,0))))))</f>
        <v>0.18686632864525554</v>
      </c>
      <c r="K52" s="1052"/>
      <c r="L52" s="1052"/>
      <c r="M52" s="934" t="s">
        <v>7</v>
      </c>
      <c r="N52" s="889" t="s">
        <v>55</v>
      </c>
      <c r="O52" s="925" t="s">
        <v>1</v>
      </c>
      <c r="P52" s="906"/>
      <c r="Q52" s="891"/>
      <c r="R52" s="907"/>
      <c r="S52" s="997" t="s">
        <v>256</v>
      </c>
      <c r="T52" s="997"/>
      <c r="U52" s="999">
        <v>43763</v>
      </c>
      <c r="V52" s="1001" t="s">
        <v>374</v>
      </c>
      <c r="W52" s="997"/>
      <c r="X52" s="997"/>
      <c r="Y52" s="908" t="s">
        <v>635</v>
      </c>
      <c r="Z52" s="981">
        <f t="shared" si="4"/>
        <v>0</v>
      </c>
      <c r="AA52" s="982"/>
      <c r="AB52" s="982"/>
      <c r="AC52" s="982"/>
      <c r="AD52" s="982"/>
      <c r="AE52" s="980"/>
      <c r="AF52" s="980"/>
      <c r="AG52" s="980"/>
      <c r="AH52" s="980"/>
      <c r="AI52" s="980"/>
      <c r="AJ52" s="980"/>
    </row>
    <row r="53" spans="1:36" ht="41.4" x14ac:dyDescent="0.3">
      <c r="A53" s="940" t="s">
        <v>144</v>
      </c>
      <c r="B53" s="933" t="s">
        <v>187</v>
      </c>
      <c r="C53" s="1003"/>
      <c r="D53" s="1002"/>
      <c r="E53" s="1005" t="s">
        <v>77</v>
      </c>
      <c r="F53" s="1002"/>
      <c r="G53" s="1002"/>
      <c r="H53" s="939">
        <f>IF(C53&lt;&gt;"",'[2]CBL Score Standard'!$D109,IF(D53&lt;&gt;"",SUM('[2]CBL Score Standard'!$D109:$E109),IF(E53&lt;&gt;"",SUM('[2]CBL Score Standard'!$D109:$F109),IF(F53&lt;&gt;"",SUM('[2]CBL Score Standard'!$D109:$G109),IF(G53&lt;&gt;"",SUM('[2]CBL Score Standard'!$D109:$H109,0))))))</f>
        <v>7.468064199148379E-2</v>
      </c>
      <c r="K53" s="1052"/>
      <c r="L53" s="1052"/>
      <c r="M53" s="934" t="s">
        <v>7</v>
      </c>
      <c r="N53" s="889" t="s">
        <v>55</v>
      </c>
      <c r="O53" s="925" t="s">
        <v>419</v>
      </c>
      <c r="P53" s="890" t="s">
        <v>145</v>
      </c>
      <c r="Q53" s="891" t="s">
        <v>420</v>
      </c>
      <c r="R53" s="907" t="s">
        <v>420</v>
      </c>
      <c r="S53" s="903" t="s">
        <v>256</v>
      </c>
      <c r="T53" s="998" t="s">
        <v>72</v>
      </c>
      <c r="U53" s="999">
        <v>43763</v>
      </c>
      <c r="V53" s="1001" t="s">
        <v>374</v>
      </c>
      <c r="W53" s="997"/>
      <c r="X53" s="997"/>
      <c r="Y53" s="973" t="s">
        <v>630</v>
      </c>
      <c r="Z53" s="981">
        <f t="shared" si="4"/>
        <v>1.3333333333333335</v>
      </c>
      <c r="AA53" s="982">
        <v>42856</v>
      </c>
      <c r="AB53" s="982">
        <v>42978</v>
      </c>
      <c r="AC53" s="982">
        <v>42979</v>
      </c>
      <c r="AD53" s="982">
        <v>43132</v>
      </c>
      <c r="AE53" s="982">
        <v>43221</v>
      </c>
      <c r="AF53" s="982">
        <v>43466</v>
      </c>
      <c r="AG53" s="980"/>
      <c r="AH53" s="980"/>
      <c r="AI53" s="980"/>
      <c r="AJ53" s="980"/>
    </row>
    <row r="54" spans="1:36" ht="26.4" x14ac:dyDescent="0.3">
      <c r="A54" s="940" t="s">
        <v>144</v>
      </c>
      <c r="B54" s="933" t="s">
        <v>188</v>
      </c>
      <c r="C54" s="1003"/>
      <c r="D54" s="1002"/>
      <c r="E54" s="1005"/>
      <c r="F54" s="1002" t="s">
        <v>77</v>
      </c>
      <c r="G54" s="1002"/>
      <c r="H54" s="939">
        <f>IF(C54&lt;&gt;"",'[2]CBL Score Standard'!$D110,IF(D54&lt;&gt;"",SUM('[2]CBL Score Standard'!$D110:$E110),IF(E54&lt;&gt;"",SUM('[2]CBL Score Standard'!$D110:$F110),IF(F54&lt;&gt;"",SUM('[2]CBL Score Standard'!$D110:$G110),IF(G54&lt;&gt;"",SUM('[2]CBL Score Standard'!$D110:$H110,0))))))</f>
        <v>9.5957237736164644E-2</v>
      </c>
      <c r="K54" s="1052"/>
      <c r="L54" s="1052"/>
      <c r="M54" s="934" t="s">
        <v>7</v>
      </c>
      <c r="N54" s="889" t="s">
        <v>56</v>
      </c>
      <c r="O54" s="925" t="s">
        <v>421</v>
      </c>
      <c r="P54" s="890" t="s">
        <v>230</v>
      </c>
      <c r="Q54" s="891" t="s">
        <v>230</v>
      </c>
      <c r="R54" s="907" t="s">
        <v>230</v>
      </c>
      <c r="S54" s="903" t="s">
        <v>256</v>
      </c>
      <c r="T54" s="998" t="s">
        <v>72</v>
      </c>
      <c r="U54" s="999">
        <v>43763</v>
      </c>
      <c r="V54" s="1001" t="s">
        <v>374</v>
      </c>
      <c r="W54" s="997"/>
      <c r="X54" s="997"/>
      <c r="Y54" s="973" t="s">
        <v>628</v>
      </c>
      <c r="Z54" s="981">
        <f t="shared" si="4"/>
        <v>0</v>
      </c>
      <c r="AA54" s="982"/>
      <c r="AB54" s="982"/>
      <c r="AC54" s="982"/>
      <c r="AD54" s="982"/>
      <c r="AE54" s="980"/>
      <c r="AF54" s="980"/>
      <c r="AG54" s="980"/>
      <c r="AH54" s="980"/>
      <c r="AI54" s="980"/>
      <c r="AJ54" s="980"/>
    </row>
    <row r="55" spans="1:36" s="883" customFormat="1" ht="27.6" x14ac:dyDescent="0.3">
      <c r="A55" s="940" t="s">
        <v>144</v>
      </c>
      <c r="B55" s="933" t="s">
        <v>189</v>
      </c>
      <c r="C55" s="1003"/>
      <c r="D55" s="1004"/>
      <c r="E55" s="132"/>
      <c r="F55" s="1002" t="s">
        <v>77</v>
      </c>
      <c r="G55" s="1002"/>
      <c r="H55" s="939">
        <f>IF(C55&lt;&gt;"",'[2]CBL Score Standard'!$D111,IF(D55&lt;&gt;"",SUM('[2]CBL Score Standard'!$D111:$E111),IF(E55&lt;&gt;"",SUM('[2]CBL Score Standard'!$D111:$F111),IF(F55&lt;&gt;"",SUM('[2]CBL Score Standard'!$D111:$G111),IF(G55&lt;&gt;"",SUM('[2]CBL Score Standard'!$D111:$H111,0))))))</f>
        <v>5.8616916740422742E-2</v>
      </c>
      <c r="K55" s="1053"/>
      <c r="L55" s="1053"/>
      <c r="M55" s="934" t="s">
        <v>7</v>
      </c>
      <c r="N55" s="889" t="s">
        <v>54</v>
      </c>
      <c r="O55" s="925" t="s">
        <v>231</v>
      </c>
      <c r="P55" s="995">
        <v>43610</v>
      </c>
      <c r="Q55" s="892" t="s">
        <v>164</v>
      </c>
      <c r="R55" s="898" t="s">
        <v>165</v>
      </c>
      <c r="S55" s="158" t="s">
        <v>256</v>
      </c>
      <c r="T55" s="998" t="s">
        <v>72</v>
      </c>
      <c r="U55" s="999">
        <v>43756</v>
      </c>
      <c r="V55" s="1001" t="s">
        <v>374</v>
      </c>
      <c r="W55" s="997" t="s">
        <v>378</v>
      </c>
      <c r="X55" s="997"/>
      <c r="Y55" s="902" t="s">
        <v>232</v>
      </c>
      <c r="Z55" s="981">
        <f t="shared" ca="1" si="4"/>
        <v>1.75</v>
      </c>
      <c r="AA55" s="982">
        <v>43497</v>
      </c>
      <c r="AB55" s="982">
        <f ca="1">TODAY()</f>
        <v>44144</v>
      </c>
      <c r="AC55" s="982"/>
      <c r="AD55" s="982"/>
      <c r="AE55" s="980"/>
      <c r="AF55" s="980"/>
      <c r="AG55" s="980"/>
      <c r="AH55" s="980"/>
      <c r="AI55" s="980"/>
      <c r="AJ55" s="980"/>
    </row>
    <row r="56" spans="1:36" s="883" customFormat="1" x14ac:dyDescent="0.3">
      <c r="A56" s="940" t="s">
        <v>144</v>
      </c>
      <c r="B56" s="933" t="s">
        <v>190</v>
      </c>
      <c r="C56" s="1003"/>
      <c r="D56" s="1004"/>
      <c r="E56" s="1005" t="s">
        <v>77</v>
      </c>
      <c r="F56" s="1002"/>
      <c r="G56" s="1002"/>
      <c r="H56" s="939">
        <f>IF(C56&lt;&gt;"",'[2]CBL Score Standard'!$D112,IF(D56&lt;&gt;"",SUM('[2]CBL Score Standard'!$D112:$E112),IF(E56&lt;&gt;"",SUM('[2]CBL Score Standard'!$D112:$F112),IF(F56&lt;&gt;"",SUM('[2]CBL Score Standard'!$D112:$G112),IF(G56&lt;&gt;"",SUM('[2]CBL Score Standard'!$D112:$H112,0))))))</f>
        <v>3.7340320995741895E-2</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c r="E57" s="1002"/>
      <c r="F57" s="1002" t="s">
        <v>77</v>
      </c>
      <c r="G57" s="1002"/>
      <c r="H57" s="939">
        <f>IF(C57&lt;&gt;"",'[2]CBL Score Standard'!$D113,IF(D57&lt;&gt;"",SUM('[2]CBL Score Standard'!$D113:$E113),IF(E57&lt;&gt;"",SUM('[2]CBL Score Standard'!$D113:$F113),IF(F57&lt;&gt;"",SUM('[2]CBL Score Standard'!$D113:$G113),IF(G57&lt;&gt;"",SUM('[2]CBL Score Standard'!$D113:$H113,0))))))</f>
        <v>9.5957237736164644E-2</v>
      </c>
      <c r="K57" s="1193" t="s">
        <v>233</v>
      </c>
      <c r="L57" s="1194"/>
      <c r="M57" s="1194"/>
      <c r="N57" s="1194"/>
      <c r="O57" s="1194"/>
      <c r="P57" s="1194"/>
      <c r="Q57" s="1194"/>
      <c r="R57" s="1194"/>
      <c r="S57" s="1194"/>
      <c r="T57" s="1194"/>
      <c r="U57" s="1194"/>
      <c r="V57" s="1194"/>
      <c r="W57" s="1194"/>
      <c r="X57" s="1194"/>
      <c r="Y57" s="1195"/>
      <c r="Z57" s="985"/>
      <c r="AA57" s="1048"/>
      <c r="AB57" s="1048"/>
      <c r="AC57" s="1048"/>
      <c r="AD57" s="1048"/>
      <c r="AE57" s="1048"/>
      <c r="AF57" s="1048"/>
      <c r="AG57" s="1048"/>
      <c r="AH57" s="1048"/>
      <c r="AI57" s="1048"/>
      <c r="AJ57" s="1048"/>
    </row>
    <row r="58" spans="1:36" ht="23.4" customHeight="1" x14ac:dyDescent="0.3">
      <c r="A58" s="940" t="s">
        <v>55</v>
      </c>
      <c r="B58" s="933" t="s">
        <v>419</v>
      </c>
      <c r="C58" s="1003"/>
      <c r="D58" s="1003"/>
      <c r="E58" s="132"/>
      <c r="F58" s="1002" t="s">
        <v>77</v>
      </c>
      <c r="G58" s="1002"/>
      <c r="H58" s="939">
        <f>IF(C58&lt;&gt;"",'[2]CBL Score Standard'!$D114,IF(D58&lt;&gt;"",SUM('[2]CBL Score Standard'!$D114:$E114),IF(E58&lt;&gt;"",SUM('[2]CBL Score Standard'!$D114:$F114),IF(F58&lt;&gt;"",SUM('[2]CBL Score Standard'!$D114:$G114),IF(G58&lt;&gt;"",SUM('[2]CBL Score Standard'!$D114:$H114,0))))))</f>
        <v>4.9445609829187893E-2</v>
      </c>
      <c r="K58" s="1211" t="s">
        <v>133</v>
      </c>
      <c r="L58" s="1211" t="s">
        <v>91</v>
      </c>
      <c r="M58" s="1182" t="s">
        <v>75</v>
      </c>
      <c r="N58" s="1184" t="s">
        <v>134</v>
      </c>
      <c r="O58" s="1184" t="s">
        <v>135</v>
      </c>
      <c r="P58" s="1055" t="s">
        <v>136</v>
      </c>
      <c r="Q58" s="1055" t="s">
        <v>137</v>
      </c>
      <c r="R58" s="1055" t="s">
        <v>138</v>
      </c>
      <c r="S58" s="1212" t="s">
        <v>139</v>
      </c>
      <c r="T58" s="1191" t="s">
        <v>344</v>
      </c>
      <c r="U58" s="1191" t="s">
        <v>342</v>
      </c>
      <c r="V58" s="1191" t="s">
        <v>343</v>
      </c>
      <c r="W58" s="1049" t="s">
        <v>375</v>
      </c>
      <c r="X58" s="1049" t="s">
        <v>376</v>
      </c>
      <c r="Y58" s="1055"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940" t="s">
        <v>56</v>
      </c>
      <c r="B59" s="933" t="s">
        <v>421</v>
      </c>
      <c r="C59" s="1003"/>
      <c r="D59" s="1003"/>
      <c r="E59" s="132"/>
      <c r="F59" s="1002" t="s">
        <v>77</v>
      </c>
      <c r="G59" s="1002"/>
      <c r="H59" s="939">
        <f>IF(C59&lt;&gt;"",'[2]CBL Score Standard'!$D115,IF(D59&lt;&gt;"",SUM('[2]CBL Score Standard'!$D115:$E115),IF(E59&lt;&gt;"",SUM('[2]CBL Score Standard'!$D115:$F115),IF(F59&lt;&gt;"",SUM('[2]CBL Score Standard'!$D115:$G115),IF(G59&lt;&gt;"",SUM('[2]CBL Score Standard'!$D115:$H115,0))))))</f>
        <v>3.536110278693437E-2</v>
      </c>
      <c r="K59" s="1197"/>
      <c r="L59" s="1197"/>
      <c r="M59" s="1183"/>
      <c r="N59" s="1185"/>
      <c r="O59" s="1185"/>
      <c r="P59" s="888" t="s">
        <v>141</v>
      </c>
      <c r="Q59" s="1050"/>
      <c r="R59" s="1050"/>
      <c r="S59" s="1210"/>
      <c r="T59" s="1191"/>
      <c r="U59" s="1191"/>
      <c r="V59" s="1191"/>
      <c r="W59" s="1049"/>
      <c r="X59" s="1049"/>
      <c r="Y59" s="1050"/>
      <c r="Z59" s="1187"/>
      <c r="AA59" s="1047" t="s">
        <v>672</v>
      </c>
      <c r="AB59" s="1047" t="s">
        <v>673</v>
      </c>
      <c r="AC59" s="1047" t="s">
        <v>672</v>
      </c>
      <c r="AD59" s="1047" t="s">
        <v>673</v>
      </c>
      <c r="AE59" s="1047" t="s">
        <v>672</v>
      </c>
      <c r="AF59" s="1047" t="s">
        <v>673</v>
      </c>
      <c r="AG59" s="1047" t="s">
        <v>672</v>
      </c>
      <c r="AH59" s="1047" t="s">
        <v>673</v>
      </c>
      <c r="AI59" s="1047" t="s">
        <v>672</v>
      </c>
      <c r="AJ59" s="1047"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206" t="s">
        <v>142</v>
      </c>
      <c r="L60" s="1206" t="s">
        <v>143</v>
      </c>
      <c r="M60" s="934" t="s">
        <v>8</v>
      </c>
      <c r="N60" s="910" t="s">
        <v>2</v>
      </c>
      <c r="O60" s="891" t="s">
        <v>234</v>
      </c>
      <c r="P60" s="911"/>
      <c r="Q60" s="909"/>
      <c r="R60" s="912"/>
      <c r="S60" s="67" t="s">
        <v>256</v>
      </c>
      <c r="T60" s="998" t="s">
        <v>72</v>
      </c>
      <c r="U60" s="997"/>
      <c r="V60" s="997"/>
      <c r="W60" s="997"/>
      <c r="X60" s="997"/>
      <c r="Y60" s="908"/>
      <c r="Z60" s="981">
        <f t="shared" ref="Z60:Z67" si="6">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207"/>
      <c r="L61" s="1207"/>
      <c r="M61" s="934" t="s">
        <v>8</v>
      </c>
      <c r="N61" s="910" t="s">
        <v>63</v>
      </c>
      <c r="O61" s="891" t="s">
        <v>236</v>
      </c>
      <c r="P61" s="911"/>
      <c r="Q61" s="909"/>
      <c r="R61" s="912"/>
      <c r="S61" s="67" t="s">
        <v>256</v>
      </c>
      <c r="T61" s="998" t="s">
        <v>72</v>
      </c>
      <c r="U61" s="997"/>
      <c r="V61" s="997" t="s">
        <v>374</v>
      </c>
      <c r="W61" s="997"/>
      <c r="X61" s="997"/>
      <c r="Y61" s="908"/>
      <c r="Z61" s="981">
        <f t="shared" si="6"/>
        <v>0</v>
      </c>
      <c r="AA61" s="982"/>
      <c r="AB61" s="982"/>
      <c r="AC61" s="982"/>
      <c r="AD61" s="982"/>
      <c r="AE61" s="980"/>
      <c r="AF61" s="980"/>
      <c r="AG61" s="980"/>
      <c r="AH61" s="980"/>
      <c r="AI61" s="980"/>
      <c r="AJ61" s="980"/>
    </row>
    <row r="62" spans="1:36" x14ac:dyDescent="0.3">
      <c r="A62" s="940" t="s">
        <v>56</v>
      </c>
      <c r="B62" s="933" t="s">
        <v>67</v>
      </c>
      <c r="C62" s="1003"/>
      <c r="D62" s="1003"/>
      <c r="E62" s="1002"/>
      <c r="F62" s="1002" t="s">
        <v>77</v>
      </c>
      <c r="G62" s="1002"/>
      <c r="H62" s="939">
        <f>IF(C62&lt;&gt;"",'[2]CBL Score Standard'!$D118,IF(D62&lt;&gt;"",SUM('[2]CBL Score Standard'!$D118:$E118),IF(E62&lt;&gt;"",SUM('[2]CBL Score Standard'!$D118:$F118),IF(F62&lt;&gt;"",SUM('[2]CBL Score Standard'!$D118:$G118),IF(G62&lt;&gt;"",SUM('[2]CBL Score Standard'!$D118:$H118,0))))))</f>
        <v>4.9445609829187893E-2</v>
      </c>
      <c r="K62" s="1207"/>
      <c r="L62" s="1207"/>
      <c r="M62" s="934" t="s">
        <v>8</v>
      </c>
      <c r="N62" s="889" t="s">
        <v>56</v>
      </c>
      <c r="O62" s="891" t="s">
        <v>237</v>
      </c>
      <c r="P62" s="911"/>
      <c r="Q62" s="909"/>
      <c r="R62" s="912"/>
      <c r="S62" s="889"/>
      <c r="T62" s="997"/>
      <c r="U62" s="997"/>
      <c r="V62" s="997" t="str">
        <f t="shared" ref="V62:V68" si="7">IF(AND(W62="Y",X62="Y"),"Passed",IF(T62="M","Passed", ""))</f>
        <v/>
      </c>
      <c r="W62" s="997"/>
      <c r="X62" s="997"/>
      <c r="Y62" s="908"/>
      <c r="Z62" s="981">
        <f t="shared" si="6"/>
        <v>0</v>
      </c>
      <c r="AA62" s="982"/>
      <c r="AB62" s="982"/>
      <c r="AC62" s="982"/>
      <c r="AD62" s="982"/>
      <c r="AE62" s="980"/>
      <c r="AF62" s="980"/>
      <c r="AG62" s="980"/>
      <c r="AH62" s="980"/>
      <c r="AI62" s="980"/>
      <c r="AJ62" s="980"/>
    </row>
    <row r="63" spans="1:36" ht="15" thickBot="1" x14ac:dyDescent="0.35">
      <c r="A63" s="941" t="s">
        <v>55</v>
      </c>
      <c r="B63" s="933" t="s">
        <v>1</v>
      </c>
      <c r="C63" s="1003"/>
      <c r="D63" s="1003"/>
      <c r="E63" s="1002"/>
      <c r="F63" s="1002" t="s">
        <v>77</v>
      </c>
      <c r="G63" s="1002"/>
      <c r="H63" s="939">
        <f>IF(C63&lt;&gt;"",'[2]CBL Score Standard'!$D119,IF(D63&lt;&gt;"",SUM('[2]CBL Score Standard'!$D119:$E119),IF(E63&lt;&gt;"",SUM('[2]CBL Score Standard'!$D119:$F119),IF(F63&lt;&gt;"",SUM('[2]CBL Score Standard'!$D119:$G119),IF(G63&lt;&gt;"",SUM('[2]CBL Score Standard'!$D119:$H119,0))))))</f>
        <v>4.9445609829187893E-2</v>
      </c>
      <c r="K63" s="1207"/>
      <c r="L63" s="1207"/>
      <c r="M63" s="934" t="s">
        <v>8</v>
      </c>
      <c r="N63" s="889" t="s">
        <v>55</v>
      </c>
      <c r="O63" s="891" t="s">
        <v>238</v>
      </c>
      <c r="P63" s="911"/>
      <c r="Q63" s="909"/>
      <c r="R63" s="912"/>
      <c r="S63" s="889"/>
      <c r="T63" s="997"/>
      <c r="U63" s="997"/>
      <c r="V63" s="997" t="str">
        <f t="shared" si="7"/>
        <v/>
      </c>
      <c r="W63" s="997"/>
      <c r="X63" s="997"/>
      <c r="Y63" s="908"/>
      <c r="Z63" s="981">
        <f t="shared" si="6"/>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3.6170212765957457</v>
      </c>
      <c r="K64" s="1207"/>
      <c r="L64" s="1207"/>
      <c r="M64" s="934" t="s">
        <v>8</v>
      </c>
      <c r="N64" s="910" t="s">
        <v>53</v>
      </c>
      <c r="O64" s="891" t="s">
        <v>239</v>
      </c>
      <c r="P64" s="911"/>
      <c r="Q64" s="909"/>
      <c r="R64" s="912"/>
      <c r="S64" s="889"/>
      <c r="T64" s="997"/>
      <c r="U64" s="997"/>
      <c r="V64" s="997" t="str">
        <f t="shared" si="7"/>
        <v/>
      </c>
      <c r="W64" s="997"/>
      <c r="X64" s="997"/>
      <c r="Y64" s="908"/>
      <c r="Z64" s="981">
        <f t="shared" si="6"/>
        <v>0</v>
      </c>
      <c r="AA64" s="982"/>
      <c r="AB64" s="982"/>
      <c r="AC64" s="982"/>
      <c r="AD64" s="982"/>
      <c r="AE64" s="980"/>
      <c r="AF64" s="980"/>
      <c r="AG64" s="980"/>
      <c r="AH64" s="980"/>
      <c r="AI64" s="980"/>
      <c r="AJ64" s="980"/>
    </row>
    <row r="65" spans="1:36" ht="28.2" thickBot="1" x14ac:dyDescent="0.35">
      <c r="A65" s="942" t="s">
        <v>83</v>
      </c>
      <c r="B65" s="943"/>
      <c r="C65" s="954">
        <v>1</v>
      </c>
      <c r="D65" s="954">
        <v>1</v>
      </c>
      <c r="E65" s="954">
        <v>1</v>
      </c>
      <c r="F65" s="954">
        <v>0.85106382978723405</v>
      </c>
      <c r="G65" s="954">
        <v>0</v>
      </c>
      <c r="H65" s="944">
        <v>2</v>
      </c>
      <c r="K65" s="1207"/>
      <c r="L65" s="1207"/>
      <c r="M65" s="934" t="s">
        <v>8</v>
      </c>
      <c r="N65" s="910" t="s">
        <v>59</v>
      </c>
      <c r="O65" s="891" t="s">
        <v>240</v>
      </c>
      <c r="P65" s="911"/>
      <c r="Q65" s="909"/>
      <c r="R65" s="912"/>
      <c r="S65" s="889"/>
      <c r="T65" s="997"/>
      <c r="U65" s="997"/>
      <c r="V65" s="997" t="str">
        <f t="shared" si="7"/>
        <v/>
      </c>
      <c r="W65" s="997"/>
      <c r="X65" s="997"/>
      <c r="Y65" s="908"/>
      <c r="Z65" s="981">
        <f t="shared" si="6"/>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3</v>
      </c>
      <c r="K66" s="1207"/>
      <c r="L66" s="1207"/>
      <c r="M66" s="934" t="s">
        <v>8</v>
      </c>
      <c r="N66" s="910" t="s">
        <v>55</v>
      </c>
      <c r="O66" s="891" t="s">
        <v>515</v>
      </c>
      <c r="P66" s="911"/>
      <c r="Q66" s="909"/>
      <c r="R66" s="912"/>
      <c r="S66" s="889"/>
      <c r="T66" s="997"/>
      <c r="U66" s="997"/>
      <c r="V66" s="997" t="str">
        <f t="shared" si="7"/>
        <v/>
      </c>
      <c r="W66" s="997"/>
      <c r="X66" s="997"/>
      <c r="Y66" s="908"/>
      <c r="Z66" s="981">
        <f t="shared" si="6"/>
        <v>0</v>
      </c>
      <c r="AA66" s="982"/>
      <c r="AB66" s="982"/>
      <c r="AC66" s="982"/>
      <c r="AD66" s="982"/>
      <c r="AE66" s="980"/>
      <c r="AF66" s="980"/>
      <c r="AG66" s="980"/>
      <c r="AH66" s="980"/>
      <c r="AI66" s="980"/>
      <c r="AJ66" s="980"/>
    </row>
    <row r="67" spans="1:36" ht="27.6" x14ac:dyDescent="0.3">
      <c r="C67" s="955"/>
      <c r="D67" s="955"/>
      <c r="E67" s="955"/>
      <c r="F67" s="955"/>
      <c r="G67" s="955"/>
      <c r="K67" s="1208"/>
      <c r="L67" s="1208"/>
      <c r="M67" s="934" t="s">
        <v>8</v>
      </c>
      <c r="N67" s="910" t="s">
        <v>149</v>
      </c>
      <c r="O67" s="891" t="s">
        <v>370</v>
      </c>
      <c r="P67" s="904" t="s">
        <v>145</v>
      </c>
      <c r="Q67" s="892" t="s">
        <v>217</v>
      </c>
      <c r="R67" s="898" t="s">
        <v>241</v>
      </c>
      <c r="S67" s="67" t="s">
        <v>256</v>
      </c>
      <c r="T67" s="998" t="s">
        <v>72</v>
      </c>
      <c r="U67" s="997"/>
      <c r="V67" s="997"/>
      <c r="W67" s="997" t="s">
        <v>378</v>
      </c>
      <c r="X67" s="997"/>
      <c r="Y67" s="899" t="s">
        <v>242</v>
      </c>
      <c r="Z67" s="981">
        <f t="shared" si="6"/>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6"/>
      <c r="U68" s="996"/>
      <c r="V68" s="997" t="str">
        <f t="shared" si="7"/>
        <v/>
      </c>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93" t="s">
        <v>243</v>
      </c>
      <c r="L69" s="1194"/>
      <c r="M69" s="1194"/>
      <c r="N69" s="1194"/>
      <c r="O69" s="1194"/>
      <c r="P69" s="1194"/>
      <c r="Q69" s="1194"/>
      <c r="R69" s="1194"/>
      <c r="S69" s="1194"/>
      <c r="T69" s="1194"/>
      <c r="U69" s="1194"/>
      <c r="V69" s="1194"/>
      <c r="W69" s="1194"/>
      <c r="X69" s="1194"/>
      <c r="Y69" s="1195"/>
      <c r="Z69" s="985"/>
      <c r="AA69" s="1048"/>
      <c r="AB69" s="1048"/>
      <c r="AC69" s="1048"/>
      <c r="AD69" s="1048"/>
      <c r="AE69" s="1048"/>
      <c r="AF69" s="1048"/>
      <c r="AG69" s="1048"/>
      <c r="AH69" s="1048"/>
      <c r="AI69" s="1048"/>
      <c r="AJ69" s="1048"/>
    </row>
    <row r="70" spans="1:36" ht="23.4" customHeight="1" x14ac:dyDescent="0.3">
      <c r="C70" s="955"/>
      <c r="D70" s="955"/>
      <c r="E70" s="955"/>
      <c r="F70" s="955"/>
      <c r="G70" s="955"/>
      <c r="K70" s="1211" t="s">
        <v>133</v>
      </c>
      <c r="L70" s="1211" t="s">
        <v>91</v>
      </c>
      <c r="M70" s="1182" t="s">
        <v>75</v>
      </c>
      <c r="N70" s="1184" t="s">
        <v>134</v>
      </c>
      <c r="O70" s="1184" t="s">
        <v>135</v>
      </c>
      <c r="P70" s="1055" t="s">
        <v>136</v>
      </c>
      <c r="Q70" s="1055" t="s">
        <v>137</v>
      </c>
      <c r="R70" s="1055" t="s">
        <v>138</v>
      </c>
      <c r="S70" s="1212" t="s">
        <v>139</v>
      </c>
      <c r="T70" s="1191" t="s">
        <v>344</v>
      </c>
      <c r="U70" s="1191" t="s">
        <v>342</v>
      </c>
      <c r="V70" s="1191" t="s">
        <v>343</v>
      </c>
      <c r="W70" s="1049" t="s">
        <v>375</v>
      </c>
      <c r="X70" s="1049" t="s">
        <v>379</v>
      </c>
      <c r="Y70" s="1055"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955"/>
      <c r="D71" s="955"/>
      <c r="E71" s="955"/>
      <c r="F71" s="955"/>
      <c r="G71" s="955"/>
      <c r="K71" s="1197"/>
      <c r="L71" s="1197"/>
      <c r="M71" s="1183"/>
      <c r="N71" s="1185"/>
      <c r="O71" s="1185"/>
      <c r="P71" s="888" t="s">
        <v>141</v>
      </c>
      <c r="Q71" s="1050"/>
      <c r="R71" s="1050"/>
      <c r="S71" s="1210"/>
      <c r="T71" s="1191"/>
      <c r="U71" s="1191"/>
      <c r="V71" s="1191"/>
      <c r="W71" s="1049"/>
      <c r="X71" s="1049"/>
      <c r="Y71" s="1050"/>
      <c r="Z71" s="1187"/>
      <c r="AA71" s="1047" t="s">
        <v>672</v>
      </c>
      <c r="AB71" s="1047" t="s">
        <v>673</v>
      </c>
      <c r="AC71" s="1047" t="s">
        <v>672</v>
      </c>
      <c r="AD71" s="1047" t="s">
        <v>673</v>
      </c>
      <c r="AE71" s="1047" t="s">
        <v>672</v>
      </c>
      <c r="AF71" s="1047" t="s">
        <v>673</v>
      </c>
      <c r="AG71" s="1047" t="s">
        <v>672</v>
      </c>
      <c r="AH71" s="1047" t="s">
        <v>673</v>
      </c>
      <c r="AI71" s="1047" t="s">
        <v>672</v>
      </c>
      <c r="AJ71" s="1047" t="s">
        <v>673</v>
      </c>
    </row>
    <row r="72" spans="1:36" x14ac:dyDescent="0.3">
      <c r="C72" s="955"/>
      <c r="D72" s="955"/>
      <c r="E72" s="955"/>
      <c r="F72" s="955"/>
      <c r="G72" s="955"/>
      <c r="K72" s="1051" t="s">
        <v>142</v>
      </c>
      <c r="L72" s="1051" t="s">
        <v>143</v>
      </c>
      <c r="M72" s="934" t="s">
        <v>9</v>
      </c>
      <c r="N72" s="910" t="s">
        <v>235</v>
      </c>
      <c r="O72" s="891" t="s">
        <v>244</v>
      </c>
      <c r="P72" s="913"/>
      <c r="Q72" s="914"/>
      <c r="R72" s="915"/>
      <c r="S72" s="889"/>
      <c r="T72" s="997"/>
      <c r="U72" s="997"/>
      <c r="V72" s="997" t="str">
        <f>IF(AND(W72="Y",X72="Y"),"Passed",IF(T72="M","Passed", ""))</f>
        <v/>
      </c>
      <c r="W72" s="997"/>
      <c r="X72" s="997"/>
      <c r="Y72" s="916"/>
      <c r="Z72" s="981">
        <f t="shared" ref="Z72:Z75" si="8">DATEDIF(AA72,AB72,"m")/12+DATEDIF(AC72,AD72,"m")/12+DATEDIF(AE72,AF72,"m")/12+DATEDIF(AG72,AH72,"m")/12+DATEDIF(AI72,AJ72,"m")/12</f>
        <v>0</v>
      </c>
      <c r="AA72" s="982"/>
      <c r="AB72" s="982"/>
      <c r="AC72" s="982"/>
      <c r="AD72" s="982"/>
      <c r="AE72" s="980"/>
      <c r="AF72" s="980"/>
      <c r="AG72" s="980"/>
      <c r="AH72" s="980"/>
      <c r="AI72" s="980"/>
      <c r="AJ72" s="980"/>
    </row>
    <row r="73" spans="1:36" x14ac:dyDescent="0.3">
      <c r="C73" s="955"/>
      <c r="D73" s="955"/>
      <c r="E73" s="955"/>
      <c r="F73" s="955"/>
      <c r="G73" s="955"/>
      <c r="K73" s="1052"/>
      <c r="L73" s="1052"/>
      <c r="M73" s="934" t="s">
        <v>9</v>
      </c>
      <c r="N73" s="910" t="s">
        <v>229</v>
      </c>
      <c r="O73" s="891" t="s">
        <v>245</v>
      </c>
      <c r="P73" s="913"/>
      <c r="Q73" s="914"/>
      <c r="R73" s="915"/>
      <c r="S73" s="889"/>
      <c r="T73" s="997"/>
      <c r="U73" s="997"/>
      <c r="V73" s="997" t="str">
        <f>IF(AND(W73="Y",X73="Y"),"Passed",IF(T73="M","Passed", ""))</f>
        <v/>
      </c>
      <c r="W73" s="997"/>
      <c r="X73" s="997"/>
      <c r="Y73" s="916"/>
      <c r="Z73" s="981">
        <f t="shared" si="8"/>
        <v>0</v>
      </c>
      <c r="AA73" s="982"/>
      <c r="AB73" s="982"/>
      <c r="AC73" s="982"/>
      <c r="AD73" s="982"/>
      <c r="AE73" s="980"/>
      <c r="AF73" s="980"/>
      <c r="AG73" s="980"/>
      <c r="AH73" s="980"/>
      <c r="AI73" s="980"/>
      <c r="AJ73" s="980"/>
    </row>
    <row r="74" spans="1:36" ht="41.4" x14ac:dyDescent="0.3">
      <c r="C74" s="955"/>
      <c r="D74" s="955"/>
      <c r="E74" s="955"/>
      <c r="F74" s="955"/>
      <c r="G74" s="955"/>
      <c r="K74" s="1052"/>
      <c r="L74" s="1052"/>
      <c r="M74" s="934" t="s">
        <v>9</v>
      </c>
      <c r="N74" s="910" t="s">
        <v>3</v>
      </c>
      <c r="O74" s="891" t="s">
        <v>516</v>
      </c>
      <c r="P74" s="913"/>
      <c r="Q74" s="914"/>
      <c r="R74" s="915"/>
      <c r="S74" s="889"/>
      <c r="T74" s="997"/>
      <c r="U74" s="997"/>
      <c r="V74" s="997" t="str">
        <f>IF(AND(W74="Y",X74="Y"),"Passed",IF(T74="M","Passed", ""))</f>
        <v/>
      </c>
      <c r="W74" s="997"/>
      <c r="X74" s="997"/>
      <c r="Y74" s="916"/>
      <c r="Z74" s="981">
        <f t="shared" si="8"/>
        <v>0</v>
      </c>
      <c r="AA74" s="982"/>
      <c r="AB74" s="982"/>
      <c r="AC74" s="982"/>
      <c r="AD74" s="982"/>
      <c r="AE74" s="980"/>
      <c r="AF74" s="980"/>
      <c r="AG74" s="980"/>
      <c r="AH74" s="980"/>
      <c r="AI74" s="980"/>
      <c r="AJ74" s="980"/>
    </row>
    <row r="75" spans="1:36" ht="41.4" x14ac:dyDescent="0.3">
      <c r="C75" s="955"/>
      <c r="D75" s="955"/>
      <c r="E75" s="955"/>
      <c r="F75" s="955"/>
      <c r="G75" s="955"/>
      <c r="K75" s="1053"/>
      <c r="L75" s="1053"/>
      <c r="M75" s="934" t="s">
        <v>9</v>
      </c>
      <c r="N75" s="910" t="s">
        <v>3</v>
      </c>
      <c r="O75" s="891" t="s">
        <v>246</v>
      </c>
      <c r="P75" s="913"/>
      <c r="Q75" s="914"/>
      <c r="R75" s="915"/>
      <c r="S75" s="889"/>
      <c r="T75" s="997"/>
      <c r="U75" s="997"/>
      <c r="V75" s="997" t="str">
        <f>IF(AND(W75="Y",X75="Y"),"Passed",IF(T75="M","Passed", ""))</f>
        <v/>
      </c>
      <c r="W75" s="997"/>
      <c r="X75" s="997"/>
      <c r="Y75" s="916"/>
      <c r="Z75" s="981">
        <f t="shared" si="8"/>
        <v>0</v>
      </c>
      <c r="AA75" s="982"/>
      <c r="AB75" s="982"/>
      <c r="AC75" s="982"/>
      <c r="AD75" s="982"/>
      <c r="AE75" s="980"/>
      <c r="AF75" s="980"/>
      <c r="AG75" s="980"/>
      <c r="AH75" s="980"/>
      <c r="AI75" s="980"/>
      <c r="AJ75" s="980"/>
    </row>
    <row r="76" spans="1:36" x14ac:dyDescent="0.3">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C80" s="955"/>
      <c r="D80" s="955"/>
      <c r="E80" s="955"/>
      <c r="F80" s="955"/>
      <c r="G80" s="955"/>
    </row>
    <row r="81" spans="3:7" x14ac:dyDescent="0.3">
      <c r="C81" s="955"/>
      <c r="D81" s="955"/>
      <c r="E81" s="955"/>
      <c r="F81" s="955"/>
      <c r="G81" s="955"/>
    </row>
    <row r="82" spans="3:7" x14ac:dyDescent="0.3">
      <c r="C82" s="955"/>
      <c r="D82" s="955"/>
      <c r="E82" s="955"/>
      <c r="F82" s="955"/>
      <c r="G82" s="955"/>
    </row>
    <row r="83" spans="3:7" x14ac:dyDescent="0.3">
      <c r="C83" s="955"/>
      <c r="D83" s="955"/>
      <c r="E83" s="955"/>
      <c r="F83" s="955"/>
      <c r="G83" s="955"/>
    </row>
    <row r="84" spans="3:7" x14ac:dyDescent="0.3">
      <c r="C84" s="955"/>
      <c r="D84" s="955"/>
      <c r="E84" s="955"/>
      <c r="F84" s="955"/>
      <c r="G84" s="955"/>
    </row>
    <row r="85" spans="3:7" x14ac:dyDescent="0.3">
      <c r="C85" s="955"/>
      <c r="D85" s="955"/>
      <c r="E85" s="955"/>
      <c r="F85" s="955"/>
      <c r="G85" s="955"/>
    </row>
    <row r="86" spans="3:7" x14ac:dyDescent="0.3">
      <c r="C86" s="955"/>
      <c r="D86" s="955"/>
      <c r="E86" s="955"/>
      <c r="F86" s="955"/>
      <c r="G86" s="955"/>
    </row>
    <row r="87" spans="3:7" x14ac:dyDescent="0.3">
      <c r="C87" s="955"/>
      <c r="D87" s="955"/>
      <c r="E87" s="955"/>
      <c r="F87" s="955"/>
      <c r="G87" s="955"/>
    </row>
    <row r="88" spans="3:7" x14ac:dyDescent="0.3">
      <c r="C88" s="955"/>
      <c r="D88" s="955"/>
      <c r="E88" s="955"/>
      <c r="F88" s="955"/>
      <c r="G88" s="955"/>
    </row>
    <row r="89" spans="3:7" x14ac:dyDescent="0.3">
      <c r="C89" s="955"/>
      <c r="D89" s="955"/>
      <c r="E89" s="955"/>
      <c r="F89" s="955"/>
      <c r="G89" s="955"/>
    </row>
    <row r="90" spans="3:7" x14ac:dyDescent="0.3">
      <c r="C90" s="955"/>
      <c r="D90" s="955"/>
      <c r="E90" s="955"/>
      <c r="F90" s="955"/>
      <c r="G90" s="955"/>
    </row>
    <row r="91" spans="3:7" x14ac:dyDescent="0.3">
      <c r="C91" s="955"/>
      <c r="D91" s="955"/>
      <c r="E91" s="955"/>
      <c r="F91" s="955"/>
      <c r="G91" s="955"/>
    </row>
    <row r="92" spans="3:7" x14ac:dyDescent="0.3">
      <c r="C92" s="955"/>
      <c r="D92" s="955"/>
      <c r="E92" s="955"/>
      <c r="F92" s="955"/>
      <c r="G92" s="955"/>
    </row>
    <row r="93" spans="3:7" x14ac:dyDescent="0.3">
      <c r="C93" s="955"/>
      <c r="D93" s="955"/>
      <c r="E93" s="955"/>
      <c r="F93" s="955"/>
      <c r="G93" s="955"/>
    </row>
    <row r="94" spans="3:7" x14ac:dyDescent="0.3">
      <c r="C94" s="955"/>
      <c r="D94" s="955"/>
      <c r="E94" s="955"/>
      <c r="F94" s="955"/>
      <c r="G94" s="955"/>
    </row>
    <row r="95" spans="3:7" x14ac:dyDescent="0.3">
      <c r="C95" s="955"/>
      <c r="D95" s="955"/>
      <c r="E95" s="955"/>
      <c r="F95" s="955"/>
      <c r="G95" s="955"/>
    </row>
    <row r="96" spans="3:7" x14ac:dyDescent="0.3">
      <c r="C96" s="955"/>
      <c r="D96" s="955"/>
      <c r="E96" s="955"/>
      <c r="F96" s="955"/>
      <c r="G96" s="955"/>
    </row>
    <row r="97" spans="3:7" x14ac:dyDescent="0.3">
      <c r="C97" s="955"/>
      <c r="D97" s="955"/>
      <c r="E97" s="955"/>
      <c r="F97" s="955"/>
      <c r="G97" s="955"/>
    </row>
    <row r="98" spans="3:7" x14ac:dyDescent="0.3">
      <c r="C98" s="955"/>
      <c r="D98" s="955"/>
      <c r="E98" s="955"/>
      <c r="F98" s="955"/>
      <c r="G98" s="955"/>
    </row>
    <row r="99" spans="3:7" x14ac:dyDescent="0.3">
      <c r="C99" s="955"/>
      <c r="D99" s="955"/>
      <c r="E99" s="955"/>
      <c r="F99" s="955"/>
      <c r="G99" s="955"/>
    </row>
    <row r="100" spans="3:7" x14ac:dyDescent="0.3">
      <c r="C100" s="955"/>
      <c r="D100" s="955"/>
      <c r="E100" s="955"/>
      <c r="F100" s="955"/>
      <c r="G100" s="955"/>
    </row>
    <row r="101" spans="3:7" x14ac:dyDescent="0.3">
      <c r="C101" s="955"/>
      <c r="D101" s="955"/>
      <c r="E101" s="955"/>
      <c r="F101" s="955"/>
      <c r="G101" s="955"/>
    </row>
    <row r="102" spans="3:7" x14ac:dyDescent="0.3">
      <c r="C102" s="955"/>
      <c r="D102" s="955"/>
      <c r="E102" s="955"/>
      <c r="F102" s="955"/>
      <c r="G102" s="955"/>
    </row>
    <row r="103" spans="3:7" x14ac:dyDescent="0.3">
      <c r="C103" s="955"/>
      <c r="D103" s="955"/>
      <c r="E103" s="955"/>
      <c r="F103" s="955"/>
      <c r="G103" s="955"/>
    </row>
    <row r="104" spans="3:7" x14ac:dyDescent="0.3">
      <c r="C104" s="955"/>
      <c r="D104" s="955"/>
      <c r="E104" s="955"/>
      <c r="F104" s="955"/>
      <c r="G104" s="955"/>
    </row>
    <row r="105" spans="3:7" x14ac:dyDescent="0.3">
      <c r="C105" s="955"/>
      <c r="D105" s="955"/>
      <c r="E105" s="955"/>
      <c r="F105" s="955"/>
      <c r="G105" s="955"/>
    </row>
    <row r="106" spans="3:7" x14ac:dyDescent="0.3">
      <c r="C106" s="955"/>
      <c r="D106" s="955"/>
      <c r="E106" s="955"/>
      <c r="F106" s="955"/>
      <c r="G106" s="955"/>
    </row>
    <row r="107" spans="3:7" x14ac:dyDescent="0.3">
      <c r="C107" s="955"/>
      <c r="D107" s="955"/>
      <c r="E107" s="955"/>
      <c r="F107" s="955"/>
      <c r="G107" s="955"/>
    </row>
    <row r="108" spans="3:7" x14ac:dyDescent="0.3">
      <c r="C108" s="955"/>
      <c r="D108" s="955"/>
      <c r="E108" s="955"/>
      <c r="F108" s="955"/>
      <c r="G108" s="955"/>
    </row>
    <row r="109" spans="3:7" x14ac:dyDescent="0.3">
      <c r="C109" s="955"/>
      <c r="D109" s="955"/>
      <c r="E109" s="955"/>
      <c r="F109" s="955"/>
      <c r="G109" s="955"/>
    </row>
    <row r="110" spans="3:7" x14ac:dyDescent="0.3">
      <c r="C110" s="955"/>
      <c r="D110" s="955"/>
      <c r="E110" s="955"/>
      <c r="F110" s="955"/>
      <c r="G110" s="955"/>
    </row>
    <row r="111" spans="3:7" x14ac:dyDescent="0.3">
      <c r="C111" s="955"/>
      <c r="D111" s="955"/>
      <c r="E111" s="955"/>
      <c r="F111" s="955"/>
      <c r="G111" s="955"/>
    </row>
    <row r="112" spans="3:7" x14ac:dyDescent="0.3">
      <c r="C112" s="955"/>
      <c r="D112" s="955"/>
      <c r="E112" s="955"/>
      <c r="F112" s="955"/>
      <c r="G112" s="955"/>
    </row>
    <row r="113" spans="3:7" x14ac:dyDescent="0.3">
      <c r="C113" s="955"/>
      <c r="D113" s="955"/>
      <c r="E113" s="955"/>
      <c r="F113" s="955"/>
      <c r="G113" s="955"/>
    </row>
    <row r="114" spans="3:7" x14ac:dyDescent="0.3">
      <c r="C114" s="955"/>
      <c r="D114" s="955"/>
      <c r="E114" s="955"/>
      <c r="F114" s="955"/>
      <c r="G114" s="955"/>
    </row>
    <row r="115" spans="3:7" x14ac:dyDescent="0.3">
      <c r="C115" s="955"/>
      <c r="D115" s="955"/>
      <c r="E115" s="955"/>
      <c r="F115" s="955"/>
      <c r="G115" s="955"/>
    </row>
    <row r="116" spans="3:7" x14ac:dyDescent="0.3">
      <c r="C116" s="955"/>
      <c r="D116" s="955"/>
      <c r="E116" s="955"/>
      <c r="F116" s="955"/>
      <c r="G116" s="955"/>
    </row>
    <row r="117" spans="3:7" x14ac:dyDescent="0.3">
      <c r="C117" s="955"/>
      <c r="D117" s="955"/>
      <c r="E117" s="955"/>
      <c r="F117" s="955"/>
      <c r="G117" s="955"/>
    </row>
    <row r="118" spans="3:7" x14ac:dyDescent="0.3">
      <c r="C118" s="955"/>
      <c r="D118" s="955"/>
      <c r="E118" s="955"/>
      <c r="F118" s="955"/>
      <c r="G118" s="955"/>
    </row>
    <row r="119" spans="3:7" x14ac:dyDescent="0.3">
      <c r="C119" s="955"/>
      <c r="D119" s="955"/>
      <c r="E119" s="955"/>
      <c r="F119" s="955"/>
      <c r="G119" s="955"/>
    </row>
    <row r="120" spans="3:7" x14ac:dyDescent="0.3">
      <c r="C120" s="955"/>
      <c r="D120" s="955"/>
      <c r="E120" s="955"/>
      <c r="F120" s="955"/>
      <c r="G120" s="955"/>
    </row>
    <row r="121" spans="3:7" x14ac:dyDescent="0.3">
      <c r="C121" s="955"/>
      <c r="D121" s="955"/>
      <c r="E121" s="955"/>
      <c r="F121" s="955"/>
      <c r="G121" s="955"/>
    </row>
    <row r="122" spans="3:7" x14ac:dyDescent="0.3">
      <c r="C122" s="955"/>
      <c r="D122" s="955"/>
      <c r="E122" s="955"/>
      <c r="F122" s="955"/>
      <c r="G122" s="955"/>
    </row>
    <row r="123" spans="3:7" x14ac:dyDescent="0.3">
      <c r="C123" s="955"/>
      <c r="D123" s="955"/>
      <c r="E123" s="955"/>
      <c r="F123" s="955"/>
      <c r="G123" s="955"/>
    </row>
    <row r="124" spans="3:7" x14ac:dyDescent="0.3">
      <c r="C124" s="955"/>
      <c r="D124" s="955"/>
      <c r="E124" s="955"/>
      <c r="F124" s="955"/>
      <c r="G124" s="955"/>
    </row>
    <row r="125" spans="3:7" x14ac:dyDescent="0.3">
      <c r="C125" s="955"/>
      <c r="D125" s="955"/>
      <c r="E125" s="955"/>
      <c r="F125" s="955"/>
      <c r="G125" s="955"/>
    </row>
    <row r="126" spans="3:7" x14ac:dyDescent="0.3">
      <c r="C126" s="955"/>
      <c r="D126" s="955"/>
      <c r="E126" s="955"/>
      <c r="F126" s="955"/>
      <c r="G126" s="955"/>
    </row>
    <row r="127" spans="3:7" x14ac:dyDescent="0.3">
      <c r="C127" s="955"/>
      <c r="D127" s="955"/>
      <c r="E127" s="955"/>
      <c r="F127" s="955"/>
      <c r="G127" s="955"/>
    </row>
    <row r="128" spans="3: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4:Y70"/>
  <mergeCells count="85">
    <mergeCell ref="AC2:AD2"/>
    <mergeCell ref="AE2:AF2"/>
    <mergeCell ref="AG2:AH2"/>
    <mergeCell ref="A1:H1"/>
    <mergeCell ref="K1:Y1"/>
    <mergeCell ref="K2:K3"/>
    <mergeCell ref="L2:L3"/>
    <mergeCell ref="M2:M3"/>
    <mergeCell ref="N2:N3"/>
    <mergeCell ref="O2:O3"/>
    <mergeCell ref="S2:S3"/>
    <mergeCell ref="T2:T3"/>
    <mergeCell ref="U2:U3"/>
    <mergeCell ref="AC17:AD17"/>
    <mergeCell ref="AE17:AF17"/>
    <mergeCell ref="AG17:AH17"/>
    <mergeCell ref="AI2:AJ2"/>
    <mergeCell ref="K16:Y16"/>
    <mergeCell ref="K17:K18"/>
    <mergeCell ref="L17:L18"/>
    <mergeCell ref="M17:M18"/>
    <mergeCell ref="N17:N18"/>
    <mergeCell ref="O17:O18"/>
    <mergeCell ref="S17:S18"/>
    <mergeCell ref="T17:T18"/>
    <mergeCell ref="U17:U18"/>
    <mergeCell ref="V2:V3"/>
    <mergeCell ref="Z2:Z3"/>
    <mergeCell ref="AA2:AB2"/>
    <mergeCell ref="AC38:AD38"/>
    <mergeCell ref="AE38:AF38"/>
    <mergeCell ref="AG38:AH38"/>
    <mergeCell ref="AI17:AJ17"/>
    <mergeCell ref="K37:Y37"/>
    <mergeCell ref="K38:K39"/>
    <mergeCell ref="L38:L39"/>
    <mergeCell ref="M38:M39"/>
    <mergeCell ref="N38:N39"/>
    <mergeCell ref="O38:O39"/>
    <mergeCell ref="S38:S39"/>
    <mergeCell ref="T38:T39"/>
    <mergeCell ref="U38:U39"/>
    <mergeCell ref="V17:V18"/>
    <mergeCell ref="Z17:Z18"/>
    <mergeCell ref="AA17:AB17"/>
    <mergeCell ref="K70:K71"/>
    <mergeCell ref="L70:L71"/>
    <mergeCell ref="M70:M71"/>
    <mergeCell ref="AI38:AJ38"/>
    <mergeCell ref="K57:Y57"/>
    <mergeCell ref="K58:K59"/>
    <mergeCell ref="L58:L59"/>
    <mergeCell ref="M58:M59"/>
    <mergeCell ref="N58:N59"/>
    <mergeCell ref="O58:O59"/>
    <mergeCell ref="S58:S59"/>
    <mergeCell ref="T58:T59"/>
    <mergeCell ref="U58:U59"/>
    <mergeCell ref="V38:V39"/>
    <mergeCell ref="Z38:Z39"/>
    <mergeCell ref="AA38:AB38"/>
    <mergeCell ref="K69:Y69"/>
    <mergeCell ref="V58:V59"/>
    <mergeCell ref="Z58:Z59"/>
    <mergeCell ref="AA58:AB58"/>
    <mergeCell ref="AC58:AD58"/>
    <mergeCell ref="AI58:AJ58"/>
    <mergeCell ref="K60:K67"/>
    <mergeCell ref="L60:L67"/>
    <mergeCell ref="A64:G64"/>
    <mergeCell ref="A66:G66"/>
    <mergeCell ref="AE58:AF58"/>
    <mergeCell ref="AG58:AH58"/>
    <mergeCell ref="N70:N71"/>
    <mergeCell ref="O70:O71"/>
    <mergeCell ref="AE70:AF70"/>
    <mergeCell ref="AG70:AH70"/>
    <mergeCell ref="AI70:AJ70"/>
    <mergeCell ref="T70:T71"/>
    <mergeCell ref="U70:U71"/>
    <mergeCell ref="V70:V71"/>
    <mergeCell ref="Z70:Z71"/>
    <mergeCell ref="AA70:AB70"/>
    <mergeCell ref="AC70:AD70"/>
    <mergeCell ref="S70:S71"/>
  </mergeCells>
  <conditionalFormatting sqref="E13">
    <cfRule type="containsText" dxfId="1675" priority="10" operator="containsText" text="N/A">
      <formula>NOT(ISERROR(SEARCH("N/A",E13)))</formula>
    </cfRule>
    <cfRule type="containsText" dxfId="1674" priority="11" operator="containsText" text="O">
      <formula>NOT(ISERROR(SEARCH("O",E13)))</formula>
    </cfRule>
    <cfRule type="containsText" dxfId="1673" priority="12" operator="containsText" text="M">
      <formula>NOT(ISERROR(SEARCH("M",E13)))</formula>
    </cfRule>
  </conditionalFormatting>
  <conditionalFormatting sqref="C46:G46">
    <cfRule type="containsText" dxfId="1672" priority="19" operator="containsText" text="O">
      <formula>NOT(ISERROR(SEARCH("O",C46)))</formula>
    </cfRule>
  </conditionalFormatting>
  <conditionalFormatting sqref="C46:G46">
    <cfRule type="containsText" dxfId="1671" priority="16" operator="containsText" text="N/A">
      <formula>NOT(ISERROR(SEARCH("N/A",C46)))</formula>
    </cfRule>
    <cfRule type="containsText" dxfId="1670" priority="17" operator="containsText" text="Blank">
      <formula>NOT(ISERROR(SEARCH("Blank",C46)))</formula>
    </cfRule>
    <cfRule type="containsText" dxfId="1669" priority="18" operator="containsText" text="M">
      <formula>NOT(ISERROR(SEARCH("M",C46)))</formula>
    </cfRule>
  </conditionalFormatting>
  <conditionalFormatting sqref="C7:H7">
    <cfRule type="containsText" dxfId="1668" priority="7" operator="containsText" text="N/A">
      <formula>NOT(ISERROR(SEARCH("N/A",C7)))</formula>
    </cfRule>
    <cfRule type="containsText" dxfId="1667" priority="8" operator="containsText" text="Blank">
      <formula>NOT(ISERROR(SEARCH("Blank",C7)))</formula>
    </cfRule>
    <cfRule type="containsText" dxfId="1666" priority="9" operator="containsText" text="M">
      <formula>NOT(ISERROR(SEARCH("M",C7)))</formula>
    </cfRule>
  </conditionalFormatting>
  <conditionalFormatting sqref="Z4 Z51:Z55 Z40:Z43 Z45:Z49 Z19:Z35">
    <cfRule type="cellIs" dxfId="1665" priority="6" operator="greaterThan">
      <formula>0</formula>
    </cfRule>
  </conditionalFormatting>
  <conditionalFormatting sqref="Z5:Z14">
    <cfRule type="cellIs" dxfId="1664" priority="5" operator="greaterThan">
      <formula>0</formula>
    </cfRule>
  </conditionalFormatting>
  <conditionalFormatting sqref="Z60:Z67">
    <cfRule type="cellIs" dxfId="1663" priority="4" operator="greaterThan">
      <formula>0</formula>
    </cfRule>
  </conditionalFormatting>
  <conditionalFormatting sqref="Z72:Z75">
    <cfRule type="cellIs" dxfId="1662" priority="3" operator="greaterThan">
      <formula>0</formula>
    </cfRule>
  </conditionalFormatting>
  <conditionalFormatting sqref="Z50">
    <cfRule type="cellIs" dxfId="1661" priority="2" operator="greaterThan">
      <formula>0</formula>
    </cfRule>
  </conditionalFormatting>
  <conditionalFormatting sqref="Z44">
    <cfRule type="cellIs" dxfId="1660" priority="1" operator="greaterThan">
      <formula>0</formula>
    </cfRule>
  </conditionalFormatting>
  <dataValidations count="3">
    <dataValidation type="list" allowBlank="1" showInputMessage="1" showErrorMessage="1" sqref="X34 W1:W79">
      <formula1>"Y, N"</formula1>
    </dataValidation>
    <dataValidation type="list" allowBlank="1" showInputMessage="1" showErrorMessage="1" sqref="T4 V1:V79">
      <formula1>"Passed, Failed, N/A"</formula1>
    </dataValidation>
    <dataValidation type="list" allowBlank="1" showInputMessage="1" showErrorMessage="1" sqref="T1:T3 T5:T79">
      <formula1>"M, O, N/A"</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2" r:id="rId10" display="http://collab.lge.com/main/x/j9smN"/>
    <hyperlink ref="Y43" r:id="rId11"/>
    <hyperlink ref="Y45" r:id="rId12"/>
    <hyperlink ref="Y55" r:id="rId13"/>
    <hyperlink ref="Y35" r:id="rId14"/>
    <hyperlink ref="Y53" r:id="rId15"/>
    <hyperlink ref="Y11" r:id="rId16"/>
    <hyperlink ref="Y44" r:id="rId17"/>
    <hyperlink ref="Y41" r:id="rId18"/>
  </hyperlinks>
  <pageMargins left="0.25" right="0" top="0.25" bottom="0.25" header="0.3" footer="0"/>
  <pageSetup scale="34" fitToHeight="0" orientation="landscape" r:id="rId19"/>
  <drawing r:id="rId20"/>
  <legacyDrawing r:id="rId21"/>
  <controls>
    <mc:AlternateContent xmlns:mc="http://schemas.openxmlformats.org/markup-compatibility/2006">
      <mc:Choice Requires="x14">
        <control shapeId="1227777" r:id="rId22" name="CommandButton1">
          <controlPr defaultSize="0" autoLine="0" r:id="rId23">
            <anchor moveWithCells="1">
              <from>
                <xdr:col>8</xdr:col>
                <xdr:colOff>144780</xdr:colOff>
                <xdr:row>12</xdr:row>
                <xdr:rowOff>0</xdr:rowOff>
              </from>
              <to>
                <xdr:col>9</xdr:col>
                <xdr:colOff>434340</xdr:colOff>
                <xdr:row>14</xdr:row>
                <xdr:rowOff>30480</xdr:rowOff>
              </to>
            </anchor>
          </controlPr>
        </control>
      </mc:Choice>
      <mc:Fallback>
        <control shapeId="1227777" r:id="rId22" name="CommandButton1"/>
      </mc:Fallback>
    </mc:AlternateContent>
    <mc:AlternateContent xmlns:mc="http://schemas.openxmlformats.org/markup-compatibility/2006">
      <mc:Choice Requires="x14">
        <control shapeId="1227778" r:id="rId24" name="CommandButton2">
          <controlPr defaultSize="0" autoLine="0" r:id="rId25">
            <anchor moveWithCells="1">
              <from>
                <xdr:col>8</xdr:col>
                <xdr:colOff>114300</xdr:colOff>
                <xdr:row>19</xdr:row>
                <xdr:rowOff>0</xdr:rowOff>
              </from>
              <to>
                <xdr:col>9</xdr:col>
                <xdr:colOff>434340</xdr:colOff>
                <xdr:row>21</xdr:row>
                <xdr:rowOff>129540</xdr:rowOff>
              </to>
            </anchor>
          </controlPr>
        </control>
      </mc:Choice>
      <mc:Fallback>
        <control shapeId="1227778" r:id="rId24" name="CommandButton2"/>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7" tint="0.79998168889431442"/>
  </sheetPr>
  <dimension ref="A1:AN196"/>
  <sheetViews>
    <sheetView showGridLines="0" topLeftCell="A55" zoomScaleNormal="100" workbookViewId="0">
      <selection activeCell="I26" sqref="I26"/>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0.109375" style="883" customWidth="1"/>
    <col min="16" max="16" width="27.5546875" style="883" customWidth="1"/>
    <col min="17" max="17" width="24.88671875" style="883" customWidth="1"/>
    <col min="18" max="18" width="26.109375" style="883" customWidth="1"/>
    <col min="19" max="19" width="37" style="883" customWidth="1"/>
    <col min="20" max="20" width="7.5546875" style="883" customWidth="1"/>
    <col min="21" max="21" width="11" style="883" customWidth="1"/>
    <col min="22" max="22" width="10.44140625" style="883" bestFit="1" customWidth="1"/>
    <col min="23" max="23" width="36.5546875" style="883" customWidth="1"/>
    <col min="24" max="25" width="8.88671875" style="883" customWidth="1"/>
    <col min="26" max="40" width="9.109375" style="883"/>
    <col min="41" max="16384" width="9.109375" style="884"/>
  </cols>
  <sheetData>
    <row r="1" spans="1:36" ht="23.4" x14ac:dyDescent="0.45">
      <c r="A1" s="1188" t="s">
        <v>82</v>
      </c>
      <c r="B1" s="1189"/>
      <c r="C1" s="1189"/>
      <c r="D1" s="1189"/>
      <c r="E1" s="1189"/>
      <c r="F1" s="1189"/>
      <c r="G1" s="1189"/>
      <c r="H1" s="1189"/>
      <c r="K1" s="1193" t="s">
        <v>132</v>
      </c>
      <c r="L1" s="1194"/>
      <c r="M1" s="1194"/>
      <c r="N1" s="1194"/>
      <c r="O1" s="1194"/>
      <c r="P1" s="1194"/>
      <c r="Q1" s="1194"/>
      <c r="R1" s="1194"/>
      <c r="S1" s="1194"/>
      <c r="T1" s="1194"/>
      <c r="U1" s="1194"/>
      <c r="V1" s="1194"/>
      <c r="W1" s="1195"/>
      <c r="X1" s="884"/>
      <c r="Y1" s="884"/>
      <c r="Z1" s="985"/>
      <c r="AA1" s="1026"/>
      <c r="AB1" s="1026"/>
      <c r="AC1" s="1026"/>
      <c r="AD1" s="1026"/>
      <c r="AE1" s="1026"/>
      <c r="AF1" s="1026"/>
      <c r="AG1" s="1026"/>
      <c r="AH1" s="1026"/>
      <c r="AI1" s="1026"/>
      <c r="AJ1" s="1026"/>
    </row>
    <row r="2" spans="1:36" ht="12.75" customHeight="1" x14ac:dyDescent="0.3">
      <c r="A2" s="932" t="s">
        <v>367</v>
      </c>
      <c r="B2" s="997" t="s">
        <v>257</v>
      </c>
      <c r="C2" s="884"/>
      <c r="D2" s="884"/>
      <c r="E2" s="884"/>
      <c r="F2" s="884"/>
      <c r="G2" s="884"/>
      <c r="H2" s="884"/>
      <c r="K2" s="1209" t="s">
        <v>133</v>
      </c>
      <c r="L2" s="1209" t="s">
        <v>91</v>
      </c>
      <c r="M2" s="1182" t="s">
        <v>75</v>
      </c>
      <c r="N2" s="1190" t="s">
        <v>134</v>
      </c>
      <c r="O2" s="1209" t="s">
        <v>135</v>
      </c>
      <c r="P2" s="1038" t="s">
        <v>136</v>
      </c>
      <c r="Q2" s="1038" t="s">
        <v>137</v>
      </c>
      <c r="R2" s="1038" t="s">
        <v>138</v>
      </c>
      <c r="S2" s="1210" t="s">
        <v>139</v>
      </c>
      <c r="T2" s="1191" t="s">
        <v>344</v>
      </c>
      <c r="U2" s="1191" t="s">
        <v>342</v>
      </c>
      <c r="V2" s="1191" t="s">
        <v>343</v>
      </c>
      <c r="W2" s="1038" t="s">
        <v>140</v>
      </c>
      <c r="X2" s="884"/>
      <c r="Y2" s="884"/>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42495</v>
      </c>
      <c r="C3" s="950"/>
      <c r="D3" s="884"/>
      <c r="E3" s="884"/>
      <c r="F3" s="884"/>
      <c r="G3" s="884"/>
      <c r="H3" s="884"/>
      <c r="K3" s="1197"/>
      <c r="L3" s="1197"/>
      <c r="M3" s="1183"/>
      <c r="N3" s="1185"/>
      <c r="O3" s="1197"/>
      <c r="P3" s="888" t="s">
        <v>141</v>
      </c>
      <c r="Q3" s="1031"/>
      <c r="R3" s="1031"/>
      <c r="S3" s="1210"/>
      <c r="T3" s="1191"/>
      <c r="U3" s="1191"/>
      <c r="V3" s="1191"/>
      <c r="W3" s="1031"/>
      <c r="X3" s="884"/>
      <c r="Y3" s="884"/>
      <c r="Z3" s="1187"/>
      <c r="AA3" s="1023" t="s">
        <v>672</v>
      </c>
      <c r="AB3" s="1023" t="s">
        <v>673</v>
      </c>
      <c r="AC3" s="1023" t="s">
        <v>672</v>
      </c>
      <c r="AD3" s="1023" t="s">
        <v>673</v>
      </c>
      <c r="AE3" s="1023" t="s">
        <v>672</v>
      </c>
      <c r="AF3" s="1023" t="s">
        <v>673</v>
      </c>
      <c r="AG3" s="1023" t="s">
        <v>672</v>
      </c>
      <c r="AH3" s="1023" t="s">
        <v>673</v>
      </c>
      <c r="AI3" s="1023" t="s">
        <v>672</v>
      </c>
      <c r="AJ3" s="1023" t="s">
        <v>673</v>
      </c>
    </row>
    <row r="4" spans="1:36" ht="12.75" customHeight="1" x14ac:dyDescent="0.3">
      <c r="A4" s="932" t="s">
        <v>368</v>
      </c>
      <c r="B4" s="949">
        <f ca="1">DATEDIF(B3,TODAY(),"D")/365</f>
        <v>4.5178082191780824</v>
      </c>
      <c r="C4" s="884"/>
      <c r="D4" s="884"/>
      <c r="E4" s="884"/>
      <c r="F4" s="884"/>
      <c r="G4" s="884"/>
      <c r="H4" s="884"/>
      <c r="K4" s="1028" t="s">
        <v>142</v>
      </c>
      <c r="L4" s="1028" t="s">
        <v>143</v>
      </c>
      <c r="M4" s="934" t="s">
        <v>5</v>
      </c>
      <c r="N4" s="929" t="s">
        <v>144</v>
      </c>
      <c r="O4" s="924" t="s">
        <v>372</v>
      </c>
      <c r="P4" s="964" t="s">
        <v>145</v>
      </c>
      <c r="Q4" s="964" t="s">
        <v>146</v>
      </c>
      <c r="R4" s="962" t="s">
        <v>147</v>
      </c>
      <c r="S4" s="889"/>
      <c r="T4" s="997"/>
      <c r="U4" s="997"/>
      <c r="V4" s="997" t="s">
        <v>374</v>
      </c>
      <c r="W4" s="1042" t="s">
        <v>148</v>
      </c>
      <c r="X4" s="884"/>
      <c r="Y4" s="884"/>
      <c r="Z4" s="981">
        <f ca="1">DATEDIF(AA4,AB4,"m")/12+DATEDIF(AC4,AD4,"m")/12+DATEDIF(AE4,AF4,"m")/12+DATEDIF(AG4,AH4,"m")/12+DATEDIF(AI4,AJ4,"m")/12</f>
        <v>3.25</v>
      </c>
      <c r="AA4" s="982">
        <v>42943</v>
      </c>
      <c r="AB4" s="982">
        <f ca="1">TODAY()</f>
        <v>44144</v>
      </c>
      <c r="AC4" s="982"/>
      <c r="AD4" s="982"/>
      <c r="AE4" s="980"/>
      <c r="AF4" s="980"/>
      <c r="AG4" s="980"/>
      <c r="AH4" s="980"/>
      <c r="AI4" s="980"/>
      <c r="AJ4" s="980"/>
    </row>
    <row r="5" spans="1:36" ht="12.75" customHeight="1" x14ac:dyDescent="0.3">
      <c r="A5" s="932" t="s">
        <v>387</v>
      </c>
      <c r="B5" s="949">
        <v>1</v>
      </c>
      <c r="C5" s="951"/>
      <c r="D5" s="884"/>
      <c r="E5" s="884"/>
      <c r="F5" s="884"/>
      <c r="G5" s="884"/>
      <c r="H5" s="884"/>
      <c r="K5" s="1029"/>
      <c r="L5" s="1029"/>
      <c r="M5" s="934" t="s">
        <v>5</v>
      </c>
      <c r="N5" s="929" t="s">
        <v>144</v>
      </c>
      <c r="O5" s="924" t="s">
        <v>373</v>
      </c>
      <c r="P5" s="966"/>
      <c r="Q5" s="965" t="s">
        <v>150</v>
      </c>
      <c r="R5" s="963" t="s">
        <v>151</v>
      </c>
      <c r="S5" s="889"/>
      <c r="T5" s="997"/>
      <c r="U5" s="997"/>
      <c r="V5" s="997" t="s">
        <v>374</v>
      </c>
      <c r="W5" s="1043"/>
      <c r="X5" s="884"/>
      <c r="Y5" s="884"/>
      <c r="Z5" s="981">
        <f t="shared" ref="Z5:Z14" ca="1" si="0">DATEDIF(AA5,AB5,"m")/12+DATEDIF(AC5,AD5,"m")/12+DATEDIF(AE5,AF5,"m")/12+DATEDIF(AG5,AH5,"m")/12+DATEDIF(AI5,AJ5,"m")/12</f>
        <v>3.5833333333333335</v>
      </c>
      <c r="AA5" s="982">
        <v>42821</v>
      </c>
      <c r="AB5" s="982">
        <f t="shared" ref="AB5:AB14" ca="1" si="1">TODAY()</f>
        <v>44144</v>
      </c>
      <c r="AC5" s="982"/>
      <c r="AD5" s="982"/>
      <c r="AE5" s="980"/>
      <c r="AF5" s="980"/>
      <c r="AG5" s="980"/>
      <c r="AH5" s="980"/>
      <c r="AI5" s="980"/>
      <c r="AJ5" s="980"/>
    </row>
    <row r="6" spans="1:36" ht="15" thickBot="1" x14ac:dyDescent="0.35">
      <c r="A6" s="932" t="s">
        <v>388</v>
      </c>
      <c r="B6" s="949">
        <f ca="1">B4+B5</f>
        <v>5.5178082191780824</v>
      </c>
      <c r="C6" s="951"/>
      <c r="K6" s="1029"/>
      <c r="L6" s="1029"/>
      <c r="M6" s="934" t="s">
        <v>5</v>
      </c>
      <c r="N6" s="891" t="s">
        <v>149</v>
      </c>
      <c r="O6" s="918" t="s">
        <v>149</v>
      </c>
      <c r="P6" s="966"/>
      <c r="Q6" s="892" t="s">
        <v>150</v>
      </c>
      <c r="R6" s="893" t="s">
        <v>151</v>
      </c>
      <c r="S6" s="889"/>
      <c r="T6" s="997"/>
      <c r="U6" s="997"/>
      <c r="V6" s="997" t="s">
        <v>374</v>
      </c>
      <c r="W6" s="894" t="s">
        <v>152</v>
      </c>
      <c r="X6" s="884"/>
      <c r="Y6" s="884"/>
      <c r="Z6" s="981">
        <f t="shared" ca="1" si="0"/>
        <v>4.416666666666667</v>
      </c>
      <c r="AA6" s="982">
        <v>42508</v>
      </c>
      <c r="AB6" s="982">
        <f t="shared" ca="1" si="1"/>
        <v>44144</v>
      </c>
      <c r="AC6" s="982"/>
      <c r="AD6" s="982"/>
      <c r="AE6" s="980"/>
      <c r="AF6" s="980"/>
      <c r="AG6" s="980"/>
      <c r="AH6" s="980"/>
      <c r="AI6" s="980"/>
      <c r="AJ6" s="980"/>
    </row>
    <row r="7" spans="1:36" ht="28.2"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966"/>
      <c r="Q7" s="964" t="s">
        <v>247</v>
      </c>
      <c r="R7" s="962" t="s">
        <v>154</v>
      </c>
      <c r="S7" s="889"/>
      <c r="T7" s="997"/>
      <c r="U7" s="997"/>
      <c r="V7" s="997" t="s">
        <v>374</v>
      </c>
      <c r="W7" s="1042" t="s">
        <v>248</v>
      </c>
      <c r="X7" s="884"/>
      <c r="Y7" s="884"/>
      <c r="Z7" s="981">
        <f t="shared" ca="1" si="0"/>
        <v>3.5833333333333335</v>
      </c>
      <c r="AA7" s="982">
        <v>42821</v>
      </c>
      <c r="AB7" s="982">
        <f t="shared" ca="1" si="1"/>
        <v>44144</v>
      </c>
      <c r="AC7" s="982"/>
      <c r="AD7" s="982"/>
      <c r="AE7" s="980"/>
      <c r="AF7" s="980"/>
      <c r="AG7" s="980"/>
      <c r="AH7" s="980"/>
      <c r="AI7" s="980"/>
      <c r="AJ7" s="980"/>
    </row>
    <row r="8" spans="1:36" x14ac:dyDescent="0.3">
      <c r="A8" s="937" t="s">
        <v>56</v>
      </c>
      <c r="B8" s="938" t="s">
        <v>182</v>
      </c>
      <c r="C8" s="1003"/>
      <c r="D8" s="1002"/>
      <c r="E8" s="1002"/>
      <c r="F8" s="1002" t="s">
        <v>77</v>
      </c>
      <c r="G8" s="1002"/>
      <c r="H8" s="939">
        <f>IF(C8&lt;&gt;"",'[2]CBL Score Standard'!$D64,IF(D8&lt;&gt;"",SUM('[2]CBL Score Standard'!$D64:$E64),IF(E8&lt;&gt;"",SUM('[2]CBL Score Standard'!$D64:$F64),IF(F8&lt;&gt;"",SUM('[2]CBL Score Standard'!$D64:$G64),IF(G8&lt;&gt;"",SUM('[2]CBL Score Standard'!$D64:$H64,0))))))</f>
        <v>9.5957237736164644E-2</v>
      </c>
      <c r="K8" s="1029"/>
      <c r="L8" s="1029"/>
      <c r="M8" s="934" t="s">
        <v>5</v>
      </c>
      <c r="N8" s="931" t="s">
        <v>144</v>
      </c>
      <c r="O8" s="896" t="s">
        <v>517</v>
      </c>
      <c r="P8" s="966"/>
      <c r="Q8" s="892" t="s">
        <v>153</v>
      </c>
      <c r="R8" s="893" t="s">
        <v>156</v>
      </c>
      <c r="S8" s="889"/>
      <c r="T8" s="997"/>
      <c r="U8" s="997"/>
      <c r="V8" s="997" t="s">
        <v>374</v>
      </c>
      <c r="W8" s="897" t="s">
        <v>157</v>
      </c>
      <c r="X8" s="884"/>
      <c r="Y8" s="884"/>
      <c r="Z8" s="981">
        <f t="shared" ca="1" si="0"/>
        <v>3.25</v>
      </c>
      <c r="AA8" s="982">
        <v>42943</v>
      </c>
      <c r="AB8" s="982">
        <f t="shared" ca="1" si="1"/>
        <v>44144</v>
      </c>
      <c r="AC8" s="982"/>
      <c r="AD8" s="982"/>
      <c r="AE8" s="980"/>
      <c r="AF8" s="980"/>
      <c r="AG8" s="980"/>
      <c r="AH8" s="980"/>
      <c r="AI8" s="980"/>
      <c r="AJ8" s="980"/>
    </row>
    <row r="9" spans="1:36" x14ac:dyDescent="0.3">
      <c r="A9" s="940" t="s">
        <v>56</v>
      </c>
      <c r="B9" s="933" t="s">
        <v>427</v>
      </c>
      <c r="C9" s="1003"/>
      <c r="D9" s="1002"/>
      <c r="E9" s="1002"/>
      <c r="F9" s="1002" t="s">
        <v>77</v>
      </c>
      <c r="G9" s="1002"/>
      <c r="H9" s="939">
        <f>IF(C9&lt;&gt;"",'[2]CBL Score Standard'!$D65,IF(D9&lt;&gt;"",SUM('[2]CBL Score Standard'!$D65:$E65),IF(E9&lt;&gt;"",SUM('[2]CBL Score Standard'!$D65:$F65),IF(F9&lt;&gt;"",SUM('[2]CBL Score Standard'!$D65:$G65),IF(G9&lt;&gt;"",SUM('[2]CBL Score Standard'!$D65:$H65,0))))))</f>
        <v>9.5957237736164644E-2</v>
      </c>
      <c r="K9" s="1029"/>
      <c r="L9" s="1029"/>
      <c r="M9" s="934" t="s">
        <v>5</v>
      </c>
      <c r="N9" s="931" t="s">
        <v>144</v>
      </c>
      <c r="O9" s="896" t="s">
        <v>661</v>
      </c>
      <c r="P9" s="966"/>
      <c r="Q9" s="892" t="s">
        <v>155</v>
      </c>
      <c r="R9" s="893" t="s">
        <v>158</v>
      </c>
      <c r="S9" s="889"/>
      <c r="T9" s="997"/>
      <c r="U9" s="997"/>
      <c r="V9" s="997" t="s">
        <v>374</v>
      </c>
      <c r="W9" s="894" t="s">
        <v>159</v>
      </c>
      <c r="X9" s="884"/>
      <c r="Y9" s="884"/>
      <c r="Z9" s="981">
        <f t="shared" ca="1" si="0"/>
        <v>3.25</v>
      </c>
      <c r="AA9" s="982">
        <v>42943</v>
      </c>
      <c r="AB9" s="982">
        <f t="shared" ca="1" si="1"/>
        <v>44144</v>
      </c>
      <c r="AC9" s="982"/>
      <c r="AD9" s="982"/>
      <c r="AE9" s="980"/>
      <c r="AF9" s="980"/>
      <c r="AG9" s="980"/>
      <c r="AH9" s="980"/>
      <c r="AI9" s="980"/>
      <c r="AJ9" s="980"/>
    </row>
    <row r="10" spans="1:36" x14ac:dyDescent="0.3">
      <c r="A10" s="940" t="s">
        <v>56</v>
      </c>
      <c r="B10" s="933" t="s">
        <v>663</v>
      </c>
      <c r="C10" s="1003"/>
      <c r="D10" s="1003"/>
      <c r="E10" s="1002"/>
      <c r="F10" s="1002" t="s">
        <v>77</v>
      </c>
      <c r="G10" s="1002"/>
      <c r="H10" s="939">
        <f>IF(C10&lt;&gt;"",'[2]CBL Score Standard'!$D66,IF(D10&lt;&gt;"",SUM('[2]CBL Score Standard'!$D66:$E66),IF(E10&lt;&gt;"",SUM('[2]CBL Score Standard'!$D66:$F66),IF(F10&lt;&gt;"",SUM('[2]CBL Score Standard'!$D66:$G66),IF(G10&lt;&gt;"",SUM('[2]CBL Score Standard'!$D66:$H66,0))))))</f>
        <v>4.9445609829187893E-2</v>
      </c>
      <c r="K10" s="1029"/>
      <c r="L10" s="1029"/>
      <c r="M10" s="934" t="s">
        <v>5</v>
      </c>
      <c r="N10" s="931" t="s">
        <v>144</v>
      </c>
      <c r="O10" s="896" t="s">
        <v>662</v>
      </c>
      <c r="P10" s="966"/>
      <c r="Q10" s="976" t="s">
        <v>659</v>
      </c>
      <c r="R10" s="976" t="s">
        <v>278</v>
      </c>
      <c r="S10" s="889"/>
      <c r="T10" s="997"/>
      <c r="U10" s="997"/>
      <c r="V10" s="997" t="s">
        <v>374</v>
      </c>
      <c r="W10" s="899" t="s">
        <v>160</v>
      </c>
      <c r="X10" s="884"/>
      <c r="Y10" s="884"/>
      <c r="Z10" s="981">
        <f t="shared" ca="1" si="0"/>
        <v>3.25</v>
      </c>
      <c r="AA10" s="982">
        <v>42943</v>
      </c>
      <c r="AB10" s="982">
        <f t="shared" ca="1" si="1"/>
        <v>44144</v>
      </c>
      <c r="AC10" s="982"/>
      <c r="AD10" s="982"/>
      <c r="AE10" s="980"/>
      <c r="AF10" s="980"/>
      <c r="AG10" s="980"/>
      <c r="AH10" s="980"/>
      <c r="AI10" s="980"/>
      <c r="AJ10" s="980"/>
    </row>
    <row r="11" spans="1:36" x14ac:dyDescent="0.3">
      <c r="A11" s="940" t="s">
        <v>56</v>
      </c>
      <c r="B11" s="933" t="s">
        <v>215</v>
      </c>
      <c r="C11" s="1003"/>
      <c r="D11" s="1003"/>
      <c r="E11" s="1002"/>
      <c r="F11" s="1002" t="s">
        <v>77</v>
      </c>
      <c r="G11" s="1002"/>
      <c r="H11" s="939">
        <f>IF(C11&lt;&gt;"",'[2]CBL Score Standard'!$D67,IF(D11&lt;&gt;"",SUM('[2]CBL Score Standard'!$D67:$E67),IF(E11&lt;&gt;"",SUM('[2]CBL Score Standard'!$D67:$F67),IF(F11&lt;&gt;"",SUM('[2]CBL Score Standard'!$D67:$G67),IF(G11&lt;&gt;"",SUM('[2]CBL Score Standard'!$D67:$H67,0))))))</f>
        <v>4.9445609829187893E-2</v>
      </c>
      <c r="K11" s="1029"/>
      <c r="L11" s="1029"/>
      <c r="M11" s="934" t="s">
        <v>5</v>
      </c>
      <c r="N11" s="889" t="s">
        <v>31</v>
      </c>
      <c r="O11" s="925" t="s">
        <v>175</v>
      </c>
      <c r="P11" s="1029"/>
      <c r="Q11" s="890" t="s">
        <v>383</v>
      </c>
      <c r="R11" s="893" t="s">
        <v>176</v>
      </c>
      <c r="S11" s="889"/>
      <c r="T11" s="997"/>
      <c r="U11" s="997"/>
      <c r="V11" s="997" t="s">
        <v>374</v>
      </c>
      <c r="W11" s="897" t="s">
        <v>177</v>
      </c>
      <c r="X11" s="884"/>
      <c r="Y11" s="884"/>
      <c r="Z11" s="981">
        <f t="shared" ca="1" si="0"/>
        <v>2.3333333333333335</v>
      </c>
      <c r="AA11" s="982">
        <v>43278</v>
      </c>
      <c r="AB11" s="982">
        <f t="shared" ca="1" si="1"/>
        <v>44144</v>
      </c>
      <c r="AC11" s="982"/>
      <c r="AD11" s="982"/>
      <c r="AE11" s="980"/>
      <c r="AF11" s="980"/>
      <c r="AG11" s="980"/>
      <c r="AH11" s="980"/>
      <c r="AI11" s="980"/>
      <c r="AJ11" s="980"/>
    </row>
    <row r="12" spans="1:36" ht="27.6" x14ac:dyDescent="0.3">
      <c r="A12" s="940" t="s">
        <v>63</v>
      </c>
      <c r="B12" s="933" t="s">
        <v>236</v>
      </c>
      <c r="C12" s="1003"/>
      <c r="D12" s="1003"/>
      <c r="E12" s="1006"/>
      <c r="F12" s="1002" t="s">
        <v>77</v>
      </c>
      <c r="G12" s="1002"/>
      <c r="H12" s="939">
        <f>IF(C12&lt;&gt;"",'[2]CBL Score Standard'!$D68,IF(D12&lt;&gt;"",SUM('[2]CBL Score Standard'!$D68:$E68),IF(E12&lt;&gt;"",SUM('[2]CBL Score Standard'!$D68:$F68),IF(F12&lt;&gt;"",SUM('[2]CBL Score Standard'!$D68:$G68),IF(G12&lt;&gt;"",SUM('[2]CBL Score Standard'!$D68:$H68,0))))))</f>
        <v>2.1276595744680851E-2</v>
      </c>
      <c r="K12" s="1029"/>
      <c r="L12" s="1029"/>
      <c r="M12" s="934" t="s">
        <v>5</v>
      </c>
      <c r="N12" s="931" t="s">
        <v>31</v>
      </c>
      <c r="O12" s="896" t="s">
        <v>660</v>
      </c>
      <c r="P12" s="995">
        <v>43613</v>
      </c>
      <c r="Q12" s="892" t="s">
        <v>167</v>
      </c>
      <c r="R12" s="893" t="s">
        <v>168</v>
      </c>
      <c r="S12" s="889"/>
      <c r="T12" s="997"/>
      <c r="U12" s="997"/>
      <c r="V12" s="997" t="s">
        <v>374</v>
      </c>
      <c r="W12" s="894"/>
      <c r="X12" s="884"/>
      <c r="Y12" s="884"/>
      <c r="Z12" s="981">
        <f t="shared" ca="1" si="0"/>
        <v>2.3333333333333335</v>
      </c>
      <c r="AA12" s="982">
        <v>43278</v>
      </c>
      <c r="AB12" s="982">
        <f t="shared" ca="1" si="1"/>
        <v>44144</v>
      </c>
      <c r="AC12" s="982"/>
      <c r="AD12" s="982"/>
      <c r="AE12" s="980"/>
      <c r="AF12" s="980"/>
      <c r="AG12" s="980"/>
      <c r="AH12" s="980"/>
      <c r="AI12" s="980"/>
      <c r="AJ12" s="980"/>
    </row>
    <row r="13" spans="1:36" ht="13.8" customHeight="1" x14ac:dyDescent="0.3">
      <c r="A13" s="940" t="s">
        <v>63</v>
      </c>
      <c r="B13" s="933" t="s">
        <v>244</v>
      </c>
      <c r="C13" s="1003"/>
      <c r="D13" s="1003"/>
      <c r="E13" s="1003" t="s">
        <v>77</v>
      </c>
      <c r="F13" s="1003"/>
      <c r="G13" s="1002"/>
      <c r="H13" s="939">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892" t="s">
        <v>230</v>
      </c>
      <c r="Q13" s="892" t="s">
        <v>230</v>
      </c>
      <c r="R13" s="893" t="s">
        <v>230</v>
      </c>
      <c r="S13" s="889"/>
      <c r="T13" s="997"/>
      <c r="U13" s="997"/>
      <c r="V13" s="997" t="s">
        <v>374</v>
      </c>
      <c r="W13" s="894" t="s">
        <v>169</v>
      </c>
      <c r="X13" s="884"/>
      <c r="Y13" s="884"/>
      <c r="Z13" s="981">
        <f t="shared" ca="1" si="0"/>
        <v>2.3333333333333335</v>
      </c>
      <c r="AA13" s="982">
        <v>43278</v>
      </c>
      <c r="AB13" s="982">
        <f t="shared" ca="1" si="1"/>
        <v>44144</v>
      </c>
      <c r="AC13" s="982"/>
      <c r="AD13" s="982"/>
      <c r="AE13" s="980"/>
      <c r="AF13" s="980"/>
      <c r="AG13" s="980"/>
      <c r="AH13" s="980"/>
      <c r="AI13" s="980"/>
      <c r="AJ13" s="980"/>
    </row>
    <row r="14" spans="1:36" ht="27.6" x14ac:dyDescent="0.3">
      <c r="A14" s="940" t="s">
        <v>55</v>
      </c>
      <c r="B14" s="933" t="s">
        <v>694</v>
      </c>
      <c r="C14" s="1003"/>
      <c r="D14" s="1003"/>
      <c r="E14" s="1002"/>
      <c r="F14" s="1002" t="s">
        <v>77</v>
      </c>
      <c r="G14" s="1002"/>
      <c r="H14" s="939">
        <f>IF(C14&lt;&gt;"",'[2]CBL Score Standard'!$D70,IF(D14&lt;&gt;"",SUM('[2]CBL Score Standard'!$D70:$E70),IF(E14&lt;&gt;"",SUM('[2]CBL Score Standard'!$D70:$F70),IF(F14&lt;&gt;"",SUM('[2]CBL Score Standard'!$D70:$G70),IF(G14&lt;&gt;"",SUM('[2]CBL Score Standard'!$D70:$H70,0))))))</f>
        <v>4.9445609829187893E-2</v>
      </c>
      <c r="K14" s="1030"/>
      <c r="L14" s="1030"/>
      <c r="M14" s="934" t="s">
        <v>5</v>
      </c>
      <c r="N14" s="889" t="s">
        <v>41</v>
      </c>
      <c r="O14" s="923" t="s">
        <v>450</v>
      </c>
      <c r="P14" s="995">
        <v>43627</v>
      </c>
      <c r="Q14" s="892" t="s">
        <v>381</v>
      </c>
      <c r="R14" s="893" t="s">
        <v>382</v>
      </c>
      <c r="S14" s="889"/>
      <c r="T14" s="997"/>
      <c r="U14" s="997"/>
      <c r="V14" s="997" t="s">
        <v>374</v>
      </c>
      <c r="W14" s="894" t="s">
        <v>163</v>
      </c>
      <c r="X14" s="884"/>
      <c r="Y14" s="884"/>
      <c r="Z14" s="981">
        <f t="shared" ca="1" si="0"/>
        <v>2.3333333333333335</v>
      </c>
      <c r="AA14" s="982">
        <v>43278</v>
      </c>
      <c r="AB14" s="982">
        <f t="shared" ca="1" si="1"/>
        <v>44144</v>
      </c>
      <c r="AC14" s="982"/>
      <c r="AD14" s="982"/>
      <c r="AE14" s="980"/>
      <c r="AF14" s="980"/>
      <c r="AG14" s="980"/>
      <c r="AH14" s="980"/>
      <c r="AI14" s="980"/>
      <c r="AJ14" s="980"/>
    </row>
    <row r="15" spans="1:36" x14ac:dyDescent="0.3">
      <c r="A15" s="940" t="s">
        <v>55</v>
      </c>
      <c r="B15" s="933" t="s">
        <v>185</v>
      </c>
      <c r="C15" s="1003"/>
      <c r="D15" s="1005"/>
      <c r="E15" s="1005"/>
      <c r="F15" s="1002" t="s">
        <v>77</v>
      </c>
      <c r="G15" s="1002"/>
      <c r="H15" s="939">
        <f>IF(C15&lt;&gt;"",'[2]CBL Score Standard'!$D71,IF(D15&lt;&gt;"",SUM('[2]CBL Score Standard'!$D71:$E71),IF(E15&lt;&gt;"",SUM('[2]CBL Score Standard'!$D71:$F71),IF(F15&lt;&gt;"",SUM('[2]CBL Score Standard'!$D71:$G71),IF(G15&lt;&gt;"",SUM('[2]CBL Score Standard'!$D71:$H71,0))))))</f>
        <v>4.9445609829187893E-2</v>
      </c>
      <c r="K15" s="901"/>
      <c r="L15" s="901"/>
      <c r="M15" s="884"/>
      <c r="N15" s="930"/>
      <c r="O15" s="901"/>
      <c r="P15" s="901"/>
      <c r="Q15" s="901"/>
      <c r="R15" s="901"/>
      <c r="S15" s="901"/>
      <c r="T15" s="921"/>
      <c r="U15" s="921"/>
      <c r="V15" s="921"/>
      <c r="W15" s="901"/>
      <c r="X15" s="884"/>
      <c r="Y15" s="884"/>
      <c r="Z15" s="901"/>
      <c r="AA15" s="901"/>
      <c r="AB15" s="901"/>
      <c r="AC15" s="901"/>
      <c r="AD15" s="901"/>
      <c r="AE15" s="901"/>
      <c r="AF15" s="901"/>
      <c r="AG15" s="901"/>
      <c r="AH15" s="901"/>
      <c r="AI15" s="901"/>
      <c r="AJ15" s="901"/>
    </row>
    <row r="16" spans="1:36" ht="23.4" x14ac:dyDescent="0.45">
      <c r="A16" s="940" t="s">
        <v>55</v>
      </c>
      <c r="B16" s="933" t="s">
        <v>192</v>
      </c>
      <c r="C16" s="1003"/>
      <c r="D16" s="1003"/>
      <c r="E16" s="1003"/>
      <c r="F16" s="1003" t="s">
        <v>77</v>
      </c>
      <c r="G16" s="1003"/>
      <c r="H16" s="939">
        <f>IF(C16&lt;&gt;"",'[2]CBL Score Standard'!$D72,IF(D16&lt;&gt;"",SUM('[2]CBL Score Standard'!$D72:$E72),IF(E16&lt;&gt;"",SUM('[2]CBL Score Standard'!$D72:$F72),IF(F16&lt;&gt;"",SUM('[2]CBL Score Standard'!$D72:$G72),IF(G16&lt;&gt;"",SUM('[2]CBL Score Standard'!$D72:$H72,0))))))</f>
        <v>0</v>
      </c>
      <c r="K16" s="1193" t="s">
        <v>170</v>
      </c>
      <c r="L16" s="1194"/>
      <c r="M16" s="1194"/>
      <c r="N16" s="1194"/>
      <c r="O16" s="1194"/>
      <c r="P16" s="1194"/>
      <c r="Q16" s="1194"/>
      <c r="R16" s="1194"/>
      <c r="S16" s="1194"/>
      <c r="T16" s="1194"/>
      <c r="U16" s="1194"/>
      <c r="V16" s="1194"/>
      <c r="W16" s="1195"/>
      <c r="X16" s="884"/>
      <c r="Y16" s="884"/>
      <c r="Z16" s="985"/>
      <c r="AA16" s="1026"/>
      <c r="AB16" s="1026"/>
      <c r="AC16" s="1026"/>
      <c r="AD16" s="1026"/>
      <c r="AE16" s="1026"/>
      <c r="AF16" s="1026"/>
      <c r="AG16" s="1026"/>
      <c r="AH16" s="1026"/>
      <c r="AI16" s="1026"/>
      <c r="AJ16" s="1026"/>
    </row>
    <row r="17" spans="1:36" ht="23.4" customHeight="1" x14ac:dyDescent="0.3">
      <c r="A17" s="940" t="s">
        <v>55</v>
      </c>
      <c r="B17" s="933" t="s">
        <v>194</v>
      </c>
      <c r="C17" s="1003"/>
      <c r="D17" s="1006"/>
      <c r="E17" s="1006"/>
      <c r="F17" s="1003" t="s">
        <v>77</v>
      </c>
      <c r="G17" s="1003"/>
      <c r="H17" s="939">
        <f>IF(C17&lt;&gt;"",'[2]CBL Score Standard'!$D73,IF(D17&lt;&gt;"",SUM('[2]CBL Score Standard'!$D73:$E73),IF(E17&lt;&gt;"",SUM('[2]CBL Score Standard'!$D73:$F73),IF(F17&lt;&gt;"",SUM('[2]CBL Score Standard'!$D73:$G73),IF(G17&lt;&gt;"",SUM('[2]CBL Score Standard'!$D73:$H73,0))))))</f>
        <v>0</v>
      </c>
      <c r="K17" s="1211" t="s">
        <v>133</v>
      </c>
      <c r="L17" s="1211" t="s">
        <v>91</v>
      </c>
      <c r="M17" s="1182" t="s">
        <v>75</v>
      </c>
      <c r="N17" s="1184" t="s">
        <v>134</v>
      </c>
      <c r="O17" s="1211" t="s">
        <v>135</v>
      </c>
      <c r="P17" s="1037" t="s">
        <v>136</v>
      </c>
      <c r="Q17" s="1037" t="s">
        <v>137</v>
      </c>
      <c r="R17" s="1037" t="s">
        <v>138</v>
      </c>
      <c r="S17" s="1212" t="s">
        <v>139</v>
      </c>
      <c r="T17" s="1191" t="s">
        <v>344</v>
      </c>
      <c r="U17" s="1191" t="s">
        <v>342</v>
      </c>
      <c r="V17" s="1191" t="s">
        <v>343</v>
      </c>
      <c r="W17" s="1037" t="s">
        <v>140</v>
      </c>
      <c r="X17" s="884"/>
      <c r="Y17" s="884"/>
      <c r="Z17" s="1186" t="s">
        <v>667</v>
      </c>
      <c r="AA17" s="1172" t="s">
        <v>666</v>
      </c>
      <c r="AB17" s="1172"/>
      <c r="AC17" s="1172" t="s">
        <v>668</v>
      </c>
      <c r="AD17" s="1172"/>
      <c r="AE17" s="1172" t="s">
        <v>669</v>
      </c>
      <c r="AF17" s="1172"/>
      <c r="AG17" s="1172" t="s">
        <v>670</v>
      </c>
      <c r="AH17" s="1172"/>
      <c r="AI17" s="1172" t="s">
        <v>671</v>
      </c>
      <c r="AJ17" s="1172"/>
    </row>
    <row r="18" spans="1:36" ht="13.8" customHeight="1" x14ac:dyDescent="0.3">
      <c r="A18" s="940" t="s">
        <v>55</v>
      </c>
      <c r="B18" s="933" t="s">
        <v>196</v>
      </c>
      <c r="C18" s="1003"/>
      <c r="D18" s="1006"/>
      <c r="E18" s="1006"/>
      <c r="F18" s="1003" t="s">
        <v>77</v>
      </c>
      <c r="G18" s="1003"/>
      <c r="H18" s="939">
        <f>IF(C18&lt;&gt;"",'[2]CBL Score Standard'!$D74,IF(D18&lt;&gt;"",SUM('[2]CBL Score Standard'!$D74:$E74),IF(E18&lt;&gt;"",SUM('[2]CBL Score Standard'!$D74:$F74),IF(F18&lt;&gt;"",SUM('[2]CBL Score Standard'!$D74:$G74),IF(G18&lt;&gt;"",SUM('[2]CBL Score Standard'!$D74:$H74,0))))))</f>
        <v>0</v>
      </c>
      <c r="K18" s="1197"/>
      <c r="L18" s="1197"/>
      <c r="M18" s="1183"/>
      <c r="N18" s="1190"/>
      <c r="O18" s="1197"/>
      <c r="P18" s="888" t="s">
        <v>141</v>
      </c>
      <c r="Q18" s="1031"/>
      <c r="R18" s="1031"/>
      <c r="S18" s="1210"/>
      <c r="T18" s="1191"/>
      <c r="U18" s="1191"/>
      <c r="V18" s="1191"/>
      <c r="W18" s="1031"/>
      <c r="X18" s="884"/>
      <c r="Y18" s="884"/>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x14ac:dyDescent="0.3">
      <c r="A19" s="940" t="s">
        <v>55</v>
      </c>
      <c r="B19" s="933" t="s">
        <v>198</v>
      </c>
      <c r="C19" s="1003"/>
      <c r="D19" s="1006"/>
      <c r="E19" s="1006"/>
      <c r="F19" s="1003" t="s">
        <v>77</v>
      </c>
      <c r="G19" s="1003"/>
      <c r="H19" s="939">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028" t="s">
        <v>145</v>
      </c>
      <c r="Q19" s="890" t="s">
        <v>172</v>
      </c>
      <c r="R19" s="893" t="s">
        <v>173</v>
      </c>
      <c r="S19" s="889"/>
      <c r="T19" s="997"/>
      <c r="U19" s="997"/>
      <c r="V19" s="997" t="s">
        <v>374</v>
      </c>
      <c r="W19" s="897" t="s">
        <v>174</v>
      </c>
      <c r="X19" s="884"/>
      <c r="Y19" s="884"/>
      <c r="Z19" s="981">
        <f t="shared" ref="Z19:Z35" ca="1" si="2">DATEDIF(AA19,AB19,"m")/12+DATEDIF(AC19,AD19,"m")/12+DATEDIF(AE19,AF19,"m")/12+DATEDIF(AG19,AH19,"m")/12+DATEDIF(AI19,AJ19,"m")/12</f>
        <v>2.3333333333333335</v>
      </c>
      <c r="AA19" s="982">
        <v>43278</v>
      </c>
      <c r="AB19" s="982">
        <f t="shared" ref="AB19:AB21" ca="1" si="3">TODAY()</f>
        <v>44144</v>
      </c>
      <c r="AC19" s="982"/>
      <c r="AD19" s="982"/>
      <c r="AE19" s="980"/>
      <c r="AF19" s="980"/>
      <c r="AG19" s="980"/>
      <c r="AH19" s="980"/>
      <c r="AI19" s="980"/>
      <c r="AJ19" s="980"/>
    </row>
    <row r="20" spans="1:36" ht="27.6" x14ac:dyDescent="0.3">
      <c r="A20" s="940" t="s">
        <v>55</v>
      </c>
      <c r="B20" s="933" t="s">
        <v>202</v>
      </c>
      <c r="C20" s="1003"/>
      <c r="D20" s="1006"/>
      <c r="E20" s="1006"/>
      <c r="F20" s="1003" t="s">
        <v>77</v>
      </c>
      <c r="G20" s="1003"/>
      <c r="H20" s="939">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030"/>
      <c r="Q20" s="890" t="s">
        <v>179</v>
      </c>
      <c r="R20" s="893" t="s">
        <v>180</v>
      </c>
      <c r="S20" s="889"/>
      <c r="T20" s="997"/>
      <c r="U20" s="997"/>
      <c r="V20" s="997" t="s">
        <v>374</v>
      </c>
      <c r="W20" s="897" t="s">
        <v>181</v>
      </c>
      <c r="X20" s="884"/>
      <c r="Y20" s="884"/>
      <c r="Z20" s="981">
        <f t="shared" ca="1" si="2"/>
        <v>2.3333333333333335</v>
      </c>
      <c r="AA20" s="982">
        <v>43278</v>
      </c>
      <c r="AB20" s="982">
        <f t="shared" ca="1" si="3"/>
        <v>44144</v>
      </c>
      <c r="AC20" s="982"/>
      <c r="AD20" s="982"/>
      <c r="AE20" s="980"/>
      <c r="AF20" s="980"/>
      <c r="AG20" s="980"/>
      <c r="AH20" s="980"/>
      <c r="AI20" s="980"/>
      <c r="AJ20" s="980"/>
    </row>
    <row r="21" spans="1:36" x14ac:dyDescent="0.3">
      <c r="A21" s="940" t="s">
        <v>55</v>
      </c>
      <c r="B21" s="933" t="s">
        <v>664</v>
      </c>
      <c r="C21" s="1003"/>
      <c r="D21" s="1003"/>
      <c r="E21" s="1002"/>
      <c r="F21" s="1002" t="s">
        <v>77</v>
      </c>
      <c r="G21" s="1002"/>
      <c r="H21" s="939">
        <f>IF(C21&lt;&gt;"",'[2]CBL Score Standard'!$D77,IF(D21&lt;&gt;"",SUM('[2]CBL Score Standard'!$D77:$E77),IF(E21&lt;&gt;"",SUM('[2]CBL Score Standard'!$D77:$F77),IF(F21&lt;&gt;"",SUM('[2]CBL Score Standard'!$D77:$G77),IF(G21&lt;&gt;"",SUM('[2]CBL Score Standard'!$D77:$H77,0))))))</f>
        <v>4.9445609829187893E-2</v>
      </c>
      <c r="K21" s="1029"/>
      <c r="L21" s="1029"/>
      <c r="M21" s="934" t="s">
        <v>6</v>
      </c>
      <c r="N21" s="889" t="s">
        <v>56</v>
      </c>
      <c r="O21" s="923" t="s">
        <v>182</v>
      </c>
      <c r="P21" s="995">
        <v>43609</v>
      </c>
      <c r="Q21" s="892" t="s">
        <v>172</v>
      </c>
      <c r="R21" s="898" t="s">
        <v>183</v>
      </c>
      <c r="S21" s="889"/>
      <c r="T21" s="997"/>
      <c r="U21" s="997"/>
      <c r="V21" s="997" t="s">
        <v>374</v>
      </c>
      <c r="W21" s="899" t="s">
        <v>184</v>
      </c>
      <c r="X21" s="884"/>
      <c r="Y21" s="884"/>
      <c r="Z21" s="981">
        <f t="shared" ca="1" si="2"/>
        <v>2.3333333333333335</v>
      </c>
      <c r="AA21" s="982">
        <v>43278</v>
      </c>
      <c r="AB21" s="982">
        <f t="shared" ca="1" si="3"/>
        <v>44144</v>
      </c>
      <c r="AC21" s="982"/>
      <c r="AD21" s="982"/>
      <c r="AE21" s="980"/>
      <c r="AF21" s="980"/>
      <c r="AG21" s="980"/>
      <c r="AH21" s="980"/>
      <c r="AI21" s="980"/>
      <c r="AJ21" s="980"/>
    </row>
    <row r="22" spans="1:36" x14ac:dyDescent="0.3">
      <c r="A22" s="940" t="s">
        <v>55</v>
      </c>
      <c r="B22" s="933" t="s">
        <v>448</v>
      </c>
      <c r="C22" s="1003"/>
      <c r="D22" s="1003"/>
      <c r="E22" s="1002"/>
      <c r="F22" s="1002" t="s">
        <v>77</v>
      </c>
      <c r="G22" s="1002"/>
      <c r="H22" s="939">
        <f>IF(C22&lt;&gt;"",'[2]CBL Score Standard'!$D78,IF(D22&lt;&gt;"",SUM('[2]CBL Score Standard'!$D78:$E78),IF(E22&lt;&gt;"",SUM('[2]CBL Score Standard'!$D78:$F78),IF(F22&lt;&gt;"",SUM('[2]CBL Score Standard'!$D78:$G78),IF(G22&lt;&gt;"",SUM('[2]CBL Score Standard'!$D78:$H78,0))))))</f>
        <v>4.9445609829187893E-2</v>
      </c>
      <c r="K22" s="1029"/>
      <c r="L22" s="1029"/>
      <c r="M22" s="934" t="s">
        <v>6</v>
      </c>
      <c r="N22" s="889" t="s">
        <v>144</v>
      </c>
      <c r="O22" s="923" t="s">
        <v>187</v>
      </c>
      <c r="P22" s="1029"/>
      <c r="Q22" s="890" t="s">
        <v>153</v>
      </c>
      <c r="R22" s="893" t="s">
        <v>156</v>
      </c>
      <c r="S22" s="889"/>
      <c r="T22" s="997"/>
      <c r="U22" s="997"/>
      <c r="V22" s="997" t="s">
        <v>374</v>
      </c>
      <c r="W22" s="897" t="s">
        <v>157</v>
      </c>
      <c r="X22" s="884"/>
      <c r="Y22" s="884"/>
      <c r="Z22" s="981">
        <f t="shared" si="2"/>
        <v>0</v>
      </c>
      <c r="AA22" s="982"/>
      <c r="AB22" s="982"/>
      <c r="AC22" s="982"/>
      <c r="AD22" s="982"/>
      <c r="AE22" s="980"/>
      <c r="AF22" s="980"/>
      <c r="AG22" s="980"/>
      <c r="AH22" s="980"/>
      <c r="AI22" s="980"/>
      <c r="AJ22" s="980"/>
    </row>
    <row r="23" spans="1:36" ht="12.75" customHeight="1" x14ac:dyDescent="0.3">
      <c r="A23" s="940" t="s">
        <v>55</v>
      </c>
      <c r="B23" s="933" t="s">
        <v>665</v>
      </c>
      <c r="C23" s="1003"/>
      <c r="E23" s="1006"/>
      <c r="F23" s="1002" t="s">
        <v>77</v>
      </c>
      <c r="G23" s="1002"/>
      <c r="H23" s="939">
        <f>IF(C23&lt;&gt;"",'[2]CBL Score Standard'!$D79,IF(D23&lt;&gt;"",SUM('[2]CBL Score Standard'!$D79:$E79),IF(E23&lt;&gt;"",SUM('[2]CBL Score Standard'!$D79:$F79),IF(F23&lt;&gt;"",SUM('[2]CBL Score Standard'!$D79:$G79),IF(G23&lt;&gt;"",SUM('[2]CBL Score Standard'!$D79:$H79,0))))))</f>
        <v>4.9445609829187893E-2</v>
      </c>
      <c r="K23" s="1029"/>
      <c r="L23" s="1029"/>
      <c r="M23" s="934" t="s">
        <v>6</v>
      </c>
      <c r="N23" s="889" t="s">
        <v>144</v>
      </c>
      <c r="O23" s="923" t="s">
        <v>188</v>
      </c>
      <c r="P23" s="1029"/>
      <c r="Q23" s="892" t="s">
        <v>155</v>
      </c>
      <c r="R23" s="893" t="s">
        <v>158</v>
      </c>
      <c r="S23" s="889"/>
      <c r="T23" s="997"/>
      <c r="U23" s="997"/>
      <c r="V23" s="997" t="s">
        <v>374</v>
      </c>
      <c r="W23" s="894" t="s">
        <v>159</v>
      </c>
      <c r="X23" s="884"/>
      <c r="Y23" s="884"/>
      <c r="Z23" s="981">
        <f t="shared" si="2"/>
        <v>0</v>
      </c>
      <c r="AA23" s="982"/>
      <c r="AB23" s="982"/>
      <c r="AC23" s="982"/>
      <c r="AD23" s="982"/>
      <c r="AE23" s="980"/>
      <c r="AF23" s="980"/>
      <c r="AG23" s="980"/>
      <c r="AH23" s="980"/>
      <c r="AI23" s="980"/>
      <c r="AJ23" s="980"/>
    </row>
    <row r="24" spans="1:36" ht="12.75" customHeight="1" x14ac:dyDescent="0.3">
      <c r="A24" s="940" t="s">
        <v>55</v>
      </c>
      <c r="B24" s="933" t="s">
        <v>238</v>
      </c>
      <c r="C24" s="1003"/>
      <c r="D24" s="1003"/>
      <c r="E24" s="1003" t="s">
        <v>77</v>
      </c>
      <c r="F24" s="1002"/>
      <c r="G24" s="1002"/>
      <c r="H24" s="939">
        <f>IF(C24&lt;&gt;"",'[2]CBL Score Standard'!$D80,IF(D24&lt;&gt;"",SUM('[2]CBL Score Standard'!$D80:$E80),IF(E24&lt;&gt;"",SUM('[2]CBL Score Standard'!$D80:$F80),IF(F24&lt;&gt;"",SUM('[2]CBL Score Standard'!$D80:$G80),IF(G24&lt;&gt;"",SUM('[2]CBL Score Standard'!$D80:$H80,0))))))</f>
        <v>0</v>
      </c>
      <c r="K24" s="1029"/>
      <c r="L24" s="1029"/>
      <c r="M24" s="934" t="s">
        <v>6</v>
      </c>
      <c r="N24" s="889" t="s">
        <v>144</v>
      </c>
      <c r="O24" s="923" t="s">
        <v>189</v>
      </c>
      <c r="P24" s="1029"/>
      <c r="Q24" s="976" t="s">
        <v>659</v>
      </c>
      <c r="R24" s="976" t="s">
        <v>278</v>
      </c>
      <c r="S24" s="889"/>
      <c r="T24" s="997"/>
      <c r="U24" s="997"/>
      <c r="V24" s="997" t="s">
        <v>374</v>
      </c>
      <c r="W24" s="899" t="s">
        <v>160</v>
      </c>
      <c r="X24" s="884"/>
      <c r="Y24" s="884"/>
      <c r="Z24" s="981">
        <f t="shared" si="2"/>
        <v>0</v>
      </c>
      <c r="AA24" s="982"/>
      <c r="AB24" s="982"/>
      <c r="AC24" s="982"/>
      <c r="AD24" s="982"/>
      <c r="AE24" s="980"/>
      <c r="AF24" s="980"/>
      <c r="AG24" s="980"/>
      <c r="AH24" s="980"/>
      <c r="AI24" s="980"/>
      <c r="AJ24" s="980"/>
    </row>
    <row r="25" spans="1:36" x14ac:dyDescent="0.3">
      <c r="A25" s="940" t="s">
        <v>55</v>
      </c>
      <c r="B25" s="933" t="s">
        <v>515</v>
      </c>
      <c r="C25" s="1003"/>
      <c r="D25" s="1003"/>
      <c r="E25" s="1003"/>
      <c r="F25" s="1002" t="s">
        <v>77</v>
      </c>
      <c r="G25" s="1002"/>
      <c r="H25" s="939">
        <f>IF(C25&lt;&gt;"",'[2]CBL Score Standard'!$D81,IF(D25&lt;&gt;"",SUM('[2]CBL Score Standard'!$D81:$E81),IF(E25&lt;&gt;"",SUM('[2]CBL Score Standard'!$D81:$F81),IF(F25&lt;&gt;"",SUM('[2]CBL Score Standard'!$D81:$G81),IF(G25&lt;&gt;"",SUM('[2]CBL Score Standard'!$D81:$H81,0))))))</f>
        <v>2.1276595744680851E-2</v>
      </c>
      <c r="K25" s="1029"/>
      <c r="L25" s="1029"/>
      <c r="M25" s="934" t="s">
        <v>6</v>
      </c>
      <c r="N25" s="889" t="s">
        <v>144</v>
      </c>
      <c r="O25" s="923" t="s">
        <v>190</v>
      </c>
      <c r="P25" s="1029"/>
      <c r="Q25" s="890" t="s">
        <v>161</v>
      </c>
      <c r="R25" s="893" t="s">
        <v>162</v>
      </c>
      <c r="S25" s="889"/>
      <c r="T25" s="997"/>
      <c r="U25" s="997"/>
      <c r="V25" s="997" t="s">
        <v>374</v>
      </c>
      <c r="W25" s="899" t="s">
        <v>163</v>
      </c>
      <c r="X25" s="884"/>
      <c r="Y25" s="884"/>
      <c r="Z25" s="981">
        <f t="shared" si="2"/>
        <v>0</v>
      </c>
      <c r="AA25" s="982"/>
      <c r="AB25" s="982"/>
      <c r="AC25" s="982"/>
      <c r="AD25" s="982"/>
      <c r="AE25" s="980"/>
      <c r="AF25" s="980"/>
      <c r="AG25" s="980"/>
      <c r="AH25" s="980"/>
      <c r="AI25" s="980"/>
      <c r="AJ25" s="980"/>
    </row>
    <row r="26" spans="1:36" ht="27.6"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030"/>
      <c r="Q26" s="890" t="s">
        <v>164</v>
      </c>
      <c r="R26" s="893" t="s">
        <v>165</v>
      </c>
      <c r="S26" s="889"/>
      <c r="T26" s="997"/>
      <c r="U26" s="997"/>
      <c r="V26" s="997" t="s">
        <v>374</v>
      </c>
      <c r="W26" s="899" t="s">
        <v>166</v>
      </c>
      <c r="X26" s="884"/>
      <c r="Y26" s="884"/>
      <c r="Z26" s="981">
        <f t="shared" si="2"/>
        <v>0</v>
      </c>
      <c r="AA26" s="982"/>
      <c r="AB26" s="982"/>
      <c r="AC26" s="982"/>
      <c r="AD26" s="982"/>
      <c r="AE26" s="980"/>
      <c r="AF26" s="980"/>
      <c r="AG26" s="980"/>
      <c r="AH26" s="980"/>
      <c r="AI26" s="980"/>
      <c r="AJ26" s="980"/>
    </row>
    <row r="27" spans="1:36" ht="26.4" customHeight="1"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923" t="s">
        <v>192</v>
      </c>
      <c r="P27" s="995">
        <v>43608</v>
      </c>
      <c r="Q27" s="892" t="s">
        <v>383</v>
      </c>
      <c r="R27" s="898" t="s">
        <v>341</v>
      </c>
      <c r="S27" s="889"/>
      <c r="T27" s="997"/>
      <c r="U27" s="997"/>
      <c r="V27" s="997" t="s">
        <v>374</v>
      </c>
      <c r="W27" s="899" t="s">
        <v>193</v>
      </c>
      <c r="X27" s="884"/>
      <c r="Y27" s="884"/>
      <c r="Z27" s="981">
        <f t="shared" si="2"/>
        <v>2</v>
      </c>
      <c r="AA27" s="982">
        <v>42736</v>
      </c>
      <c r="AB27" s="982">
        <v>43496</v>
      </c>
      <c r="AC27" s="982"/>
      <c r="AD27" s="982"/>
      <c r="AE27" s="980"/>
      <c r="AF27" s="980"/>
      <c r="AG27" s="980"/>
      <c r="AH27" s="980"/>
      <c r="AI27" s="980"/>
      <c r="AJ27" s="980"/>
    </row>
    <row r="28" spans="1:36" ht="27.6" x14ac:dyDescent="0.3">
      <c r="A28" s="940" t="s">
        <v>59</v>
      </c>
      <c r="B28" s="933" t="s">
        <v>684</v>
      </c>
      <c r="C28" s="1003"/>
      <c r="D28" s="1003"/>
      <c r="E28" s="1002"/>
      <c r="F28" s="1005" t="s">
        <v>77</v>
      </c>
      <c r="G28" s="1002"/>
      <c r="H28" s="939">
        <f>IF(C28&lt;&gt;"",'[2]CBL Score Standard'!$D84,IF(D28&lt;&gt;"",SUM('[2]CBL Score Standard'!$D84:$E84),IF(E28&lt;&gt;"",SUM('[2]CBL Score Standard'!$D84:$F84),IF(F28&lt;&gt;"",SUM('[2]CBL Score Standard'!$D84:$G84),IF(G28&lt;&gt;"",SUM('[2]CBL Score Standard'!$D84:$H84,0))))))</f>
        <v>4.9445609829187893E-2</v>
      </c>
      <c r="K28" s="1029"/>
      <c r="L28" s="1029"/>
      <c r="M28" s="934" t="s">
        <v>6</v>
      </c>
      <c r="N28" s="889" t="s">
        <v>55</v>
      </c>
      <c r="O28" s="923" t="s">
        <v>194</v>
      </c>
      <c r="P28" s="995">
        <v>43544</v>
      </c>
      <c r="Q28" s="976" t="s">
        <v>649</v>
      </c>
      <c r="R28" s="976" t="s">
        <v>650</v>
      </c>
      <c r="S28" s="889"/>
      <c r="T28" s="997"/>
      <c r="U28" s="997"/>
      <c r="V28" s="997" t="s">
        <v>374</v>
      </c>
      <c r="W28" s="899" t="s">
        <v>195</v>
      </c>
      <c r="X28" s="884"/>
      <c r="Y28" s="884"/>
      <c r="Z28" s="981">
        <f t="shared" si="2"/>
        <v>0.41666666666666669</v>
      </c>
      <c r="AA28" s="982">
        <v>43070</v>
      </c>
      <c r="AB28" s="982">
        <v>43221</v>
      </c>
      <c r="AC28" s="982"/>
      <c r="AD28" s="982"/>
      <c r="AE28" s="980"/>
      <c r="AF28" s="980"/>
      <c r="AG28" s="980"/>
      <c r="AH28" s="980"/>
      <c r="AI28" s="980"/>
      <c r="AJ28" s="980"/>
    </row>
    <row r="29" spans="1:36" ht="27.6" x14ac:dyDescent="0.3">
      <c r="A29" s="940" t="s">
        <v>59</v>
      </c>
      <c r="B29" s="933" t="s">
        <v>683</v>
      </c>
      <c r="C29" s="1003"/>
      <c r="D29" s="1003"/>
      <c r="E29" s="1002"/>
      <c r="F29" s="1005" t="s">
        <v>77</v>
      </c>
      <c r="G29" s="1002"/>
      <c r="H29" s="939">
        <f>IF(C29&lt;&gt;"",'[2]CBL Score Standard'!$D85,IF(D29&lt;&gt;"",SUM('[2]CBL Score Standard'!$D85:$E85),IF(E29&lt;&gt;"",SUM('[2]CBL Score Standard'!$D85:$F85),IF(F29&lt;&gt;"",SUM('[2]CBL Score Standard'!$D85:$G85),IF(G29&lt;&gt;"",SUM('[2]CBL Score Standard'!$D85:$H85,0))))))</f>
        <v>4.9445609829187893E-2</v>
      </c>
      <c r="K29" s="1029"/>
      <c r="L29" s="1029"/>
      <c r="M29" s="934" t="s">
        <v>6</v>
      </c>
      <c r="N29" s="889" t="s">
        <v>55</v>
      </c>
      <c r="O29" s="923" t="s">
        <v>196</v>
      </c>
      <c r="P29" s="964" t="s">
        <v>145</v>
      </c>
      <c r="Q29" s="976" t="s">
        <v>651</v>
      </c>
      <c r="R29" s="976" t="s">
        <v>652</v>
      </c>
      <c r="S29" s="889"/>
      <c r="T29" s="997"/>
      <c r="U29" s="997"/>
      <c r="V29" s="997" t="s">
        <v>374</v>
      </c>
      <c r="W29" s="899" t="s">
        <v>197</v>
      </c>
      <c r="X29" s="884"/>
      <c r="Y29" s="884"/>
      <c r="Z29" s="981">
        <f t="shared" si="2"/>
        <v>0</v>
      </c>
      <c r="AA29" s="982"/>
      <c r="AB29" s="982"/>
      <c r="AC29" s="982"/>
      <c r="AD29" s="982"/>
      <c r="AE29" s="980"/>
      <c r="AF29" s="980"/>
      <c r="AG29" s="980"/>
      <c r="AH29" s="980"/>
      <c r="AI29" s="980"/>
      <c r="AJ29" s="980"/>
    </row>
    <row r="30" spans="1:36" x14ac:dyDescent="0.3">
      <c r="A30" s="940" t="s">
        <v>149</v>
      </c>
      <c r="B30" s="933" t="s">
        <v>149</v>
      </c>
      <c r="C30" s="1002"/>
      <c r="D30" s="1002"/>
      <c r="E30" s="1002"/>
      <c r="F30" s="1002" t="s">
        <v>77</v>
      </c>
      <c r="G30" s="1002"/>
      <c r="H30" s="939">
        <f>IF(C30&lt;&gt;"",'[2]CBL Score Standard'!$D86,IF(D30&lt;&gt;"",SUM('[2]CBL Score Standard'!$D86:$E86),IF(E30&lt;&gt;"",SUM('[2]CBL Score Standard'!$D86:$F86),IF(F30&lt;&gt;"",SUM('[2]CBL Score Standard'!$D86:$G86),IF(G30&lt;&gt;"",SUM('[2]CBL Score Standard'!$D86:$H86,0))))))</f>
        <v>0.18686632864525554</v>
      </c>
      <c r="K30" s="1029"/>
      <c r="L30" s="1029"/>
      <c r="M30" s="934" t="s">
        <v>6</v>
      </c>
      <c r="N30" s="889" t="s">
        <v>55</v>
      </c>
      <c r="O30" s="923" t="s">
        <v>198</v>
      </c>
      <c r="P30" s="965"/>
      <c r="Q30" s="892" t="s">
        <v>199</v>
      </c>
      <c r="R30" s="898" t="s">
        <v>200</v>
      </c>
      <c r="S30" s="889"/>
      <c r="T30" s="997"/>
      <c r="U30" s="997"/>
      <c r="V30" s="997" t="s">
        <v>374</v>
      </c>
      <c r="W30" s="902" t="s">
        <v>201</v>
      </c>
      <c r="X30" s="884"/>
      <c r="Y30" s="884"/>
      <c r="Z30" s="981">
        <f t="shared" si="2"/>
        <v>0</v>
      </c>
      <c r="AA30" s="982"/>
      <c r="AB30" s="982"/>
      <c r="AC30" s="982"/>
      <c r="AD30" s="982"/>
      <c r="AE30" s="980"/>
      <c r="AF30" s="980"/>
      <c r="AG30" s="980"/>
      <c r="AH30" s="980"/>
      <c r="AI30" s="980"/>
      <c r="AJ30" s="980"/>
    </row>
    <row r="31" spans="1:36" x14ac:dyDescent="0.3">
      <c r="A31" s="940" t="s">
        <v>149</v>
      </c>
      <c r="B31" s="933" t="s">
        <v>370</v>
      </c>
      <c r="C31" s="1003"/>
      <c r="D31" s="1003"/>
      <c r="E31" s="1005"/>
      <c r="F31" s="1002" t="s">
        <v>77</v>
      </c>
      <c r="G31" s="1002"/>
      <c r="H31" s="939">
        <f>IF(C31&lt;&gt;"",'[2]CBL Score Standard'!$D87,IF(D31&lt;&gt;"",SUM('[2]CBL Score Standard'!$D87:$E87),IF(E31&lt;&gt;"",SUM('[2]CBL Score Standard'!$D87:$F87),IF(F31&lt;&gt;"",SUM('[2]CBL Score Standard'!$D87:$G87),IF(G31&lt;&gt;"",SUM('[2]CBL Score Standard'!$D87:$H87,0))))))</f>
        <v>2.1276595744680851E-2</v>
      </c>
      <c r="K31" s="1029"/>
      <c r="L31" s="1029"/>
      <c r="M31" s="934" t="s">
        <v>6</v>
      </c>
      <c r="N31" s="889" t="s">
        <v>55</v>
      </c>
      <c r="O31" s="923" t="s">
        <v>202</v>
      </c>
      <c r="P31" s="995">
        <v>43629</v>
      </c>
      <c r="Q31" s="892" t="s">
        <v>384</v>
      </c>
      <c r="R31" s="898" t="s">
        <v>385</v>
      </c>
      <c r="S31" s="889"/>
      <c r="T31" s="997"/>
      <c r="U31" s="997"/>
      <c r="V31" s="997" t="s">
        <v>374</v>
      </c>
      <c r="W31" s="902" t="s">
        <v>203</v>
      </c>
      <c r="X31" s="884"/>
      <c r="Y31" s="884"/>
      <c r="Z31" s="981">
        <f t="shared" si="2"/>
        <v>0.25</v>
      </c>
      <c r="AA31" s="982">
        <v>42675</v>
      </c>
      <c r="AB31" s="982">
        <v>42767</v>
      </c>
      <c r="AC31" s="982"/>
      <c r="AD31" s="982"/>
      <c r="AE31" s="980"/>
      <c r="AF31" s="980"/>
      <c r="AG31" s="980"/>
      <c r="AH31" s="980"/>
      <c r="AI31" s="980"/>
      <c r="AJ31" s="980"/>
    </row>
    <row r="32" spans="1:36" ht="26.4" x14ac:dyDescent="0.3">
      <c r="A32" s="940" t="s">
        <v>31</v>
      </c>
      <c r="B32" s="933" t="s">
        <v>660</v>
      </c>
      <c r="C32" s="1002"/>
      <c r="D32" s="1002"/>
      <c r="E32" s="1002"/>
      <c r="F32" s="1002" t="s">
        <v>77</v>
      </c>
      <c r="G32" s="1002"/>
      <c r="H32" s="939">
        <f>IF(C32&lt;&gt;"",'[2]CBL Score Standard'!$D88,IF(D32&lt;&gt;"",SUM('[2]CBL Score Standard'!$D88:$E88),IF(E32&lt;&gt;"",SUM('[2]CBL Score Standard'!$D88:$F88),IF(F32&lt;&gt;"",SUM('[2]CBL Score Standard'!$D88:$G88),IF(G32&lt;&gt;"",SUM('[2]CBL Score Standard'!$D88:$H88,0))))))</f>
        <v>0.18686632864525554</v>
      </c>
      <c r="K32" s="1029"/>
      <c r="L32" s="1029"/>
      <c r="M32" s="934" t="s">
        <v>6</v>
      </c>
      <c r="N32" s="889" t="s">
        <v>56</v>
      </c>
      <c r="O32" s="923" t="s">
        <v>427</v>
      </c>
      <c r="P32" s="995">
        <v>43613</v>
      </c>
      <c r="Q32" s="892" t="s">
        <v>167</v>
      </c>
      <c r="R32" s="898" t="s">
        <v>204</v>
      </c>
      <c r="S32" s="889"/>
      <c r="T32" s="997"/>
      <c r="U32" s="997"/>
      <c r="V32" s="997" t="s">
        <v>374</v>
      </c>
      <c r="W32" s="899" t="s">
        <v>205</v>
      </c>
      <c r="X32" s="884"/>
      <c r="Y32" s="884"/>
      <c r="Z32" s="981">
        <f t="shared" ca="1" si="2"/>
        <v>3.3333333333333335</v>
      </c>
      <c r="AA32" s="982">
        <v>42917</v>
      </c>
      <c r="AB32" s="982">
        <f t="shared" ref="AB32" ca="1" si="4">TODAY()</f>
        <v>44144</v>
      </c>
      <c r="AC32" s="982"/>
      <c r="AD32" s="982"/>
      <c r="AE32" s="980"/>
      <c r="AF32" s="980"/>
      <c r="AG32" s="980"/>
      <c r="AH32" s="980"/>
      <c r="AI32" s="980"/>
      <c r="AJ32" s="980"/>
    </row>
    <row r="33" spans="1:36" x14ac:dyDescent="0.3">
      <c r="A33" s="940" t="s">
        <v>31</v>
      </c>
      <c r="B33" s="933" t="s">
        <v>175</v>
      </c>
      <c r="C33" s="1003"/>
      <c r="D33" s="1002"/>
      <c r="E33" s="1002"/>
      <c r="F33" s="1002" t="s">
        <v>77</v>
      </c>
      <c r="G33" s="1002"/>
      <c r="H33" s="939">
        <f>IF(C33&lt;&gt;"",'[2]CBL Score Standard'!$D89,IF(D33&lt;&gt;"",SUM('[2]CBL Score Standard'!$D89:$E89),IF(E33&lt;&gt;"",SUM('[2]CBL Score Standard'!$D89:$F89),IF(F33&lt;&gt;"",SUM('[2]CBL Score Standard'!$D89:$G89),IF(G33&lt;&gt;"",SUM('[2]CBL Score Standard'!$D89:$H89,0))))))</f>
        <v>0.18686632864525554</v>
      </c>
      <c r="K33" s="1029"/>
      <c r="L33" s="1029"/>
      <c r="M33" s="934" t="s">
        <v>6</v>
      </c>
      <c r="N33" s="889" t="s">
        <v>0</v>
      </c>
      <c r="O33" s="923" t="s">
        <v>426</v>
      </c>
      <c r="P33" s="892" t="s">
        <v>145</v>
      </c>
      <c r="Q33" s="892" t="s">
        <v>206</v>
      </c>
      <c r="R33" s="893" t="s">
        <v>206</v>
      </c>
      <c r="S33" s="889"/>
      <c r="T33" s="997"/>
      <c r="U33" s="997"/>
      <c r="V33" s="997" t="s">
        <v>374</v>
      </c>
      <c r="W33" s="894"/>
      <c r="X33" s="884"/>
      <c r="Y33" s="884"/>
      <c r="Z33" s="981">
        <f t="shared" si="2"/>
        <v>0</v>
      </c>
      <c r="AA33" s="982"/>
      <c r="AB33" s="982"/>
      <c r="AC33" s="982"/>
      <c r="AD33" s="982"/>
      <c r="AE33" s="980"/>
      <c r="AF33" s="980"/>
      <c r="AG33" s="980"/>
      <c r="AH33" s="980"/>
      <c r="AI33" s="980"/>
      <c r="AJ33" s="980"/>
    </row>
    <row r="34" spans="1:36" x14ac:dyDescent="0.3">
      <c r="A34" s="940" t="s">
        <v>46</v>
      </c>
      <c r="B34" s="933" t="s">
        <v>171</v>
      </c>
      <c r="C34" s="1003"/>
      <c r="D34" s="1002"/>
      <c r="E34" s="1002"/>
      <c r="F34" s="1002" t="s">
        <v>77</v>
      </c>
      <c r="G34" s="1002"/>
      <c r="H34" s="939">
        <f>IF(C34&lt;&gt;"",'[2]CBL Score Standard'!$D90,IF(D34&lt;&gt;"",SUM('[2]CBL Score Standard'!$D90:$E90),IF(E34&lt;&gt;"",SUM('[2]CBL Score Standard'!$D90:$F90),IF(F34&lt;&gt;"",SUM('[2]CBL Score Standard'!$D90:$G90),IF(G34&lt;&gt;"",SUM('[2]CBL Score Standard'!$D90:$H90,0))))))</f>
        <v>9.5957237736164644E-2</v>
      </c>
      <c r="K34" s="1029"/>
      <c r="L34" s="1029"/>
      <c r="M34" s="934" t="s">
        <v>6</v>
      </c>
      <c r="N34" s="889" t="s">
        <v>53</v>
      </c>
      <c r="O34" s="926" t="s">
        <v>371</v>
      </c>
      <c r="P34" s="892" t="s">
        <v>145</v>
      </c>
      <c r="Q34" s="892" t="s">
        <v>164</v>
      </c>
      <c r="R34" s="898" t="s">
        <v>207</v>
      </c>
      <c r="S34" s="889"/>
      <c r="T34" s="997"/>
      <c r="U34" s="997"/>
      <c r="V34" s="997" t="s">
        <v>374</v>
      </c>
      <c r="W34" s="902" t="s">
        <v>208</v>
      </c>
      <c r="X34" s="884"/>
      <c r="Y34" s="884"/>
      <c r="Z34" s="981">
        <f t="shared" si="2"/>
        <v>0</v>
      </c>
      <c r="AA34" s="982"/>
      <c r="AB34" s="982"/>
      <c r="AC34" s="982"/>
      <c r="AD34" s="982"/>
      <c r="AE34" s="980"/>
      <c r="AF34" s="980"/>
      <c r="AG34" s="980"/>
      <c r="AH34" s="980"/>
      <c r="AI34" s="980"/>
      <c r="AJ34" s="980"/>
    </row>
    <row r="35" spans="1:36" ht="28.8" x14ac:dyDescent="0.3">
      <c r="A35" s="940" t="s">
        <v>2</v>
      </c>
      <c r="B35" s="933" t="s">
        <v>234</v>
      </c>
      <c r="C35" s="1003"/>
      <c r="D35" s="1003"/>
      <c r="E35" s="1006"/>
      <c r="F35" s="1002" t="s">
        <v>77</v>
      </c>
      <c r="G35" s="1002"/>
      <c r="H35" s="939">
        <f>IF(C35&lt;&gt;"",'[2]CBL Score Standard'!$D91,IF(D35&lt;&gt;"",SUM('[2]CBL Score Standard'!$D91:$E91),IF(E35&lt;&gt;"",SUM('[2]CBL Score Standard'!$D91:$F91),IF(F35&lt;&gt;"",SUM('[2]CBL Score Standard'!$D91:$G91),IF(G35&lt;&gt;"",SUM('[2]CBL Score Standard'!$D91:$H91,0))))))</f>
        <v>2.1276595744680851E-2</v>
      </c>
      <c r="K35" s="1030"/>
      <c r="L35" s="1030"/>
      <c r="M35" s="934" t="s">
        <v>6</v>
      </c>
      <c r="N35" s="889" t="s">
        <v>54</v>
      </c>
      <c r="O35" s="923" t="s">
        <v>345</v>
      </c>
      <c r="P35" s="995">
        <v>43644</v>
      </c>
      <c r="Q35" s="892" t="s">
        <v>209</v>
      </c>
      <c r="R35" s="898" t="s">
        <v>210</v>
      </c>
      <c r="S35" s="889"/>
      <c r="T35" s="997"/>
      <c r="U35" s="997"/>
      <c r="V35" s="997" t="s">
        <v>374</v>
      </c>
      <c r="W35" s="973" t="s">
        <v>629</v>
      </c>
      <c r="X35" s="884"/>
      <c r="Y35" s="884"/>
      <c r="Z35" s="981">
        <f t="shared" si="2"/>
        <v>0</v>
      </c>
      <c r="AA35" s="982"/>
      <c r="AB35" s="982"/>
      <c r="AC35" s="982"/>
      <c r="AD35" s="982"/>
      <c r="AE35" s="980"/>
      <c r="AF35" s="980"/>
      <c r="AG35" s="980"/>
      <c r="AH35" s="980"/>
      <c r="AI35" s="980"/>
      <c r="AJ35" s="980"/>
    </row>
    <row r="36" spans="1:36" x14ac:dyDescent="0.3">
      <c r="A36" s="940" t="s">
        <v>54</v>
      </c>
      <c r="B36" s="933" t="s">
        <v>425</v>
      </c>
      <c r="C36" s="1002"/>
      <c r="D36" s="1002"/>
      <c r="E36" s="1002"/>
      <c r="F36" s="1002" t="s">
        <v>77</v>
      </c>
      <c r="G36" s="1002"/>
      <c r="H36" s="939">
        <f>IF(C36&lt;&gt;"",'[2]CBL Score Standard'!$D92,IF(D36&lt;&gt;"",SUM('[2]CBL Score Standard'!$D92:$E92),IF(E36&lt;&gt;"",SUM('[2]CBL Score Standard'!$D92:$F92),IF(F36&lt;&gt;"",SUM('[2]CBL Score Standard'!$D92:$G92),IF(G36&lt;&gt;"",SUM('[2]CBL Score Standard'!$D92:$H92,0))))))</f>
        <v>0.18686632864525554</v>
      </c>
      <c r="K36" s="884"/>
      <c r="L36" s="884"/>
      <c r="M36" s="884"/>
      <c r="N36" s="928"/>
      <c r="O36" s="884"/>
      <c r="P36" s="884"/>
      <c r="Q36" s="884"/>
      <c r="R36" s="884"/>
      <c r="S36" s="884"/>
      <c r="T36" s="996"/>
      <c r="U36" s="996"/>
      <c r="V36" s="996"/>
      <c r="W36" s="884"/>
      <c r="X36" s="884"/>
      <c r="Y36" s="884"/>
      <c r="Z36" s="884"/>
      <c r="AA36" s="884"/>
      <c r="AB36" s="884"/>
      <c r="AC36" s="884"/>
      <c r="AD36" s="884"/>
      <c r="AE36" s="884"/>
      <c r="AF36" s="884"/>
      <c r="AG36" s="884"/>
      <c r="AH36" s="884"/>
      <c r="AI36" s="884"/>
      <c r="AJ36" s="884"/>
    </row>
    <row r="37" spans="1:36" ht="23.4" x14ac:dyDescent="0.45">
      <c r="A37" s="940" t="s">
        <v>54</v>
      </c>
      <c r="B37" s="933" t="s">
        <v>345</v>
      </c>
      <c r="C37" s="1003"/>
      <c r="D37" s="1002"/>
      <c r="E37" s="1002"/>
      <c r="F37" s="1002" t="s">
        <v>77</v>
      </c>
      <c r="G37" s="1002"/>
      <c r="H37" s="939">
        <f>IF(C37&lt;&gt;"",'[2]CBL Score Standard'!$D93,IF(D37&lt;&gt;"",SUM('[2]CBL Score Standard'!$D93:$E93),IF(E37&lt;&gt;"",SUM('[2]CBL Score Standard'!$D93:$F93),IF(F37&lt;&gt;"",SUM('[2]CBL Score Standard'!$D93:$G93),IF(G37&lt;&gt;"",SUM('[2]CBL Score Standard'!$D93:$H93,0))))))</f>
        <v>9.5957237736164644E-2</v>
      </c>
      <c r="K37" s="1193" t="s">
        <v>211</v>
      </c>
      <c r="L37" s="1194"/>
      <c r="M37" s="1194"/>
      <c r="N37" s="1194"/>
      <c r="O37" s="1194"/>
      <c r="P37" s="1194"/>
      <c r="Q37" s="1194"/>
      <c r="R37" s="1194"/>
      <c r="S37" s="1194"/>
      <c r="T37" s="1194"/>
      <c r="U37" s="1194"/>
      <c r="V37" s="1194"/>
      <c r="W37" s="1195"/>
      <c r="X37" s="884"/>
      <c r="Y37" s="884"/>
      <c r="Z37" s="985"/>
      <c r="AA37" s="1026"/>
      <c r="AB37" s="1026"/>
      <c r="AC37" s="1026"/>
      <c r="AD37" s="1026"/>
      <c r="AE37" s="1026"/>
      <c r="AF37" s="1026"/>
      <c r="AG37" s="1026"/>
      <c r="AH37" s="1026"/>
      <c r="AI37" s="1026"/>
      <c r="AJ37" s="1026"/>
    </row>
    <row r="38" spans="1:36" ht="23.4" customHeight="1" x14ac:dyDescent="0.3">
      <c r="A38" s="940" t="s">
        <v>54</v>
      </c>
      <c r="B38" s="933" t="s">
        <v>231</v>
      </c>
      <c r="C38" s="1003"/>
      <c r="D38" s="1003"/>
      <c r="E38" s="1002"/>
      <c r="F38" s="1002" t="s">
        <v>77</v>
      </c>
      <c r="G38" s="1002"/>
      <c r="H38" s="939">
        <f>IF(C38&lt;&gt;"",'[2]CBL Score Standard'!$D94,IF(D38&lt;&gt;"",SUM('[2]CBL Score Standard'!$D94:$E94),IF(E38&lt;&gt;"",SUM('[2]CBL Score Standard'!$D94:$F94),IF(F38&lt;&gt;"",SUM('[2]CBL Score Standard'!$D94:$G94),IF(G38&lt;&gt;"",SUM('[2]CBL Score Standard'!$D94:$H94,0))))))</f>
        <v>3.536110278693437E-2</v>
      </c>
      <c r="K38" s="1211" t="s">
        <v>133</v>
      </c>
      <c r="L38" s="1211" t="s">
        <v>91</v>
      </c>
      <c r="M38" s="1182" t="s">
        <v>75</v>
      </c>
      <c r="N38" s="1184" t="s">
        <v>134</v>
      </c>
      <c r="O38" s="1184" t="s">
        <v>135</v>
      </c>
      <c r="P38" s="1037" t="s">
        <v>136</v>
      </c>
      <c r="Q38" s="1037" t="s">
        <v>137</v>
      </c>
      <c r="R38" s="1037" t="s">
        <v>138</v>
      </c>
      <c r="S38" s="1212" t="s">
        <v>139</v>
      </c>
      <c r="T38" s="1191" t="s">
        <v>344</v>
      </c>
      <c r="U38" s="1191" t="s">
        <v>342</v>
      </c>
      <c r="V38" s="1191" t="s">
        <v>343</v>
      </c>
      <c r="W38" s="1037" t="s">
        <v>140</v>
      </c>
      <c r="X38" s="884"/>
      <c r="Y38" s="884"/>
      <c r="Z38" s="1186" t="s">
        <v>667</v>
      </c>
      <c r="AA38" s="1172" t="s">
        <v>666</v>
      </c>
      <c r="AB38" s="1172"/>
      <c r="AC38" s="1172" t="s">
        <v>668</v>
      </c>
      <c r="AD38" s="1172"/>
      <c r="AE38" s="1172" t="s">
        <v>669</v>
      </c>
      <c r="AF38" s="1172"/>
      <c r="AG38" s="1172" t="s">
        <v>670</v>
      </c>
      <c r="AH38" s="1172"/>
      <c r="AI38" s="1172" t="s">
        <v>671</v>
      </c>
      <c r="AJ38" s="1172"/>
    </row>
    <row r="39" spans="1:36" ht="13.8" customHeight="1" x14ac:dyDescent="0.3">
      <c r="A39" s="940" t="s">
        <v>53</v>
      </c>
      <c r="B39" s="933" t="s">
        <v>371</v>
      </c>
      <c r="C39" s="1003"/>
      <c r="D39" s="1004"/>
      <c r="E39" s="132"/>
      <c r="F39" s="1002" t="s">
        <v>77</v>
      </c>
      <c r="G39" s="1002"/>
      <c r="H39" s="939">
        <f>IF(C39&lt;&gt;"",'[2]CBL Score Standard'!$D95,IF(D39&lt;&gt;"",SUM('[2]CBL Score Standard'!$D95:$E95),IF(E39&lt;&gt;"",SUM('[2]CBL Score Standard'!$D95:$F95),IF(F39&lt;&gt;"",SUM('[2]CBL Score Standard'!$D95:$G95),IF(G39&lt;&gt;"",SUM('[2]CBL Score Standard'!$D95:$H95,0))))))</f>
        <v>5.8616916740422742E-2</v>
      </c>
      <c r="K39" s="1197"/>
      <c r="L39" s="1197"/>
      <c r="M39" s="1183"/>
      <c r="N39" s="1190"/>
      <c r="O39" s="1185"/>
      <c r="P39" s="888" t="s">
        <v>141</v>
      </c>
      <c r="Q39" s="1031"/>
      <c r="R39" s="1031"/>
      <c r="S39" s="1210"/>
      <c r="T39" s="1191"/>
      <c r="U39" s="1191"/>
      <c r="V39" s="1191"/>
      <c r="W39" s="1031"/>
      <c r="X39" s="884"/>
      <c r="Y39" s="884"/>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ht="13.8" customHeight="1" x14ac:dyDescent="0.3">
      <c r="A40" s="940" t="s">
        <v>53</v>
      </c>
      <c r="B40" s="933" t="s">
        <v>223</v>
      </c>
      <c r="C40" s="1003"/>
      <c r="D40" s="1003"/>
      <c r="E40" s="132"/>
      <c r="F40" s="1002" t="s">
        <v>77</v>
      </c>
      <c r="G40" s="1002"/>
      <c r="H40" s="939">
        <f>IF(C40&lt;&gt;"",'[2]CBL Score Standard'!$D96,IF(D40&lt;&gt;"",SUM('[2]CBL Score Standard'!$D96:$E96),IF(E40&lt;&gt;"",SUM('[2]CBL Score Standard'!$D96:$F96),IF(F40&lt;&gt;"",SUM('[2]CBL Score Standard'!$D96:$G96),IF(G40&lt;&gt;"",SUM('[2]CBL Score Standard'!$D96:$H96,0))))))</f>
        <v>3.536110278693437E-2</v>
      </c>
      <c r="K40" s="1028" t="s">
        <v>142</v>
      </c>
      <c r="L40" s="1028" t="s">
        <v>143</v>
      </c>
      <c r="M40" s="934" t="s">
        <v>7</v>
      </c>
      <c r="N40" s="889" t="s">
        <v>56</v>
      </c>
      <c r="O40" s="923" t="s">
        <v>663</v>
      </c>
      <c r="P40" s="964" t="s">
        <v>145</v>
      </c>
      <c r="Q40" s="892" t="s">
        <v>212</v>
      </c>
      <c r="R40" s="898" t="s">
        <v>213</v>
      </c>
      <c r="S40" s="889"/>
      <c r="T40" s="997"/>
      <c r="U40" s="997"/>
      <c r="V40" s="997" t="s">
        <v>374</v>
      </c>
      <c r="W40" s="899" t="s">
        <v>214</v>
      </c>
      <c r="X40" s="884"/>
      <c r="Y40" s="884"/>
      <c r="Z40" s="981">
        <f t="shared" ref="Z40:Z55" ca="1" si="5">DATEDIF(AA40,AB40,"m")/12+DATEDIF(AC40,AD40,"m")/12+DATEDIF(AE40,AF40,"m")/12+DATEDIF(AG40,AH40,"m")/12+DATEDIF(AI40,AJ40,"m")/12</f>
        <v>2.5</v>
      </c>
      <c r="AA40" s="982">
        <v>43221</v>
      </c>
      <c r="AB40" s="982">
        <f t="shared" ref="AB40:AB43" ca="1" si="6">TODAY()</f>
        <v>44144</v>
      </c>
      <c r="AC40" s="982"/>
      <c r="AD40" s="982"/>
      <c r="AE40" s="980"/>
      <c r="AF40" s="980"/>
      <c r="AG40" s="980"/>
      <c r="AH40" s="980"/>
      <c r="AI40" s="980"/>
      <c r="AJ40" s="980"/>
    </row>
    <row r="41" spans="1:36" x14ac:dyDescent="0.3">
      <c r="A41" s="940" t="s">
        <v>53</v>
      </c>
      <c r="B41" s="933" t="s">
        <v>226</v>
      </c>
      <c r="C41" s="1003"/>
      <c r="D41" s="1003"/>
      <c r="E41" s="132"/>
      <c r="F41" s="1002" t="s">
        <v>77</v>
      </c>
      <c r="G41" s="1002"/>
      <c r="H41" s="939">
        <f>IF(C41&lt;&gt;"",'[2]CBL Score Standard'!$D97,IF(D41&lt;&gt;"",SUM('[2]CBL Score Standard'!$D97:$E97),IF(E41&lt;&gt;"",SUM('[2]CBL Score Standard'!$D97:$F97),IF(F41&lt;&gt;"",SUM('[2]CBL Score Standard'!$D97:$G97),IF(G41&lt;&gt;"",SUM('[2]CBL Score Standard'!$D97:$H97,0))))))</f>
        <v>3.536110278693437E-2</v>
      </c>
      <c r="K41" s="1029"/>
      <c r="L41" s="1029"/>
      <c r="M41" s="934" t="s">
        <v>7</v>
      </c>
      <c r="N41" s="889" t="s">
        <v>56</v>
      </c>
      <c r="O41" s="923" t="s">
        <v>215</v>
      </c>
      <c r="P41" s="966"/>
      <c r="Q41" s="892" t="s">
        <v>164</v>
      </c>
      <c r="R41" s="898" t="s">
        <v>207</v>
      </c>
      <c r="S41" s="889"/>
      <c r="T41" s="997"/>
      <c r="U41" s="997"/>
      <c r="V41" s="997" t="s">
        <v>374</v>
      </c>
      <c r="W41" s="902" t="s">
        <v>216</v>
      </c>
      <c r="X41" s="884"/>
      <c r="Y41" s="884"/>
      <c r="Z41" s="981">
        <f t="shared" ca="1" si="5"/>
        <v>2.5</v>
      </c>
      <c r="AA41" s="982">
        <v>43221</v>
      </c>
      <c r="AB41" s="982">
        <f t="shared" ca="1" si="6"/>
        <v>44144</v>
      </c>
      <c r="AC41" s="982"/>
      <c r="AD41" s="982"/>
      <c r="AE41" s="980"/>
      <c r="AF41" s="980"/>
      <c r="AG41" s="980"/>
      <c r="AH41" s="980"/>
      <c r="AI41" s="980"/>
      <c r="AJ41" s="980"/>
    </row>
    <row r="42" spans="1:36" ht="27.6" x14ac:dyDescent="0.3">
      <c r="A42" s="940" t="s">
        <v>53</v>
      </c>
      <c r="B42" s="933" t="s">
        <v>239</v>
      </c>
      <c r="C42" s="1003"/>
      <c r="D42" s="1003"/>
      <c r="E42" s="1006" t="s">
        <v>77</v>
      </c>
      <c r="F42" s="1002"/>
      <c r="G42" s="1002"/>
      <c r="H42" s="939">
        <f>IF(C42&lt;&gt;"",'[2]CBL Score Standard'!$D98,IF(D42&lt;&gt;"",SUM('[2]CBL Score Standard'!$D98:$E98),IF(E42&lt;&gt;"",SUM('[2]CBL Score Standard'!$D98:$F98),IF(F42&lt;&gt;"",SUM('[2]CBL Score Standard'!$D98:$G98),IF(G42&lt;&gt;"",SUM('[2]CBL Score Standard'!$D98:$H98,0))))))</f>
        <v>0</v>
      </c>
      <c r="K42" s="1029"/>
      <c r="L42" s="1029"/>
      <c r="M42" s="934" t="s">
        <v>7</v>
      </c>
      <c r="N42" s="889" t="s">
        <v>55</v>
      </c>
      <c r="O42" s="927" t="s">
        <v>664</v>
      </c>
      <c r="P42" s="966"/>
      <c r="Q42" s="976" t="s">
        <v>653</v>
      </c>
      <c r="R42" s="976" t="s">
        <v>654</v>
      </c>
      <c r="S42" s="889"/>
      <c r="T42" s="997"/>
      <c r="U42" s="997"/>
      <c r="V42" s="997" t="s">
        <v>374</v>
      </c>
      <c r="W42" s="905" t="s">
        <v>249</v>
      </c>
      <c r="X42" s="884"/>
      <c r="Y42" s="884"/>
      <c r="Z42" s="981">
        <f t="shared" si="5"/>
        <v>0.5</v>
      </c>
      <c r="AA42" s="982">
        <v>43689</v>
      </c>
      <c r="AB42" s="982">
        <v>43873</v>
      </c>
      <c r="AC42" s="982"/>
      <c r="AD42" s="982"/>
      <c r="AE42" s="980"/>
      <c r="AF42" s="980"/>
      <c r="AG42" s="980"/>
      <c r="AH42" s="980"/>
      <c r="AI42" s="980"/>
      <c r="AJ42" s="980"/>
    </row>
    <row r="43" spans="1:36" ht="27.6" x14ac:dyDescent="0.3">
      <c r="A43" s="940" t="s">
        <v>0</v>
      </c>
      <c r="B43" s="933" t="s">
        <v>426</v>
      </c>
      <c r="C43" s="1003"/>
      <c r="D43" s="1002"/>
      <c r="E43" s="1002"/>
      <c r="F43" s="1002" t="s">
        <v>77</v>
      </c>
      <c r="G43" s="1002"/>
      <c r="H43" s="939">
        <f>IF(C43&lt;&gt;"",'[2]CBL Score Standard'!$D99,IF(D43&lt;&gt;"",SUM('[2]CBL Score Standard'!$D99:$E99),IF(E43&lt;&gt;"",SUM('[2]CBL Score Standard'!$D99:$F99),IF(F43&lt;&gt;"",SUM('[2]CBL Score Standard'!$D99:$G99),IF(G43&lt;&gt;"",SUM('[2]CBL Score Standard'!$D99:$H99,0))))))</f>
        <v>9.5957237736164644E-2</v>
      </c>
      <c r="K43" s="1029"/>
      <c r="L43" s="1029"/>
      <c r="M43" s="934" t="s">
        <v>7</v>
      </c>
      <c r="N43" s="889" t="s">
        <v>55</v>
      </c>
      <c r="O43" s="923" t="s">
        <v>448</v>
      </c>
      <c r="P43" s="965"/>
      <c r="Q43" s="976" t="s">
        <v>655</v>
      </c>
      <c r="R43" s="976" t="s">
        <v>656</v>
      </c>
      <c r="S43" s="889"/>
      <c r="T43" s="997"/>
      <c r="U43" s="997"/>
      <c r="V43" s="997" t="s">
        <v>374</v>
      </c>
      <c r="W43" s="902" t="s">
        <v>219</v>
      </c>
      <c r="X43" s="884"/>
      <c r="Y43" s="884"/>
      <c r="Z43" s="981">
        <f t="shared" ca="1" si="5"/>
        <v>2.5</v>
      </c>
      <c r="AA43" s="982">
        <v>43221</v>
      </c>
      <c r="AB43" s="982">
        <f t="shared" ca="1" si="6"/>
        <v>44144</v>
      </c>
      <c r="AC43" s="982"/>
      <c r="AD43" s="982"/>
      <c r="AE43" s="980"/>
      <c r="AF43" s="980"/>
      <c r="AG43" s="980"/>
      <c r="AH43" s="980"/>
      <c r="AI43" s="980"/>
      <c r="AJ43" s="980"/>
    </row>
    <row r="44" spans="1:36" ht="26.4" x14ac:dyDescent="0.3">
      <c r="A44" s="940" t="s">
        <v>41</v>
      </c>
      <c r="B44" s="933" t="s">
        <v>450</v>
      </c>
      <c r="C44" s="1002"/>
      <c r="D44" s="1002"/>
      <c r="E44" s="1002"/>
      <c r="F44" s="1002" t="s">
        <v>77</v>
      </c>
      <c r="G44" s="1002"/>
      <c r="H44" s="939">
        <f>IF(C44&lt;&gt;"",'[2]CBL Score Standard'!$D100,IF(D44&lt;&gt;"",SUM('[2]CBL Score Standard'!$D100:$E100),IF(E44&lt;&gt;"",SUM('[2]CBL Score Standard'!$D100:$F100),IF(F44&lt;&gt;"",SUM('[2]CBL Score Standard'!$D100:$G100),IF(G44&lt;&gt;"",SUM('[2]CBL Score Standard'!$D100:$H100,0))))))</f>
        <v>0.18686632864525554</v>
      </c>
      <c r="K44" s="1029"/>
      <c r="L44" s="1029"/>
      <c r="M44" s="934" t="s">
        <v>7</v>
      </c>
      <c r="N44" s="889" t="s">
        <v>55</v>
      </c>
      <c r="O44" s="923" t="s">
        <v>185</v>
      </c>
      <c r="P44" s="1028" t="s">
        <v>145</v>
      </c>
      <c r="Q44" s="976" t="s">
        <v>220</v>
      </c>
      <c r="R44" s="976" t="s">
        <v>270</v>
      </c>
      <c r="S44" s="889"/>
      <c r="T44" s="997"/>
      <c r="U44" s="997"/>
      <c r="V44" s="997" t="s">
        <v>374</v>
      </c>
      <c r="W44" s="902" t="s">
        <v>186</v>
      </c>
      <c r="X44" s="884"/>
      <c r="Y44" s="884"/>
      <c r="Z44" s="981">
        <f t="shared" si="5"/>
        <v>0</v>
      </c>
      <c r="AA44" s="982"/>
      <c r="AB44" s="982"/>
      <c r="AC44" s="982"/>
      <c r="AD44" s="982"/>
      <c r="AE44" s="980"/>
      <c r="AF44" s="980"/>
      <c r="AG44" s="980"/>
      <c r="AH44" s="980"/>
      <c r="AI44" s="980"/>
      <c r="AJ44" s="980"/>
    </row>
    <row r="45" spans="1:36" ht="27.6" x14ac:dyDescent="0.3">
      <c r="A45" s="940" t="s">
        <v>41</v>
      </c>
      <c r="B45" s="933" t="s">
        <v>178</v>
      </c>
      <c r="C45" s="1003"/>
      <c r="D45" s="1002"/>
      <c r="E45" s="1002"/>
      <c r="F45" s="1002" t="s">
        <v>77</v>
      </c>
      <c r="G45" s="1002"/>
      <c r="H45" s="939">
        <f>IF(C45&lt;&gt;"",'[2]CBL Score Standard'!$D101,IF(D45&lt;&gt;"",SUM('[2]CBL Score Standard'!$D101:$E101),IF(E45&lt;&gt;"",SUM('[2]CBL Score Standard'!$D101:$F101),IF(F45&lt;&gt;"",SUM('[2]CBL Score Standard'!$D101:$G101),IF(G45&lt;&gt;"",SUM('[2]CBL Score Standard'!$D101:$H101,0))))))</f>
        <v>9.5957237736164644E-2</v>
      </c>
      <c r="K45" s="1029"/>
      <c r="L45" s="1029"/>
      <c r="M45" s="934" t="s">
        <v>7</v>
      </c>
      <c r="N45" s="889" t="s">
        <v>55</v>
      </c>
      <c r="O45" s="923" t="s">
        <v>694</v>
      </c>
      <c r="P45" s="995">
        <v>43539</v>
      </c>
      <c r="Q45" s="976" t="s">
        <v>658</v>
      </c>
      <c r="R45" s="976" t="s">
        <v>657</v>
      </c>
      <c r="S45" s="889"/>
      <c r="T45" s="997"/>
      <c r="U45" s="997"/>
      <c r="V45" s="997" t="s">
        <v>374</v>
      </c>
      <c r="W45" s="902" t="s">
        <v>186</v>
      </c>
      <c r="X45" s="884"/>
      <c r="Y45" s="884"/>
      <c r="Z45" s="981">
        <f t="shared" si="5"/>
        <v>0</v>
      </c>
      <c r="AA45" s="982"/>
      <c r="AB45" s="982"/>
      <c r="AC45" s="982"/>
      <c r="AD45" s="982"/>
      <c r="AE45" s="980"/>
      <c r="AF45" s="980"/>
      <c r="AG45" s="980"/>
      <c r="AH45" s="980"/>
      <c r="AI45" s="980"/>
      <c r="AJ45" s="980"/>
    </row>
    <row r="46" spans="1:36" ht="27.6"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995">
        <v>43607</v>
      </c>
      <c r="Q46" s="892" t="s">
        <v>221</v>
      </c>
      <c r="R46" s="898" t="s">
        <v>200</v>
      </c>
      <c r="S46" s="889"/>
      <c r="T46" s="997"/>
      <c r="U46" s="997"/>
      <c r="V46" s="997" t="s">
        <v>374</v>
      </c>
      <c r="W46" s="899" t="s">
        <v>222</v>
      </c>
      <c r="X46" s="884"/>
      <c r="Y46" s="884"/>
      <c r="Z46" s="981">
        <f t="shared" si="5"/>
        <v>0.66666666666666663</v>
      </c>
      <c r="AA46" s="982">
        <v>43607</v>
      </c>
      <c r="AB46" s="982">
        <v>43881</v>
      </c>
      <c r="AC46" s="982"/>
      <c r="AD46" s="982"/>
      <c r="AE46" s="980"/>
      <c r="AF46" s="980"/>
      <c r="AG46" s="980"/>
      <c r="AH46" s="980"/>
      <c r="AI46" s="980"/>
      <c r="AJ46" s="980"/>
    </row>
    <row r="47" spans="1:36" x14ac:dyDescent="0.3">
      <c r="A47" s="940" t="s">
        <v>144</v>
      </c>
      <c r="B47" s="933" t="s">
        <v>372</v>
      </c>
      <c r="C47" s="1002"/>
      <c r="D47" s="1002"/>
      <c r="E47" s="1002"/>
      <c r="F47" s="1002" t="s">
        <v>77</v>
      </c>
      <c r="G47" s="1002"/>
      <c r="H47" s="939">
        <f>IF(C47&lt;&gt;"",'[2]CBL Score Standard'!$D103,IF(D47&lt;&gt;"",SUM('[2]CBL Score Standard'!$D103:$E103),IF(E47&lt;&gt;"",SUM('[2]CBL Score Standard'!$D103:$F103),IF(F47&lt;&gt;"",SUM('[2]CBL Score Standard'!$D103:$G103),IF(G47&lt;&gt;"",SUM('[2]CBL Score Standard'!$D103:$H103,0))))))</f>
        <v>0.18686632864525554</v>
      </c>
      <c r="K47" s="1029"/>
      <c r="L47" s="1029"/>
      <c r="M47" s="934" t="s">
        <v>7</v>
      </c>
      <c r="N47" s="889" t="s">
        <v>53</v>
      </c>
      <c r="O47" s="923" t="s">
        <v>223</v>
      </c>
      <c r="P47" s="906">
        <v>43621</v>
      </c>
      <c r="Q47" s="891" t="s">
        <v>224</v>
      </c>
      <c r="R47" s="907" t="s">
        <v>225</v>
      </c>
      <c r="S47" s="889"/>
      <c r="T47" s="997"/>
      <c r="U47" s="997"/>
      <c r="V47" s="997" t="s">
        <v>374</v>
      </c>
      <c r="W47" s="908" t="s">
        <v>632</v>
      </c>
      <c r="X47" s="884"/>
      <c r="Y47" s="884"/>
      <c r="Z47" s="981">
        <f t="shared" si="5"/>
        <v>0</v>
      </c>
      <c r="AA47" s="982"/>
      <c r="AB47" s="982"/>
      <c r="AC47" s="982"/>
      <c r="AD47" s="982"/>
      <c r="AE47" s="980"/>
      <c r="AF47" s="980"/>
      <c r="AG47" s="980"/>
      <c r="AH47" s="980"/>
      <c r="AI47" s="980"/>
      <c r="AJ47" s="980"/>
    </row>
    <row r="48" spans="1:36" ht="39.6" x14ac:dyDescent="0.3">
      <c r="A48" s="940" t="s">
        <v>144</v>
      </c>
      <c r="B48" s="933" t="s">
        <v>373</v>
      </c>
      <c r="C48" s="1002"/>
      <c r="D48" s="1002"/>
      <c r="E48" s="1002"/>
      <c r="F48" s="1002" t="s">
        <v>77</v>
      </c>
      <c r="G48" s="1002"/>
      <c r="H48" s="939">
        <f>IF(C48&lt;&gt;"",'[2]CBL Score Standard'!$D104,IF(D48&lt;&gt;"",SUM('[2]CBL Score Standard'!$D104:$E104),IF(E48&lt;&gt;"",SUM('[2]CBL Score Standard'!$D104:$F104),IF(F48&lt;&gt;"",SUM('[2]CBL Score Standard'!$D104:$G104),IF(G48&lt;&gt;"",SUM('[2]CBL Score Standard'!$D104:$H104,0))))))</f>
        <v>0.18686632864525554</v>
      </c>
      <c r="K48" s="1029"/>
      <c r="L48" s="1029"/>
      <c r="M48" s="934" t="s">
        <v>7</v>
      </c>
      <c r="N48" s="889" t="s">
        <v>53</v>
      </c>
      <c r="O48" s="923" t="s">
        <v>226</v>
      </c>
      <c r="P48" s="906">
        <v>43602</v>
      </c>
      <c r="Q48" s="891" t="s">
        <v>227</v>
      </c>
      <c r="R48" s="907" t="s">
        <v>228</v>
      </c>
      <c r="S48" s="889"/>
      <c r="T48" s="997"/>
      <c r="U48" s="997"/>
      <c r="V48" s="997" t="s">
        <v>374</v>
      </c>
      <c r="W48" s="908" t="s">
        <v>633</v>
      </c>
      <c r="X48" s="884"/>
      <c r="Y48" s="884"/>
      <c r="Z48" s="981">
        <f t="shared" si="5"/>
        <v>0</v>
      </c>
      <c r="AA48" s="982"/>
      <c r="AB48" s="982"/>
      <c r="AC48" s="982"/>
      <c r="AD48" s="982"/>
      <c r="AE48" s="980"/>
      <c r="AF48" s="980"/>
      <c r="AG48" s="980"/>
      <c r="AH48" s="980"/>
      <c r="AI48" s="980"/>
      <c r="AJ48" s="980"/>
    </row>
    <row r="49" spans="1:36" ht="27.6" x14ac:dyDescent="0.3">
      <c r="A49" s="940" t="s">
        <v>144</v>
      </c>
      <c r="B49" s="933" t="s">
        <v>452</v>
      </c>
      <c r="C49" s="1002"/>
      <c r="D49" s="1002"/>
      <c r="E49" s="1002"/>
      <c r="F49" s="1002" t="s">
        <v>77</v>
      </c>
      <c r="G49" s="1002"/>
      <c r="H49" s="939">
        <f>IF(C49&lt;&gt;"",'[2]CBL Score Standard'!$D105,IF(D49&lt;&gt;"",SUM('[2]CBL Score Standard'!$D105:$E105),IF(E49&lt;&gt;"",SUM('[2]CBL Score Standard'!$D105:$F105),IF(F49&lt;&gt;"",SUM('[2]CBL Score Standard'!$D105:$G105),IF(G49&lt;&gt;"",SUM('[2]CBL Score Standard'!$D105:$H105,0))))))</f>
        <v>0.18686632864525554</v>
      </c>
      <c r="K49" s="1029"/>
      <c r="L49" s="1029"/>
      <c r="M49" s="934" t="s">
        <v>7</v>
      </c>
      <c r="N49" s="889" t="s">
        <v>59</v>
      </c>
      <c r="O49" s="925" t="s">
        <v>684</v>
      </c>
      <c r="P49" s="906">
        <v>43623</v>
      </c>
      <c r="Q49" s="891" t="s">
        <v>153</v>
      </c>
      <c r="R49" s="907" t="s">
        <v>156</v>
      </c>
      <c r="S49" s="919" t="s">
        <v>257</v>
      </c>
      <c r="T49" s="998" t="s">
        <v>72</v>
      </c>
      <c r="U49" s="997"/>
      <c r="V49" s="997" t="s">
        <v>374</v>
      </c>
      <c r="W49" s="908" t="s">
        <v>631</v>
      </c>
      <c r="X49" s="884"/>
      <c r="Y49" s="884"/>
      <c r="Z49" s="981">
        <f t="shared" ca="1" si="5"/>
        <v>1.4166666666666667</v>
      </c>
      <c r="AA49" s="982">
        <v>43623</v>
      </c>
      <c r="AB49" s="982">
        <f t="shared" ref="AB49:AB55" ca="1" si="7">TODAY()</f>
        <v>44144</v>
      </c>
      <c r="AC49" s="982"/>
      <c r="AD49" s="982"/>
      <c r="AE49" s="980"/>
      <c r="AF49" s="980"/>
      <c r="AG49" s="980"/>
      <c r="AH49" s="980"/>
      <c r="AI49" s="980"/>
      <c r="AJ49" s="980"/>
    </row>
    <row r="50" spans="1:36" ht="27.6" x14ac:dyDescent="0.3">
      <c r="A50" s="940" t="s">
        <v>144</v>
      </c>
      <c r="B50" s="933" t="s">
        <v>517</v>
      </c>
      <c r="C50" s="1002"/>
      <c r="D50" s="1002"/>
      <c r="E50" s="1002"/>
      <c r="F50" s="1002" t="s">
        <v>77</v>
      </c>
      <c r="G50" s="1002"/>
      <c r="H50" s="939">
        <f>IF(C50&lt;&gt;"",'[2]CBL Score Standard'!$D106,IF(D50&lt;&gt;"",SUM('[2]CBL Score Standard'!$D106:$E106),IF(E50&lt;&gt;"",SUM('[2]CBL Score Standard'!$D106:$F106),IF(F50&lt;&gt;"",SUM('[2]CBL Score Standard'!$D106:$G106),IF(G50&lt;&gt;"",SUM('[2]CBL Score Standard'!$D106:$H106,0))))))</f>
        <v>0.18686632864525554</v>
      </c>
      <c r="K50" s="1029"/>
      <c r="L50" s="1029"/>
      <c r="M50" s="934" t="s">
        <v>7</v>
      </c>
      <c r="N50" s="889" t="s">
        <v>59</v>
      </c>
      <c r="O50" s="925" t="s">
        <v>683</v>
      </c>
      <c r="P50" s="906">
        <v>43623</v>
      </c>
      <c r="Q50" s="891" t="s">
        <v>153</v>
      </c>
      <c r="R50" s="907" t="s">
        <v>156</v>
      </c>
      <c r="S50" s="919" t="s">
        <v>257</v>
      </c>
      <c r="T50" s="998" t="s">
        <v>72</v>
      </c>
      <c r="U50" s="997"/>
      <c r="V50" s="997"/>
      <c r="W50" s="908" t="s">
        <v>631</v>
      </c>
      <c r="X50" s="884"/>
      <c r="Y50" s="884"/>
      <c r="Z50" s="981">
        <f t="shared" ca="1" si="5"/>
        <v>1.4166666666666667</v>
      </c>
      <c r="AA50" s="982">
        <v>43623</v>
      </c>
      <c r="AB50" s="982">
        <f t="shared" ca="1" si="7"/>
        <v>44144</v>
      </c>
      <c r="AC50" s="982"/>
      <c r="AD50" s="982"/>
      <c r="AE50" s="980"/>
      <c r="AF50" s="980"/>
      <c r="AG50" s="980"/>
      <c r="AH50" s="980"/>
      <c r="AI50" s="980"/>
      <c r="AJ50" s="980"/>
    </row>
    <row r="51" spans="1:36" ht="41.4" x14ac:dyDescent="0.3">
      <c r="A51" s="940" t="s">
        <v>144</v>
      </c>
      <c r="B51" s="933" t="s">
        <v>661</v>
      </c>
      <c r="C51" s="1002"/>
      <c r="D51" s="1002"/>
      <c r="E51" s="1002"/>
      <c r="F51" s="1002" t="s">
        <v>77</v>
      </c>
      <c r="G51" s="1002"/>
      <c r="H51" s="939">
        <f>IF(C51&lt;&gt;"",'[2]CBL Score Standard'!$D107,IF(D51&lt;&gt;"",SUM('[2]CBL Score Standard'!$D107:$E107),IF(E51&lt;&gt;"",SUM('[2]CBL Score Standard'!$D107:$F107),IF(F51&lt;&gt;"",SUM('[2]CBL Score Standard'!$D107:$G107),IF(G51&lt;&gt;"",SUM('[2]CBL Score Standard'!$D107:$H107,0))))))</f>
        <v>0.18686632864525554</v>
      </c>
      <c r="K51" s="1029"/>
      <c r="L51" s="1029"/>
      <c r="M51" s="934" t="s">
        <v>7</v>
      </c>
      <c r="N51" s="889" t="s">
        <v>56</v>
      </c>
      <c r="O51" s="925" t="s">
        <v>67</v>
      </c>
      <c r="P51" s="906"/>
      <c r="Q51" s="891"/>
      <c r="R51" s="907"/>
      <c r="S51" s="997"/>
      <c r="T51" s="997"/>
      <c r="U51" s="997"/>
      <c r="V51" s="997" t="s">
        <v>374</v>
      </c>
      <c r="W51" s="908" t="s">
        <v>634</v>
      </c>
      <c r="Z51" s="981">
        <f t="shared" ca="1" si="5"/>
        <v>0.75</v>
      </c>
      <c r="AA51" s="982">
        <v>43862</v>
      </c>
      <c r="AB51" s="982">
        <f t="shared" ca="1" si="7"/>
        <v>44144</v>
      </c>
      <c r="AC51" s="982"/>
      <c r="AD51" s="982"/>
      <c r="AE51" s="980"/>
      <c r="AF51" s="980"/>
      <c r="AG51" s="980"/>
      <c r="AH51" s="980"/>
      <c r="AI51" s="980"/>
      <c r="AJ51" s="980"/>
    </row>
    <row r="52" spans="1:36" ht="27.6" x14ac:dyDescent="0.3">
      <c r="A52" s="940" t="s">
        <v>144</v>
      </c>
      <c r="B52" s="933" t="s">
        <v>662</v>
      </c>
      <c r="C52" s="1004"/>
      <c r="D52" s="1004"/>
      <c r="E52" s="1004"/>
      <c r="F52" s="1002" t="s">
        <v>77</v>
      </c>
      <c r="G52" s="1002"/>
      <c r="H52" s="939">
        <f>IF(C52&lt;&gt;"",'[2]CBL Score Standard'!$D108,IF(D52&lt;&gt;"",SUM('[2]CBL Score Standard'!$D108:$E108),IF(E52&lt;&gt;"",SUM('[2]CBL Score Standard'!$D108:$F108),IF(F52&lt;&gt;"",SUM('[2]CBL Score Standard'!$D108:$G108),IF(G52&lt;&gt;"",SUM('[2]CBL Score Standard'!$D108:$H108,0))))))</f>
        <v>0.18686632864525554</v>
      </c>
      <c r="K52" s="1029"/>
      <c r="L52" s="1029"/>
      <c r="M52" s="934" t="s">
        <v>7</v>
      </c>
      <c r="N52" s="889" t="s">
        <v>55</v>
      </c>
      <c r="O52" s="925" t="s">
        <v>1</v>
      </c>
      <c r="P52" s="906"/>
      <c r="Q52" s="891"/>
      <c r="R52" s="907"/>
      <c r="S52" s="997"/>
      <c r="T52" s="997"/>
      <c r="U52" s="997"/>
      <c r="V52" s="997" t="s">
        <v>374</v>
      </c>
      <c r="W52" s="908" t="s">
        <v>635</v>
      </c>
      <c r="Z52" s="981">
        <f t="shared" si="5"/>
        <v>0</v>
      </c>
      <c r="AA52" s="982"/>
      <c r="AB52" s="982"/>
      <c r="AC52" s="982"/>
      <c r="AD52" s="982"/>
      <c r="AE52" s="980"/>
      <c r="AF52" s="980"/>
      <c r="AG52" s="980"/>
      <c r="AH52" s="980"/>
      <c r="AI52" s="980"/>
      <c r="AJ52" s="980"/>
    </row>
    <row r="53" spans="1:36" ht="28.8" x14ac:dyDescent="0.3">
      <c r="A53" s="940" t="s">
        <v>144</v>
      </c>
      <c r="B53" s="933" t="s">
        <v>187</v>
      </c>
      <c r="C53" s="1003"/>
      <c r="D53" s="1002"/>
      <c r="E53" s="1002"/>
      <c r="F53" s="1002" t="s">
        <v>77</v>
      </c>
      <c r="G53" s="1002"/>
      <c r="H53" s="939">
        <f>IF(C53&lt;&gt;"",'[2]CBL Score Standard'!$D109,IF(D53&lt;&gt;"",SUM('[2]CBL Score Standard'!$D109:$E109),IF(E53&lt;&gt;"",SUM('[2]CBL Score Standard'!$D109:$F109),IF(F53&lt;&gt;"",SUM('[2]CBL Score Standard'!$D109:$G109),IF(G53&lt;&gt;"",SUM('[2]CBL Score Standard'!$D109:$H109,0))))))</f>
        <v>9.5957237736164644E-2</v>
      </c>
      <c r="K53" s="1029"/>
      <c r="L53" s="1029"/>
      <c r="M53" s="934" t="s">
        <v>7</v>
      </c>
      <c r="N53" s="889" t="s">
        <v>55</v>
      </c>
      <c r="O53" s="925" t="s">
        <v>419</v>
      </c>
      <c r="P53" s="890" t="s">
        <v>145</v>
      </c>
      <c r="Q53" s="891" t="s">
        <v>420</v>
      </c>
      <c r="R53" s="907" t="s">
        <v>420</v>
      </c>
      <c r="S53" s="889"/>
      <c r="T53" s="997"/>
      <c r="U53" s="997"/>
      <c r="V53" s="997" t="s">
        <v>374</v>
      </c>
      <c r="W53" s="973" t="s">
        <v>630</v>
      </c>
      <c r="X53" s="884"/>
      <c r="Y53" s="884"/>
      <c r="Z53" s="981">
        <f t="shared" ca="1" si="5"/>
        <v>2.5</v>
      </c>
      <c r="AA53" s="982">
        <v>43221</v>
      </c>
      <c r="AB53" s="982">
        <f t="shared" ca="1" si="7"/>
        <v>44144</v>
      </c>
      <c r="AC53" s="982"/>
      <c r="AD53" s="982"/>
      <c r="AE53" s="980"/>
      <c r="AF53" s="980"/>
      <c r="AG53" s="980"/>
      <c r="AH53" s="980"/>
      <c r="AI53" s="980"/>
      <c r="AJ53" s="980"/>
    </row>
    <row r="54" spans="1:36" ht="26.4" x14ac:dyDescent="0.3">
      <c r="A54" s="940" t="s">
        <v>144</v>
      </c>
      <c r="B54" s="933" t="s">
        <v>188</v>
      </c>
      <c r="C54" s="1003"/>
      <c r="D54" s="1002"/>
      <c r="E54" s="1002"/>
      <c r="F54" s="1002" t="s">
        <v>77</v>
      </c>
      <c r="G54" s="1002"/>
      <c r="H54" s="939">
        <f>IF(C54&lt;&gt;"",'[2]CBL Score Standard'!$D110,IF(D54&lt;&gt;"",SUM('[2]CBL Score Standard'!$D110:$E110),IF(E54&lt;&gt;"",SUM('[2]CBL Score Standard'!$D110:$F110),IF(F54&lt;&gt;"",SUM('[2]CBL Score Standard'!$D110:$G110),IF(G54&lt;&gt;"",SUM('[2]CBL Score Standard'!$D110:$H110,0))))))</f>
        <v>9.5957237736164644E-2</v>
      </c>
      <c r="K54" s="1029"/>
      <c r="L54" s="1029"/>
      <c r="M54" s="934" t="s">
        <v>7</v>
      </c>
      <c r="N54" s="889" t="s">
        <v>56</v>
      </c>
      <c r="O54" s="925" t="s">
        <v>421</v>
      </c>
      <c r="P54" s="890" t="s">
        <v>230</v>
      </c>
      <c r="Q54" s="891" t="s">
        <v>230</v>
      </c>
      <c r="R54" s="907" t="s">
        <v>230</v>
      </c>
      <c r="S54" s="889"/>
      <c r="T54" s="997"/>
      <c r="U54" s="997"/>
      <c r="V54" s="997" t="s">
        <v>374</v>
      </c>
      <c r="W54" s="973" t="s">
        <v>628</v>
      </c>
      <c r="X54" s="884"/>
      <c r="Y54" s="884"/>
      <c r="Z54" s="981">
        <f t="shared" si="5"/>
        <v>0</v>
      </c>
      <c r="AA54" s="982"/>
      <c r="AB54" s="982"/>
      <c r="AC54" s="982"/>
      <c r="AD54" s="982"/>
      <c r="AE54" s="980"/>
      <c r="AF54" s="980"/>
      <c r="AG54" s="980"/>
      <c r="AH54" s="980"/>
      <c r="AI54" s="980"/>
      <c r="AJ54" s="980"/>
    </row>
    <row r="55" spans="1:36" s="883" customFormat="1" x14ac:dyDescent="0.3">
      <c r="A55" s="940" t="s">
        <v>144</v>
      </c>
      <c r="B55" s="933" t="s">
        <v>189</v>
      </c>
      <c r="C55" s="1003"/>
      <c r="D55" s="1004"/>
      <c r="E55" s="1004"/>
      <c r="F55" s="1002" t="s">
        <v>77</v>
      </c>
      <c r="G55" s="1002"/>
      <c r="H55" s="939">
        <f>IF(C55&lt;&gt;"",'[2]CBL Score Standard'!$D111,IF(D55&lt;&gt;"",SUM('[2]CBL Score Standard'!$D111:$E111),IF(E55&lt;&gt;"",SUM('[2]CBL Score Standard'!$D111:$F111),IF(F55&lt;&gt;"",SUM('[2]CBL Score Standard'!$D111:$G111),IF(G55&lt;&gt;"",SUM('[2]CBL Score Standard'!$D111:$H111,0))))))</f>
        <v>5.8616916740422742E-2</v>
      </c>
      <c r="K55" s="1030"/>
      <c r="L55" s="1030"/>
      <c r="M55" s="934" t="s">
        <v>7</v>
      </c>
      <c r="N55" s="889" t="s">
        <v>54</v>
      </c>
      <c r="O55" s="925" t="s">
        <v>231</v>
      </c>
      <c r="P55" s="995">
        <v>43610</v>
      </c>
      <c r="Q55" s="892" t="s">
        <v>164</v>
      </c>
      <c r="R55" s="898" t="s">
        <v>165</v>
      </c>
      <c r="S55" s="889"/>
      <c r="T55" s="997"/>
      <c r="U55" s="997"/>
      <c r="V55" s="997" t="s">
        <v>374</v>
      </c>
      <c r="W55" s="902" t="s">
        <v>232</v>
      </c>
      <c r="X55" s="884"/>
      <c r="Y55" s="884"/>
      <c r="Z55" s="981">
        <f t="shared" ca="1" si="5"/>
        <v>1.4166666666666667</v>
      </c>
      <c r="AA55" s="982">
        <v>43610</v>
      </c>
      <c r="AB55" s="982">
        <f t="shared" ca="1" si="7"/>
        <v>44144</v>
      </c>
      <c r="AC55" s="982"/>
      <c r="AD55" s="982"/>
      <c r="AE55" s="980"/>
      <c r="AF55" s="980"/>
      <c r="AG55" s="980"/>
      <c r="AH55" s="980"/>
      <c r="AI55" s="980"/>
      <c r="AJ55" s="980"/>
    </row>
    <row r="56" spans="1:36" s="883" customFormat="1" x14ac:dyDescent="0.3">
      <c r="A56" s="940" t="s">
        <v>144</v>
      </c>
      <c r="B56" s="933" t="s">
        <v>190</v>
      </c>
      <c r="C56" s="1003"/>
      <c r="D56" s="1004"/>
      <c r="E56" s="1004"/>
      <c r="F56" s="1002" t="s">
        <v>77</v>
      </c>
      <c r="G56" s="1002"/>
      <c r="H56" s="939">
        <f>IF(C56&lt;&gt;"",'[2]CBL Score Standard'!$D112,IF(D56&lt;&gt;"",SUM('[2]CBL Score Standard'!$D112:$E112),IF(E56&lt;&gt;"",SUM('[2]CBL Score Standard'!$D112:$F112),IF(F56&lt;&gt;"",SUM('[2]CBL Score Standard'!$D112:$G112),IF(G56&lt;&gt;"",SUM('[2]CBL Score Standard'!$D112:$H112,0))))))</f>
        <v>5.8616916740422742E-2</v>
      </c>
      <c r="K56" s="884"/>
      <c r="L56" s="884"/>
      <c r="M56" s="884"/>
      <c r="N56" s="928"/>
      <c r="O56" s="884"/>
      <c r="P56" s="884"/>
      <c r="Q56" s="884"/>
      <c r="R56" s="884"/>
      <c r="S56" s="884"/>
      <c r="T56" s="997"/>
      <c r="U56" s="997"/>
      <c r="V56" s="997"/>
      <c r="W56" s="884"/>
      <c r="X56" s="884"/>
      <c r="Y56" s="884"/>
      <c r="Z56" s="884"/>
      <c r="AA56" s="884"/>
      <c r="AB56" s="884"/>
      <c r="AC56" s="884"/>
      <c r="AD56" s="884"/>
      <c r="AE56" s="884"/>
      <c r="AF56" s="884"/>
      <c r="AG56" s="884"/>
      <c r="AH56" s="884"/>
      <c r="AI56" s="884"/>
      <c r="AJ56" s="884"/>
    </row>
    <row r="57" spans="1:36" ht="26.4" x14ac:dyDescent="0.45">
      <c r="A57" s="940" t="s">
        <v>144</v>
      </c>
      <c r="B57" s="933" t="s">
        <v>191</v>
      </c>
      <c r="C57" s="1003"/>
      <c r="D57" s="1002"/>
      <c r="E57" s="1002"/>
      <c r="F57" s="1002" t="s">
        <v>77</v>
      </c>
      <c r="G57" s="1002"/>
      <c r="H57" s="939">
        <f>IF(C57&lt;&gt;"",'[2]CBL Score Standard'!$D113,IF(D57&lt;&gt;"",SUM('[2]CBL Score Standard'!$D113:$E113),IF(E57&lt;&gt;"",SUM('[2]CBL Score Standard'!$D113:$F113),IF(F57&lt;&gt;"",SUM('[2]CBL Score Standard'!$D113:$G113),IF(G57&lt;&gt;"",SUM('[2]CBL Score Standard'!$D113:$H113,0))))))</f>
        <v>9.5957237736164644E-2</v>
      </c>
      <c r="K57" s="1193" t="s">
        <v>233</v>
      </c>
      <c r="L57" s="1194"/>
      <c r="M57" s="1194"/>
      <c r="N57" s="1194"/>
      <c r="O57" s="1194"/>
      <c r="P57" s="1194"/>
      <c r="Q57" s="1194"/>
      <c r="R57" s="1194"/>
      <c r="S57" s="1194"/>
      <c r="T57" s="1194"/>
      <c r="U57" s="1194"/>
      <c r="V57" s="1194"/>
      <c r="W57" s="1195"/>
      <c r="X57" s="884"/>
      <c r="Y57" s="884"/>
      <c r="Z57" s="985"/>
      <c r="AA57" s="1026"/>
      <c r="AB57" s="1026"/>
      <c r="AC57" s="1026"/>
      <c r="AD57" s="1026"/>
      <c r="AE57" s="1026"/>
      <c r="AF57" s="1026"/>
      <c r="AG57" s="1026"/>
      <c r="AH57" s="1026"/>
      <c r="AI57" s="1026"/>
      <c r="AJ57" s="1026"/>
    </row>
    <row r="58" spans="1:36" ht="26.4" customHeight="1" x14ac:dyDescent="0.3">
      <c r="A58" s="940" t="s">
        <v>55</v>
      </c>
      <c r="B58" s="933" t="s">
        <v>419</v>
      </c>
      <c r="C58" s="1003"/>
      <c r="D58" s="1003"/>
      <c r="E58" s="1004"/>
      <c r="F58" s="1002" t="s">
        <v>77</v>
      </c>
      <c r="G58" s="1002"/>
      <c r="H58" s="939">
        <f>IF(C58&lt;&gt;"",'[2]CBL Score Standard'!$D114,IF(D58&lt;&gt;"",SUM('[2]CBL Score Standard'!$D114:$E114),IF(E58&lt;&gt;"",SUM('[2]CBL Score Standard'!$D114:$F114),IF(F58&lt;&gt;"",SUM('[2]CBL Score Standard'!$D114:$G114),IF(G58&lt;&gt;"",SUM('[2]CBL Score Standard'!$D114:$H114,0))))))</f>
        <v>4.9445609829187893E-2</v>
      </c>
      <c r="K58" s="1211" t="s">
        <v>133</v>
      </c>
      <c r="L58" s="1211" t="s">
        <v>91</v>
      </c>
      <c r="M58" s="1182" t="s">
        <v>75</v>
      </c>
      <c r="N58" s="1184" t="s">
        <v>134</v>
      </c>
      <c r="O58" s="1184" t="s">
        <v>135</v>
      </c>
      <c r="P58" s="1037" t="s">
        <v>136</v>
      </c>
      <c r="Q58" s="1037" t="s">
        <v>137</v>
      </c>
      <c r="R58" s="1037" t="s">
        <v>138</v>
      </c>
      <c r="S58" s="1212" t="s">
        <v>139</v>
      </c>
      <c r="T58" s="1036"/>
      <c r="U58" s="1036"/>
      <c r="V58" s="1036"/>
      <c r="W58" s="1037" t="s">
        <v>140</v>
      </c>
      <c r="X58" s="884"/>
      <c r="Y58" s="884"/>
      <c r="Z58" s="1186" t="s">
        <v>667</v>
      </c>
      <c r="AA58" s="1172" t="s">
        <v>666</v>
      </c>
      <c r="AB58" s="1172"/>
      <c r="AC58" s="1172" t="s">
        <v>668</v>
      </c>
      <c r="AD58" s="1172"/>
      <c r="AE58" s="1172" t="s">
        <v>669</v>
      </c>
      <c r="AF58" s="1172"/>
      <c r="AG58" s="1172" t="s">
        <v>670</v>
      </c>
      <c r="AH58" s="1172"/>
      <c r="AI58" s="1172" t="s">
        <v>671</v>
      </c>
      <c r="AJ58" s="1172"/>
    </row>
    <row r="59" spans="1:36" ht="26.4" customHeight="1" x14ac:dyDescent="0.3">
      <c r="A59" s="940" t="s">
        <v>56</v>
      </c>
      <c r="B59" s="933" t="s">
        <v>421</v>
      </c>
      <c r="C59" s="1003"/>
      <c r="D59" s="1003"/>
      <c r="E59" s="1004"/>
      <c r="F59" s="1002" t="s">
        <v>77</v>
      </c>
      <c r="G59" s="1002"/>
      <c r="H59" s="939">
        <f>IF(C59&lt;&gt;"",'[2]CBL Score Standard'!$D115,IF(D59&lt;&gt;"",SUM('[2]CBL Score Standard'!$D115:$E115),IF(E59&lt;&gt;"",SUM('[2]CBL Score Standard'!$D115:$F115),IF(F59&lt;&gt;"",SUM('[2]CBL Score Standard'!$D115:$G115),IF(G59&lt;&gt;"",SUM('[2]CBL Score Standard'!$D115:$H115,0))))))</f>
        <v>3.536110278693437E-2</v>
      </c>
      <c r="K59" s="1197"/>
      <c r="L59" s="1197"/>
      <c r="M59" s="1183"/>
      <c r="N59" s="1185"/>
      <c r="O59" s="1185"/>
      <c r="P59" s="888" t="s">
        <v>141</v>
      </c>
      <c r="Q59" s="1031"/>
      <c r="R59" s="1031"/>
      <c r="S59" s="1210"/>
      <c r="T59" s="1027" t="s">
        <v>344</v>
      </c>
      <c r="U59" s="1027" t="s">
        <v>342</v>
      </c>
      <c r="V59" s="1027" t="s">
        <v>343</v>
      </c>
      <c r="W59" s="1031"/>
      <c r="X59" s="884"/>
      <c r="Y59" s="884"/>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206" t="s">
        <v>142</v>
      </c>
      <c r="L60" s="1206" t="s">
        <v>143</v>
      </c>
      <c r="M60" s="934" t="s">
        <v>8</v>
      </c>
      <c r="N60" s="910" t="s">
        <v>2</v>
      </c>
      <c r="O60" s="891" t="s">
        <v>234</v>
      </c>
      <c r="P60" s="911"/>
      <c r="Q60" s="909"/>
      <c r="R60" s="912"/>
      <c r="S60" s="919" t="s">
        <v>257</v>
      </c>
      <c r="T60" s="998" t="s">
        <v>72</v>
      </c>
      <c r="U60" s="997"/>
      <c r="V60" s="997" t="s">
        <v>374</v>
      </c>
      <c r="W60" s="908"/>
      <c r="X60" s="884"/>
      <c r="Y60" s="884"/>
      <c r="Z60" s="981">
        <f t="shared" ref="Z60:Z67" si="8">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207"/>
      <c r="L61" s="1207"/>
      <c r="M61" s="934" t="s">
        <v>8</v>
      </c>
      <c r="N61" s="910" t="s">
        <v>63</v>
      </c>
      <c r="O61" s="891" t="s">
        <v>236</v>
      </c>
      <c r="P61" s="911"/>
      <c r="Q61" s="909"/>
      <c r="R61" s="912"/>
      <c r="S61" s="919" t="s">
        <v>257</v>
      </c>
      <c r="T61" s="998" t="s">
        <v>72</v>
      </c>
      <c r="U61" s="997"/>
      <c r="V61" s="997" t="s">
        <v>374</v>
      </c>
      <c r="W61" s="908"/>
      <c r="X61" s="884"/>
      <c r="Y61" s="884"/>
      <c r="Z61" s="981">
        <f t="shared" ca="1" si="8"/>
        <v>3.5</v>
      </c>
      <c r="AA61" s="982">
        <v>42849</v>
      </c>
      <c r="AB61" s="982">
        <f t="shared" ref="AB61" ca="1" si="9">TODAY()</f>
        <v>44144</v>
      </c>
      <c r="AC61" s="982"/>
      <c r="AD61" s="982"/>
      <c r="AE61" s="980"/>
      <c r="AF61" s="980"/>
      <c r="AG61" s="980"/>
      <c r="AH61" s="980"/>
      <c r="AI61" s="980"/>
      <c r="AJ61" s="980"/>
    </row>
    <row r="62" spans="1:36" x14ac:dyDescent="0.3">
      <c r="A62" s="940" t="s">
        <v>56</v>
      </c>
      <c r="B62" s="933" t="s">
        <v>67</v>
      </c>
      <c r="C62" s="1003"/>
      <c r="D62" s="1003"/>
      <c r="E62" s="1002"/>
      <c r="F62" s="1002" t="s">
        <v>77</v>
      </c>
      <c r="G62" s="1002"/>
      <c r="H62" s="939">
        <f>IF(C62&lt;&gt;"",'[2]CBL Score Standard'!$D118,IF(D62&lt;&gt;"",SUM('[2]CBL Score Standard'!$D118:$E118),IF(E62&lt;&gt;"",SUM('[2]CBL Score Standard'!$D118:$F118),IF(F62&lt;&gt;"",SUM('[2]CBL Score Standard'!$D118:$G118),IF(G62&lt;&gt;"",SUM('[2]CBL Score Standard'!$D118:$H118,0))))))</f>
        <v>4.9445609829187893E-2</v>
      </c>
      <c r="K62" s="1207"/>
      <c r="L62" s="1207"/>
      <c r="M62" s="934" t="s">
        <v>8</v>
      </c>
      <c r="N62" s="889" t="s">
        <v>56</v>
      </c>
      <c r="O62" s="891" t="s">
        <v>237</v>
      </c>
      <c r="P62" s="911"/>
      <c r="Q62" s="909"/>
      <c r="R62" s="912"/>
      <c r="S62" s="889"/>
      <c r="T62" s="997"/>
      <c r="U62" s="997"/>
      <c r="V62" s="997"/>
      <c r="W62" s="908"/>
      <c r="X62" s="884"/>
      <c r="Y62" s="884"/>
      <c r="Z62" s="981">
        <f t="shared" si="8"/>
        <v>0</v>
      </c>
      <c r="AA62" s="982"/>
      <c r="AB62" s="982"/>
      <c r="AC62" s="982"/>
      <c r="AD62" s="982"/>
      <c r="AE62" s="980"/>
      <c r="AF62" s="980"/>
      <c r="AG62" s="980"/>
      <c r="AH62" s="980"/>
      <c r="AI62" s="980"/>
      <c r="AJ62" s="980"/>
    </row>
    <row r="63" spans="1:36" ht="15" thickBot="1" x14ac:dyDescent="0.35">
      <c r="A63" s="941" t="s">
        <v>55</v>
      </c>
      <c r="B63" s="933" t="s">
        <v>1</v>
      </c>
      <c r="C63" s="1003"/>
      <c r="D63" s="1003"/>
      <c r="E63" s="1002"/>
      <c r="F63" s="1002" t="s">
        <v>77</v>
      </c>
      <c r="G63" s="1002"/>
      <c r="H63" s="939">
        <f>IF(C63&lt;&gt;"",'[2]CBL Score Standard'!$D119,IF(D63&lt;&gt;"",SUM('[2]CBL Score Standard'!$D119:$E119),IF(E63&lt;&gt;"",SUM('[2]CBL Score Standard'!$D119:$F119),IF(F63&lt;&gt;"",SUM('[2]CBL Score Standard'!$D119:$G119),IF(G63&lt;&gt;"",SUM('[2]CBL Score Standard'!$D119:$H119,0))))))</f>
        <v>4.9445609829187893E-2</v>
      </c>
      <c r="K63" s="1207"/>
      <c r="L63" s="1207"/>
      <c r="M63" s="934" t="s">
        <v>8</v>
      </c>
      <c r="N63" s="889" t="s">
        <v>55</v>
      </c>
      <c r="O63" s="891" t="s">
        <v>238</v>
      </c>
      <c r="P63" s="911"/>
      <c r="Q63" s="909"/>
      <c r="R63" s="912"/>
      <c r="S63" s="889"/>
      <c r="T63" s="997"/>
      <c r="U63" s="997"/>
      <c r="V63" s="997"/>
      <c r="W63" s="908"/>
      <c r="X63" s="884"/>
      <c r="Y63" s="884"/>
      <c r="Z63" s="981">
        <f t="shared" si="8"/>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3.9148936170212787</v>
      </c>
      <c r="K64" s="1207"/>
      <c r="L64" s="1207"/>
      <c r="M64" s="934" t="s">
        <v>8</v>
      </c>
      <c r="N64" s="910" t="s">
        <v>53</v>
      </c>
      <c r="O64" s="891" t="s">
        <v>239</v>
      </c>
      <c r="P64" s="911"/>
      <c r="Q64" s="909"/>
      <c r="R64" s="912"/>
      <c r="S64" s="889"/>
      <c r="T64" s="997"/>
      <c r="U64" s="997"/>
      <c r="V64" s="997"/>
      <c r="W64" s="908"/>
      <c r="X64" s="884"/>
      <c r="Y64" s="884"/>
      <c r="Z64" s="981">
        <f t="shared" si="8"/>
        <v>0</v>
      </c>
      <c r="AA64" s="982"/>
      <c r="AB64" s="982"/>
      <c r="AC64" s="982"/>
      <c r="AD64" s="982"/>
      <c r="AE64" s="980"/>
      <c r="AF64" s="980"/>
      <c r="AG64" s="980"/>
      <c r="AH64" s="980"/>
      <c r="AI64" s="980"/>
      <c r="AJ64" s="980"/>
    </row>
    <row r="65" spans="1:36" ht="28.2" thickBot="1" x14ac:dyDescent="0.35">
      <c r="A65" s="942" t="s">
        <v>83</v>
      </c>
      <c r="B65" s="943"/>
      <c r="C65" s="954">
        <v>1</v>
      </c>
      <c r="D65" s="954">
        <v>1</v>
      </c>
      <c r="E65" s="954">
        <v>1</v>
      </c>
      <c r="F65" s="954">
        <v>0.91489361702127658</v>
      </c>
      <c r="G65" s="954">
        <v>0</v>
      </c>
      <c r="H65" s="944">
        <v>2</v>
      </c>
      <c r="K65" s="1207"/>
      <c r="L65" s="1207"/>
      <c r="M65" s="934" t="s">
        <v>8</v>
      </c>
      <c r="N65" s="910" t="s">
        <v>59</v>
      </c>
      <c r="O65" s="891" t="s">
        <v>240</v>
      </c>
      <c r="P65" s="911"/>
      <c r="Q65" s="909"/>
      <c r="R65" s="912"/>
      <c r="S65" s="889"/>
      <c r="T65" s="997"/>
      <c r="U65" s="997"/>
      <c r="V65" s="997"/>
      <c r="W65" s="908"/>
      <c r="X65" s="884"/>
      <c r="Y65" s="884"/>
      <c r="Z65" s="981">
        <f t="shared" si="8"/>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3</v>
      </c>
      <c r="K66" s="1207"/>
      <c r="L66" s="1207"/>
      <c r="M66" s="934" t="s">
        <v>8</v>
      </c>
      <c r="N66" s="910" t="s">
        <v>55</v>
      </c>
      <c r="O66" s="891" t="s">
        <v>515</v>
      </c>
      <c r="P66" s="911"/>
      <c r="Q66" s="909"/>
      <c r="R66" s="912"/>
      <c r="S66" s="919" t="s">
        <v>257</v>
      </c>
      <c r="T66" s="997"/>
      <c r="U66" s="1134">
        <v>44042.458333333336</v>
      </c>
      <c r="V66" s="997" t="s">
        <v>374</v>
      </c>
      <c r="W66" s="908"/>
      <c r="X66" s="884"/>
      <c r="Y66" s="884"/>
      <c r="Z66" s="981">
        <f t="shared" si="8"/>
        <v>0</v>
      </c>
      <c r="AA66" s="982"/>
      <c r="AB66" s="982"/>
      <c r="AC66" s="982"/>
      <c r="AD66" s="982"/>
      <c r="AE66" s="980"/>
      <c r="AF66" s="980"/>
      <c r="AG66" s="980"/>
      <c r="AH66" s="980"/>
      <c r="AI66" s="980"/>
      <c r="AJ66" s="980"/>
    </row>
    <row r="67" spans="1:36" x14ac:dyDescent="0.3">
      <c r="C67" s="955"/>
      <c r="D67" s="955"/>
      <c r="E67" s="955"/>
      <c r="F67" s="955"/>
      <c r="G67" s="955"/>
      <c r="K67" s="1208"/>
      <c r="L67" s="1208"/>
      <c r="M67" s="934" t="s">
        <v>8</v>
      </c>
      <c r="N67" s="910" t="s">
        <v>149</v>
      </c>
      <c r="O67" s="891" t="s">
        <v>370</v>
      </c>
      <c r="P67" s="904" t="s">
        <v>145</v>
      </c>
      <c r="Q67" s="892" t="s">
        <v>217</v>
      </c>
      <c r="R67" s="898" t="s">
        <v>241</v>
      </c>
      <c r="S67" s="919" t="s">
        <v>257</v>
      </c>
      <c r="T67" s="998" t="s">
        <v>72</v>
      </c>
      <c r="U67" s="997"/>
      <c r="V67" s="997" t="s">
        <v>374</v>
      </c>
      <c r="W67" s="899" t="s">
        <v>242</v>
      </c>
      <c r="X67" s="884"/>
      <c r="Y67" s="884"/>
      <c r="Z67" s="981">
        <f t="shared" si="8"/>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7"/>
      <c r="U68" s="997"/>
      <c r="V68" s="997"/>
      <c r="W68" s="884"/>
      <c r="X68" s="884"/>
      <c r="Y68" s="884"/>
      <c r="Z68" s="884"/>
      <c r="AA68" s="884"/>
      <c r="AB68" s="884"/>
      <c r="AC68" s="884"/>
      <c r="AD68" s="884"/>
      <c r="AE68" s="884"/>
      <c r="AF68" s="884"/>
      <c r="AG68" s="884"/>
      <c r="AH68" s="884"/>
      <c r="AI68" s="884"/>
      <c r="AJ68" s="884"/>
    </row>
    <row r="69" spans="1:36" ht="23.4" x14ac:dyDescent="0.45">
      <c r="C69" s="955"/>
      <c r="D69" s="955"/>
      <c r="E69" s="955"/>
      <c r="F69" s="955"/>
      <c r="G69" s="955"/>
      <c r="K69" s="1193" t="s">
        <v>243</v>
      </c>
      <c r="L69" s="1194"/>
      <c r="M69" s="1194"/>
      <c r="N69" s="1194"/>
      <c r="O69" s="1194"/>
      <c r="P69" s="1194"/>
      <c r="Q69" s="1194"/>
      <c r="R69" s="1194"/>
      <c r="S69" s="1194"/>
      <c r="T69" s="1194"/>
      <c r="U69" s="1194"/>
      <c r="V69" s="1194"/>
      <c r="W69" s="1195"/>
      <c r="X69" s="884"/>
      <c r="Y69" s="884"/>
      <c r="Z69" s="985"/>
      <c r="AA69" s="1026"/>
      <c r="AB69" s="1026"/>
      <c r="AC69" s="1026"/>
      <c r="AD69" s="1026"/>
      <c r="AE69" s="1026"/>
      <c r="AF69" s="1026"/>
      <c r="AG69" s="1026"/>
      <c r="AH69" s="1026"/>
      <c r="AI69" s="1026"/>
      <c r="AJ69" s="1026"/>
    </row>
    <row r="70" spans="1:36" ht="13.8" customHeight="1" x14ac:dyDescent="0.3">
      <c r="C70" s="955"/>
      <c r="D70" s="955"/>
      <c r="E70" s="955"/>
      <c r="F70" s="955"/>
      <c r="G70" s="955"/>
      <c r="K70" s="1211" t="s">
        <v>133</v>
      </c>
      <c r="L70" s="1211" t="s">
        <v>91</v>
      </c>
      <c r="M70" s="1182" t="s">
        <v>75</v>
      </c>
      <c r="N70" s="1184" t="s">
        <v>134</v>
      </c>
      <c r="O70" s="1184" t="s">
        <v>135</v>
      </c>
      <c r="P70" s="1037" t="s">
        <v>136</v>
      </c>
      <c r="Q70" s="1037" t="s">
        <v>137</v>
      </c>
      <c r="R70" s="1037" t="s">
        <v>138</v>
      </c>
      <c r="S70" s="1212" t="s">
        <v>139</v>
      </c>
      <c r="T70" s="1036"/>
      <c r="U70" s="1036"/>
      <c r="V70" s="1036"/>
      <c r="W70" s="1037" t="s">
        <v>140</v>
      </c>
      <c r="X70" s="884"/>
      <c r="Y70" s="884"/>
      <c r="Z70" s="1186" t="s">
        <v>667</v>
      </c>
      <c r="AA70" s="1172" t="s">
        <v>666</v>
      </c>
      <c r="AB70" s="1172"/>
      <c r="AC70" s="1172" t="s">
        <v>668</v>
      </c>
      <c r="AD70" s="1172"/>
      <c r="AE70" s="1172" t="s">
        <v>669</v>
      </c>
      <c r="AF70" s="1172"/>
      <c r="AG70" s="1172" t="s">
        <v>670</v>
      </c>
      <c r="AH70" s="1172"/>
      <c r="AI70" s="1172" t="s">
        <v>671</v>
      </c>
      <c r="AJ70" s="1172"/>
    </row>
    <row r="71" spans="1:36" ht="13.8" customHeight="1" x14ac:dyDescent="0.3">
      <c r="C71" s="955"/>
      <c r="D71" s="955"/>
      <c r="E71" s="955"/>
      <c r="F71" s="955"/>
      <c r="G71" s="955"/>
      <c r="K71" s="1197"/>
      <c r="L71" s="1197"/>
      <c r="M71" s="1183"/>
      <c r="N71" s="1185"/>
      <c r="O71" s="1185"/>
      <c r="P71" s="888" t="s">
        <v>141</v>
      </c>
      <c r="Q71" s="1031"/>
      <c r="R71" s="1031"/>
      <c r="S71" s="1210"/>
      <c r="T71" s="1027" t="s">
        <v>344</v>
      </c>
      <c r="U71" s="1027" t="s">
        <v>342</v>
      </c>
      <c r="V71" s="1027" t="s">
        <v>343</v>
      </c>
      <c r="W71" s="1031"/>
      <c r="X71" s="884"/>
      <c r="Y71" s="884"/>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C72" s="955"/>
      <c r="D72" s="955"/>
      <c r="E72" s="955"/>
      <c r="F72" s="955"/>
      <c r="G72" s="955"/>
      <c r="K72" s="1028" t="s">
        <v>142</v>
      </c>
      <c r="L72" s="1028" t="s">
        <v>143</v>
      </c>
      <c r="M72" s="934" t="s">
        <v>9</v>
      </c>
      <c r="N72" s="910" t="s">
        <v>235</v>
      </c>
      <c r="O72" s="891" t="s">
        <v>244</v>
      </c>
      <c r="P72" s="913"/>
      <c r="Q72" s="914"/>
      <c r="R72" s="915"/>
      <c r="S72" s="889"/>
      <c r="T72" s="997"/>
      <c r="U72" s="997"/>
      <c r="V72" s="997"/>
      <c r="W72" s="916"/>
      <c r="X72" s="884"/>
      <c r="Y72" s="884"/>
      <c r="Z72" s="981">
        <f t="shared" ref="Z72:Z75" si="10">DATEDIF(AA72,AB72,"m")/12+DATEDIF(AC72,AD72,"m")/12+DATEDIF(AE72,AF72,"m")/12+DATEDIF(AG72,AH72,"m")/12+DATEDIF(AI72,AJ72,"m")/12</f>
        <v>0</v>
      </c>
      <c r="AA72" s="982"/>
      <c r="AB72" s="982"/>
      <c r="AC72" s="982"/>
      <c r="AD72" s="982"/>
      <c r="AE72" s="980"/>
      <c r="AF72" s="980"/>
      <c r="AG72" s="980"/>
      <c r="AH72" s="980"/>
      <c r="AI72" s="980"/>
      <c r="AJ72" s="980"/>
    </row>
    <row r="73" spans="1:36" x14ac:dyDescent="0.3">
      <c r="C73" s="955"/>
      <c r="D73" s="955"/>
      <c r="E73" s="955"/>
      <c r="F73" s="955"/>
      <c r="G73" s="955"/>
      <c r="K73" s="1029"/>
      <c r="L73" s="1029"/>
      <c r="M73" s="934" t="s">
        <v>9</v>
      </c>
      <c r="N73" s="910" t="s">
        <v>229</v>
      </c>
      <c r="O73" s="891" t="s">
        <v>245</v>
      </c>
      <c r="P73" s="913"/>
      <c r="Q73" s="914"/>
      <c r="R73" s="915"/>
      <c r="S73" s="889"/>
      <c r="T73" s="997"/>
      <c r="U73" s="997"/>
      <c r="V73" s="997"/>
      <c r="W73" s="916"/>
      <c r="X73" s="884"/>
      <c r="Y73" s="884"/>
      <c r="Z73" s="981">
        <f t="shared" si="10"/>
        <v>0</v>
      </c>
      <c r="AA73" s="982"/>
      <c r="AB73" s="982"/>
      <c r="AC73" s="982"/>
      <c r="AD73" s="982"/>
      <c r="AE73" s="980"/>
      <c r="AF73" s="980"/>
      <c r="AG73" s="980"/>
      <c r="AH73" s="980"/>
      <c r="AI73" s="980"/>
      <c r="AJ73" s="980"/>
    </row>
    <row r="74" spans="1:36" ht="41.4" x14ac:dyDescent="0.3">
      <c r="C74" s="955"/>
      <c r="D74" s="955"/>
      <c r="E74" s="955"/>
      <c r="F74" s="955"/>
      <c r="G74" s="955"/>
      <c r="K74" s="1029"/>
      <c r="L74" s="1029"/>
      <c r="M74" s="934" t="s">
        <v>9</v>
      </c>
      <c r="N74" s="910" t="s">
        <v>3</v>
      </c>
      <c r="O74" s="891" t="s">
        <v>516</v>
      </c>
      <c r="P74" s="913"/>
      <c r="Q74" s="914"/>
      <c r="R74" s="915"/>
      <c r="S74" s="889"/>
      <c r="T74" s="997"/>
      <c r="U74" s="997"/>
      <c r="V74" s="997"/>
      <c r="W74" s="916"/>
      <c r="X74" s="884"/>
      <c r="Y74" s="884"/>
      <c r="Z74" s="981">
        <f t="shared" si="10"/>
        <v>0</v>
      </c>
      <c r="AA74" s="982"/>
      <c r="AB74" s="982"/>
      <c r="AC74" s="982"/>
      <c r="AD74" s="982"/>
      <c r="AE74" s="980"/>
      <c r="AF74" s="980"/>
      <c r="AG74" s="980"/>
      <c r="AH74" s="980"/>
      <c r="AI74" s="980"/>
      <c r="AJ74" s="980"/>
    </row>
    <row r="75" spans="1:36" ht="41.4" x14ac:dyDescent="0.3">
      <c r="C75" s="955"/>
      <c r="D75" s="955"/>
      <c r="E75" s="955"/>
      <c r="F75" s="955"/>
      <c r="G75" s="955"/>
      <c r="K75" s="1030"/>
      <c r="L75" s="1030"/>
      <c r="M75" s="934" t="s">
        <v>9</v>
      </c>
      <c r="N75" s="910" t="s">
        <v>3</v>
      </c>
      <c r="O75" s="891" t="s">
        <v>246</v>
      </c>
      <c r="P75" s="913"/>
      <c r="Q75" s="914"/>
      <c r="R75" s="915"/>
      <c r="S75" s="889"/>
      <c r="T75" s="997"/>
      <c r="U75" s="997"/>
      <c r="V75" s="997"/>
      <c r="W75" s="916"/>
      <c r="X75" s="884"/>
      <c r="Y75" s="884"/>
      <c r="Z75" s="981">
        <f t="shared" si="10"/>
        <v>0</v>
      </c>
      <c r="AA75" s="982"/>
      <c r="AB75" s="982"/>
      <c r="AC75" s="982"/>
      <c r="AD75" s="982"/>
      <c r="AE75" s="980"/>
      <c r="AF75" s="980"/>
      <c r="AG75" s="980"/>
      <c r="AH75" s="980"/>
      <c r="AI75" s="980"/>
      <c r="AJ75" s="980"/>
    </row>
    <row r="76" spans="1:36" x14ac:dyDescent="0.3">
      <c r="C76" s="955"/>
      <c r="D76" s="955"/>
      <c r="E76" s="955"/>
      <c r="F76" s="955"/>
      <c r="G76" s="955"/>
      <c r="K76" s="884"/>
      <c r="L76" s="884"/>
      <c r="M76" s="884"/>
      <c r="N76" s="928"/>
      <c r="O76" s="884"/>
      <c r="P76" s="884"/>
      <c r="Q76" s="884"/>
      <c r="R76" s="884"/>
      <c r="S76" s="996"/>
      <c r="T76" s="996"/>
      <c r="U76" s="996"/>
      <c r="V76" s="996"/>
      <c r="W76" s="884"/>
      <c r="X76" s="884"/>
      <c r="Y76" s="884"/>
      <c r="Z76" s="884"/>
      <c r="AA76" s="884"/>
      <c r="AB76" s="884"/>
      <c r="AC76" s="884"/>
      <c r="AD76" s="884"/>
      <c r="AE76" s="884"/>
      <c r="AF76" s="884"/>
      <c r="AG76" s="884"/>
      <c r="AH76" s="884"/>
      <c r="AI76" s="884"/>
      <c r="AJ76" s="884"/>
    </row>
    <row r="77" spans="1:36" x14ac:dyDescent="0.3">
      <c r="C77" s="955"/>
      <c r="D77" s="955"/>
      <c r="E77" s="955"/>
      <c r="F77" s="955"/>
      <c r="G77" s="955"/>
      <c r="K77" s="884"/>
      <c r="L77" s="884"/>
      <c r="M77" s="884"/>
      <c r="N77" s="928"/>
      <c r="O77" s="884"/>
      <c r="P77" s="884"/>
      <c r="Q77" s="884"/>
      <c r="R77" s="884"/>
      <c r="S77" s="996"/>
      <c r="T77" s="996"/>
      <c r="U77" s="996"/>
      <c r="V77" s="996"/>
      <c r="W77" s="884"/>
      <c r="X77" s="884"/>
      <c r="Y77" s="884"/>
      <c r="Z77" s="884"/>
      <c r="AA77" s="884"/>
      <c r="AB77" s="884"/>
      <c r="AC77" s="884"/>
      <c r="AD77" s="884"/>
      <c r="AE77" s="884"/>
      <c r="AF77" s="884"/>
      <c r="AG77" s="884"/>
      <c r="AH77" s="884"/>
      <c r="AI77" s="884"/>
      <c r="AJ77" s="884"/>
    </row>
    <row r="78" spans="1:36" x14ac:dyDescent="0.3">
      <c r="C78" s="955"/>
      <c r="D78" s="955"/>
      <c r="E78" s="955"/>
      <c r="F78" s="955"/>
      <c r="G78" s="955"/>
      <c r="K78" s="884"/>
      <c r="L78" s="884"/>
      <c r="M78" s="884"/>
      <c r="N78" s="928"/>
      <c r="O78" s="884"/>
      <c r="P78" s="884"/>
      <c r="Q78" s="884"/>
      <c r="R78" s="884"/>
      <c r="S78" s="884"/>
      <c r="T78" s="996"/>
      <c r="U78" s="996"/>
      <c r="V78" s="996"/>
      <c r="W78" s="884"/>
      <c r="X78" s="884"/>
      <c r="Y78" s="884"/>
      <c r="Z78" s="884"/>
      <c r="AA78" s="884"/>
      <c r="AB78" s="884"/>
      <c r="AC78" s="884"/>
      <c r="AD78" s="884"/>
      <c r="AE78" s="884"/>
      <c r="AF78" s="884"/>
      <c r="AG78" s="884"/>
      <c r="AH78" s="884"/>
      <c r="AI78" s="884"/>
      <c r="AJ78" s="884"/>
    </row>
    <row r="79" spans="1:36" x14ac:dyDescent="0.3">
      <c r="C79" s="955"/>
      <c r="D79" s="955"/>
      <c r="E79" s="955"/>
      <c r="F79" s="955"/>
      <c r="G79" s="955"/>
      <c r="K79" s="884"/>
      <c r="L79" s="884"/>
      <c r="M79" s="884"/>
      <c r="N79" s="928"/>
      <c r="O79" s="884"/>
      <c r="P79" s="884"/>
      <c r="Q79" s="884"/>
      <c r="R79" s="884"/>
      <c r="S79" s="884"/>
      <c r="T79" s="996"/>
      <c r="U79" s="996"/>
      <c r="V79" s="996"/>
      <c r="W79" s="884"/>
      <c r="X79" s="884"/>
      <c r="Y79" s="884"/>
      <c r="Z79" s="884"/>
      <c r="AA79" s="884"/>
      <c r="AB79" s="884"/>
      <c r="AC79" s="884"/>
      <c r="AD79" s="884"/>
      <c r="AE79" s="884"/>
      <c r="AF79" s="884"/>
      <c r="AG79" s="884"/>
      <c r="AH79" s="884"/>
      <c r="AI79" s="884"/>
      <c r="AJ79" s="884"/>
    </row>
    <row r="80" spans="1:36" x14ac:dyDescent="0.3">
      <c r="C80" s="955"/>
      <c r="D80" s="955"/>
      <c r="E80" s="955"/>
      <c r="F80" s="955"/>
      <c r="G80" s="955"/>
    </row>
    <row r="81" spans="3:7" x14ac:dyDescent="0.3">
      <c r="C81" s="955"/>
      <c r="D81" s="955"/>
      <c r="E81" s="955"/>
      <c r="F81" s="955"/>
      <c r="G81" s="955"/>
    </row>
    <row r="82" spans="3:7" x14ac:dyDescent="0.3">
      <c r="C82" s="955"/>
      <c r="D82" s="955"/>
      <c r="E82" s="955"/>
      <c r="F82" s="955"/>
      <c r="G82" s="955"/>
    </row>
    <row r="83" spans="3:7" x14ac:dyDescent="0.3">
      <c r="C83" s="955"/>
      <c r="D83" s="955"/>
      <c r="E83" s="955"/>
      <c r="F83" s="955"/>
      <c r="G83" s="955"/>
    </row>
    <row r="84" spans="3:7" x14ac:dyDescent="0.3">
      <c r="C84" s="955"/>
      <c r="D84" s="955"/>
      <c r="E84" s="955"/>
      <c r="F84" s="955"/>
      <c r="G84" s="955"/>
    </row>
    <row r="85" spans="3:7" x14ac:dyDescent="0.3">
      <c r="C85" s="955"/>
      <c r="D85" s="955"/>
      <c r="E85" s="955"/>
      <c r="F85" s="955"/>
      <c r="G85" s="955"/>
    </row>
    <row r="86" spans="3:7" x14ac:dyDescent="0.3">
      <c r="C86" s="955"/>
      <c r="D86" s="955"/>
      <c r="E86" s="955"/>
      <c r="F86" s="955"/>
      <c r="G86" s="955"/>
    </row>
    <row r="87" spans="3:7" x14ac:dyDescent="0.3">
      <c r="C87" s="955"/>
      <c r="D87" s="955"/>
      <c r="E87" s="955"/>
      <c r="F87" s="955"/>
      <c r="G87" s="955"/>
    </row>
    <row r="88" spans="3:7" x14ac:dyDescent="0.3">
      <c r="C88" s="955"/>
      <c r="D88" s="955"/>
      <c r="E88" s="955"/>
      <c r="F88" s="955"/>
      <c r="G88" s="955"/>
    </row>
    <row r="89" spans="3:7" x14ac:dyDescent="0.3">
      <c r="C89" s="955"/>
      <c r="D89" s="955"/>
      <c r="E89" s="955"/>
      <c r="F89" s="955"/>
      <c r="G89" s="955"/>
    </row>
    <row r="90" spans="3:7" x14ac:dyDescent="0.3">
      <c r="C90" s="955"/>
      <c r="D90" s="955"/>
      <c r="E90" s="955"/>
      <c r="F90" s="955"/>
      <c r="G90" s="955"/>
    </row>
    <row r="91" spans="3:7" x14ac:dyDescent="0.3">
      <c r="C91" s="955"/>
      <c r="D91" s="955"/>
      <c r="E91" s="955"/>
      <c r="F91" s="955"/>
      <c r="G91" s="955"/>
    </row>
    <row r="92" spans="3:7" x14ac:dyDescent="0.3">
      <c r="C92" s="955"/>
      <c r="D92" s="955"/>
      <c r="E92" s="955"/>
      <c r="F92" s="955"/>
      <c r="G92" s="955"/>
    </row>
    <row r="93" spans="3:7" x14ac:dyDescent="0.3">
      <c r="C93" s="955"/>
      <c r="D93" s="955"/>
      <c r="E93" s="955"/>
      <c r="F93" s="955"/>
      <c r="G93" s="955"/>
    </row>
    <row r="94" spans="3:7" x14ac:dyDescent="0.3">
      <c r="C94" s="955"/>
      <c r="D94" s="955"/>
      <c r="E94" s="955"/>
      <c r="F94" s="955"/>
      <c r="G94" s="955"/>
    </row>
    <row r="95" spans="3:7" x14ac:dyDescent="0.3">
      <c r="C95" s="955"/>
      <c r="D95" s="955"/>
      <c r="E95" s="955"/>
      <c r="F95" s="955"/>
      <c r="G95" s="955"/>
    </row>
    <row r="96" spans="3:7" x14ac:dyDescent="0.3">
      <c r="C96" s="955"/>
      <c r="D96" s="955"/>
      <c r="E96" s="955"/>
      <c r="F96" s="955"/>
      <c r="G96" s="955"/>
    </row>
    <row r="97" spans="3:7" x14ac:dyDescent="0.3">
      <c r="C97" s="955"/>
      <c r="D97" s="955"/>
      <c r="E97" s="955"/>
      <c r="F97" s="955"/>
      <c r="G97" s="955"/>
    </row>
    <row r="98" spans="3:7" x14ac:dyDescent="0.3">
      <c r="C98" s="955"/>
      <c r="D98" s="955"/>
      <c r="E98" s="955"/>
      <c r="F98" s="955"/>
      <c r="G98" s="955"/>
    </row>
    <row r="99" spans="3:7" x14ac:dyDescent="0.3">
      <c r="C99" s="955"/>
      <c r="D99" s="955"/>
      <c r="E99" s="955"/>
      <c r="F99" s="955"/>
      <c r="G99" s="955"/>
    </row>
    <row r="100" spans="3:7" x14ac:dyDescent="0.3">
      <c r="C100" s="955"/>
      <c r="D100" s="955"/>
      <c r="E100" s="955"/>
      <c r="F100" s="955"/>
      <c r="G100" s="955"/>
    </row>
    <row r="101" spans="3:7" x14ac:dyDescent="0.3">
      <c r="C101" s="955"/>
      <c r="D101" s="955"/>
      <c r="E101" s="955"/>
      <c r="F101" s="955"/>
      <c r="G101" s="955"/>
    </row>
    <row r="102" spans="3:7" x14ac:dyDescent="0.3">
      <c r="C102" s="955"/>
      <c r="D102" s="955"/>
      <c r="E102" s="955"/>
      <c r="F102" s="955"/>
      <c r="G102" s="955"/>
    </row>
    <row r="103" spans="3:7" x14ac:dyDescent="0.3">
      <c r="C103" s="955"/>
      <c r="D103" s="955"/>
      <c r="E103" s="955"/>
      <c r="F103" s="955"/>
      <c r="G103" s="955"/>
    </row>
    <row r="104" spans="3:7" x14ac:dyDescent="0.3">
      <c r="C104" s="955"/>
      <c r="D104" s="955"/>
      <c r="E104" s="955"/>
      <c r="F104" s="955"/>
      <c r="G104" s="955"/>
    </row>
    <row r="105" spans="3:7" x14ac:dyDescent="0.3">
      <c r="C105" s="955"/>
      <c r="D105" s="955"/>
      <c r="E105" s="955"/>
      <c r="F105" s="955"/>
      <c r="G105" s="955"/>
    </row>
    <row r="106" spans="3:7" x14ac:dyDescent="0.3">
      <c r="C106" s="955"/>
      <c r="D106" s="955"/>
      <c r="E106" s="955"/>
      <c r="F106" s="955"/>
      <c r="G106" s="955"/>
    </row>
    <row r="107" spans="3:7" x14ac:dyDescent="0.3">
      <c r="C107" s="955"/>
      <c r="D107" s="955"/>
      <c r="E107" s="955"/>
      <c r="F107" s="955"/>
      <c r="G107" s="955"/>
    </row>
    <row r="108" spans="3:7" x14ac:dyDescent="0.3">
      <c r="C108" s="955"/>
      <c r="D108" s="955"/>
      <c r="E108" s="955"/>
      <c r="F108" s="955"/>
      <c r="G108" s="955"/>
    </row>
    <row r="109" spans="3:7" x14ac:dyDescent="0.3">
      <c r="C109" s="955"/>
      <c r="D109" s="955"/>
      <c r="E109" s="955"/>
      <c r="F109" s="955"/>
      <c r="G109" s="955"/>
    </row>
    <row r="110" spans="3:7" x14ac:dyDescent="0.3">
      <c r="C110" s="955"/>
      <c r="D110" s="955"/>
      <c r="E110" s="955"/>
      <c r="F110" s="955"/>
      <c r="G110" s="955"/>
    </row>
    <row r="111" spans="3:7" x14ac:dyDescent="0.3">
      <c r="C111" s="955"/>
      <c r="D111" s="955"/>
      <c r="E111" s="955"/>
      <c r="F111" s="955"/>
      <c r="G111" s="955"/>
    </row>
    <row r="112" spans="3:7" x14ac:dyDescent="0.3">
      <c r="C112" s="955"/>
      <c r="D112" s="955"/>
      <c r="E112" s="955"/>
      <c r="F112" s="955"/>
      <c r="G112" s="955"/>
    </row>
    <row r="113" spans="3:7" x14ac:dyDescent="0.3">
      <c r="C113" s="955"/>
      <c r="D113" s="955"/>
      <c r="E113" s="955"/>
      <c r="F113" s="955"/>
      <c r="G113" s="955"/>
    </row>
    <row r="114" spans="3:7" x14ac:dyDescent="0.3">
      <c r="C114" s="955"/>
      <c r="D114" s="955"/>
      <c r="E114" s="955"/>
      <c r="F114" s="955"/>
      <c r="G114" s="955"/>
    </row>
    <row r="115" spans="3:7" x14ac:dyDescent="0.3">
      <c r="C115" s="955"/>
      <c r="D115" s="955"/>
      <c r="E115" s="955"/>
      <c r="F115" s="955"/>
      <c r="G115" s="955"/>
    </row>
    <row r="116" spans="3:7" x14ac:dyDescent="0.3">
      <c r="C116" s="955"/>
      <c r="D116" s="955"/>
      <c r="E116" s="955"/>
      <c r="F116" s="955"/>
      <c r="G116" s="955"/>
    </row>
    <row r="117" spans="3:7" x14ac:dyDescent="0.3">
      <c r="C117" s="955"/>
      <c r="D117" s="955"/>
      <c r="E117" s="955"/>
      <c r="F117" s="955"/>
      <c r="G117" s="955"/>
    </row>
    <row r="118" spans="3:7" x14ac:dyDescent="0.3">
      <c r="C118" s="955"/>
      <c r="D118" s="955"/>
      <c r="E118" s="955"/>
      <c r="F118" s="955"/>
      <c r="G118" s="955"/>
    </row>
    <row r="119" spans="3:7" x14ac:dyDescent="0.3">
      <c r="C119" s="955"/>
      <c r="D119" s="955"/>
      <c r="E119" s="955"/>
      <c r="F119" s="955"/>
      <c r="G119" s="955"/>
    </row>
    <row r="120" spans="3:7" x14ac:dyDescent="0.3">
      <c r="C120" s="955"/>
      <c r="D120" s="955"/>
      <c r="E120" s="955"/>
      <c r="F120" s="955"/>
      <c r="G120" s="955"/>
    </row>
    <row r="121" spans="3:7" x14ac:dyDescent="0.3">
      <c r="C121" s="955"/>
      <c r="D121" s="955"/>
      <c r="E121" s="955"/>
      <c r="F121" s="955"/>
      <c r="G121" s="955"/>
    </row>
    <row r="122" spans="3:7" x14ac:dyDescent="0.3">
      <c r="C122" s="955"/>
      <c r="D122" s="955"/>
      <c r="E122" s="955"/>
      <c r="F122" s="955"/>
      <c r="G122" s="955"/>
    </row>
    <row r="123" spans="3:7" x14ac:dyDescent="0.3">
      <c r="C123" s="955"/>
      <c r="D123" s="955"/>
      <c r="E123" s="955"/>
      <c r="F123" s="955"/>
      <c r="G123" s="955"/>
    </row>
    <row r="124" spans="3:7" x14ac:dyDescent="0.3">
      <c r="C124" s="955"/>
      <c r="D124" s="955"/>
      <c r="E124" s="955"/>
      <c r="F124" s="955"/>
      <c r="G124" s="955"/>
    </row>
    <row r="125" spans="3:7" x14ac:dyDescent="0.3">
      <c r="C125" s="955"/>
      <c r="D125" s="955"/>
      <c r="E125" s="955"/>
      <c r="F125" s="955"/>
      <c r="G125" s="955"/>
    </row>
    <row r="126" spans="3:7" x14ac:dyDescent="0.3">
      <c r="C126" s="955"/>
      <c r="D126" s="955"/>
      <c r="E126" s="955"/>
      <c r="F126" s="955"/>
      <c r="G126" s="955"/>
    </row>
    <row r="127" spans="3:7" x14ac:dyDescent="0.3">
      <c r="C127" s="955"/>
      <c r="D127" s="955"/>
      <c r="E127" s="955"/>
      <c r="F127" s="955"/>
      <c r="G127" s="955"/>
    </row>
    <row r="128" spans="3: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7:G66"/>
  <mergeCells count="79">
    <mergeCell ref="AI70:AJ70"/>
    <mergeCell ref="A64:G64"/>
    <mergeCell ref="A66:G66"/>
    <mergeCell ref="K69:W69"/>
    <mergeCell ref="K70:K71"/>
    <mergeCell ref="L70:L71"/>
    <mergeCell ref="M70:M71"/>
    <mergeCell ref="N70:N71"/>
    <mergeCell ref="O70:O71"/>
    <mergeCell ref="S70:S71"/>
    <mergeCell ref="Z70:Z71"/>
    <mergeCell ref="AA70:AB70"/>
    <mergeCell ref="AC70:AD70"/>
    <mergeCell ref="AE70:AF70"/>
    <mergeCell ref="AG70:AH70"/>
    <mergeCell ref="AC58:AD58"/>
    <mergeCell ref="AE58:AF58"/>
    <mergeCell ref="AG58:AH58"/>
    <mergeCell ref="AI58:AJ58"/>
    <mergeCell ref="K60:K67"/>
    <mergeCell ref="L60:L67"/>
    <mergeCell ref="AI38:AJ38"/>
    <mergeCell ref="K57:W57"/>
    <mergeCell ref="K58:K59"/>
    <mergeCell ref="L58:L59"/>
    <mergeCell ref="M58:M59"/>
    <mergeCell ref="N58:N59"/>
    <mergeCell ref="O58:O59"/>
    <mergeCell ref="S58:S59"/>
    <mergeCell ref="Z58:Z59"/>
    <mergeCell ref="AA58:AB58"/>
    <mergeCell ref="V38:V39"/>
    <mergeCell ref="Z38:Z39"/>
    <mergeCell ref="AA38:AB38"/>
    <mergeCell ref="AC38:AD38"/>
    <mergeCell ref="AE38:AF38"/>
    <mergeCell ref="AG38:AH38"/>
    <mergeCell ref="AI17:AJ17"/>
    <mergeCell ref="K37:W37"/>
    <mergeCell ref="K38:K39"/>
    <mergeCell ref="L38:L39"/>
    <mergeCell ref="M38:M39"/>
    <mergeCell ref="N38:N39"/>
    <mergeCell ref="O38:O39"/>
    <mergeCell ref="S38:S39"/>
    <mergeCell ref="T38:T39"/>
    <mergeCell ref="U38:U39"/>
    <mergeCell ref="V17:V18"/>
    <mergeCell ref="Z17:Z18"/>
    <mergeCell ref="AA17:AB17"/>
    <mergeCell ref="AC17:AD17"/>
    <mergeCell ref="AE17:AF17"/>
    <mergeCell ref="AG17:AH17"/>
    <mergeCell ref="AI2:AJ2"/>
    <mergeCell ref="K16:W16"/>
    <mergeCell ref="K17:K18"/>
    <mergeCell ref="L17:L18"/>
    <mergeCell ref="M17:M18"/>
    <mergeCell ref="N17:N18"/>
    <mergeCell ref="O17:O18"/>
    <mergeCell ref="S17:S18"/>
    <mergeCell ref="T17:T18"/>
    <mergeCell ref="U17:U18"/>
    <mergeCell ref="V2:V3"/>
    <mergeCell ref="Z2:Z3"/>
    <mergeCell ref="AA2:AB2"/>
    <mergeCell ref="AC2:AD2"/>
    <mergeCell ref="AE2:AF2"/>
    <mergeCell ref="AG2:AH2"/>
    <mergeCell ref="A1:H1"/>
    <mergeCell ref="K1:W1"/>
    <mergeCell ref="K2:K3"/>
    <mergeCell ref="L2:L3"/>
    <mergeCell ref="M2:M3"/>
    <mergeCell ref="N2:N3"/>
    <mergeCell ref="O2:O3"/>
    <mergeCell ref="S2:S3"/>
    <mergeCell ref="T2:T3"/>
    <mergeCell ref="U2:U3"/>
  </mergeCells>
  <conditionalFormatting sqref="E13">
    <cfRule type="containsText" dxfId="1659" priority="10" operator="containsText" text="N/A">
      <formula>NOT(ISERROR(SEARCH("N/A",E13)))</formula>
    </cfRule>
    <cfRule type="containsText" dxfId="1658" priority="11" operator="containsText" text="O">
      <formula>NOT(ISERROR(SEARCH("O",E13)))</formula>
    </cfRule>
    <cfRule type="containsText" dxfId="1657" priority="12" operator="containsText" text="M">
      <formula>NOT(ISERROR(SEARCH("M",E13)))</formula>
    </cfRule>
  </conditionalFormatting>
  <conditionalFormatting sqref="C46:G46">
    <cfRule type="containsText" dxfId="1656" priority="19" operator="containsText" text="O">
      <formula>NOT(ISERROR(SEARCH("O",C46)))</formula>
    </cfRule>
  </conditionalFormatting>
  <conditionalFormatting sqref="C46:G46">
    <cfRule type="containsText" dxfId="1655" priority="16" operator="containsText" text="N/A">
      <formula>NOT(ISERROR(SEARCH("N/A",C46)))</formula>
    </cfRule>
    <cfRule type="containsText" dxfId="1654" priority="17" operator="containsText" text="Blank">
      <formula>NOT(ISERROR(SEARCH("Blank",C46)))</formula>
    </cfRule>
    <cfRule type="containsText" dxfId="1653" priority="18" operator="containsText" text="M">
      <formula>NOT(ISERROR(SEARCH("M",C46)))</formula>
    </cfRule>
  </conditionalFormatting>
  <conditionalFormatting sqref="E12">
    <cfRule type="containsText" dxfId="1652" priority="13" operator="containsText" text="N/A">
      <formula>NOT(ISERROR(SEARCH("N/A",E12)))</formula>
    </cfRule>
    <cfRule type="containsText" dxfId="1651" priority="14" operator="containsText" text="O">
      <formula>NOT(ISERROR(SEARCH("O",E12)))</formula>
    </cfRule>
    <cfRule type="containsText" dxfId="1650" priority="15" operator="containsText" text="M">
      <formula>NOT(ISERROR(SEARCH("M",E12)))</formula>
    </cfRule>
  </conditionalFormatting>
  <conditionalFormatting sqref="C7:H7">
    <cfRule type="containsText" dxfId="1649" priority="7" operator="containsText" text="N/A">
      <formula>NOT(ISERROR(SEARCH("N/A",C7)))</formula>
    </cfRule>
    <cfRule type="containsText" dxfId="1648" priority="8" operator="containsText" text="Blank">
      <formula>NOT(ISERROR(SEARCH("Blank",C7)))</formula>
    </cfRule>
    <cfRule type="containsText" dxfId="1647" priority="9" operator="containsText" text="M">
      <formula>NOT(ISERROR(SEARCH("M",C7)))</formula>
    </cfRule>
  </conditionalFormatting>
  <conditionalFormatting sqref="Z4 Z51:Z55 Z40:Z43 Z45:Z49 Z19:Z35">
    <cfRule type="cellIs" dxfId="1646" priority="6" operator="greaterThan">
      <formula>0</formula>
    </cfRule>
  </conditionalFormatting>
  <conditionalFormatting sqref="Z5:Z14">
    <cfRule type="cellIs" dxfId="1645" priority="5" operator="greaterThan">
      <formula>0</formula>
    </cfRule>
  </conditionalFormatting>
  <conditionalFormatting sqref="Z60:Z67">
    <cfRule type="cellIs" dxfId="1644" priority="4" operator="greaterThan">
      <formula>0</formula>
    </cfRule>
  </conditionalFormatting>
  <conditionalFormatting sqref="Z72:Z75">
    <cfRule type="cellIs" dxfId="1643" priority="3" operator="greaterThan">
      <formula>0</formula>
    </cfRule>
  </conditionalFormatting>
  <conditionalFormatting sqref="Z50">
    <cfRule type="cellIs" dxfId="1642" priority="2" operator="greaterThan">
      <formula>0</formula>
    </cfRule>
  </conditionalFormatting>
  <conditionalFormatting sqref="Z44">
    <cfRule type="cellIs" dxfId="1641" priority="1" operator="greaterThan">
      <formula>0</formula>
    </cfRule>
  </conditionalFormatting>
  <dataValidations count="2">
    <dataValidation type="list" allowBlank="1" showInputMessage="1" showErrorMessage="1" sqref="T74:T79 T1:T72">
      <formula1>"M, O, N/A"</formula1>
    </dataValidation>
    <dataValidation type="list" allowBlank="1" showInputMessage="1" showErrorMessage="1" sqref="V74:V79 V1:V72">
      <formula1>"Passed, Failed, N/A"</formula1>
    </dataValidation>
  </dataValidations>
  <hyperlinks>
    <hyperlink ref="W4" r:id="rId1" display="http://collab.lge.com/main/x/gOGHLw"/>
    <hyperlink ref="W7" r:id="rId2" display="http://collab.lge.com/main/x/AocBNg"/>
    <hyperlink ref="W8" r:id="rId3"/>
    <hyperlink ref="W19" r:id="rId4"/>
    <hyperlink ref="W20" r:id="rId5"/>
    <hyperlink ref="W22" r:id="rId6"/>
    <hyperlink ref="W30" r:id="rId7"/>
    <hyperlink ref="W31" r:id="rId8"/>
    <hyperlink ref="W34" r:id="rId9"/>
    <hyperlink ref="W41" r:id="rId10"/>
    <hyperlink ref="W42" r:id="rId11" display="http://collab.lge.com/main/x/j9smN"/>
    <hyperlink ref="W43" r:id="rId12"/>
    <hyperlink ref="W45" r:id="rId13"/>
    <hyperlink ref="W55" r:id="rId14"/>
    <hyperlink ref="W35" r:id="rId15"/>
    <hyperlink ref="W53" r:id="rId16"/>
    <hyperlink ref="W11" r:id="rId17"/>
    <hyperlink ref="W44" r:id="rId18"/>
  </hyperlinks>
  <pageMargins left="0.7" right="0.7" top="0.75" bottom="0.75" header="0.3" footer="0.3"/>
  <pageSetup orientation="portrait" r:id="rId19"/>
  <drawing r:id="rId20"/>
  <legacyDrawing r:id="rId21"/>
  <controls>
    <mc:AlternateContent xmlns:mc="http://schemas.openxmlformats.org/markup-compatibility/2006">
      <mc:Choice Requires="x14">
        <control shapeId="1140738" r:id="rId22" name="CommandButton2">
          <controlPr defaultSize="0" autoLine="0" r:id="rId23">
            <anchor moveWithCells="1">
              <from>
                <xdr:col>8</xdr:col>
                <xdr:colOff>121920</xdr:colOff>
                <xdr:row>9</xdr:row>
                <xdr:rowOff>68580</xdr:rowOff>
              </from>
              <to>
                <xdr:col>9</xdr:col>
                <xdr:colOff>441960</xdr:colOff>
                <xdr:row>11</xdr:row>
                <xdr:rowOff>152400</xdr:rowOff>
              </to>
            </anchor>
          </controlPr>
        </control>
      </mc:Choice>
      <mc:Fallback>
        <control shapeId="1140738" r:id="rId22" name="CommandButton2"/>
      </mc:Fallback>
    </mc:AlternateContent>
    <mc:AlternateContent xmlns:mc="http://schemas.openxmlformats.org/markup-compatibility/2006">
      <mc:Choice Requires="x14">
        <control shapeId="1140737" r:id="rId24" name="CommandButton1">
          <controlPr defaultSize="0" autoLine="0" r:id="rId25">
            <anchor moveWithCells="1">
              <from>
                <xdr:col>8</xdr:col>
                <xdr:colOff>114300</xdr:colOff>
                <xdr:row>6</xdr:row>
                <xdr:rowOff>106680</xdr:rowOff>
              </from>
              <to>
                <xdr:col>9</xdr:col>
                <xdr:colOff>403860</xdr:colOff>
                <xdr:row>7</xdr:row>
                <xdr:rowOff>99060</xdr:rowOff>
              </to>
            </anchor>
          </controlPr>
        </control>
      </mc:Choice>
      <mc:Fallback>
        <control shapeId="1140737" r:id="rId24" name="CommandButton1"/>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7" tint="0.79998168889431442"/>
    <pageSetUpPr fitToPage="1"/>
  </sheetPr>
  <dimension ref="A1:AN196"/>
  <sheetViews>
    <sheetView showGridLines="0" topLeftCell="A36" zoomScale="85" zoomScaleNormal="85" workbookViewId="0">
      <selection activeCell="E49" sqref="E49"/>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9.109375" style="883" hidden="1" customWidth="1"/>
    <col min="19" max="19" width="13" style="883" bestFit="1" customWidth="1"/>
    <col min="20" max="20" width="7.5546875" style="883" customWidth="1"/>
    <col min="21" max="21" width="11" style="883" bestFit="1" customWidth="1"/>
    <col min="22" max="22" width="10.44140625" style="883" bestFit="1" customWidth="1"/>
    <col min="23" max="23" width="12.44140625" style="883" customWidth="1"/>
    <col min="24" max="24" width="15.109375" style="883" customWidth="1"/>
    <col min="25" max="25" width="36.5546875" style="883" bestFit="1" customWidth="1"/>
    <col min="26" max="27" width="9.109375" style="883"/>
    <col min="28" max="28" width="16.33203125" style="883" customWidth="1"/>
    <col min="29" max="40" width="9.109375" style="883"/>
    <col min="41" max="16384" width="9.109375" style="884"/>
  </cols>
  <sheetData>
    <row r="1" spans="1:36" ht="23.4" x14ac:dyDescent="0.45">
      <c r="A1" s="1188" t="s">
        <v>82</v>
      </c>
      <c r="B1" s="1189"/>
      <c r="C1" s="1189"/>
      <c r="D1" s="1189"/>
      <c r="E1" s="1189"/>
      <c r="F1" s="1189"/>
      <c r="G1" s="1189"/>
      <c r="H1" s="1189"/>
      <c r="K1" s="1193" t="s">
        <v>398</v>
      </c>
      <c r="L1" s="1194"/>
      <c r="M1" s="1194"/>
      <c r="N1" s="1194"/>
      <c r="O1" s="1194"/>
      <c r="P1" s="1194"/>
      <c r="Q1" s="1194"/>
      <c r="R1" s="1194"/>
      <c r="S1" s="1194"/>
      <c r="T1" s="1194"/>
      <c r="U1" s="1194"/>
      <c r="V1" s="1194"/>
      <c r="W1" s="1194"/>
      <c r="X1" s="1194"/>
      <c r="Y1" s="1195"/>
      <c r="Z1" s="985"/>
      <c r="AA1" s="1026"/>
      <c r="AB1" s="1026"/>
      <c r="AC1" s="1026"/>
      <c r="AD1" s="1026"/>
      <c r="AE1" s="1026"/>
      <c r="AF1" s="1026"/>
      <c r="AG1" s="1026"/>
      <c r="AH1" s="1026"/>
      <c r="AI1" s="1026"/>
      <c r="AJ1" s="1026"/>
    </row>
    <row r="2" spans="1:36" ht="23.4" customHeight="1" x14ac:dyDescent="0.3">
      <c r="A2" s="932" t="s">
        <v>367</v>
      </c>
      <c r="B2" s="997" t="s">
        <v>258</v>
      </c>
      <c r="C2" s="884"/>
      <c r="D2" s="884"/>
      <c r="E2" s="884"/>
      <c r="F2" s="884"/>
      <c r="G2" s="884"/>
      <c r="H2" s="884"/>
      <c r="K2" s="1209" t="s">
        <v>133</v>
      </c>
      <c r="L2" s="1209" t="s">
        <v>91</v>
      </c>
      <c r="M2" s="1182" t="s">
        <v>75</v>
      </c>
      <c r="N2" s="1190" t="s">
        <v>134</v>
      </c>
      <c r="O2" s="1209" t="s">
        <v>135</v>
      </c>
      <c r="P2" s="1038" t="s">
        <v>136</v>
      </c>
      <c r="Q2" s="1038" t="s">
        <v>137</v>
      </c>
      <c r="R2" s="1038" t="s">
        <v>138</v>
      </c>
      <c r="S2" s="1210" t="s">
        <v>139</v>
      </c>
      <c r="T2" s="1191" t="s">
        <v>344</v>
      </c>
      <c r="U2" s="1191" t="s">
        <v>342</v>
      </c>
      <c r="V2" s="1191" t="s">
        <v>343</v>
      </c>
      <c r="W2" s="1027" t="s">
        <v>375</v>
      </c>
      <c r="X2" s="1027" t="s">
        <v>376</v>
      </c>
      <c r="Y2" s="1038"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43102</v>
      </c>
      <c r="C3" s="950"/>
      <c r="D3" s="884"/>
      <c r="E3" s="884"/>
      <c r="F3" s="884"/>
      <c r="G3" s="884"/>
      <c r="H3" s="884"/>
      <c r="K3" s="1197"/>
      <c r="L3" s="1197"/>
      <c r="M3" s="1183"/>
      <c r="N3" s="1185"/>
      <c r="O3" s="1197"/>
      <c r="P3" s="888" t="s">
        <v>141</v>
      </c>
      <c r="Q3" s="1031"/>
      <c r="R3" s="1031"/>
      <c r="S3" s="1210"/>
      <c r="T3" s="1191"/>
      <c r="U3" s="1191"/>
      <c r="V3" s="1191"/>
      <c r="W3" s="1027"/>
      <c r="X3" s="1027"/>
      <c r="Y3" s="1031"/>
      <c r="Z3" s="1187"/>
      <c r="AA3" s="1023" t="s">
        <v>672</v>
      </c>
      <c r="AB3" s="1023" t="s">
        <v>673</v>
      </c>
      <c r="AC3" s="1023" t="s">
        <v>672</v>
      </c>
      <c r="AD3" s="1023" t="s">
        <v>673</v>
      </c>
      <c r="AE3" s="1023" t="s">
        <v>672</v>
      </c>
      <c r="AF3" s="1023" t="s">
        <v>673</v>
      </c>
      <c r="AG3" s="1023" t="s">
        <v>672</v>
      </c>
      <c r="AH3" s="1023" t="s">
        <v>673</v>
      </c>
      <c r="AI3" s="1023" t="s">
        <v>672</v>
      </c>
      <c r="AJ3" s="1023" t="s">
        <v>673</v>
      </c>
    </row>
    <row r="4" spans="1:36" ht="12.75" customHeight="1" x14ac:dyDescent="0.3">
      <c r="A4" s="932" t="s">
        <v>368</v>
      </c>
      <c r="B4" s="949">
        <f ca="1">DATEDIF(B3,TODAY(),"D")/365</f>
        <v>2.8547945205479452</v>
      </c>
      <c r="C4" s="884"/>
      <c r="D4" s="884"/>
      <c r="E4" s="884"/>
      <c r="F4" s="884"/>
      <c r="G4" s="884"/>
      <c r="H4" s="884"/>
      <c r="K4" s="1028" t="s">
        <v>142</v>
      </c>
      <c r="L4" s="1028" t="s">
        <v>143</v>
      </c>
      <c r="M4" s="934" t="s">
        <v>5</v>
      </c>
      <c r="N4" s="929" t="s">
        <v>144</v>
      </c>
      <c r="O4" s="924" t="s">
        <v>372</v>
      </c>
      <c r="P4" s="964" t="s">
        <v>145</v>
      </c>
      <c r="Q4" s="964" t="s">
        <v>146</v>
      </c>
      <c r="R4" s="962" t="s">
        <v>147</v>
      </c>
      <c r="S4" s="889"/>
      <c r="T4" s="997"/>
      <c r="U4" s="997"/>
      <c r="V4" s="997" t="str">
        <f t="shared" ref="V4:V14" si="0">IF(AND(W4="Y",X4="Y"),"Passed",IF(T4="M","Passed", ""))</f>
        <v>Passed</v>
      </c>
      <c r="W4" s="997" t="s">
        <v>377</v>
      </c>
      <c r="X4" s="997" t="s">
        <v>377</v>
      </c>
      <c r="Y4" s="1042" t="s">
        <v>148</v>
      </c>
      <c r="Z4" s="981">
        <f ca="1">DATEDIF(AA4,AB4,"m")/12+DATEDIF(AC4,AD4,"m")/12+DATEDIF(AE4,AF4,"m")/12+DATEDIF(AG4,AH4,"m")/12+DATEDIF(AI4,AJ4,"m")/12</f>
        <v>2.8333333333333335</v>
      </c>
      <c r="AA4" s="982">
        <v>43102</v>
      </c>
      <c r="AB4" s="982">
        <f ca="1">TODAY()</f>
        <v>44144</v>
      </c>
      <c r="AC4" s="982"/>
      <c r="AD4" s="982"/>
      <c r="AE4" s="980"/>
      <c r="AF4" s="980"/>
      <c r="AG4" s="980"/>
      <c r="AH4" s="980"/>
      <c r="AI4" s="980"/>
      <c r="AJ4" s="980"/>
    </row>
    <row r="5" spans="1:36" ht="12.75" customHeight="1" x14ac:dyDescent="0.3">
      <c r="A5" s="932" t="s">
        <v>387</v>
      </c>
      <c r="B5" s="949">
        <v>9.3333333333333339</v>
      </c>
      <c r="C5" s="951"/>
      <c r="D5" s="884"/>
      <c r="E5" s="884"/>
      <c r="F5" s="884"/>
      <c r="G5" s="884"/>
      <c r="H5" s="884"/>
      <c r="K5" s="1029"/>
      <c r="L5" s="1029"/>
      <c r="M5" s="934" t="s">
        <v>5</v>
      </c>
      <c r="N5" s="929" t="s">
        <v>144</v>
      </c>
      <c r="O5" s="924" t="s">
        <v>373</v>
      </c>
      <c r="P5" s="966"/>
      <c r="Q5" s="965" t="s">
        <v>150</v>
      </c>
      <c r="R5" s="963" t="s">
        <v>151</v>
      </c>
      <c r="S5" s="889"/>
      <c r="T5" s="997"/>
      <c r="U5" s="997"/>
      <c r="V5" s="997" t="str">
        <f t="shared" si="0"/>
        <v>Passed</v>
      </c>
      <c r="W5" s="997" t="s">
        <v>377</v>
      </c>
      <c r="X5" s="997" t="s">
        <v>377</v>
      </c>
      <c r="Y5" s="1043"/>
      <c r="Z5" s="981">
        <f t="shared" ref="Z5:Z14" ca="1" si="1">DATEDIF(AA5,AB5,"m")/12+DATEDIF(AC5,AD5,"m")/12+DATEDIF(AE5,AF5,"m")/12+DATEDIF(AG5,AH5,"m")/12+DATEDIF(AI5,AJ5,"m")/12</f>
        <v>2.8333333333333335</v>
      </c>
      <c r="AA5" s="982">
        <v>43102</v>
      </c>
      <c r="AB5" s="982">
        <f t="shared" ref="AB5:AB12" ca="1" si="2">TODAY()</f>
        <v>44144</v>
      </c>
      <c r="AC5" s="982"/>
      <c r="AD5" s="982"/>
      <c r="AE5" s="980"/>
      <c r="AF5" s="980"/>
      <c r="AG5" s="980"/>
      <c r="AH5" s="980"/>
      <c r="AI5" s="980"/>
      <c r="AJ5" s="980"/>
    </row>
    <row r="6" spans="1:36" ht="15" thickBot="1" x14ac:dyDescent="0.35">
      <c r="A6" s="932" t="s">
        <v>388</v>
      </c>
      <c r="B6" s="949">
        <f ca="1">B4+B5</f>
        <v>12.18812785388128</v>
      </c>
      <c r="C6" s="951"/>
      <c r="K6" s="1029"/>
      <c r="L6" s="1029"/>
      <c r="M6" s="934" t="s">
        <v>5</v>
      </c>
      <c r="N6" s="891" t="s">
        <v>149</v>
      </c>
      <c r="O6" s="918" t="s">
        <v>149</v>
      </c>
      <c r="P6" s="966"/>
      <c r="Q6" s="892" t="s">
        <v>150</v>
      </c>
      <c r="R6" s="893" t="s">
        <v>151</v>
      </c>
      <c r="S6" s="889"/>
      <c r="T6" s="997"/>
      <c r="U6" s="997"/>
      <c r="V6" s="997" t="str">
        <f t="shared" si="0"/>
        <v>Passed</v>
      </c>
      <c r="W6" s="997" t="s">
        <v>377</v>
      </c>
      <c r="X6" s="997" t="s">
        <v>377</v>
      </c>
      <c r="Y6" s="894" t="s">
        <v>152</v>
      </c>
      <c r="Z6" s="981">
        <f t="shared" ca="1" si="1"/>
        <v>2.8333333333333335</v>
      </c>
      <c r="AA6" s="982">
        <v>43102</v>
      </c>
      <c r="AB6" s="982">
        <f t="shared" ca="1" si="2"/>
        <v>44144</v>
      </c>
      <c r="AC6" s="982"/>
      <c r="AD6" s="982"/>
      <c r="AE6" s="980"/>
      <c r="AF6" s="980"/>
      <c r="AG6" s="980"/>
      <c r="AH6" s="980"/>
      <c r="AI6" s="980"/>
      <c r="AJ6" s="980"/>
    </row>
    <row r="7" spans="1:36" ht="55.8"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966"/>
      <c r="Q7" s="964" t="s">
        <v>247</v>
      </c>
      <c r="R7" s="962" t="s">
        <v>154</v>
      </c>
      <c r="S7" s="889"/>
      <c r="T7" s="997"/>
      <c r="U7" s="997"/>
      <c r="V7" s="997" t="str">
        <f t="shared" si="0"/>
        <v>Passed</v>
      </c>
      <c r="W7" s="997" t="s">
        <v>377</v>
      </c>
      <c r="X7" s="997" t="s">
        <v>377</v>
      </c>
      <c r="Y7" s="1042" t="s">
        <v>248</v>
      </c>
      <c r="Z7" s="981">
        <f t="shared" ca="1" si="1"/>
        <v>2.8333333333333335</v>
      </c>
      <c r="AA7" s="982">
        <v>43102</v>
      </c>
      <c r="AB7" s="982">
        <f t="shared" ca="1" si="2"/>
        <v>44144</v>
      </c>
      <c r="AC7" s="982"/>
      <c r="AD7" s="982"/>
      <c r="AE7" s="980"/>
      <c r="AF7" s="980"/>
      <c r="AG7" s="980"/>
      <c r="AH7" s="980"/>
      <c r="AI7" s="980"/>
      <c r="AJ7" s="980"/>
    </row>
    <row r="8" spans="1:36" ht="27.6" x14ac:dyDescent="0.3">
      <c r="A8" s="937" t="s">
        <v>56</v>
      </c>
      <c r="B8" s="938" t="s">
        <v>182</v>
      </c>
      <c r="C8" s="1003"/>
      <c r="D8" s="1002"/>
      <c r="E8" s="1002" t="s">
        <v>77</v>
      </c>
      <c r="F8" s="1002"/>
      <c r="G8" s="1002"/>
      <c r="H8" s="939">
        <f>IF(C8&lt;&gt;"",'[2]CBL Score Standard'!$D64,IF(D8&lt;&gt;"",SUM('[2]CBL Score Standard'!$D64:$E64),IF(E8&lt;&gt;"",SUM('[2]CBL Score Standard'!$D64:$F64),IF(F8&lt;&gt;"",SUM('[2]CBL Score Standard'!$D64:$G64),IF(G8&lt;&gt;"",SUM('[2]CBL Score Standard'!$D64:$H64,0))))))</f>
        <v>7.468064199148379E-2</v>
      </c>
      <c r="K8" s="1029"/>
      <c r="L8" s="1029"/>
      <c r="M8" s="934" t="s">
        <v>5</v>
      </c>
      <c r="N8" s="931" t="s">
        <v>144</v>
      </c>
      <c r="O8" s="896" t="s">
        <v>517</v>
      </c>
      <c r="P8" s="966"/>
      <c r="Q8" s="892" t="s">
        <v>153</v>
      </c>
      <c r="R8" s="893" t="s">
        <v>156</v>
      </c>
      <c r="S8" s="889"/>
      <c r="T8" s="997"/>
      <c r="U8" s="997"/>
      <c r="V8" s="997" t="str">
        <f t="shared" si="0"/>
        <v>Passed</v>
      </c>
      <c r="W8" s="997" t="s">
        <v>377</v>
      </c>
      <c r="X8" s="997" t="s">
        <v>377</v>
      </c>
      <c r="Y8" s="897" t="s">
        <v>157</v>
      </c>
      <c r="Z8" s="981">
        <f t="shared" ca="1" si="1"/>
        <v>2.8333333333333335</v>
      </c>
      <c r="AA8" s="982">
        <v>43102</v>
      </c>
      <c r="AB8" s="982">
        <f t="shared" ca="1" si="2"/>
        <v>44144</v>
      </c>
      <c r="AC8" s="982"/>
      <c r="AD8" s="982"/>
      <c r="AE8" s="980"/>
      <c r="AF8" s="980"/>
      <c r="AG8" s="980"/>
      <c r="AH8" s="980"/>
      <c r="AI8" s="980"/>
      <c r="AJ8" s="980"/>
    </row>
    <row r="9" spans="1:36" ht="27.6" x14ac:dyDescent="0.3">
      <c r="A9" s="940" t="s">
        <v>56</v>
      </c>
      <c r="B9" s="933" t="s">
        <v>427</v>
      </c>
      <c r="C9" s="1003"/>
      <c r="D9" s="1002"/>
      <c r="E9" s="1002"/>
      <c r="F9" s="1002" t="s">
        <v>77</v>
      </c>
      <c r="G9" s="1002"/>
      <c r="H9" s="939">
        <f>IF(C9&lt;&gt;"",'[2]CBL Score Standard'!$D65,IF(D9&lt;&gt;"",SUM('[2]CBL Score Standard'!$D65:$E65),IF(E9&lt;&gt;"",SUM('[2]CBL Score Standard'!$D65:$F65),IF(F9&lt;&gt;"",SUM('[2]CBL Score Standard'!$D65:$G65),IF(G9&lt;&gt;"",SUM('[2]CBL Score Standard'!$D65:$H65,0))))))</f>
        <v>9.5957237736164644E-2</v>
      </c>
      <c r="K9" s="1029"/>
      <c r="L9" s="1029"/>
      <c r="M9" s="934" t="s">
        <v>5</v>
      </c>
      <c r="N9" s="931" t="s">
        <v>144</v>
      </c>
      <c r="O9" s="896" t="s">
        <v>661</v>
      </c>
      <c r="P9" s="966"/>
      <c r="Q9" s="892" t="s">
        <v>155</v>
      </c>
      <c r="R9" s="893" t="s">
        <v>158</v>
      </c>
      <c r="S9" s="889" t="s">
        <v>258</v>
      </c>
      <c r="T9" s="620" t="s">
        <v>72</v>
      </c>
      <c r="U9" s="997"/>
      <c r="V9" s="997" t="str">
        <f t="shared" si="0"/>
        <v>Passed</v>
      </c>
      <c r="W9" s="997" t="s">
        <v>377</v>
      </c>
      <c r="X9" s="997" t="s">
        <v>377</v>
      </c>
      <c r="Y9" s="894" t="s">
        <v>159</v>
      </c>
      <c r="Z9" s="981">
        <f t="shared" si="1"/>
        <v>0.5</v>
      </c>
      <c r="AA9" s="982">
        <v>43102</v>
      </c>
      <c r="AB9" s="982">
        <v>43313</v>
      </c>
      <c r="AC9" s="982"/>
      <c r="AD9" s="982"/>
      <c r="AE9" s="980"/>
      <c r="AF9" s="980"/>
      <c r="AG9" s="980"/>
      <c r="AH9" s="980"/>
      <c r="AI9" s="980"/>
      <c r="AJ9" s="980"/>
    </row>
    <row r="10" spans="1:36" x14ac:dyDescent="0.3">
      <c r="A10" s="940" t="s">
        <v>56</v>
      </c>
      <c r="B10" s="933" t="s">
        <v>663</v>
      </c>
      <c r="C10" s="1003"/>
      <c r="D10" s="1003"/>
      <c r="E10" s="1002" t="s">
        <v>77</v>
      </c>
      <c r="F10" s="1002"/>
      <c r="G10" s="1002"/>
      <c r="H10" s="939">
        <f>IF(C10&lt;&gt;"",'[2]CBL Score Standard'!$D66,IF(D10&lt;&gt;"",SUM('[2]CBL Score Standard'!$D66:$E66),IF(E10&lt;&gt;"",SUM('[2]CBL Score Standard'!$D66:$F66),IF(F10&lt;&gt;"",SUM('[2]CBL Score Standard'!$D66:$G66),IF(G10&lt;&gt;"",SUM('[2]CBL Score Standard'!$D66:$H66,0))))))</f>
        <v>2.8169014084507043E-2</v>
      </c>
      <c r="K10" s="1029"/>
      <c r="L10" s="1029"/>
      <c r="M10" s="934" t="s">
        <v>5</v>
      </c>
      <c r="N10" s="931" t="s">
        <v>144</v>
      </c>
      <c r="O10" s="896" t="s">
        <v>662</v>
      </c>
      <c r="P10" s="966"/>
      <c r="Q10" s="976" t="s">
        <v>659</v>
      </c>
      <c r="R10" s="976" t="s">
        <v>278</v>
      </c>
      <c r="S10" s="889"/>
      <c r="T10" s="997"/>
      <c r="U10" s="997"/>
      <c r="V10" s="997" t="str">
        <f t="shared" si="0"/>
        <v>Passed</v>
      </c>
      <c r="W10" s="997" t="s">
        <v>377</v>
      </c>
      <c r="X10" s="997" t="s">
        <v>377</v>
      </c>
      <c r="Y10" s="899" t="s">
        <v>160</v>
      </c>
      <c r="Z10" s="981">
        <f t="shared" ca="1" si="1"/>
        <v>2.8333333333333335</v>
      </c>
      <c r="AA10" s="982">
        <v>43102</v>
      </c>
      <c r="AB10" s="982">
        <f t="shared" ca="1" si="2"/>
        <v>44144</v>
      </c>
      <c r="AC10" s="982"/>
      <c r="AD10" s="982"/>
      <c r="AE10" s="980"/>
      <c r="AF10" s="980"/>
      <c r="AG10" s="980"/>
      <c r="AH10" s="980"/>
      <c r="AI10" s="980"/>
      <c r="AJ10" s="980"/>
    </row>
    <row r="11" spans="1:36" x14ac:dyDescent="0.3">
      <c r="A11" s="940" t="s">
        <v>56</v>
      </c>
      <c r="B11" s="933" t="s">
        <v>215</v>
      </c>
      <c r="C11" s="1003"/>
      <c r="D11" s="1003"/>
      <c r="E11" s="1002" t="s">
        <v>77</v>
      </c>
      <c r="F11" s="1002"/>
      <c r="G11" s="1002"/>
      <c r="H11" s="939">
        <f>IF(C11&lt;&gt;"",'[2]CBL Score Standard'!$D67,IF(D11&lt;&gt;"",SUM('[2]CBL Score Standard'!$D67:$E67),IF(E11&lt;&gt;"",SUM('[2]CBL Score Standard'!$D67:$F67),IF(F11&lt;&gt;"",SUM('[2]CBL Score Standard'!$D67:$G67),IF(G11&lt;&gt;"",SUM('[2]CBL Score Standard'!$D67:$H67,0))))))</f>
        <v>2.8169014084507043E-2</v>
      </c>
      <c r="K11" s="1029"/>
      <c r="L11" s="1029"/>
      <c r="M11" s="934" t="s">
        <v>5</v>
      </c>
      <c r="N11" s="889" t="s">
        <v>31</v>
      </c>
      <c r="O11" s="925" t="s">
        <v>175</v>
      </c>
      <c r="P11" s="1029"/>
      <c r="Q11" s="890" t="s">
        <v>383</v>
      </c>
      <c r="R11" s="893" t="s">
        <v>176</v>
      </c>
      <c r="S11" s="889"/>
      <c r="T11" s="997"/>
      <c r="U11" s="997"/>
      <c r="V11" s="997" t="str">
        <f t="shared" si="0"/>
        <v>Passed</v>
      </c>
      <c r="W11" s="997" t="s">
        <v>377</v>
      </c>
      <c r="X11" s="997" t="s">
        <v>377</v>
      </c>
      <c r="Y11" s="897" t="s">
        <v>177</v>
      </c>
      <c r="Z11" s="981">
        <f t="shared" ca="1" si="1"/>
        <v>2.8333333333333335</v>
      </c>
      <c r="AA11" s="982">
        <v>43102</v>
      </c>
      <c r="AB11" s="982">
        <f t="shared" ca="1" si="2"/>
        <v>44144</v>
      </c>
      <c r="AC11" s="982"/>
      <c r="AD11" s="982"/>
      <c r="AE11" s="980"/>
      <c r="AF11" s="980"/>
      <c r="AG11" s="980"/>
      <c r="AH11" s="980"/>
      <c r="AI11" s="980"/>
      <c r="AJ11" s="980"/>
    </row>
    <row r="12" spans="1:36" ht="27.6" x14ac:dyDescent="0.3">
      <c r="A12" s="940" t="s">
        <v>63</v>
      </c>
      <c r="B12" s="933" t="s">
        <v>236</v>
      </c>
      <c r="C12" s="1003"/>
      <c r="D12" s="1003"/>
      <c r="E12" s="1003"/>
      <c r="F12" s="1002"/>
      <c r="G12" s="1002"/>
      <c r="H12" s="939" t="b">
        <f>IF(C12&lt;&gt;"",'[2]CBL Score Standard'!$D68,IF(D12&lt;&gt;"",SUM('[2]CBL Score Standard'!$D68:$E68),IF(E12&lt;&gt;"",SUM('[2]CBL Score Standard'!$D68:$F68),IF(F12&lt;&gt;"",SUM('[2]CBL Score Standard'!$D68:$G68),IF(G12&lt;&gt;"",SUM('[2]CBL Score Standard'!$D68:$H68,0))))))</f>
        <v>0</v>
      </c>
      <c r="K12" s="1029"/>
      <c r="L12" s="1029"/>
      <c r="M12" s="934" t="s">
        <v>5</v>
      </c>
      <c r="N12" s="931" t="s">
        <v>31</v>
      </c>
      <c r="O12" s="896" t="s">
        <v>660</v>
      </c>
      <c r="P12" s="995">
        <v>43613</v>
      </c>
      <c r="Q12" s="892" t="s">
        <v>167</v>
      </c>
      <c r="R12" s="893" t="s">
        <v>168</v>
      </c>
      <c r="S12" s="889"/>
      <c r="T12" s="997"/>
      <c r="U12" s="997"/>
      <c r="V12" s="997" t="str">
        <f t="shared" si="0"/>
        <v>Passed</v>
      </c>
      <c r="W12" s="997" t="s">
        <v>377</v>
      </c>
      <c r="X12" s="997" t="s">
        <v>377</v>
      </c>
      <c r="Y12" s="894"/>
      <c r="Z12" s="981">
        <f t="shared" ca="1" si="1"/>
        <v>2.8333333333333335</v>
      </c>
      <c r="AA12" s="982">
        <v>43102</v>
      </c>
      <c r="AB12" s="982">
        <f t="shared" ca="1" si="2"/>
        <v>44144</v>
      </c>
      <c r="AC12" s="982"/>
      <c r="AD12" s="982"/>
      <c r="AE12" s="980"/>
      <c r="AF12" s="980"/>
      <c r="AG12" s="980"/>
      <c r="AH12" s="980"/>
      <c r="AI12" s="980"/>
      <c r="AJ12" s="980"/>
    </row>
    <row r="13" spans="1:36"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892" t="s">
        <v>230</v>
      </c>
      <c r="Q13" s="892" t="s">
        <v>230</v>
      </c>
      <c r="R13" s="893" t="s">
        <v>230</v>
      </c>
      <c r="S13" s="393" t="s">
        <v>258</v>
      </c>
      <c r="T13" s="394" t="s">
        <v>72</v>
      </c>
      <c r="U13" s="999">
        <v>44063</v>
      </c>
      <c r="V13" s="997" t="s">
        <v>374</v>
      </c>
      <c r="W13" s="997" t="s">
        <v>378</v>
      </c>
      <c r="X13" s="997" t="s">
        <v>377</v>
      </c>
      <c r="Y13" s="894" t="s">
        <v>169</v>
      </c>
      <c r="Z13" s="981">
        <f t="shared" si="1"/>
        <v>0</v>
      </c>
      <c r="AA13" s="982"/>
      <c r="AB13" s="982"/>
      <c r="AC13" s="982"/>
      <c r="AD13" s="982"/>
      <c r="AE13" s="980"/>
      <c r="AF13" s="980"/>
      <c r="AG13" s="980"/>
      <c r="AH13" s="980"/>
      <c r="AI13" s="980"/>
      <c r="AJ13" s="980"/>
    </row>
    <row r="14" spans="1:36" ht="27.6" x14ac:dyDescent="0.3">
      <c r="A14" s="940" t="s">
        <v>55</v>
      </c>
      <c r="B14" s="933" t="s">
        <v>694</v>
      </c>
      <c r="C14" s="1003"/>
      <c r="D14" s="1003"/>
      <c r="E14" s="1002" t="s">
        <v>77</v>
      </c>
      <c r="F14" s="1002"/>
      <c r="G14" s="1002"/>
      <c r="H14" s="939">
        <f>IF(C14&lt;&gt;"",'[2]CBL Score Standard'!$D70,IF(D14&lt;&gt;"",SUM('[2]CBL Score Standard'!$D70:$E70),IF(E14&lt;&gt;"",SUM('[2]CBL Score Standard'!$D70:$F70),IF(F14&lt;&gt;"",SUM('[2]CBL Score Standard'!$D70:$G70),IF(G14&lt;&gt;"",SUM('[2]CBL Score Standard'!$D70:$H70,0))))))</f>
        <v>2.8169014084507043E-2</v>
      </c>
      <c r="K14" s="1030"/>
      <c r="L14" s="1030"/>
      <c r="M14" s="934" t="s">
        <v>5</v>
      </c>
      <c r="N14" s="889" t="s">
        <v>41</v>
      </c>
      <c r="O14" s="923" t="s">
        <v>450</v>
      </c>
      <c r="P14" s="995">
        <v>43627</v>
      </c>
      <c r="Q14" s="892" t="s">
        <v>381</v>
      </c>
      <c r="R14" s="893" t="s">
        <v>382</v>
      </c>
      <c r="S14" s="889"/>
      <c r="T14" s="997" t="s">
        <v>72</v>
      </c>
      <c r="U14" s="997"/>
      <c r="V14" s="997" t="str">
        <f t="shared" si="0"/>
        <v>Passed</v>
      </c>
      <c r="W14" s="997" t="s">
        <v>378</v>
      </c>
      <c r="X14" s="997" t="s">
        <v>377</v>
      </c>
      <c r="Y14" s="894" t="s">
        <v>163</v>
      </c>
      <c r="Z14" s="981">
        <f t="shared" si="1"/>
        <v>0</v>
      </c>
      <c r="AA14" s="982"/>
      <c r="AB14" s="982"/>
      <c r="AC14" s="982"/>
      <c r="AD14" s="982"/>
      <c r="AE14" s="980"/>
      <c r="AF14" s="980"/>
      <c r="AG14" s="980"/>
      <c r="AH14" s="980"/>
      <c r="AI14" s="980"/>
      <c r="AJ14" s="980"/>
    </row>
    <row r="15" spans="1:36" x14ac:dyDescent="0.3">
      <c r="A15" s="940" t="s">
        <v>55</v>
      </c>
      <c r="B15" s="933" t="s">
        <v>185</v>
      </c>
      <c r="C15" s="1003"/>
      <c r="D15" s="1002"/>
      <c r="E15" s="1002" t="s">
        <v>77</v>
      </c>
      <c r="F15" s="1002"/>
      <c r="G15" s="1002"/>
      <c r="H15" s="939">
        <f>IF(C15&lt;&gt;"",'[2]CBL Score Standard'!$D71,IF(D15&lt;&gt;"",SUM('[2]CBL Score Standard'!$D71:$E71),IF(E15&lt;&gt;"",SUM('[2]CBL Score Standard'!$D71:$F71),IF(F15&lt;&gt;"",SUM('[2]CBL Score Standard'!$D71:$G71),IF(G15&lt;&gt;"",SUM('[2]CBL Score Standard'!$D71:$H71,0))))))</f>
        <v>2.8169014084507043E-2</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D16" s="1003"/>
      <c r="E16" s="1006"/>
      <c r="F16" s="1003" t="s">
        <v>77</v>
      </c>
      <c r="G16" s="1003"/>
      <c r="H16" s="939">
        <f>IF(C16&lt;&gt;"",'[2]CBL Score Standard'!$D72,IF(D16&lt;&gt;"",SUM('[2]CBL Score Standard'!$D72:$E72),IF(E16&lt;&gt;"",SUM('[2]CBL Score Standard'!$D72:$F72),IF(F16&lt;&gt;"",SUM('[2]CBL Score Standard'!$D72:$G72),IF(G16&lt;&gt;"",SUM('[2]CBL Score Standard'!$D72:$H72,0))))))</f>
        <v>0</v>
      </c>
      <c r="K16" s="1193" t="s">
        <v>170</v>
      </c>
      <c r="L16" s="1194"/>
      <c r="M16" s="1194"/>
      <c r="N16" s="1194"/>
      <c r="O16" s="1194"/>
      <c r="P16" s="1194"/>
      <c r="Q16" s="1194"/>
      <c r="R16" s="1194"/>
      <c r="S16" s="1194"/>
      <c r="T16" s="1194"/>
      <c r="U16" s="1194"/>
      <c r="V16" s="1194"/>
      <c r="W16" s="1194"/>
      <c r="X16" s="1194"/>
      <c r="Y16" s="1195"/>
      <c r="Z16" s="985"/>
      <c r="AA16" s="1026"/>
      <c r="AB16" s="1026"/>
      <c r="AC16" s="1026"/>
      <c r="AD16" s="1026"/>
      <c r="AE16" s="1026"/>
      <c r="AF16" s="1026"/>
      <c r="AG16" s="1026"/>
      <c r="AH16" s="1026"/>
      <c r="AI16" s="1026"/>
      <c r="AJ16" s="1026"/>
    </row>
    <row r="17" spans="1:36" ht="23.4" customHeight="1" x14ac:dyDescent="0.3">
      <c r="A17" s="940" t="s">
        <v>55</v>
      </c>
      <c r="B17" s="933" t="s">
        <v>194</v>
      </c>
      <c r="C17" s="1003"/>
      <c r="D17" s="1003"/>
      <c r="E17" s="1003" t="s">
        <v>77</v>
      </c>
      <c r="F17" s="1003"/>
      <c r="G17" s="1003"/>
      <c r="H17" s="939">
        <f>IF(C17&lt;&gt;"",'[2]CBL Score Standard'!$D73,IF(D17&lt;&gt;"",SUM('[2]CBL Score Standard'!$D73:$E73),IF(E17&lt;&gt;"",SUM('[2]CBL Score Standard'!$D73:$F73),IF(F17&lt;&gt;"",SUM('[2]CBL Score Standard'!$D73:$G73),IF(G17&lt;&gt;"",SUM('[2]CBL Score Standard'!$D73:$H73,0))))))</f>
        <v>0</v>
      </c>
      <c r="K17" s="1211" t="s">
        <v>133</v>
      </c>
      <c r="L17" s="1211" t="s">
        <v>91</v>
      </c>
      <c r="M17" s="1182" t="s">
        <v>75</v>
      </c>
      <c r="N17" s="1184" t="s">
        <v>134</v>
      </c>
      <c r="O17" s="1211" t="s">
        <v>135</v>
      </c>
      <c r="P17" s="1037" t="s">
        <v>136</v>
      </c>
      <c r="Q17" s="1037" t="s">
        <v>137</v>
      </c>
      <c r="R17" s="1037" t="s">
        <v>138</v>
      </c>
      <c r="S17" s="1212" t="s">
        <v>139</v>
      </c>
      <c r="T17" s="1191" t="s">
        <v>344</v>
      </c>
      <c r="U17" s="1191" t="s">
        <v>342</v>
      </c>
      <c r="V17" s="1191"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940" t="s">
        <v>55</v>
      </c>
      <c r="B18" s="933" t="s">
        <v>196</v>
      </c>
      <c r="C18" s="1003"/>
      <c r="D18" s="1003"/>
      <c r="E18" s="1003" t="s">
        <v>77</v>
      </c>
      <c r="F18" s="1003"/>
      <c r="G18" s="1003"/>
      <c r="H18" s="939">
        <f>IF(C18&lt;&gt;"",'[2]CBL Score Standard'!$D74,IF(D18&lt;&gt;"",SUM('[2]CBL Score Standard'!$D74:$E74),IF(E18&lt;&gt;"",SUM('[2]CBL Score Standard'!$D74:$F74),IF(F18&lt;&gt;"",SUM('[2]CBL Score Standard'!$D74:$G74),IF(G18&lt;&gt;"",SUM('[2]CBL Score Standard'!$D74:$H74,0))))))</f>
        <v>0</v>
      </c>
      <c r="K18" s="1197"/>
      <c r="L18" s="1197"/>
      <c r="M18" s="1183"/>
      <c r="N18" s="1190"/>
      <c r="O18" s="1197"/>
      <c r="P18" s="888" t="s">
        <v>141</v>
      </c>
      <c r="Q18" s="1031"/>
      <c r="R18" s="1031"/>
      <c r="S18" s="1210"/>
      <c r="T18" s="1191"/>
      <c r="U18" s="1191"/>
      <c r="V18" s="1191"/>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x14ac:dyDescent="0.3">
      <c r="A19" s="940" t="s">
        <v>55</v>
      </c>
      <c r="B19" s="933" t="s">
        <v>198</v>
      </c>
      <c r="C19" s="1003"/>
      <c r="D19" s="1003" t="s">
        <v>77</v>
      </c>
      <c r="E19" s="1003"/>
      <c r="F19" s="1003"/>
      <c r="G19" s="1003"/>
      <c r="H19" s="939">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028" t="s">
        <v>145</v>
      </c>
      <c r="Q19" s="890" t="s">
        <v>172</v>
      </c>
      <c r="R19" s="893" t="s">
        <v>173</v>
      </c>
      <c r="S19" s="889"/>
      <c r="T19" s="997"/>
      <c r="U19" s="997"/>
      <c r="V19" s="997" t="str">
        <f t="shared" ref="V19:V34" si="3">IF(AND(W19="Y",X19="Y"),"Passed",IF(T19="M","Passed", ""))</f>
        <v>Passed</v>
      </c>
      <c r="W19" s="997" t="s">
        <v>377</v>
      </c>
      <c r="X19" s="997" t="s">
        <v>377</v>
      </c>
      <c r="Y19" s="897" t="s">
        <v>174</v>
      </c>
      <c r="Z19" s="981">
        <f t="shared" ref="Z19:Z35" ca="1" si="4">DATEDIF(AA19,AB19,"m")/12+DATEDIF(AC19,AD19,"m")/12+DATEDIF(AE19,AF19,"m")/12+DATEDIF(AG19,AH19,"m")/12+DATEDIF(AI19,AJ19,"m")/12</f>
        <v>2.25</v>
      </c>
      <c r="AA19" s="982">
        <v>43313</v>
      </c>
      <c r="AB19" s="982">
        <f ca="1">TODAY()</f>
        <v>44144</v>
      </c>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030"/>
      <c r="Q20" s="890" t="s">
        <v>179</v>
      </c>
      <c r="R20" s="893" t="s">
        <v>180</v>
      </c>
      <c r="S20" s="919" t="s">
        <v>258</v>
      </c>
      <c r="T20" s="620" t="s">
        <v>72</v>
      </c>
      <c r="U20" s="997"/>
      <c r="V20" s="997" t="str">
        <f t="shared" si="3"/>
        <v>Passed</v>
      </c>
      <c r="W20" s="997" t="s">
        <v>377</v>
      </c>
      <c r="X20" s="997" t="s">
        <v>377</v>
      </c>
      <c r="Y20" s="897" t="s">
        <v>181</v>
      </c>
      <c r="Z20" s="981">
        <f t="shared" ca="1" si="4"/>
        <v>2.25</v>
      </c>
      <c r="AA20" s="982">
        <v>43313</v>
      </c>
      <c r="AB20" s="982">
        <f ca="1">TODAY()</f>
        <v>44144</v>
      </c>
      <c r="AC20" s="982"/>
      <c r="AD20" s="982"/>
      <c r="AE20" s="980"/>
      <c r="AF20" s="980"/>
      <c r="AG20" s="980"/>
      <c r="AH20" s="980"/>
      <c r="AI20" s="980"/>
      <c r="AJ20" s="980"/>
    </row>
    <row r="21" spans="1:36" x14ac:dyDescent="0.3">
      <c r="A21" s="940" t="s">
        <v>55</v>
      </c>
      <c r="B21" s="933" t="s">
        <v>664</v>
      </c>
      <c r="C21" s="1003"/>
      <c r="D21" s="1003"/>
      <c r="E21" s="1002"/>
      <c r="F21" s="1002" t="s">
        <v>77</v>
      </c>
      <c r="G21" s="1002"/>
      <c r="H21" s="939">
        <f>IF(C21&lt;&gt;"",'[2]CBL Score Standard'!$D77,IF(D21&lt;&gt;"",SUM('[2]CBL Score Standard'!$D77:$E77),IF(E21&lt;&gt;"",SUM('[2]CBL Score Standard'!$D77:$F77),IF(F21&lt;&gt;"",SUM('[2]CBL Score Standard'!$D77:$G77),IF(G21&lt;&gt;"",SUM('[2]CBL Score Standard'!$D77:$H77,0))))))</f>
        <v>4.9445609829187893E-2</v>
      </c>
      <c r="K21" s="1029"/>
      <c r="L21" s="1029"/>
      <c r="M21" s="934" t="s">
        <v>6</v>
      </c>
      <c r="N21" s="889" t="s">
        <v>56</v>
      </c>
      <c r="O21" s="923" t="s">
        <v>182</v>
      </c>
      <c r="P21" s="995">
        <v>43609</v>
      </c>
      <c r="Q21" s="892" t="s">
        <v>172</v>
      </c>
      <c r="R21" s="898" t="s">
        <v>183</v>
      </c>
      <c r="S21" s="889" t="s">
        <v>258</v>
      </c>
      <c r="T21" s="620" t="s">
        <v>72</v>
      </c>
      <c r="U21" s="997"/>
      <c r="V21" s="997" t="str">
        <f t="shared" si="3"/>
        <v>Passed</v>
      </c>
      <c r="W21" s="997" t="s">
        <v>377</v>
      </c>
      <c r="X21" s="997" t="s">
        <v>377</v>
      </c>
      <c r="Y21" s="899" t="s">
        <v>184</v>
      </c>
      <c r="Z21" s="981">
        <f t="shared" ca="1" si="4"/>
        <v>2.25</v>
      </c>
      <c r="AA21" s="982">
        <v>43313</v>
      </c>
      <c r="AB21" s="982">
        <f ca="1">TODAY()</f>
        <v>44144</v>
      </c>
      <c r="AC21" s="982"/>
      <c r="AD21" s="982"/>
      <c r="AE21" s="980"/>
      <c r="AF21" s="980"/>
      <c r="AG21" s="980"/>
      <c r="AH21" s="980"/>
      <c r="AI21" s="980"/>
      <c r="AJ21" s="980"/>
    </row>
    <row r="22" spans="1:36" ht="27.6" x14ac:dyDescent="0.3">
      <c r="A22" s="940" t="s">
        <v>55</v>
      </c>
      <c r="B22" s="933" t="s">
        <v>448</v>
      </c>
      <c r="C22" s="1003"/>
      <c r="D22" s="1003"/>
      <c r="E22" s="1002"/>
      <c r="F22" s="1002" t="s">
        <v>77</v>
      </c>
      <c r="G22" s="1002"/>
      <c r="H22" s="939">
        <f>IF(C22&lt;&gt;"",'[2]CBL Score Standard'!$D78,IF(D22&lt;&gt;"",SUM('[2]CBL Score Standard'!$D78:$E78),IF(E22&lt;&gt;"",SUM('[2]CBL Score Standard'!$D78:$F78),IF(F22&lt;&gt;"",SUM('[2]CBL Score Standard'!$D78:$G78),IF(G22&lt;&gt;"",SUM('[2]CBL Score Standard'!$D78:$H78,0))))))</f>
        <v>4.9445609829187893E-2</v>
      </c>
      <c r="K22" s="1029"/>
      <c r="L22" s="1029"/>
      <c r="M22" s="934" t="s">
        <v>6</v>
      </c>
      <c r="N22" s="889" t="s">
        <v>144</v>
      </c>
      <c r="O22" s="923" t="s">
        <v>187</v>
      </c>
      <c r="P22" s="1029"/>
      <c r="Q22" s="890" t="s">
        <v>153</v>
      </c>
      <c r="R22" s="893" t="s">
        <v>156</v>
      </c>
      <c r="S22" s="889" t="s">
        <v>258</v>
      </c>
      <c r="T22" s="620" t="s">
        <v>72</v>
      </c>
      <c r="U22" s="997"/>
      <c r="V22" s="997" t="str">
        <f t="shared" si="3"/>
        <v>Passed</v>
      </c>
      <c r="W22" s="997" t="s">
        <v>377</v>
      </c>
      <c r="X22" s="997" t="s">
        <v>377</v>
      </c>
      <c r="Y22" s="897" t="s">
        <v>157</v>
      </c>
      <c r="Z22" s="981">
        <f t="shared" ca="1" si="4"/>
        <v>2.8333333333333335</v>
      </c>
      <c r="AA22" s="982">
        <v>43102</v>
      </c>
      <c r="AB22" s="982">
        <f t="shared" ref="AB22" ca="1" si="5">TODAY()</f>
        <v>44144</v>
      </c>
      <c r="AC22" s="982"/>
      <c r="AD22" s="982"/>
      <c r="AE22" s="980"/>
      <c r="AF22" s="980"/>
      <c r="AG22" s="980"/>
      <c r="AH22" s="980"/>
      <c r="AI22" s="980"/>
      <c r="AJ22" s="980"/>
    </row>
    <row r="23" spans="1:36" ht="12.75" customHeight="1" x14ac:dyDescent="0.3">
      <c r="A23" s="940" t="s">
        <v>55</v>
      </c>
      <c r="B23" s="933" t="s">
        <v>665</v>
      </c>
      <c r="C23" s="1003"/>
      <c r="D23" s="1003"/>
      <c r="E23" s="1002"/>
      <c r="F23" s="1002" t="s">
        <v>77</v>
      </c>
      <c r="G23" s="1002"/>
      <c r="H23" s="939">
        <f>IF(C23&lt;&gt;"",'[2]CBL Score Standard'!$D79,IF(D23&lt;&gt;"",SUM('[2]CBL Score Standard'!$D79:$E79),IF(E23&lt;&gt;"",SUM('[2]CBL Score Standard'!$D79:$F79),IF(F23&lt;&gt;"",SUM('[2]CBL Score Standard'!$D79:$G79),IF(G23&lt;&gt;"",SUM('[2]CBL Score Standard'!$D79:$H79,0))))))</f>
        <v>4.9445609829187893E-2</v>
      </c>
      <c r="K23" s="1029"/>
      <c r="L23" s="1029"/>
      <c r="M23" s="934" t="s">
        <v>6</v>
      </c>
      <c r="N23" s="889" t="s">
        <v>144</v>
      </c>
      <c r="O23" s="923" t="s">
        <v>188</v>
      </c>
      <c r="P23" s="1029"/>
      <c r="Q23" s="892" t="s">
        <v>155</v>
      </c>
      <c r="R23" s="893" t="s">
        <v>158</v>
      </c>
      <c r="S23" s="889"/>
      <c r="T23" s="997"/>
      <c r="U23" s="997"/>
      <c r="V23" s="997" t="str">
        <f t="shared" si="3"/>
        <v>Passed</v>
      </c>
      <c r="W23" s="997" t="s">
        <v>377</v>
      </c>
      <c r="X23" s="997" t="s">
        <v>377</v>
      </c>
      <c r="Y23" s="894" t="s">
        <v>159</v>
      </c>
      <c r="Z23" s="981">
        <f t="shared" si="4"/>
        <v>0.5</v>
      </c>
      <c r="AA23" s="982">
        <v>43102</v>
      </c>
      <c r="AB23" s="982">
        <v>43313</v>
      </c>
      <c r="AC23" s="982"/>
      <c r="AD23" s="982"/>
      <c r="AE23" s="980"/>
      <c r="AF23" s="980"/>
      <c r="AG23" s="980"/>
      <c r="AH23" s="980"/>
      <c r="AI23" s="980"/>
      <c r="AJ23" s="980"/>
    </row>
    <row r="24" spans="1:36" ht="12.75" customHeight="1" x14ac:dyDescent="0.3">
      <c r="A24" s="940" t="s">
        <v>55</v>
      </c>
      <c r="B24" s="933" t="s">
        <v>238</v>
      </c>
      <c r="C24" s="1003"/>
      <c r="D24" s="1003"/>
      <c r="E24" s="1002"/>
      <c r="F24" s="1002" t="s">
        <v>77</v>
      </c>
      <c r="G24" s="1002"/>
      <c r="H24" s="939">
        <f>IF(C24&lt;&gt;"",'[2]CBL Score Standard'!$D80,IF(D24&lt;&gt;"",SUM('[2]CBL Score Standard'!$D80:$E80),IF(E24&lt;&gt;"",SUM('[2]CBL Score Standard'!$D80:$F80),IF(F24&lt;&gt;"",SUM('[2]CBL Score Standard'!$D80:$G80),IF(G24&lt;&gt;"",SUM('[2]CBL Score Standard'!$D80:$H80,0))))))</f>
        <v>2.1276595744680851E-2</v>
      </c>
      <c r="K24" s="1029"/>
      <c r="L24" s="1029"/>
      <c r="M24" s="934" t="s">
        <v>6</v>
      </c>
      <c r="N24" s="889" t="s">
        <v>144</v>
      </c>
      <c r="O24" s="923" t="s">
        <v>189</v>
      </c>
      <c r="P24" s="1029"/>
      <c r="Q24" s="976" t="s">
        <v>659</v>
      </c>
      <c r="R24" s="976" t="s">
        <v>278</v>
      </c>
      <c r="S24" s="889"/>
      <c r="T24" s="997"/>
      <c r="U24" s="997"/>
      <c r="V24" s="997" t="str">
        <f t="shared" si="3"/>
        <v>Passed</v>
      </c>
      <c r="W24" s="997" t="s">
        <v>377</v>
      </c>
      <c r="X24" s="997" t="s">
        <v>377</v>
      </c>
      <c r="Y24" s="899" t="s">
        <v>160</v>
      </c>
      <c r="Z24" s="981">
        <f t="shared" ca="1" si="4"/>
        <v>2.25</v>
      </c>
      <c r="AA24" s="982">
        <v>43313</v>
      </c>
      <c r="AB24" s="982">
        <f ca="1">TODAY()</f>
        <v>44144</v>
      </c>
      <c r="AC24" s="982"/>
      <c r="AD24" s="982"/>
      <c r="AE24" s="980"/>
      <c r="AF24" s="980"/>
      <c r="AG24" s="980"/>
      <c r="AH24" s="980"/>
      <c r="AI24" s="980"/>
      <c r="AJ24" s="980"/>
    </row>
    <row r="25" spans="1:36" x14ac:dyDescent="0.3">
      <c r="A25" s="940" t="s">
        <v>55</v>
      </c>
      <c r="B25" s="933" t="s">
        <v>515</v>
      </c>
      <c r="C25" s="1003"/>
      <c r="D25" s="1003"/>
      <c r="E25" s="1003"/>
      <c r="F25" s="1002"/>
      <c r="G25" s="1002"/>
      <c r="H25" s="939" t="b">
        <f>IF(C25&lt;&gt;"",'[2]CBL Score Standard'!$D81,IF(D25&lt;&gt;"",SUM('[2]CBL Score Standard'!$D81:$E81),IF(E25&lt;&gt;"",SUM('[2]CBL Score Standard'!$D81:$F81),IF(F25&lt;&gt;"",SUM('[2]CBL Score Standard'!$D81:$G81),IF(G25&lt;&gt;"",SUM('[2]CBL Score Standard'!$D81:$H81,0))))))</f>
        <v>0</v>
      </c>
      <c r="K25" s="1029"/>
      <c r="L25" s="1029"/>
      <c r="M25" s="934" t="s">
        <v>6</v>
      </c>
      <c r="N25" s="889" t="s">
        <v>144</v>
      </c>
      <c r="O25" s="923" t="s">
        <v>190</v>
      </c>
      <c r="P25" s="1029"/>
      <c r="Q25" s="890" t="s">
        <v>161</v>
      </c>
      <c r="R25" s="893" t="s">
        <v>162</v>
      </c>
      <c r="S25" s="889"/>
      <c r="T25" s="997"/>
      <c r="U25" s="997"/>
      <c r="V25" s="997" t="str">
        <f t="shared" si="3"/>
        <v>Passed</v>
      </c>
      <c r="W25" s="997" t="s">
        <v>377</v>
      </c>
      <c r="X25" s="997" t="s">
        <v>377</v>
      </c>
      <c r="Y25" s="899" t="s">
        <v>163</v>
      </c>
      <c r="Z25" s="981">
        <f t="shared" ca="1" si="4"/>
        <v>2.25</v>
      </c>
      <c r="AA25" s="982">
        <v>43313</v>
      </c>
      <c r="AB25" s="982">
        <f ca="1">TODAY()</f>
        <v>44144</v>
      </c>
      <c r="AC25" s="982"/>
      <c r="AD25" s="982"/>
      <c r="AE25" s="980"/>
      <c r="AF25" s="980"/>
      <c r="AG25" s="980"/>
      <c r="AH25" s="980"/>
      <c r="AI25" s="980"/>
      <c r="AJ25" s="980"/>
    </row>
    <row r="26" spans="1:36" ht="27.6"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030"/>
      <c r="Q26" s="890" t="s">
        <v>164</v>
      </c>
      <c r="R26" s="893" t="s">
        <v>165</v>
      </c>
      <c r="S26" s="889"/>
      <c r="T26" s="997"/>
      <c r="U26" s="997"/>
      <c r="V26" s="997" t="str">
        <f t="shared" si="3"/>
        <v>Passed</v>
      </c>
      <c r="W26" s="997" t="s">
        <v>377</v>
      </c>
      <c r="X26" s="997" t="s">
        <v>377</v>
      </c>
      <c r="Y26" s="899" t="s">
        <v>166</v>
      </c>
      <c r="Z26" s="981">
        <f t="shared" si="4"/>
        <v>0.5</v>
      </c>
      <c r="AA26" s="982">
        <v>43102</v>
      </c>
      <c r="AB26" s="982">
        <v>43313</v>
      </c>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923" t="s">
        <v>192</v>
      </c>
      <c r="P27" s="995">
        <v>43608</v>
      </c>
      <c r="Q27" s="892" t="s">
        <v>383</v>
      </c>
      <c r="R27" s="898" t="s">
        <v>341</v>
      </c>
      <c r="S27" s="919" t="s">
        <v>258</v>
      </c>
      <c r="T27" s="998" t="s">
        <v>72</v>
      </c>
      <c r="U27" s="1000">
        <v>43608</v>
      </c>
      <c r="V27" s="997" t="s">
        <v>374</v>
      </c>
      <c r="W27" s="997" t="s">
        <v>378</v>
      </c>
      <c r="X27" s="997" t="s">
        <v>377</v>
      </c>
      <c r="Y27" s="899" t="s">
        <v>193</v>
      </c>
      <c r="Z27" s="981">
        <f t="shared" ca="1" si="4"/>
        <v>2.25</v>
      </c>
      <c r="AA27" s="982">
        <v>43313</v>
      </c>
      <c r="AB27" s="982">
        <f ca="1">TODAY()</f>
        <v>44144</v>
      </c>
      <c r="AC27" s="982"/>
      <c r="AD27" s="982"/>
      <c r="AE27" s="980"/>
      <c r="AF27" s="980"/>
      <c r="AG27" s="980"/>
      <c r="AH27" s="980"/>
      <c r="AI27" s="980"/>
      <c r="AJ27" s="980"/>
    </row>
    <row r="28" spans="1:36" ht="41.4" x14ac:dyDescent="0.3">
      <c r="A28" s="940" t="s">
        <v>59</v>
      </c>
      <c r="B28" s="933" t="s">
        <v>684</v>
      </c>
      <c r="C28" s="1003"/>
      <c r="D28" s="1003"/>
      <c r="E28" s="1005" t="s">
        <v>77</v>
      </c>
      <c r="F28" s="1002"/>
      <c r="G28" s="1002"/>
      <c r="H28" s="939">
        <f>IF(C28&lt;&gt;"",'[2]CBL Score Standard'!$D84,IF(D28&lt;&gt;"",SUM('[2]CBL Score Standard'!$D84:$E84),IF(E28&lt;&gt;"",SUM('[2]CBL Score Standard'!$D84:$F84),IF(F28&lt;&gt;"",SUM('[2]CBL Score Standard'!$D84:$G84),IF(G28&lt;&gt;"",SUM('[2]CBL Score Standard'!$D84:$H84,0))))))</f>
        <v>2.8169014084507043E-2</v>
      </c>
      <c r="K28" s="1029"/>
      <c r="L28" s="1029"/>
      <c r="M28" s="934" t="s">
        <v>6</v>
      </c>
      <c r="N28" s="889" t="s">
        <v>55</v>
      </c>
      <c r="O28" s="923" t="s">
        <v>194</v>
      </c>
      <c r="P28" s="995">
        <v>43544</v>
      </c>
      <c r="Q28" s="976" t="s">
        <v>649</v>
      </c>
      <c r="R28" s="976" t="s">
        <v>650</v>
      </c>
      <c r="S28" s="889"/>
      <c r="T28" s="997"/>
      <c r="U28" s="997"/>
      <c r="V28" s="997" t="str">
        <f t="shared" si="3"/>
        <v/>
      </c>
      <c r="W28" s="997" t="s">
        <v>378</v>
      </c>
      <c r="X28" s="997" t="s">
        <v>377</v>
      </c>
      <c r="Y28" s="899" t="s">
        <v>195</v>
      </c>
      <c r="Z28" s="981">
        <f t="shared" si="4"/>
        <v>0</v>
      </c>
      <c r="AA28" s="982"/>
      <c r="AB28" s="982"/>
      <c r="AC28" s="982"/>
      <c r="AD28" s="982"/>
      <c r="AE28" s="980"/>
      <c r="AF28" s="980"/>
      <c r="AG28" s="980"/>
      <c r="AH28" s="980"/>
      <c r="AI28" s="980"/>
      <c r="AJ28" s="980"/>
    </row>
    <row r="29" spans="1:36" ht="27.6" x14ac:dyDescent="0.3">
      <c r="A29" s="940" t="s">
        <v>59</v>
      </c>
      <c r="B29" s="933" t="s">
        <v>683</v>
      </c>
      <c r="C29" s="1003"/>
      <c r="D29" s="1003"/>
      <c r="E29" s="1005" t="s">
        <v>77</v>
      </c>
      <c r="F29" s="1002"/>
      <c r="G29" s="1002"/>
      <c r="H29" s="939">
        <f>IF(C29&lt;&gt;"",'[2]CBL Score Standard'!$D85,IF(D29&lt;&gt;"",SUM('[2]CBL Score Standard'!$D85:$E85),IF(E29&lt;&gt;"",SUM('[2]CBL Score Standard'!$D85:$F85),IF(F29&lt;&gt;"",SUM('[2]CBL Score Standard'!$D85:$G85),IF(G29&lt;&gt;"",SUM('[2]CBL Score Standard'!$D85:$H85,0))))))</f>
        <v>2.8169014084507043E-2</v>
      </c>
      <c r="K29" s="1029"/>
      <c r="L29" s="1029"/>
      <c r="M29" s="934" t="s">
        <v>6</v>
      </c>
      <c r="N29" s="889" t="s">
        <v>55</v>
      </c>
      <c r="O29" s="923" t="s">
        <v>196</v>
      </c>
      <c r="P29" s="964" t="s">
        <v>145</v>
      </c>
      <c r="Q29" s="976" t="s">
        <v>651</v>
      </c>
      <c r="R29" s="976" t="s">
        <v>652</v>
      </c>
      <c r="S29" s="889"/>
      <c r="T29" s="997"/>
      <c r="U29" s="997"/>
      <c r="V29" s="997" t="str">
        <f t="shared" si="3"/>
        <v/>
      </c>
      <c r="W29" s="997" t="s">
        <v>378</v>
      </c>
      <c r="X29" s="997" t="s">
        <v>377</v>
      </c>
      <c r="Y29" s="899" t="s">
        <v>197</v>
      </c>
      <c r="Z29" s="981">
        <f t="shared" si="4"/>
        <v>0</v>
      </c>
      <c r="AA29" s="982"/>
      <c r="AB29" s="982"/>
      <c r="AC29" s="982"/>
      <c r="AD29" s="982"/>
      <c r="AE29" s="980"/>
      <c r="AF29" s="980"/>
      <c r="AG29" s="980"/>
      <c r="AH29" s="980"/>
      <c r="AI29" s="980"/>
      <c r="AJ29" s="980"/>
    </row>
    <row r="30" spans="1:36" ht="27.6" x14ac:dyDescent="0.3">
      <c r="A30" s="940" t="s">
        <v>149</v>
      </c>
      <c r="B30" s="933" t="s">
        <v>149</v>
      </c>
      <c r="C30" s="1002"/>
      <c r="D30" s="1002"/>
      <c r="E30" s="1002" t="s">
        <v>77</v>
      </c>
      <c r="F30" s="1002"/>
      <c r="G30" s="1002"/>
      <c r="H30" s="939">
        <f>IF(C30&lt;&gt;"",'[2]CBL Score Standard'!$D86,IF(D30&lt;&gt;"",SUM('[2]CBL Score Standard'!$D86:$E86),IF(E30&lt;&gt;"",SUM('[2]CBL Score Standard'!$D86:$F86),IF(F30&lt;&gt;"",SUM('[2]CBL Score Standard'!$D86:$G86),IF(G30&lt;&gt;"",SUM('[2]CBL Score Standard'!$D86:$H86,0))))))</f>
        <v>0.16558973290057469</v>
      </c>
      <c r="K30" s="1029"/>
      <c r="L30" s="1029"/>
      <c r="M30" s="934" t="s">
        <v>6</v>
      </c>
      <c r="N30" s="889" t="s">
        <v>55</v>
      </c>
      <c r="O30" s="923" t="s">
        <v>198</v>
      </c>
      <c r="P30" s="965"/>
      <c r="Q30" s="892" t="s">
        <v>199</v>
      </c>
      <c r="R30" s="898" t="s">
        <v>200</v>
      </c>
      <c r="S30" s="889"/>
      <c r="T30" s="997"/>
      <c r="U30" s="997"/>
      <c r="V30" s="997" t="str">
        <f t="shared" si="3"/>
        <v/>
      </c>
      <c r="W30" s="997" t="s">
        <v>378</v>
      </c>
      <c r="X30" s="997" t="s">
        <v>377</v>
      </c>
      <c r="Y30" s="902" t="s">
        <v>201</v>
      </c>
      <c r="Z30" s="981">
        <f t="shared" si="4"/>
        <v>0</v>
      </c>
      <c r="AA30" s="982"/>
      <c r="AB30" s="982"/>
      <c r="AC30" s="982"/>
      <c r="AD30" s="982"/>
      <c r="AE30" s="980"/>
      <c r="AF30" s="980"/>
      <c r="AG30" s="980"/>
      <c r="AH30" s="980"/>
      <c r="AI30" s="980"/>
      <c r="AJ30" s="980"/>
    </row>
    <row r="31" spans="1:36" ht="27.6" x14ac:dyDescent="0.3">
      <c r="A31" s="940" t="s">
        <v>149</v>
      </c>
      <c r="B31" s="933" t="s">
        <v>370</v>
      </c>
      <c r="C31" s="1003"/>
      <c r="D31" s="1003"/>
      <c r="E31" s="1004"/>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923" t="s">
        <v>202</v>
      </c>
      <c r="P31" s="995">
        <v>43629</v>
      </c>
      <c r="Q31" s="892" t="s">
        <v>384</v>
      </c>
      <c r="R31" s="898" t="s">
        <v>385</v>
      </c>
      <c r="S31" s="889"/>
      <c r="T31" s="997"/>
      <c r="U31" s="997"/>
      <c r="V31" s="997" t="str">
        <f t="shared" si="3"/>
        <v/>
      </c>
      <c r="W31" s="997" t="s">
        <v>378</v>
      </c>
      <c r="X31" s="997" t="s">
        <v>378</v>
      </c>
      <c r="Y31" s="902" t="s">
        <v>203</v>
      </c>
      <c r="Z31" s="981">
        <f t="shared" si="4"/>
        <v>0</v>
      </c>
      <c r="AA31" s="982"/>
      <c r="AB31" s="982"/>
      <c r="AC31" s="982"/>
      <c r="AD31" s="982"/>
      <c r="AE31" s="980"/>
      <c r="AF31" s="980"/>
      <c r="AG31" s="980"/>
      <c r="AH31" s="980"/>
      <c r="AI31" s="980"/>
      <c r="AJ31" s="980"/>
    </row>
    <row r="32" spans="1:36" ht="41.4" x14ac:dyDescent="0.3">
      <c r="A32" s="940" t="s">
        <v>31</v>
      </c>
      <c r="B32" s="933" t="s">
        <v>660</v>
      </c>
      <c r="C32" s="1002"/>
      <c r="D32" s="1002"/>
      <c r="E32" s="1002"/>
      <c r="F32" s="1002" t="s">
        <v>77</v>
      </c>
      <c r="G32" s="1002"/>
      <c r="H32" s="939">
        <f>IF(C32&lt;&gt;"",'[2]CBL Score Standard'!$D88,IF(D32&lt;&gt;"",SUM('[2]CBL Score Standard'!$D88:$E88),IF(E32&lt;&gt;"",SUM('[2]CBL Score Standard'!$D88:$F88),IF(F32&lt;&gt;"",SUM('[2]CBL Score Standard'!$D88:$G88),IF(G32&lt;&gt;"",SUM('[2]CBL Score Standard'!$D88:$H88,0))))))</f>
        <v>0.18686632864525554</v>
      </c>
      <c r="K32" s="1029"/>
      <c r="L32" s="1029"/>
      <c r="M32" s="934" t="s">
        <v>6</v>
      </c>
      <c r="N32" s="889" t="s">
        <v>56</v>
      </c>
      <c r="O32" s="923" t="s">
        <v>427</v>
      </c>
      <c r="P32" s="995">
        <v>43613</v>
      </c>
      <c r="Q32" s="892" t="s">
        <v>167</v>
      </c>
      <c r="R32" s="898" t="s">
        <v>204</v>
      </c>
      <c r="S32" s="889" t="s">
        <v>531</v>
      </c>
      <c r="T32" s="620" t="s">
        <v>72</v>
      </c>
      <c r="U32" s="993">
        <v>43761</v>
      </c>
      <c r="V32" s="1001" t="s">
        <v>374</v>
      </c>
      <c r="W32" s="997" t="s">
        <v>378</v>
      </c>
      <c r="X32" s="997" t="s">
        <v>377</v>
      </c>
      <c r="Y32" s="899" t="s">
        <v>205</v>
      </c>
      <c r="Z32" s="981">
        <f t="shared" ca="1" si="4"/>
        <v>2.25</v>
      </c>
      <c r="AA32" s="982">
        <v>43313</v>
      </c>
      <c r="AB32" s="982">
        <f ca="1">TODAY()</f>
        <v>44144</v>
      </c>
      <c r="AC32" s="982"/>
      <c r="AD32" s="982"/>
      <c r="AE32" s="980"/>
      <c r="AF32" s="980"/>
      <c r="AG32" s="980"/>
      <c r="AH32" s="980"/>
      <c r="AI32" s="980"/>
      <c r="AJ32" s="980"/>
    </row>
    <row r="33" spans="1:36" ht="27.6" x14ac:dyDescent="0.3">
      <c r="A33" s="940" t="s">
        <v>31</v>
      </c>
      <c r="B33" s="933" t="s">
        <v>175</v>
      </c>
      <c r="C33" s="1003"/>
      <c r="D33" s="1002"/>
      <c r="E33" s="1002"/>
      <c r="F33" s="1002" t="s">
        <v>77</v>
      </c>
      <c r="G33" s="1002"/>
      <c r="H33" s="939">
        <f>IF(C33&lt;&gt;"",'[2]CBL Score Standard'!$D89,IF(D33&lt;&gt;"",SUM('[2]CBL Score Standard'!$D89:$E89),IF(E33&lt;&gt;"",SUM('[2]CBL Score Standard'!$D89:$F89),IF(F33&lt;&gt;"",SUM('[2]CBL Score Standard'!$D89:$G89),IF(G33&lt;&gt;"",SUM('[2]CBL Score Standard'!$D89:$H89,0))))))</f>
        <v>0.18686632864525554</v>
      </c>
      <c r="K33" s="1029"/>
      <c r="L33" s="1029"/>
      <c r="M33" s="934" t="s">
        <v>6</v>
      </c>
      <c r="N33" s="889" t="s">
        <v>0</v>
      </c>
      <c r="O33" s="923" t="s">
        <v>426</v>
      </c>
      <c r="P33" s="892" t="s">
        <v>145</v>
      </c>
      <c r="Q33" s="892" t="s">
        <v>206</v>
      </c>
      <c r="R33" s="893" t="s">
        <v>206</v>
      </c>
      <c r="S33" s="889"/>
      <c r="T33" s="997"/>
      <c r="U33" s="997"/>
      <c r="V33" s="997" t="str">
        <f t="shared" si="3"/>
        <v>Passed</v>
      </c>
      <c r="W33" s="997" t="s">
        <v>377</v>
      </c>
      <c r="X33" s="997" t="s">
        <v>377</v>
      </c>
      <c r="Y33" s="894"/>
      <c r="Z33" s="981">
        <f t="shared" ca="1" si="4"/>
        <v>2.8333333333333335</v>
      </c>
      <c r="AA33" s="982">
        <v>43102</v>
      </c>
      <c r="AB33" s="982">
        <f t="shared" ref="AB33" ca="1" si="6">TODAY()</f>
        <v>44144</v>
      </c>
      <c r="AC33" s="982"/>
      <c r="AD33" s="982"/>
      <c r="AE33" s="980"/>
      <c r="AF33" s="980"/>
      <c r="AG33" s="980"/>
      <c r="AH33" s="980"/>
      <c r="AI33" s="980"/>
      <c r="AJ33" s="980"/>
    </row>
    <row r="34" spans="1:36" ht="41.4" x14ac:dyDescent="0.3">
      <c r="A34" s="940" t="s">
        <v>46</v>
      </c>
      <c r="B34" s="933" t="s">
        <v>171</v>
      </c>
      <c r="C34" s="1003"/>
      <c r="D34" s="1002"/>
      <c r="E34" s="1002"/>
      <c r="F34" s="1002" t="s">
        <v>77</v>
      </c>
      <c r="G34" s="1002"/>
      <c r="H34" s="939">
        <f>IF(C34&lt;&gt;"",'[2]CBL Score Standard'!$D90,IF(D34&lt;&gt;"",SUM('[2]CBL Score Standard'!$D90:$E90),IF(E34&lt;&gt;"",SUM('[2]CBL Score Standard'!$D90:$F90),IF(F34&lt;&gt;"",SUM('[2]CBL Score Standard'!$D90:$G90),IF(G34&lt;&gt;"",SUM('[2]CBL Score Standard'!$D90:$H90,0))))))</f>
        <v>9.5957237736164644E-2</v>
      </c>
      <c r="K34" s="1029"/>
      <c r="L34" s="1029"/>
      <c r="M34" s="934" t="s">
        <v>6</v>
      </c>
      <c r="N34" s="889" t="s">
        <v>53</v>
      </c>
      <c r="O34" s="926" t="s">
        <v>371</v>
      </c>
      <c r="P34" s="892" t="s">
        <v>145</v>
      </c>
      <c r="Q34" s="892" t="s">
        <v>164</v>
      </c>
      <c r="R34" s="898" t="s">
        <v>207</v>
      </c>
      <c r="S34" s="919" t="s">
        <v>258</v>
      </c>
      <c r="T34" s="620" t="s">
        <v>72</v>
      </c>
      <c r="U34" s="997"/>
      <c r="V34" s="997" t="str">
        <f t="shared" si="3"/>
        <v>Passed</v>
      </c>
      <c r="W34" s="997" t="s">
        <v>378</v>
      </c>
      <c r="X34" s="997" t="s">
        <v>378</v>
      </c>
      <c r="Y34" s="902" t="s">
        <v>208</v>
      </c>
      <c r="Z34" s="981">
        <f t="shared" si="4"/>
        <v>0</v>
      </c>
      <c r="AA34" s="982"/>
      <c r="AB34" s="982"/>
      <c r="AC34" s="982"/>
      <c r="AD34" s="982"/>
      <c r="AE34" s="980"/>
      <c r="AF34" s="980"/>
      <c r="AG34" s="980"/>
      <c r="AH34" s="980"/>
      <c r="AI34" s="980"/>
      <c r="AJ34" s="980"/>
    </row>
    <row r="35" spans="1:36" ht="28.8" x14ac:dyDescent="0.3">
      <c r="A35" s="940" t="s">
        <v>2</v>
      </c>
      <c r="B35" s="933" t="s">
        <v>234</v>
      </c>
      <c r="C35" s="1003"/>
      <c r="D35" s="1003"/>
      <c r="E35" s="1003"/>
      <c r="F35" s="1002"/>
      <c r="G35" s="1002"/>
      <c r="H35" s="939" t="b">
        <f>IF(C35&lt;&gt;"",'[2]CBL Score Standard'!$D91,IF(D35&lt;&gt;"",SUM('[2]CBL Score Standard'!$D91:$E91),IF(E35&lt;&gt;"",SUM('[2]CBL Score Standard'!$D91:$F91),IF(F35&lt;&gt;"",SUM('[2]CBL Score Standard'!$D91:$G91),IF(G35&lt;&gt;"",SUM('[2]CBL Score Standard'!$D91:$H91,0))))))</f>
        <v>0</v>
      </c>
      <c r="K35" s="1030"/>
      <c r="L35" s="1030"/>
      <c r="M35" s="934" t="s">
        <v>6</v>
      </c>
      <c r="N35" s="889" t="s">
        <v>54</v>
      </c>
      <c r="O35" s="923" t="s">
        <v>345</v>
      </c>
      <c r="P35" s="995">
        <v>43644</v>
      </c>
      <c r="Q35" s="892" t="s">
        <v>209</v>
      </c>
      <c r="R35" s="898" t="s">
        <v>210</v>
      </c>
      <c r="S35" s="889" t="s">
        <v>258</v>
      </c>
      <c r="T35" s="997"/>
      <c r="U35" s="999">
        <v>43756</v>
      </c>
      <c r="V35" s="1001" t="s">
        <v>374</v>
      </c>
      <c r="W35" s="997" t="s">
        <v>378</v>
      </c>
      <c r="X35" s="997" t="s">
        <v>377</v>
      </c>
      <c r="Y35" s="973" t="s">
        <v>629</v>
      </c>
      <c r="Z35" s="981">
        <f t="shared" ca="1" si="4"/>
        <v>2.8333333333333335</v>
      </c>
      <c r="AA35" s="982">
        <v>43102</v>
      </c>
      <c r="AB35" s="982">
        <f ca="1">TODAY()</f>
        <v>44144</v>
      </c>
      <c r="AC35" s="982"/>
      <c r="AD35" s="982"/>
      <c r="AE35" s="980"/>
      <c r="AF35" s="980"/>
      <c r="AG35" s="980"/>
      <c r="AH35" s="980"/>
      <c r="AI35" s="980"/>
      <c r="AJ35" s="980"/>
    </row>
    <row r="36" spans="1:36" x14ac:dyDescent="0.3">
      <c r="A36" s="940" t="s">
        <v>54</v>
      </c>
      <c r="B36" s="933" t="s">
        <v>425</v>
      </c>
      <c r="C36" s="1002"/>
      <c r="D36" s="1002"/>
      <c r="E36" s="1002" t="s">
        <v>77</v>
      </c>
      <c r="F36" s="1002"/>
      <c r="G36" s="1002"/>
      <c r="H36" s="939">
        <f>IF(C36&lt;&gt;"",'[2]CBL Score Standard'!$D92,IF(D36&lt;&gt;"",SUM('[2]CBL Score Standard'!$D92:$E92),IF(E36&lt;&gt;"",SUM('[2]CBL Score Standard'!$D92:$F92),IF(F36&lt;&gt;"",SUM('[2]CBL Score Standard'!$D92:$G92),IF(G36&lt;&gt;"",SUM('[2]CBL Score Standard'!$D92:$H92,0))))))</f>
        <v>0.16558973290057469</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2"/>
      <c r="E37" s="1002"/>
      <c r="F37" s="1002" t="s">
        <v>77</v>
      </c>
      <c r="G37" s="1002"/>
      <c r="H37" s="939">
        <f>IF(C37&lt;&gt;"",'[2]CBL Score Standard'!$D93,IF(D37&lt;&gt;"",SUM('[2]CBL Score Standard'!$D93:$E93),IF(E37&lt;&gt;"",SUM('[2]CBL Score Standard'!$D93:$F93),IF(F37&lt;&gt;"",SUM('[2]CBL Score Standard'!$D93:$G93),IF(G37&lt;&gt;"",SUM('[2]CBL Score Standard'!$D93:$H93,0))))))</f>
        <v>9.5957237736164644E-2</v>
      </c>
      <c r="K37" s="1193" t="s">
        <v>211</v>
      </c>
      <c r="L37" s="1194"/>
      <c r="M37" s="1194"/>
      <c r="N37" s="1194"/>
      <c r="O37" s="1194"/>
      <c r="P37" s="1194"/>
      <c r="Q37" s="1194"/>
      <c r="R37" s="1194"/>
      <c r="S37" s="1194"/>
      <c r="T37" s="1194"/>
      <c r="U37" s="1194"/>
      <c r="V37" s="1194"/>
      <c r="W37" s="1194"/>
      <c r="X37" s="1194"/>
      <c r="Y37" s="1195"/>
      <c r="Z37" s="985"/>
      <c r="AA37" s="1026"/>
      <c r="AB37" s="1026"/>
      <c r="AC37" s="1026"/>
      <c r="AD37" s="1026"/>
      <c r="AE37" s="1026"/>
      <c r="AF37" s="1026"/>
      <c r="AG37" s="1026"/>
      <c r="AH37" s="1026"/>
      <c r="AI37" s="1026"/>
      <c r="AJ37" s="1026"/>
    </row>
    <row r="38" spans="1:36" ht="23.4" customHeight="1" x14ac:dyDescent="0.3">
      <c r="A38" s="940" t="s">
        <v>54</v>
      </c>
      <c r="B38" s="933" t="s">
        <v>231</v>
      </c>
      <c r="C38" s="1003"/>
      <c r="D38" s="1003"/>
      <c r="E38" s="1005" t="s">
        <v>77</v>
      </c>
      <c r="F38" s="1002"/>
      <c r="G38" s="1002"/>
      <c r="H38" s="939">
        <f>IF(C38&lt;&gt;"",'[2]CBL Score Standard'!$D94,IF(D38&lt;&gt;"",SUM('[2]CBL Score Standard'!$D94:$E94),IF(E38&lt;&gt;"",SUM('[2]CBL Score Standard'!$D94:$F94),IF(F38&lt;&gt;"",SUM('[2]CBL Score Standard'!$D94:$G94),IF(G38&lt;&gt;"",SUM('[2]CBL Score Standard'!$D94:$H94,0))))))</f>
        <v>1.4084507042253521E-2</v>
      </c>
      <c r="K38" s="1211" t="s">
        <v>133</v>
      </c>
      <c r="L38" s="1211" t="s">
        <v>91</v>
      </c>
      <c r="M38" s="1182" t="s">
        <v>75</v>
      </c>
      <c r="N38" s="1184" t="s">
        <v>134</v>
      </c>
      <c r="O38" s="1184" t="s">
        <v>135</v>
      </c>
      <c r="P38" s="1037" t="s">
        <v>136</v>
      </c>
      <c r="Q38" s="1037" t="s">
        <v>137</v>
      </c>
      <c r="R38" s="1037" t="s">
        <v>138</v>
      </c>
      <c r="S38" s="1212" t="s">
        <v>139</v>
      </c>
      <c r="T38" s="1191" t="s">
        <v>344</v>
      </c>
      <c r="U38" s="1191" t="s">
        <v>342</v>
      </c>
      <c r="V38" s="1191"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940" t="s">
        <v>53</v>
      </c>
      <c r="B39" s="933" t="s">
        <v>371</v>
      </c>
      <c r="C39" s="1003"/>
      <c r="D39" s="1004"/>
      <c r="E39" s="132" t="s">
        <v>77</v>
      </c>
      <c r="F39" s="1002"/>
      <c r="G39" s="1002"/>
      <c r="H39" s="939">
        <f>IF(C39&lt;&gt;"",'[2]CBL Score Standard'!$D95,IF(D39&lt;&gt;"",SUM('[2]CBL Score Standard'!$D95:$E95),IF(E39&lt;&gt;"",SUM('[2]CBL Score Standard'!$D95:$F95),IF(F39&lt;&gt;"",SUM('[2]CBL Score Standard'!$D95:$G95),IF(G39&lt;&gt;"",SUM('[2]CBL Score Standard'!$D95:$H95,0))))))</f>
        <v>3.7340320995741895E-2</v>
      </c>
      <c r="K39" s="1197"/>
      <c r="L39" s="1197"/>
      <c r="M39" s="1183"/>
      <c r="N39" s="1190"/>
      <c r="O39" s="1185"/>
      <c r="P39" s="888" t="s">
        <v>141</v>
      </c>
      <c r="Q39" s="1031"/>
      <c r="R39" s="1031"/>
      <c r="S39" s="1210"/>
      <c r="T39" s="1191"/>
      <c r="U39" s="1191"/>
      <c r="V39" s="1191"/>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x14ac:dyDescent="0.3">
      <c r="A40" s="940" t="s">
        <v>53</v>
      </c>
      <c r="B40" s="933" t="s">
        <v>223</v>
      </c>
      <c r="C40" s="1003"/>
      <c r="D40" s="1003"/>
      <c r="E40" s="1004"/>
      <c r="F40" s="1002"/>
      <c r="G40" s="1002"/>
      <c r="H40" s="939" t="b">
        <f>IF(C40&lt;&gt;"",'[2]CBL Score Standard'!$D96,IF(D40&lt;&gt;"",SUM('[2]CBL Score Standard'!$D96:$E96),IF(E40&lt;&gt;"",SUM('[2]CBL Score Standard'!$D96:$F96),IF(F40&lt;&gt;"",SUM('[2]CBL Score Standard'!$D96:$G96),IF(G40&lt;&gt;"",SUM('[2]CBL Score Standard'!$D96:$H96,0))))))</f>
        <v>0</v>
      </c>
      <c r="K40" s="1028" t="s">
        <v>142</v>
      </c>
      <c r="L40" s="1028" t="s">
        <v>143</v>
      </c>
      <c r="M40" s="934" t="s">
        <v>7</v>
      </c>
      <c r="N40" s="889" t="s">
        <v>56</v>
      </c>
      <c r="O40" s="923" t="s">
        <v>663</v>
      </c>
      <c r="P40" s="964" t="s">
        <v>145</v>
      </c>
      <c r="Q40" s="892" t="s">
        <v>212</v>
      </c>
      <c r="R40" s="898" t="s">
        <v>213</v>
      </c>
      <c r="S40" s="919"/>
      <c r="T40" s="620"/>
      <c r="U40" s="997"/>
      <c r="V40" s="997" t="str">
        <f t="shared" ref="V40:V56" si="7">IF(AND(W40="Y",X40="Y"),"Passed",IF(T40="M","Passed", ""))</f>
        <v>Passed</v>
      </c>
      <c r="W40" s="997" t="s">
        <v>377</v>
      </c>
      <c r="X40" s="997" t="s">
        <v>377</v>
      </c>
      <c r="Y40" s="899" t="s">
        <v>214</v>
      </c>
      <c r="Z40" s="981">
        <f t="shared" ref="Z40:Z55" ca="1" si="8">DATEDIF(AA40,AB40,"m")/12+DATEDIF(AC40,AD40,"m")/12+DATEDIF(AE40,AF40,"m")/12+DATEDIF(AG40,AH40,"m")/12+DATEDIF(AI40,AJ40,"m")/12</f>
        <v>2.25</v>
      </c>
      <c r="AA40" s="982">
        <v>43313</v>
      </c>
      <c r="AB40" s="982">
        <f ca="1">TODAY()</f>
        <v>44144</v>
      </c>
      <c r="AC40" s="982"/>
      <c r="AD40" s="982"/>
      <c r="AE40" s="980"/>
      <c r="AF40" s="980"/>
      <c r="AG40" s="980"/>
      <c r="AH40" s="980"/>
      <c r="AI40" s="980"/>
      <c r="AJ40" s="980"/>
    </row>
    <row r="41" spans="1:36" ht="41.4" x14ac:dyDescent="0.3">
      <c r="A41" s="940" t="s">
        <v>53</v>
      </c>
      <c r="B41" s="933" t="s">
        <v>226</v>
      </c>
      <c r="C41" s="1003"/>
      <c r="D41" s="1003"/>
      <c r="E41" s="1004"/>
      <c r="F41" s="1002"/>
      <c r="G41" s="1002"/>
      <c r="H41" s="939" t="b">
        <f>IF(C41&lt;&gt;"",'[2]CBL Score Standard'!$D97,IF(D41&lt;&gt;"",SUM('[2]CBL Score Standard'!$D97:$E97),IF(E41&lt;&gt;"",SUM('[2]CBL Score Standard'!$D97:$F97),IF(F41&lt;&gt;"",SUM('[2]CBL Score Standard'!$D97:$G97),IF(G41&lt;&gt;"",SUM('[2]CBL Score Standard'!$D97:$H97,0))))))</f>
        <v>0</v>
      </c>
      <c r="K41" s="1029"/>
      <c r="L41" s="1029"/>
      <c r="M41" s="934" t="s">
        <v>7</v>
      </c>
      <c r="N41" s="889" t="s">
        <v>56</v>
      </c>
      <c r="O41" s="923" t="s">
        <v>215</v>
      </c>
      <c r="P41" s="966"/>
      <c r="Q41" s="892" t="s">
        <v>164</v>
      </c>
      <c r="R41" s="898" t="s">
        <v>207</v>
      </c>
      <c r="S41" s="919"/>
      <c r="T41" s="620"/>
      <c r="U41" s="997"/>
      <c r="V41" s="997" t="str">
        <f t="shared" si="7"/>
        <v>Passed</v>
      </c>
      <c r="W41" s="997" t="s">
        <v>377</v>
      </c>
      <c r="X41" s="997" t="s">
        <v>377</v>
      </c>
      <c r="Y41" s="902" t="s">
        <v>216</v>
      </c>
      <c r="Z41" s="981">
        <f t="shared" ca="1" si="8"/>
        <v>2.25</v>
      </c>
      <c r="AA41" s="982">
        <v>43313</v>
      </c>
      <c r="AB41" s="982">
        <f ca="1">TODAY()</f>
        <v>44144</v>
      </c>
      <c r="AC41" s="982"/>
      <c r="AD41" s="982"/>
      <c r="AE41" s="980"/>
      <c r="AF41" s="980"/>
      <c r="AG41" s="980"/>
      <c r="AH41" s="980"/>
      <c r="AI41" s="980"/>
      <c r="AJ41" s="980"/>
    </row>
    <row r="42" spans="1:36" ht="41.4"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29"/>
      <c r="L42" s="1029"/>
      <c r="M42" s="934" t="s">
        <v>7</v>
      </c>
      <c r="N42" s="889" t="s">
        <v>55</v>
      </c>
      <c r="O42" s="927" t="s">
        <v>664</v>
      </c>
      <c r="P42" s="966"/>
      <c r="Q42" s="976" t="s">
        <v>653</v>
      </c>
      <c r="R42" s="976" t="s">
        <v>654</v>
      </c>
      <c r="S42" s="919"/>
      <c r="T42" s="620"/>
      <c r="U42" s="997"/>
      <c r="V42" s="997" t="str">
        <f t="shared" si="7"/>
        <v>Passed</v>
      </c>
      <c r="W42" s="997" t="s">
        <v>377</v>
      </c>
      <c r="X42" s="997" t="s">
        <v>377</v>
      </c>
      <c r="Y42" s="905" t="s">
        <v>249</v>
      </c>
      <c r="Z42" s="981">
        <f t="shared" ca="1" si="8"/>
        <v>2.8333333333333335</v>
      </c>
      <c r="AA42" s="982">
        <v>43102</v>
      </c>
      <c r="AB42" s="982">
        <f ca="1">TODAY()</f>
        <v>44144</v>
      </c>
      <c r="AC42" s="982"/>
      <c r="AD42" s="982"/>
      <c r="AE42" s="980"/>
      <c r="AF42" s="980"/>
      <c r="AG42" s="980"/>
      <c r="AH42" s="980"/>
      <c r="AI42" s="980"/>
      <c r="AJ42" s="980"/>
    </row>
    <row r="43" spans="1:36" ht="55.2" x14ac:dyDescent="0.3">
      <c r="A43" s="940" t="s">
        <v>0</v>
      </c>
      <c r="B43" s="933" t="s">
        <v>426</v>
      </c>
      <c r="C43" s="1003"/>
      <c r="D43" s="1002"/>
      <c r="E43" s="1002"/>
      <c r="F43" s="1002" t="s">
        <v>77</v>
      </c>
      <c r="G43" s="1002"/>
      <c r="H43" s="939">
        <f>IF(C43&lt;&gt;"",'[2]CBL Score Standard'!$D99,IF(D43&lt;&gt;"",SUM('[2]CBL Score Standard'!$D99:$E99),IF(E43&lt;&gt;"",SUM('[2]CBL Score Standard'!$D99:$F99),IF(F43&lt;&gt;"",SUM('[2]CBL Score Standard'!$D99:$G99),IF(G43&lt;&gt;"",SUM('[2]CBL Score Standard'!$D99:$H99,0))))))</f>
        <v>9.5957237736164644E-2</v>
      </c>
      <c r="K43" s="1029"/>
      <c r="L43" s="1029"/>
      <c r="M43" s="934" t="s">
        <v>7</v>
      </c>
      <c r="N43" s="889" t="s">
        <v>55</v>
      </c>
      <c r="O43" s="923" t="s">
        <v>448</v>
      </c>
      <c r="P43" s="965"/>
      <c r="Q43" s="976" t="s">
        <v>655</v>
      </c>
      <c r="R43" s="976" t="s">
        <v>656</v>
      </c>
      <c r="S43" s="919"/>
      <c r="T43" s="620"/>
      <c r="U43" s="997"/>
      <c r="V43" s="997" t="str">
        <f t="shared" si="7"/>
        <v>Passed</v>
      </c>
      <c r="W43" s="997" t="s">
        <v>377</v>
      </c>
      <c r="X43" s="997" t="s">
        <v>377</v>
      </c>
      <c r="Y43" s="902" t="s">
        <v>219</v>
      </c>
      <c r="Z43" s="981">
        <f t="shared" ca="1" si="8"/>
        <v>2.8333333333333335</v>
      </c>
      <c r="AA43" s="982">
        <v>43102</v>
      </c>
      <c r="AB43" s="982">
        <f ca="1">TODAY()</f>
        <v>44144</v>
      </c>
      <c r="AC43" s="982"/>
      <c r="AD43" s="982"/>
      <c r="AE43" s="980"/>
      <c r="AF43" s="980"/>
      <c r="AG43" s="980"/>
      <c r="AH43" s="980"/>
      <c r="AI43" s="980"/>
      <c r="AJ43" s="980"/>
    </row>
    <row r="44" spans="1:36" ht="26.4" x14ac:dyDescent="0.3">
      <c r="A44" s="940" t="s">
        <v>41</v>
      </c>
      <c r="B44" s="933" t="s">
        <v>450</v>
      </c>
      <c r="C44" s="1002"/>
      <c r="D44" s="1002"/>
      <c r="E44" s="1002"/>
      <c r="F44" s="1002" t="s">
        <v>77</v>
      </c>
      <c r="G44" s="1002"/>
      <c r="H44" s="939">
        <f>IF(C44&lt;&gt;"",'[2]CBL Score Standard'!$D100,IF(D44&lt;&gt;"",SUM('[2]CBL Score Standard'!$D100:$E100),IF(E44&lt;&gt;"",SUM('[2]CBL Score Standard'!$D100:$F100),IF(F44&lt;&gt;"",SUM('[2]CBL Score Standard'!$D100:$G100),IF(G44&lt;&gt;"",SUM('[2]CBL Score Standard'!$D100:$H100,0))))))</f>
        <v>0.18686632864525554</v>
      </c>
      <c r="K44" s="1029"/>
      <c r="L44" s="1029"/>
      <c r="M44" s="934" t="s">
        <v>7</v>
      </c>
      <c r="N44" s="889" t="s">
        <v>55</v>
      </c>
      <c r="O44" s="923" t="s">
        <v>185</v>
      </c>
      <c r="P44" s="1028" t="s">
        <v>145</v>
      </c>
      <c r="Q44" s="976" t="s">
        <v>220</v>
      </c>
      <c r="R44" s="976" t="s">
        <v>270</v>
      </c>
      <c r="S44" s="889"/>
      <c r="T44" s="997"/>
      <c r="U44" s="997"/>
      <c r="V44" s="997" t="str">
        <f t="shared" si="7"/>
        <v/>
      </c>
      <c r="W44" s="997" t="s">
        <v>377</v>
      </c>
      <c r="X44" s="997" t="s">
        <v>378</v>
      </c>
      <c r="Y44" s="902" t="s">
        <v>186</v>
      </c>
      <c r="Z44" s="981">
        <f t="shared" si="8"/>
        <v>0</v>
      </c>
      <c r="AA44" s="982"/>
      <c r="AB44" s="982"/>
      <c r="AC44" s="982"/>
      <c r="AD44" s="982"/>
      <c r="AE44" s="980"/>
      <c r="AF44" s="980"/>
      <c r="AG44" s="980"/>
      <c r="AH44" s="980"/>
      <c r="AI44" s="980"/>
      <c r="AJ44" s="980"/>
    </row>
    <row r="45" spans="1:36" ht="27.6" x14ac:dyDescent="0.3">
      <c r="A45" s="940" t="s">
        <v>41</v>
      </c>
      <c r="B45" s="933" t="s">
        <v>178</v>
      </c>
      <c r="C45" s="1003"/>
      <c r="D45" s="1002"/>
      <c r="E45" s="1002"/>
      <c r="F45" s="1002" t="s">
        <v>77</v>
      </c>
      <c r="G45" s="1002"/>
      <c r="H45" s="939">
        <f>IF(C45&lt;&gt;"",'[2]CBL Score Standard'!$D101,IF(D45&lt;&gt;"",SUM('[2]CBL Score Standard'!$D101:$E101),IF(E45&lt;&gt;"",SUM('[2]CBL Score Standard'!$D101:$F101),IF(F45&lt;&gt;"",SUM('[2]CBL Score Standard'!$D101:$G101),IF(G45&lt;&gt;"",SUM('[2]CBL Score Standard'!$D101:$H101,0))))))</f>
        <v>9.5957237736164644E-2</v>
      </c>
      <c r="K45" s="1029"/>
      <c r="L45" s="1029"/>
      <c r="M45" s="934" t="s">
        <v>7</v>
      </c>
      <c r="N45" s="889" t="s">
        <v>55</v>
      </c>
      <c r="O45" s="923" t="s">
        <v>694</v>
      </c>
      <c r="P45" s="995">
        <v>43539</v>
      </c>
      <c r="Q45" s="976" t="s">
        <v>658</v>
      </c>
      <c r="R45" s="976" t="s">
        <v>657</v>
      </c>
      <c r="S45" s="889"/>
      <c r="T45" s="997"/>
      <c r="U45" s="997"/>
      <c r="V45" s="997" t="str">
        <f t="shared" si="7"/>
        <v/>
      </c>
      <c r="W45" s="997" t="s">
        <v>377</v>
      </c>
      <c r="X45" s="997" t="s">
        <v>378</v>
      </c>
      <c r="Y45" s="902" t="s">
        <v>186</v>
      </c>
      <c r="Z45" s="981">
        <f t="shared" si="8"/>
        <v>0</v>
      </c>
      <c r="AA45" s="982"/>
      <c r="AB45" s="982"/>
      <c r="AC45" s="982"/>
      <c r="AD45" s="982"/>
      <c r="AE45" s="980"/>
      <c r="AF45" s="980"/>
      <c r="AG45" s="980"/>
      <c r="AH45" s="980"/>
      <c r="AI45" s="980"/>
      <c r="AJ45" s="980"/>
    </row>
    <row r="46" spans="1:36" ht="27.6"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995">
        <v>43607</v>
      </c>
      <c r="Q46" s="892" t="s">
        <v>221</v>
      </c>
      <c r="R46" s="898" t="s">
        <v>200</v>
      </c>
      <c r="S46" s="919" t="s">
        <v>258</v>
      </c>
      <c r="T46" s="620" t="s">
        <v>72</v>
      </c>
      <c r="U46" s="995">
        <v>43607</v>
      </c>
      <c r="V46" s="997" t="str">
        <f t="shared" si="7"/>
        <v>Passed</v>
      </c>
      <c r="W46" s="997" t="s">
        <v>377</v>
      </c>
      <c r="X46" s="997" t="s">
        <v>377</v>
      </c>
      <c r="Y46" s="899" t="s">
        <v>222</v>
      </c>
      <c r="Z46" s="981">
        <f t="shared" ca="1" si="8"/>
        <v>2.8333333333333335</v>
      </c>
      <c r="AA46" s="982">
        <v>43102</v>
      </c>
      <c r="AB46" s="982">
        <f ca="1">TODAY()</f>
        <v>44144</v>
      </c>
      <c r="AC46" s="982"/>
      <c r="AD46" s="982"/>
      <c r="AE46" s="980"/>
      <c r="AF46" s="980"/>
      <c r="AG46" s="980"/>
      <c r="AH46" s="980"/>
      <c r="AI46" s="980"/>
      <c r="AJ46" s="980"/>
    </row>
    <row r="47" spans="1:36" ht="27.6" x14ac:dyDescent="0.3">
      <c r="A47" s="940" t="s">
        <v>144</v>
      </c>
      <c r="B47" s="933" t="s">
        <v>372</v>
      </c>
      <c r="C47" s="1002"/>
      <c r="D47" s="1002"/>
      <c r="E47" s="1002"/>
      <c r="F47" s="1002" t="s">
        <v>77</v>
      </c>
      <c r="G47" s="1002"/>
      <c r="H47" s="939">
        <f>IF(C47&lt;&gt;"",'[2]CBL Score Standard'!$D103,IF(D47&lt;&gt;"",SUM('[2]CBL Score Standard'!$D103:$E103),IF(E47&lt;&gt;"",SUM('[2]CBL Score Standard'!$D103:$F103),IF(F47&lt;&gt;"",SUM('[2]CBL Score Standard'!$D103:$G103),IF(G47&lt;&gt;"",SUM('[2]CBL Score Standard'!$D103:$H103,0))))))</f>
        <v>0.18686632864525554</v>
      </c>
      <c r="K47" s="1029"/>
      <c r="L47" s="1029"/>
      <c r="M47" s="934" t="s">
        <v>7</v>
      </c>
      <c r="N47" s="889" t="s">
        <v>53</v>
      </c>
      <c r="O47" s="923" t="s">
        <v>223</v>
      </c>
      <c r="P47" s="906">
        <v>43621</v>
      </c>
      <c r="Q47" s="891" t="s">
        <v>224</v>
      </c>
      <c r="R47" s="907" t="s">
        <v>225</v>
      </c>
      <c r="S47" s="889"/>
      <c r="T47" s="620"/>
      <c r="U47" s="997"/>
      <c r="V47" s="997" t="str">
        <f t="shared" si="7"/>
        <v/>
      </c>
      <c r="W47" s="997" t="s">
        <v>378</v>
      </c>
      <c r="X47" s="997" t="s">
        <v>378</v>
      </c>
      <c r="Y47" s="908" t="s">
        <v>632</v>
      </c>
      <c r="Z47" s="981">
        <f t="shared" si="8"/>
        <v>0</v>
      </c>
      <c r="AA47" s="982"/>
      <c r="AB47" s="982"/>
      <c r="AC47" s="982"/>
      <c r="AD47" s="982"/>
      <c r="AE47" s="980"/>
      <c r="AF47" s="980"/>
      <c r="AG47" s="980"/>
      <c r="AH47" s="980"/>
      <c r="AI47" s="980"/>
      <c r="AJ47" s="980"/>
    </row>
    <row r="48" spans="1:36" ht="39.6" x14ac:dyDescent="0.3">
      <c r="A48" s="940" t="s">
        <v>144</v>
      </c>
      <c r="B48" s="933" t="s">
        <v>373</v>
      </c>
      <c r="C48" s="1002"/>
      <c r="D48" s="1002"/>
      <c r="E48" s="1002"/>
      <c r="F48" s="1002" t="s">
        <v>77</v>
      </c>
      <c r="G48" s="1002"/>
      <c r="H48" s="939">
        <f>IF(C48&lt;&gt;"",'[2]CBL Score Standard'!$D104,IF(D48&lt;&gt;"",SUM('[2]CBL Score Standard'!$D104:$E104),IF(E48&lt;&gt;"",SUM('[2]CBL Score Standard'!$D104:$F104),IF(F48&lt;&gt;"",SUM('[2]CBL Score Standard'!$D104:$G104),IF(G48&lt;&gt;"",SUM('[2]CBL Score Standard'!$D104:$H104,0))))))</f>
        <v>0.18686632864525554</v>
      </c>
      <c r="K48" s="1029"/>
      <c r="L48" s="1029"/>
      <c r="M48" s="934" t="s">
        <v>7</v>
      </c>
      <c r="N48" s="889" t="s">
        <v>53</v>
      </c>
      <c r="O48" s="923" t="s">
        <v>226</v>
      </c>
      <c r="P48" s="906">
        <v>43602</v>
      </c>
      <c r="Q48" s="891" t="s">
        <v>227</v>
      </c>
      <c r="R48" s="907" t="s">
        <v>228</v>
      </c>
      <c r="S48" s="889"/>
      <c r="T48" s="997"/>
      <c r="U48" s="997"/>
      <c r="V48" s="997" t="str">
        <f t="shared" si="7"/>
        <v/>
      </c>
      <c r="W48" s="997" t="s">
        <v>378</v>
      </c>
      <c r="X48" s="997" t="s">
        <v>378</v>
      </c>
      <c r="Y48" s="908" t="s">
        <v>633</v>
      </c>
      <c r="Z48" s="981">
        <f t="shared" si="8"/>
        <v>0</v>
      </c>
      <c r="AA48" s="982"/>
      <c r="AB48" s="982"/>
      <c r="AC48" s="982"/>
      <c r="AD48" s="982"/>
      <c r="AE48" s="980"/>
      <c r="AF48" s="980"/>
      <c r="AG48" s="980"/>
      <c r="AH48" s="980"/>
      <c r="AI48" s="980"/>
      <c r="AJ48" s="980"/>
    </row>
    <row r="49" spans="1:36" ht="27.6" x14ac:dyDescent="0.3">
      <c r="A49" s="940" t="s">
        <v>144</v>
      </c>
      <c r="B49" s="933" t="s">
        <v>452</v>
      </c>
      <c r="C49" s="1002"/>
      <c r="D49" s="1002"/>
      <c r="E49" s="1002" t="s">
        <v>77</v>
      </c>
      <c r="F49" s="1002"/>
      <c r="G49" s="1002"/>
      <c r="H49" s="939">
        <f>IF(C49&lt;&gt;"",'[2]CBL Score Standard'!$D105,IF(D49&lt;&gt;"",SUM('[2]CBL Score Standard'!$D105:$E105),IF(E49&lt;&gt;"",SUM('[2]CBL Score Standard'!$D105:$F105),IF(F49&lt;&gt;"",SUM('[2]CBL Score Standard'!$D105:$G105),IF(G49&lt;&gt;"",SUM('[2]CBL Score Standard'!$D105:$H105,0))))))</f>
        <v>0.16558973290057469</v>
      </c>
      <c r="K49" s="1029"/>
      <c r="L49" s="1029"/>
      <c r="M49" s="934" t="s">
        <v>7</v>
      </c>
      <c r="N49" s="889" t="s">
        <v>59</v>
      </c>
      <c r="O49" s="925" t="s">
        <v>684</v>
      </c>
      <c r="P49" s="906">
        <v>43623</v>
      </c>
      <c r="Q49" s="891" t="s">
        <v>153</v>
      </c>
      <c r="R49" s="907" t="s">
        <v>156</v>
      </c>
      <c r="S49" s="919" t="s">
        <v>258</v>
      </c>
      <c r="T49" s="998" t="s">
        <v>72</v>
      </c>
      <c r="U49" s="1000">
        <v>43754</v>
      </c>
      <c r="V49" s="1001" t="s">
        <v>374</v>
      </c>
      <c r="W49" s="997" t="s">
        <v>378</v>
      </c>
      <c r="X49" s="997" t="s">
        <v>377</v>
      </c>
      <c r="Y49" s="908" t="s">
        <v>631</v>
      </c>
      <c r="Z49" s="981">
        <f t="shared" ca="1" si="8"/>
        <v>2.8333333333333335</v>
      </c>
      <c r="AA49" s="982">
        <v>43102</v>
      </c>
      <c r="AB49" s="982">
        <f ca="1">TODAY()</f>
        <v>44144</v>
      </c>
      <c r="AC49" s="982"/>
      <c r="AD49" s="982"/>
      <c r="AE49" s="980"/>
      <c r="AF49" s="980"/>
      <c r="AG49" s="980"/>
      <c r="AH49" s="980"/>
      <c r="AI49" s="980"/>
      <c r="AJ49" s="980"/>
    </row>
    <row r="50" spans="1:36" ht="27.6" x14ac:dyDescent="0.3">
      <c r="A50" s="940" t="s">
        <v>144</v>
      </c>
      <c r="B50" s="933" t="s">
        <v>517</v>
      </c>
      <c r="C50" s="1002"/>
      <c r="D50" s="1002"/>
      <c r="E50" s="1002" t="s">
        <v>77</v>
      </c>
      <c r="F50" s="1002"/>
      <c r="G50" s="1002"/>
      <c r="H50" s="939">
        <f>IF(C50&lt;&gt;"",'[2]CBL Score Standard'!$D106,IF(D50&lt;&gt;"",SUM('[2]CBL Score Standard'!$D106:$E106),IF(E50&lt;&gt;"",SUM('[2]CBL Score Standard'!$D106:$F106),IF(F50&lt;&gt;"",SUM('[2]CBL Score Standard'!$D106:$G106),IF(G50&lt;&gt;"",SUM('[2]CBL Score Standard'!$D106:$H106,0))))))</f>
        <v>0.16558973290057469</v>
      </c>
      <c r="K50" s="1029"/>
      <c r="L50" s="1029"/>
      <c r="M50" s="934" t="s">
        <v>7</v>
      </c>
      <c r="N50" s="889" t="s">
        <v>59</v>
      </c>
      <c r="O50" s="925" t="s">
        <v>683</v>
      </c>
      <c r="P50" s="906">
        <v>43623</v>
      </c>
      <c r="Q50" s="891" t="s">
        <v>153</v>
      </c>
      <c r="R50" s="907" t="s">
        <v>156</v>
      </c>
      <c r="S50" s="919" t="s">
        <v>258</v>
      </c>
      <c r="T50" s="998" t="s">
        <v>72</v>
      </c>
      <c r="U50" s="1000">
        <v>44008</v>
      </c>
      <c r="V50" s="1001" t="s">
        <v>374</v>
      </c>
      <c r="W50" s="997" t="s">
        <v>378</v>
      </c>
      <c r="X50" s="997" t="s">
        <v>377</v>
      </c>
      <c r="Y50" s="908" t="s">
        <v>631</v>
      </c>
      <c r="Z50" s="981">
        <f t="shared" si="8"/>
        <v>0</v>
      </c>
      <c r="AA50" s="982"/>
      <c r="AB50" s="982"/>
      <c r="AC50" s="982"/>
      <c r="AD50" s="982"/>
      <c r="AE50" s="980"/>
      <c r="AF50" s="980"/>
      <c r="AG50" s="980"/>
      <c r="AH50" s="980"/>
      <c r="AI50" s="980"/>
      <c r="AJ50" s="980"/>
    </row>
    <row r="51" spans="1:36" ht="41.4" x14ac:dyDescent="0.3">
      <c r="A51" s="940" t="s">
        <v>144</v>
      </c>
      <c r="B51" s="933" t="s">
        <v>661</v>
      </c>
      <c r="C51" s="1002"/>
      <c r="D51" s="1002"/>
      <c r="E51" s="1002" t="s">
        <v>77</v>
      </c>
      <c r="F51" s="1002"/>
      <c r="G51" s="1002"/>
      <c r="H51" s="939">
        <f>IF(C51&lt;&gt;"",'[2]CBL Score Standard'!$D107,IF(D51&lt;&gt;"",SUM('[2]CBL Score Standard'!$D107:$E107),IF(E51&lt;&gt;"",SUM('[2]CBL Score Standard'!$D107:$F107),IF(F51&lt;&gt;"",SUM('[2]CBL Score Standard'!$D107:$G107),IF(G51&lt;&gt;"",SUM('[2]CBL Score Standard'!$D107:$H107,0))))))</f>
        <v>0.16558973290057469</v>
      </c>
      <c r="K51" s="1029"/>
      <c r="L51" s="1029"/>
      <c r="M51" s="934" t="s">
        <v>7</v>
      </c>
      <c r="N51" s="889" t="s">
        <v>56</v>
      </c>
      <c r="O51" s="925" t="s">
        <v>67</v>
      </c>
      <c r="P51" s="906"/>
      <c r="Q51" s="891"/>
      <c r="R51" s="907"/>
      <c r="S51" s="393" t="s">
        <v>258</v>
      </c>
      <c r="T51" s="394" t="s">
        <v>72</v>
      </c>
      <c r="U51" s="999">
        <v>44117</v>
      </c>
      <c r="V51" s="997" t="s">
        <v>374</v>
      </c>
      <c r="W51" s="997" t="s">
        <v>378</v>
      </c>
      <c r="X51" s="997" t="s">
        <v>378</v>
      </c>
      <c r="Y51" s="908" t="s">
        <v>634</v>
      </c>
      <c r="Z51" s="981">
        <f t="shared" si="8"/>
        <v>0</v>
      </c>
      <c r="AA51" s="982"/>
      <c r="AB51" s="982"/>
      <c r="AC51" s="982"/>
      <c r="AD51" s="982"/>
      <c r="AE51" s="980"/>
      <c r="AF51" s="980"/>
      <c r="AG51" s="980"/>
      <c r="AH51" s="980"/>
      <c r="AI51" s="980"/>
      <c r="AJ51" s="980"/>
    </row>
    <row r="52" spans="1:36" ht="27.6" x14ac:dyDescent="0.3">
      <c r="A52" s="940" t="s">
        <v>144</v>
      </c>
      <c r="B52" s="933" t="s">
        <v>662</v>
      </c>
      <c r="C52" s="1004"/>
      <c r="D52" s="1004"/>
      <c r="E52" s="1004" t="s">
        <v>77</v>
      </c>
      <c r="F52" s="1002"/>
      <c r="G52" s="1002"/>
      <c r="H52" s="939">
        <f>IF(C52&lt;&gt;"",'[2]CBL Score Standard'!$D108,IF(D52&lt;&gt;"",SUM('[2]CBL Score Standard'!$D108:$E108),IF(E52&lt;&gt;"",SUM('[2]CBL Score Standard'!$D108:$F108),IF(F52&lt;&gt;"",SUM('[2]CBL Score Standard'!$D108:$G108),IF(G52&lt;&gt;"",SUM('[2]CBL Score Standard'!$D108:$H108,0))))))</f>
        <v>0.16558973290057469</v>
      </c>
      <c r="K52" s="1029"/>
      <c r="L52" s="1029"/>
      <c r="M52" s="934" t="s">
        <v>7</v>
      </c>
      <c r="N52" s="889" t="s">
        <v>55</v>
      </c>
      <c r="O52" s="925" t="s">
        <v>1</v>
      </c>
      <c r="P52" s="906"/>
      <c r="Q52" s="891"/>
      <c r="R52" s="907"/>
      <c r="S52" s="393" t="s">
        <v>258</v>
      </c>
      <c r="T52" s="394" t="s">
        <v>72</v>
      </c>
      <c r="U52" s="999">
        <v>44104</v>
      </c>
      <c r="V52" s="997" t="s">
        <v>374</v>
      </c>
      <c r="W52" s="997" t="s">
        <v>378</v>
      </c>
      <c r="X52" s="997" t="s">
        <v>378</v>
      </c>
      <c r="Y52" s="908" t="s">
        <v>635</v>
      </c>
      <c r="Z52" s="981">
        <f t="shared" si="8"/>
        <v>0</v>
      </c>
      <c r="AA52" s="982"/>
      <c r="AB52" s="982"/>
      <c r="AC52" s="982"/>
      <c r="AD52" s="982"/>
      <c r="AE52" s="980"/>
      <c r="AF52" s="980"/>
      <c r="AG52" s="980"/>
      <c r="AH52" s="980"/>
      <c r="AI52" s="980"/>
      <c r="AJ52" s="980"/>
    </row>
    <row r="53" spans="1:36" ht="41.4" x14ac:dyDescent="0.3">
      <c r="A53" s="940" t="s">
        <v>144</v>
      </c>
      <c r="B53" s="933" t="s">
        <v>187</v>
      </c>
      <c r="C53" s="1003"/>
      <c r="D53" s="1002"/>
      <c r="E53" s="1005" t="s">
        <v>77</v>
      </c>
      <c r="F53" s="1002"/>
      <c r="G53" s="1002"/>
      <c r="H53" s="939">
        <f>IF(C53&lt;&gt;"",'[2]CBL Score Standard'!$D109,IF(D53&lt;&gt;"",SUM('[2]CBL Score Standard'!$D109:$E109),IF(E53&lt;&gt;"",SUM('[2]CBL Score Standard'!$D109:$F109),IF(F53&lt;&gt;"",SUM('[2]CBL Score Standard'!$D109:$G109),IF(G53&lt;&gt;"",SUM('[2]CBL Score Standard'!$D109:$H109,0))))))</f>
        <v>7.468064199148379E-2</v>
      </c>
      <c r="K53" s="1029"/>
      <c r="L53" s="1029"/>
      <c r="M53" s="934" t="s">
        <v>7</v>
      </c>
      <c r="N53" s="889" t="s">
        <v>56</v>
      </c>
      <c r="O53" s="925" t="s">
        <v>419</v>
      </c>
      <c r="P53" s="906">
        <v>43684</v>
      </c>
      <c r="Q53" s="891" t="s">
        <v>420</v>
      </c>
      <c r="R53" s="907" t="s">
        <v>420</v>
      </c>
      <c r="S53" s="889" t="s">
        <v>258</v>
      </c>
      <c r="T53" s="998" t="s">
        <v>72</v>
      </c>
      <c r="U53" s="1000">
        <v>43684</v>
      </c>
      <c r="V53" s="997" t="s">
        <v>374</v>
      </c>
      <c r="W53" s="997" t="s">
        <v>378</v>
      </c>
      <c r="X53" s="997" t="s">
        <v>378</v>
      </c>
      <c r="Y53" s="973" t="s">
        <v>630</v>
      </c>
      <c r="Z53" s="981">
        <f t="shared" ca="1" si="8"/>
        <v>2.25</v>
      </c>
      <c r="AA53" s="982">
        <v>43313</v>
      </c>
      <c r="AB53" s="982">
        <f ca="1">TODAY()</f>
        <v>44144</v>
      </c>
      <c r="AC53" s="982"/>
      <c r="AD53" s="982"/>
      <c r="AE53" s="980"/>
      <c r="AF53" s="980"/>
      <c r="AG53" s="980"/>
      <c r="AH53" s="980"/>
      <c r="AI53" s="980"/>
      <c r="AJ53" s="980"/>
    </row>
    <row r="54" spans="1:36" ht="26.4" x14ac:dyDescent="0.3">
      <c r="A54" s="940" t="s">
        <v>144</v>
      </c>
      <c r="B54" s="933" t="s">
        <v>188</v>
      </c>
      <c r="C54" s="1003"/>
      <c r="D54" s="1002"/>
      <c r="E54" s="1002" t="s">
        <v>77</v>
      </c>
      <c r="F54" s="1002"/>
      <c r="G54" s="1002"/>
      <c r="H54" s="939">
        <f>IF(C54&lt;&gt;"",'[2]CBL Score Standard'!$D110,IF(D54&lt;&gt;"",SUM('[2]CBL Score Standard'!$D110:$E110),IF(E54&lt;&gt;"",SUM('[2]CBL Score Standard'!$D110:$F110),IF(F54&lt;&gt;"",SUM('[2]CBL Score Standard'!$D110:$G110),IF(G54&lt;&gt;"",SUM('[2]CBL Score Standard'!$D110:$H110,0))))))</f>
        <v>7.468064199148379E-2</v>
      </c>
      <c r="K54" s="1029"/>
      <c r="L54" s="1029"/>
      <c r="M54" s="934" t="s">
        <v>7</v>
      </c>
      <c r="N54" s="889" t="s">
        <v>56</v>
      </c>
      <c r="O54" s="925" t="s">
        <v>421</v>
      </c>
      <c r="P54" s="890" t="s">
        <v>230</v>
      </c>
      <c r="Q54" s="891" t="s">
        <v>230</v>
      </c>
      <c r="R54" s="907" t="s">
        <v>230</v>
      </c>
      <c r="S54" s="889"/>
      <c r="T54" s="997"/>
      <c r="U54" s="997"/>
      <c r="V54" s="997" t="str">
        <f t="shared" si="7"/>
        <v/>
      </c>
      <c r="W54" s="997" t="s">
        <v>378</v>
      </c>
      <c r="X54" s="997" t="s">
        <v>377</v>
      </c>
      <c r="Y54" s="973" t="s">
        <v>628</v>
      </c>
      <c r="Z54" s="981">
        <f t="shared" si="8"/>
        <v>0</v>
      </c>
      <c r="AA54" s="982"/>
      <c r="AB54" s="982"/>
      <c r="AC54" s="982"/>
      <c r="AD54" s="982"/>
      <c r="AE54" s="980"/>
      <c r="AF54" s="980"/>
      <c r="AG54" s="980"/>
      <c r="AH54" s="980"/>
      <c r="AI54" s="980"/>
      <c r="AJ54" s="980"/>
    </row>
    <row r="55" spans="1:36" s="883" customFormat="1" ht="27.6" x14ac:dyDescent="0.3">
      <c r="A55" s="940" t="s">
        <v>144</v>
      </c>
      <c r="B55" s="933" t="s">
        <v>189</v>
      </c>
      <c r="C55" s="1003"/>
      <c r="D55" s="1004"/>
      <c r="E55" s="1004" t="s">
        <v>77</v>
      </c>
      <c r="F55" s="1002"/>
      <c r="G55" s="1002"/>
      <c r="H55" s="939">
        <f>IF(C55&lt;&gt;"",'[2]CBL Score Standard'!$D111,IF(D55&lt;&gt;"",SUM('[2]CBL Score Standard'!$D111:$E111),IF(E55&lt;&gt;"",SUM('[2]CBL Score Standard'!$D111:$F111),IF(F55&lt;&gt;"",SUM('[2]CBL Score Standard'!$D111:$G111),IF(G55&lt;&gt;"",SUM('[2]CBL Score Standard'!$D111:$H111,0))))))</f>
        <v>3.7340320995741895E-2</v>
      </c>
      <c r="K55" s="1030"/>
      <c r="L55" s="1030"/>
      <c r="M55" s="934" t="s">
        <v>7</v>
      </c>
      <c r="N55" s="889" t="s">
        <v>54</v>
      </c>
      <c r="O55" s="925" t="s">
        <v>231</v>
      </c>
      <c r="P55" s="995">
        <v>43610</v>
      </c>
      <c r="Q55" s="892" t="s">
        <v>164</v>
      </c>
      <c r="R55" s="898" t="s">
        <v>165</v>
      </c>
      <c r="S55" s="889" t="s">
        <v>258</v>
      </c>
      <c r="T55" s="998" t="s">
        <v>72</v>
      </c>
      <c r="U55" s="999">
        <v>43756</v>
      </c>
      <c r="V55" s="1001" t="s">
        <v>374</v>
      </c>
      <c r="W55" s="997" t="s">
        <v>378</v>
      </c>
      <c r="X55" s="997" t="s">
        <v>378</v>
      </c>
      <c r="Y55" s="902" t="s">
        <v>232</v>
      </c>
      <c r="Z55" s="981">
        <f t="shared" si="8"/>
        <v>0</v>
      </c>
      <c r="AA55" s="982"/>
      <c r="AB55" s="982"/>
      <c r="AC55" s="982"/>
      <c r="AD55" s="982"/>
      <c r="AE55" s="980"/>
      <c r="AF55" s="980"/>
      <c r="AG55" s="980"/>
      <c r="AH55" s="980"/>
      <c r="AI55" s="980"/>
      <c r="AJ55" s="980"/>
    </row>
    <row r="56" spans="1:36" s="883" customFormat="1" x14ac:dyDescent="0.3">
      <c r="A56" s="940" t="s">
        <v>144</v>
      </c>
      <c r="B56" s="933" t="s">
        <v>190</v>
      </c>
      <c r="C56" s="1003"/>
      <c r="D56" s="1004"/>
      <c r="E56" s="1004" t="s">
        <v>77</v>
      </c>
      <c r="F56" s="1002"/>
      <c r="G56" s="1002"/>
      <c r="H56" s="939">
        <f>IF(C56&lt;&gt;"",'[2]CBL Score Standard'!$D112,IF(D56&lt;&gt;"",SUM('[2]CBL Score Standard'!$D112:$E112),IF(E56&lt;&gt;"",SUM('[2]CBL Score Standard'!$D112:$F112),IF(F56&lt;&gt;"",SUM('[2]CBL Score Standard'!$D112:$G112),IF(G56&lt;&gt;"",SUM('[2]CBL Score Standard'!$D112:$H112,0))))))</f>
        <v>3.7340320995741895E-2</v>
      </c>
      <c r="K56" s="884"/>
      <c r="L56" s="884"/>
      <c r="M56" s="884"/>
      <c r="N56" s="928"/>
      <c r="O56" s="884"/>
      <c r="P56" s="884"/>
      <c r="Q56" s="884"/>
      <c r="R56" s="884"/>
      <c r="S56" s="69"/>
      <c r="T56" s="84"/>
      <c r="U56" s="997"/>
      <c r="V56" s="997" t="str">
        <f t="shared" si="7"/>
        <v/>
      </c>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c r="E57" s="1002" t="s">
        <v>77</v>
      </c>
      <c r="F57" s="1002"/>
      <c r="G57" s="1002"/>
      <c r="H57" s="939">
        <f>IF(C57&lt;&gt;"",'[2]CBL Score Standard'!$D113,IF(D57&lt;&gt;"",SUM('[2]CBL Score Standard'!$D113:$E113),IF(E57&lt;&gt;"",SUM('[2]CBL Score Standard'!$D113:$F113),IF(F57&lt;&gt;"",SUM('[2]CBL Score Standard'!$D113:$G113),IF(G57&lt;&gt;"",SUM('[2]CBL Score Standard'!$D113:$H113,0))))))</f>
        <v>7.468064199148379E-2</v>
      </c>
      <c r="K57" s="1193" t="s">
        <v>233</v>
      </c>
      <c r="L57" s="1194"/>
      <c r="M57" s="1194"/>
      <c r="N57" s="1194"/>
      <c r="O57" s="1194"/>
      <c r="P57" s="1194"/>
      <c r="Q57" s="1194"/>
      <c r="R57" s="1194"/>
      <c r="S57" s="1194"/>
      <c r="T57" s="1194"/>
      <c r="U57" s="1194"/>
      <c r="V57" s="1194"/>
      <c r="W57" s="1194"/>
      <c r="X57" s="1194"/>
      <c r="Y57" s="1195"/>
      <c r="Z57" s="985"/>
      <c r="AA57" s="1026"/>
      <c r="AB57" s="1026"/>
      <c r="AC57" s="1026"/>
      <c r="AD57" s="1026"/>
      <c r="AE57" s="1026"/>
      <c r="AF57" s="1026"/>
      <c r="AG57" s="1026"/>
      <c r="AH57" s="1026"/>
      <c r="AI57" s="1026"/>
      <c r="AJ57" s="1026"/>
    </row>
    <row r="58" spans="1:36" ht="23.4" customHeight="1" x14ac:dyDescent="0.3">
      <c r="A58" s="940" t="s">
        <v>55</v>
      </c>
      <c r="B58" s="933" t="s">
        <v>419</v>
      </c>
      <c r="C58" s="1003"/>
      <c r="D58" s="1003"/>
      <c r="E58" s="132" t="s">
        <v>77</v>
      </c>
      <c r="F58" s="1002"/>
      <c r="G58" s="1002"/>
      <c r="H58" s="939">
        <f>IF(C58&lt;&gt;"",'[2]CBL Score Standard'!$D114,IF(D58&lt;&gt;"",SUM('[2]CBL Score Standard'!$D114:$E114),IF(E58&lt;&gt;"",SUM('[2]CBL Score Standard'!$D114:$F114),IF(F58&lt;&gt;"",SUM('[2]CBL Score Standard'!$D114:$G114),IF(G58&lt;&gt;"",SUM('[2]CBL Score Standard'!$D114:$H114,0))))))</f>
        <v>2.8169014084507043E-2</v>
      </c>
      <c r="K58" s="1211" t="s">
        <v>133</v>
      </c>
      <c r="L58" s="1211" t="s">
        <v>91</v>
      </c>
      <c r="M58" s="1182" t="s">
        <v>75</v>
      </c>
      <c r="N58" s="1184" t="s">
        <v>134</v>
      </c>
      <c r="O58" s="1184" t="s">
        <v>135</v>
      </c>
      <c r="P58" s="1037" t="s">
        <v>136</v>
      </c>
      <c r="Q58" s="1037" t="s">
        <v>137</v>
      </c>
      <c r="R58" s="1037" t="s">
        <v>138</v>
      </c>
      <c r="S58" s="1212" t="s">
        <v>139</v>
      </c>
      <c r="T58" s="1036"/>
      <c r="U58" s="1036"/>
      <c r="V58" s="1036"/>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940" t="s">
        <v>56</v>
      </c>
      <c r="B59" s="933" t="s">
        <v>421</v>
      </c>
      <c r="C59" s="1003"/>
      <c r="D59" s="1003"/>
      <c r="E59" s="1004"/>
      <c r="F59" s="1002"/>
      <c r="G59" s="1002"/>
      <c r="H59" s="939" t="b">
        <f>IF(C59&lt;&gt;"",'[2]CBL Score Standard'!$D115,IF(D59&lt;&gt;"",SUM('[2]CBL Score Standard'!$D115:$E115),IF(E59&lt;&gt;"",SUM('[2]CBL Score Standard'!$D115:$F115),IF(F59&lt;&gt;"",SUM('[2]CBL Score Standard'!$D115:$G115),IF(G59&lt;&gt;"",SUM('[2]CBL Score Standard'!$D115:$H115,0))))))</f>
        <v>0</v>
      </c>
      <c r="K59" s="1197"/>
      <c r="L59" s="1197"/>
      <c r="M59" s="1183"/>
      <c r="N59" s="1185"/>
      <c r="O59" s="1185"/>
      <c r="P59" s="888" t="s">
        <v>141</v>
      </c>
      <c r="Q59" s="1031"/>
      <c r="R59" s="1031"/>
      <c r="S59" s="1210"/>
      <c r="T59" s="1027" t="s">
        <v>344</v>
      </c>
      <c r="U59" s="1027" t="s">
        <v>342</v>
      </c>
      <c r="V59" s="1027" t="s">
        <v>343</v>
      </c>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206" t="s">
        <v>142</v>
      </c>
      <c r="L60" s="1206" t="s">
        <v>143</v>
      </c>
      <c r="M60" s="934" t="s">
        <v>8</v>
      </c>
      <c r="N60" s="910" t="s">
        <v>2</v>
      </c>
      <c r="O60" s="891" t="s">
        <v>234</v>
      </c>
      <c r="P60" s="911"/>
      <c r="Q60" s="909"/>
      <c r="R60" s="912"/>
      <c r="S60" s="889"/>
      <c r="T60" s="997"/>
      <c r="U60" s="997"/>
      <c r="V60" s="997" t="str">
        <f t="shared" ref="V60:V68" si="9">IF(AND(W60="Y",X60="Y"),"Passed",IF(T60="M","Passed", ""))</f>
        <v/>
      </c>
      <c r="W60" s="997" t="s">
        <v>378</v>
      </c>
      <c r="X60" s="997" t="s">
        <v>378</v>
      </c>
      <c r="Y60" s="908"/>
      <c r="Z60" s="981">
        <f t="shared" ref="Z60:Z67" si="10">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207"/>
      <c r="L61" s="1207"/>
      <c r="M61" s="934" t="s">
        <v>8</v>
      </c>
      <c r="N61" s="910" t="s">
        <v>63</v>
      </c>
      <c r="O61" s="891" t="s">
        <v>236</v>
      </c>
      <c r="P61" s="911"/>
      <c r="Q61" s="909"/>
      <c r="R61" s="912"/>
      <c r="S61" s="889"/>
      <c r="T61" s="997"/>
      <c r="U61" s="997"/>
      <c r="V61" s="997" t="str">
        <f t="shared" si="9"/>
        <v/>
      </c>
      <c r="W61" s="997" t="s">
        <v>378</v>
      </c>
      <c r="X61" s="997" t="s">
        <v>378</v>
      </c>
      <c r="Y61" s="908"/>
      <c r="Z61" s="981">
        <f t="shared" si="10"/>
        <v>0</v>
      </c>
      <c r="AA61" s="982"/>
      <c r="AB61" s="982"/>
      <c r="AC61" s="982"/>
      <c r="AD61" s="982"/>
      <c r="AE61" s="980"/>
      <c r="AF61" s="980"/>
      <c r="AG61" s="980"/>
      <c r="AH61" s="980"/>
      <c r="AI61" s="980"/>
      <c r="AJ61" s="980"/>
    </row>
    <row r="62" spans="1:36" x14ac:dyDescent="0.3">
      <c r="A62" s="940" t="s">
        <v>56</v>
      </c>
      <c r="B62" s="933" t="s">
        <v>67</v>
      </c>
      <c r="C62" s="1003"/>
      <c r="D62" s="1003"/>
      <c r="E62" s="1002" t="s">
        <v>77</v>
      </c>
      <c r="F62" s="1002"/>
      <c r="G62" s="1002"/>
      <c r="H62" s="939">
        <f>IF(C62&lt;&gt;"",'[2]CBL Score Standard'!$D118,IF(D62&lt;&gt;"",SUM('[2]CBL Score Standard'!$D118:$E118),IF(E62&lt;&gt;"",SUM('[2]CBL Score Standard'!$D118:$F118),IF(F62&lt;&gt;"",SUM('[2]CBL Score Standard'!$D118:$G118),IF(G62&lt;&gt;"",SUM('[2]CBL Score Standard'!$D118:$H118,0))))))</f>
        <v>2.8169014084507043E-2</v>
      </c>
      <c r="K62" s="1207"/>
      <c r="L62" s="1207"/>
      <c r="M62" s="934" t="s">
        <v>8</v>
      </c>
      <c r="N62" s="889" t="s">
        <v>56</v>
      </c>
      <c r="O62" s="891" t="s">
        <v>237</v>
      </c>
      <c r="P62" s="911"/>
      <c r="Q62" s="909"/>
      <c r="R62" s="912"/>
      <c r="S62" s="889"/>
      <c r="T62" s="997"/>
      <c r="U62" s="997"/>
      <c r="V62" s="997" t="str">
        <f t="shared" si="9"/>
        <v/>
      </c>
      <c r="W62" s="997" t="s">
        <v>378</v>
      </c>
      <c r="X62" s="997" t="s">
        <v>377</v>
      </c>
      <c r="Y62" s="908"/>
      <c r="Z62" s="981">
        <f t="shared" si="10"/>
        <v>0</v>
      </c>
      <c r="AA62" s="982"/>
      <c r="AB62" s="982"/>
      <c r="AC62" s="982"/>
      <c r="AD62" s="982"/>
      <c r="AE62" s="980"/>
      <c r="AF62" s="980"/>
      <c r="AG62" s="980"/>
      <c r="AH62" s="980"/>
      <c r="AI62" s="980"/>
      <c r="AJ62" s="980"/>
    </row>
    <row r="63" spans="1:36" ht="15" thickBot="1" x14ac:dyDescent="0.35">
      <c r="A63" s="941" t="s">
        <v>55</v>
      </c>
      <c r="B63" s="933" t="s">
        <v>1</v>
      </c>
      <c r="C63" s="1003"/>
      <c r="D63" s="1003"/>
      <c r="E63" s="1002" t="s">
        <v>77</v>
      </c>
      <c r="F63" s="1002"/>
      <c r="G63" s="1002"/>
      <c r="H63" s="939">
        <f>IF(C63&lt;&gt;"",'[2]CBL Score Standard'!$D119,IF(D63&lt;&gt;"",SUM('[2]CBL Score Standard'!$D119:$E119),IF(E63&lt;&gt;"",SUM('[2]CBL Score Standard'!$D119:$F119),IF(F63&lt;&gt;"",SUM('[2]CBL Score Standard'!$D119:$G119),IF(G63&lt;&gt;"",SUM('[2]CBL Score Standard'!$D119:$H119,0))))))</f>
        <v>2.8169014084507043E-2</v>
      </c>
      <c r="K63" s="1207"/>
      <c r="L63" s="1207"/>
      <c r="M63" s="934" t="s">
        <v>8</v>
      </c>
      <c r="N63" s="889" t="s">
        <v>55</v>
      </c>
      <c r="O63" s="891" t="s">
        <v>238</v>
      </c>
      <c r="P63" s="911"/>
      <c r="Q63" s="909"/>
      <c r="R63" s="912"/>
      <c r="S63" s="889"/>
      <c r="T63" s="997"/>
      <c r="U63" s="997"/>
      <c r="V63" s="997" t="str">
        <f t="shared" si="9"/>
        <v/>
      </c>
      <c r="W63" s="997" t="s">
        <v>378</v>
      </c>
      <c r="X63" s="997" t="s">
        <v>377</v>
      </c>
      <c r="Y63" s="908"/>
      <c r="Z63" s="981">
        <f t="shared" si="10"/>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3.2556188192987712</v>
      </c>
      <c r="K64" s="1207"/>
      <c r="L64" s="1207"/>
      <c r="M64" s="934" t="s">
        <v>8</v>
      </c>
      <c r="N64" s="910" t="s">
        <v>53</v>
      </c>
      <c r="O64" s="891" t="s">
        <v>239</v>
      </c>
      <c r="P64" s="911"/>
      <c r="Q64" s="909"/>
      <c r="R64" s="912"/>
      <c r="S64" s="889"/>
      <c r="T64" s="997"/>
      <c r="U64" s="997"/>
      <c r="V64" s="997" t="str">
        <f t="shared" si="9"/>
        <v/>
      </c>
      <c r="W64" s="997" t="s">
        <v>378</v>
      </c>
      <c r="X64" s="997" t="s">
        <v>378</v>
      </c>
      <c r="Y64" s="908"/>
      <c r="Z64" s="981">
        <f t="shared" si="10"/>
        <v>0</v>
      </c>
      <c r="AA64" s="982"/>
      <c r="AB64" s="982"/>
      <c r="AC64" s="982"/>
      <c r="AD64" s="982"/>
      <c r="AE64" s="980"/>
      <c r="AF64" s="980"/>
      <c r="AG64" s="980"/>
      <c r="AH64" s="980"/>
      <c r="AI64" s="980"/>
      <c r="AJ64" s="980"/>
    </row>
    <row r="65" spans="1:36" ht="28.2" thickBot="1" x14ac:dyDescent="0.35">
      <c r="A65" s="942" t="s">
        <v>83</v>
      </c>
      <c r="B65" s="943"/>
      <c r="C65" s="954">
        <v>1</v>
      </c>
      <c r="D65" s="954">
        <v>1</v>
      </c>
      <c r="E65" s="954">
        <v>0.967741935483871</v>
      </c>
      <c r="F65" s="954">
        <v>0</v>
      </c>
      <c r="G65" s="954">
        <v>0</v>
      </c>
      <c r="H65" s="944">
        <v>2</v>
      </c>
      <c r="K65" s="1207"/>
      <c r="L65" s="1207"/>
      <c r="M65" s="934" t="s">
        <v>8</v>
      </c>
      <c r="N65" s="910" t="s">
        <v>59</v>
      </c>
      <c r="O65" s="891" t="s">
        <v>240</v>
      </c>
      <c r="P65" s="911"/>
      <c r="Q65" s="909"/>
      <c r="R65" s="912"/>
      <c r="S65" s="889"/>
      <c r="T65" s="997"/>
      <c r="U65" s="997"/>
      <c r="V65" s="997" t="str">
        <f t="shared" si="9"/>
        <v/>
      </c>
      <c r="W65" s="997" t="s">
        <v>378</v>
      </c>
      <c r="X65" s="997" t="s">
        <v>378</v>
      </c>
      <c r="Y65" s="908"/>
      <c r="Z65" s="981">
        <f t="shared" si="10"/>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3</v>
      </c>
      <c r="K66" s="1207"/>
      <c r="L66" s="1207"/>
      <c r="M66" s="934" t="s">
        <v>8</v>
      </c>
      <c r="N66" s="910" t="s">
        <v>55</v>
      </c>
      <c r="O66" s="891" t="s">
        <v>515</v>
      </c>
      <c r="P66" s="911"/>
      <c r="Q66" s="909"/>
      <c r="R66" s="912"/>
      <c r="S66" s="889"/>
      <c r="T66" s="997"/>
      <c r="U66" s="997"/>
      <c r="V66" s="997" t="str">
        <f t="shared" si="9"/>
        <v/>
      </c>
      <c r="W66" s="997" t="s">
        <v>378</v>
      </c>
      <c r="X66" s="997" t="s">
        <v>378</v>
      </c>
      <c r="Y66" s="908"/>
      <c r="Z66" s="981">
        <f t="shared" si="10"/>
        <v>0</v>
      </c>
      <c r="AA66" s="982"/>
      <c r="AB66" s="982"/>
      <c r="AC66" s="982"/>
      <c r="AD66" s="982"/>
      <c r="AE66" s="980"/>
      <c r="AF66" s="980"/>
      <c r="AG66" s="980"/>
      <c r="AH66" s="980"/>
      <c r="AI66" s="980"/>
      <c r="AJ66" s="980"/>
    </row>
    <row r="67" spans="1:36" ht="27.6" x14ac:dyDescent="0.3">
      <c r="C67" s="955"/>
      <c r="D67" s="955"/>
      <c r="E67" s="955"/>
      <c r="F67" s="955"/>
      <c r="G67" s="955"/>
      <c r="K67" s="1208"/>
      <c r="L67" s="1208"/>
      <c r="M67" s="934" t="s">
        <v>8</v>
      </c>
      <c r="N67" s="910" t="s">
        <v>149</v>
      </c>
      <c r="O67" s="891" t="s">
        <v>370</v>
      </c>
      <c r="P67" s="904" t="s">
        <v>145</v>
      </c>
      <c r="Q67" s="892" t="s">
        <v>217</v>
      </c>
      <c r="R67" s="898" t="s">
        <v>241</v>
      </c>
      <c r="S67" s="889"/>
      <c r="T67" s="997"/>
      <c r="U67" s="997"/>
      <c r="V67" s="997" t="str">
        <f t="shared" si="9"/>
        <v/>
      </c>
      <c r="W67" s="997" t="s">
        <v>378</v>
      </c>
      <c r="X67" s="997" t="s">
        <v>378</v>
      </c>
      <c r="Y67" s="899" t="s">
        <v>242</v>
      </c>
      <c r="Z67" s="981">
        <f t="shared" si="10"/>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7"/>
      <c r="U68" s="997"/>
      <c r="V68" s="997" t="str">
        <f t="shared" si="9"/>
        <v/>
      </c>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93" t="s">
        <v>243</v>
      </c>
      <c r="L69" s="1194"/>
      <c r="M69" s="1194"/>
      <c r="N69" s="1194"/>
      <c r="O69" s="1194"/>
      <c r="P69" s="1194"/>
      <c r="Q69" s="1194"/>
      <c r="R69" s="1194"/>
      <c r="S69" s="1194"/>
      <c r="T69" s="1194"/>
      <c r="U69" s="1194"/>
      <c r="V69" s="1194"/>
      <c r="W69" s="1194"/>
      <c r="X69" s="1194"/>
      <c r="Y69" s="1195"/>
      <c r="Z69" s="985"/>
      <c r="AA69" s="1026"/>
      <c r="AB69" s="1026"/>
      <c r="AC69" s="1026"/>
      <c r="AD69" s="1026"/>
      <c r="AE69" s="1026"/>
      <c r="AF69" s="1026"/>
      <c r="AG69" s="1026"/>
      <c r="AH69" s="1026"/>
      <c r="AI69" s="1026"/>
      <c r="AJ69" s="1026"/>
    </row>
    <row r="70" spans="1:36" ht="23.4" customHeight="1" x14ac:dyDescent="0.3">
      <c r="C70" s="955"/>
      <c r="D70" s="955"/>
      <c r="E70" s="955"/>
      <c r="F70" s="955"/>
      <c r="G70" s="955"/>
      <c r="K70" s="1211" t="s">
        <v>133</v>
      </c>
      <c r="L70" s="1211" t="s">
        <v>91</v>
      </c>
      <c r="M70" s="1182" t="s">
        <v>75</v>
      </c>
      <c r="N70" s="1184" t="s">
        <v>134</v>
      </c>
      <c r="O70" s="1184" t="s">
        <v>135</v>
      </c>
      <c r="P70" s="1037" t="s">
        <v>136</v>
      </c>
      <c r="Q70" s="1037" t="s">
        <v>137</v>
      </c>
      <c r="R70" s="1037" t="s">
        <v>138</v>
      </c>
      <c r="S70" s="1212" t="s">
        <v>139</v>
      </c>
      <c r="T70" s="1036"/>
      <c r="U70" s="1036"/>
      <c r="V70" s="1036"/>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955"/>
      <c r="D71" s="955"/>
      <c r="E71" s="955"/>
      <c r="F71" s="955"/>
      <c r="G71" s="955"/>
      <c r="K71" s="1197"/>
      <c r="L71" s="1197"/>
      <c r="M71" s="1183"/>
      <c r="N71" s="1185"/>
      <c r="O71" s="1185"/>
      <c r="P71" s="888" t="s">
        <v>141</v>
      </c>
      <c r="Q71" s="1031"/>
      <c r="R71" s="1031"/>
      <c r="S71" s="1210"/>
      <c r="T71" s="1027" t="s">
        <v>344</v>
      </c>
      <c r="U71" s="1027" t="s">
        <v>342</v>
      </c>
      <c r="V71" s="1027" t="s">
        <v>343</v>
      </c>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C72" s="955"/>
      <c r="D72" s="955"/>
      <c r="E72" s="955"/>
      <c r="F72" s="955"/>
      <c r="G72" s="955"/>
      <c r="K72" s="1028" t="s">
        <v>142</v>
      </c>
      <c r="L72" s="1028" t="s">
        <v>143</v>
      </c>
      <c r="M72" s="934" t="s">
        <v>9</v>
      </c>
      <c r="N72" s="910" t="s">
        <v>235</v>
      </c>
      <c r="O72" s="891" t="s">
        <v>244</v>
      </c>
      <c r="P72" s="913"/>
      <c r="Q72" s="914"/>
      <c r="R72" s="915"/>
      <c r="S72" s="889"/>
      <c r="T72" s="997"/>
      <c r="U72" s="997"/>
      <c r="V72" s="997" t="str">
        <f>IF(AND(W72="Y",X72="Y"),"Passed",IF(T72="M","Passed", ""))</f>
        <v/>
      </c>
      <c r="W72" s="997" t="s">
        <v>378</v>
      </c>
      <c r="X72" s="997" t="s">
        <v>378</v>
      </c>
      <c r="Y72" s="916"/>
      <c r="Z72" s="981">
        <f t="shared" ref="Z72:Z75" si="11">DATEDIF(AA72,AB72,"m")/12+DATEDIF(AC72,AD72,"m")/12+DATEDIF(AE72,AF72,"m")/12+DATEDIF(AG72,AH72,"m")/12+DATEDIF(AI72,AJ72,"m")/12</f>
        <v>0</v>
      </c>
      <c r="AA72" s="982"/>
      <c r="AB72" s="982"/>
      <c r="AC72" s="982"/>
      <c r="AD72" s="982"/>
      <c r="AE72" s="980"/>
      <c r="AF72" s="980"/>
      <c r="AG72" s="980"/>
      <c r="AH72" s="980"/>
      <c r="AI72" s="980"/>
      <c r="AJ72" s="980"/>
    </row>
    <row r="73" spans="1:36" x14ac:dyDescent="0.3">
      <c r="C73" s="955"/>
      <c r="D73" s="955"/>
      <c r="E73" s="955"/>
      <c r="F73" s="955"/>
      <c r="G73" s="955"/>
      <c r="K73" s="1029"/>
      <c r="L73" s="1029"/>
      <c r="M73" s="934" t="s">
        <v>9</v>
      </c>
      <c r="N73" s="910" t="s">
        <v>229</v>
      </c>
      <c r="O73" s="891" t="s">
        <v>245</v>
      </c>
      <c r="P73" s="913"/>
      <c r="Q73" s="914"/>
      <c r="R73" s="915"/>
      <c r="S73" s="889"/>
      <c r="T73" s="997"/>
      <c r="U73" s="997"/>
      <c r="V73" s="997" t="str">
        <f>IF(AND(W73="Y",X73="Y"),"Passed",IF(T73="M","Passed", ""))</f>
        <v/>
      </c>
      <c r="W73" s="997" t="s">
        <v>378</v>
      </c>
      <c r="X73" s="997" t="s">
        <v>378</v>
      </c>
      <c r="Y73" s="916"/>
      <c r="Z73" s="981">
        <f t="shared" si="11"/>
        <v>0</v>
      </c>
      <c r="AA73" s="982"/>
      <c r="AB73" s="982"/>
      <c r="AC73" s="982"/>
      <c r="AD73" s="982"/>
      <c r="AE73" s="980"/>
      <c r="AF73" s="980"/>
      <c r="AG73" s="980"/>
      <c r="AH73" s="980"/>
      <c r="AI73" s="980"/>
      <c r="AJ73" s="980"/>
    </row>
    <row r="74" spans="1:36" ht="41.4" x14ac:dyDescent="0.3">
      <c r="C74" s="955"/>
      <c r="D74" s="955"/>
      <c r="E74" s="955"/>
      <c r="F74" s="955"/>
      <c r="G74" s="955"/>
      <c r="K74" s="1029"/>
      <c r="L74" s="1029"/>
      <c r="M74" s="934" t="s">
        <v>9</v>
      </c>
      <c r="N74" s="910" t="s">
        <v>3</v>
      </c>
      <c r="O74" s="891" t="s">
        <v>516</v>
      </c>
      <c r="P74" s="913"/>
      <c r="Q74" s="914"/>
      <c r="R74" s="915"/>
      <c r="S74" s="889"/>
      <c r="T74" s="997"/>
      <c r="U74" s="997"/>
      <c r="V74" s="997" t="str">
        <f>IF(AND(W74="Y",X74="Y"),"Passed",IF(T74="M","Passed", ""))</f>
        <v/>
      </c>
      <c r="W74" s="997" t="s">
        <v>378</v>
      </c>
      <c r="X74" s="997" t="s">
        <v>378</v>
      </c>
      <c r="Y74" s="916"/>
      <c r="Z74" s="981">
        <f t="shared" si="11"/>
        <v>0</v>
      </c>
      <c r="AA74" s="982"/>
      <c r="AB74" s="982"/>
      <c r="AC74" s="982"/>
      <c r="AD74" s="982"/>
      <c r="AE74" s="980"/>
      <c r="AF74" s="980"/>
      <c r="AG74" s="980"/>
      <c r="AH74" s="980"/>
      <c r="AI74" s="980"/>
      <c r="AJ74" s="980"/>
    </row>
    <row r="75" spans="1:36" ht="41.4" x14ac:dyDescent="0.3">
      <c r="C75" s="955"/>
      <c r="D75" s="955"/>
      <c r="E75" s="955"/>
      <c r="F75" s="955"/>
      <c r="G75" s="955"/>
      <c r="K75" s="1030"/>
      <c r="L75" s="1030"/>
      <c r="M75" s="934" t="s">
        <v>9</v>
      </c>
      <c r="N75" s="910" t="s">
        <v>3</v>
      </c>
      <c r="O75" s="891" t="s">
        <v>246</v>
      </c>
      <c r="P75" s="913"/>
      <c r="Q75" s="914"/>
      <c r="R75" s="915"/>
      <c r="S75" s="889"/>
      <c r="T75" s="997"/>
      <c r="U75" s="997"/>
      <c r="V75" s="997" t="str">
        <f>IF(AND(W75="Y",X75="Y"),"Passed",IF(T75="M","Passed", ""))</f>
        <v/>
      </c>
      <c r="W75" s="997" t="s">
        <v>378</v>
      </c>
      <c r="X75" s="997" t="s">
        <v>378</v>
      </c>
      <c r="Y75" s="916"/>
      <c r="Z75" s="981">
        <f t="shared" si="11"/>
        <v>0</v>
      </c>
      <c r="AA75" s="982"/>
      <c r="AB75" s="982"/>
      <c r="AC75" s="982"/>
      <c r="AD75" s="982"/>
      <c r="AE75" s="980"/>
      <c r="AF75" s="980"/>
      <c r="AG75" s="980"/>
      <c r="AH75" s="980"/>
      <c r="AI75" s="980"/>
      <c r="AJ75" s="980"/>
    </row>
    <row r="76" spans="1:36" x14ac:dyDescent="0.3">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C80" s="955"/>
      <c r="D80" s="955"/>
      <c r="E80" s="955"/>
      <c r="F80" s="955"/>
      <c r="G80" s="955"/>
    </row>
    <row r="81" spans="3:7" x14ac:dyDescent="0.3">
      <c r="C81" s="955"/>
      <c r="D81" s="955"/>
      <c r="E81" s="955"/>
      <c r="F81" s="955"/>
      <c r="G81" s="955"/>
    </row>
    <row r="82" spans="3:7" x14ac:dyDescent="0.3">
      <c r="C82" s="955"/>
      <c r="D82" s="955"/>
      <c r="E82" s="955"/>
      <c r="F82" s="955"/>
      <c r="G82" s="955"/>
    </row>
    <row r="83" spans="3:7" x14ac:dyDescent="0.3">
      <c r="C83" s="955"/>
      <c r="D83" s="955"/>
      <c r="E83" s="955"/>
      <c r="F83" s="955"/>
      <c r="G83" s="955"/>
    </row>
    <row r="84" spans="3:7" x14ac:dyDescent="0.3">
      <c r="C84" s="955"/>
      <c r="D84" s="955"/>
      <c r="E84" s="955"/>
      <c r="F84" s="955"/>
      <c r="G84" s="955"/>
    </row>
    <row r="85" spans="3:7" x14ac:dyDescent="0.3">
      <c r="C85" s="955"/>
      <c r="D85" s="955"/>
      <c r="E85" s="955"/>
      <c r="F85" s="955"/>
      <c r="G85" s="955"/>
    </row>
    <row r="86" spans="3:7" x14ac:dyDescent="0.3">
      <c r="C86" s="955"/>
      <c r="D86" s="955"/>
      <c r="E86" s="955"/>
      <c r="F86" s="955"/>
      <c r="G86" s="955"/>
    </row>
    <row r="87" spans="3:7" x14ac:dyDescent="0.3">
      <c r="C87" s="955"/>
      <c r="D87" s="955"/>
      <c r="E87" s="955"/>
      <c r="F87" s="955"/>
      <c r="G87" s="955"/>
    </row>
    <row r="88" spans="3:7" x14ac:dyDescent="0.3">
      <c r="C88" s="955"/>
      <c r="D88" s="955"/>
      <c r="E88" s="955"/>
      <c r="F88" s="955"/>
      <c r="G88" s="955"/>
    </row>
    <row r="89" spans="3:7" x14ac:dyDescent="0.3">
      <c r="C89" s="955"/>
      <c r="D89" s="955"/>
      <c r="E89" s="955"/>
      <c r="F89" s="955"/>
      <c r="G89" s="955"/>
    </row>
    <row r="90" spans="3:7" x14ac:dyDescent="0.3">
      <c r="C90" s="955"/>
      <c r="D90" s="955"/>
      <c r="E90" s="955"/>
      <c r="F90" s="955"/>
      <c r="G90" s="955"/>
    </row>
    <row r="91" spans="3:7" x14ac:dyDescent="0.3">
      <c r="C91" s="955"/>
      <c r="D91" s="955"/>
      <c r="E91" s="955"/>
      <c r="F91" s="955"/>
      <c r="G91" s="955"/>
    </row>
    <row r="92" spans="3:7" x14ac:dyDescent="0.3">
      <c r="C92" s="955"/>
      <c r="D92" s="955"/>
      <c r="E92" s="955"/>
      <c r="F92" s="955"/>
      <c r="G92" s="955"/>
    </row>
    <row r="93" spans="3:7" x14ac:dyDescent="0.3">
      <c r="C93" s="955"/>
      <c r="D93" s="955"/>
      <c r="E93" s="955"/>
      <c r="F93" s="955"/>
      <c r="G93" s="955"/>
    </row>
    <row r="94" spans="3:7" x14ac:dyDescent="0.3">
      <c r="C94" s="955"/>
      <c r="D94" s="955"/>
      <c r="E94" s="955"/>
      <c r="F94" s="955"/>
      <c r="G94" s="955"/>
    </row>
    <row r="95" spans="3:7" x14ac:dyDescent="0.3">
      <c r="C95" s="955"/>
      <c r="D95" s="955"/>
      <c r="E95" s="955"/>
      <c r="F95" s="955"/>
      <c r="G95" s="955"/>
    </row>
    <row r="96" spans="3:7" x14ac:dyDescent="0.3">
      <c r="C96" s="955"/>
      <c r="D96" s="955"/>
      <c r="E96" s="955"/>
      <c r="F96" s="955"/>
      <c r="G96" s="955"/>
    </row>
    <row r="97" spans="3:7" x14ac:dyDescent="0.3">
      <c r="C97" s="955"/>
      <c r="D97" s="955"/>
      <c r="E97" s="955"/>
      <c r="F97" s="955"/>
      <c r="G97" s="955"/>
    </row>
    <row r="98" spans="3:7" x14ac:dyDescent="0.3">
      <c r="C98" s="955"/>
      <c r="D98" s="955"/>
      <c r="E98" s="955"/>
      <c r="F98" s="955"/>
      <c r="G98" s="955"/>
    </row>
    <row r="99" spans="3:7" x14ac:dyDescent="0.3">
      <c r="C99" s="955"/>
      <c r="D99" s="955"/>
      <c r="E99" s="955"/>
      <c r="F99" s="955"/>
      <c r="G99" s="955"/>
    </row>
    <row r="100" spans="3:7" x14ac:dyDescent="0.3">
      <c r="C100" s="955"/>
      <c r="D100" s="955"/>
      <c r="E100" s="955"/>
      <c r="F100" s="955"/>
      <c r="G100" s="955"/>
    </row>
    <row r="101" spans="3:7" x14ac:dyDescent="0.3">
      <c r="C101" s="955"/>
      <c r="D101" s="955"/>
      <c r="E101" s="955"/>
      <c r="F101" s="955"/>
      <c r="G101" s="955"/>
    </row>
    <row r="102" spans="3:7" x14ac:dyDescent="0.3">
      <c r="C102" s="955"/>
      <c r="D102" s="955"/>
      <c r="E102" s="955"/>
      <c r="F102" s="955"/>
      <c r="G102" s="955"/>
    </row>
    <row r="103" spans="3:7" x14ac:dyDescent="0.3">
      <c r="C103" s="955"/>
      <c r="D103" s="955"/>
      <c r="E103" s="955"/>
      <c r="F103" s="955"/>
      <c r="G103" s="955"/>
    </row>
    <row r="104" spans="3:7" x14ac:dyDescent="0.3">
      <c r="C104" s="955"/>
      <c r="D104" s="955"/>
      <c r="E104" s="955"/>
      <c r="F104" s="955"/>
      <c r="G104" s="955"/>
    </row>
    <row r="105" spans="3:7" x14ac:dyDescent="0.3">
      <c r="C105" s="955"/>
      <c r="D105" s="955"/>
      <c r="E105" s="955"/>
      <c r="F105" s="955"/>
      <c r="G105" s="955"/>
    </row>
    <row r="106" spans="3:7" x14ac:dyDescent="0.3">
      <c r="C106" s="955"/>
      <c r="D106" s="955"/>
      <c r="E106" s="955"/>
      <c r="F106" s="955"/>
      <c r="G106" s="955"/>
    </row>
    <row r="107" spans="3:7" x14ac:dyDescent="0.3">
      <c r="C107" s="955"/>
      <c r="D107" s="955"/>
      <c r="E107" s="955"/>
      <c r="F107" s="955"/>
      <c r="G107" s="955"/>
    </row>
    <row r="108" spans="3:7" x14ac:dyDescent="0.3">
      <c r="C108" s="955"/>
      <c r="D108" s="955"/>
      <c r="E108" s="955"/>
      <c r="F108" s="955"/>
      <c r="G108" s="955"/>
    </row>
    <row r="109" spans="3:7" x14ac:dyDescent="0.3">
      <c r="C109" s="955"/>
      <c r="D109" s="955"/>
      <c r="E109" s="955"/>
      <c r="F109" s="955"/>
      <c r="G109" s="955"/>
    </row>
    <row r="110" spans="3:7" x14ac:dyDescent="0.3">
      <c r="C110" s="955"/>
      <c r="D110" s="955"/>
      <c r="E110" s="955"/>
      <c r="F110" s="955"/>
      <c r="G110" s="955"/>
    </row>
    <row r="111" spans="3:7" x14ac:dyDescent="0.3">
      <c r="C111" s="955"/>
      <c r="D111" s="955"/>
      <c r="E111" s="955"/>
      <c r="F111" s="955"/>
      <c r="G111" s="955"/>
    </row>
    <row r="112" spans="3:7" x14ac:dyDescent="0.3">
      <c r="C112" s="955"/>
      <c r="D112" s="955"/>
      <c r="E112" s="955"/>
      <c r="F112" s="955"/>
      <c r="G112" s="955"/>
    </row>
    <row r="113" spans="3:7" x14ac:dyDescent="0.3">
      <c r="C113" s="955"/>
      <c r="D113" s="955"/>
      <c r="E113" s="955"/>
      <c r="F113" s="955"/>
      <c r="G113" s="955"/>
    </row>
    <row r="114" spans="3:7" x14ac:dyDescent="0.3">
      <c r="C114" s="955"/>
      <c r="D114" s="955"/>
      <c r="E114" s="955"/>
      <c r="F114" s="955"/>
      <c r="G114" s="955"/>
    </row>
    <row r="115" spans="3:7" x14ac:dyDescent="0.3">
      <c r="C115" s="955"/>
      <c r="D115" s="955"/>
      <c r="E115" s="955"/>
      <c r="F115" s="955"/>
      <c r="G115" s="955"/>
    </row>
    <row r="116" spans="3:7" x14ac:dyDescent="0.3">
      <c r="C116" s="955"/>
      <c r="D116" s="955"/>
      <c r="E116" s="955"/>
      <c r="F116" s="955"/>
      <c r="G116" s="955"/>
    </row>
    <row r="117" spans="3:7" x14ac:dyDescent="0.3">
      <c r="C117" s="955"/>
      <c r="D117" s="955"/>
      <c r="E117" s="955"/>
      <c r="F117" s="955"/>
      <c r="G117" s="955"/>
    </row>
    <row r="118" spans="3:7" x14ac:dyDescent="0.3">
      <c r="C118" s="955"/>
      <c r="D118" s="955"/>
      <c r="E118" s="955"/>
      <c r="F118" s="955"/>
      <c r="G118" s="955"/>
    </row>
    <row r="119" spans="3:7" x14ac:dyDescent="0.3">
      <c r="C119" s="955"/>
      <c r="D119" s="955"/>
      <c r="E119" s="955"/>
      <c r="F119" s="955"/>
      <c r="G119" s="955"/>
    </row>
    <row r="120" spans="3:7" x14ac:dyDescent="0.3">
      <c r="C120" s="955"/>
      <c r="D120" s="955"/>
      <c r="E120" s="955"/>
      <c r="F120" s="955"/>
      <c r="G120" s="955"/>
    </row>
    <row r="121" spans="3:7" x14ac:dyDescent="0.3">
      <c r="C121" s="955"/>
      <c r="D121" s="955"/>
      <c r="E121" s="955"/>
      <c r="F121" s="955"/>
      <c r="G121" s="955"/>
    </row>
    <row r="122" spans="3:7" x14ac:dyDescent="0.3">
      <c r="C122" s="955"/>
      <c r="D122" s="955"/>
      <c r="E122" s="955"/>
      <c r="F122" s="955"/>
      <c r="G122" s="955"/>
    </row>
    <row r="123" spans="3:7" x14ac:dyDescent="0.3">
      <c r="C123" s="955"/>
      <c r="D123" s="955"/>
      <c r="E123" s="955"/>
      <c r="F123" s="955"/>
      <c r="G123" s="955"/>
    </row>
    <row r="124" spans="3:7" x14ac:dyDescent="0.3">
      <c r="C124" s="955"/>
      <c r="D124" s="955"/>
      <c r="E124" s="955"/>
      <c r="F124" s="955"/>
      <c r="G124" s="955"/>
    </row>
    <row r="125" spans="3:7" x14ac:dyDescent="0.3">
      <c r="C125" s="955"/>
      <c r="D125" s="955"/>
      <c r="E125" s="955"/>
      <c r="F125" s="955"/>
      <c r="G125" s="955"/>
    </row>
    <row r="126" spans="3:7" x14ac:dyDescent="0.3">
      <c r="C126" s="955"/>
      <c r="D126" s="955"/>
      <c r="E126" s="955"/>
      <c r="F126" s="955"/>
      <c r="G126" s="955"/>
    </row>
    <row r="127" spans="3:7" x14ac:dyDescent="0.3">
      <c r="C127" s="955"/>
      <c r="D127" s="955"/>
      <c r="E127" s="955"/>
      <c r="F127" s="955"/>
      <c r="G127" s="955"/>
    </row>
    <row r="128" spans="3: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3:Y70"/>
  <mergeCells count="79">
    <mergeCell ref="AI70:AJ70"/>
    <mergeCell ref="A64:G64"/>
    <mergeCell ref="A66:G66"/>
    <mergeCell ref="K69:Y69"/>
    <mergeCell ref="K70:K71"/>
    <mergeCell ref="L70:L71"/>
    <mergeCell ref="M70:M71"/>
    <mergeCell ref="N70:N71"/>
    <mergeCell ref="O70:O71"/>
    <mergeCell ref="S70:S71"/>
    <mergeCell ref="Z70:Z71"/>
    <mergeCell ref="AA70:AB70"/>
    <mergeCell ref="AC70:AD70"/>
    <mergeCell ref="AE70:AF70"/>
    <mergeCell ref="AG70:AH70"/>
    <mergeCell ref="AC58:AD58"/>
    <mergeCell ref="AE58:AF58"/>
    <mergeCell ref="AG58:AH58"/>
    <mergeCell ref="AI58:AJ58"/>
    <mergeCell ref="K60:K67"/>
    <mergeCell ref="L60:L67"/>
    <mergeCell ref="AI38:AJ38"/>
    <mergeCell ref="K57:Y57"/>
    <mergeCell ref="K58:K59"/>
    <mergeCell ref="L58:L59"/>
    <mergeCell ref="M58:M59"/>
    <mergeCell ref="N58:N59"/>
    <mergeCell ref="O58:O59"/>
    <mergeCell ref="S58:S59"/>
    <mergeCell ref="Z58:Z59"/>
    <mergeCell ref="AA58:AB58"/>
    <mergeCell ref="V38:V39"/>
    <mergeCell ref="Z38:Z39"/>
    <mergeCell ref="AA38:AB38"/>
    <mergeCell ref="AC38:AD38"/>
    <mergeCell ref="AE38:AF38"/>
    <mergeCell ref="AG38:AH38"/>
    <mergeCell ref="AI17:AJ17"/>
    <mergeCell ref="K37:Y37"/>
    <mergeCell ref="K38:K39"/>
    <mergeCell ref="L38:L39"/>
    <mergeCell ref="M38:M39"/>
    <mergeCell ref="N38:N39"/>
    <mergeCell ref="O38:O39"/>
    <mergeCell ref="S38:S39"/>
    <mergeCell ref="T38:T39"/>
    <mergeCell ref="U38:U39"/>
    <mergeCell ref="V17:V18"/>
    <mergeCell ref="Z17:Z18"/>
    <mergeCell ref="AA17:AB17"/>
    <mergeCell ref="AC17:AD17"/>
    <mergeCell ref="AE17:AF17"/>
    <mergeCell ref="AG17:AH17"/>
    <mergeCell ref="AI2:AJ2"/>
    <mergeCell ref="K16:Y16"/>
    <mergeCell ref="K17:K18"/>
    <mergeCell ref="L17:L18"/>
    <mergeCell ref="M17:M18"/>
    <mergeCell ref="N17:N18"/>
    <mergeCell ref="O17:O18"/>
    <mergeCell ref="S17:S18"/>
    <mergeCell ref="T17:T18"/>
    <mergeCell ref="U17:U18"/>
    <mergeCell ref="V2:V3"/>
    <mergeCell ref="Z2:Z3"/>
    <mergeCell ref="AA2:AB2"/>
    <mergeCell ref="AC2:AD2"/>
    <mergeCell ref="AE2:AF2"/>
    <mergeCell ref="AG2:AH2"/>
    <mergeCell ref="A1:H1"/>
    <mergeCell ref="K1:Y1"/>
    <mergeCell ref="K2:K3"/>
    <mergeCell ref="L2:L3"/>
    <mergeCell ref="M2:M3"/>
    <mergeCell ref="N2:N3"/>
    <mergeCell ref="O2:O3"/>
    <mergeCell ref="S2:S3"/>
    <mergeCell ref="T2:T3"/>
    <mergeCell ref="U2:U3"/>
  </mergeCells>
  <conditionalFormatting sqref="E13">
    <cfRule type="containsText" dxfId="1640" priority="10" operator="containsText" text="N/A">
      <formula>NOT(ISERROR(SEARCH("N/A",E13)))</formula>
    </cfRule>
    <cfRule type="containsText" dxfId="1639" priority="11" operator="containsText" text="O">
      <formula>NOT(ISERROR(SEARCH("O",E13)))</formula>
    </cfRule>
    <cfRule type="containsText" dxfId="1638" priority="12" operator="containsText" text="M">
      <formula>NOT(ISERROR(SEARCH("M",E13)))</formula>
    </cfRule>
  </conditionalFormatting>
  <conditionalFormatting sqref="C46:G46">
    <cfRule type="containsText" dxfId="1637" priority="19" operator="containsText" text="O">
      <formula>NOT(ISERROR(SEARCH("O",C46)))</formula>
    </cfRule>
  </conditionalFormatting>
  <conditionalFormatting sqref="C46:G46">
    <cfRule type="containsText" dxfId="1636" priority="16" operator="containsText" text="N/A">
      <formula>NOT(ISERROR(SEARCH("N/A",C46)))</formula>
    </cfRule>
    <cfRule type="containsText" dxfId="1635" priority="17" operator="containsText" text="Blank">
      <formula>NOT(ISERROR(SEARCH("Blank",C46)))</formula>
    </cfRule>
    <cfRule type="containsText" dxfId="1634" priority="18" operator="containsText" text="M">
      <formula>NOT(ISERROR(SEARCH("M",C46)))</formula>
    </cfRule>
  </conditionalFormatting>
  <conditionalFormatting sqref="E12">
    <cfRule type="containsText" dxfId="1633" priority="13" operator="containsText" text="N/A">
      <formula>NOT(ISERROR(SEARCH("N/A",E12)))</formula>
    </cfRule>
    <cfRule type="containsText" dxfId="1632" priority="14" operator="containsText" text="O">
      <formula>NOT(ISERROR(SEARCH("O",E12)))</formula>
    </cfRule>
    <cfRule type="containsText" dxfId="1631" priority="15" operator="containsText" text="M">
      <formula>NOT(ISERROR(SEARCH("M",E12)))</formula>
    </cfRule>
  </conditionalFormatting>
  <conditionalFormatting sqref="C7:H7">
    <cfRule type="containsText" dxfId="1630" priority="7" operator="containsText" text="N/A">
      <formula>NOT(ISERROR(SEARCH("N/A",C7)))</formula>
    </cfRule>
    <cfRule type="containsText" dxfId="1629" priority="8" operator="containsText" text="Blank">
      <formula>NOT(ISERROR(SEARCH("Blank",C7)))</formula>
    </cfRule>
    <cfRule type="containsText" dxfId="1628" priority="9" operator="containsText" text="M">
      <formula>NOT(ISERROR(SEARCH("M",C7)))</formula>
    </cfRule>
  </conditionalFormatting>
  <conditionalFormatting sqref="Z4 Z51:Z55 Z40:Z43 Z45:Z49 Z19:Z35">
    <cfRule type="cellIs" dxfId="1627" priority="6" operator="greaterThan">
      <formula>0</formula>
    </cfRule>
  </conditionalFormatting>
  <conditionalFormatting sqref="Z5:Z14">
    <cfRule type="cellIs" dxfId="1626" priority="5" operator="greaterThan">
      <formula>0</formula>
    </cfRule>
  </conditionalFormatting>
  <conditionalFormatting sqref="Z60:Z67">
    <cfRule type="cellIs" dxfId="1625" priority="4" operator="greaterThan">
      <formula>0</formula>
    </cfRule>
  </conditionalFormatting>
  <conditionalFormatting sqref="Z72:Z75">
    <cfRule type="cellIs" dxfId="1624" priority="3" operator="greaterThan">
      <formula>0</formula>
    </cfRule>
  </conditionalFormatting>
  <conditionalFormatting sqref="Z50">
    <cfRule type="cellIs" dxfId="1623" priority="2" operator="greaterThan">
      <formula>0</formula>
    </cfRule>
  </conditionalFormatting>
  <conditionalFormatting sqref="Z44">
    <cfRule type="cellIs" dxfId="1622" priority="1" operator="greaterThan">
      <formula>0</formula>
    </cfRule>
  </conditionalFormatting>
  <dataValidations count="3">
    <dataValidation type="list" allowBlank="1" showInputMessage="1" showErrorMessage="1" sqref="T74:T79 T62:T72 T1:T60">
      <formula1>"M, O, N/A"</formula1>
    </dataValidation>
    <dataValidation type="list" allowBlank="1" showInputMessage="1" showErrorMessage="1" sqref="V1:V79">
      <formula1>"Passed, Failed, N/A"</formula1>
    </dataValidation>
    <dataValidation type="list" allowBlank="1" showInputMessage="1" showErrorMessage="1" sqref="W1:W79">
      <formula1>"Y, N"</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scale="34" fitToHeight="0" orientation="landscape" r:id="rId19"/>
  <drawing r:id="rId20"/>
  <legacyDrawing r:id="rId21"/>
  <controls>
    <mc:AlternateContent xmlns:mc="http://schemas.openxmlformats.org/markup-compatibility/2006">
      <mc:Choice Requires="x14">
        <control shapeId="1141762" r:id="rId22" name="CommandButton2">
          <controlPr defaultSize="0" autoLine="0" r:id="rId23">
            <anchor moveWithCells="1">
              <from>
                <xdr:col>8</xdr:col>
                <xdr:colOff>99060</xdr:colOff>
                <xdr:row>29</xdr:row>
                <xdr:rowOff>152400</xdr:rowOff>
              </from>
              <to>
                <xdr:col>9</xdr:col>
                <xdr:colOff>419100</xdr:colOff>
                <xdr:row>30</xdr:row>
                <xdr:rowOff>251460</xdr:rowOff>
              </to>
            </anchor>
          </controlPr>
        </control>
      </mc:Choice>
      <mc:Fallback>
        <control shapeId="1141762" r:id="rId22" name="CommandButton2"/>
      </mc:Fallback>
    </mc:AlternateContent>
    <mc:AlternateContent xmlns:mc="http://schemas.openxmlformats.org/markup-compatibility/2006">
      <mc:Choice Requires="x14">
        <control shapeId="1141761" r:id="rId24" name="CommandButton1">
          <controlPr defaultSize="0" autoLine="0" r:id="rId25">
            <anchor moveWithCells="1">
              <from>
                <xdr:col>8</xdr:col>
                <xdr:colOff>114300</xdr:colOff>
                <xdr:row>22</xdr:row>
                <xdr:rowOff>0</xdr:rowOff>
              </from>
              <to>
                <xdr:col>9</xdr:col>
                <xdr:colOff>403860</xdr:colOff>
                <xdr:row>24</xdr:row>
                <xdr:rowOff>30480</xdr:rowOff>
              </to>
            </anchor>
          </controlPr>
        </control>
      </mc:Choice>
      <mc:Fallback>
        <control shapeId="1141761" r:id="rId24" name="CommandButton1"/>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7" tint="0.79998168889431442"/>
    <pageSetUpPr fitToPage="1"/>
  </sheetPr>
  <dimension ref="A1:AN196"/>
  <sheetViews>
    <sheetView showGridLines="0" topLeftCell="A49" zoomScale="85" zoomScaleNormal="85" workbookViewId="0">
      <selection activeCell="O50" sqref="O50"/>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399" customWidth="1"/>
    <col min="16" max="16" width="27.5546875" style="883" customWidth="1"/>
    <col min="17" max="17" width="24.88671875" style="883" customWidth="1"/>
    <col min="18" max="18" width="9.109375" style="883" hidden="1" customWidth="1"/>
    <col min="19" max="19" width="37" style="883" customWidth="1"/>
    <col min="20" max="20" width="7.5546875" style="883" customWidth="1"/>
    <col min="21" max="21" width="11" style="883" bestFit="1" customWidth="1"/>
    <col min="22" max="22" width="10.44140625" style="883" bestFit="1" customWidth="1"/>
    <col min="23" max="23" width="12.44140625" style="883" customWidth="1"/>
    <col min="24" max="24" width="15.109375" style="883" customWidth="1"/>
    <col min="25" max="25" width="36.5546875" style="883" bestFit="1" customWidth="1"/>
    <col min="26" max="26" width="11.5546875" style="883" customWidth="1"/>
    <col min="27" max="27" width="12" style="883" customWidth="1"/>
    <col min="28" max="28" width="10.88671875" style="883" customWidth="1"/>
    <col min="29" max="40" width="9.109375" style="883"/>
    <col min="41" max="16384" width="9.109375" style="884"/>
  </cols>
  <sheetData>
    <row r="1" spans="1:36" ht="23.4" x14ac:dyDescent="0.45">
      <c r="A1" s="1188" t="s">
        <v>82</v>
      </c>
      <c r="B1" s="1189"/>
      <c r="C1" s="1189"/>
      <c r="D1" s="1189"/>
      <c r="E1" s="1189"/>
      <c r="F1" s="1189"/>
      <c r="G1" s="1189"/>
      <c r="H1" s="1189"/>
      <c r="K1" s="1193" t="s">
        <v>399</v>
      </c>
      <c r="L1" s="1194"/>
      <c r="M1" s="1194"/>
      <c r="N1" s="1194"/>
      <c r="O1" s="1194"/>
      <c r="P1" s="1194"/>
      <c r="Q1" s="1194"/>
      <c r="R1" s="1194"/>
      <c r="S1" s="1194"/>
      <c r="T1" s="1194"/>
      <c r="U1" s="1194"/>
      <c r="V1" s="1194"/>
      <c r="W1" s="1194"/>
      <c r="X1" s="1194"/>
      <c r="Y1" s="1195"/>
      <c r="Z1" s="985"/>
      <c r="AA1" s="1026"/>
      <c r="AB1" s="1026"/>
      <c r="AC1" s="1026"/>
      <c r="AD1" s="1026"/>
      <c r="AE1" s="1026"/>
      <c r="AF1" s="1026"/>
      <c r="AG1" s="1026"/>
      <c r="AH1" s="1026"/>
      <c r="AI1" s="1026"/>
      <c r="AJ1" s="1026"/>
    </row>
    <row r="2" spans="1:36" ht="23.4" customHeight="1" x14ac:dyDescent="0.3">
      <c r="A2" s="932" t="s">
        <v>367</v>
      </c>
      <c r="B2" s="997" t="s">
        <v>259</v>
      </c>
      <c r="C2" s="884"/>
      <c r="D2" s="884"/>
      <c r="E2" s="884"/>
      <c r="F2" s="884"/>
      <c r="G2" s="884"/>
      <c r="H2" s="884"/>
      <c r="K2" s="1209" t="s">
        <v>133</v>
      </c>
      <c r="L2" s="1209" t="s">
        <v>91</v>
      </c>
      <c r="M2" s="1182" t="s">
        <v>75</v>
      </c>
      <c r="N2" s="1190" t="s">
        <v>134</v>
      </c>
      <c r="O2" s="1213" t="s">
        <v>135</v>
      </c>
      <c r="P2" s="1038" t="s">
        <v>136</v>
      </c>
      <c r="Q2" s="1038" t="s">
        <v>137</v>
      </c>
      <c r="R2" s="1038" t="s">
        <v>138</v>
      </c>
      <c r="S2" s="1210" t="s">
        <v>139</v>
      </c>
      <c r="T2" s="1191" t="s">
        <v>344</v>
      </c>
      <c r="U2" s="1191" t="s">
        <v>342</v>
      </c>
      <c r="V2" s="1191" t="s">
        <v>343</v>
      </c>
      <c r="W2" s="1027" t="s">
        <v>375</v>
      </c>
      <c r="X2" s="1027" t="s">
        <v>376</v>
      </c>
      <c r="Y2" s="1038"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43192</v>
      </c>
      <c r="C3" s="950"/>
      <c r="D3" s="884"/>
      <c r="E3" s="884"/>
      <c r="F3" s="884"/>
      <c r="G3" s="884"/>
      <c r="H3" s="884"/>
      <c r="K3" s="1197"/>
      <c r="L3" s="1197"/>
      <c r="M3" s="1183"/>
      <c r="N3" s="1185"/>
      <c r="O3" s="1214"/>
      <c r="P3" s="888" t="s">
        <v>141</v>
      </c>
      <c r="Q3" s="1031"/>
      <c r="R3" s="1031"/>
      <c r="S3" s="1210"/>
      <c r="T3" s="1191"/>
      <c r="U3" s="1191"/>
      <c r="V3" s="1191"/>
      <c r="W3" s="1027"/>
      <c r="X3" s="1027"/>
      <c r="Y3" s="1031"/>
      <c r="Z3" s="1187"/>
      <c r="AA3" s="1023" t="s">
        <v>672</v>
      </c>
      <c r="AB3" s="1023" t="s">
        <v>673</v>
      </c>
      <c r="AC3" s="1023" t="s">
        <v>672</v>
      </c>
      <c r="AD3" s="1023" t="s">
        <v>673</v>
      </c>
      <c r="AE3" s="1023" t="s">
        <v>672</v>
      </c>
      <c r="AF3" s="1023" t="s">
        <v>673</v>
      </c>
      <c r="AG3" s="1023" t="s">
        <v>672</v>
      </c>
      <c r="AH3" s="1023" t="s">
        <v>673</v>
      </c>
      <c r="AI3" s="1023" t="s">
        <v>672</v>
      </c>
      <c r="AJ3" s="1023" t="s">
        <v>673</v>
      </c>
    </row>
    <row r="4" spans="1:36" ht="12.75" customHeight="1" x14ac:dyDescent="0.3">
      <c r="A4" s="932" t="s">
        <v>368</v>
      </c>
      <c r="B4" s="949">
        <f ca="1">DATEDIF(B3,TODAY(),"D")/365</f>
        <v>2.6082191780821917</v>
      </c>
      <c r="C4" s="884"/>
      <c r="D4" s="884"/>
      <c r="E4" s="884"/>
      <c r="F4" s="884"/>
      <c r="G4" s="884"/>
      <c r="H4" s="884"/>
      <c r="K4" s="1028" t="s">
        <v>142</v>
      </c>
      <c r="L4" s="1028" t="s">
        <v>143</v>
      </c>
      <c r="M4" s="934" t="s">
        <v>5</v>
      </c>
      <c r="N4" s="929" t="s">
        <v>144</v>
      </c>
      <c r="O4" s="159" t="s">
        <v>372</v>
      </c>
      <c r="P4" s="964" t="s">
        <v>145</v>
      </c>
      <c r="Q4" s="964" t="s">
        <v>146</v>
      </c>
      <c r="R4" s="962" t="s">
        <v>147</v>
      </c>
      <c r="S4" s="889"/>
      <c r="T4" s="997"/>
      <c r="U4" s="997"/>
      <c r="V4" s="997" t="str">
        <f t="shared" ref="V4:V14" si="0">IF(AND(W4="Y",X4="Y"),"Passed",IF(T4="M","Passed", ""))</f>
        <v>Passed</v>
      </c>
      <c r="W4" s="997" t="s">
        <v>377</v>
      </c>
      <c r="X4" s="997" t="s">
        <v>377</v>
      </c>
      <c r="Y4" s="1042" t="s">
        <v>148</v>
      </c>
      <c r="Z4" s="981">
        <f ca="1">DATEDIF(AA4,AB4,"m")/12+DATEDIF(AC4,AD4,"m")/12+DATEDIF(AE4,AF4,"m")/12+DATEDIF(AG4,AH4,"m")/12+DATEDIF(AI4,AJ4,"m")/12</f>
        <v>2.5833333333333335</v>
      </c>
      <c r="AA4" s="324">
        <v>43194</v>
      </c>
      <c r="AB4" s="324">
        <f ca="1">TODAY()</f>
        <v>44144</v>
      </c>
      <c r="AC4" s="982"/>
      <c r="AD4" s="982"/>
      <c r="AE4" s="980"/>
      <c r="AF4" s="980"/>
      <c r="AG4" s="980"/>
      <c r="AH4" s="980"/>
      <c r="AI4" s="980"/>
      <c r="AJ4" s="980"/>
    </row>
    <row r="5" spans="1:36" ht="12.75" customHeight="1" x14ac:dyDescent="0.3">
      <c r="A5" s="932" t="s">
        <v>387</v>
      </c>
      <c r="B5" s="949">
        <v>4.75</v>
      </c>
      <c r="C5" s="951"/>
      <c r="D5" s="884"/>
      <c r="E5" s="884"/>
      <c r="F5" s="884"/>
      <c r="G5" s="884"/>
      <c r="H5" s="884"/>
      <c r="K5" s="1029"/>
      <c r="L5" s="1029"/>
      <c r="M5" s="934" t="s">
        <v>5</v>
      </c>
      <c r="N5" s="929" t="s">
        <v>144</v>
      </c>
      <c r="O5" s="159" t="s">
        <v>373</v>
      </c>
      <c r="P5" s="966"/>
      <c r="Q5" s="965" t="s">
        <v>150</v>
      </c>
      <c r="R5" s="963" t="s">
        <v>151</v>
      </c>
      <c r="S5" s="889"/>
      <c r="T5" s="997"/>
      <c r="U5" s="997"/>
      <c r="V5" s="997" t="str">
        <f t="shared" si="0"/>
        <v>Passed</v>
      </c>
      <c r="W5" s="997" t="s">
        <v>377</v>
      </c>
      <c r="X5" s="997" t="s">
        <v>377</v>
      </c>
      <c r="Y5" s="1043"/>
      <c r="Z5" s="981">
        <f t="shared" ref="Z5:Z14" ca="1" si="1">DATEDIF(AA5,AB5,"m")/12+DATEDIF(AC5,AD5,"m")/12+DATEDIF(AE5,AF5,"m")/12+DATEDIF(AG5,AH5,"m")/12+DATEDIF(AI5,AJ5,"m")/12</f>
        <v>2.5833333333333335</v>
      </c>
      <c r="AA5" s="324">
        <v>43194</v>
      </c>
      <c r="AB5" s="324">
        <f ca="1">TODAY()</f>
        <v>44144</v>
      </c>
      <c r="AC5" s="982"/>
      <c r="AD5" s="982"/>
      <c r="AE5" s="980"/>
      <c r="AF5" s="980"/>
      <c r="AG5" s="980"/>
      <c r="AH5" s="980"/>
      <c r="AI5" s="980"/>
      <c r="AJ5" s="980"/>
    </row>
    <row r="6" spans="1:36" ht="15" thickBot="1" x14ac:dyDescent="0.35">
      <c r="A6" s="932" t="s">
        <v>388</v>
      </c>
      <c r="B6" s="949">
        <f ca="1">B4+B5</f>
        <v>7.3582191780821917</v>
      </c>
      <c r="C6" s="951"/>
      <c r="K6" s="1029"/>
      <c r="L6" s="1029"/>
      <c r="M6" s="934" t="s">
        <v>5</v>
      </c>
      <c r="N6" s="891" t="s">
        <v>149</v>
      </c>
      <c r="O6" s="395" t="s">
        <v>149</v>
      </c>
      <c r="P6" s="966"/>
      <c r="Q6" s="892" t="s">
        <v>150</v>
      </c>
      <c r="R6" s="893" t="s">
        <v>151</v>
      </c>
      <c r="S6" s="919" t="s">
        <v>259</v>
      </c>
      <c r="T6" s="620" t="s">
        <v>72</v>
      </c>
      <c r="U6" s="999">
        <v>43755</v>
      </c>
      <c r="V6" s="997" t="str">
        <f t="shared" si="0"/>
        <v>Passed</v>
      </c>
      <c r="W6" s="997" t="s">
        <v>377</v>
      </c>
      <c r="X6" s="997" t="s">
        <v>377</v>
      </c>
      <c r="Y6" s="894" t="s">
        <v>152</v>
      </c>
      <c r="Z6" s="981">
        <f t="shared" ca="1" si="1"/>
        <v>2.5833333333333335</v>
      </c>
      <c r="AA6" s="324">
        <v>43194</v>
      </c>
      <c r="AB6" s="324">
        <f ca="1">TODAY()</f>
        <v>44144</v>
      </c>
      <c r="AC6" s="982"/>
      <c r="AD6" s="982"/>
      <c r="AE6" s="980"/>
      <c r="AF6" s="980"/>
      <c r="AG6" s="980"/>
      <c r="AH6" s="980"/>
      <c r="AI6" s="980"/>
      <c r="AJ6" s="980"/>
    </row>
    <row r="7" spans="1:36" ht="55.8" thickBot="1" x14ac:dyDescent="0.35">
      <c r="A7" s="947" t="s">
        <v>4</v>
      </c>
      <c r="B7" s="948" t="s">
        <v>135</v>
      </c>
      <c r="C7" s="935" t="s">
        <v>5</v>
      </c>
      <c r="D7" s="935" t="s">
        <v>6</v>
      </c>
      <c r="E7" s="935" t="s">
        <v>7</v>
      </c>
      <c r="F7" s="935" t="s">
        <v>8</v>
      </c>
      <c r="G7" s="935" t="s">
        <v>9</v>
      </c>
      <c r="H7" s="936" t="s">
        <v>76</v>
      </c>
      <c r="K7" s="1029"/>
      <c r="L7" s="1029"/>
      <c r="M7" s="934" t="s">
        <v>5</v>
      </c>
      <c r="N7" s="931" t="s">
        <v>144</v>
      </c>
      <c r="O7" s="396" t="s">
        <v>452</v>
      </c>
      <c r="P7" s="966"/>
      <c r="Q7" s="964" t="s">
        <v>247</v>
      </c>
      <c r="R7" s="962" t="s">
        <v>154</v>
      </c>
      <c r="S7" s="889"/>
      <c r="T7" s="997"/>
      <c r="U7" s="999"/>
      <c r="V7" s="997"/>
      <c r="W7" s="997" t="s">
        <v>377</v>
      </c>
      <c r="X7" s="997" t="s">
        <v>377</v>
      </c>
      <c r="Y7" s="1042" t="s">
        <v>248</v>
      </c>
      <c r="Z7" s="981">
        <f t="shared" si="1"/>
        <v>0</v>
      </c>
      <c r="AA7" s="324"/>
      <c r="AB7" s="324"/>
      <c r="AC7" s="982"/>
      <c r="AD7" s="982"/>
      <c r="AE7" s="980"/>
      <c r="AF7" s="980"/>
      <c r="AG7" s="980"/>
      <c r="AH7" s="980"/>
      <c r="AI7" s="980"/>
      <c r="AJ7" s="980"/>
    </row>
    <row r="8" spans="1:36" ht="27.6" x14ac:dyDescent="0.3">
      <c r="A8" s="937" t="s">
        <v>56</v>
      </c>
      <c r="B8" s="938" t="s">
        <v>182</v>
      </c>
      <c r="C8" s="1003"/>
      <c r="D8" s="1002"/>
      <c r="E8" s="1002" t="s">
        <v>77</v>
      </c>
      <c r="F8" s="1002"/>
      <c r="G8" s="1002"/>
      <c r="H8" s="939">
        <f>IF(C8&lt;&gt;"",'[2]CBL Score Standard'!$D64,IF(D8&lt;&gt;"",SUM('[2]CBL Score Standard'!$D64:$E64),IF(E8&lt;&gt;"",SUM('[2]CBL Score Standard'!$D64:$F64),IF(F8&lt;&gt;"",SUM('[2]CBL Score Standard'!$D64:$G64),IF(G8&lt;&gt;"",SUM('[2]CBL Score Standard'!$D64:$H64,0))))))</f>
        <v>7.468064199148379E-2</v>
      </c>
      <c r="K8" s="1029"/>
      <c r="L8" s="1029"/>
      <c r="M8" s="934" t="s">
        <v>5</v>
      </c>
      <c r="N8" s="931" t="s">
        <v>144</v>
      </c>
      <c r="O8" s="154" t="s">
        <v>517</v>
      </c>
      <c r="P8" s="966"/>
      <c r="Q8" s="892" t="s">
        <v>153</v>
      </c>
      <c r="R8" s="893" t="s">
        <v>156</v>
      </c>
      <c r="S8" s="889"/>
      <c r="T8" s="997"/>
      <c r="U8" s="999" t="s">
        <v>690</v>
      </c>
      <c r="V8" s="997" t="str">
        <f t="shared" si="0"/>
        <v>Passed</v>
      </c>
      <c r="W8" s="997" t="s">
        <v>377</v>
      </c>
      <c r="X8" s="997" t="s">
        <v>377</v>
      </c>
      <c r="Y8" s="82" t="s">
        <v>157</v>
      </c>
      <c r="Z8" s="981">
        <f t="shared" ca="1" si="1"/>
        <v>2.5833333333333335</v>
      </c>
      <c r="AA8" s="324">
        <v>43192</v>
      </c>
      <c r="AB8" s="324">
        <f ca="1">TODAY()</f>
        <v>44144</v>
      </c>
      <c r="AC8" s="982"/>
      <c r="AD8" s="982"/>
      <c r="AE8" s="980"/>
      <c r="AF8" s="980"/>
      <c r="AG8" s="980"/>
      <c r="AH8" s="980"/>
      <c r="AI8" s="980"/>
      <c r="AJ8" s="980"/>
    </row>
    <row r="9" spans="1:36" ht="27.6" x14ac:dyDescent="0.3">
      <c r="A9" s="940" t="s">
        <v>56</v>
      </c>
      <c r="B9" s="933" t="s">
        <v>427</v>
      </c>
      <c r="C9" s="1003"/>
      <c r="D9" s="1002"/>
      <c r="E9" s="1002" t="s">
        <v>77</v>
      </c>
      <c r="F9" s="1002"/>
      <c r="G9" s="1002"/>
      <c r="H9" s="939">
        <f>IF(C9&lt;&gt;"",'[2]CBL Score Standard'!$D65,IF(D9&lt;&gt;"",SUM('[2]CBL Score Standard'!$D65:$E65),IF(E9&lt;&gt;"",SUM('[2]CBL Score Standard'!$D65:$F65),IF(F9&lt;&gt;"",SUM('[2]CBL Score Standard'!$D65:$G65),IF(G9&lt;&gt;"",SUM('[2]CBL Score Standard'!$D65:$H65,0))))))</f>
        <v>7.468064199148379E-2</v>
      </c>
      <c r="K9" s="1029"/>
      <c r="L9" s="1029"/>
      <c r="M9" s="934" t="s">
        <v>5</v>
      </c>
      <c r="N9" s="931" t="s">
        <v>144</v>
      </c>
      <c r="O9" s="154" t="s">
        <v>661</v>
      </c>
      <c r="P9" s="966"/>
      <c r="Q9" s="892" t="s">
        <v>155</v>
      </c>
      <c r="R9" s="893" t="s">
        <v>158</v>
      </c>
      <c r="S9" s="889"/>
      <c r="T9" s="997"/>
      <c r="U9" s="999"/>
      <c r="V9" s="997" t="str">
        <f t="shared" si="0"/>
        <v>Passed</v>
      </c>
      <c r="W9" s="997" t="s">
        <v>377</v>
      </c>
      <c r="X9" s="997" t="s">
        <v>377</v>
      </c>
      <c r="Y9" s="894" t="s">
        <v>159</v>
      </c>
      <c r="Z9" s="981">
        <f t="shared" ca="1" si="1"/>
        <v>2.5833333333333335</v>
      </c>
      <c r="AA9" s="324">
        <v>43194</v>
      </c>
      <c r="AB9" s="324">
        <f ca="1">TODAY()</f>
        <v>44144</v>
      </c>
      <c r="AC9" s="982"/>
      <c r="AD9" s="982"/>
      <c r="AE9" s="980"/>
      <c r="AF9" s="980"/>
      <c r="AG9" s="980"/>
      <c r="AH9" s="980"/>
      <c r="AI9" s="980"/>
      <c r="AJ9" s="980"/>
    </row>
    <row r="10" spans="1:36" x14ac:dyDescent="0.3">
      <c r="A10" s="940" t="s">
        <v>56</v>
      </c>
      <c r="B10" s="933" t="s">
        <v>663</v>
      </c>
      <c r="C10" s="1003"/>
      <c r="D10" s="1003"/>
      <c r="E10" s="1002"/>
      <c r="F10" s="1002" t="s">
        <v>77</v>
      </c>
      <c r="G10" s="1002"/>
      <c r="H10" s="939">
        <f>IF(C10&lt;&gt;"",'[2]CBL Score Standard'!$D66,IF(D10&lt;&gt;"",SUM('[2]CBL Score Standard'!$D66:$E66),IF(E10&lt;&gt;"",SUM('[2]CBL Score Standard'!$D66:$F66),IF(F10&lt;&gt;"",SUM('[2]CBL Score Standard'!$D66:$G66),IF(G10&lt;&gt;"",SUM('[2]CBL Score Standard'!$D66:$H66,0))))))</f>
        <v>4.9445609829187893E-2</v>
      </c>
      <c r="K10" s="1029"/>
      <c r="L10" s="1029"/>
      <c r="M10" s="934" t="s">
        <v>5</v>
      </c>
      <c r="N10" s="931" t="s">
        <v>144</v>
      </c>
      <c r="O10" s="154" t="s">
        <v>662</v>
      </c>
      <c r="P10" s="966"/>
      <c r="Q10" s="976" t="s">
        <v>659</v>
      </c>
      <c r="R10" s="976" t="s">
        <v>278</v>
      </c>
      <c r="S10" s="889"/>
      <c r="T10" s="997"/>
      <c r="U10" s="999"/>
      <c r="V10" s="997" t="str">
        <f t="shared" si="0"/>
        <v/>
      </c>
      <c r="W10" s="997" t="s">
        <v>377</v>
      </c>
      <c r="X10" s="997" t="s">
        <v>378</v>
      </c>
      <c r="Y10" s="899" t="s">
        <v>160</v>
      </c>
      <c r="Z10" s="981">
        <f t="shared" si="1"/>
        <v>0</v>
      </c>
      <c r="AA10" s="982"/>
      <c r="AB10" s="982"/>
      <c r="AC10" s="982"/>
      <c r="AD10" s="982"/>
      <c r="AE10" s="980"/>
      <c r="AF10" s="980"/>
      <c r="AG10" s="980"/>
      <c r="AH10" s="980"/>
      <c r="AI10" s="980"/>
      <c r="AJ10" s="980"/>
    </row>
    <row r="11" spans="1:36" x14ac:dyDescent="0.3">
      <c r="A11" s="940" t="s">
        <v>56</v>
      </c>
      <c r="B11" s="933" t="s">
        <v>215</v>
      </c>
      <c r="C11" s="1003"/>
      <c r="D11" s="1003"/>
      <c r="E11" s="1005"/>
      <c r="F11" s="1002" t="s">
        <v>77</v>
      </c>
      <c r="G11" s="1002"/>
      <c r="H11" s="939">
        <f>IF(C11&lt;&gt;"",'[2]CBL Score Standard'!$D67,IF(D11&lt;&gt;"",SUM('[2]CBL Score Standard'!$D67:$E67),IF(E11&lt;&gt;"",SUM('[2]CBL Score Standard'!$D67:$F67),IF(F11&lt;&gt;"",SUM('[2]CBL Score Standard'!$D67:$G67),IF(G11&lt;&gt;"",SUM('[2]CBL Score Standard'!$D67:$H67,0))))))</f>
        <v>4.9445609829187893E-2</v>
      </c>
      <c r="K11" s="1029"/>
      <c r="L11" s="1029"/>
      <c r="M11" s="934" t="s">
        <v>5</v>
      </c>
      <c r="N11" s="889" t="s">
        <v>31</v>
      </c>
      <c r="O11" s="397" t="s">
        <v>175</v>
      </c>
      <c r="P11" s="1029"/>
      <c r="Q11" s="890" t="s">
        <v>383</v>
      </c>
      <c r="R11" s="893" t="s">
        <v>176</v>
      </c>
      <c r="S11" s="889"/>
      <c r="T11" s="997"/>
      <c r="U11" s="999"/>
      <c r="V11" s="997" t="str">
        <f t="shared" si="0"/>
        <v>Passed</v>
      </c>
      <c r="W11" s="997" t="s">
        <v>377</v>
      </c>
      <c r="X11" s="997" t="s">
        <v>377</v>
      </c>
      <c r="Y11" s="897" t="s">
        <v>177</v>
      </c>
      <c r="Z11" s="981">
        <f t="shared" ca="1" si="1"/>
        <v>2.5833333333333335</v>
      </c>
      <c r="AA11" s="324">
        <v>43194</v>
      </c>
      <c r="AB11" s="324">
        <f ca="1">TODAY()</f>
        <v>44144</v>
      </c>
      <c r="AC11" s="982"/>
      <c r="AD11" s="982"/>
      <c r="AE11" s="980"/>
      <c r="AF11" s="980"/>
      <c r="AG11" s="980"/>
      <c r="AH11" s="980"/>
      <c r="AI11" s="980"/>
      <c r="AJ11" s="980"/>
    </row>
    <row r="12" spans="1:36" ht="27.6" x14ac:dyDescent="0.3">
      <c r="A12" s="940" t="s">
        <v>63</v>
      </c>
      <c r="B12" s="933" t="s">
        <v>236</v>
      </c>
      <c r="C12" s="1003"/>
      <c r="D12" s="1003"/>
      <c r="E12" s="1003"/>
      <c r="F12" s="1002"/>
      <c r="G12" s="1002"/>
      <c r="H12" s="939" t="b">
        <f>IF(C12&lt;&gt;"",'[2]CBL Score Standard'!$D68,IF(D12&lt;&gt;"",SUM('[2]CBL Score Standard'!$D68:$E68),IF(E12&lt;&gt;"",SUM('[2]CBL Score Standard'!$D68:$F68),IF(F12&lt;&gt;"",SUM('[2]CBL Score Standard'!$D68:$G68),IF(G12&lt;&gt;"",SUM('[2]CBL Score Standard'!$D68:$H68,0))))))</f>
        <v>0</v>
      </c>
      <c r="K12" s="1029"/>
      <c r="L12" s="1029"/>
      <c r="M12" s="934" t="s">
        <v>5</v>
      </c>
      <c r="N12" s="931" t="s">
        <v>31</v>
      </c>
      <c r="O12" s="154" t="s">
        <v>660</v>
      </c>
      <c r="P12" s="995">
        <v>43613</v>
      </c>
      <c r="Q12" s="892" t="s">
        <v>167</v>
      </c>
      <c r="R12" s="893" t="s">
        <v>168</v>
      </c>
      <c r="S12" s="889"/>
      <c r="T12" s="997" t="s">
        <v>72</v>
      </c>
      <c r="U12" s="997"/>
      <c r="V12" s="997" t="str">
        <f>IF(AND(W12="Y",X12="Y"),"Passed",IF(T12="M","Passed", ""))</f>
        <v>Passed</v>
      </c>
      <c r="W12" s="997" t="s">
        <v>378</v>
      </c>
      <c r="X12" s="997" t="s">
        <v>378</v>
      </c>
      <c r="Y12" s="894"/>
      <c r="Z12" s="981">
        <f t="shared" ca="1" si="1"/>
        <v>2.5833333333333335</v>
      </c>
      <c r="AA12" s="324">
        <v>43194</v>
      </c>
      <c r="AB12" s="324">
        <f ca="1">TODAY()</f>
        <v>44144</v>
      </c>
      <c r="AC12" s="982"/>
      <c r="AD12" s="982"/>
      <c r="AE12" s="980"/>
      <c r="AF12" s="980"/>
      <c r="AG12" s="980"/>
      <c r="AH12" s="980"/>
      <c r="AI12" s="980"/>
      <c r="AJ12" s="980"/>
    </row>
    <row r="13" spans="1:36"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54</v>
      </c>
      <c r="O13" s="154" t="s">
        <v>425</v>
      </c>
      <c r="P13" s="892" t="s">
        <v>230</v>
      </c>
      <c r="Q13" s="892" t="s">
        <v>230</v>
      </c>
      <c r="R13" s="893" t="s">
        <v>230</v>
      </c>
      <c r="S13" s="889"/>
      <c r="T13" s="997" t="s">
        <v>72</v>
      </c>
      <c r="U13" s="997"/>
      <c r="V13" s="997" t="str">
        <f t="shared" si="0"/>
        <v>Passed</v>
      </c>
      <c r="W13" s="997" t="s">
        <v>378</v>
      </c>
      <c r="X13" s="997" t="s">
        <v>377</v>
      </c>
      <c r="Y13" s="894" t="s">
        <v>169</v>
      </c>
      <c r="Z13" s="981">
        <f t="shared" si="1"/>
        <v>0</v>
      </c>
      <c r="AA13" s="982"/>
      <c r="AB13" s="982"/>
      <c r="AC13" s="982"/>
      <c r="AD13" s="982"/>
      <c r="AE13" s="980"/>
      <c r="AF13" s="980"/>
      <c r="AG13" s="980"/>
      <c r="AH13" s="980"/>
      <c r="AI13" s="980"/>
      <c r="AJ13" s="980"/>
    </row>
    <row r="14" spans="1:36" ht="27.6" x14ac:dyDescent="0.3">
      <c r="A14" s="940" t="s">
        <v>55</v>
      </c>
      <c r="B14" s="933" t="s">
        <v>694</v>
      </c>
      <c r="C14" s="1003"/>
      <c r="D14" s="1003"/>
      <c r="E14" s="1005"/>
      <c r="F14" s="1002" t="s">
        <v>77</v>
      </c>
      <c r="G14" s="1002"/>
      <c r="H14" s="939">
        <f>IF(C14&lt;&gt;"",'[2]CBL Score Standard'!$D70,IF(D14&lt;&gt;"",SUM('[2]CBL Score Standard'!$D70:$E70),IF(E14&lt;&gt;"",SUM('[2]CBL Score Standard'!$D70:$F70),IF(F14&lt;&gt;"",SUM('[2]CBL Score Standard'!$D70:$G70),IF(G14&lt;&gt;"",SUM('[2]CBL Score Standard'!$D70:$H70,0))))))</f>
        <v>4.9445609829187893E-2</v>
      </c>
      <c r="K14" s="1030"/>
      <c r="L14" s="1030"/>
      <c r="M14" s="934" t="s">
        <v>5</v>
      </c>
      <c r="N14" s="889" t="s">
        <v>41</v>
      </c>
      <c r="O14" s="397" t="s">
        <v>450</v>
      </c>
      <c r="P14" s="995">
        <v>43627</v>
      </c>
      <c r="Q14" s="892" t="s">
        <v>381</v>
      </c>
      <c r="R14" s="893" t="s">
        <v>382</v>
      </c>
      <c r="S14" s="889"/>
      <c r="T14" s="997" t="s">
        <v>72</v>
      </c>
      <c r="U14" s="997"/>
      <c r="V14" s="997" t="str">
        <f t="shared" si="0"/>
        <v>Passed</v>
      </c>
      <c r="W14" s="997" t="s">
        <v>378</v>
      </c>
      <c r="X14" s="997" t="s">
        <v>377</v>
      </c>
      <c r="Y14" s="894" t="s">
        <v>163</v>
      </c>
      <c r="Z14" s="981">
        <f t="shared" si="1"/>
        <v>0</v>
      </c>
      <c r="AA14" s="982"/>
      <c r="AB14" s="982"/>
      <c r="AC14" s="982"/>
      <c r="AD14" s="982"/>
      <c r="AE14" s="980"/>
      <c r="AF14" s="980"/>
      <c r="AG14" s="980"/>
      <c r="AH14" s="980"/>
      <c r="AI14" s="980"/>
      <c r="AJ14" s="980"/>
    </row>
    <row r="15" spans="1:36" x14ac:dyDescent="0.3">
      <c r="A15" s="940" t="s">
        <v>55</v>
      </c>
      <c r="B15" s="933" t="s">
        <v>185</v>
      </c>
      <c r="C15" s="1003"/>
      <c r="D15" s="1002"/>
      <c r="E15" s="1005"/>
      <c r="F15" s="1002" t="s">
        <v>77</v>
      </c>
      <c r="G15" s="1002"/>
      <c r="H15" s="939">
        <f>IF(C15&lt;&gt;"",'[2]CBL Score Standard'!$D71,IF(D15&lt;&gt;"",SUM('[2]CBL Score Standard'!$D71:$E71),IF(E15&lt;&gt;"",SUM('[2]CBL Score Standard'!$D71:$F71),IF(F15&lt;&gt;"",SUM('[2]CBL Score Standard'!$D71:$G71),IF(G15&lt;&gt;"",SUM('[2]CBL Score Standard'!$D71:$H71,0))))))</f>
        <v>4.9445609829187893E-2</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D16" s="1003"/>
      <c r="E16" s="1003" t="s">
        <v>77</v>
      </c>
      <c r="F16" s="1003"/>
      <c r="G16" s="1003"/>
      <c r="H16" s="939">
        <f>IF(C16&lt;&gt;"",'[2]CBL Score Standard'!$D72,IF(D16&lt;&gt;"",SUM('[2]CBL Score Standard'!$D72:$E72),IF(E16&lt;&gt;"",SUM('[2]CBL Score Standard'!$D72:$F72),IF(F16&lt;&gt;"",SUM('[2]CBL Score Standard'!$D72:$G72),IF(G16&lt;&gt;"",SUM('[2]CBL Score Standard'!$D72:$H72,0))))))</f>
        <v>0</v>
      </c>
      <c r="K16" s="1193" t="s">
        <v>170</v>
      </c>
      <c r="L16" s="1194"/>
      <c r="M16" s="1194"/>
      <c r="N16" s="1194"/>
      <c r="O16" s="1194"/>
      <c r="P16" s="1194"/>
      <c r="Q16" s="1194"/>
      <c r="R16" s="1194"/>
      <c r="S16" s="1194"/>
      <c r="T16" s="1194"/>
      <c r="U16" s="1194"/>
      <c r="V16" s="1194"/>
      <c r="W16" s="1194"/>
      <c r="X16" s="1194"/>
      <c r="Y16" s="1195"/>
      <c r="Z16" s="985"/>
      <c r="AA16" s="1026"/>
      <c r="AB16" s="1026"/>
      <c r="AC16" s="1026"/>
      <c r="AD16" s="1026"/>
      <c r="AE16" s="1026"/>
      <c r="AF16" s="1026"/>
      <c r="AG16" s="1026"/>
      <c r="AH16" s="1026"/>
      <c r="AI16" s="1026"/>
      <c r="AJ16" s="1026"/>
    </row>
    <row r="17" spans="1:36" ht="23.4" customHeight="1" x14ac:dyDescent="0.3">
      <c r="A17" s="940" t="s">
        <v>55</v>
      </c>
      <c r="B17" s="933" t="s">
        <v>194</v>
      </c>
      <c r="C17" s="1003"/>
      <c r="D17" s="1003"/>
      <c r="E17" s="1003"/>
      <c r="F17" s="1003"/>
      <c r="G17" s="1003"/>
      <c r="H17" s="939" t="b">
        <f>IF(C17&lt;&gt;"",'[2]CBL Score Standard'!$D73,IF(D17&lt;&gt;"",SUM('[2]CBL Score Standard'!$D73:$E73),IF(E17&lt;&gt;"",SUM('[2]CBL Score Standard'!$D73:$F73),IF(F17&lt;&gt;"",SUM('[2]CBL Score Standard'!$D73:$G73),IF(G17&lt;&gt;"",SUM('[2]CBL Score Standard'!$D73:$H73,0))))))</f>
        <v>0</v>
      </c>
      <c r="K17" s="1211" t="s">
        <v>133</v>
      </c>
      <c r="L17" s="1211" t="s">
        <v>91</v>
      </c>
      <c r="M17" s="1182" t="s">
        <v>75</v>
      </c>
      <c r="N17" s="1184" t="s">
        <v>134</v>
      </c>
      <c r="O17" s="1215" t="s">
        <v>135</v>
      </c>
      <c r="P17" s="1037" t="s">
        <v>136</v>
      </c>
      <c r="Q17" s="1037" t="s">
        <v>137</v>
      </c>
      <c r="R17" s="1037" t="s">
        <v>138</v>
      </c>
      <c r="S17" s="1212" t="s">
        <v>139</v>
      </c>
      <c r="T17" s="1191" t="s">
        <v>344</v>
      </c>
      <c r="U17" s="1191" t="s">
        <v>342</v>
      </c>
      <c r="V17" s="1191"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940" t="s">
        <v>55</v>
      </c>
      <c r="B18" s="933" t="s">
        <v>196</v>
      </c>
      <c r="C18" s="1003"/>
      <c r="D18" s="1003" t="s">
        <v>77</v>
      </c>
      <c r="E18" s="1003"/>
      <c r="F18" s="1003"/>
      <c r="G18" s="1003"/>
      <c r="H18" s="939">
        <f>IF(C18&lt;&gt;"",'[2]CBL Score Standard'!$D74,IF(D18&lt;&gt;"",SUM('[2]CBL Score Standard'!$D74:$E74),IF(E18&lt;&gt;"",SUM('[2]CBL Score Standard'!$D74:$F74),IF(F18&lt;&gt;"",SUM('[2]CBL Score Standard'!$D74:$G74),IF(G18&lt;&gt;"",SUM('[2]CBL Score Standard'!$D74:$H74,0))))))</f>
        <v>0</v>
      </c>
      <c r="K18" s="1197"/>
      <c r="L18" s="1197"/>
      <c r="M18" s="1183"/>
      <c r="N18" s="1190"/>
      <c r="O18" s="1214"/>
      <c r="P18" s="888" t="s">
        <v>141</v>
      </c>
      <c r="Q18" s="1031"/>
      <c r="R18" s="1031"/>
      <c r="S18" s="1210"/>
      <c r="T18" s="1191"/>
      <c r="U18" s="1191"/>
      <c r="V18" s="1191"/>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x14ac:dyDescent="0.3">
      <c r="A19" s="940" t="s">
        <v>55</v>
      </c>
      <c r="B19" s="933" t="s">
        <v>198</v>
      </c>
      <c r="C19" s="1003"/>
      <c r="D19" s="1003" t="s">
        <v>77</v>
      </c>
      <c r="E19" s="1003"/>
      <c r="F19" s="1003"/>
      <c r="G19" s="1003"/>
      <c r="H19" s="939">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397" t="s">
        <v>171</v>
      </c>
      <c r="P19" s="1028" t="s">
        <v>145</v>
      </c>
      <c r="Q19" s="890" t="s">
        <v>172</v>
      </c>
      <c r="R19" s="893" t="s">
        <v>173</v>
      </c>
      <c r="S19" s="889"/>
      <c r="T19" s="997"/>
      <c r="U19" s="997"/>
      <c r="V19" s="997" t="str">
        <f t="shared" ref="V19:V34" si="2">IF(AND(W19="Y",X19="Y"),"Passed",IF(T19="M","Passed", ""))</f>
        <v>Passed</v>
      </c>
      <c r="W19" s="997" t="s">
        <v>377</v>
      </c>
      <c r="X19" s="997" t="s">
        <v>377</v>
      </c>
      <c r="Y19" s="82" t="s">
        <v>174</v>
      </c>
      <c r="Z19" s="981">
        <f t="shared" ref="Z19:Z35" si="3">DATEDIF(AA19,AB19,"m")/12+DATEDIF(AC19,AD19,"m")/12+DATEDIF(AE19,AF19,"m")/12+DATEDIF(AG19,AH19,"m")/12+DATEDIF(AI19,AJ19,"m")/12</f>
        <v>0.33333333333333331</v>
      </c>
      <c r="AA19" s="324">
        <v>43252</v>
      </c>
      <c r="AB19" s="324">
        <v>43378</v>
      </c>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397" t="s">
        <v>178</v>
      </c>
      <c r="P20" s="1030"/>
      <c r="Q20" s="890" t="s">
        <v>179</v>
      </c>
      <c r="R20" s="893" t="s">
        <v>180</v>
      </c>
      <c r="S20" s="919" t="s">
        <v>259</v>
      </c>
      <c r="T20" s="620" t="s">
        <v>72</v>
      </c>
      <c r="U20" s="999">
        <v>43759</v>
      </c>
      <c r="V20" s="1001" t="s">
        <v>374</v>
      </c>
      <c r="W20" s="997" t="s">
        <v>377</v>
      </c>
      <c r="X20" s="997" t="s">
        <v>378</v>
      </c>
      <c r="Y20" s="897" t="s">
        <v>181</v>
      </c>
      <c r="Z20" s="981">
        <f t="shared" si="3"/>
        <v>0</v>
      </c>
      <c r="AA20" s="324"/>
      <c r="AB20" s="324"/>
      <c r="AC20" s="982"/>
      <c r="AD20" s="982"/>
      <c r="AE20" s="980"/>
      <c r="AF20" s="980"/>
      <c r="AG20" s="980"/>
      <c r="AH20" s="980"/>
      <c r="AI20" s="980"/>
      <c r="AJ20" s="980"/>
    </row>
    <row r="21" spans="1:36" x14ac:dyDescent="0.3">
      <c r="A21" s="940" t="s">
        <v>55</v>
      </c>
      <c r="B21" s="933" t="s">
        <v>664</v>
      </c>
      <c r="C21" s="1003"/>
      <c r="D21" s="1003"/>
      <c r="E21" s="1002"/>
      <c r="F21" s="1002" t="s">
        <v>77</v>
      </c>
      <c r="G21" s="1002"/>
      <c r="H21" s="939">
        <f>IF(C21&lt;&gt;"",'[2]CBL Score Standard'!$D77,IF(D21&lt;&gt;"",SUM('[2]CBL Score Standard'!$D77:$E77),IF(E21&lt;&gt;"",SUM('[2]CBL Score Standard'!$D77:$F77),IF(F21&lt;&gt;"",SUM('[2]CBL Score Standard'!$D77:$G77),IF(G21&lt;&gt;"",SUM('[2]CBL Score Standard'!$D77:$H77,0))))))</f>
        <v>4.9445609829187893E-2</v>
      </c>
      <c r="K21" s="1029"/>
      <c r="L21" s="1029"/>
      <c r="M21" s="934" t="s">
        <v>6</v>
      </c>
      <c r="N21" s="889" t="s">
        <v>56</v>
      </c>
      <c r="O21" s="397" t="s">
        <v>182</v>
      </c>
      <c r="P21" s="995">
        <v>43609</v>
      </c>
      <c r="Q21" s="892" t="s">
        <v>172</v>
      </c>
      <c r="R21" s="898" t="s">
        <v>183</v>
      </c>
      <c r="S21" s="69"/>
      <c r="T21" s="84"/>
      <c r="U21" s="997"/>
      <c r="V21" s="997" t="str">
        <f t="shared" si="2"/>
        <v/>
      </c>
      <c r="W21" s="997" t="s">
        <v>378</v>
      </c>
      <c r="X21" s="997" t="s">
        <v>377</v>
      </c>
      <c r="Y21" s="899" t="s">
        <v>184</v>
      </c>
      <c r="Z21" s="981">
        <f t="shared" si="3"/>
        <v>0</v>
      </c>
      <c r="AA21" s="982"/>
      <c r="AB21" s="982"/>
      <c r="AC21" s="982"/>
      <c r="AD21" s="982"/>
      <c r="AE21" s="980"/>
      <c r="AF21" s="980"/>
      <c r="AG21" s="980"/>
      <c r="AH21" s="980"/>
      <c r="AI21" s="980"/>
      <c r="AJ21" s="980"/>
    </row>
    <row r="22" spans="1:36" ht="27.6" x14ac:dyDescent="0.3">
      <c r="A22" s="940" t="s">
        <v>55</v>
      </c>
      <c r="B22" s="933" t="s">
        <v>448</v>
      </c>
      <c r="C22" s="1003"/>
      <c r="D22" s="1003"/>
      <c r="E22" s="1002"/>
      <c r="F22" s="1002" t="s">
        <v>77</v>
      </c>
      <c r="G22" s="1002"/>
      <c r="H22" s="939">
        <f>IF(C22&lt;&gt;"",'[2]CBL Score Standard'!$D78,IF(D22&lt;&gt;"",SUM('[2]CBL Score Standard'!$D78:$E78),IF(E22&lt;&gt;"",SUM('[2]CBL Score Standard'!$D78:$F78),IF(F22&lt;&gt;"",SUM('[2]CBL Score Standard'!$D78:$G78),IF(G22&lt;&gt;"",SUM('[2]CBL Score Standard'!$D78:$H78,0))))))</f>
        <v>4.9445609829187893E-2</v>
      </c>
      <c r="K22" s="1029"/>
      <c r="L22" s="1029"/>
      <c r="M22" s="934" t="s">
        <v>6</v>
      </c>
      <c r="N22" s="889" t="s">
        <v>144</v>
      </c>
      <c r="O22" s="397" t="s">
        <v>187</v>
      </c>
      <c r="P22" s="1029"/>
      <c r="Q22" s="890" t="s">
        <v>153</v>
      </c>
      <c r="R22" s="893" t="s">
        <v>156</v>
      </c>
      <c r="S22" s="69"/>
      <c r="T22" s="84"/>
      <c r="U22" s="999">
        <v>43297</v>
      </c>
      <c r="V22" s="997" t="str">
        <f>IF(AND(W22="Y",X22="Y"),"Passed",IF(T22="M","Passed", ""))</f>
        <v>Passed</v>
      </c>
      <c r="W22" s="997" t="s">
        <v>377</v>
      </c>
      <c r="X22" s="997" t="s">
        <v>377</v>
      </c>
      <c r="Y22" s="82" t="s">
        <v>157</v>
      </c>
      <c r="Z22" s="981">
        <f t="shared" ca="1" si="3"/>
        <v>2.5833333333333335</v>
      </c>
      <c r="AA22" s="324">
        <v>43192</v>
      </c>
      <c r="AB22" s="324">
        <f ca="1">TODAY()</f>
        <v>44144</v>
      </c>
      <c r="AC22" s="982"/>
      <c r="AD22" s="982"/>
      <c r="AE22" s="980"/>
      <c r="AF22" s="980"/>
      <c r="AG22" s="980"/>
      <c r="AH22" s="980"/>
      <c r="AI22" s="980"/>
      <c r="AJ22" s="980"/>
    </row>
    <row r="23" spans="1:36" ht="12.75" customHeight="1" x14ac:dyDescent="0.3">
      <c r="A23" s="940" t="s">
        <v>55</v>
      </c>
      <c r="B23" s="933" t="s">
        <v>665</v>
      </c>
      <c r="C23" s="1003"/>
      <c r="D23" s="1003"/>
      <c r="E23" s="1002"/>
      <c r="F23" s="1002" t="s">
        <v>77</v>
      </c>
      <c r="G23" s="1002"/>
      <c r="H23" s="939">
        <f>IF(C23&lt;&gt;"",'[2]CBL Score Standard'!$D79,IF(D23&lt;&gt;"",SUM('[2]CBL Score Standard'!$D79:$E79),IF(E23&lt;&gt;"",SUM('[2]CBL Score Standard'!$D79:$F79),IF(F23&lt;&gt;"",SUM('[2]CBL Score Standard'!$D79:$G79),IF(G23&lt;&gt;"",SUM('[2]CBL Score Standard'!$D79:$H79,0))))))</f>
        <v>4.9445609829187893E-2</v>
      </c>
      <c r="K23" s="1029"/>
      <c r="L23" s="1029"/>
      <c r="M23" s="934" t="s">
        <v>6</v>
      </c>
      <c r="N23" s="889" t="s">
        <v>144</v>
      </c>
      <c r="O23" s="397" t="s">
        <v>188</v>
      </c>
      <c r="P23" s="1029"/>
      <c r="Q23" s="892" t="s">
        <v>155</v>
      </c>
      <c r="R23" s="893" t="s">
        <v>158</v>
      </c>
      <c r="S23" s="69"/>
      <c r="T23" s="84"/>
      <c r="U23" s="999">
        <v>43298</v>
      </c>
      <c r="V23" s="997" t="str">
        <f t="shared" si="2"/>
        <v>Passed</v>
      </c>
      <c r="W23" s="997" t="s">
        <v>377</v>
      </c>
      <c r="X23" s="997" t="s">
        <v>377</v>
      </c>
      <c r="Y23" s="82" t="s">
        <v>159</v>
      </c>
      <c r="Z23" s="981">
        <f t="shared" ca="1" si="3"/>
        <v>2.5833333333333335</v>
      </c>
      <c r="AA23" s="324">
        <v>43192</v>
      </c>
      <c r="AB23" s="324">
        <f ca="1">TODAY()</f>
        <v>44144</v>
      </c>
      <c r="AC23" s="982"/>
      <c r="AD23" s="982"/>
      <c r="AE23" s="980"/>
      <c r="AF23" s="980"/>
      <c r="AG23" s="980"/>
      <c r="AH23" s="980"/>
      <c r="AI23" s="980"/>
      <c r="AJ23" s="980"/>
    </row>
    <row r="24" spans="1:36" ht="12.75" customHeight="1" x14ac:dyDescent="0.3">
      <c r="A24" s="940" t="s">
        <v>55</v>
      </c>
      <c r="B24" s="933" t="s">
        <v>238</v>
      </c>
      <c r="C24" s="1003"/>
      <c r="D24" s="1003"/>
      <c r="E24" s="1003" t="s">
        <v>77</v>
      </c>
      <c r="F24" s="1002"/>
      <c r="G24" s="1002"/>
      <c r="H24" s="939">
        <f>IF(C24&lt;&gt;"",'[2]CBL Score Standard'!$D80,IF(D24&lt;&gt;"",SUM('[2]CBL Score Standard'!$D80:$E80),IF(E24&lt;&gt;"",SUM('[2]CBL Score Standard'!$D80:$F80),IF(F24&lt;&gt;"",SUM('[2]CBL Score Standard'!$D80:$G80),IF(G24&lt;&gt;"",SUM('[2]CBL Score Standard'!$D80:$H80,0))))))</f>
        <v>0</v>
      </c>
      <c r="K24" s="1029"/>
      <c r="L24" s="1029"/>
      <c r="M24" s="934" t="s">
        <v>6</v>
      </c>
      <c r="N24" s="889" t="s">
        <v>144</v>
      </c>
      <c r="O24" s="397" t="s">
        <v>189</v>
      </c>
      <c r="P24" s="1029"/>
      <c r="Q24" s="976" t="s">
        <v>659</v>
      </c>
      <c r="R24" s="976" t="s">
        <v>278</v>
      </c>
      <c r="S24" s="69"/>
      <c r="T24" s="84"/>
      <c r="U24" s="997"/>
      <c r="V24" s="997" t="str">
        <f t="shared" si="2"/>
        <v/>
      </c>
      <c r="W24" s="997" t="s">
        <v>377</v>
      </c>
      <c r="X24" s="997" t="s">
        <v>378</v>
      </c>
      <c r="Y24" s="899" t="s">
        <v>160</v>
      </c>
      <c r="Z24" s="981">
        <f t="shared" si="3"/>
        <v>0</v>
      </c>
      <c r="AA24" s="982"/>
      <c r="AB24" s="982"/>
      <c r="AC24" s="982"/>
      <c r="AD24" s="982"/>
      <c r="AE24" s="980"/>
      <c r="AF24" s="980"/>
      <c r="AG24" s="980"/>
      <c r="AH24" s="980"/>
      <c r="AI24" s="980"/>
      <c r="AJ24" s="980"/>
    </row>
    <row r="25" spans="1:36" x14ac:dyDescent="0.3">
      <c r="A25" s="940" t="s">
        <v>55</v>
      </c>
      <c r="B25" s="933" t="s">
        <v>515</v>
      </c>
      <c r="C25" s="1003"/>
      <c r="D25" s="1003"/>
      <c r="E25" s="1003" t="s">
        <v>77</v>
      </c>
      <c r="F25" s="1002"/>
      <c r="G25" s="1002"/>
      <c r="H25" s="939">
        <f>IF(C25&lt;&gt;"",'[2]CBL Score Standard'!$D81,IF(D25&lt;&gt;"",SUM('[2]CBL Score Standard'!$D81:$E81),IF(E25&lt;&gt;"",SUM('[2]CBL Score Standard'!$D81:$F81),IF(F25&lt;&gt;"",SUM('[2]CBL Score Standard'!$D81:$G81),IF(G25&lt;&gt;"",SUM('[2]CBL Score Standard'!$D81:$H81,0))))))</f>
        <v>0</v>
      </c>
      <c r="K25" s="1029"/>
      <c r="L25" s="1029"/>
      <c r="M25" s="934" t="s">
        <v>6</v>
      </c>
      <c r="N25" s="889" t="s">
        <v>144</v>
      </c>
      <c r="O25" s="397" t="s">
        <v>190</v>
      </c>
      <c r="P25" s="1029"/>
      <c r="Q25" s="890" t="s">
        <v>161</v>
      </c>
      <c r="R25" s="893" t="s">
        <v>162</v>
      </c>
      <c r="S25" s="69"/>
      <c r="T25" s="84"/>
      <c r="U25" s="999">
        <v>43306</v>
      </c>
      <c r="V25" s="997" t="s">
        <v>374</v>
      </c>
      <c r="W25" s="997" t="s">
        <v>377</v>
      </c>
      <c r="X25" s="997" t="s">
        <v>378</v>
      </c>
      <c r="Y25" s="81" t="s">
        <v>163</v>
      </c>
      <c r="Z25" s="981">
        <f t="shared" si="3"/>
        <v>0</v>
      </c>
      <c r="AA25" s="324"/>
      <c r="AB25" s="324"/>
      <c r="AC25" s="982"/>
      <c r="AD25" s="982"/>
      <c r="AE25" s="980"/>
      <c r="AF25" s="980"/>
      <c r="AG25" s="980"/>
      <c r="AH25" s="980"/>
      <c r="AI25" s="980"/>
      <c r="AJ25" s="980"/>
    </row>
    <row r="26" spans="1:36" ht="27.6"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397" t="s">
        <v>191</v>
      </c>
      <c r="P26" s="1030"/>
      <c r="Q26" s="890" t="s">
        <v>164</v>
      </c>
      <c r="R26" s="893" t="s">
        <v>165</v>
      </c>
      <c r="S26" s="69"/>
      <c r="T26" s="84"/>
      <c r="U26" s="999">
        <v>43311</v>
      </c>
      <c r="V26" s="997" t="s">
        <v>374</v>
      </c>
      <c r="W26" s="997" t="s">
        <v>378</v>
      </c>
      <c r="X26" s="997" t="s">
        <v>378</v>
      </c>
      <c r="Y26" s="899" t="s">
        <v>166</v>
      </c>
      <c r="Z26" s="981">
        <f t="shared" si="3"/>
        <v>0</v>
      </c>
      <c r="AA26" s="324"/>
      <c r="AB26" s="324"/>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397" t="s">
        <v>192</v>
      </c>
      <c r="P27" s="995">
        <v>43608</v>
      </c>
      <c r="Q27" s="892" t="s">
        <v>383</v>
      </c>
      <c r="R27" s="898" t="s">
        <v>341</v>
      </c>
      <c r="S27" s="69"/>
      <c r="T27" s="84"/>
      <c r="U27" s="997"/>
      <c r="V27" s="997" t="s">
        <v>374</v>
      </c>
      <c r="W27" s="997" t="s">
        <v>378</v>
      </c>
      <c r="X27" s="997" t="s">
        <v>378</v>
      </c>
      <c r="Y27" s="899" t="s">
        <v>193</v>
      </c>
      <c r="Z27" s="981">
        <f t="shared" si="3"/>
        <v>0</v>
      </c>
      <c r="AA27" s="982"/>
      <c r="AB27" s="982"/>
      <c r="AC27" s="982"/>
      <c r="AD27" s="982"/>
      <c r="AE27" s="980"/>
      <c r="AF27" s="980"/>
      <c r="AG27" s="980"/>
      <c r="AH27" s="980"/>
      <c r="AI27" s="980"/>
      <c r="AJ27" s="980"/>
    </row>
    <row r="28" spans="1:36" ht="41.4" x14ac:dyDescent="0.3">
      <c r="A28" s="940" t="s">
        <v>59</v>
      </c>
      <c r="B28" s="933" t="s">
        <v>684</v>
      </c>
      <c r="C28" s="1003"/>
      <c r="D28" s="1003"/>
      <c r="E28" s="1005" t="s">
        <v>77</v>
      </c>
      <c r="F28" s="1002"/>
      <c r="G28" s="1002"/>
      <c r="H28" s="939">
        <f>IF(C28&lt;&gt;"",'[2]CBL Score Standard'!$D84,IF(D28&lt;&gt;"",SUM('[2]CBL Score Standard'!$D84:$E84),IF(E28&lt;&gt;"",SUM('[2]CBL Score Standard'!$D84:$F84),IF(F28&lt;&gt;"",SUM('[2]CBL Score Standard'!$D84:$G84),IF(G28&lt;&gt;"",SUM('[2]CBL Score Standard'!$D84:$H84,0))))))</f>
        <v>2.8169014084507043E-2</v>
      </c>
      <c r="K28" s="1029"/>
      <c r="L28" s="1029"/>
      <c r="M28" s="934" t="s">
        <v>6</v>
      </c>
      <c r="N28" s="889" t="s">
        <v>55</v>
      </c>
      <c r="O28" s="397" t="s">
        <v>194</v>
      </c>
      <c r="P28" s="995">
        <v>43544</v>
      </c>
      <c r="Q28" s="976" t="s">
        <v>649</v>
      </c>
      <c r="R28" s="976" t="s">
        <v>650</v>
      </c>
      <c r="S28" s="69"/>
      <c r="T28" s="84"/>
      <c r="U28" s="997"/>
      <c r="V28" s="997" t="str">
        <f t="shared" si="2"/>
        <v/>
      </c>
      <c r="W28" s="997" t="s">
        <v>378</v>
      </c>
      <c r="X28" s="997" t="s">
        <v>378</v>
      </c>
      <c r="Y28" s="899" t="s">
        <v>195</v>
      </c>
      <c r="Z28" s="981">
        <f t="shared" si="3"/>
        <v>0</v>
      </c>
      <c r="AA28" s="982"/>
      <c r="AB28" s="982"/>
      <c r="AC28" s="982"/>
      <c r="AD28" s="982"/>
      <c r="AE28" s="980"/>
      <c r="AF28" s="980"/>
      <c r="AG28" s="980"/>
      <c r="AH28" s="980"/>
      <c r="AI28" s="980"/>
      <c r="AJ28" s="980"/>
    </row>
    <row r="29" spans="1:36" ht="27.6" x14ac:dyDescent="0.3">
      <c r="A29" s="940" t="s">
        <v>59</v>
      </c>
      <c r="B29" s="933" t="s">
        <v>683</v>
      </c>
      <c r="C29" s="1003"/>
      <c r="D29" s="1003"/>
      <c r="E29" s="1005" t="s">
        <v>77</v>
      </c>
      <c r="F29" s="1002"/>
      <c r="G29" s="1002"/>
      <c r="H29" s="939">
        <f>IF(C29&lt;&gt;"",'[2]CBL Score Standard'!$D85,IF(D29&lt;&gt;"",SUM('[2]CBL Score Standard'!$D85:$E85),IF(E29&lt;&gt;"",SUM('[2]CBL Score Standard'!$D85:$F85),IF(F29&lt;&gt;"",SUM('[2]CBL Score Standard'!$D85:$G85),IF(G29&lt;&gt;"",SUM('[2]CBL Score Standard'!$D85:$H85,0))))))</f>
        <v>2.8169014084507043E-2</v>
      </c>
      <c r="K29" s="1029"/>
      <c r="L29" s="1029"/>
      <c r="M29" s="934" t="s">
        <v>6</v>
      </c>
      <c r="N29" s="889" t="s">
        <v>55</v>
      </c>
      <c r="O29" s="397" t="s">
        <v>196</v>
      </c>
      <c r="P29" s="964" t="s">
        <v>145</v>
      </c>
      <c r="Q29" s="976" t="s">
        <v>651</v>
      </c>
      <c r="R29" s="976" t="s">
        <v>652</v>
      </c>
      <c r="S29" s="69"/>
      <c r="T29" s="84"/>
      <c r="U29" s="997"/>
      <c r="V29" s="997" t="str">
        <f t="shared" si="2"/>
        <v/>
      </c>
      <c r="W29" s="997" t="s">
        <v>377</v>
      </c>
      <c r="X29" s="997" t="s">
        <v>378</v>
      </c>
      <c r="Y29" s="899" t="s">
        <v>197</v>
      </c>
      <c r="Z29" s="981">
        <f t="shared" si="3"/>
        <v>0</v>
      </c>
      <c r="AA29" s="982"/>
      <c r="AB29" s="982"/>
      <c r="AC29" s="982"/>
      <c r="AD29" s="982"/>
      <c r="AE29" s="980"/>
      <c r="AF29" s="980"/>
      <c r="AG29" s="980"/>
      <c r="AH29" s="980"/>
      <c r="AI29" s="980"/>
      <c r="AJ29" s="980"/>
    </row>
    <row r="30" spans="1:36" ht="27.6" x14ac:dyDescent="0.3">
      <c r="A30" s="940" t="s">
        <v>149</v>
      </c>
      <c r="B30" s="933" t="s">
        <v>149</v>
      </c>
      <c r="C30" s="1002"/>
      <c r="D30" s="1002"/>
      <c r="E30" s="1005" t="s">
        <v>77</v>
      </c>
      <c r="F30" s="1002"/>
      <c r="G30" s="1002"/>
      <c r="H30" s="939">
        <f>IF(C30&lt;&gt;"",'[2]CBL Score Standard'!$D86,IF(D30&lt;&gt;"",SUM('[2]CBL Score Standard'!$D86:$E86),IF(E30&lt;&gt;"",SUM('[2]CBL Score Standard'!$D86:$F86),IF(F30&lt;&gt;"",SUM('[2]CBL Score Standard'!$D86:$G86),IF(G30&lt;&gt;"",SUM('[2]CBL Score Standard'!$D86:$H86,0))))))</f>
        <v>0.16558973290057469</v>
      </c>
      <c r="K30" s="1029"/>
      <c r="L30" s="1029"/>
      <c r="M30" s="934" t="s">
        <v>6</v>
      </c>
      <c r="N30" s="889" t="s">
        <v>55</v>
      </c>
      <c r="O30" s="397" t="s">
        <v>198</v>
      </c>
      <c r="P30" s="965"/>
      <c r="Q30" s="892" t="s">
        <v>199</v>
      </c>
      <c r="R30" s="898" t="s">
        <v>200</v>
      </c>
      <c r="S30" s="69"/>
      <c r="T30" s="84"/>
      <c r="U30" s="997"/>
      <c r="V30" s="997" t="str">
        <f t="shared" si="2"/>
        <v/>
      </c>
      <c r="W30" s="997" t="s">
        <v>377</v>
      </c>
      <c r="X30" s="997" t="s">
        <v>378</v>
      </c>
      <c r="Y30" s="902" t="s">
        <v>201</v>
      </c>
      <c r="Z30" s="981">
        <f t="shared" si="3"/>
        <v>0</v>
      </c>
      <c r="AA30" s="982"/>
      <c r="AB30" s="982"/>
      <c r="AC30" s="982"/>
      <c r="AD30" s="982"/>
      <c r="AE30" s="980"/>
      <c r="AF30" s="980"/>
      <c r="AG30" s="980"/>
      <c r="AH30" s="980"/>
      <c r="AI30" s="980"/>
      <c r="AJ30" s="980"/>
    </row>
    <row r="31" spans="1:36" ht="27.6" x14ac:dyDescent="0.3">
      <c r="A31" s="940" t="s">
        <v>149</v>
      </c>
      <c r="B31" s="933" t="s">
        <v>370</v>
      </c>
      <c r="C31" s="1003"/>
      <c r="D31" s="1003"/>
      <c r="E31" s="1004"/>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397" t="s">
        <v>202</v>
      </c>
      <c r="P31" s="995">
        <v>43629</v>
      </c>
      <c r="Q31" s="892" t="s">
        <v>384</v>
      </c>
      <c r="R31" s="898" t="s">
        <v>385</v>
      </c>
      <c r="S31" s="69"/>
      <c r="T31" s="84"/>
      <c r="U31" s="997"/>
      <c r="V31" s="997" t="str">
        <f t="shared" si="2"/>
        <v/>
      </c>
      <c r="W31" s="997" t="s">
        <v>378</v>
      </c>
      <c r="X31" s="997" t="s">
        <v>378</v>
      </c>
      <c r="Y31" s="902" t="s">
        <v>203</v>
      </c>
      <c r="Z31" s="981">
        <f t="shared" si="3"/>
        <v>0</v>
      </c>
      <c r="AA31" s="982"/>
      <c r="AB31" s="982"/>
      <c r="AC31" s="982"/>
      <c r="AD31" s="982"/>
      <c r="AE31" s="980"/>
      <c r="AF31" s="980"/>
      <c r="AG31" s="980"/>
      <c r="AH31" s="980"/>
      <c r="AI31" s="980"/>
      <c r="AJ31" s="980"/>
    </row>
    <row r="32" spans="1:36" ht="41.4" x14ac:dyDescent="0.3">
      <c r="A32" s="940" t="s">
        <v>31</v>
      </c>
      <c r="B32" s="933" t="s">
        <v>660</v>
      </c>
      <c r="C32" s="1002"/>
      <c r="D32" s="1002"/>
      <c r="E32" s="1002"/>
      <c r="F32" s="1002" t="s">
        <v>77</v>
      </c>
      <c r="G32" s="1002"/>
      <c r="H32" s="939">
        <f>IF(C32&lt;&gt;"",'[2]CBL Score Standard'!$D88,IF(D32&lt;&gt;"",SUM('[2]CBL Score Standard'!$D88:$E88),IF(E32&lt;&gt;"",SUM('[2]CBL Score Standard'!$D88:$F88),IF(F32&lt;&gt;"",SUM('[2]CBL Score Standard'!$D88:$G88),IF(G32&lt;&gt;"",SUM('[2]CBL Score Standard'!$D88:$H88,0))))))</f>
        <v>0.18686632864525554</v>
      </c>
      <c r="K32" s="1029"/>
      <c r="L32" s="1029"/>
      <c r="M32" s="934" t="s">
        <v>6</v>
      </c>
      <c r="N32" s="889" t="s">
        <v>56</v>
      </c>
      <c r="O32" s="397" t="s">
        <v>427</v>
      </c>
      <c r="P32" s="995">
        <v>43613</v>
      </c>
      <c r="Q32" s="892" t="s">
        <v>167</v>
      </c>
      <c r="R32" s="898" t="s">
        <v>204</v>
      </c>
      <c r="S32" s="69"/>
      <c r="T32" s="84"/>
      <c r="U32" s="997"/>
      <c r="V32" s="997" t="str">
        <f t="shared" si="2"/>
        <v/>
      </c>
      <c r="W32" s="997" t="s">
        <v>378</v>
      </c>
      <c r="X32" s="997" t="s">
        <v>377</v>
      </c>
      <c r="Y32" s="899" t="s">
        <v>205</v>
      </c>
      <c r="Z32" s="981">
        <f t="shared" si="3"/>
        <v>0</v>
      </c>
      <c r="AA32" s="982"/>
      <c r="AB32" s="982"/>
      <c r="AC32" s="982"/>
      <c r="AD32" s="982"/>
      <c r="AE32" s="980"/>
      <c r="AF32" s="980"/>
      <c r="AG32" s="980"/>
      <c r="AH32" s="980"/>
      <c r="AI32" s="980"/>
      <c r="AJ32" s="980"/>
    </row>
    <row r="33" spans="1:36" ht="27.6" x14ac:dyDescent="0.3">
      <c r="A33" s="940" t="s">
        <v>31</v>
      </c>
      <c r="B33" s="933" t="s">
        <v>175</v>
      </c>
      <c r="C33" s="1003"/>
      <c r="D33" s="1002"/>
      <c r="E33" s="1002"/>
      <c r="F33" s="1002" t="s">
        <v>77</v>
      </c>
      <c r="G33" s="1002"/>
      <c r="H33" s="939">
        <f>IF(C33&lt;&gt;"",'[2]CBL Score Standard'!$D89,IF(D33&lt;&gt;"",SUM('[2]CBL Score Standard'!$D89:$E89),IF(E33&lt;&gt;"",SUM('[2]CBL Score Standard'!$D89:$F89),IF(F33&lt;&gt;"",SUM('[2]CBL Score Standard'!$D89:$G89),IF(G33&lt;&gt;"",SUM('[2]CBL Score Standard'!$D89:$H89,0))))))</f>
        <v>0.18686632864525554</v>
      </c>
      <c r="K33" s="1029"/>
      <c r="L33" s="1029"/>
      <c r="M33" s="934" t="s">
        <v>6</v>
      </c>
      <c r="N33" s="889" t="s">
        <v>0</v>
      </c>
      <c r="O33" s="397" t="s">
        <v>426</v>
      </c>
      <c r="P33" s="892" t="s">
        <v>145</v>
      </c>
      <c r="Q33" s="892" t="s">
        <v>206</v>
      </c>
      <c r="R33" s="893" t="s">
        <v>206</v>
      </c>
      <c r="S33" s="69"/>
      <c r="T33" s="84"/>
      <c r="U33" s="997"/>
      <c r="V33" s="997" t="str">
        <f t="shared" si="2"/>
        <v/>
      </c>
      <c r="W33" s="997" t="s">
        <v>378</v>
      </c>
      <c r="X33" s="997" t="s">
        <v>377</v>
      </c>
      <c r="Y33" s="894"/>
      <c r="Z33" s="981">
        <f t="shared" si="3"/>
        <v>0</v>
      </c>
      <c r="AA33" s="982"/>
      <c r="AB33" s="982"/>
      <c r="AC33" s="982"/>
      <c r="AD33" s="982"/>
      <c r="AE33" s="980"/>
      <c r="AF33" s="980"/>
      <c r="AG33" s="980"/>
      <c r="AH33" s="980"/>
      <c r="AI33" s="980"/>
      <c r="AJ33" s="980"/>
    </row>
    <row r="34" spans="1:36" ht="41.4" x14ac:dyDescent="0.3">
      <c r="A34" s="940" t="s">
        <v>46</v>
      </c>
      <c r="B34" s="933" t="s">
        <v>171</v>
      </c>
      <c r="C34" s="1003"/>
      <c r="D34" s="1002"/>
      <c r="E34" s="1002"/>
      <c r="F34" s="1002" t="s">
        <v>77</v>
      </c>
      <c r="G34" s="1002"/>
      <c r="H34" s="939">
        <f>IF(C34&lt;&gt;"",'[2]CBL Score Standard'!$D90,IF(D34&lt;&gt;"",SUM('[2]CBL Score Standard'!$D90:$E90),IF(E34&lt;&gt;"",SUM('[2]CBL Score Standard'!$D90:$F90),IF(F34&lt;&gt;"",SUM('[2]CBL Score Standard'!$D90:$G90),IF(G34&lt;&gt;"",SUM('[2]CBL Score Standard'!$D90:$H90,0))))))</f>
        <v>9.5957237736164644E-2</v>
      </c>
      <c r="K34" s="1029"/>
      <c r="L34" s="1029"/>
      <c r="M34" s="934" t="s">
        <v>6</v>
      </c>
      <c r="N34" s="889" t="s">
        <v>53</v>
      </c>
      <c r="O34" s="397" t="s">
        <v>371</v>
      </c>
      <c r="P34" s="892" t="s">
        <v>145</v>
      </c>
      <c r="Q34" s="892" t="s">
        <v>164</v>
      </c>
      <c r="R34" s="898" t="s">
        <v>207</v>
      </c>
      <c r="S34" s="889"/>
      <c r="T34" s="997"/>
      <c r="U34" s="997"/>
      <c r="V34" s="997" t="str">
        <f t="shared" si="2"/>
        <v/>
      </c>
      <c r="W34" s="997" t="s">
        <v>378</v>
      </c>
      <c r="X34" s="997" t="s">
        <v>378</v>
      </c>
      <c r="Y34" s="902" t="s">
        <v>208</v>
      </c>
      <c r="Z34" s="981">
        <f t="shared" si="3"/>
        <v>0</v>
      </c>
      <c r="AA34" s="982"/>
      <c r="AB34" s="982"/>
      <c r="AC34" s="982"/>
      <c r="AD34" s="982"/>
      <c r="AE34" s="980"/>
      <c r="AF34" s="980"/>
      <c r="AG34" s="980"/>
      <c r="AH34" s="980"/>
      <c r="AI34" s="980"/>
      <c r="AJ34" s="980"/>
    </row>
    <row r="35" spans="1:36" ht="28.8" x14ac:dyDescent="0.3">
      <c r="A35" s="940" t="s">
        <v>2</v>
      </c>
      <c r="B35" s="933" t="s">
        <v>234</v>
      </c>
      <c r="C35" s="1003"/>
      <c r="D35" s="1003"/>
      <c r="E35" s="1003"/>
      <c r="F35" s="1002"/>
      <c r="G35" s="1002"/>
      <c r="H35" s="939" t="b">
        <f>IF(C35&lt;&gt;"",'[2]CBL Score Standard'!$D91,IF(D35&lt;&gt;"",SUM('[2]CBL Score Standard'!$D91:$E91),IF(E35&lt;&gt;"",SUM('[2]CBL Score Standard'!$D91:$F91),IF(F35&lt;&gt;"",SUM('[2]CBL Score Standard'!$D91:$G91),IF(G35&lt;&gt;"",SUM('[2]CBL Score Standard'!$D91:$H91,0))))))</f>
        <v>0</v>
      </c>
      <c r="K35" s="1030"/>
      <c r="L35" s="1030"/>
      <c r="M35" s="934" t="s">
        <v>6</v>
      </c>
      <c r="N35" s="889" t="s">
        <v>54</v>
      </c>
      <c r="O35" s="397" t="s">
        <v>345</v>
      </c>
      <c r="P35" s="995">
        <v>43644</v>
      </c>
      <c r="Q35" s="892" t="s">
        <v>209</v>
      </c>
      <c r="R35" s="898" t="s">
        <v>210</v>
      </c>
      <c r="S35" s="393" t="s">
        <v>259</v>
      </c>
      <c r="T35" s="394" t="s">
        <v>72</v>
      </c>
      <c r="U35" s="999">
        <v>43999</v>
      </c>
      <c r="V35" s="997" t="s">
        <v>374</v>
      </c>
      <c r="W35" s="997" t="s">
        <v>378</v>
      </c>
      <c r="X35" s="997" t="s">
        <v>378</v>
      </c>
      <c r="Y35" s="973" t="s">
        <v>629</v>
      </c>
      <c r="Z35" s="981">
        <f t="shared" si="3"/>
        <v>0</v>
      </c>
      <c r="AA35" s="982"/>
      <c r="AB35" s="982"/>
      <c r="AC35" s="982"/>
      <c r="AD35" s="982"/>
      <c r="AE35" s="980"/>
      <c r="AF35" s="980"/>
      <c r="AG35" s="980"/>
      <c r="AH35" s="980"/>
      <c r="AI35" s="980"/>
      <c r="AJ35" s="980"/>
    </row>
    <row r="36" spans="1:36" x14ac:dyDescent="0.3">
      <c r="A36" s="940" t="s">
        <v>54</v>
      </c>
      <c r="B36" s="933" t="s">
        <v>425</v>
      </c>
      <c r="C36" s="1002"/>
      <c r="D36" s="1002"/>
      <c r="E36" s="1002" t="s">
        <v>77</v>
      </c>
      <c r="F36" s="1002"/>
      <c r="G36" s="1002"/>
      <c r="H36" s="939">
        <f>IF(C36&lt;&gt;"",'[2]CBL Score Standard'!$D92,IF(D36&lt;&gt;"",SUM('[2]CBL Score Standard'!$D92:$E92),IF(E36&lt;&gt;"",SUM('[2]CBL Score Standard'!$D92:$F92),IF(F36&lt;&gt;"",SUM('[2]CBL Score Standard'!$D92:$G92),IF(G36&lt;&gt;"",SUM('[2]CBL Score Standard'!$D92:$H92,0))))))</f>
        <v>0.16558973290057469</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2"/>
      <c r="E37" s="1002" t="s">
        <v>77</v>
      </c>
      <c r="F37" s="1002"/>
      <c r="G37" s="1002"/>
      <c r="H37" s="939">
        <f>IF(C37&lt;&gt;"",'[2]CBL Score Standard'!$D93,IF(D37&lt;&gt;"",SUM('[2]CBL Score Standard'!$D93:$E93),IF(E37&lt;&gt;"",SUM('[2]CBL Score Standard'!$D93:$F93),IF(F37&lt;&gt;"",SUM('[2]CBL Score Standard'!$D93:$G93),IF(G37&lt;&gt;"",SUM('[2]CBL Score Standard'!$D93:$H93,0))))))</f>
        <v>7.468064199148379E-2</v>
      </c>
      <c r="K37" s="1193" t="s">
        <v>211</v>
      </c>
      <c r="L37" s="1194"/>
      <c r="M37" s="1194"/>
      <c r="N37" s="1194"/>
      <c r="O37" s="1194"/>
      <c r="P37" s="1194"/>
      <c r="Q37" s="1194"/>
      <c r="R37" s="1194"/>
      <c r="S37" s="1194"/>
      <c r="T37" s="1194"/>
      <c r="U37" s="1194"/>
      <c r="V37" s="1194"/>
      <c r="W37" s="1194"/>
      <c r="X37" s="1194"/>
      <c r="Y37" s="1195"/>
      <c r="Z37" s="985"/>
      <c r="AA37" s="1026"/>
      <c r="AB37" s="1026"/>
      <c r="AC37" s="1026"/>
      <c r="AD37" s="1026"/>
      <c r="AE37" s="1026"/>
      <c r="AF37" s="1026"/>
      <c r="AG37" s="1026"/>
      <c r="AH37" s="1026"/>
      <c r="AI37" s="1026"/>
      <c r="AJ37" s="1026"/>
    </row>
    <row r="38" spans="1:36" ht="23.4" customHeight="1" x14ac:dyDescent="0.3">
      <c r="A38" s="940" t="s">
        <v>54</v>
      </c>
      <c r="B38" s="933" t="s">
        <v>231</v>
      </c>
      <c r="C38" s="1003"/>
      <c r="D38" s="1003" t="s">
        <v>77</v>
      </c>
      <c r="E38" s="1002"/>
      <c r="F38" s="1002"/>
      <c r="G38" s="1002"/>
      <c r="H38" s="939">
        <f>IF(C38&lt;&gt;"",'[2]CBL Score Standard'!$D94,IF(D38&lt;&gt;"",SUM('[2]CBL Score Standard'!$D94:$E94),IF(E38&lt;&gt;"",SUM('[2]CBL Score Standard'!$D94:$F94),IF(F38&lt;&gt;"",SUM('[2]CBL Score Standard'!$D94:$G94),IF(G38&lt;&gt;"",SUM('[2]CBL Score Standard'!$D94:$H94,0))))))</f>
        <v>0</v>
      </c>
      <c r="K38" s="1211" t="s">
        <v>133</v>
      </c>
      <c r="L38" s="1211" t="s">
        <v>91</v>
      </c>
      <c r="M38" s="1182" t="s">
        <v>75</v>
      </c>
      <c r="N38" s="1184" t="s">
        <v>134</v>
      </c>
      <c r="O38" s="1216" t="s">
        <v>135</v>
      </c>
      <c r="P38" s="1037" t="s">
        <v>136</v>
      </c>
      <c r="Q38" s="1037" t="s">
        <v>137</v>
      </c>
      <c r="R38" s="1037" t="s">
        <v>138</v>
      </c>
      <c r="S38" s="1212" t="s">
        <v>139</v>
      </c>
      <c r="T38" s="1191" t="s">
        <v>344</v>
      </c>
      <c r="U38" s="1191" t="s">
        <v>342</v>
      </c>
      <c r="V38" s="1191"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940" t="s">
        <v>53</v>
      </c>
      <c r="B39" s="933" t="s">
        <v>371</v>
      </c>
      <c r="C39" s="1003"/>
      <c r="D39" s="1004"/>
      <c r="E39" s="1004"/>
      <c r="F39" s="1002"/>
      <c r="G39" s="1002"/>
      <c r="H39" s="939" t="b">
        <f>IF(C39&lt;&gt;"",'[2]CBL Score Standard'!$D95,IF(D39&lt;&gt;"",SUM('[2]CBL Score Standard'!$D95:$E95),IF(E39&lt;&gt;"",SUM('[2]CBL Score Standard'!$D95:$F95),IF(F39&lt;&gt;"",SUM('[2]CBL Score Standard'!$D95:$G95),IF(G39&lt;&gt;"",SUM('[2]CBL Score Standard'!$D95:$H95,0))))))</f>
        <v>0</v>
      </c>
      <c r="K39" s="1197"/>
      <c r="L39" s="1197"/>
      <c r="M39" s="1183"/>
      <c r="N39" s="1190"/>
      <c r="O39" s="1217"/>
      <c r="P39" s="888" t="s">
        <v>141</v>
      </c>
      <c r="Q39" s="1031"/>
      <c r="R39" s="1031"/>
      <c r="S39" s="1210"/>
      <c r="T39" s="1191"/>
      <c r="U39" s="1191"/>
      <c r="V39" s="1191"/>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x14ac:dyDescent="0.3">
      <c r="A40" s="940" t="s">
        <v>53</v>
      </c>
      <c r="B40" s="933" t="s">
        <v>223</v>
      </c>
      <c r="C40" s="1003"/>
      <c r="D40" s="1003"/>
      <c r="E40" s="1004" t="s">
        <v>77</v>
      </c>
      <c r="F40" s="1002"/>
      <c r="G40" s="1002"/>
      <c r="H40" s="939">
        <f>IF(C40&lt;&gt;"",'[2]CBL Score Standard'!$D96,IF(D40&lt;&gt;"",SUM('[2]CBL Score Standard'!$D96:$E96),IF(E40&lt;&gt;"",SUM('[2]CBL Score Standard'!$D96:$F96),IF(F40&lt;&gt;"",SUM('[2]CBL Score Standard'!$D96:$G96),IF(G40&lt;&gt;"",SUM('[2]CBL Score Standard'!$D96:$H96,0))))))</f>
        <v>1.4084507042253521E-2</v>
      </c>
      <c r="K40" s="1028" t="s">
        <v>142</v>
      </c>
      <c r="L40" s="1028" t="s">
        <v>143</v>
      </c>
      <c r="M40" s="934" t="s">
        <v>7</v>
      </c>
      <c r="N40" s="889" t="s">
        <v>56</v>
      </c>
      <c r="O40" s="397" t="s">
        <v>663</v>
      </c>
      <c r="P40" s="964" t="s">
        <v>145</v>
      </c>
      <c r="Q40" s="892" t="s">
        <v>212</v>
      </c>
      <c r="R40" s="898" t="s">
        <v>213</v>
      </c>
      <c r="S40" s="889"/>
      <c r="T40" s="997"/>
      <c r="U40" s="997"/>
      <c r="V40" s="997" t="str">
        <f t="shared" ref="V40:V56" si="4">IF(AND(W40="Y",X40="Y"),"Passed",IF(T40="M","Passed", ""))</f>
        <v/>
      </c>
      <c r="W40" s="997" t="s">
        <v>377</v>
      </c>
      <c r="X40" s="997" t="s">
        <v>378</v>
      </c>
      <c r="Y40" s="899" t="s">
        <v>214</v>
      </c>
      <c r="Z40" s="981">
        <f t="shared" ref="Z40:Z55" si="5">DATEDIF(AA40,AB40,"m")/12+DATEDIF(AC40,AD40,"m")/12+DATEDIF(AE40,AF40,"m")/12+DATEDIF(AG40,AH40,"m")/12+DATEDIF(AI40,AJ40,"m")/12</f>
        <v>0</v>
      </c>
      <c r="AA40" s="982"/>
      <c r="AB40" s="982"/>
      <c r="AC40" s="982"/>
      <c r="AD40" s="982"/>
      <c r="AE40" s="980"/>
      <c r="AF40" s="980"/>
      <c r="AG40" s="980"/>
      <c r="AH40" s="980"/>
      <c r="AI40" s="980"/>
      <c r="AJ40" s="980"/>
    </row>
    <row r="41" spans="1:36" ht="41.4" x14ac:dyDescent="0.3">
      <c r="A41" s="940" t="s">
        <v>53</v>
      </c>
      <c r="B41" s="933" t="s">
        <v>226</v>
      </c>
      <c r="C41" s="1003"/>
      <c r="D41" s="1003"/>
      <c r="E41" s="1004"/>
      <c r="F41" s="1002"/>
      <c r="G41" s="1002"/>
      <c r="H41" s="939" t="b">
        <f>IF(C41&lt;&gt;"",'[2]CBL Score Standard'!$D97,IF(D41&lt;&gt;"",SUM('[2]CBL Score Standard'!$D97:$E97),IF(E41&lt;&gt;"",SUM('[2]CBL Score Standard'!$D97:$F97),IF(F41&lt;&gt;"",SUM('[2]CBL Score Standard'!$D97:$G97),IF(G41&lt;&gt;"",SUM('[2]CBL Score Standard'!$D97:$H97,0))))))</f>
        <v>0</v>
      </c>
      <c r="K41" s="1029"/>
      <c r="L41" s="1029"/>
      <c r="M41" s="934" t="s">
        <v>7</v>
      </c>
      <c r="N41" s="889" t="s">
        <v>56</v>
      </c>
      <c r="O41" s="397" t="s">
        <v>215</v>
      </c>
      <c r="P41" s="966"/>
      <c r="Q41" s="892" t="s">
        <v>164</v>
      </c>
      <c r="R41" s="898" t="s">
        <v>207</v>
      </c>
      <c r="S41" s="919" t="s">
        <v>259</v>
      </c>
      <c r="T41" s="620" t="s">
        <v>72</v>
      </c>
      <c r="U41" s="997"/>
      <c r="V41" s="997" t="s">
        <v>374</v>
      </c>
      <c r="W41" s="997" t="s">
        <v>377</v>
      </c>
      <c r="X41" s="997" t="s">
        <v>377</v>
      </c>
      <c r="Y41" s="902" t="s">
        <v>216</v>
      </c>
      <c r="Z41" s="981">
        <f t="shared" si="5"/>
        <v>0.16666666666666666</v>
      </c>
      <c r="AA41" s="324">
        <v>43656</v>
      </c>
      <c r="AB41" s="324">
        <v>43718</v>
      </c>
      <c r="AC41" s="982"/>
      <c r="AD41" s="982"/>
      <c r="AE41" s="980"/>
      <c r="AF41" s="980"/>
      <c r="AG41" s="980"/>
      <c r="AH41" s="980"/>
      <c r="AI41" s="980"/>
      <c r="AJ41" s="980"/>
    </row>
    <row r="42" spans="1:36" ht="41.4"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29"/>
      <c r="L42" s="1029"/>
      <c r="M42" s="934" t="s">
        <v>7</v>
      </c>
      <c r="N42" s="889" t="s">
        <v>55</v>
      </c>
      <c r="O42" s="398" t="s">
        <v>664</v>
      </c>
      <c r="P42" s="966"/>
      <c r="Q42" s="976" t="s">
        <v>653</v>
      </c>
      <c r="R42" s="976" t="s">
        <v>654</v>
      </c>
      <c r="S42" s="919" t="s">
        <v>259</v>
      </c>
      <c r="T42" s="998" t="s">
        <v>72</v>
      </c>
      <c r="U42" s="999">
        <v>43766</v>
      </c>
      <c r="V42" s="1001" t="s">
        <v>374</v>
      </c>
      <c r="W42" s="997" t="s">
        <v>378</v>
      </c>
      <c r="X42" s="997" t="s">
        <v>378</v>
      </c>
      <c r="Y42" s="905" t="s">
        <v>249</v>
      </c>
      <c r="Z42" s="981">
        <f t="shared" ca="1" si="5"/>
        <v>1.75</v>
      </c>
      <c r="AA42" s="324">
        <v>43475</v>
      </c>
      <c r="AB42" s="324">
        <f ca="1">TODAY()</f>
        <v>44144</v>
      </c>
      <c r="AC42" s="982"/>
      <c r="AD42" s="982"/>
      <c r="AE42" s="980"/>
      <c r="AF42" s="980"/>
      <c r="AG42" s="980"/>
      <c r="AH42" s="980"/>
      <c r="AI42" s="980"/>
      <c r="AJ42" s="980"/>
    </row>
    <row r="43" spans="1:36" ht="55.2" x14ac:dyDescent="0.3">
      <c r="A43" s="940" t="s">
        <v>0</v>
      </c>
      <c r="B43" s="933" t="s">
        <v>426</v>
      </c>
      <c r="C43" s="1003"/>
      <c r="D43" s="1002"/>
      <c r="E43" s="1002"/>
      <c r="F43" s="1002" t="s">
        <v>77</v>
      </c>
      <c r="G43" s="1002"/>
      <c r="H43" s="939">
        <f>IF(C43&lt;&gt;"",'[2]CBL Score Standard'!$D99,IF(D43&lt;&gt;"",SUM('[2]CBL Score Standard'!$D99:$E99),IF(E43&lt;&gt;"",SUM('[2]CBL Score Standard'!$D99:$F99),IF(F43&lt;&gt;"",SUM('[2]CBL Score Standard'!$D99:$G99),IF(G43&lt;&gt;"",SUM('[2]CBL Score Standard'!$D99:$H99,0))))))</f>
        <v>9.5957237736164644E-2</v>
      </c>
      <c r="K43" s="1029"/>
      <c r="L43" s="1029"/>
      <c r="M43" s="934" t="s">
        <v>7</v>
      </c>
      <c r="N43" s="889" t="s">
        <v>55</v>
      </c>
      <c r="O43" s="397" t="s">
        <v>448</v>
      </c>
      <c r="P43" s="965"/>
      <c r="Q43" s="976" t="s">
        <v>655</v>
      </c>
      <c r="R43" s="976" t="s">
        <v>656</v>
      </c>
      <c r="S43" s="889"/>
      <c r="T43" s="997"/>
      <c r="U43" s="997"/>
      <c r="V43" s="997" t="str">
        <f t="shared" si="4"/>
        <v>Passed</v>
      </c>
      <c r="W43" s="997" t="s">
        <v>377</v>
      </c>
      <c r="X43" s="997" t="s">
        <v>377</v>
      </c>
      <c r="Y43" s="902" t="s">
        <v>219</v>
      </c>
      <c r="Z43" s="981">
        <f t="shared" ca="1" si="5"/>
        <v>2.3333333333333335</v>
      </c>
      <c r="AA43" s="324">
        <v>43282</v>
      </c>
      <c r="AB43" s="324">
        <f ca="1">TODAY()</f>
        <v>44144</v>
      </c>
      <c r="AC43" s="982"/>
      <c r="AD43" s="982"/>
      <c r="AE43" s="980"/>
      <c r="AF43" s="980"/>
      <c r="AG43" s="980"/>
      <c r="AH43" s="980"/>
      <c r="AI43" s="980"/>
      <c r="AJ43" s="980"/>
    </row>
    <row r="44" spans="1:36" ht="26.4" x14ac:dyDescent="0.3">
      <c r="A44" s="940" t="s">
        <v>41</v>
      </c>
      <c r="B44" s="933" t="s">
        <v>450</v>
      </c>
      <c r="C44" s="1002"/>
      <c r="D44" s="1002"/>
      <c r="E44" s="1002"/>
      <c r="F44" s="1002" t="s">
        <v>77</v>
      </c>
      <c r="G44" s="1002"/>
      <c r="H44" s="939">
        <f>IF(C44&lt;&gt;"",'[2]CBL Score Standard'!$D100,IF(D44&lt;&gt;"",SUM('[2]CBL Score Standard'!$D100:$E100),IF(E44&lt;&gt;"",SUM('[2]CBL Score Standard'!$D100:$F100),IF(F44&lt;&gt;"",SUM('[2]CBL Score Standard'!$D100:$G100),IF(G44&lt;&gt;"",SUM('[2]CBL Score Standard'!$D100:$H100,0))))))</f>
        <v>0.18686632864525554</v>
      </c>
      <c r="K44" s="1029"/>
      <c r="L44" s="1029"/>
      <c r="M44" s="934" t="s">
        <v>7</v>
      </c>
      <c r="N44" s="889" t="s">
        <v>55</v>
      </c>
      <c r="O44" s="397" t="s">
        <v>185</v>
      </c>
      <c r="P44" s="1028" t="s">
        <v>145</v>
      </c>
      <c r="Q44" s="976" t="s">
        <v>220</v>
      </c>
      <c r="R44" s="976" t="s">
        <v>270</v>
      </c>
      <c r="S44" s="70" t="s">
        <v>259</v>
      </c>
      <c r="T44" s="620" t="s">
        <v>72</v>
      </c>
      <c r="U44" s="999">
        <v>43753</v>
      </c>
      <c r="V44" s="997" t="str">
        <f t="shared" si="4"/>
        <v>Passed</v>
      </c>
      <c r="W44" s="997" t="s">
        <v>377</v>
      </c>
      <c r="X44" s="997" t="s">
        <v>377</v>
      </c>
      <c r="Y44" s="902" t="s">
        <v>186</v>
      </c>
      <c r="Z44" s="981">
        <f t="shared" ca="1" si="5"/>
        <v>2.3333333333333335</v>
      </c>
      <c r="AA44" s="324">
        <v>43282</v>
      </c>
      <c r="AB44" s="324">
        <f ca="1">TODAY()</f>
        <v>44144</v>
      </c>
      <c r="AC44" s="982"/>
      <c r="AD44" s="982"/>
      <c r="AE44" s="980"/>
      <c r="AF44" s="980"/>
      <c r="AG44" s="980"/>
      <c r="AH44" s="980"/>
      <c r="AI44" s="980"/>
      <c r="AJ44" s="980"/>
    </row>
    <row r="45" spans="1:36" ht="27.6" x14ac:dyDescent="0.3">
      <c r="A45" s="940" t="s">
        <v>41</v>
      </c>
      <c r="B45" s="933" t="s">
        <v>178</v>
      </c>
      <c r="C45" s="1003"/>
      <c r="D45" s="1002"/>
      <c r="E45" s="1005"/>
      <c r="F45" s="1005" t="s">
        <v>77</v>
      </c>
      <c r="G45" s="1002"/>
      <c r="H45" s="939">
        <f>IF(C45&lt;&gt;"",'[2]CBL Score Standard'!$D101,IF(D45&lt;&gt;"",SUM('[2]CBL Score Standard'!$D101:$E101),IF(E45&lt;&gt;"",SUM('[2]CBL Score Standard'!$D101:$F101),IF(F45&lt;&gt;"",SUM('[2]CBL Score Standard'!$D101:$G101),IF(G45&lt;&gt;"",SUM('[2]CBL Score Standard'!$D101:$H101,0))))))</f>
        <v>9.5957237736164644E-2</v>
      </c>
      <c r="K45" s="1029"/>
      <c r="L45" s="1029"/>
      <c r="M45" s="934" t="s">
        <v>7</v>
      </c>
      <c r="N45" s="889" t="s">
        <v>55</v>
      </c>
      <c r="O45" s="397" t="s">
        <v>694</v>
      </c>
      <c r="P45" s="995">
        <v>43539</v>
      </c>
      <c r="Q45" s="976" t="s">
        <v>658</v>
      </c>
      <c r="R45" s="976" t="s">
        <v>657</v>
      </c>
      <c r="S45" s="919" t="s">
        <v>259</v>
      </c>
      <c r="T45" s="620" t="s">
        <v>72</v>
      </c>
      <c r="U45" s="999">
        <v>43753</v>
      </c>
      <c r="V45" s="997" t="str">
        <f t="shared" si="4"/>
        <v>Passed</v>
      </c>
      <c r="W45" s="997" t="s">
        <v>377</v>
      </c>
      <c r="X45" s="997" t="s">
        <v>377</v>
      </c>
      <c r="Y45" s="902" t="s">
        <v>186</v>
      </c>
      <c r="Z45" s="981">
        <f t="shared" ca="1" si="5"/>
        <v>1.75</v>
      </c>
      <c r="AA45" s="324">
        <v>43497</v>
      </c>
      <c r="AB45" s="324">
        <f ca="1">TODAY()</f>
        <v>44144</v>
      </c>
      <c r="AC45" s="982"/>
      <c r="AD45" s="982"/>
      <c r="AE45" s="980"/>
      <c r="AF45" s="980"/>
      <c r="AG45" s="980"/>
      <c r="AH45" s="980"/>
      <c r="AI45" s="980"/>
      <c r="AJ45" s="980"/>
    </row>
    <row r="46" spans="1:36" ht="27.6"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397" t="s">
        <v>665</v>
      </c>
      <c r="P46" s="995">
        <v>43607</v>
      </c>
      <c r="Q46" s="892" t="s">
        <v>221</v>
      </c>
      <c r="R46" s="898" t="s">
        <v>200</v>
      </c>
      <c r="S46" s="70" t="s">
        <v>259</v>
      </c>
      <c r="T46" s="620" t="s">
        <v>72</v>
      </c>
      <c r="U46" s="995">
        <v>43607</v>
      </c>
      <c r="V46" s="997" t="str">
        <f t="shared" si="4"/>
        <v>Passed</v>
      </c>
      <c r="W46" s="997" t="s">
        <v>377</v>
      </c>
      <c r="X46" s="997" t="s">
        <v>377</v>
      </c>
      <c r="Y46" s="899" t="s">
        <v>222</v>
      </c>
      <c r="Z46" s="981">
        <f t="shared" ca="1" si="5"/>
        <v>2.0833333333333335</v>
      </c>
      <c r="AA46" s="324">
        <v>43374</v>
      </c>
      <c r="AB46" s="324">
        <f ca="1">TODAY()</f>
        <v>44144</v>
      </c>
      <c r="AC46" s="982"/>
      <c r="AD46" s="982"/>
      <c r="AE46" s="980"/>
      <c r="AF46" s="980"/>
      <c r="AG46" s="980"/>
      <c r="AH46" s="980"/>
      <c r="AI46" s="980"/>
      <c r="AJ46" s="980"/>
    </row>
    <row r="47" spans="1:36" ht="27.6" x14ac:dyDescent="0.3">
      <c r="A47" s="940" t="s">
        <v>144</v>
      </c>
      <c r="B47" s="933" t="s">
        <v>372</v>
      </c>
      <c r="C47" s="1002"/>
      <c r="D47" s="1002"/>
      <c r="E47" s="1002" t="s">
        <v>77</v>
      </c>
      <c r="F47" s="1002"/>
      <c r="G47" s="1002"/>
      <c r="H47" s="939">
        <f>IF(C47&lt;&gt;"",'[2]CBL Score Standard'!$D103,IF(D47&lt;&gt;"",SUM('[2]CBL Score Standard'!$D103:$E103),IF(E47&lt;&gt;"",SUM('[2]CBL Score Standard'!$D103:$F103),IF(F47&lt;&gt;"",SUM('[2]CBL Score Standard'!$D103:$G103),IF(G47&lt;&gt;"",SUM('[2]CBL Score Standard'!$D103:$H103,0))))))</f>
        <v>0.16558973290057469</v>
      </c>
      <c r="K47" s="1029"/>
      <c r="L47" s="1029"/>
      <c r="M47" s="934" t="s">
        <v>7</v>
      </c>
      <c r="N47" s="889" t="s">
        <v>53</v>
      </c>
      <c r="O47" s="397" t="s">
        <v>223</v>
      </c>
      <c r="P47" s="906">
        <v>43621</v>
      </c>
      <c r="Q47" s="891" t="s">
        <v>224</v>
      </c>
      <c r="R47" s="907" t="s">
        <v>225</v>
      </c>
      <c r="S47" s="70" t="s">
        <v>259</v>
      </c>
      <c r="T47" s="997"/>
      <c r="U47" s="611">
        <v>43621</v>
      </c>
      <c r="V47" s="997" t="s">
        <v>374</v>
      </c>
      <c r="W47" s="997" t="s">
        <v>378</v>
      </c>
      <c r="X47" s="997" t="s">
        <v>378</v>
      </c>
      <c r="Y47" s="908" t="s">
        <v>632</v>
      </c>
      <c r="Z47" s="981">
        <f t="shared" si="5"/>
        <v>0</v>
      </c>
      <c r="AA47" s="324"/>
      <c r="AB47" s="324"/>
      <c r="AC47" s="982"/>
      <c r="AD47" s="982"/>
      <c r="AE47" s="980"/>
      <c r="AF47" s="980"/>
      <c r="AG47" s="980"/>
      <c r="AH47" s="980"/>
      <c r="AI47" s="980"/>
      <c r="AJ47" s="980"/>
    </row>
    <row r="48" spans="1:36" ht="39.6" x14ac:dyDescent="0.3">
      <c r="A48" s="940" t="s">
        <v>144</v>
      </c>
      <c r="B48" s="933" t="s">
        <v>373</v>
      </c>
      <c r="C48" s="1002"/>
      <c r="D48" s="1002"/>
      <c r="E48" s="1002" t="s">
        <v>77</v>
      </c>
      <c r="F48" s="1002"/>
      <c r="G48" s="1002"/>
      <c r="H48" s="939">
        <f>IF(C48&lt;&gt;"",'[2]CBL Score Standard'!$D104,IF(D48&lt;&gt;"",SUM('[2]CBL Score Standard'!$D104:$E104),IF(E48&lt;&gt;"",SUM('[2]CBL Score Standard'!$D104:$F104),IF(F48&lt;&gt;"",SUM('[2]CBL Score Standard'!$D104:$G104),IF(G48&lt;&gt;"",SUM('[2]CBL Score Standard'!$D104:$H104,0))))))</f>
        <v>0.16558973290057469</v>
      </c>
      <c r="K48" s="1029"/>
      <c r="L48" s="1029"/>
      <c r="M48" s="934" t="s">
        <v>7</v>
      </c>
      <c r="N48" s="889" t="s">
        <v>53</v>
      </c>
      <c r="O48" s="397" t="s">
        <v>226</v>
      </c>
      <c r="P48" s="906">
        <v>43602</v>
      </c>
      <c r="Q48" s="891" t="s">
        <v>227</v>
      </c>
      <c r="R48" s="907" t="s">
        <v>228</v>
      </c>
      <c r="S48" s="889"/>
      <c r="T48" s="997"/>
      <c r="U48" s="997"/>
      <c r="V48" s="997" t="str">
        <f t="shared" si="4"/>
        <v/>
      </c>
      <c r="W48" s="997" t="s">
        <v>378</v>
      </c>
      <c r="X48" s="997" t="s">
        <v>378</v>
      </c>
      <c r="Y48" s="908" t="s">
        <v>633</v>
      </c>
      <c r="Z48" s="981">
        <f>DATEDIF(AA48,AB48,"m")/12+DATEDIF(AC48,AD48,"m")/12+DATEDIF(AE48,AF48,"m")/12+DATEDIF(AG48,AH48,"m")/12+DATEDIF(AI48,AJ48,"m")/12</f>
        <v>0</v>
      </c>
      <c r="AA48" s="324"/>
      <c r="AB48" s="982"/>
      <c r="AC48" s="982"/>
      <c r="AD48" s="982"/>
      <c r="AE48" s="980"/>
      <c r="AF48" s="980"/>
      <c r="AG48" s="980"/>
      <c r="AH48" s="980"/>
      <c r="AI48" s="980"/>
      <c r="AJ48" s="980"/>
    </row>
    <row r="49" spans="1:36" ht="27.6" x14ac:dyDescent="0.3">
      <c r="A49" s="940" t="s">
        <v>144</v>
      </c>
      <c r="B49" s="933" t="s">
        <v>452</v>
      </c>
      <c r="C49" s="1002"/>
      <c r="D49" s="1002"/>
      <c r="E49" s="1002" t="s">
        <v>77</v>
      </c>
      <c r="F49" s="1002"/>
      <c r="G49" s="1002"/>
      <c r="H49" s="939">
        <f>IF(C49&lt;&gt;"",'[2]CBL Score Standard'!$D105,IF(D49&lt;&gt;"",SUM('[2]CBL Score Standard'!$D105:$E105),IF(E49&lt;&gt;"",SUM('[2]CBL Score Standard'!$D105:$F105),IF(F49&lt;&gt;"",SUM('[2]CBL Score Standard'!$D105:$G105),IF(G49&lt;&gt;"",SUM('[2]CBL Score Standard'!$D105:$H105,0))))))</f>
        <v>0.16558973290057469</v>
      </c>
      <c r="K49" s="1029"/>
      <c r="L49" s="1029"/>
      <c r="M49" s="934" t="s">
        <v>7</v>
      </c>
      <c r="N49" s="889" t="s">
        <v>59</v>
      </c>
      <c r="O49" s="397" t="s">
        <v>684</v>
      </c>
      <c r="P49" s="906">
        <v>43623</v>
      </c>
      <c r="Q49" s="891" t="s">
        <v>153</v>
      </c>
      <c r="R49" s="907" t="s">
        <v>156</v>
      </c>
      <c r="S49" s="919" t="s">
        <v>259</v>
      </c>
      <c r="T49" s="998" t="s">
        <v>72</v>
      </c>
      <c r="U49" s="1000">
        <v>43626</v>
      </c>
      <c r="V49" s="997" t="s">
        <v>374</v>
      </c>
      <c r="W49" s="997" t="s">
        <v>378</v>
      </c>
      <c r="X49" s="997" t="s">
        <v>377</v>
      </c>
      <c r="Y49" s="908" t="s">
        <v>631</v>
      </c>
      <c r="Z49" s="981">
        <f ca="1">DATEDIF(AA49,AB49,"m")/12+DATEDIF(AC49,AD49,"m")/12+DATEDIF(AE49,AF49,"m")/12+DATEDIF(AG49,AH49,"m")/12+DATEDIF(AI49,AJ49,"m")/12</f>
        <v>1.8333333333333333</v>
      </c>
      <c r="AA49" s="324">
        <v>43466</v>
      </c>
      <c r="AB49" s="324">
        <f ca="1">TODAY()</f>
        <v>44144</v>
      </c>
      <c r="AC49" s="982"/>
      <c r="AD49" s="982"/>
      <c r="AE49" s="980"/>
      <c r="AF49" s="980"/>
      <c r="AG49" s="980"/>
      <c r="AH49" s="980"/>
      <c r="AI49" s="980"/>
      <c r="AJ49" s="980"/>
    </row>
    <row r="50" spans="1:36" ht="27.6" x14ac:dyDescent="0.3">
      <c r="A50" s="940" t="s">
        <v>144</v>
      </c>
      <c r="B50" s="933" t="s">
        <v>517</v>
      </c>
      <c r="C50" s="1002"/>
      <c r="D50" s="1002"/>
      <c r="E50" s="1002" t="s">
        <v>77</v>
      </c>
      <c r="F50" s="1002"/>
      <c r="G50" s="1002"/>
      <c r="H50" s="939">
        <f>IF(C50&lt;&gt;"",'[2]CBL Score Standard'!$D106,IF(D50&lt;&gt;"",SUM('[2]CBL Score Standard'!$D106:$E106),IF(E50&lt;&gt;"",SUM('[2]CBL Score Standard'!$D106:$F106),IF(F50&lt;&gt;"",SUM('[2]CBL Score Standard'!$D106:$G106),IF(G50&lt;&gt;"",SUM('[2]CBL Score Standard'!$D106:$H106,0))))))</f>
        <v>0.16558973290057469</v>
      </c>
      <c r="K50" s="1029"/>
      <c r="L50" s="1029"/>
      <c r="M50" s="934" t="s">
        <v>7</v>
      </c>
      <c r="N50" s="889" t="s">
        <v>59</v>
      </c>
      <c r="O50" s="397" t="s">
        <v>683</v>
      </c>
      <c r="P50" s="906">
        <v>43623</v>
      </c>
      <c r="Q50" s="891" t="s">
        <v>153</v>
      </c>
      <c r="R50" s="907" t="s">
        <v>156</v>
      </c>
      <c r="S50" s="919" t="s">
        <v>259</v>
      </c>
      <c r="T50" s="998" t="s">
        <v>72</v>
      </c>
      <c r="U50" s="1000">
        <v>44008</v>
      </c>
      <c r="V50" s="997" t="s">
        <v>374</v>
      </c>
      <c r="W50" s="997" t="s">
        <v>378</v>
      </c>
      <c r="X50" s="997" t="s">
        <v>377</v>
      </c>
      <c r="Y50" s="908" t="s">
        <v>631</v>
      </c>
      <c r="Z50" s="981">
        <f t="shared" si="5"/>
        <v>0</v>
      </c>
      <c r="AA50" s="324"/>
      <c r="AB50" s="324"/>
      <c r="AC50" s="982"/>
      <c r="AD50" s="982"/>
      <c r="AE50" s="980"/>
      <c r="AF50" s="980"/>
      <c r="AG50" s="980"/>
      <c r="AH50" s="980"/>
      <c r="AI50" s="980"/>
      <c r="AJ50" s="980"/>
    </row>
    <row r="51" spans="1:36" ht="41.4" x14ac:dyDescent="0.3">
      <c r="A51" s="940" t="s">
        <v>144</v>
      </c>
      <c r="B51" s="933" t="s">
        <v>661</v>
      </c>
      <c r="C51" s="1002"/>
      <c r="D51" s="1002"/>
      <c r="E51" s="1002" t="s">
        <v>77</v>
      </c>
      <c r="F51" s="1002"/>
      <c r="G51" s="1002"/>
      <c r="H51" s="939">
        <f>IF(C51&lt;&gt;"",'[2]CBL Score Standard'!$D107,IF(D51&lt;&gt;"",SUM('[2]CBL Score Standard'!$D107:$E107),IF(E51&lt;&gt;"",SUM('[2]CBL Score Standard'!$D107:$F107),IF(F51&lt;&gt;"",SUM('[2]CBL Score Standard'!$D107:$G107),IF(G51&lt;&gt;"",SUM('[2]CBL Score Standard'!$D107:$H107,0))))))</f>
        <v>0.16558973290057469</v>
      </c>
      <c r="K51" s="1029"/>
      <c r="L51" s="1029"/>
      <c r="M51" s="934" t="s">
        <v>7</v>
      </c>
      <c r="N51" s="889" t="s">
        <v>56</v>
      </c>
      <c r="O51" s="397" t="s">
        <v>67</v>
      </c>
      <c r="P51" s="906"/>
      <c r="Q51" s="891"/>
      <c r="R51" s="907"/>
      <c r="S51" s="393" t="s">
        <v>259</v>
      </c>
      <c r="T51" s="394" t="s">
        <v>72</v>
      </c>
      <c r="U51" s="999">
        <v>44117</v>
      </c>
      <c r="V51" s="997" t="s">
        <v>374</v>
      </c>
      <c r="W51" s="997" t="s">
        <v>378</v>
      </c>
      <c r="X51" s="997" t="s">
        <v>378</v>
      </c>
      <c r="Y51" s="908" t="s">
        <v>634</v>
      </c>
      <c r="Z51" s="981">
        <f t="shared" si="5"/>
        <v>0</v>
      </c>
      <c r="AA51" s="982"/>
      <c r="AB51" s="982"/>
      <c r="AC51" s="982"/>
      <c r="AD51" s="982"/>
      <c r="AE51" s="980"/>
      <c r="AF51" s="980"/>
      <c r="AG51" s="980"/>
      <c r="AH51" s="980"/>
      <c r="AI51" s="980"/>
      <c r="AJ51" s="980"/>
    </row>
    <row r="52" spans="1:36" ht="27.6" x14ac:dyDescent="0.3">
      <c r="A52" s="940" t="s">
        <v>144</v>
      </c>
      <c r="B52" s="933" t="s">
        <v>662</v>
      </c>
      <c r="C52" s="1004"/>
      <c r="D52" s="1004" t="s">
        <v>77</v>
      </c>
      <c r="E52" s="1004"/>
      <c r="F52" s="1002"/>
      <c r="G52" s="1002"/>
      <c r="H52" s="939">
        <f>IF(C52&lt;&gt;"",'[2]CBL Score Standard'!$D108,IF(D52&lt;&gt;"",SUM('[2]CBL Score Standard'!$D108:$E108),IF(E52&lt;&gt;"",SUM('[2]CBL Score Standard'!$D108:$F108),IF(F52&lt;&gt;"",SUM('[2]CBL Score Standard'!$D108:$G108),IF(G52&lt;&gt;"",SUM('[2]CBL Score Standard'!$D108:$H108,0))))))</f>
        <v>0.13742071881606766</v>
      </c>
      <c r="K52" s="1029"/>
      <c r="L52" s="1029"/>
      <c r="M52" s="934" t="s">
        <v>7</v>
      </c>
      <c r="N52" s="889" t="s">
        <v>55</v>
      </c>
      <c r="O52" s="397" t="s">
        <v>1</v>
      </c>
      <c r="P52" s="906"/>
      <c r="Q52" s="891"/>
      <c r="R52" s="907"/>
      <c r="S52" s="393" t="s">
        <v>259</v>
      </c>
      <c r="T52" s="394" t="s">
        <v>72</v>
      </c>
      <c r="U52" s="999">
        <v>44104</v>
      </c>
      <c r="V52" s="997" t="s">
        <v>374</v>
      </c>
      <c r="W52" s="997" t="s">
        <v>378</v>
      </c>
      <c r="X52" s="997" t="s">
        <v>377</v>
      </c>
      <c r="Y52" s="908" t="s">
        <v>635</v>
      </c>
      <c r="Z52" s="981">
        <f t="shared" si="5"/>
        <v>0</v>
      </c>
      <c r="AA52" s="982"/>
      <c r="AB52" s="982"/>
      <c r="AC52" s="982"/>
      <c r="AD52" s="982"/>
      <c r="AE52" s="980"/>
      <c r="AF52" s="980"/>
      <c r="AG52" s="980"/>
      <c r="AH52" s="980"/>
      <c r="AI52" s="980"/>
      <c r="AJ52" s="980"/>
    </row>
    <row r="53" spans="1:36" ht="41.4" x14ac:dyDescent="0.3">
      <c r="A53" s="940" t="s">
        <v>144</v>
      </c>
      <c r="B53" s="933" t="s">
        <v>187</v>
      </c>
      <c r="C53" s="1003"/>
      <c r="D53" s="1002"/>
      <c r="E53" s="1002" t="s">
        <v>77</v>
      </c>
      <c r="F53" s="1002"/>
      <c r="G53" s="1002"/>
      <c r="H53" s="939">
        <f>IF(C53&lt;&gt;"",'[2]CBL Score Standard'!$D109,IF(D53&lt;&gt;"",SUM('[2]CBL Score Standard'!$D109:$E109),IF(E53&lt;&gt;"",SUM('[2]CBL Score Standard'!$D109:$F109),IF(F53&lt;&gt;"",SUM('[2]CBL Score Standard'!$D109:$G109),IF(G53&lt;&gt;"",SUM('[2]CBL Score Standard'!$D109:$H109,0))))))</f>
        <v>7.468064199148379E-2</v>
      </c>
      <c r="K53" s="1029"/>
      <c r="L53" s="1029"/>
      <c r="M53" s="934" t="s">
        <v>7</v>
      </c>
      <c r="N53" s="889" t="s">
        <v>55</v>
      </c>
      <c r="O53" s="397" t="s">
        <v>419</v>
      </c>
      <c r="P53" s="890" t="s">
        <v>145</v>
      </c>
      <c r="Q53" s="891" t="s">
        <v>420</v>
      </c>
      <c r="R53" s="907" t="s">
        <v>420</v>
      </c>
      <c r="S53" s="393" t="s">
        <v>259</v>
      </c>
      <c r="T53" s="394" t="s">
        <v>72</v>
      </c>
      <c r="U53" s="997"/>
      <c r="V53" s="997" t="str">
        <f t="shared" si="4"/>
        <v>Passed</v>
      </c>
      <c r="W53" s="997" t="s">
        <v>378</v>
      </c>
      <c r="X53" s="997" t="s">
        <v>378</v>
      </c>
      <c r="Y53" s="973" t="s">
        <v>630</v>
      </c>
      <c r="Z53" s="981">
        <f t="shared" si="5"/>
        <v>0</v>
      </c>
      <c r="AA53" s="982"/>
      <c r="AB53" s="982"/>
      <c r="AC53" s="982"/>
      <c r="AD53" s="982"/>
      <c r="AE53" s="980"/>
      <c r="AF53" s="980"/>
      <c r="AG53" s="980"/>
      <c r="AH53" s="980"/>
      <c r="AI53" s="980"/>
      <c r="AJ53" s="980"/>
    </row>
    <row r="54" spans="1:36" ht="26.4" x14ac:dyDescent="0.3">
      <c r="A54" s="940" t="s">
        <v>144</v>
      </c>
      <c r="B54" s="933" t="s">
        <v>188</v>
      </c>
      <c r="C54" s="1003"/>
      <c r="D54" s="1002"/>
      <c r="E54" s="1002" t="s">
        <v>77</v>
      </c>
      <c r="F54" s="1002"/>
      <c r="G54" s="1002"/>
      <c r="H54" s="939">
        <f>IF(C54&lt;&gt;"",'[2]CBL Score Standard'!$D110,IF(D54&lt;&gt;"",SUM('[2]CBL Score Standard'!$D110:$E110),IF(E54&lt;&gt;"",SUM('[2]CBL Score Standard'!$D110:$F110),IF(F54&lt;&gt;"",SUM('[2]CBL Score Standard'!$D110:$G110),IF(G54&lt;&gt;"",SUM('[2]CBL Score Standard'!$D110:$H110,0))))))</f>
        <v>7.468064199148379E-2</v>
      </c>
      <c r="K54" s="1029"/>
      <c r="L54" s="1029"/>
      <c r="M54" s="934" t="s">
        <v>7</v>
      </c>
      <c r="N54" s="889" t="s">
        <v>56</v>
      </c>
      <c r="O54" s="397" t="s">
        <v>421</v>
      </c>
      <c r="P54" s="890" t="s">
        <v>230</v>
      </c>
      <c r="Q54" s="891" t="s">
        <v>230</v>
      </c>
      <c r="R54" s="907" t="s">
        <v>230</v>
      </c>
      <c r="S54" s="889"/>
      <c r="T54" s="997"/>
      <c r="U54" s="997"/>
      <c r="V54" s="997" t="str">
        <f t="shared" si="4"/>
        <v/>
      </c>
      <c r="W54" s="997" t="s">
        <v>378</v>
      </c>
      <c r="X54" s="997" t="s">
        <v>378</v>
      </c>
      <c r="Y54" s="973" t="s">
        <v>628</v>
      </c>
      <c r="Z54" s="981">
        <f t="shared" si="5"/>
        <v>0</v>
      </c>
      <c r="AA54" s="982"/>
      <c r="AB54" s="982"/>
      <c r="AC54" s="982"/>
      <c r="AD54" s="982"/>
      <c r="AE54" s="980"/>
      <c r="AF54" s="980"/>
      <c r="AG54" s="980"/>
      <c r="AH54" s="980"/>
      <c r="AI54" s="980"/>
      <c r="AJ54" s="980"/>
    </row>
    <row r="55" spans="1:36" s="883" customFormat="1" ht="27.6" x14ac:dyDescent="0.3">
      <c r="A55" s="940" t="s">
        <v>144</v>
      </c>
      <c r="B55" s="933" t="s">
        <v>189</v>
      </c>
      <c r="C55" s="1003"/>
      <c r="D55" s="1004" t="s">
        <v>77</v>
      </c>
      <c r="E55" s="1004"/>
      <c r="F55" s="1002"/>
      <c r="G55" s="1002"/>
      <c r="H55" s="939">
        <f>IF(C55&lt;&gt;"",'[2]CBL Score Standard'!$D111,IF(D55&lt;&gt;"",SUM('[2]CBL Score Standard'!$D111:$E111),IF(E55&lt;&gt;"",SUM('[2]CBL Score Standard'!$D111:$F111),IF(F55&lt;&gt;"",SUM('[2]CBL Score Standard'!$D111:$G111),IF(G55&lt;&gt;"",SUM('[2]CBL Score Standard'!$D111:$H111,0))))))</f>
        <v>2.3255813953488372E-2</v>
      </c>
      <c r="K55" s="1030"/>
      <c r="L55" s="1030"/>
      <c r="M55" s="934" t="s">
        <v>7</v>
      </c>
      <c r="N55" s="889" t="s">
        <v>54</v>
      </c>
      <c r="O55" s="397" t="s">
        <v>231</v>
      </c>
      <c r="P55" s="995">
        <v>43610</v>
      </c>
      <c r="Q55" s="892" t="s">
        <v>164</v>
      </c>
      <c r="R55" s="898" t="s">
        <v>165</v>
      </c>
      <c r="S55" s="889"/>
      <c r="T55" s="997"/>
      <c r="U55" s="997"/>
      <c r="V55" s="997" t="str">
        <f t="shared" si="4"/>
        <v/>
      </c>
      <c r="W55" s="997" t="s">
        <v>378</v>
      </c>
      <c r="X55" s="997" t="s">
        <v>378</v>
      </c>
      <c r="Y55" s="902" t="s">
        <v>232</v>
      </c>
      <c r="Z55" s="981">
        <f t="shared" si="5"/>
        <v>0</v>
      </c>
      <c r="AA55" s="982"/>
      <c r="AB55" s="982"/>
      <c r="AC55" s="982"/>
      <c r="AD55" s="982"/>
      <c r="AE55" s="980"/>
      <c r="AF55" s="980"/>
      <c r="AG55" s="980"/>
      <c r="AH55" s="980"/>
      <c r="AI55" s="980"/>
      <c r="AJ55" s="980"/>
    </row>
    <row r="56" spans="1:36" s="883" customFormat="1" x14ac:dyDescent="0.3">
      <c r="A56" s="940" t="s">
        <v>144</v>
      </c>
      <c r="B56" s="933" t="s">
        <v>190</v>
      </c>
      <c r="C56" s="1003"/>
      <c r="D56" s="1004"/>
      <c r="E56" s="1004" t="s">
        <v>77</v>
      </c>
      <c r="F56" s="1002"/>
      <c r="G56" s="1002"/>
      <c r="H56" s="939">
        <f>IF(C56&lt;&gt;"",'[2]CBL Score Standard'!$D112,IF(D56&lt;&gt;"",SUM('[2]CBL Score Standard'!$D112:$E112),IF(E56&lt;&gt;"",SUM('[2]CBL Score Standard'!$D112:$F112),IF(F56&lt;&gt;"",SUM('[2]CBL Score Standard'!$D112:$G112),IF(G56&lt;&gt;"",SUM('[2]CBL Score Standard'!$D112:$H112,0))))))</f>
        <v>3.7340320995741895E-2</v>
      </c>
      <c r="K56" s="884"/>
      <c r="L56" s="884"/>
      <c r="M56" s="884"/>
      <c r="N56" s="928"/>
      <c r="O56" s="884"/>
      <c r="P56" s="884"/>
      <c r="Q56" s="884"/>
      <c r="R56" s="884"/>
      <c r="S56" s="884"/>
      <c r="T56" s="997"/>
      <c r="U56" s="997"/>
      <c r="V56" s="997" t="str">
        <f t="shared" si="4"/>
        <v/>
      </c>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c r="E57" s="1002" t="s">
        <v>77</v>
      </c>
      <c r="F57" s="1002"/>
      <c r="G57" s="1002"/>
      <c r="H57" s="939">
        <f>IF(C57&lt;&gt;"",'[2]CBL Score Standard'!$D113,IF(D57&lt;&gt;"",SUM('[2]CBL Score Standard'!$D113:$E113),IF(E57&lt;&gt;"",SUM('[2]CBL Score Standard'!$D113:$F113),IF(F57&lt;&gt;"",SUM('[2]CBL Score Standard'!$D113:$G113),IF(G57&lt;&gt;"",SUM('[2]CBL Score Standard'!$D113:$H113,0))))))</f>
        <v>7.468064199148379E-2</v>
      </c>
      <c r="K57" s="1193" t="s">
        <v>233</v>
      </c>
      <c r="L57" s="1194"/>
      <c r="M57" s="1194"/>
      <c r="N57" s="1194"/>
      <c r="O57" s="1194"/>
      <c r="P57" s="1194"/>
      <c r="Q57" s="1194"/>
      <c r="R57" s="1194"/>
      <c r="S57" s="1194"/>
      <c r="T57" s="1194"/>
      <c r="U57" s="1194"/>
      <c r="V57" s="1194"/>
      <c r="W57" s="1194"/>
      <c r="X57" s="1194"/>
      <c r="Y57" s="1195"/>
      <c r="Z57" s="985"/>
      <c r="AA57" s="1026"/>
      <c r="AB57" s="1026"/>
      <c r="AC57" s="1026"/>
      <c r="AD57" s="1026"/>
      <c r="AE57" s="1026"/>
      <c r="AF57" s="1026"/>
      <c r="AG57" s="1026"/>
      <c r="AH57" s="1026"/>
      <c r="AI57" s="1026"/>
      <c r="AJ57" s="1026"/>
    </row>
    <row r="58" spans="1:36" ht="23.4" customHeight="1" x14ac:dyDescent="0.3">
      <c r="A58" s="940" t="s">
        <v>55</v>
      </c>
      <c r="B58" s="933" t="s">
        <v>419</v>
      </c>
      <c r="C58" s="1003"/>
      <c r="D58" s="1003"/>
      <c r="E58" s="1004"/>
      <c r="F58" s="1002" t="s">
        <v>77</v>
      </c>
      <c r="G58" s="1002"/>
      <c r="H58" s="939">
        <f>IF(C58&lt;&gt;"",'[2]CBL Score Standard'!$D114,IF(D58&lt;&gt;"",SUM('[2]CBL Score Standard'!$D114:$E114),IF(E58&lt;&gt;"",SUM('[2]CBL Score Standard'!$D114:$F114),IF(F58&lt;&gt;"",SUM('[2]CBL Score Standard'!$D114:$G114),IF(G58&lt;&gt;"",SUM('[2]CBL Score Standard'!$D114:$H114,0))))))</f>
        <v>4.9445609829187893E-2</v>
      </c>
      <c r="K58" s="1211" t="s">
        <v>133</v>
      </c>
      <c r="L58" s="1211" t="s">
        <v>91</v>
      </c>
      <c r="M58" s="1182" t="s">
        <v>75</v>
      </c>
      <c r="N58" s="1184" t="s">
        <v>134</v>
      </c>
      <c r="O58" s="1216" t="s">
        <v>135</v>
      </c>
      <c r="P58" s="1037" t="s">
        <v>136</v>
      </c>
      <c r="Q58" s="1037" t="s">
        <v>137</v>
      </c>
      <c r="R58" s="1037" t="s">
        <v>138</v>
      </c>
      <c r="S58" s="1212" t="s">
        <v>139</v>
      </c>
      <c r="T58" s="1036"/>
      <c r="U58" s="1036"/>
      <c r="V58" s="1036"/>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940" t="s">
        <v>56</v>
      </c>
      <c r="B59" s="933" t="s">
        <v>421</v>
      </c>
      <c r="C59" s="1003"/>
      <c r="D59" s="1003"/>
      <c r="E59" s="1004"/>
      <c r="F59" s="1002"/>
      <c r="G59" s="1002"/>
      <c r="H59" s="939" t="b">
        <f>IF(C59&lt;&gt;"",'[2]CBL Score Standard'!$D115,IF(D59&lt;&gt;"",SUM('[2]CBL Score Standard'!$D115:$E115),IF(E59&lt;&gt;"",SUM('[2]CBL Score Standard'!$D115:$F115),IF(F59&lt;&gt;"",SUM('[2]CBL Score Standard'!$D115:$G115),IF(G59&lt;&gt;"",SUM('[2]CBL Score Standard'!$D115:$H115,0))))))</f>
        <v>0</v>
      </c>
      <c r="K59" s="1197"/>
      <c r="L59" s="1197"/>
      <c r="M59" s="1183"/>
      <c r="N59" s="1185"/>
      <c r="O59" s="1217"/>
      <c r="P59" s="888" t="s">
        <v>141</v>
      </c>
      <c r="Q59" s="1031"/>
      <c r="R59" s="1031"/>
      <c r="S59" s="1210"/>
      <c r="T59" s="1027" t="s">
        <v>344</v>
      </c>
      <c r="U59" s="1027" t="s">
        <v>342</v>
      </c>
      <c r="V59" s="1027" t="s">
        <v>343</v>
      </c>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206" t="s">
        <v>142</v>
      </c>
      <c r="L60" s="1206" t="s">
        <v>143</v>
      </c>
      <c r="M60" s="934" t="s">
        <v>8</v>
      </c>
      <c r="N60" s="910" t="s">
        <v>2</v>
      </c>
      <c r="O60" s="154" t="s">
        <v>234</v>
      </c>
      <c r="P60" s="911"/>
      <c r="Q60" s="909"/>
      <c r="R60" s="912"/>
      <c r="S60" s="889"/>
      <c r="T60" s="889"/>
      <c r="U60" s="889"/>
      <c r="V60" s="997" t="str">
        <f t="shared" ref="V60:V67" si="6">IF(AND(W60="Y",X60="Y"),"Passed",IF(T60="M","Passed", ""))</f>
        <v/>
      </c>
      <c r="W60" s="997" t="s">
        <v>378</v>
      </c>
      <c r="X60" s="997" t="s">
        <v>378</v>
      </c>
      <c r="Y60" s="908"/>
      <c r="Z60" s="981">
        <f t="shared" ref="Z60:Z67" si="7">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207"/>
      <c r="L61" s="1207"/>
      <c r="M61" s="934" t="s">
        <v>8</v>
      </c>
      <c r="N61" s="910" t="s">
        <v>63</v>
      </c>
      <c r="O61" s="154" t="s">
        <v>236</v>
      </c>
      <c r="P61" s="911"/>
      <c r="Q61" s="909"/>
      <c r="R61" s="912"/>
      <c r="S61" s="889"/>
      <c r="T61" s="932"/>
      <c r="U61" s="932"/>
      <c r="V61" s="997" t="str">
        <f t="shared" si="6"/>
        <v/>
      </c>
      <c r="W61" s="997" t="s">
        <v>378</v>
      </c>
      <c r="X61" s="997" t="s">
        <v>378</v>
      </c>
      <c r="Y61" s="908"/>
      <c r="Z61" s="981">
        <f t="shared" si="7"/>
        <v>0</v>
      </c>
      <c r="AA61" s="982"/>
      <c r="AB61" s="982"/>
      <c r="AC61" s="982"/>
      <c r="AD61" s="982"/>
      <c r="AE61" s="980"/>
      <c r="AF61" s="980"/>
      <c r="AG61" s="980"/>
      <c r="AH61" s="980"/>
      <c r="AI61" s="980"/>
      <c r="AJ61" s="980"/>
    </row>
    <row r="62" spans="1:36" x14ac:dyDescent="0.3">
      <c r="A62" s="940" t="s">
        <v>56</v>
      </c>
      <c r="B62" s="933" t="s">
        <v>67</v>
      </c>
      <c r="C62" s="1003"/>
      <c r="D62" s="1003"/>
      <c r="E62" s="1002" t="s">
        <v>77</v>
      </c>
      <c r="F62" s="1002"/>
      <c r="G62" s="1002"/>
      <c r="H62" s="939">
        <f>IF(C62&lt;&gt;"",'[2]CBL Score Standard'!$D118,IF(D62&lt;&gt;"",SUM('[2]CBL Score Standard'!$D118:$E118),IF(E62&lt;&gt;"",SUM('[2]CBL Score Standard'!$D118:$F118),IF(F62&lt;&gt;"",SUM('[2]CBL Score Standard'!$D118:$G118),IF(G62&lt;&gt;"",SUM('[2]CBL Score Standard'!$D118:$H118,0))))))</f>
        <v>2.8169014084507043E-2</v>
      </c>
      <c r="K62" s="1207"/>
      <c r="L62" s="1207"/>
      <c r="M62" s="934" t="s">
        <v>8</v>
      </c>
      <c r="N62" s="889" t="s">
        <v>56</v>
      </c>
      <c r="O62" s="154" t="s">
        <v>237</v>
      </c>
      <c r="P62" s="911"/>
      <c r="Q62" s="909"/>
      <c r="R62" s="912"/>
      <c r="S62" s="889"/>
      <c r="T62" s="997"/>
      <c r="U62" s="997"/>
      <c r="V62" s="997" t="str">
        <f t="shared" si="6"/>
        <v/>
      </c>
      <c r="W62" s="997" t="s">
        <v>378</v>
      </c>
      <c r="X62" s="997" t="s">
        <v>378</v>
      </c>
      <c r="Y62" s="908"/>
      <c r="Z62" s="981">
        <f t="shared" si="7"/>
        <v>0</v>
      </c>
      <c r="AA62" s="982"/>
      <c r="AB62" s="982"/>
      <c r="AC62" s="982"/>
      <c r="AD62" s="982"/>
      <c r="AE62" s="980"/>
      <c r="AF62" s="980"/>
      <c r="AG62" s="980"/>
      <c r="AH62" s="980"/>
      <c r="AI62" s="980"/>
      <c r="AJ62" s="980"/>
    </row>
    <row r="63" spans="1:36" ht="15" thickBot="1" x14ac:dyDescent="0.35">
      <c r="A63" s="941" t="s">
        <v>55</v>
      </c>
      <c r="B63" s="933" t="s">
        <v>1</v>
      </c>
      <c r="C63" s="1003"/>
      <c r="D63" s="1003"/>
      <c r="E63" s="1002" t="s">
        <v>77</v>
      </c>
      <c r="F63" s="1002"/>
      <c r="G63" s="1002"/>
      <c r="H63" s="939">
        <f>IF(C63&lt;&gt;"",'[2]CBL Score Standard'!$D119,IF(D63&lt;&gt;"",SUM('[2]CBL Score Standard'!$D119:$E119),IF(E63&lt;&gt;"",SUM('[2]CBL Score Standard'!$D119:$F119),IF(F63&lt;&gt;"",SUM('[2]CBL Score Standard'!$D119:$G119),IF(G63&lt;&gt;"",SUM('[2]CBL Score Standard'!$D119:$H119,0))))))</f>
        <v>2.8169014084507043E-2</v>
      </c>
      <c r="K63" s="1207"/>
      <c r="L63" s="1207"/>
      <c r="M63" s="934" t="s">
        <v>8</v>
      </c>
      <c r="N63" s="889" t="s">
        <v>55</v>
      </c>
      <c r="O63" s="154" t="s">
        <v>238</v>
      </c>
      <c r="P63" s="911"/>
      <c r="Q63" s="909"/>
      <c r="R63" s="912"/>
      <c r="S63" s="889"/>
      <c r="T63" s="997"/>
      <c r="U63" s="997"/>
      <c r="V63" s="997" t="str">
        <f t="shared" si="6"/>
        <v/>
      </c>
      <c r="W63" s="997" t="s">
        <v>378</v>
      </c>
      <c r="X63" s="997" t="s">
        <v>378</v>
      </c>
      <c r="Y63" s="908"/>
      <c r="Z63" s="981">
        <f t="shared" si="7"/>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3.1760249771762692</v>
      </c>
      <c r="K64" s="1207"/>
      <c r="L64" s="1207"/>
      <c r="M64" s="934" t="s">
        <v>8</v>
      </c>
      <c r="N64" s="910" t="s">
        <v>53</v>
      </c>
      <c r="O64" s="154" t="s">
        <v>239</v>
      </c>
      <c r="P64" s="911"/>
      <c r="Q64" s="909"/>
      <c r="R64" s="912"/>
      <c r="S64" s="889"/>
      <c r="T64" s="997"/>
      <c r="U64" s="997"/>
      <c r="V64" s="997" t="str">
        <f t="shared" si="6"/>
        <v/>
      </c>
      <c r="W64" s="997" t="s">
        <v>378</v>
      </c>
      <c r="X64" s="997" t="s">
        <v>378</v>
      </c>
      <c r="Y64" s="908"/>
      <c r="Z64" s="981">
        <f t="shared" si="7"/>
        <v>0</v>
      </c>
      <c r="AA64" s="982"/>
      <c r="AB64" s="982"/>
      <c r="AC64" s="982"/>
      <c r="AD64" s="982"/>
      <c r="AE64" s="980"/>
      <c r="AF64" s="980"/>
      <c r="AG64" s="980"/>
      <c r="AH64" s="980"/>
      <c r="AI64" s="980"/>
      <c r="AJ64" s="980"/>
    </row>
    <row r="65" spans="1:36" ht="28.2" thickBot="1" x14ac:dyDescent="0.35">
      <c r="A65" s="942" t="s">
        <v>83</v>
      </c>
      <c r="B65" s="943"/>
      <c r="C65" s="954">
        <v>1</v>
      </c>
      <c r="D65" s="954">
        <v>1</v>
      </c>
      <c r="E65" s="954">
        <v>0.967741935483871</v>
      </c>
      <c r="F65" s="954">
        <v>0</v>
      </c>
      <c r="G65" s="954">
        <v>0</v>
      </c>
      <c r="H65" s="944">
        <v>2</v>
      </c>
      <c r="K65" s="1207"/>
      <c r="L65" s="1207"/>
      <c r="M65" s="934" t="s">
        <v>8</v>
      </c>
      <c r="N65" s="910" t="s">
        <v>59</v>
      </c>
      <c r="O65" s="154" t="s">
        <v>240</v>
      </c>
      <c r="P65" s="911"/>
      <c r="Q65" s="909"/>
      <c r="R65" s="912"/>
      <c r="S65" s="889"/>
      <c r="T65" s="997"/>
      <c r="U65" s="997"/>
      <c r="V65" s="997" t="str">
        <f t="shared" si="6"/>
        <v/>
      </c>
      <c r="W65" s="997" t="s">
        <v>378</v>
      </c>
      <c r="X65" s="997" t="s">
        <v>378</v>
      </c>
      <c r="Y65" s="908"/>
      <c r="Z65" s="981">
        <f t="shared" si="7"/>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2</v>
      </c>
      <c r="K66" s="1207"/>
      <c r="L66" s="1207"/>
      <c r="M66" s="934" t="s">
        <v>8</v>
      </c>
      <c r="N66" s="910" t="s">
        <v>55</v>
      </c>
      <c r="O66" s="154" t="s">
        <v>515</v>
      </c>
      <c r="P66" s="911"/>
      <c r="Q66" s="909"/>
      <c r="R66" s="912"/>
      <c r="S66" s="889" t="s">
        <v>259</v>
      </c>
      <c r="T66" s="997"/>
      <c r="U66" s="1134">
        <v>44042.458333333336</v>
      </c>
      <c r="V66" s="997" t="s">
        <v>374</v>
      </c>
      <c r="W66" s="997" t="s">
        <v>378</v>
      </c>
      <c r="X66" s="997" t="s">
        <v>378</v>
      </c>
      <c r="Y66" s="908"/>
      <c r="Z66" s="981">
        <f t="shared" si="7"/>
        <v>0</v>
      </c>
      <c r="AA66" s="982"/>
      <c r="AB66" s="982"/>
      <c r="AC66" s="982"/>
      <c r="AD66" s="982"/>
      <c r="AE66" s="980"/>
      <c r="AF66" s="980"/>
      <c r="AG66" s="980"/>
      <c r="AH66" s="980"/>
      <c r="AI66" s="980"/>
      <c r="AJ66" s="980"/>
    </row>
    <row r="67" spans="1:36" ht="27.6" x14ac:dyDescent="0.3">
      <c r="C67" s="955"/>
      <c r="D67" s="955"/>
      <c r="E67" s="955"/>
      <c r="F67" s="955"/>
      <c r="G67" s="955"/>
      <c r="K67" s="1208"/>
      <c r="L67" s="1208"/>
      <c r="M67" s="934" t="s">
        <v>8</v>
      </c>
      <c r="N67" s="910" t="s">
        <v>149</v>
      </c>
      <c r="O67" s="154" t="s">
        <v>370</v>
      </c>
      <c r="P67" s="904" t="s">
        <v>145</v>
      </c>
      <c r="Q67" s="892" t="s">
        <v>217</v>
      </c>
      <c r="R67" s="898" t="s">
        <v>241</v>
      </c>
      <c r="S67" s="889"/>
      <c r="T67" s="997"/>
      <c r="U67" s="997"/>
      <c r="V67" s="997" t="str">
        <f t="shared" si="6"/>
        <v/>
      </c>
      <c r="W67" s="997" t="s">
        <v>378</v>
      </c>
      <c r="X67" s="997" t="s">
        <v>378</v>
      </c>
      <c r="Y67" s="899" t="s">
        <v>242</v>
      </c>
      <c r="Z67" s="981">
        <f t="shared" si="7"/>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7"/>
      <c r="U68" s="997"/>
      <c r="V68" s="997"/>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93" t="s">
        <v>243</v>
      </c>
      <c r="L69" s="1194"/>
      <c r="M69" s="1194"/>
      <c r="N69" s="1194"/>
      <c r="O69" s="1194"/>
      <c r="P69" s="1194"/>
      <c r="Q69" s="1194"/>
      <c r="R69" s="1194"/>
      <c r="S69" s="1194"/>
      <c r="T69" s="1194"/>
      <c r="U69" s="1194"/>
      <c r="V69" s="1194"/>
      <c r="W69" s="1194"/>
      <c r="X69" s="1194"/>
      <c r="Y69" s="1195"/>
      <c r="Z69" s="985"/>
      <c r="AA69" s="1026"/>
      <c r="AB69" s="1026"/>
      <c r="AC69" s="1026"/>
      <c r="AD69" s="1026"/>
      <c r="AE69" s="1026"/>
      <c r="AF69" s="1026"/>
      <c r="AG69" s="1026"/>
      <c r="AH69" s="1026"/>
      <c r="AI69" s="1026"/>
      <c r="AJ69" s="1026"/>
    </row>
    <row r="70" spans="1:36" ht="23.4" customHeight="1" x14ac:dyDescent="0.3">
      <c r="C70" s="955"/>
      <c r="D70" s="955"/>
      <c r="E70" s="955"/>
      <c r="F70" s="955"/>
      <c r="G70" s="955"/>
      <c r="K70" s="1211" t="s">
        <v>133</v>
      </c>
      <c r="L70" s="1211" t="s">
        <v>91</v>
      </c>
      <c r="M70" s="1182" t="s">
        <v>75</v>
      </c>
      <c r="N70" s="1184" t="s">
        <v>134</v>
      </c>
      <c r="O70" s="1216" t="s">
        <v>135</v>
      </c>
      <c r="P70" s="1037" t="s">
        <v>136</v>
      </c>
      <c r="Q70" s="1037" t="s">
        <v>137</v>
      </c>
      <c r="R70" s="1037" t="s">
        <v>138</v>
      </c>
      <c r="S70" s="1212" t="s">
        <v>139</v>
      </c>
      <c r="T70" s="1036"/>
      <c r="U70" s="1036"/>
      <c r="V70" s="1036"/>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955"/>
      <c r="D71" s="955"/>
      <c r="E71" s="955"/>
      <c r="F71" s="955"/>
      <c r="G71" s="955"/>
      <c r="K71" s="1197"/>
      <c r="L71" s="1197"/>
      <c r="M71" s="1183"/>
      <c r="N71" s="1185"/>
      <c r="O71" s="1217"/>
      <c r="P71" s="888" t="s">
        <v>141</v>
      </c>
      <c r="Q71" s="1031"/>
      <c r="R71" s="1031"/>
      <c r="S71" s="1210"/>
      <c r="T71" s="1027" t="s">
        <v>344</v>
      </c>
      <c r="U71" s="1027" t="s">
        <v>342</v>
      </c>
      <c r="V71" s="1027" t="s">
        <v>343</v>
      </c>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C72" s="955"/>
      <c r="D72" s="955"/>
      <c r="E72" s="955"/>
      <c r="F72" s="955"/>
      <c r="G72" s="955"/>
      <c r="K72" s="1028" t="s">
        <v>142</v>
      </c>
      <c r="L72" s="1028" t="s">
        <v>143</v>
      </c>
      <c r="M72" s="934" t="s">
        <v>9</v>
      </c>
      <c r="N72" s="910" t="s">
        <v>235</v>
      </c>
      <c r="O72" s="154" t="s">
        <v>244</v>
      </c>
      <c r="P72" s="913"/>
      <c r="Q72" s="914"/>
      <c r="R72" s="915"/>
      <c r="S72" s="889"/>
      <c r="T72" s="997"/>
      <c r="U72" s="997"/>
      <c r="V72" s="997" t="str">
        <f>IF(AND(W72="Y",X72="Y"),"Passed",IF(T72="M","Passed", ""))</f>
        <v/>
      </c>
      <c r="W72" s="997" t="s">
        <v>378</v>
      </c>
      <c r="X72" s="997" t="s">
        <v>378</v>
      </c>
      <c r="Y72" s="916"/>
      <c r="Z72" s="981">
        <f t="shared" ref="Z72:Z75" si="8">DATEDIF(AA72,AB72,"m")/12+DATEDIF(AC72,AD72,"m")/12+DATEDIF(AE72,AF72,"m")/12+DATEDIF(AG72,AH72,"m")/12+DATEDIF(AI72,AJ72,"m")/12</f>
        <v>0</v>
      </c>
      <c r="AA72" s="982"/>
      <c r="AB72" s="982"/>
      <c r="AC72" s="982"/>
      <c r="AD72" s="982"/>
      <c r="AE72" s="980"/>
      <c r="AF72" s="980"/>
      <c r="AG72" s="980"/>
      <c r="AH72" s="980"/>
      <c r="AI72" s="980"/>
      <c r="AJ72" s="980"/>
    </row>
    <row r="73" spans="1:36" x14ac:dyDescent="0.3">
      <c r="C73" s="955"/>
      <c r="D73" s="955"/>
      <c r="E73" s="955"/>
      <c r="F73" s="955"/>
      <c r="G73" s="955"/>
      <c r="K73" s="1029"/>
      <c r="L73" s="1029"/>
      <c r="M73" s="934" t="s">
        <v>9</v>
      </c>
      <c r="N73" s="910" t="s">
        <v>229</v>
      </c>
      <c r="O73" s="154" t="s">
        <v>245</v>
      </c>
      <c r="P73" s="913"/>
      <c r="Q73" s="914"/>
      <c r="R73" s="915"/>
      <c r="S73" s="889"/>
      <c r="T73" s="997"/>
      <c r="U73" s="997"/>
      <c r="V73" s="997" t="str">
        <f>IF(AND(W73="Y",X73="Y"),"Passed",IF(T73="M","Passed", ""))</f>
        <v/>
      </c>
      <c r="W73" s="997" t="s">
        <v>378</v>
      </c>
      <c r="X73" s="997" t="s">
        <v>378</v>
      </c>
      <c r="Y73" s="916"/>
      <c r="Z73" s="981">
        <f t="shared" si="8"/>
        <v>0</v>
      </c>
      <c r="AA73" s="982"/>
      <c r="AB73" s="982"/>
      <c r="AC73" s="982"/>
      <c r="AD73" s="982"/>
      <c r="AE73" s="980"/>
      <c r="AF73" s="980"/>
      <c r="AG73" s="980"/>
      <c r="AH73" s="980"/>
      <c r="AI73" s="980"/>
      <c r="AJ73" s="980"/>
    </row>
    <row r="74" spans="1:36" ht="41.4" x14ac:dyDescent="0.3">
      <c r="C74" s="955"/>
      <c r="D74" s="955"/>
      <c r="E74" s="955"/>
      <c r="F74" s="955"/>
      <c r="G74" s="955"/>
      <c r="K74" s="1029"/>
      <c r="L74" s="1029"/>
      <c r="M74" s="934" t="s">
        <v>9</v>
      </c>
      <c r="N74" s="910" t="s">
        <v>3</v>
      </c>
      <c r="O74" s="154" t="s">
        <v>516</v>
      </c>
      <c r="P74" s="913"/>
      <c r="Q74" s="914"/>
      <c r="R74" s="915"/>
      <c r="S74" s="889"/>
      <c r="T74" s="997"/>
      <c r="U74" s="997"/>
      <c r="V74" s="997" t="str">
        <f>IF(AND(W74="Y",X74="Y"),"Passed",IF(T74="M","Passed", ""))</f>
        <v/>
      </c>
      <c r="W74" s="997" t="s">
        <v>378</v>
      </c>
      <c r="X74" s="997" t="s">
        <v>378</v>
      </c>
      <c r="Y74" s="916"/>
      <c r="Z74" s="981">
        <f t="shared" si="8"/>
        <v>0</v>
      </c>
      <c r="AA74" s="982"/>
      <c r="AB74" s="982"/>
      <c r="AC74" s="982"/>
      <c r="AD74" s="982"/>
      <c r="AE74" s="980"/>
      <c r="AF74" s="980"/>
      <c r="AG74" s="980"/>
      <c r="AH74" s="980"/>
      <c r="AI74" s="980"/>
      <c r="AJ74" s="980"/>
    </row>
    <row r="75" spans="1:36" ht="41.4" x14ac:dyDescent="0.3">
      <c r="C75" s="955"/>
      <c r="D75" s="955"/>
      <c r="E75" s="955"/>
      <c r="F75" s="955"/>
      <c r="G75" s="955"/>
      <c r="K75" s="1030"/>
      <c r="L75" s="1030"/>
      <c r="M75" s="934" t="s">
        <v>9</v>
      </c>
      <c r="N75" s="910" t="s">
        <v>3</v>
      </c>
      <c r="O75" s="154" t="s">
        <v>246</v>
      </c>
      <c r="P75" s="913"/>
      <c r="Q75" s="914"/>
      <c r="R75" s="915"/>
      <c r="S75" s="889"/>
      <c r="T75" s="997"/>
      <c r="U75" s="997"/>
      <c r="V75" s="997" t="str">
        <f>IF(AND(W75="Y",X75="Y"),"Passed",IF(T75="M","Passed", ""))</f>
        <v/>
      </c>
      <c r="W75" s="997" t="s">
        <v>378</v>
      </c>
      <c r="X75" s="997" t="s">
        <v>378</v>
      </c>
      <c r="Y75" s="916"/>
      <c r="Z75" s="981">
        <f t="shared" si="8"/>
        <v>0</v>
      </c>
      <c r="AA75" s="982"/>
      <c r="AB75" s="982"/>
      <c r="AC75" s="982"/>
      <c r="AD75" s="982"/>
      <c r="AE75" s="980"/>
      <c r="AF75" s="980"/>
      <c r="AG75" s="980"/>
      <c r="AH75" s="980"/>
      <c r="AI75" s="980"/>
      <c r="AJ75" s="980"/>
    </row>
    <row r="76" spans="1:36" x14ac:dyDescent="0.3">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C80" s="955"/>
      <c r="D80" s="955"/>
      <c r="E80" s="955"/>
      <c r="F80" s="955"/>
      <c r="G80" s="955"/>
    </row>
    <row r="81" spans="3:7" x14ac:dyDescent="0.3">
      <c r="C81" s="955"/>
      <c r="D81" s="955"/>
      <c r="E81" s="955"/>
      <c r="F81" s="955"/>
      <c r="G81" s="955"/>
    </row>
    <row r="82" spans="3:7" x14ac:dyDescent="0.3">
      <c r="C82" s="955"/>
      <c r="D82" s="955"/>
      <c r="E82" s="955"/>
      <c r="F82" s="955"/>
      <c r="G82" s="955"/>
    </row>
    <row r="83" spans="3:7" x14ac:dyDescent="0.3">
      <c r="C83" s="955"/>
      <c r="D83" s="955"/>
      <c r="E83" s="955"/>
      <c r="F83" s="955"/>
      <c r="G83" s="955"/>
    </row>
    <row r="84" spans="3:7" x14ac:dyDescent="0.3">
      <c r="C84" s="955"/>
      <c r="D84" s="955"/>
      <c r="E84" s="955"/>
      <c r="F84" s="955"/>
      <c r="G84" s="955"/>
    </row>
    <row r="85" spans="3:7" x14ac:dyDescent="0.3">
      <c r="C85" s="955"/>
      <c r="D85" s="955"/>
      <c r="E85" s="955"/>
      <c r="F85" s="955"/>
      <c r="G85" s="955"/>
    </row>
    <row r="86" spans="3:7" x14ac:dyDescent="0.3">
      <c r="C86" s="955"/>
      <c r="D86" s="955"/>
      <c r="E86" s="955"/>
      <c r="F86" s="955"/>
      <c r="G86" s="955"/>
    </row>
    <row r="87" spans="3:7" x14ac:dyDescent="0.3">
      <c r="C87" s="955"/>
      <c r="D87" s="955"/>
      <c r="E87" s="955"/>
      <c r="F87" s="955"/>
      <c r="G87" s="955"/>
    </row>
    <row r="88" spans="3:7" x14ac:dyDescent="0.3">
      <c r="C88" s="955"/>
      <c r="D88" s="955"/>
      <c r="E88" s="955"/>
      <c r="F88" s="955"/>
      <c r="G88" s="955"/>
    </row>
    <row r="89" spans="3:7" x14ac:dyDescent="0.3">
      <c r="C89" s="955"/>
      <c r="D89" s="955"/>
      <c r="E89" s="955"/>
      <c r="F89" s="955"/>
      <c r="G89" s="955"/>
    </row>
    <row r="90" spans="3:7" x14ac:dyDescent="0.3">
      <c r="C90" s="955"/>
      <c r="D90" s="955"/>
      <c r="E90" s="955"/>
      <c r="F90" s="955"/>
      <c r="G90" s="955"/>
    </row>
    <row r="91" spans="3:7" x14ac:dyDescent="0.3">
      <c r="C91" s="955"/>
      <c r="D91" s="955"/>
      <c r="E91" s="955"/>
      <c r="F91" s="955"/>
      <c r="G91" s="955"/>
    </row>
    <row r="92" spans="3:7" x14ac:dyDescent="0.3">
      <c r="C92" s="955"/>
      <c r="D92" s="955"/>
      <c r="E92" s="955"/>
      <c r="F92" s="955"/>
      <c r="G92" s="955"/>
    </row>
    <row r="93" spans="3:7" x14ac:dyDescent="0.3">
      <c r="C93" s="955"/>
      <c r="D93" s="955"/>
      <c r="E93" s="955"/>
      <c r="F93" s="955"/>
      <c r="G93" s="955"/>
    </row>
    <row r="94" spans="3:7" x14ac:dyDescent="0.3">
      <c r="C94" s="955"/>
      <c r="D94" s="955"/>
      <c r="E94" s="955"/>
      <c r="F94" s="955"/>
      <c r="G94" s="955"/>
    </row>
    <row r="95" spans="3:7" x14ac:dyDescent="0.3">
      <c r="C95" s="955"/>
      <c r="D95" s="955"/>
      <c r="E95" s="955"/>
      <c r="F95" s="955"/>
      <c r="G95" s="955"/>
    </row>
    <row r="96" spans="3:7" x14ac:dyDescent="0.3">
      <c r="C96" s="955"/>
      <c r="D96" s="955"/>
      <c r="E96" s="955"/>
      <c r="F96" s="955"/>
      <c r="G96" s="955"/>
    </row>
    <row r="97" spans="3:7" x14ac:dyDescent="0.3">
      <c r="C97" s="955"/>
      <c r="D97" s="955"/>
      <c r="E97" s="955"/>
      <c r="F97" s="955"/>
      <c r="G97" s="955"/>
    </row>
    <row r="98" spans="3:7" x14ac:dyDescent="0.3">
      <c r="C98" s="955"/>
      <c r="D98" s="955"/>
      <c r="E98" s="955"/>
      <c r="F98" s="955"/>
      <c r="G98" s="955"/>
    </row>
    <row r="99" spans="3:7" x14ac:dyDescent="0.3">
      <c r="C99" s="955"/>
      <c r="D99" s="955"/>
      <c r="E99" s="955"/>
      <c r="F99" s="955"/>
      <c r="G99" s="955"/>
    </row>
    <row r="100" spans="3:7" x14ac:dyDescent="0.3">
      <c r="C100" s="955"/>
      <c r="D100" s="955"/>
      <c r="E100" s="955"/>
      <c r="F100" s="955"/>
      <c r="G100" s="955"/>
    </row>
    <row r="101" spans="3:7" x14ac:dyDescent="0.3">
      <c r="C101" s="955"/>
      <c r="D101" s="955"/>
      <c r="E101" s="955"/>
      <c r="F101" s="955"/>
      <c r="G101" s="955"/>
    </row>
    <row r="102" spans="3:7" x14ac:dyDescent="0.3">
      <c r="C102" s="955"/>
      <c r="D102" s="955"/>
      <c r="E102" s="955"/>
      <c r="F102" s="955"/>
      <c r="G102" s="955"/>
    </row>
    <row r="103" spans="3:7" x14ac:dyDescent="0.3">
      <c r="C103" s="955"/>
      <c r="D103" s="955"/>
      <c r="E103" s="955"/>
      <c r="F103" s="955"/>
      <c r="G103" s="955"/>
    </row>
    <row r="104" spans="3:7" x14ac:dyDescent="0.3">
      <c r="C104" s="955"/>
      <c r="D104" s="955"/>
      <c r="E104" s="955"/>
      <c r="F104" s="955"/>
      <c r="G104" s="955"/>
    </row>
    <row r="105" spans="3:7" x14ac:dyDescent="0.3">
      <c r="C105" s="955"/>
      <c r="D105" s="955"/>
      <c r="E105" s="955"/>
      <c r="F105" s="955"/>
      <c r="G105" s="955"/>
    </row>
    <row r="106" spans="3:7" x14ac:dyDescent="0.3">
      <c r="C106" s="955"/>
      <c r="D106" s="955"/>
      <c r="E106" s="955"/>
      <c r="F106" s="955"/>
      <c r="G106" s="955"/>
    </row>
    <row r="107" spans="3:7" x14ac:dyDescent="0.3">
      <c r="C107" s="955"/>
      <c r="D107" s="955"/>
      <c r="E107" s="955"/>
      <c r="F107" s="955"/>
      <c r="G107" s="955"/>
    </row>
    <row r="108" spans="3:7" x14ac:dyDescent="0.3">
      <c r="C108" s="955"/>
      <c r="D108" s="955"/>
      <c r="E108" s="955"/>
      <c r="F108" s="955"/>
      <c r="G108" s="955"/>
    </row>
    <row r="109" spans="3:7" x14ac:dyDescent="0.3">
      <c r="C109" s="955"/>
      <c r="D109" s="955"/>
      <c r="E109" s="955"/>
      <c r="F109" s="955"/>
      <c r="G109" s="955"/>
    </row>
    <row r="110" spans="3:7" x14ac:dyDescent="0.3">
      <c r="C110" s="955"/>
      <c r="D110" s="955"/>
      <c r="E110" s="955"/>
      <c r="F110" s="955"/>
      <c r="G110" s="955"/>
    </row>
    <row r="111" spans="3:7" x14ac:dyDescent="0.3">
      <c r="C111" s="955"/>
      <c r="D111" s="955"/>
      <c r="E111" s="955"/>
      <c r="F111" s="955"/>
      <c r="G111" s="955"/>
    </row>
    <row r="112" spans="3:7" x14ac:dyDescent="0.3">
      <c r="C112" s="955"/>
      <c r="D112" s="955"/>
      <c r="E112" s="955"/>
      <c r="F112" s="955"/>
      <c r="G112" s="955"/>
    </row>
    <row r="113" spans="3:7" x14ac:dyDescent="0.3">
      <c r="C113" s="955"/>
      <c r="D113" s="955"/>
      <c r="E113" s="955"/>
      <c r="F113" s="955"/>
      <c r="G113" s="955"/>
    </row>
    <row r="114" spans="3:7" x14ac:dyDescent="0.3">
      <c r="C114" s="955"/>
      <c r="D114" s="955"/>
      <c r="E114" s="955"/>
      <c r="F114" s="955"/>
      <c r="G114" s="955"/>
    </row>
    <row r="115" spans="3:7" x14ac:dyDescent="0.3">
      <c r="C115" s="955"/>
      <c r="D115" s="955"/>
      <c r="E115" s="955"/>
      <c r="F115" s="955"/>
      <c r="G115" s="955"/>
    </row>
    <row r="116" spans="3:7" x14ac:dyDescent="0.3">
      <c r="C116" s="955"/>
      <c r="D116" s="955"/>
      <c r="E116" s="955"/>
      <c r="F116" s="955"/>
      <c r="G116" s="955"/>
    </row>
    <row r="117" spans="3:7" x14ac:dyDescent="0.3">
      <c r="C117" s="955"/>
      <c r="D117" s="955"/>
      <c r="E117" s="955"/>
      <c r="F117" s="955"/>
      <c r="G117" s="955"/>
    </row>
    <row r="118" spans="3:7" x14ac:dyDescent="0.3">
      <c r="C118" s="955"/>
      <c r="D118" s="955"/>
      <c r="E118" s="955"/>
      <c r="F118" s="955"/>
      <c r="G118" s="955"/>
    </row>
    <row r="119" spans="3:7" x14ac:dyDescent="0.3">
      <c r="C119" s="955"/>
      <c r="D119" s="955"/>
      <c r="E119" s="955"/>
      <c r="F119" s="955"/>
      <c r="G119" s="955"/>
    </row>
    <row r="120" spans="3:7" x14ac:dyDescent="0.3">
      <c r="C120" s="955"/>
      <c r="D120" s="955"/>
      <c r="E120" s="955"/>
      <c r="F120" s="955"/>
      <c r="G120" s="955"/>
    </row>
    <row r="121" spans="3:7" x14ac:dyDescent="0.3">
      <c r="C121" s="955"/>
      <c r="D121" s="955"/>
      <c r="E121" s="955"/>
      <c r="F121" s="955"/>
      <c r="G121" s="955"/>
    </row>
    <row r="122" spans="3:7" x14ac:dyDescent="0.3">
      <c r="C122" s="955"/>
      <c r="D122" s="955"/>
      <c r="E122" s="955"/>
      <c r="F122" s="955"/>
      <c r="G122" s="955"/>
    </row>
    <row r="123" spans="3:7" x14ac:dyDescent="0.3">
      <c r="C123" s="955"/>
      <c r="D123" s="955"/>
      <c r="E123" s="955"/>
      <c r="F123" s="955"/>
      <c r="G123" s="955"/>
    </row>
    <row r="124" spans="3:7" x14ac:dyDescent="0.3">
      <c r="C124" s="955"/>
      <c r="D124" s="955"/>
      <c r="E124" s="955"/>
      <c r="F124" s="955"/>
      <c r="G124" s="955"/>
    </row>
    <row r="125" spans="3:7" x14ac:dyDescent="0.3">
      <c r="C125" s="955"/>
      <c r="D125" s="955"/>
      <c r="E125" s="955"/>
      <c r="F125" s="955"/>
      <c r="G125" s="955"/>
    </row>
    <row r="126" spans="3:7" x14ac:dyDescent="0.3">
      <c r="C126" s="955"/>
      <c r="D126" s="955"/>
      <c r="E126" s="955"/>
      <c r="F126" s="955"/>
      <c r="G126" s="955"/>
    </row>
    <row r="127" spans="3:7" x14ac:dyDescent="0.3">
      <c r="C127" s="955"/>
      <c r="D127" s="955"/>
      <c r="E127" s="955"/>
      <c r="F127" s="955"/>
      <c r="G127" s="955"/>
    </row>
    <row r="128" spans="3: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mergeCells count="79">
    <mergeCell ref="AI70:AJ70"/>
    <mergeCell ref="A64:G64"/>
    <mergeCell ref="A66:G66"/>
    <mergeCell ref="K69:Y69"/>
    <mergeCell ref="K70:K71"/>
    <mergeCell ref="L70:L71"/>
    <mergeCell ref="M70:M71"/>
    <mergeCell ref="N70:N71"/>
    <mergeCell ref="O70:O71"/>
    <mergeCell ref="S70:S71"/>
    <mergeCell ref="Z70:Z71"/>
    <mergeCell ref="AA70:AB70"/>
    <mergeCell ref="AC70:AD70"/>
    <mergeCell ref="AE70:AF70"/>
    <mergeCell ref="AG70:AH70"/>
    <mergeCell ref="AC58:AD58"/>
    <mergeCell ref="AE58:AF58"/>
    <mergeCell ref="AG58:AH58"/>
    <mergeCell ref="AI58:AJ58"/>
    <mergeCell ref="K60:K67"/>
    <mergeCell ref="L60:L67"/>
    <mergeCell ref="AI38:AJ38"/>
    <mergeCell ref="K57:Y57"/>
    <mergeCell ref="K58:K59"/>
    <mergeCell ref="L58:L59"/>
    <mergeCell ref="M58:M59"/>
    <mergeCell ref="N58:N59"/>
    <mergeCell ref="O58:O59"/>
    <mergeCell ref="S58:S59"/>
    <mergeCell ref="Z58:Z59"/>
    <mergeCell ref="AA58:AB58"/>
    <mergeCell ref="V38:V39"/>
    <mergeCell ref="Z38:Z39"/>
    <mergeCell ref="AA38:AB38"/>
    <mergeCell ref="AC38:AD38"/>
    <mergeCell ref="AE38:AF38"/>
    <mergeCell ref="AG38:AH38"/>
    <mergeCell ref="AI17:AJ17"/>
    <mergeCell ref="K37:Y37"/>
    <mergeCell ref="K38:K39"/>
    <mergeCell ref="L38:L39"/>
    <mergeCell ref="M38:M39"/>
    <mergeCell ref="N38:N39"/>
    <mergeCell ref="O38:O39"/>
    <mergeCell ref="S38:S39"/>
    <mergeCell ref="T38:T39"/>
    <mergeCell ref="U38:U39"/>
    <mergeCell ref="V17:V18"/>
    <mergeCell ref="Z17:Z18"/>
    <mergeCell ref="AA17:AB17"/>
    <mergeCell ref="AC17:AD17"/>
    <mergeCell ref="AE17:AF17"/>
    <mergeCell ref="AG17:AH17"/>
    <mergeCell ref="AI2:AJ2"/>
    <mergeCell ref="K16:Y16"/>
    <mergeCell ref="K17:K18"/>
    <mergeCell ref="L17:L18"/>
    <mergeCell ref="M17:M18"/>
    <mergeCell ref="N17:N18"/>
    <mergeCell ref="O17:O18"/>
    <mergeCell ref="S17:S18"/>
    <mergeCell ref="T17:T18"/>
    <mergeCell ref="U17:U18"/>
    <mergeCell ref="V2:V3"/>
    <mergeCell ref="Z2:Z3"/>
    <mergeCell ref="AA2:AB2"/>
    <mergeCell ref="AC2:AD2"/>
    <mergeCell ref="AE2:AF2"/>
    <mergeCell ref="AG2:AH2"/>
    <mergeCell ref="A1:H1"/>
    <mergeCell ref="K1:Y1"/>
    <mergeCell ref="K2:K3"/>
    <mergeCell ref="L2:L3"/>
    <mergeCell ref="M2:M3"/>
    <mergeCell ref="N2:N3"/>
    <mergeCell ref="O2:O3"/>
    <mergeCell ref="S2:S3"/>
    <mergeCell ref="T2:T3"/>
    <mergeCell ref="U2:U3"/>
  </mergeCells>
  <conditionalFormatting sqref="E13">
    <cfRule type="containsText" dxfId="1621" priority="10" operator="containsText" text="N/A">
      <formula>NOT(ISERROR(SEARCH("N/A",E13)))</formula>
    </cfRule>
    <cfRule type="containsText" dxfId="1620" priority="11" operator="containsText" text="O">
      <formula>NOT(ISERROR(SEARCH("O",E13)))</formula>
    </cfRule>
    <cfRule type="containsText" dxfId="1619" priority="12" operator="containsText" text="M">
      <formula>NOT(ISERROR(SEARCH("M",E13)))</formula>
    </cfRule>
  </conditionalFormatting>
  <conditionalFormatting sqref="C46:G46">
    <cfRule type="containsText" dxfId="1618" priority="19" operator="containsText" text="O">
      <formula>NOT(ISERROR(SEARCH("O",C46)))</formula>
    </cfRule>
  </conditionalFormatting>
  <conditionalFormatting sqref="C46:G46">
    <cfRule type="containsText" dxfId="1617" priority="16" operator="containsText" text="N/A">
      <formula>NOT(ISERROR(SEARCH("N/A",C46)))</formula>
    </cfRule>
    <cfRule type="containsText" dxfId="1616" priority="17" operator="containsText" text="Blank">
      <formula>NOT(ISERROR(SEARCH("Blank",C46)))</formula>
    </cfRule>
    <cfRule type="containsText" dxfId="1615" priority="18" operator="containsText" text="M">
      <formula>NOT(ISERROR(SEARCH("M",C46)))</formula>
    </cfRule>
  </conditionalFormatting>
  <conditionalFormatting sqref="E12">
    <cfRule type="containsText" dxfId="1614" priority="13" operator="containsText" text="N/A">
      <formula>NOT(ISERROR(SEARCH("N/A",E12)))</formula>
    </cfRule>
    <cfRule type="containsText" dxfId="1613" priority="14" operator="containsText" text="O">
      <formula>NOT(ISERROR(SEARCH("O",E12)))</formula>
    </cfRule>
    <cfRule type="containsText" dxfId="1612" priority="15" operator="containsText" text="M">
      <formula>NOT(ISERROR(SEARCH("M",E12)))</formula>
    </cfRule>
  </conditionalFormatting>
  <conditionalFormatting sqref="C7:H7">
    <cfRule type="containsText" dxfId="1611" priority="7" operator="containsText" text="N/A">
      <formula>NOT(ISERROR(SEARCH("N/A",C7)))</formula>
    </cfRule>
    <cfRule type="containsText" dxfId="1610" priority="8" operator="containsText" text="Blank">
      <formula>NOT(ISERROR(SEARCH("Blank",C7)))</formula>
    </cfRule>
    <cfRule type="containsText" dxfId="1609" priority="9" operator="containsText" text="M">
      <formula>NOT(ISERROR(SEARCH("M",C7)))</formula>
    </cfRule>
  </conditionalFormatting>
  <conditionalFormatting sqref="Z4 Z51:Z55 Z40:Z43 Z45:Z49 Z19:Z35">
    <cfRule type="cellIs" dxfId="1608" priority="6" operator="greaterThan">
      <formula>0</formula>
    </cfRule>
  </conditionalFormatting>
  <conditionalFormatting sqref="Z5:Z14">
    <cfRule type="cellIs" dxfId="1607" priority="5" operator="greaterThan">
      <formula>0</formula>
    </cfRule>
  </conditionalFormatting>
  <conditionalFormatting sqref="Z60:Z67">
    <cfRule type="cellIs" dxfId="1606" priority="4" operator="greaterThan">
      <formula>0</formula>
    </cfRule>
  </conditionalFormatting>
  <conditionalFormatting sqref="Z72:Z75">
    <cfRule type="cellIs" dxfId="1605" priority="3" operator="greaterThan">
      <formula>0</formula>
    </cfRule>
  </conditionalFormatting>
  <conditionalFormatting sqref="Z50">
    <cfRule type="cellIs" dxfId="1604" priority="2" operator="greaterThan">
      <formula>0</formula>
    </cfRule>
  </conditionalFormatting>
  <conditionalFormatting sqref="Z44">
    <cfRule type="cellIs" dxfId="1603" priority="1" operator="greaterThan">
      <formula>0</formula>
    </cfRule>
  </conditionalFormatting>
  <dataValidations count="3">
    <dataValidation type="list" allowBlank="1" showInputMessage="1" showErrorMessage="1" sqref="T74:T79 T62:T72 T1:T60">
      <formula1>"M, O, N/A"</formula1>
    </dataValidation>
    <dataValidation type="list" allowBlank="1" showInputMessage="1" showErrorMessage="1" sqref="W1:W11 W15:W20 X53:X55 W27:W79 X40:X43 X45:X51 W22:W25">
      <formula1>"Y, N"</formula1>
    </dataValidation>
    <dataValidation type="list" allowBlank="1" showInputMessage="1" showErrorMessage="1" sqref="V1:V79">
      <formula1>"Passed, Failed, N/A"</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 ref="Y25" r:id="rId19"/>
    <hyperlink ref="Y23" r:id="rId20"/>
  </hyperlinks>
  <pageMargins left="0.25" right="0" top="0.25" bottom="0.25" header="0.3" footer="0"/>
  <pageSetup scale="32" fitToHeight="0" orientation="landscape" r:id="rId21"/>
  <drawing r:id="rId22"/>
  <legacyDrawing r:id="rId23"/>
  <controls>
    <mc:AlternateContent xmlns:mc="http://schemas.openxmlformats.org/markup-compatibility/2006">
      <mc:Choice Requires="x14">
        <control shapeId="1142786" r:id="rId24" name="CommandButton2">
          <controlPr defaultSize="0" autoLine="0" r:id="rId25">
            <anchor moveWithCells="1">
              <from>
                <xdr:col>8</xdr:col>
                <xdr:colOff>83820</xdr:colOff>
                <xdr:row>20</xdr:row>
                <xdr:rowOff>106680</xdr:rowOff>
              </from>
              <to>
                <xdr:col>9</xdr:col>
                <xdr:colOff>403860</xdr:colOff>
                <xdr:row>22</xdr:row>
                <xdr:rowOff>22860</xdr:rowOff>
              </to>
            </anchor>
          </controlPr>
        </control>
      </mc:Choice>
      <mc:Fallback>
        <control shapeId="1142786" r:id="rId24" name="CommandButton2"/>
      </mc:Fallback>
    </mc:AlternateContent>
    <mc:AlternateContent xmlns:mc="http://schemas.openxmlformats.org/markup-compatibility/2006">
      <mc:Choice Requires="x14">
        <control shapeId="1142785" r:id="rId26" name="CommandButton1">
          <controlPr defaultSize="0" autoLine="0" r:id="rId27">
            <anchor moveWithCells="1">
              <from>
                <xdr:col>8</xdr:col>
                <xdr:colOff>114300</xdr:colOff>
                <xdr:row>12</xdr:row>
                <xdr:rowOff>0</xdr:rowOff>
              </from>
              <to>
                <xdr:col>9</xdr:col>
                <xdr:colOff>403860</xdr:colOff>
                <xdr:row>13</xdr:row>
                <xdr:rowOff>167640</xdr:rowOff>
              </to>
            </anchor>
          </controlPr>
        </control>
      </mc:Choice>
      <mc:Fallback>
        <control shapeId="1142785" r:id="rId26" name="CommandButton1"/>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5">
    <tabColor theme="7" tint="0.79998168889431442"/>
    <pageSetUpPr fitToPage="1"/>
  </sheetPr>
  <dimension ref="A1:AK196"/>
  <sheetViews>
    <sheetView showGridLines="0" topLeftCell="A58" zoomScale="85" zoomScaleNormal="85" workbookViewId="0">
      <selection activeCell="F71" sqref="F71"/>
    </sheetView>
  </sheetViews>
  <sheetFormatPr defaultColWidth="9.109375" defaultRowHeight="13.2" x14ac:dyDescent="0.25"/>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4" bestFit="1" customWidth="1"/>
    <col min="12" max="12" width="6.44140625" style="884" bestFit="1" customWidth="1"/>
    <col min="13" max="13" width="7.88671875" style="884" bestFit="1" customWidth="1"/>
    <col min="14" max="14" width="18.44140625" style="928" bestFit="1" customWidth="1"/>
    <col min="15" max="15" width="46.5546875" style="884" customWidth="1"/>
    <col min="16" max="16" width="27.5546875" style="884" customWidth="1"/>
    <col min="17" max="17" width="24.88671875" style="884" customWidth="1"/>
    <col min="18" max="18" width="26.109375" style="884" hidden="1" customWidth="1"/>
    <col min="19" max="19" width="37" style="884" customWidth="1"/>
    <col min="20" max="20" width="7.5546875" style="996" customWidth="1"/>
    <col min="21" max="21" width="11" style="996" bestFit="1" customWidth="1"/>
    <col min="22" max="22" width="10.44140625" style="996" bestFit="1" customWidth="1"/>
    <col min="23" max="23" width="12.44140625" style="996" customWidth="1"/>
    <col min="24" max="24" width="15.109375" style="996" customWidth="1"/>
    <col min="25" max="25" width="36.5546875" style="884" bestFit="1" customWidth="1"/>
    <col min="26" max="16384" width="9.109375" style="884"/>
  </cols>
  <sheetData>
    <row r="1" spans="1:36" x14ac:dyDescent="0.25">
      <c r="A1" s="1188" t="s">
        <v>82</v>
      </c>
      <c r="B1" s="1189"/>
      <c r="C1" s="1189"/>
      <c r="D1" s="1189"/>
      <c r="E1" s="1189"/>
      <c r="F1" s="1189"/>
      <c r="G1" s="1189"/>
      <c r="H1" s="1189"/>
      <c r="M1" s="886">
        <v>13</v>
      </c>
      <c r="Z1" s="928">
        <v>26</v>
      </c>
      <c r="AA1" s="886">
        <v>27</v>
      </c>
      <c r="AB1" s="928">
        <v>28</v>
      </c>
      <c r="AC1" s="886">
        <v>29</v>
      </c>
      <c r="AD1" s="928">
        <v>30</v>
      </c>
      <c r="AE1" s="886">
        <v>31</v>
      </c>
      <c r="AF1" s="928">
        <v>32</v>
      </c>
      <c r="AG1" s="886">
        <v>33</v>
      </c>
      <c r="AH1" s="928">
        <v>34</v>
      </c>
      <c r="AI1" s="886">
        <v>35</v>
      </c>
      <c r="AJ1" s="928">
        <v>36</v>
      </c>
    </row>
    <row r="2" spans="1:36" ht="23.4" x14ac:dyDescent="0.45">
      <c r="A2" s="932" t="s">
        <v>367</v>
      </c>
      <c r="B2" s="997" t="s">
        <v>260</v>
      </c>
      <c r="C2" s="884"/>
      <c r="D2" s="884"/>
      <c r="E2" s="884"/>
      <c r="F2" s="884"/>
      <c r="G2" s="884"/>
      <c r="H2" s="884"/>
      <c r="K2" s="1193" t="s">
        <v>400</v>
      </c>
      <c r="L2" s="1194"/>
      <c r="M2" s="1194"/>
      <c r="N2" s="1194"/>
      <c r="O2" s="1194"/>
      <c r="P2" s="1194"/>
      <c r="Q2" s="1194"/>
      <c r="R2" s="1194"/>
      <c r="S2" s="1194"/>
      <c r="T2" s="1194"/>
      <c r="U2" s="1194"/>
      <c r="V2" s="1194"/>
      <c r="W2" s="1194"/>
      <c r="X2" s="1194"/>
      <c r="Y2" s="1195"/>
      <c r="Z2" s="985"/>
      <c r="AA2" s="1048"/>
      <c r="AB2" s="1048"/>
      <c r="AC2" s="1048"/>
      <c r="AD2" s="1048"/>
      <c r="AE2" s="1048"/>
      <c r="AF2" s="1048"/>
      <c r="AG2" s="1048"/>
      <c r="AH2" s="1048"/>
      <c r="AI2" s="1048"/>
      <c r="AJ2" s="1048"/>
    </row>
    <row r="3" spans="1:36" ht="12.75" customHeight="1" x14ac:dyDescent="0.3">
      <c r="A3" s="932" t="s">
        <v>347</v>
      </c>
      <c r="B3" s="946">
        <v>42845</v>
      </c>
      <c r="C3" s="950"/>
      <c r="D3" s="884"/>
      <c r="E3" s="884"/>
      <c r="F3" s="884"/>
      <c r="G3" s="884"/>
      <c r="H3" s="884"/>
      <c r="K3" s="1209" t="s">
        <v>133</v>
      </c>
      <c r="L3" s="1209" t="s">
        <v>91</v>
      </c>
      <c r="M3" s="1182" t="s">
        <v>75</v>
      </c>
      <c r="N3" s="1190" t="s">
        <v>134</v>
      </c>
      <c r="O3" s="1209" t="s">
        <v>135</v>
      </c>
      <c r="P3" s="1054" t="s">
        <v>136</v>
      </c>
      <c r="Q3" s="1054" t="s">
        <v>137</v>
      </c>
      <c r="R3" s="1054" t="s">
        <v>138</v>
      </c>
      <c r="S3" s="1210" t="s">
        <v>139</v>
      </c>
      <c r="T3" s="1191" t="s">
        <v>344</v>
      </c>
      <c r="U3" s="1191" t="s">
        <v>342</v>
      </c>
      <c r="V3" s="1191" t="s">
        <v>343</v>
      </c>
      <c r="W3" s="1049" t="s">
        <v>375</v>
      </c>
      <c r="X3" s="1049" t="s">
        <v>376</v>
      </c>
      <c r="Y3" s="1054" t="s">
        <v>140</v>
      </c>
      <c r="Z3" s="1186" t="s">
        <v>667</v>
      </c>
      <c r="AA3" s="1172" t="s">
        <v>666</v>
      </c>
      <c r="AB3" s="1172"/>
      <c r="AC3" s="1172" t="s">
        <v>668</v>
      </c>
      <c r="AD3" s="1172"/>
      <c r="AE3" s="1172" t="s">
        <v>669</v>
      </c>
      <c r="AF3" s="1172"/>
      <c r="AG3" s="1172" t="s">
        <v>670</v>
      </c>
      <c r="AH3" s="1172"/>
      <c r="AI3" s="1172" t="s">
        <v>671</v>
      </c>
      <c r="AJ3" s="1172"/>
    </row>
    <row r="4" spans="1:36" ht="12.75" customHeight="1" x14ac:dyDescent="0.3">
      <c r="A4" s="932" t="s">
        <v>368</v>
      </c>
      <c r="B4" s="949">
        <f ca="1">DATEDIF(B3,TODAY(),"D")/365</f>
        <v>3.558904109589041</v>
      </c>
      <c r="C4" s="884"/>
      <c r="D4" s="884"/>
      <c r="E4" s="884"/>
      <c r="F4" s="884"/>
      <c r="G4" s="884"/>
      <c r="H4" s="884"/>
      <c r="K4" s="1197"/>
      <c r="L4" s="1197"/>
      <c r="M4" s="1183"/>
      <c r="N4" s="1185"/>
      <c r="O4" s="1197"/>
      <c r="P4" s="888" t="s">
        <v>141</v>
      </c>
      <c r="Q4" s="1050"/>
      <c r="R4" s="1050"/>
      <c r="S4" s="1210"/>
      <c r="T4" s="1191"/>
      <c r="U4" s="1191"/>
      <c r="V4" s="1191"/>
      <c r="W4" s="1049"/>
      <c r="X4" s="1049"/>
      <c r="Y4" s="1050"/>
      <c r="Z4" s="1187"/>
      <c r="AA4" s="1047" t="s">
        <v>672</v>
      </c>
      <c r="AB4" s="1047" t="s">
        <v>673</v>
      </c>
      <c r="AC4" s="1047" t="s">
        <v>672</v>
      </c>
      <c r="AD4" s="1047" t="s">
        <v>673</v>
      </c>
      <c r="AE4" s="1047" t="s">
        <v>672</v>
      </c>
      <c r="AF4" s="1047" t="s">
        <v>673</v>
      </c>
      <c r="AG4" s="1047" t="s">
        <v>672</v>
      </c>
      <c r="AH4" s="1047" t="s">
        <v>673</v>
      </c>
      <c r="AI4" s="1047" t="s">
        <v>672</v>
      </c>
      <c r="AJ4" s="1047" t="s">
        <v>673</v>
      </c>
    </row>
    <row r="5" spans="1:36" ht="12.75" customHeight="1" x14ac:dyDescent="0.3">
      <c r="A5" s="932" t="s">
        <v>387</v>
      </c>
      <c r="B5" s="949">
        <v>8.5</v>
      </c>
      <c r="C5" s="951"/>
      <c r="D5" s="884"/>
      <c r="E5" s="884"/>
      <c r="F5" s="884"/>
      <c r="G5" s="884"/>
      <c r="H5" s="884"/>
      <c r="K5" s="1051" t="s">
        <v>142</v>
      </c>
      <c r="L5" s="1051" t="s">
        <v>143</v>
      </c>
      <c r="M5" s="934" t="s">
        <v>5</v>
      </c>
      <c r="N5" s="929" t="s">
        <v>144</v>
      </c>
      <c r="O5" s="924" t="s">
        <v>372</v>
      </c>
      <c r="P5" s="964" t="s">
        <v>145</v>
      </c>
      <c r="Q5" s="964" t="s">
        <v>146</v>
      </c>
      <c r="R5" s="962" t="s">
        <v>147</v>
      </c>
      <c r="S5" s="889"/>
      <c r="T5" s="997"/>
      <c r="U5" s="997"/>
      <c r="V5" s="997" t="str">
        <f t="shared" ref="V5:V13" si="0">IF(AND(W5="Y",X5="Y"),"Passed",IF(T5="M","Passed", ""))</f>
        <v>Passed</v>
      </c>
      <c r="W5" s="997" t="s">
        <v>377</v>
      </c>
      <c r="X5" s="997" t="s">
        <v>377</v>
      </c>
      <c r="Y5" s="1056" t="s">
        <v>148</v>
      </c>
      <c r="Z5" s="981">
        <f>DATEDIF(AA5,AB5,"m")/12+DATEDIF(AC5,AD5,"m")/12+DATEDIF(AE5,AF5,"m")/12+DATEDIF(AG5,AH5,"m")/12+DATEDIF(AI5,AJ5,"m")/12</f>
        <v>0</v>
      </c>
      <c r="AA5" s="982"/>
      <c r="AB5" s="982"/>
      <c r="AC5" s="982"/>
      <c r="AD5" s="982"/>
      <c r="AE5" s="980"/>
      <c r="AF5" s="980"/>
      <c r="AG5" s="980"/>
      <c r="AH5" s="980"/>
      <c r="AI5" s="980"/>
      <c r="AJ5" s="980"/>
    </row>
    <row r="6" spans="1:36" ht="28.2" thickBot="1" x14ac:dyDescent="0.35">
      <c r="A6" s="932" t="s">
        <v>388</v>
      </c>
      <c r="B6" s="949">
        <f ca="1">B4+B5</f>
        <v>12.05890410958904</v>
      </c>
      <c r="C6" s="951"/>
      <c r="K6" s="1052"/>
      <c r="L6" s="1052"/>
      <c r="M6" s="934" t="s">
        <v>5</v>
      </c>
      <c r="N6" s="929" t="s">
        <v>144</v>
      </c>
      <c r="O6" s="924" t="s">
        <v>373</v>
      </c>
      <c r="P6" s="966"/>
      <c r="Q6" s="965" t="s">
        <v>150</v>
      </c>
      <c r="R6" s="963" t="s">
        <v>151</v>
      </c>
      <c r="S6" s="889"/>
      <c r="T6" s="997"/>
      <c r="U6" s="997"/>
      <c r="V6" s="997" t="str">
        <f t="shared" si="0"/>
        <v>Passed</v>
      </c>
      <c r="W6" s="997" t="s">
        <v>377</v>
      </c>
      <c r="X6" s="997" t="s">
        <v>377</v>
      </c>
      <c r="Y6" s="1057"/>
      <c r="Z6" s="981">
        <f t="shared" ref="Z6:Z15" si="1">DATEDIF(AA6,AB6,"m")/12+DATEDIF(AC6,AD6,"m")/12+DATEDIF(AE6,AF6,"m")/12+DATEDIF(AG6,AH6,"m")/12+DATEDIF(AI6,AJ6,"m")/12</f>
        <v>0</v>
      </c>
      <c r="AA6" s="982"/>
      <c r="AB6" s="982"/>
      <c r="AC6" s="982"/>
      <c r="AD6" s="982"/>
      <c r="AE6" s="980"/>
      <c r="AF6" s="980"/>
      <c r="AG6" s="980"/>
      <c r="AH6" s="980"/>
      <c r="AI6" s="980"/>
      <c r="AJ6" s="980"/>
    </row>
    <row r="7" spans="1:36" ht="14.4" thickBot="1" x14ac:dyDescent="0.35">
      <c r="A7" s="947" t="s">
        <v>4</v>
      </c>
      <c r="B7" s="948" t="s">
        <v>135</v>
      </c>
      <c r="C7" s="935" t="s">
        <v>5</v>
      </c>
      <c r="D7" s="935" t="s">
        <v>6</v>
      </c>
      <c r="E7" s="935" t="s">
        <v>7</v>
      </c>
      <c r="F7" s="935" t="s">
        <v>8</v>
      </c>
      <c r="G7" s="935" t="s">
        <v>9</v>
      </c>
      <c r="H7" s="936" t="s">
        <v>76</v>
      </c>
      <c r="K7" s="1052"/>
      <c r="L7" s="1052"/>
      <c r="M7" s="934" t="s">
        <v>5</v>
      </c>
      <c r="N7" s="891" t="s">
        <v>149</v>
      </c>
      <c r="O7" s="918" t="s">
        <v>149</v>
      </c>
      <c r="P7" s="966"/>
      <c r="Q7" s="892" t="s">
        <v>150</v>
      </c>
      <c r="R7" s="893" t="s">
        <v>151</v>
      </c>
      <c r="S7" s="919" t="s">
        <v>260</v>
      </c>
      <c r="T7" s="620" t="s">
        <v>72</v>
      </c>
      <c r="U7" s="997"/>
      <c r="V7" s="997" t="str">
        <f t="shared" si="0"/>
        <v>Passed</v>
      </c>
      <c r="W7" s="997" t="s">
        <v>377</v>
      </c>
      <c r="X7" s="997" t="s">
        <v>377</v>
      </c>
      <c r="Y7" s="894" t="s">
        <v>152</v>
      </c>
      <c r="Z7" s="981">
        <f t="shared" si="1"/>
        <v>0</v>
      </c>
      <c r="AA7" s="982"/>
      <c r="AB7" s="982"/>
      <c r="AC7" s="982"/>
      <c r="AD7" s="982"/>
      <c r="AE7" s="980"/>
      <c r="AF7" s="980"/>
      <c r="AG7" s="980"/>
      <c r="AH7" s="980"/>
      <c r="AI7" s="980"/>
      <c r="AJ7" s="980"/>
    </row>
    <row r="8" spans="1:36" ht="27.6" x14ac:dyDescent="0.3">
      <c r="A8" s="937" t="s">
        <v>56</v>
      </c>
      <c r="B8" s="938" t="s">
        <v>182</v>
      </c>
      <c r="C8" s="1003"/>
      <c r="D8" s="1002"/>
      <c r="E8" s="1002"/>
      <c r="F8" s="1002" t="s">
        <v>77</v>
      </c>
      <c r="G8" s="1002"/>
      <c r="H8" s="939">
        <f>IF(C8&lt;&gt;"",'[2]CBL Score Standard'!$D64,IF(D8&lt;&gt;"",SUM('[2]CBL Score Standard'!$D64:$E64),IF(E8&lt;&gt;"",SUM('[2]CBL Score Standard'!$D64:$F64),IF(F8&lt;&gt;"",SUM('[2]CBL Score Standard'!$D64:$G64),IF(G8&lt;&gt;"",SUM('[2]CBL Score Standard'!$D64:$H64,0))))))</f>
        <v>9.5957237736164644E-2</v>
      </c>
      <c r="K8" s="1052"/>
      <c r="L8" s="1052"/>
      <c r="M8" s="934" t="s">
        <v>5</v>
      </c>
      <c r="N8" s="931" t="s">
        <v>144</v>
      </c>
      <c r="O8" s="917" t="s">
        <v>452</v>
      </c>
      <c r="P8" s="966"/>
      <c r="Q8" s="964" t="s">
        <v>247</v>
      </c>
      <c r="R8" s="962" t="s">
        <v>154</v>
      </c>
      <c r="S8" s="889"/>
      <c r="T8" s="997"/>
      <c r="U8" s="997"/>
      <c r="V8" s="997" t="str">
        <f t="shared" si="0"/>
        <v>Passed</v>
      </c>
      <c r="W8" s="997" t="s">
        <v>377</v>
      </c>
      <c r="X8" s="997" t="s">
        <v>377</v>
      </c>
      <c r="Y8" s="1056" t="s">
        <v>248</v>
      </c>
      <c r="Z8" s="981">
        <f t="shared" si="1"/>
        <v>0</v>
      </c>
      <c r="AA8" s="982"/>
      <c r="AB8" s="982"/>
      <c r="AC8" s="982"/>
      <c r="AD8" s="982"/>
      <c r="AE8" s="980"/>
      <c r="AF8" s="980"/>
      <c r="AG8" s="980"/>
      <c r="AH8" s="980"/>
      <c r="AI8" s="980"/>
      <c r="AJ8" s="980"/>
    </row>
    <row r="9" spans="1:36" ht="13.8" x14ac:dyDescent="0.3">
      <c r="A9" s="940" t="s">
        <v>56</v>
      </c>
      <c r="B9" s="933" t="s">
        <v>427</v>
      </c>
      <c r="C9" s="1003"/>
      <c r="D9" s="1002"/>
      <c r="E9" s="1005"/>
      <c r="F9" s="1002" t="s">
        <v>77</v>
      </c>
      <c r="G9" s="1002"/>
      <c r="H9" s="939">
        <f>IF(C9&lt;&gt;"",'[2]CBL Score Standard'!$D65,IF(D9&lt;&gt;"",SUM('[2]CBL Score Standard'!$D65:$E65),IF(E9&lt;&gt;"",SUM('[2]CBL Score Standard'!$D65:$F65),IF(F9&lt;&gt;"",SUM('[2]CBL Score Standard'!$D65:$G65),IF(G9&lt;&gt;"",SUM('[2]CBL Score Standard'!$D65:$H65,0))))))</f>
        <v>9.5957237736164644E-2</v>
      </c>
      <c r="K9" s="1052"/>
      <c r="L9" s="1052"/>
      <c r="M9" s="934" t="s">
        <v>5</v>
      </c>
      <c r="N9" s="931" t="s">
        <v>144</v>
      </c>
      <c r="O9" s="896" t="s">
        <v>517</v>
      </c>
      <c r="P9" s="966"/>
      <c r="Q9" s="892" t="s">
        <v>153</v>
      </c>
      <c r="R9" s="893" t="s">
        <v>156</v>
      </c>
      <c r="S9" s="889"/>
      <c r="T9" s="997"/>
      <c r="U9" s="997"/>
      <c r="V9" s="997" t="str">
        <f t="shared" si="0"/>
        <v>Passed</v>
      </c>
      <c r="W9" s="997" t="s">
        <v>377</v>
      </c>
      <c r="X9" s="997" t="s">
        <v>377</v>
      </c>
      <c r="Y9" s="897" t="s">
        <v>157</v>
      </c>
      <c r="Z9" s="981">
        <f t="shared" si="1"/>
        <v>0</v>
      </c>
      <c r="AA9" s="982"/>
      <c r="AB9" s="982"/>
      <c r="AC9" s="982"/>
      <c r="AD9" s="982"/>
      <c r="AE9" s="980"/>
      <c r="AF9" s="980"/>
      <c r="AG9" s="980"/>
      <c r="AH9" s="980"/>
      <c r="AI9" s="980"/>
      <c r="AJ9" s="980"/>
    </row>
    <row r="10" spans="1:36" ht="13.8" x14ac:dyDescent="0.3">
      <c r="A10" s="940" t="s">
        <v>56</v>
      </c>
      <c r="B10" s="933" t="s">
        <v>663</v>
      </c>
      <c r="C10" s="1003"/>
      <c r="D10" s="1003"/>
      <c r="E10" s="1005"/>
      <c r="F10" s="1002" t="s">
        <v>77</v>
      </c>
      <c r="G10" s="1002"/>
      <c r="H10" s="939">
        <f>IF(C10&lt;&gt;"",'[2]CBL Score Standard'!$D66,IF(D10&lt;&gt;"",SUM('[2]CBL Score Standard'!$D66:$E66),IF(E10&lt;&gt;"",SUM('[2]CBL Score Standard'!$D66:$F66),IF(F10&lt;&gt;"",SUM('[2]CBL Score Standard'!$D66:$G66),IF(G10&lt;&gt;"",SUM('[2]CBL Score Standard'!$D66:$H66,0))))))</f>
        <v>4.9445609829187893E-2</v>
      </c>
      <c r="K10" s="1052"/>
      <c r="L10" s="1052"/>
      <c r="M10" s="934" t="s">
        <v>5</v>
      </c>
      <c r="N10" s="931" t="s">
        <v>144</v>
      </c>
      <c r="O10" s="896" t="s">
        <v>661</v>
      </c>
      <c r="P10" s="966"/>
      <c r="Q10" s="892" t="s">
        <v>155</v>
      </c>
      <c r="R10" s="893" t="s">
        <v>158</v>
      </c>
      <c r="S10" s="889"/>
      <c r="T10" s="997"/>
      <c r="U10" s="997"/>
      <c r="V10" s="997" t="str">
        <f t="shared" si="0"/>
        <v>Passed</v>
      </c>
      <c r="W10" s="997" t="s">
        <v>377</v>
      </c>
      <c r="X10" s="997" t="s">
        <v>377</v>
      </c>
      <c r="Y10" s="894" t="s">
        <v>159</v>
      </c>
      <c r="Z10" s="981">
        <f t="shared" si="1"/>
        <v>0</v>
      </c>
      <c r="AA10" s="982"/>
      <c r="AB10" s="982"/>
      <c r="AC10" s="982"/>
      <c r="AD10" s="982"/>
      <c r="AE10" s="980"/>
      <c r="AF10" s="980"/>
      <c r="AG10" s="980"/>
      <c r="AH10" s="980"/>
      <c r="AI10" s="980"/>
      <c r="AJ10" s="980"/>
    </row>
    <row r="11" spans="1:36" ht="13.8" x14ac:dyDescent="0.3">
      <c r="A11" s="940" t="s">
        <v>56</v>
      </c>
      <c r="B11" s="933" t="s">
        <v>215</v>
      </c>
      <c r="C11" s="1003"/>
      <c r="D11" s="1003"/>
      <c r="E11" s="1002"/>
      <c r="F11" s="1002" t="s">
        <v>77</v>
      </c>
      <c r="G11" s="1002"/>
      <c r="H11" s="939">
        <f>IF(C11&lt;&gt;"",'[2]CBL Score Standard'!$D67,IF(D11&lt;&gt;"",SUM('[2]CBL Score Standard'!$D67:$E67),IF(E11&lt;&gt;"",SUM('[2]CBL Score Standard'!$D67:$F67),IF(F11&lt;&gt;"",SUM('[2]CBL Score Standard'!$D67:$G67),IF(G11&lt;&gt;"",SUM('[2]CBL Score Standard'!$D67:$H67,0))))))</f>
        <v>4.9445609829187893E-2</v>
      </c>
      <c r="K11" s="1052"/>
      <c r="L11" s="1052"/>
      <c r="M11" s="934" t="s">
        <v>5</v>
      </c>
      <c r="N11" s="931" t="s">
        <v>144</v>
      </c>
      <c r="O11" s="896" t="s">
        <v>662</v>
      </c>
      <c r="P11" s="966"/>
      <c r="Q11" s="976" t="s">
        <v>659</v>
      </c>
      <c r="R11" s="976" t="s">
        <v>278</v>
      </c>
      <c r="S11" s="889"/>
      <c r="T11" s="997"/>
      <c r="U11" s="997"/>
      <c r="V11" s="997" t="str">
        <f t="shared" si="0"/>
        <v>Passed</v>
      </c>
      <c r="W11" s="997" t="s">
        <v>377</v>
      </c>
      <c r="X11" s="997" t="s">
        <v>377</v>
      </c>
      <c r="Y11" s="899" t="s">
        <v>160</v>
      </c>
      <c r="Z11" s="981">
        <f t="shared" si="1"/>
        <v>0</v>
      </c>
      <c r="AA11" s="982"/>
      <c r="AB11" s="982"/>
      <c r="AC11" s="982"/>
      <c r="AD11" s="982"/>
      <c r="AE11" s="980"/>
      <c r="AF11" s="980"/>
      <c r="AG11" s="980"/>
      <c r="AH11" s="980"/>
      <c r="AI11" s="980"/>
      <c r="AJ11" s="980"/>
    </row>
    <row r="12" spans="1:36" ht="13.8" x14ac:dyDescent="0.25">
      <c r="A12" s="940" t="s">
        <v>63</v>
      </c>
      <c r="B12" s="933" t="s">
        <v>236</v>
      </c>
      <c r="C12" s="1003"/>
      <c r="D12" s="1003"/>
      <c r="E12" s="1003" t="s">
        <v>77</v>
      </c>
      <c r="F12" s="1002"/>
      <c r="G12" s="1002"/>
      <c r="H12" s="939">
        <f>IF(C12&lt;&gt;"",'[2]CBL Score Standard'!$D68,IF(D12&lt;&gt;"",SUM('[2]CBL Score Standard'!$D68:$E68),IF(E12&lt;&gt;"",SUM('[2]CBL Score Standard'!$D68:$F68),IF(F12&lt;&gt;"",SUM('[2]CBL Score Standard'!$D68:$G68),IF(G12&lt;&gt;"",SUM('[2]CBL Score Standard'!$D68:$H68,0))))))</f>
        <v>0</v>
      </c>
      <c r="K12" s="1052"/>
      <c r="L12" s="1052"/>
      <c r="M12" s="934" t="s">
        <v>5</v>
      </c>
      <c r="N12" s="889" t="s">
        <v>31</v>
      </c>
      <c r="O12" s="925" t="s">
        <v>175</v>
      </c>
      <c r="P12" s="1052"/>
      <c r="Q12" s="890" t="s">
        <v>383</v>
      </c>
      <c r="R12" s="893" t="s">
        <v>176</v>
      </c>
      <c r="S12" s="889"/>
      <c r="T12" s="997"/>
      <c r="U12" s="997"/>
      <c r="V12" s="997" t="str">
        <f t="shared" si="0"/>
        <v>Passed</v>
      </c>
      <c r="W12" s="997" t="s">
        <v>377</v>
      </c>
      <c r="X12" s="997" t="s">
        <v>377</v>
      </c>
      <c r="Y12" s="897" t="s">
        <v>177</v>
      </c>
      <c r="Z12" s="981">
        <f t="shared" si="1"/>
        <v>0</v>
      </c>
      <c r="AA12" s="982"/>
      <c r="AB12" s="982"/>
      <c r="AC12" s="982"/>
      <c r="AD12" s="982"/>
      <c r="AE12" s="980"/>
      <c r="AF12" s="980"/>
      <c r="AG12" s="980"/>
      <c r="AH12" s="980"/>
      <c r="AI12" s="980"/>
      <c r="AJ12" s="980"/>
    </row>
    <row r="13" spans="1:36" ht="13.8" x14ac:dyDescent="0.3">
      <c r="A13" s="940" t="s">
        <v>63</v>
      </c>
      <c r="B13" s="933" t="s">
        <v>244</v>
      </c>
      <c r="C13" s="1003"/>
      <c r="D13" s="1003"/>
      <c r="E13" s="1003" t="s">
        <v>77</v>
      </c>
      <c r="F13" s="1003"/>
      <c r="G13" s="1002"/>
      <c r="H13" s="939">
        <f>IF(C13&lt;&gt;"",'[2]CBL Score Standard'!$D69,IF(D13&lt;&gt;"",SUM('[2]CBL Score Standard'!$D69:$E69),IF(E13&lt;&gt;"",SUM('[2]CBL Score Standard'!$D69:$F69),IF(F13&lt;&gt;"",SUM('[2]CBL Score Standard'!$D69:$G69),IF(G13&lt;&gt;"",SUM('[2]CBL Score Standard'!$D69:$H69,0))))))</f>
        <v>0</v>
      </c>
      <c r="K13" s="1052"/>
      <c r="L13" s="1052"/>
      <c r="M13" s="934" t="s">
        <v>5</v>
      </c>
      <c r="N13" s="931" t="s">
        <v>31</v>
      </c>
      <c r="O13" s="896" t="s">
        <v>660</v>
      </c>
      <c r="P13" s="995">
        <v>43613</v>
      </c>
      <c r="Q13" s="892" t="s">
        <v>167</v>
      </c>
      <c r="R13" s="893" t="s">
        <v>168</v>
      </c>
      <c r="S13" s="889"/>
      <c r="T13" s="997"/>
      <c r="U13" s="997"/>
      <c r="V13" s="997" t="str">
        <f t="shared" si="0"/>
        <v>Passed</v>
      </c>
      <c r="W13" s="997" t="s">
        <v>377</v>
      </c>
      <c r="X13" s="997" t="s">
        <v>377</v>
      </c>
      <c r="Y13" s="894"/>
      <c r="Z13" s="981">
        <f t="shared" si="1"/>
        <v>0</v>
      </c>
      <c r="AA13" s="982"/>
      <c r="AB13" s="982"/>
      <c r="AC13" s="982"/>
      <c r="AD13" s="982"/>
      <c r="AE13" s="980"/>
      <c r="AF13" s="980"/>
      <c r="AG13" s="980"/>
      <c r="AH13" s="980"/>
      <c r="AI13" s="980"/>
      <c r="AJ13" s="980"/>
    </row>
    <row r="14" spans="1:36" ht="13.8" x14ac:dyDescent="0.3">
      <c r="A14" s="940" t="s">
        <v>55</v>
      </c>
      <c r="B14" s="933" t="s">
        <v>694</v>
      </c>
      <c r="C14" s="1003"/>
      <c r="D14" s="1003"/>
      <c r="E14" s="1002"/>
      <c r="F14" s="1002" t="s">
        <v>77</v>
      </c>
      <c r="G14" s="1002"/>
      <c r="H14" s="939">
        <f>IF(C14&lt;&gt;"",'[2]CBL Score Standard'!$D70,IF(D14&lt;&gt;"",SUM('[2]CBL Score Standard'!$D70:$E70),IF(E14&lt;&gt;"",SUM('[2]CBL Score Standard'!$D70:$F70),IF(F14&lt;&gt;"",SUM('[2]CBL Score Standard'!$D70:$G70),IF(G14&lt;&gt;"",SUM('[2]CBL Score Standard'!$D70:$H70,0))))))</f>
        <v>4.9445609829187893E-2</v>
      </c>
      <c r="K14" s="1052"/>
      <c r="L14" s="1052"/>
      <c r="M14" s="934" t="s">
        <v>5</v>
      </c>
      <c r="N14" s="931" t="s">
        <v>54</v>
      </c>
      <c r="O14" s="896" t="s">
        <v>425</v>
      </c>
      <c r="P14" s="892" t="s">
        <v>230</v>
      </c>
      <c r="Q14" s="892" t="s">
        <v>230</v>
      </c>
      <c r="R14" s="893" t="s">
        <v>230</v>
      </c>
      <c r="S14" s="919" t="s">
        <v>260</v>
      </c>
      <c r="T14" s="998" t="s">
        <v>72</v>
      </c>
      <c r="U14" s="999">
        <v>43756</v>
      </c>
      <c r="V14" s="1001" t="s">
        <v>374</v>
      </c>
      <c r="W14" s="997" t="s">
        <v>378</v>
      </c>
      <c r="X14" s="997" t="s">
        <v>378</v>
      </c>
      <c r="Y14" s="894" t="s">
        <v>169</v>
      </c>
      <c r="Z14" s="981">
        <f t="shared" si="1"/>
        <v>0</v>
      </c>
      <c r="AA14" s="982"/>
      <c r="AB14" s="982"/>
      <c r="AC14" s="982"/>
      <c r="AD14" s="982"/>
      <c r="AE14" s="980"/>
      <c r="AF14" s="980"/>
      <c r="AG14" s="980"/>
      <c r="AH14" s="980"/>
      <c r="AI14" s="980"/>
      <c r="AJ14" s="980"/>
    </row>
    <row r="15" spans="1:36" ht="27.6" x14ac:dyDescent="0.3">
      <c r="A15" s="940" t="s">
        <v>55</v>
      </c>
      <c r="B15" s="933" t="s">
        <v>185</v>
      </c>
      <c r="C15" s="1003"/>
      <c r="D15" s="1002"/>
      <c r="E15" s="1002"/>
      <c r="F15" s="1002" t="s">
        <v>77</v>
      </c>
      <c r="G15" s="1002"/>
      <c r="H15" s="939">
        <f>IF(C15&lt;&gt;"",'[2]CBL Score Standard'!$D71,IF(D15&lt;&gt;"",SUM('[2]CBL Score Standard'!$D71:$E71),IF(E15&lt;&gt;"",SUM('[2]CBL Score Standard'!$D71:$F71),IF(F15&lt;&gt;"",SUM('[2]CBL Score Standard'!$D71:$G71),IF(G15&lt;&gt;"",SUM('[2]CBL Score Standard'!$D71:$H71,0))))))</f>
        <v>4.9445609829187893E-2</v>
      </c>
      <c r="K15" s="1053"/>
      <c r="L15" s="1053"/>
      <c r="M15" s="934" t="s">
        <v>5</v>
      </c>
      <c r="N15" s="889" t="s">
        <v>41</v>
      </c>
      <c r="O15" s="923" t="s">
        <v>450</v>
      </c>
      <c r="P15" s="995">
        <v>43627</v>
      </c>
      <c r="Q15" s="892" t="s">
        <v>381</v>
      </c>
      <c r="R15" s="893" t="s">
        <v>382</v>
      </c>
      <c r="S15" s="889"/>
      <c r="T15" s="997"/>
      <c r="U15" s="997"/>
      <c r="V15" s="997" t="s">
        <v>374</v>
      </c>
      <c r="W15" s="997" t="s">
        <v>378</v>
      </c>
      <c r="X15" s="997" t="s">
        <v>378</v>
      </c>
      <c r="Y15" s="894" t="s">
        <v>163</v>
      </c>
      <c r="Z15" s="981">
        <f t="shared" si="1"/>
        <v>0</v>
      </c>
      <c r="AA15" s="982"/>
      <c r="AB15" s="982"/>
      <c r="AC15" s="982"/>
      <c r="AD15" s="982"/>
      <c r="AE15" s="980"/>
      <c r="AF15" s="980"/>
      <c r="AG15" s="980"/>
      <c r="AH15" s="980"/>
      <c r="AI15" s="980"/>
      <c r="AJ15" s="980"/>
    </row>
    <row r="16" spans="1:36" ht="13.8" x14ac:dyDescent="0.25">
      <c r="A16" s="940" t="s">
        <v>55</v>
      </c>
      <c r="B16" s="933" t="s">
        <v>192</v>
      </c>
      <c r="C16" s="1003"/>
      <c r="D16" s="1003"/>
      <c r="E16" s="1003"/>
      <c r="F16" s="1003" t="s">
        <v>77</v>
      </c>
      <c r="G16" s="1003"/>
      <c r="H16" s="939">
        <f>IF(C16&lt;&gt;"",'[2]CBL Score Standard'!$D72,IF(D16&lt;&gt;"",SUM('[2]CBL Score Standard'!$D72:$E72),IF(E16&lt;&gt;"",SUM('[2]CBL Score Standard'!$D72:$F72),IF(F16&lt;&gt;"",SUM('[2]CBL Score Standard'!$D72:$G72),IF(G16&lt;&gt;"",SUM('[2]CBL Score Standard'!$D72:$H72,0))))))</f>
        <v>0</v>
      </c>
      <c r="K16" s="901"/>
      <c r="L16" s="901"/>
      <c r="N16" s="930"/>
      <c r="O16" s="901"/>
      <c r="P16" s="901"/>
      <c r="Q16" s="901"/>
      <c r="R16" s="901"/>
      <c r="S16" s="901"/>
      <c r="T16" s="921"/>
      <c r="U16" s="921"/>
      <c r="V16" s="921"/>
      <c r="W16" s="921"/>
      <c r="X16" s="921"/>
      <c r="Y16" s="901"/>
      <c r="Z16" s="901"/>
      <c r="AA16" s="901"/>
      <c r="AB16" s="901"/>
      <c r="AC16" s="901"/>
      <c r="AD16" s="901"/>
      <c r="AE16" s="901"/>
      <c r="AF16" s="901"/>
      <c r="AG16" s="901"/>
      <c r="AH16" s="901"/>
      <c r="AI16" s="901"/>
      <c r="AJ16" s="901"/>
    </row>
    <row r="17" spans="1:36" ht="23.4" x14ac:dyDescent="0.45">
      <c r="A17" s="940" t="s">
        <v>55</v>
      </c>
      <c r="B17" s="933" t="s">
        <v>194</v>
      </c>
      <c r="C17" s="1003"/>
      <c r="D17" s="1003"/>
      <c r="E17" s="1003"/>
      <c r="F17" s="1003" t="s">
        <v>77</v>
      </c>
      <c r="G17" s="1003"/>
      <c r="H17" s="939">
        <f>IF(C17&lt;&gt;"",'[2]CBL Score Standard'!$D73,IF(D17&lt;&gt;"",SUM('[2]CBL Score Standard'!$D73:$E73),IF(E17&lt;&gt;"",SUM('[2]CBL Score Standard'!$D73:$F73),IF(F17&lt;&gt;"",SUM('[2]CBL Score Standard'!$D73:$G73),IF(G17&lt;&gt;"",SUM('[2]CBL Score Standard'!$D73:$H73,0))))))</f>
        <v>0</v>
      </c>
      <c r="K17" s="1193" t="s">
        <v>170</v>
      </c>
      <c r="L17" s="1194"/>
      <c r="M17" s="1194"/>
      <c r="N17" s="1194"/>
      <c r="O17" s="1194"/>
      <c r="P17" s="1194"/>
      <c r="Q17" s="1194"/>
      <c r="R17" s="1194"/>
      <c r="S17" s="1194"/>
      <c r="T17" s="1194"/>
      <c r="U17" s="1194"/>
      <c r="V17" s="1194"/>
      <c r="W17" s="1194"/>
      <c r="X17" s="1194"/>
      <c r="Y17" s="1195"/>
      <c r="Z17" s="985"/>
      <c r="AA17" s="1048"/>
      <c r="AB17" s="1048"/>
      <c r="AC17" s="1048"/>
      <c r="AD17" s="1048"/>
      <c r="AE17" s="1048"/>
      <c r="AF17" s="1048"/>
      <c r="AG17" s="1048"/>
      <c r="AH17" s="1048"/>
      <c r="AI17" s="1048"/>
      <c r="AJ17" s="1048"/>
    </row>
    <row r="18" spans="1:36" ht="41.4" x14ac:dyDescent="0.25">
      <c r="A18" s="940" t="s">
        <v>55</v>
      </c>
      <c r="B18" s="933" t="s">
        <v>196</v>
      </c>
      <c r="C18" s="1003"/>
      <c r="D18" s="1003"/>
      <c r="E18" s="1003"/>
      <c r="F18" s="1003" t="s">
        <v>77</v>
      </c>
      <c r="G18" s="1003"/>
      <c r="H18" s="939">
        <f>IF(C18&lt;&gt;"",'[2]CBL Score Standard'!$D74,IF(D18&lt;&gt;"",SUM('[2]CBL Score Standard'!$D74:$E74),IF(E18&lt;&gt;"",SUM('[2]CBL Score Standard'!$D74:$F74),IF(F18&lt;&gt;"",SUM('[2]CBL Score Standard'!$D74:$G74),IF(G18&lt;&gt;"",SUM('[2]CBL Score Standard'!$D74:$H74,0))))))</f>
        <v>0</v>
      </c>
      <c r="K18" s="1211" t="s">
        <v>133</v>
      </c>
      <c r="L18" s="1211" t="s">
        <v>91</v>
      </c>
      <c r="M18" s="1182" t="s">
        <v>75</v>
      </c>
      <c r="N18" s="1184" t="s">
        <v>134</v>
      </c>
      <c r="O18" s="1211" t="s">
        <v>135</v>
      </c>
      <c r="P18" s="1055" t="s">
        <v>136</v>
      </c>
      <c r="Q18" s="1055" t="s">
        <v>137</v>
      </c>
      <c r="R18" s="1055" t="s">
        <v>138</v>
      </c>
      <c r="S18" s="1212" t="s">
        <v>139</v>
      </c>
      <c r="T18" s="1191" t="s">
        <v>344</v>
      </c>
      <c r="U18" s="1191" t="s">
        <v>342</v>
      </c>
      <c r="V18" s="1191" t="s">
        <v>343</v>
      </c>
      <c r="W18" s="1049" t="s">
        <v>375</v>
      </c>
      <c r="X18" s="1049" t="s">
        <v>376</v>
      </c>
      <c r="Y18" s="1055" t="s">
        <v>140</v>
      </c>
      <c r="Z18" s="1186" t="s">
        <v>667</v>
      </c>
      <c r="AA18" s="1172" t="s">
        <v>666</v>
      </c>
      <c r="AB18" s="1172"/>
      <c r="AC18" s="1172" t="s">
        <v>668</v>
      </c>
      <c r="AD18" s="1172"/>
      <c r="AE18" s="1172" t="s">
        <v>669</v>
      </c>
      <c r="AF18" s="1172"/>
      <c r="AG18" s="1172" t="s">
        <v>670</v>
      </c>
      <c r="AH18" s="1172"/>
      <c r="AI18" s="1172" t="s">
        <v>671</v>
      </c>
      <c r="AJ18" s="1172"/>
    </row>
    <row r="19" spans="1:36" ht="41.4" x14ac:dyDescent="0.25">
      <c r="A19" s="940" t="s">
        <v>55</v>
      </c>
      <c r="B19" s="933" t="s">
        <v>198</v>
      </c>
      <c r="C19" s="1003"/>
      <c r="D19" s="1003"/>
      <c r="E19" s="1003"/>
      <c r="F19" s="1003" t="s">
        <v>77</v>
      </c>
      <c r="G19" s="1003"/>
      <c r="H19" s="939">
        <f>IF(C19&lt;&gt;"",'[2]CBL Score Standard'!$D75,IF(D19&lt;&gt;"",SUM('[2]CBL Score Standard'!$D75:$E75),IF(E19&lt;&gt;"",SUM('[2]CBL Score Standard'!$D75:$F75),IF(F19&lt;&gt;"",SUM('[2]CBL Score Standard'!$D75:$G75),IF(G19&lt;&gt;"",SUM('[2]CBL Score Standard'!$D75:$H75,0))))))</f>
        <v>0</v>
      </c>
      <c r="K19" s="1197"/>
      <c r="L19" s="1197"/>
      <c r="M19" s="1183"/>
      <c r="N19" s="1190"/>
      <c r="O19" s="1197"/>
      <c r="P19" s="888" t="s">
        <v>141</v>
      </c>
      <c r="Q19" s="1050"/>
      <c r="R19" s="1050"/>
      <c r="S19" s="1210"/>
      <c r="T19" s="1191"/>
      <c r="U19" s="1191"/>
      <c r="V19" s="1191"/>
      <c r="W19" s="1049"/>
      <c r="X19" s="1049"/>
      <c r="Y19" s="1050"/>
      <c r="Z19" s="1187"/>
      <c r="AA19" s="1047" t="s">
        <v>672</v>
      </c>
      <c r="AB19" s="1047" t="s">
        <v>673</v>
      </c>
      <c r="AC19" s="1047" t="s">
        <v>672</v>
      </c>
      <c r="AD19" s="1047" t="s">
        <v>673</v>
      </c>
      <c r="AE19" s="1047" t="s">
        <v>672</v>
      </c>
      <c r="AF19" s="1047" t="s">
        <v>673</v>
      </c>
      <c r="AG19" s="1047" t="s">
        <v>672</v>
      </c>
      <c r="AH19" s="1047" t="s">
        <v>673</v>
      </c>
      <c r="AI19" s="1047" t="s">
        <v>672</v>
      </c>
      <c r="AJ19" s="1047" t="s">
        <v>673</v>
      </c>
    </row>
    <row r="20" spans="1:36" ht="13.8" x14ac:dyDescent="0.25">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51" t="s">
        <v>142</v>
      </c>
      <c r="L20" s="1051" t="s">
        <v>143</v>
      </c>
      <c r="M20" s="934" t="s">
        <v>6</v>
      </c>
      <c r="N20" s="889" t="s">
        <v>46</v>
      </c>
      <c r="O20" s="925" t="s">
        <v>171</v>
      </c>
      <c r="P20" s="1051" t="s">
        <v>145</v>
      </c>
      <c r="Q20" s="890" t="s">
        <v>172</v>
      </c>
      <c r="R20" s="893" t="s">
        <v>173</v>
      </c>
      <c r="S20" s="889" t="s">
        <v>260</v>
      </c>
      <c r="T20" s="997"/>
      <c r="U20" s="999">
        <v>44083</v>
      </c>
      <c r="V20" s="997" t="s">
        <v>374</v>
      </c>
      <c r="W20" s="997" t="s">
        <v>377</v>
      </c>
      <c r="X20" s="997" t="s">
        <v>377</v>
      </c>
      <c r="Y20" s="897" t="s">
        <v>174</v>
      </c>
      <c r="Z20" s="981">
        <f t="shared" ref="Z20:Z36" si="2">DATEDIF(AA20,AB20,"m")/12+DATEDIF(AC20,AD20,"m")/12+DATEDIF(AE20,AF20,"m")/12+DATEDIF(AG20,AH20,"m")/12+DATEDIF(AI20,AJ20,"m")/12</f>
        <v>0</v>
      </c>
      <c r="AA20" s="982"/>
      <c r="AB20" s="982"/>
      <c r="AC20" s="982"/>
      <c r="AD20" s="982"/>
      <c r="AE20" s="980"/>
      <c r="AF20" s="980"/>
      <c r="AG20" s="980"/>
      <c r="AH20" s="980"/>
      <c r="AI20" s="980"/>
      <c r="AJ20" s="980"/>
    </row>
    <row r="21" spans="1:36" ht="27.6" x14ac:dyDescent="0.25">
      <c r="A21" s="940" t="s">
        <v>55</v>
      </c>
      <c r="B21" s="933" t="s">
        <v>664</v>
      </c>
      <c r="C21" s="1003"/>
      <c r="D21" s="1003"/>
      <c r="E21" s="1002"/>
      <c r="F21" s="1002" t="s">
        <v>77</v>
      </c>
      <c r="G21" s="1002"/>
      <c r="H21" s="939">
        <f>IF(C21&lt;&gt;"",'[2]CBL Score Standard'!$D77,IF(D21&lt;&gt;"",SUM('[2]CBL Score Standard'!$D77:$E77),IF(E21&lt;&gt;"",SUM('[2]CBL Score Standard'!$D77:$F77),IF(F21&lt;&gt;"",SUM('[2]CBL Score Standard'!$D77:$G77),IF(G21&lt;&gt;"",SUM('[2]CBL Score Standard'!$D77:$H77,0))))))</f>
        <v>4.9445609829187893E-2</v>
      </c>
      <c r="K21" s="1052"/>
      <c r="L21" s="1052"/>
      <c r="M21" s="934" t="s">
        <v>6</v>
      </c>
      <c r="N21" s="889" t="s">
        <v>41</v>
      </c>
      <c r="O21" s="925" t="s">
        <v>178</v>
      </c>
      <c r="P21" s="1053"/>
      <c r="Q21" s="890" t="s">
        <v>179</v>
      </c>
      <c r="R21" s="893" t="s">
        <v>180</v>
      </c>
      <c r="S21" s="393" t="s">
        <v>260</v>
      </c>
      <c r="T21" s="394" t="s">
        <v>72</v>
      </c>
      <c r="U21" s="997"/>
      <c r="V21" s="997" t="s">
        <v>374</v>
      </c>
      <c r="W21" s="997"/>
      <c r="X21" s="997"/>
      <c r="Y21" s="897" t="s">
        <v>181</v>
      </c>
      <c r="Z21" s="981">
        <f t="shared" si="2"/>
        <v>0</v>
      </c>
      <c r="AA21" s="982"/>
      <c r="AB21" s="982"/>
      <c r="AC21" s="982"/>
      <c r="AD21" s="982"/>
      <c r="AE21" s="980"/>
      <c r="AF21" s="980"/>
      <c r="AG21" s="980"/>
      <c r="AH21" s="980"/>
      <c r="AI21" s="980"/>
      <c r="AJ21" s="980"/>
    </row>
    <row r="22" spans="1:36" ht="13.8" x14ac:dyDescent="0.3">
      <c r="A22" s="940" t="s">
        <v>55</v>
      </c>
      <c r="B22" s="933" t="s">
        <v>448</v>
      </c>
      <c r="C22" s="1003"/>
      <c r="D22" s="1003"/>
      <c r="E22" s="1002"/>
      <c r="F22" s="1002" t="s">
        <v>77</v>
      </c>
      <c r="G22" s="1002"/>
      <c r="H22" s="939">
        <f>IF(C22&lt;&gt;"",'[2]CBL Score Standard'!$D78,IF(D22&lt;&gt;"",SUM('[2]CBL Score Standard'!$D78:$E78),IF(E22&lt;&gt;"",SUM('[2]CBL Score Standard'!$D78:$F78),IF(F22&lt;&gt;"",SUM('[2]CBL Score Standard'!$D78:$G78),IF(G22&lt;&gt;"",SUM('[2]CBL Score Standard'!$D78:$H78,0))))))</f>
        <v>4.9445609829187893E-2</v>
      </c>
      <c r="K22" s="1052"/>
      <c r="L22" s="1052"/>
      <c r="M22" s="934" t="s">
        <v>6</v>
      </c>
      <c r="N22" s="889" t="s">
        <v>56</v>
      </c>
      <c r="O22" s="923" t="s">
        <v>182</v>
      </c>
      <c r="P22" s="995">
        <v>43609</v>
      </c>
      <c r="Q22" s="892" t="s">
        <v>172</v>
      </c>
      <c r="R22" s="898" t="s">
        <v>183</v>
      </c>
      <c r="S22" s="889"/>
      <c r="T22" s="997"/>
      <c r="U22" s="997"/>
      <c r="V22" s="997" t="str">
        <f t="shared" ref="V22:V35" si="3">IF(AND(W22="Y",X22="Y"),"Passed",IF(T22="M","Passed", ""))</f>
        <v>Passed</v>
      </c>
      <c r="W22" s="997" t="s">
        <v>377</v>
      </c>
      <c r="X22" s="997" t="s">
        <v>377</v>
      </c>
      <c r="Y22" s="899" t="s">
        <v>184</v>
      </c>
      <c r="Z22" s="981">
        <f t="shared" si="2"/>
        <v>0</v>
      </c>
      <c r="AA22" s="982"/>
      <c r="AB22" s="982"/>
      <c r="AC22" s="982"/>
      <c r="AD22" s="982"/>
      <c r="AE22" s="980"/>
      <c r="AF22" s="980"/>
      <c r="AG22" s="980"/>
      <c r="AH22" s="980"/>
      <c r="AI22" s="980"/>
      <c r="AJ22" s="980"/>
    </row>
    <row r="23" spans="1:36" ht="12.75" customHeight="1" x14ac:dyDescent="0.3">
      <c r="A23" s="940" t="s">
        <v>55</v>
      </c>
      <c r="B23" s="933" t="s">
        <v>665</v>
      </c>
      <c r="C23" s="1003"/>
      <c r="D23" s="1003"/>
      <c r="E23" s="1002"/>
      <c r="F23" s="1002" t="s">
        <v>77</v>
      </c>
      <c r="G23" s="1002"/>
      <c r="H23" s="939">
        <f>IF(C23&lt;&gt;"",'[2]CBL Score Standard'!$D79,IF(D23&lt;&gt;"",SUM('[2]CBL Score Standard'!$D79:$E79),IF(E23&lt;&gt;"",SUM('[2]CBL Score Standard'!$D79:$F79),IF(F23&lt;&gt;"",SUM('[2]CBL Score Standard'!$D79:$G79),IF(G23&lt;&gt;"",SUM('[2]CBL Score Standard'!$D79:$H79,0))))))</f>
        <v>4.9445609829187893E-2</v>
      </c>
      <c r="K23" s="1052"/>
      <c r="L23" s="1052"/>
      <c r="M23" s="934" t="s">
        <v>6</v>
      </c>
      <c r="N23" s="889" t="s">
        <v>144</v>
      </c>
      <c r="O23" s="923" t="s">
        <v>187</v>
      </c>
      <c r="P23" s="1052"/>
      <c r="Q23" s="890" t="s">
        <v>153</v>
      </c>
      <c r="R23" s="893" t="s">
        <v>156</v>
      </c>
      <c r="S23" s="889"/>
      <c r="T23" s="997"/>
      <c r="U23" s="997"/>
      <c r="V23" s="997" t="str">
        <f t="shared" si="3"/>
        <v>Passed</v>
      </c>
      <c r="W23" s="997" t="s">
        <v>377</v>
      </c>
      <c r="X23" s="997" t="s">
        <v>377</v>
      </c>
      <c r="Y23" s="897" t="s">
        <v>157</v>
      </c>
      <c r="Z23" s="981">
        <f t="shared" si="2"/>
        <v>0</v>
      </c>
      <c r="AA23" s="982"/>
      <c r="AB23" s="982"/>
      <c r="AC23" s="982"/>
      <c r="AD23" s="982"/>
      <c r="AE23" s="980"/>
      <c r="AF23" s="980"/>
      <c r="AG23" s="980"/>
      <c r="AH23" s="980"/>
      <c r="AI23" s="980"/>
      <c r="AJ23" s="980"/>
    </row>
    <row r="24" spans="1:36" ht="12.75" customHeight="1" x14ac:dyDescent="0.3">
      <c r="A24" s="940" t="s">
        <v>55</v>
      </c>
      <c r="B24" s="933" t="s">
        <v>238</v>
      </c>
      <c r="C24" s="1003"/>
      <c r="D24" s="1003"/>
      <c r="E24" s="1003" t="s">
        <v>77</v>
      </c>
      <c r="F24" s="1002"/>
      <c r="G24" s="1002"/>
      <c r="H24" s="939">
        <f>IF(C24&lt;&gt;"",'[2]CBL Score Standard'!$D80,IF(D24&lt;&gt;"",SUM('[2]CBL Score Standard'!$D80:$E80),IF(E24&lt;&gt;"",SUM('[2]CBL Score Standard'!$D80:$F80),IF(F24&lt;&gt;"",SUM('[2]CBL Score Standard'!$D80:$G80),IF(G24&lt;&gt;"",SUM('[2]CBL Score Standard'!$D80:$H80,0))))))</f>
        <v>0</v>
      </c>
      <c r="K24" s="1052"/>
      <c r="L24" s="1052"/>
      <c r="M24" s="934" t="s">
        <v>6</v>
      </c>
      <c r="N24" s="889" t="s">
        <v>144</v>
      </c>
      <c r="O24" s="923" t="s">
        <v>188</v>
      </c>
      <c r="P24" s="1052"/>
      <c r="Q24" s="892" t="s">
        <v>155</v>
      </c>
      <c r="R24" s="893" t="s">
        <v>158</v>
      </c>
      <c r="S24" s="889"/>
      <c r="T24" s="997"/>
      <c r="U24" s="997"/>
      <c r="V24" s="997" t="str">
        <f t="shared" si="3"/>
        <v>Passed</v>
      </c>
      <c r="W24" s="997" t="s">
        <v>377</v>
      </c>
      <c r="X24" s="997" t="s">
        <v>377</v>
      </c>
      <c r="Y24" s="894" t="s">
        <v>159</v>
      </c>
      <c r="Z24" s="981">
        <f t="shared" si="2"/>
        <v>0</v>
      </c>
      <c r="AA24" s="982"/>
      <c r="AB24" s="982"/>
      <c r="AC24" s="982"/>
      <c r="AD24" s="982"/>
      <c r="AE24" s="980"/>
      <c r="AF24" s="980"/>
      <c r="AG24" s="980"/>
      <c r="AH24" s="980"/>
      <c r="AI24" s="980"/>
      <c r="AJ24" s="980"/>
    </row>
    <row r="25" spans="1:36" ht="13.8" x14ac:dyDescent="0.3">
      <c r="A25" s="940" t="s">
        <v>55</v>
      </c>
      <c r="B25" s="933" t="s">
        <v>515</v>
      </c>
      <c r="C25" s="1003"/>
      <c r="D25" s="1003"/>
      <c r="E25" s="1003"/>
      <c r="F25" s="1002"/>
      <c r="G25" s="1002"/>
      <c r="H25" s="939" t="b">
        <f>IF(C25&lt;&gt;"",'[2]CBL Score Standard'!$D81,IF(D25&lt;&gt;"",SUM('[2]CBL Score Standard'!$D81:$E81),IF(E25&lt;&gt;"",SUM('[2]CBL Score Standard'!$D81:$F81),IF(F25&lt;&gt;"",SUM('[2]CBL Score Standard'!$D81:$G81),IF(G25&lt;&gt;"",SUM('[2]CBL Score Standard'!$D81:$H81,0))))))</f>
        <v>0</v>
      </c>
      <c r="K25" s="1052"/>
      <c r="L25" s="1052"/>
      <c r="M25" s="934" t="s">
        <v>6</v>
      </c>
      <c r="N25" s="889" t="s">
        <v>144</v>
      </c>
      <c r="O25" s="923" t="s">
        <v>189</v>
      </c>
      <c r="P25" s="1052"/>
      <c r="Q25" s="976" t="s">
        <v>659</v>
      </c>
      <c r="R25" s="976" t="s">
        <v>278</v>
      </c>
      <c r="S25" s="889"/>
      <c r="T25" s="997"/>
      <c r="U25" s="997"/>
      <c r="V25" s="997" t="str">
        <f t="shared" si="3"/>
        <v>Passed</v>
      </c>
      <c r="W25" s="997" t="s">
        <v>377</v>
      </c>
      <c r="X25" s="997" t="s">
        <v>377</v>
      </c>
      <c r="Y25" s="899" t="s">
        <v>160</v>
      </c>
      <c r="Z25" s="981">
        <f t="shared" si="2"/>
        <v>0</v>
      </c>
      <c r="AA25" s="982"/>
      <c r="AB25" s="982"/>
      <c r="AC25" s="982"/>
      <c r="AD25" s="982"/>
      <c r="AE25" s="980"/>
      <c r="AF25" s="980"/>
      <c r="AG25" s="980"/>
      <c r="AH25" s="980"/>
      <c r="AI25" s="980"/>
      <c r="AJ25" s="980"/>
    </row>
    <row r="26" spans="1:36" ht="26.4"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52"/>
      <c r="L26" s="1052"/>
      <c r="M26" s="934" t="s">
        <v>6</v>
      </c>
      <c r="N26" s="889" t="s">
        <v>144</v>
      </c>
      <c r="O26" s="923" t="s">
        <v>190</v>
      </c>
      <c r="P26" s="1052"/>
      <c r="Q26" s="890" t="s">
        <v>161</v>
      </c>
      <c r="R26" s="893" t="s">
        <v>162</v>
      </c>
      <c r="S26" s="889"/>
      <c r="T26" s="997"/>
      <c r="U26" s="997"/>
      <c r="V26" s="997" t="str">
        <f t="shared" si="3"/>
        <v>Passed</v>
      </c>
      <c r="W26" s="997" t="s">
        <v>377</v>
      </c>
      <c r="X26" s="997" t="s">
        <v>377</v>
      </c>
      <c r="Y26" s="899" t="s">
        <v>163</v>
      </c>
      <c r="Z26" s="981">
        <f t="shared" si="2"/>
        <v>0</v>
      </c>
      <c r="AA26" s="982"/>
      <c r="AB26" s="982"/>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52"/>
      <c r="L27" s="1052"/>
      <c r="M27" s="934" t="s">
        <v>6</v>
      </c>
      <c r="N27" s="889" t="s">
        <v>144</v>
      </c>
      <c r="O27" s="923" t="s">
        <v>191</v>
      </c>
      <c r="P27" s="1053"/>
      <c r="Q27" s="890" t="s">
        <v>164</v>
      </c>
      <c r="R27" s="893" t="s">
        <v>165</v>
      </c>
      <c r="S27" s="889"/>
      <c r="T27" s="997"/>
      <c r="U27" s="997"/>
      <c r="V27" s="997" t="str">
        <f t="shared" si="3"/>
        <v>Passed</v>
      </c>
      <c r="W27" s="997" t="s">
        <v>377</v>
      </c>
      <c r="X27" s="997" t="s">
        <v>377</v>
      </c>
      <c r="Y27" s="899" t="s">
        <v>166</v>
      </c>
      <c r="Z27" s="981">
        <f t="shared" si="2"/>
        <v>0</v>
      </c>
      <c r="AA27" s="982"/>
      <c r="AB27" s="982"/>
      <c r="AC27" s="982"/>
      <c r="AD27" s="982"/>
      <c r="AE27" s="980"/>
      <c r="AF27" s="980"/>
      <c r="AG27" s="980"/>
      <c r="AH27" s="980"/>
      <c r="AI27" s="980"/>
      <c r="AJ27" s="980"/>
    </row>
    <row r="28" spans="1:36" ht="13.8" x14ac:dyDescent="0.3">
      <c r="A28" s="940" t="s">
        <v>59</v>
      </c>
      <c r="B28" s="933" t="s">
        <v>684</v>
      </c>
      <c r="C28" s="1003"/>
      <c r="D28" s="1003"/>
      <c r="E28" s="1004" t="s">
        <v>77</v>
      </c>
      <c r="F28" s="1002"/>
      <c r="G28" s="1002"/>
      <c r="H28" s="939">
        <f>IF(C28&lt;&gt;"",'[2]CBL Score Standard'!$D84,IF(D28&lt;&gt;"",SUM('[2]CBL Score Standard'!$D84:$E84),IF(E28&lt;&gt;"",SUM('[2]CBL Score Standard'!$D84:$F84),IF(F28&lt;&gt;"",SUM('[2]CBL Score Standard'!$D84:$G84),IF(G28&lt;&gt;"",SUM('[2]CBL Score Standard'!$D84:$H84,0))))))</f>
        <v>2.8169014084507043E-2</v>
      </c>
      <c r="K28" s="1052"/>
      <c r="L28" s="1052"/>
      <c r="M28" s="934" t="s">
        <v>6</v>
      </c>
      <c r="N28" s="889" t="s">
        <v>55</v>
      </c>
      <c r="O28" s="923" t="s">
        <v>192</v>
      </c>
      <c r="P28" s="995">
        <v>43608</v>
      </c>
      <c r="Q28" s="892" t="s">
        <v>383</v>
      </c>
      <c r="R28" s="898" t="s">
        <v>341</v>
      </c>
      <c r="S28" s="889"/>
      <c r="T28" s="997"/>
      <c r="U28" s="997"/>
      <c r="V28" s="997" t="s">
        <v>374</v>
      </c>
      <c r="W28" s="997"/>
      <c r="X28" s="997"/>
      <c r="Y28" s="899" t="s">
        <v>193</v>
      </c>
      <c r="Z28" s="981">
        <f t="shared" si="2"/>
        <v>0</v>
      </c>
      <c r="AA28" s="982"/>
      <c r="AB28" s="982"/>
      <c r="AC28" s="982"/>
      <c r="AD28" s="982"/>
      <c r="AE28" s="980"/>
      <c r="AF28" s="980"/>
      <c r="AG28" s="980"/>
      <c r="AH28" s="980"/>
      <c r="AI28" s="980"/>
      <c r="AJ28" s="980"/>
    </row>
    <row r="29" spans="1:36" ht="27.6" x14ac:dyDescent="0.3">
      <c r="A29" s="940" t="s">
        <v>59</v>
      </c>
      <c r="B29" s="933" t="s">
        <v>683</v>
      </c>
      <c r="C29" s="1003"/>
      <c r="D29" s="1003"/>
      <c r="E29" s="1004" t="s">
        <v>77</v>
      </c>
      <c r="F29" s="1002"/>
      <c r="G29" s="1002"/>
      <c r="H29" s="939">
        <f>IF(C29&lt;&gt;"",'[2]CBL Score Standard'!$D85,IF(D29&lt;&gt;"",SUM('[2]CBL Score Standard'!$D85:$E85),IF(E29&lt;&gt;"",SUM('[2]CBL Score Standard'!$D85:$F85),IF(F29&lt;&gt;"",SUM('[2]CBL Score Standard'!$D85:$G85),IF(G29&lt;&gt;"",SUM('[2]CBL Score Standard'!$D85:$H85,0))))))</f>
        <v>2.8169014084507043E-2</v>
      </c>
      <c r="K29" s="1052"/>
      <c r="L29" s="1052"/>
      <c r="M29" s="934" t="s">
        <v>6</v>
      </c>
      <c r="N29" s="889" t="s">
        <v>55</v>
      </c>
      <c r="O29" s="923" t="s">
        <v>194</v>
      </c>
      <c r="P29" s="995">
        <v>43544</v>
      </c>
      <c r="Q29" s="976" t="s">
        <v>649</v>
      </c>
      <c r="R29" s="976" t="s">
        <v>650</v>
      </c>
      <c r="S29" s="889"/>
      <c r="T29" s="997"/>
      <c r="U29" s="997"/>
      <c r="V29" s="997" t="s">
        <v>374</v>
      </c>
      <c r="W29" s="997"/>
      <c r="X29" s="997"/>
      <c r="Y29" s="899" t="s">
        <v>195</v>
      </c>
      <c r="Z29" s="981">
        <f t="shared" si="2"/>
        <v>0</v>
      </c>
      <c r="AA29" s="982"/>
      <c r="AB29" s="982"/>
      <c r="AC29" s="982"/>
      <c r="AD29" s="982"/>
      <c r="AE29" s="980"/>
      <c r="AF29" s="980"/>
      <c r="AG29" s="980"/>
      <c r="AH29" s="980"/>
      <c r="AI29" s="980"/>
      <c r="AJ29" s="980"/>
    </row>
    <row r="30" spans="1:36" ht="27.6" x14ac:dyDescent="0.3">
      <c r="A30" s="940" t="s">
        <v>149</v>
      </c>
      <c r="B30" s="933" t="s">
        <v>149</v>
      </c>
      <c r="C30" s="1002"/>
      <c r="D30" s="1002"/>
      <c r="E30" s="1004" t="s">
        <v>77</v>
      </c>
      <c r="F30" s="1002"/>
      <c r="G30" s="1002"/>
      <c r="H30" s="939">
        <f>IF(C30&lt;&gt;"",'[2]CBL Score Standard'!$D86,IF(D30&lt;&gt;"",SUM('[2]CBL Score Standard'!$D86:$E86),IF(E30&lt;&gt;"",SUM('[2]CBL Score Standard'!$D86:$F86),IF(F30&lt;&gt;"",SUM('[2]CBL Score Standard'!$D86:$G86),IF(G30&lt;&gt;"",SUM('[2]CBL Score Standard'!$D86:$H86,0))))))</f>
        <v>0.16558973290057469</v>
      </c>
      <c r="K30" s="1052"/>
      <c r="L30" s="1052"/>
      <c r="M30" s="934" t="s">
        <v>6</v>
      </c>
      <c r="N30" s="889" t="s">
        <v>55</v>
      </c>
      <c r="O30" s="923" t="s">
        <v>196</v>
      </c>
      <c r="P30" s="964" t="s">
        <v>145</v>
      </c>
      <c r="Q30" s="976" t="s">
        <v>651</v>
      </c>
      <c r="R30" s="976" t="s">
        <v>652</v>
      </c>
      <c r="S30" s="889"/>
      <c r="T30" s="997"/>
      <c r="U30" s="997"/>
      <c r="V30" s="997" t="str">
        <f t="shared" si="3"/>
        <v>Passed</v>
      </c>
      <c r="W30" s="997" t="s">
        <v>377</v>
      </c>
      <c r="X30" s="997" t="s">
        <v>377</v>
      </c>
      <c r="Y30" s="899" t="s">
        <v>197</v>
      </c>
      <c r="Z30" s="981">
        <f t="shared" si="2"/>
        <v>0</v>
      </c>
      <c r="AA30" s="982"/>
      <c r="AB30" s="982"/>
      <c r="AC30" s="982"/>
      <c r="AD30" s="982"/>
      <c r="AE30" s="980"/>
      <c r="AF30" s="980"/>
      <c r="AG30" s="980"/>
      <c r="AH30" s="980"/>
      <c r="AI30" s="980"/>
      <c r="AJ30" s="980"/>
    </row>
    <row r="31" spans="1:36" ht="13.8" x14ac:dyDescent="0.3">
      <c r="A31" s="940" t="s">
        <v>149</v>
      </c>
      <c r="B31" s="933" t="s">
        <v>370</v>
      </c>
      <c r="C31" s="1003"/>
      <c r="D31" s="1003"/>
      <c r="E31" s="1004"/>
      <c r="F31" s="1002"/>
      <c r="G31" s="1002"/>
      <c r="H31" s="939" t="b">
        <f>IF(C31&lt;&gt;"",'[2]CBL Score Standard'!$D87,IF(D31&lt;&gt;"",SUM('[2]CBL Score Standard'!$D87:$E87),IF(E31&lt;&gt;"",SUM('[2]CBL Score Standard'!$D87:$F87),IF(F31&lt;&gt;"",SUM('[2]CBL Score Standard'!$D87:$G87),IF(G31&lt;&gt;"",SUM('[2]CBL Score Standard'!$D87:$H87,0))))))</f>
        <v>0</v>
      </c>
      <c r="K31" s="1052"/>
      <c r="L31" s="1052"/>
      <c r="M31" s="934" t="s">
        <v>6</v>
      </c>
      <c r="N31" s="889" t="s">
        <v>55</v>
      </c>
      <c r="O31" s="923" t="s">
        <v>198</v>
      </c>
      <c r="P31" s="965"/>
      <c r="Q31" s="892" t="s">
        <v>199</v>
      </c>
      <c r="R31" s="898" t="s">
        <v>200</v>
      </c>
      <c r="S31" s="889"/>
      <c r="T31" s="997"/>
      <c r="U31" s="997"/>
      <c r="V31" s="997" t="str">
        <f t="shared" si="3"/>
        <v>Passed</v>
      </c>
      <c r="W31" s="997" t="s">
        <v>377</v>
      </c>
      <c r="X31" s="997" t="s">
        <v>377</v>
      </c>
      <c r="Y31" s="902" t="s">
        <v>201</v>
      </c>
      <c r="Z31" s="981">
        <f t="shared" si="2"/>
        <v>0</v>
      </c>
      <c r="AA31" s="982"/>
      <c r="AB31" s="982"/>
      <c r="AC31" s="982"/>
      <c r="AD31" s="982"/>
      <c r="AE31" s="980"/>
      <c r="AF31" s="980"/>
      <c r="AG31" s="980"/>
      <c r="AH31" s="980"/>
      <c r="AI31" s="980"/>
      <c r="AJ31" s="980"/>
    </row>
    <row r="32" spans="1:36" ht="26.4" x14ac:dyDescent="0.3">
      <c r="A32" s="940" t="s">
        <v>31</v>
      </c>
      <c r="B32" s="933" t="s">
        <v>660</v>
      </c>
      <c r="C32" s="1002"/>
      <c r="D32" s="1002"/>
      <c r="E32" s="1002"/>
      <c r="F32" s="1002" t="s">
        <v>77</v>
      </c>
      <c r="G32" s="1002"/>
      <c r="H32" s="939">
        <f>IF(C32&lt;&gt;"",'[2]CBL Score Standard'!$D88,IF(D32&lt;&gt;"",SUM('[2]CBL Score Standard'!$D88:$E88),IF(E32&lt;&gt;"",SUM('[2]CBL Score Standard'!$D88:$F88),IF(F32&lt;&gt;"",SUM('[2]CBL Score Standard'!$D88:$G88),IF(G32&lt;&gt;"",SUM('[2]CBL Score Standard'!$D88:$H88,0))))))</f>
        <v>0.18686632864525554</v>
      </c>
      <c r="K32" s="1052"/>
      <c r="L32" s="1052"/>
      <c r="M32" s="934" t="s">
        <v>6</v>
      </c>
      <c r="N32" s="889" t="s">
        <v>55</v>
      </c>
      <c r="O32" s="923" t="s">
        <v>202</v>
      </c>
      <c r="P32" s="995">
        <v>43629</v>
      </c>
      <c r="Q32" s="892" t="s">
        <v>384</v>
      </c>
      <c r="R32" s="898" t="s">
        <v>385</v>
      </c>
      <c r="S32" s="889"/>
      <c r="T32" s="997"/>
      <c r="U32" s="997"/>
      <c r="V32" s="997" t="str">
        <f t="shared" si="3"/>
        <v/>
      </c>
      <c r="W32" s="997"/>
      <c r="X32" s="997"/>
      <c r="Y32" s="902" t="s">
        <v>203</v>
      </c>
      <c r="Z32" s="981">
        <f t="shared" si="2"/>
        <v>0</v>
      </c>
      <c r="AA32" s="982"/>
      <c r="AB32" s="982"/>
      <c r="AC32" s="982"/>
      <c r="AD32" s="982"/>
      <c r="AE32" s="980"/>
      <c r="AF32" s="980"/>
      <c r="AG32" s="980"/>
      <c r="AH32" s="980"/>
      <c r="AI32" s="980"/>
      <c r="AJ32" s="980"/>
    </row>
    <row r="33" spans="1:36" ht="13.8" x14ac:dyDescent="0.3">
      <c r="A33" s="940" t="s">
        <v>31</v>
      </c>
      <c r="B33" s="933" t="s">
        <v>175</v>
      </c>
      <c r="C33" s="1003"/>
      <c r="D33" s="1002"/>
      <c r="E33" s="1002"/>
      <c r="F33" s="1002" t="s">
        <v>77</v>
      </c>
      <c r="G33" s="1002"/>
      <c r="H33" s="939">
        <f>IF(C33&lt;&gt;"",'[2]CBL Score Standard'!$D89,IF(D33&lt;&gt;"",SUM('[2]CBL Score Standard'!$D89:$E89),IF(E33&lt;&gt;"",SUM('[2]CBL Score Standard'!$D89:$F89),IF(F33&lt;&gt;"",SUM('[2]CBL Score Standard'!$D89:$G89),IF(G33&lt;&gt;"",SUM('[2]CBL Score Standard'!$D89:$H89,0))))))</f>
        <v>0.18686632864525554</v>
      </c>
      <c r="K33" s="1052"/>
      <c r="L33" s="1052"/>
      <c r="M33" s="934" t="s">
        <v>6</v>
      </c>
      <c r="N33" s="889" t="s">
        <v>56</v>
      </c>
      <c r="O33" s="923" t="s">
        <v>427</v>
      </c>
      <c r="P33" s="995">
        <v>43613</v>
      </c>
      <c r="Q33" s="892" t="s">
        <v>167</v>
      </c>
      <c r="R33" s="898" t="s">
        <v>204</v>
      </c>
      <c r="S33" s="889" t="s">
        <v>530</v>
      </c>
      <c r="T33" s="997"/>
      <c r="U33" s="993">
        <v>43761</v>
      </c>
      <c r="V33" s="1001" t="s">
        <v>374</v>
      </c>
      <c r="W33" s="997" t="s">
        <v>377</v>
      </c>
      <c r="X33" s="997" t="s">
        <v>377</v>
      </c>
      <c r="Y33" s="899" t="s">
        <v>205</v>
      </c>
      <c r="Z33" s="981">
        <f t="shared" si="2"/>
        <v>0</v>
      </c>
      <c r="AA33" s="982"/>
      <c r="AB33" s="982"/>
      <c r="AC33" s="982"/>
      <c r="AD33" s="982"/>
      <c r="AE33" s="980"/>
      <c r="AF33" s="980"/>
      <c r="AG33" s="980"/>
      <c r="AH33" s="980"/>
      <c r="AI33" s="980"/>
      <c r="AJ33" s="980"/>
    </row>
    <row r="34" spans="1:36" ht="13.8" x14ac:dyDescent="0.3">
      <c r="A34" s="940" t="s">
        <v>46</v>
      </c>
      <c r="B34" s="933" t="s">
        <v>171</v>
      </c>
      <c r="C34" s="1003"/>
      <c r="D34" s="1002"/>
      <c r="E34" s="1002"/>
      <c r="F34" s="1002" t="s">
        <v>77</v>
      </c>
      <c r="G34" s="1002"/>
      <c r="H34" s="939">
        <f>IF(C34&lt;&gt;"",'[2]CBL Score Standard'!$D90,IF(D34&lt;&gt;"",SUM('[2]CBL Score Standard'!$D90:$E90),IF(E34&lt;&gt;"",SUM('[2]CBL Score Standard'!$D90:$F90),IF(F34&lt;&gt;"",SUM('[2]CBL Score Standard'!$D90:$G90),IF(G34&lt;&gt;"",SUM('[2]CBL Score Standard'!$D90:$H90,0))))))</f>
        <v>9.5957237736164644E-2</v>
      </c>
      <c r="K34" s="1052"/>
      <c r="L34" s="1052"/>
      <c r="M34" s="934" t="s">
        <v>6</v>
      </c>
      <c r="N34" s="889" t="s">
        <v>0</v>
      </c>
      <c r="O34" s="923" t="s">
        <v>426</v>
      </c>
      <c r="P34" s="892" t="s">
        <v>145</v>
      </c>
      <c r="Q34" s="892" t="s">
        <v>206</v>
      </c>
      <c r="R34" s="893" t="s">
        <v>206</v>
      </c>
      <c r="S34" s="889"/>
      <c r="T34" s="997"/>
      <c r="U34" s="997"/>
      <c r="V34" s="997" t="s">
        <v>374</v>
      </c>
      <c r="W34" s="997"/>
      <c r="X34" s="997" t="s">
        <v>377</v>
      </c>
      <c r="Y34" s="894"/>
      <c r="Z34" s="981">
        <f t="shared" si="2"/>
        <v>0</v>
      </c>
      <c r="AA34" s="982"/>
      <c r="AB34" s="982"/>
      <c r="AC34" s="982"/>
      <c r="AD34" s="982"/>
      <c r="AE34" s="980"/>
      <c r="AF34" s="980"/>
      <c r="AG34" s="980"/>
      <c r="AH34" s="980"/>
      <c r="AI34" s="980"/>
      <c r="AJ34" s="980"/>
    </row>
    <row r="35" spans="1:36" ht="13.8" x14ac:dyDescent="0.3">
      <c r="A35" s="940" t="s">
        <v>2</v>
      </c>
      <c r="B35" s="933" t="s">
        <v>234</v>
      </c>
      <c r="C35" s="1003"/>
      <c r="D35" s="1003"/>
      <c r="E35" s="1003"/>
      <c r="F35" s="1002"/>
      <c r="G35" s="1002"/>
      <c r="H35" s="939" t="b">
        <f>IF(C35&lt;&gt;"",'[2]CBL Score Standard'!$D91,IF(D35&lt;&gt;"",SUM('[2]CBL Score Standard'!$D91:$E91),IF(E35&lt;&gt;"",SUM('[2]CBL Score Standard'!$D91:$F91),IF(F35&lt;&gt;"",SUM('[2]CBL Score Standard'!$D91:$G91),IF(G35&lt;&gt;"",SUM('[2]CBL Score Standard'!$D91:$H91,0))))))</f>
        <v>0</v>
      </c>
      <c r="K35" s="1052"/>
      <c r="L35" s="1052"/>
      <c r="M35" s="934" t="s">
        <v>6</v>
      </c>
      <c r="N35" s="889" t="s">
        <v>53</v>
      </c>
      <c r="O35" s="926" t="s">
        <v>371</v>
      </c>
      <c r="P35" s="892" t="s">
        <v>145</v>
      </c>
      <c r="Q35" s="892" t="s">
        <v>164</v>
      </c>
      <c r="R35" s="898" t="s">
        <v>207</v>
      </c>
      <c r="S35" s="889"/>
      <c r="T35" s="997"/>
      <c r="U35" s="997"/>
      <c r="V35" s="997" t="str">
        <f t="shared" si="3"/>
        <v>Passed</v>
      </c>
      <c r="W35" s="997" t="s">
        <v>377</v>
      </c>
      <c r="X35" s="997" t="s">
        <v>377</v>
      </c>
      <c r="Y35" s="902" t="s">
        <v>208</v>
      </c>
      <c r="Z35" s="981">
        <f t="shared" si="2"/>
        <v>0</v>
      </c>
      <c r="AA35" s="982"/>
      <c r="AB35" s="982"/>
      <c r="AC35" s="982"/>
      <c r="AD35" s="982"/>
      <c r="AE35" s="980"/>
      <c r="AF35" s="980"/>
      <c r="AG35" s="980"/>
      <c r="AH35" s="980"/>
      <c r="AI35" s="980"/>
      <c r="AJ35" s="980"/>
    </row>
    <row r="36" spans="1:36" ht="28.8" x14ac:dyDescent="0.3">
      <c r="A36" s="940" t="s">
        <v>54</v>
      </c>
      <c r="B36" s="933" t="s">
        <v>425</v>
      </c>
      <c r="C36" s="1002"/>
      <c r="D36" s="1002"/>
      <c r="E36" s="1005"/>
      <c r="F36" s="1002" t="s">
        <v>77</v>
      </c>
      <c r="G36" s="1002"/>
      <c r="H36" s="939">
        <f>IF(C36&lt;&gt;"",'[2]CBL Score Standard'!$D92,IF(D36&lt;&gt;"",SUM('[2]CBL Score Standard'!$D92:$E92),IF(E36&lt;&gt;"",SUM('[2]CBL Score Standard'!$D92:$F92),IF(F36&lt;&gt;"",SUM('[2]CBL Score Standard'!$D92:$G92),IF(G36&lt;&gt;"",SUM('[2]CBL Score Standard'!$D92:$H92,0))))))</f>
        <v>0.18686632864525554</v>
      </c>
      <c r="K36" s="1053"/>
      <c r="L36" s="1053"/>
      <c r="M36" s="934" t="s">
        <v>6</v>
      </c>
      <c r="N36" s="889" t="s">
        <v>54</v>
      </c>
      <c r="O36" s="923" t="s">
        <v>345</v>
      </c>
      <c r="P36" s="995">
        <v>43644</v>
      </c>
      <c r="Q36" s="892" t="s">
        <v>209</v>
      </c>
      <c r="R36" s="898" t="s">
        <v>210</v>
      </c>
      <c r="S36" s="889"/>
      <c r="T36" s="997"/>
      <c r="U36" s="997"/>
      <c r="V36" s="997" t="s">
        <v>374</v>
      </c>
      <c r="W36" s="997"/>
      <c r="X36" s="997" t="s">
        <v>377</v>
      </c>
      <c r="Y36" s="973" t="s">
        <v>629</v>
      </c>
      <c r="Z36" s="981">
        <f t="shared" si="2"/>
        <v>0</v>
      </c>
      <c r="AA36" s="982"/>
      <c r="AB36" s="982"/>
      <c r="AC36" s="982"/>
      <c r="AD36" s="982"/>
      <c r="AE36" s="980"/>
      <c r="AF36" s="980"/>
      <c r="AG36" s="980"/>
      <c r="AH36" s="980"/>
      <c r="AI36" s="980"/>
      <c r="AJ36" s="980"/>
    </row>
    <row r="37" spans="1:36" x14ac:dyDescent="0.25">
      <c r="A37" s="940" t="s">
        <v>54</v>
      </c>
      <c r="B37" s="933" t="s">
        <v>345</v>
      </c>
      <c r="C37" s="1003"/>
      <c r="D37" s="1002"/>
      <c r="E37" s="1005"/>
      <c r="F37" s="1002" t="s">
        <v>77</v>
      </c>
      <c r="G37" s="1002"/>
      <c r="H37" s="939">
        <f>IF(C37&lt;&gt;"",'[2]CBL Score Standard'!$D93,IF(D37&lt;&gt;"",SUM('[2]CBL Score Standard'!$D93:$E93),IF(E37&lt;&gt;"",SUM('[2]CBL Score Standard'!$D93:$F93),IF(F37&lt;&gt;"",SUM('[2]CBL Score Standard'!$D93:$G93),IF(G37&lt;&gt;"",SUM('[2]CBL Score Standard'!$D93:$H93,0))))))</f>
        <v>9.5957237736164644E-2</v>
      </c>
    </row>
    <row r="38" spans="1:36" ht="23.4" x14ac:dyDescent="0.45">
      <c r="A38" s="940" t="s">
        <v>54</v>
      </c>
      <c r="B38" s="933" t="s">
        <v>231</v>
      </c>
      <c r="C38" s="1003"/>
      <c r="D38" s="1003"/>
      <c r="E38" s="1005" t="s">
        <v>77</v>
      </c>
      <c r="F38" s="1002"/>
      <c r="G38" s="1002"/>
      <c r="H38" s="939">
        <f>IF(C38&lt;&gt;"",'[2]CBL Score Standard'!$D94,IF(D38&lt;&gt;"",SUM('[2]CBL Score Standard'!$D94:$E94),IF(E38&lt;&gt;"",SUM('[2]CBL Score Standard'!$D94:$F94),IF(F38&lt;&gt;"",SUM('[2]CBL Score Standard'!$D94:$G94),IF(G38&lt;&gt;"",SUM('[2]CBL Score Standard'!$D94:$H94,0))))))</f>
        <v>1.4084507042253521E-2</v>
      </c>
      <c r="K38" s="1193" t="s">
        <v>211</v>
      </c>
      <c r="L38" s="1194"/>
      <c r="M38" s="1194"/>
      <c r="N38" s="1194"/>
      <c r="O38" s="1194"/>
      <c r="P38" s="1194"/>
      <c r="Q38" s="1194"/>
      <c r="R38" s="1194"/>
      <c r="S38" s="1194"/>
      <c r="T38" s="1194"/>
      <c r="U38" s="1194"/>
      <c r="V38" s="1194"/>
      <c r="W38" s="1194"/>
      <c r="X38" s="1194"/>
      <c r="Y38" s="1195"/>
      <c r="Z38" s="985"/>
      <c r="AA38" s="1048"/>
      <c r="AB38" s="1048"/>
      <c r="AC38" s="1048"/>
      <c r="AD38" s="1048"/>
      <c r="AE38" s="1048"/>
      <c r="AF38" s="1048"/>
      <c r="AG38" s="1048"/>
      <c r="AH38" s="1048"/>
      <c r="AI38" s="1048"/>
      <c r="AJ38" s="1048"/>
    </row>
    <row r="39" spans="1:36" ht="41.4" x14ac:dyDescent="0.25">
      <c r="A39" s="940" t="s">
        <v>53</v>
      </c>
      <c r="B39" s="933" t="s">
        <v>371</v>
      </c>
      <c r="C39" s="1003"/>
      <c r="D39" s="1004"/>
      <c r="E39" s="1004" t="s">
        <v>77</v>
      </c>
      <c r="F39" s="1002"/>
      <c r="G39" s="1002"/>
      <c r="H39" s="939">
        <f>IF(C39&lt;&gt;"",'[2]CBL Score Standard'!$D95,IF(D39&lt;&gt;"",SUM('[2]CBL Score Standard'!$D95:$E95),IF(E39&lt;&gt;"",SUM('[2]CBL Score Standard'!$D95:$F95),IF(F39&lt;&gt;"",SUM('[2]CBL Score Standard'!$D95:$G95),IF(G39&lt;&gt;"",SUM('[2]CBL Score Standard'!$D95:$H95,0))))))</f>
        <v>3.7340320995741895E-2</v>
      </c>
      <c r="K39" s="1211" t="s">
        <v>133</v>
      </c>
      <c r="L39" s="1211" t="s">
        <v>91</v>
      </c>
      <c r="M39" s="1182" t="s">
        <v>75</v>
      </c>
      <c r="N39" s="1184" t="s">
        <v>134</v>
      </c>
      <c r="O39" s="1184" t="s">
        <v>135</v>
      </c>
      <c r="P39" s="1055" t="s">
        <v>136</v>
      </c>
      <c r="Q39" s="1055" t="s">
        <v>137</v>
      </c>
      <c r="R39" s="1055" t="s">
        <v>138</v>
      </c>
      <c r="S39" s="1212" t="s">
        <v>139</v>
      </c>
      <c r="T39" s="1191" t="s">
        <v>344</v>
      </c>
      <c r="U39" s="1191" t="s">
        <v>342</v>
      </c>
      <c r="V39" s="1191" t="s">
        <v>343</v>
      </c>
      <c r="W39" s="1049" t="s">
        <v>375</v>
      </c>
      <c r="X39" s="1049" t="s">
        <v>376</v>
      </c>
      <c r="Y39" s="1055" t="s">
        <v>140</v>
      </c>
      <c r="Z39" s="1186" t="s">
        <v>667</v>
      </c>
      <c r="AA39" s="1172" t="s">
        <v>666</v>
      </c>
      <c r="AB39" s="1172"/>
      <c r="AC39" s="1172" t="s">
        <v>668</v>
      </c>
      <c r="AD39" s="1172"/>
      <c r="AE39" s="1172" t="s">
        <v>669</v>
      </c>
      <c r="AF39" s="1172"/>
      <c r="AG39" s="1172" t="s">
        <v>670</v>
      </c>
      <c r="AH39" s="1172"/>
      <c r="AI39" s="1172" t="s">
        <v>671</v>
      </c>
      <c r="AJ39" s="1172"/>
    </row>
    <row r="40" spans="1:36" ht="41.4" x14ac:dyDescent="0.25">
      <c r="A40" s="940" t="s">
        <v>53</v>
      </c>
      <c r="B40" s="933" t="s">
        <v>223</v>
      </c>
      <c r="C40" s="1003"/>
      <c r="D40" s="1003"/>
      <c r="E40" s="1004" t="s">
        <v>77</v>
      </c>
      <c r="F40" s="1002"/>
      <c r="G40" s="1002"/>
      <c r="H40" s="939">
        <f>IF(C40&lt;&gt;"",'[2]CBL Score Standard'!$D96,IF(D40&lt;&gt;"",SUM('[2]CBL Score Standard'!$D96:$E96),IF(E40&lt;&gt;"",SUM('[2]CBL Score Standard'!$D96:$F96),IF(F40&lt;&gt;"",SUM('[2]CBL Score Standard'!$D96:$G96),IF(G40&lt;&gt;"",SUM('[2]CBL Score Standard'!$D96:$H96,0))))))</f>
        <v>1.4084507042253521E-2</v>
      </c>
      <c r="K40" s="1197"/>
      <c r="L40" s="1197"/>
      <c r="M40" s="1183"/>
      <c r="N40" s="1190"/>
      <c r="O40" s="1185"/>
      <c r="P40" s="888" t="s">
        <v>141</v>
      </c>
      <c r="Q40" s="1050"/>
      <c r="R40" s="1050"/>
      <c r="S40" s="1210"/>
      <c r="T40" s="1191"/>
      <c r="U40" s="1191"/>
      <c r="V40" s="1191"/>
      <c r="W40" s="1049"/>
      <c r="X40" s="1049"/>
      <c r="Y40" s="1050"/>
      <c r="Z40" s="1187"/>
      <c r="AA40" s="1047" t="s">
        <v>672</v>
      </c>
      <c r="AB40" s="1047" t="s">
        <v>673</v>
      </c>
      <c r="AC40" s="1047" t="s">
        <v>672</v>
      </c>
      <c r="AD40" s="1047" t="s">
        <v>673</v>
      </c>
      <c r="AE40" s="1047" t="s">
        <v>672</v>
      </c>
      <c r="AF40" s="1047" t="s">
        <v>673</v>
      </c>
      <c r="AG40" s="1047" t="s">
        <v>672</v>
      </c>
      <c r="AH40" s="1047" t="s">
        <v>673</v>
      </c>
      <c r="AI40" s="1047" t="s">
        <v>672</v>
      </c>
      <c r="AJ40" s="1047" t="s">
        <v>673</v>
      </c>
    </row>
    <row r="41" spans="1:36" ht="13.8" x14ac:dyDescent="0.3">
      <c r="A41" s="940" t="s">
        <v>53</v>
      </c>
      <c r="B41" s="933" t="s">
        <v>226</v>
      </c>
      <c r="C41" s="1003"/>
      <c r="D41" s="1003"/>
      <c r="E41" s="1004" t="s">
        <v>77</v>
      </c>
      <c r="F41" s="1002"/>
      <c r="G41" s="1002"/>
      <c r="H41" s="939">
        <f>IF(C41&lt;&gt;"",'[2]CBL Score Standard'!$D97,IF(D41&lt;&gt;"",SUM('[2]CBL Score Standard'!$D97:$E97),IF(E41&lt;&gt;"",SUM('[2]CBL Score Standard'!$D97:$F97),IF(F41&lt;&gt;"",SUM('[2]CBL Score Standard'!$D97:$G97),IF(G41&lt;&gt;"",SUM('[2]CBL Score Standard'!$D97:$H97,0))))))</f>
        <v>1.4084507042253521E-2</v>
      </c>
      <c r="K41" s="1051" t="s">
        <v>142</v>
      </c>
      <c r="L41" s="1051" t="s">
        <v>143</v>
      </c>
      <c r="M41" s="934" t="s">
        <v>7</v>
      </c>
      <c r="N41" s="889" t="s">
        <v>56</v>
      </c>
      <c r="O41" s="923" t="s">
        <v>663</v>
      </c>
      <c r="P41" s="964" t="s">
        <v>145</v>
      </c>
      <c r="Q41" s="892" t="s">
        <v>212</v>
      </c>
      <c r="R41" s="898" t="s">
        <v>213</v>
      </c>
      <c r="S41" s="889"/>
      <c r="T41" s="997"/>
      <c r="U41" s="997"/>
      <c r="V41" s="997" t="str">
        <f t="shared" ref="V41:V55" si="4">IF(AND(W41="Y",X41="Y"),"Passed",IF(T41="M","Passed", ""))</f>
        <v>Passed</v>
      </c>
      <c r="W41" s="997" t="s">
        <v>377</v>
      </c>
      <c r="X41" s="997" t="s">
        <v>377</v>
      </c>
      <c r="Y41" s="899" t="s">
        <v>214</v>
      </c>
      <c r="Z41" s="981">
        <f t="shared" ref="Z41:Z56" si="5">DATEDIF(AA41,AB41,"m")/12+DATEDIF(AC41,AD41,"m")/12+DATEDIF(AE41,AF41,"m")/12+DATEDIF(AG41,AH41,"m")/12+DATEDIF(AI41,AJ41,"m")/12</f>
        <v>0</v>
      </c>
      <c r="AA41" s="982"/>
      <c r="AB41" s="982"/>
      <c r="AC41" s="982"/>
      <c r="AD41" s="982"/>
      <c r="AE41" s="980"/>
      <c r="AF41" s="980"/>
      <c r="AG41" s="980"/>
      <c r="AH41" s="980"/>
      <c r="AI41" s="980"/>
      <c r="AJ41" s="980"/>
    </row>
    <row r="42" spans="1:36" ht="26.4"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52"/>
      <c r="L42" s="1052"/>
      <c r="M42" s="934" t="s">
        <v>7</v>
      </c>
      <c r="N42" s="889" t="s">
        <v>56</v>
      </c>
      <c r="O42" s="923" t="s">
        <v>215</v>
      </c>
      <c r="P42" s="966"/>
      <c r="Q42" s="892" t="s">
        <v>164</v>
      </c>
      <c r="R42" s="898" t="s">
        <v>207</v>
      </c>
      <c r="S42" s="393" t="s">
        <v>260</v>
      </c>
      <c r="T42" s="394" t="s">
        <v>72</v>
      </c>
      <c r="U42" s="997"/>
      <c r="V42" s="997" t="s">
        <v>374</v>
      </c>
      <c r="W42" s="997"/>
      <c r="X42" s="997" t="s">
        <v>377</v>
      </c>
      <c r="Y42" s="902" t="s">
        <v>216</v>
      </c>
      <c r="Z42" s="981">
        <f t="shared" si="5"/>
        <v>0</v>
      </c>
      <c r="AA42" s="982"/>
      <c r="AB42" s="982"/>
      <c r="AC42" s="982"/>
      <c r="AD42" s="982"/>
      <c r="AE42" s="980"/>
      <c r="AF42" s="980"/>
      <c r="AG42" s="980"/>
      <c r="AH42" s="980"/>
      <c r="AI42" s="980"/>
      <c r="AJ42" s="980"/>
    </row>
    <row r="43" spans="1:36" ht="27.6" x14ac:dyDescent="0.3">
      <c r="A43" s="940" t="s">
        <v>0</v>
      </c>
      <c r="B43" s="933" t="s">
        <v>426</v>
      </c>
      <c r="C43" s="1003"/>
      <c r="D43" s="1002"/>
      <c r="E43" s="1002"/>
      <c r="F43" s="1002" t="s">
        <v>77</v>
      </c>
      <c r="G43" s="1002"/>
      <c r="H43" s="939">
        <f>IF(C43&lt;&gt;"",'[2]CBL Score Standard'!$D99,IF(D43&lt;&gt;"",SUM('[2]CBL Score Standard'!$D99:$E99),IF(E43&lt;&gt;"",SUM('[2]CBL Score Standard'!$D99:$F99),IF(F43&lt;&gt;"",SUM('[2]CBL Score Standard'!$D99:$G99),IF(G43&lt;&gt;"",SUM('[2]CBL Score Standard'!$D99:$H99,0))))))</f>
        <v>9.5957237736164644E-2</v>
      </c>
      <c r="K43" s="1052"/>
      <c r="L43" s="1052"/>
      <c r="M43" s="934" t="s">
        <v>7</v>
      </c>
      <c r="N43" s="889" t="s">
        <v>55</v>
      </c>
      <c r="O43" s="927" t="s">
        <v>664</v>
      </c>
      <c r="P43" s="966"/>
      <c r="Q43" s="976" t="s">
        <v>653</v>
      </c>
      <c r="R43" s="976" t="s">
        <v>654</v>
      </c>
      <c r="S43" s="69" t="s">
        <v>260</v>
      </c>
      <c r="T43" s="84" t="s">
        <v>72</v>
      </c>
      <c r="U43" s="997"/>
      <c r="V43" s="997" t="s">
        <v>374</v>
      </c>
      <c r="W43" s="997"/>
      <c r="X43" s="997"/>
      <c r="Y43" s="905" t="s">
        <v>249</v>
      </c>
      <c r="Z43" s="981">
        <f t="shared" si="5"/>
        <v>0</v>
      </c>
      <c r="AA43" s="982"/>
      <c r="AB43" s="982"/>
      <c r="AC43" s="982"/>
      <c r="AD43" s="982"/>
      <c r="AE43" s="980"/>
      <c r="AF43" s="980"/>
      <c r="AG43" s="980"/>
      <c r="AH43" s="980"/>
      <c r="AI43" s="980"/>
      <c r="AJ43" s="980"/>
    </row>
    <row r="44" spans="1:36" ht="27.6" x14ac:dyDescent="0.3">
      <c r="A44" s="940" t="s">
        <v>41</v>
      </c>
      <c r="B44" s="933" t="s">
        <v>450</v>
      </c>
      <c r="C44" s="1002"/>
      <c r="D44" s="1002"/>
      <c r="E44" s="1002"/>
      <c r="F44" s="1002" t="s">
        <v>77</v>
      </c>
      <c r="G44" s="1002"/>
      <c r="H44" s="939">
        <f>IF(C44&lt;&gt;"",'[2]CBL Score Standard'!$D100,IF(D44&lt;&gt;"",SUM('[2]CBL Score Standard'!$D100:$E100),IF(E44&lt;&gt;"",SUM('[2]CBL Score Standard'!$D100:$F100),IF(F44&lt;&gt;"",SUM('[2]CBL Score Standard'!$D100:$G100),IF(G44&lt;&gt;"",SUM('[2]CBL Score Standard'!$D100:$H100,0))))))</f>
        <v>0.18686632864525554</v>
      </c>
      <c r="K44" s="1052"/>
      <c r="L44" s="1052"/>
      <c r="M44" s="934" t="s">
        <v>7</v>
      </c>
      <c r="N44" s="889" t="s">
        <v>55</v>
      </c>
      <c r="O44" s="923" t="s">
        <v>448</v>
      </c>
      <c r="P44" s="965"/>
      <c r="Q44" s="976" t="s">
        <v>655</v>
      </c>
      <c r="R44" s="976" t="s">
        <v>656</v>
      </c>
      <c r="S44" s="889"/>
      <c r="T44" s="997"/>
      <c r="U44" s="997"/>
      <c r="V44" s="997" t="str">
        <f t="shared" si="4"/>
        <v>Passed</v>
      </c>
      <c r="W44" s="997" t="s">
        <v>377</v>
      </c>
      <c r="X44" s="997" t="s">
        <v>377</v>
      </c>
      <c r="Y44" s="902" t="s">
        <v>219</v>
      </c>
      <c r="Z44" s="981">
        <f t="shared" si="5"/>
        <v>0</v>
      </c>
      <c r="AA44" s="982"/>
      <c r="AB44" s="982"/>
      <c r="AC44" s="982"/>
      <c r="AD44" s="982"/>
      <c r="AE44" s="980"/>
      <c r="AF44" s="980"/>
      <c r="AG44" s="980"/>
      <c r="AH44" s="980"/>
      <c r="AI44" s="980"/>
      <c r="AJ44" s="980"/>
    </row>
    <row r="45" spans="1:36" ht="26.4" x14ac:dyDescent="0.3">
      <c r="A45" s="940" t="s">
        <v>41</v>
      </c>
      <c r="B45" s="933" t="s">
        <v>178</v>
      </c>
      <c r="C45" s="1003"/>
      <c r="D45" s="1002"/>
      <c r="E45" s="1002"/>
      <c r="F45" s="1002" t="s">
        <v>77</v>
      </c>
      <c r="G45" s="1002"/>
      <c r="H45" s="939">
        <f>IF(C45&lt;&gt;"",'[2]CBL Score Standard'!$D101,IF(D45&lt;&gt;"",SUM('[2]CBL Score Standard'!$D101:$E101),IF(E45&lt;&gt;"",SUM('[2]CBL Score Standard'!$D101:$F101),IF(F45&lt;&gt;"",SUM('[2]CBL Score Standard'!$D101:$G101),IF(G45&lt;&gt;"",SUM('[2]CBL Score Standard'!$D101:$H101,0))))))</f>
        <v>9.5957237736164644E-2</v>
      </c>
      <c r="K45" s="1052"/>
      <c r="L45" s="1052"/>
      <c r="M45" s="934" t="s">
        <v>7</v>
      </c>
      <c r="N45" s="889" t="s">
        <v>55</v>
      </c>
      <c r="O45" s="923" t="s">
        <v>185</v>
      </c>
      <c r="P45" s="1051" t="s">
        <v>145</v>
      </c>
      <c r="Q45" s="976" t="s">
        <v>220</v>
      </c>
      <c r="R45" s="976" t="s">
        <v>270</v>
      </c>
      <c r="S45" s="889"/>
      <c r="T45" s="997"/>
      <c r="U45" s="997"/>
      <c r="V45" s="997" t="str">
        <f t="shared" si="4"/>
        <v>Passed</v>
      </c>
      <c r="W45" s="997" t="s">
        <v>377</v>
      </c>
      <c r="X45" s="997" t="s">
        <v>377</v>
      </c>
      <c r="Y45" s="902" t="s">
        <v>186</v>
      </c>
      <c r="Z45" s="981">
        <f t="shared" si="5"/>
        <v>0</v>
      </c>
      <c r="AA45" s="982"/>
      <c r="AB45" s="982"/>
      <c r="AC45" s="982"/>
      <c r="AD45" s="982"/>
      <c r="AE45" s="980"/>
      <c r="AF45" s="980"/>
      <c r="AG45" s="980"/>
      <c r="AH45" s="980"/>
      <c r="AI45" s="980"/>
      <c r="AJ45" s="980"/>
    </row>
    <row r="46" spans="1:36" ht="27.6"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52"/>
      <c r="L46" s="1052"/>
      <c r="M46" s="934" t="s">
        <v>7</v>
      </c>
      <c r="N46" s="889" t="s">
        <v>55</v>
      </c>
      <c r="O46" s="923" t="s">
        <v>694</v>
      </c>
      <c r="P46" s="995">
        <v>43539</v>
      </c>
      <c r="Q46" s="976" t="s">
        <v>658</v>
      </c>
      <c r="R46" s="976" t="s">
        <v>657</v>
      </c>
      <c r="S46" s="889"/>
      <c r="T46" s="997"/>
      <c r="U46" s="997"/>
      <c r="V46" s="997" t="str">
        <f t="shared" si="4"/>
        <v>Passed</v>
      </c>
      <c r="W46" s="997" t="s">
        <v>377</v>
      </c>
      <c r="X46" s="997" t="s">
        <v>377</v>
      </c>
      <c r="Y46" s="902" t="s">
        <v>186</v>
      </c>
      <c r="Z46" s="981">
        <f t="shared" si="5"/>
        <v>0</v>
      </c>
      <c r="AA46" s="982"/>
      <c r="AB46" s="982"/>
      <c r="AC46" s="982"/>
      <c r="AD46" s="982"/>
      <c r="AE46" s="980"/>
      <c r="AF46" s="980"/>
      <c r="AG46" s="980"/>
      <c r="AH46" s="980"/>
      <c r="AI46" s="980"/>
      <c r="AJ46" s="980"/>
    </row>
    <row r="47" spans="1:36" ht="27.6" x14ac:dyDescent="0.3">
      <c r="A47" s="940" t="s">
        <v>144</v>
      </c>
      <c r="B47" s="933" t="s">
        <v>372</v>
      </c>
      <c r="C47" s="1002"/>
      <c r="D47" s="1002"/>
      <c r="E47" s="1002"/>
      <c r="F47" s="1002" t="s">
        <v>77</v>
      </c>
      <c r="G47" s="1002"/>
      <c r="H47" s="939">
        <f>IF(C47&lt;&gt;"",'[2]CBL Score Standard'!$D103,IF(D47&lt;&gt;"",SUM('[2]CBL Score Standard'!$D103:$E103),IF(E47&lt;&gt;"",SUM('[2]CBL Score Standard'!$D103:$F103),IF(F47&lt;&gt;"",SUM('[2]CBL Score Standard'!$D103:$G103),IF(G47&lt;&gt;"",SUM('[2]CBL Score Standard'!$D103:$H103,0))))))</f>
        <v>0.18686632864525554</v>
      </c>
      <c r="K47" s="1052"/>
      <c r="L47" s="1052"/>
      <c r="M47" s="934" t="s">
        <v>7</v>
      </c>
      <c r="N47" s="889" t="s">
        <v>55</v>
      </c>
      <c r="O47" s="923" t="s">
        <v>665</v>
      </c>
      <c r="P47" s="995">
        <v>43607</v>
      </c>
      <c r="Q47" s="892" t="s">
        <v>221</v>
      </c>
      <c r="R47" s="898" t="s">
        <v>200</v>
      </c>
      <c r="S47" s="889"/>
      <c r="T47" s="997"/>
      <c r="U47" s="995">
        <v>43607</v>
      </c>
      <c r="V47" s="997" t="str">
        <f t="shared" si="4"/>
        <v>Passed</v>
      </c>
      <c r="W47" s="997" t="s">
        <v>377</v>
      </c>
      <c r="X47" s="997" t="s">
        <v>377</v>
      </c>
      <c r="Y47" s="899" t="s">
        <v>222</v>
      </c>
      <c r="Z47" s="981">
        <f t="shared" si="5"/>
        <v>0</v>
      </c>
      <c r="AA47" s="982"/>
      <c r="AB47" s="982"/>
      <c r="AC47" s="982"/>
      <c r="AD47" s="982"/>
      <c r="AE47" s="980"/>
      <c r="AF47" s="980"/>
      <c r="AG47" s="980"/>
      <c r="AH47" s="980"/>
      <c r="AI47" s="980"/>
      <c r="AJ47" s="980"/>
    </row>
    <row r="48" spans="1:36" ht="39.6" x14ac:dyDescent="0.3">
      <c r="A48" s="940" t="s">
        <v>144</v>
      </c>
      <c r="B48" s="933" t="s">
        <v>373</v>
      </c>
      <c r="C48" s="1002"/>
      <c r="D48" s="1002"/>
      <c r="E48" s="1002"/>
      <c r="F48" s="1002" t="s">
        <v>77</v>
      </c>
      <c r="G48" s="1002"/>
      <c r="H48" s="939">
        <f>IF(C48&lt;&gt;"",'[2]CBL Score Standard'!$D104,IF(D48&lt;&gt;"",SUM('[2]CBL Score Standard'!$D104:$E104),IF(E48&lt;&gt;"",SUM('[2]CBL Score Standard'!$D104:$F104),IF(F48&lt;&gt;"",SUM('[2]CBL Score Standard'!$D104:$G104),IF(G48&lt;&gt;"",SUM('[2]CBL Score Standard'!$D104:$H104,0))))))</f>
        <v>0.18686632864525554</v>
      </c>
      <c r="K48" s="1052"/>
      <c r="L48" s="1052"/>
      <c r="M48" s="934" t="s">
        <v>7</v>
      </c>
      <c r="N48" s="889" t="s">
        <v>53</v>
      </c>
      <c r="O48" s="923" t="s">
        <v>223</v>
      </c>
      <c r="P48" s="906">
        <v>43621</v>
      </c>
      <c r="Q48" s="891" t="s">
        <v>224</v>
      </c>
      <c r="R48" s="907" t="s">
        <v>225</v>
      </c>
      <c r="S48" s="69" t="s">
        <v>260</v>
      </c>
      <c r="T48" s="84" t="s">
        <v>72</v>
      </c>
      <c r="U48" s="611">
        <v>43621</v>
      </c>
      <c r="V48" s="997" t="s">
        <v>374</v>
      </c>
      <c r="W48" s="997"/>
      <c r="X48" s="997"/>
      <c r="Y48" s="908" t="s">
        <v>632</v>
      </c>
      <c r="Z48" s="981">
        <f t="shared" si="5"/>
        <v>0</v>
      </c>
      <c r="AA48" s="982"/>
      <c r="AB48" s="982"/>
      <c r="AC48" s="982"/>
      <c r="AD48" s="982"/>
      <c r="AE48" s="980"/>
      <c r="AF48" s="980"/>
      <c r="AG48" s="980"/>
      <c r="AH48" s="980"/>
      <c r="AI48" s="980"/>
      <c r="AJ48" s="980"/>
    </row>
    <row r="49" spans="1:37" ht="13.8" x14ac:dyDescent="0.3">
      <c r="A49" s="940" t="s">
        <v>144</v>
      </c>
      <c r="B49" s="933" t="s">
        <v>452</v>
      </c>
      <c r="C49" s="1002"/>
      <c r="D49" s="1002"/>
      <c r="E49" s="1002"/>
      <c r="F49" s="1002" t="s">
        <v>77</v>
      </c>
      <c r="G49" s="1002"/>
      <c r="H49" s="939">
        <f>IF(C49&lt;&gt;"",'[2]CBL Score Standard'!$D105,IF(D49&lt;&gt;"",SUM('[2]CBL Score Standard'!$D105:$E105),IF(E49&lt;&gt;"",SUM('[2]CBL Score Standard'!$D105:$F105),IF(F49&lt;&gt;"",SUM('[2]CBL Score Standard'!$D105:$G105),IF(G49&lt;&gt;"",SUM('[2]CBL Score Standard'!$D105:$H105,0))))))</f>
        <v>0.18686632864525554</v>
      </c>
      <c r="K49" s="1052"/>
      <c r="L49" s="1052"/>
      <c r="M49" s="934" t="s">
        <v>7</v>
      </c>
      <c r="N49" s="889" t="s">
        <v>53</v>
      </c>
      <c r="O49" s="923" t="s">
        <v>226</v>
      </c>
      <c r="P49" s="906">
        <v>43602</v>
      </c>
      <c r="Q49" s="891" t="s">
        <v>227</v>
      </c>
      <c r="R49" s="907" t="s">
        <v>228</v>
      </c>
      <c r="S49" s="69" t="s">
        <v>260</v>
      </c>
      <c r="T49" s="84" t="s">
        <v>72</v>
      </c>
      <c r="U49" s="906">
        <v>43602</v>
      </c>
      <c r="V49" s="997" t="s">
        <v>374</v>
      </c>
      <c r="W49" s="997"/>
      <c r="X49" s="997"/>
      <c r="Y49" s="908" t="s">
        <v>633</v>
      </c>
      <c r="Z49" s="981">
        <f t="shared" si="5"/>
        <v>0</v>
      </c>
      <c r="AA49" s="982"/>
      <c r="AB49" s="982"/>
      <c r="AC49" s="982"/>
      <c r="AD49" s="982"/>
      <c r="AE49" s="980"/>
      <c r="AF49" s="980"/>
      <c r="AG49" s="980"/>
      <c r="AH49" s="980"/>
      <c r="AI49" s="980"/>
      <c r="AJ49" s="980"/>
    </row>
    <row r="50" spans="1:37" ht="27.6" x14ac:dyDescent="0.25">
      <c r="A50" s="940" t="s">
        <v>144</v>
      </c>
      <c r="B50" s="933" t="s">
        <v>517</v>
      </c>
      <c r="C50" s="1002"/>
      <c r="D50" s="1002"/>
      <c r="E50" s="1004" t="s">
        <v>77</v>
      </c>
      <c r="F50" s="1002"/>
      <c r="G50" s="1002"/>
      <c r="H50" s="939">
        <f>IF(C50&lt;&gt;"",'[2]CBL Score Standard'!$D106,IF(D50&lt;&gt;"",SUM('[2]CBL Score Standard'!$D106:$E106),IF(E50&lt;&gt;"",SUM('[2]CBL Score Standard'!$D106:$F106),IF(F50&lt;&gt;"",SUM('[2]CBL Score Standard'!$D106:$G106),IF(G50&lt;&gt;"",SUM('[2]CBL Score Standard'!$D106:$H106,0))))))</f>
        <v>0.16558973290057469</v>
      </c>
      <c r="K50" s="1052"/>
      <c r="L50" s="1052"/>
      <c r="M50" s="934" t="s">
        <v>7</v>
      </c>
      <c r="N50" s="889" t="s">
        <v>59</v>
      </c>
      <c r="O50" s="925" t="s">
        <v>684</v>
      </c>
      <c r="P50" s="906">
        <v>43623</v>
      </c>
      <c r="Q50" s="891" t="s">
        <v>153</v>
      </c>
      <c r="R50" s="907" t="s">
        <v>156</v>
      </c>
      <c r="S50" s="69" t="s">
        <v>260</v>
      </c>
      <c r="T50" s="84" t="s">
        <v>72</v>
      </c>
      <c r="U50" s="1000">
        <v>43754</v>
      </c>
      <c r="V50" s="1001" t="s">
        <v>374</v>
      </c>
      <c r="W50" s="997"/>
      <c r="X50" s="997"/>
      <c r="Y50" s="908" t="s">
        <v>631</v>
      </c>
      <c r="Z50" s="981">
        <f t="shared" si="5"/>
        <v>0</v>
      </c>
      <c r="AA50" s="982"/>
      <c r="AB50" s="982"/>
      <c r="AC50" s="982"/>
      <c r="AD50" s="982"/>
      <c r="AE50" s="980"/>
      <c r="AF50" s="980"/>
      <c r="AG50" s="980"/>
      <c r="AH50" s="980"/>
      <c r="AI50" s="980"/>
      <c r="AJ50" s="980"/>
    </row>
    <row r="51" spans="1:37" ht="27.6" x14ac:dyDescent="0.25">
      <c r="A51" s="940" t="s">
        <v>144</v>
      </c>
      <c r="B51" s="933" t="s">
        <v>661</v>
      </c>
      <c r="C51" s="1002"/>
      <c r="D51" s="1002"/>
      <c r="E51" s="1002"/>
      <c r="F51" s="1002" t="s">
        <v>77</v>
      </c>
      <c r="G51" s="1002"/>
      <c r="H51" s="939">
        <f>IF(C51&lt;&gt;"",'[2]CBL Score Standard'!$D107,IF(D51&lt;&gt;"",SUM('[2]CBL Score Standard'!$D107:$E107),IF(E51&lt;&gt;"",SUM('[2]CBL Score Standard'!$D107:$F107),IF(F51&lt;&gt;"",SUM('[2]CBL Score Standard'!$D107:$G107),IF(G51&lt;&gt;"",SUM('[2]CBL Score Standard'!$D107:$H107,0))))))</f>
        <v>0.18686632864525554</v>
      </c>
      <c r="K51" s="1052"/>
      <c r="L51" s="1052"/>
      <c r="M51" s="934" t="s">
        <v>7</v>
      </c>
      <c r="N51" s="889" t="s">
        <v>59</v>
      </c>
      <c r="O51" s="925" t="s">
        <v>683</v>
      </c>
      <c r="P51" s="906">
        <v>43623</v>
      </c>
      <c r="Q51" s="891" t="s">
        <v>153</v>
      </c>
      <c r="R51" s="907" t="s">
        <v>156</v>
      </c>
      <c r="S51" s="69" t="s">
        <v>260</v>
      </c>
      <c r="T51" s="84" t="s">
        <v>72</v>
      </c>
      <c r="U51" s="1000">
        <v>43754</v>
      </c>
      <c r="V51" s="1001" t="s">
        <v>374</v>
      </c>
      <c r="W51" s="997"/>
      <c r="X51" s="997"/>
      <c r="Y51" s="908" t="s">
        <v>631</v>
      </c>
      <c r="Z51" s="981">
        <f t="shared" si="5"/>
        <v>0</v>
      </c>
      <c r="AA51" s="982"/>
      <c r="AB51" s="982"/>
      <c r="AC51" s="982"/>
      <c r="AD51" s="982"/>
      <c r="AE51" s="980"/>
      <c r="AF51" s="980"/>
      <c r="AG51" s="980"/>
      <c r="AH51" s="980"/>
      <c r="AI51" s="980"/>
      <c r="AJ51" s="980"/>
    </row>
    <row r="52" spans="1:37" ht="41.4" x14ac:dyDescent="0.25">
      <c r="A52" s="940" t="s">
        <v>144</v>
      </c>
      <c r="B52" s="933" t="s">
        <v>662</v>
      </c>
      <c r="C52" s="1004"/>
      <c r="D52" s="1004"/>
      <c r="E52" s="1004"/>
      <c r="F52" s="1002" t="s">
        <v>77</v>
      </c>
      <c r="G52" s="1002"/>
      <c r="H52" s="939">
        <f>IF(C52&lt;&gt;"",'[2]CBL Score Standard'!$D108,IF(D52&lt;&gt;"",SUM('[2]CBL Score Standard'!$D108:$E108),IF(E52&lt;&gt;"",SUM('[2]CBL Score Standard'!$D108:$F108),IF(F52&lt;&gt;"",SUM('[2]CBL Score Standard'!$D108:$G108),IF(G52&lt;&gt;"",SUM('[2]CBL Score Standard'!$D108:$H108,0))))))</f>
        <v>0.18686632864525554</v>
      </c>
      <c r="K52" s="1052"/>
      <c r="L52" s="1052"/>
      <c r="M52" s="934" t="s">
        <v>7</v>
      </c>
      <c r="N52" s="889" t="s">
        <v>56</v>
      </c>
      <c r="O52" s="925" t="s">
        <v>67</v>
      </c>
      <c r="P52" s="906"/>
      <c r="Q52" s="891"/>
      <c r="R52" s="907"/>
      <c r="S52" s="69" t="s">
        <v>260</v>
      </c>
      <c r="T52" s="84" t="s">
        <v>72</v>
      </c>
      <c r="U52" s="999">
        <v>43766</v>
      </c>
      <c r="V52" s="1001" t="s">
        <v>374</v>
      </c>
      <c r="W52" s="997"/>
      <c r="X52" s="997"/>
      <c r="Y52" s="908" t="s">
        <v>634</v>
      </c>
      <c r="Z52" s="981">
        <f t="shared" si="5"/>
        <v>0</v>
      </c>
      <c r="AA52" s="982"/>
      <c r="AB52" s="982"/>
      <c r="AC52" s="982"/>
      <c r="AD52" s="982"/>
      <c r="AE52" s="980"/>
      <c r="AF52" s="980"/>
      <c r="AG52" s="980"/>
      <c r="AH52" s="980"/>
      <c r="AI52" s="980"/>
      <c r="AJ52" s="980"/>
    </row>
    <row r="53" spans="1:37" ht="27.6" x14ac:dyDescent="0.25">
      <c r="A53" s="940" t="s">
        <v>144</v>
      </c>
      <c r="B53" s="933" t="s">
        <v>187</v>
      </c>
      <c r="C53" s="1003"/>
      <c r="D53" s="1002"/>
      <c r="E53" s="1004" t="s">
        <v>77</v>
      </c>
      <c r="F53" s="1002"/>
      <c r="G53" s="1002"/>
      <c r="H53" s="939">
        <f>IF(C53&lt;&gt;"",'[2]CBL Score Standard'!$D109,IF(D53&lt;&gt;"",SUM('[2]CBL Score Standard'!$D109:$E109),IF(E53&lt;&gt;"",SUM('[2]CBL Score Standard'!$D109:$F109),IF(F53&lt;&gt;"",SUM('[2]CBL Score Standard'!$D109:$G109),IF(G53&lt;&gt;"",SUM('[2]CBL Score Standard'!$D109:$H109,0))))))</f>
        <v>7.468064199148379E-2</v>
      </c>
      <c r="K53" s="1052"/>
      <c r="L53" s="1052"/>
      <c r="M53" s="934" t="s">
        <v>7</v>
      </c>
      <c r="N53" s="889" t="s">
        <v>55</v>
      </c>
      <c r="O53" s="925" t="s">
        <v>1</v>
      </c>
      <c r="P53" s="906"/>
      <c r="Q53" s="891"/>
      <c r="R53" s="907"/>
      <c r="S53" s="69" t="s">
        <v>260</v>
      </c>
      <c r="T53" s="84" t="s">
        <v>72</v>
      </c>
      <c r="U53" s="999">
        <v>43763</v>
      </c>
      <c r="V53" s="1001" t="s">
        <v>374</v>
      </c>
      <c r="W53" s="997"/>
      <c r="X53" s="997"/>
      <c r="Y53" s="908" t="s">
        <v>635</v>
      </c>
      <c r="Z53" s="981">
        <f t="shared" si="5"/>
        <v>0</v>
      </c>
      <c r="AA53" s="982"/>
      <c r="AB53" s="982"/>
      <c r="AC53" s="982"/>
      <c r="AD53" s="982"/>
      <c r="AE53" s="980"/>
      <c r="AF53" s="980"/>
      <c r="AG53" s="980"/>
      <c r="AH53" s="980"/>
      <c r="AI53" s="980"/>
      <c r="AJ53" s="980"/>
    </row>
    <row r="54" spans="1:37" ht="28.8" x14ac:dyDescent="0.25">
      <c r="A54" s="940" t="s">
        <v>144</v>
      </c>
      <c r="B54" s="933" t="s">
        <v>188</v>
      </c>
      <c r="C54" s="1003"/>
      <c r="D54" s="1002"/>
      <c r="E54" s="1002"/>
      <c r="F54" s="1002" t="s">
        <v>77</v>
      </c>
      <c r="G54" s="1002"/>
      <c r="H54" s="939">
        <f>IF(C54&lt;&gt;"",'[2]CBL Score Standard'!$D110,IF(D54&lt;&gt;"",SUM('[2]CBL Score Standard'!$D110:$E110),IF(E54&lt;&gt;"",SUM('[2]CBL Score Standard'!$D110:$F110),IF(F54&lt;&gt;"",SUM('[2]CBL Score Standard'!$D110:$G110),IF(G54&lt;&gt;"",SUM('[2]CBL Score Standard'!$D110:$H110,0))))))</f>
        <v>9.5957237736164644E-2</v>
      </c>
      <c r="K54" s="1052"/>
      <c r="L54" s="1052"/>
      <c r="M54" s="934" t="s">
        <v>7</v>
      </c>
      <c r="N54" s="889" t="s">
        <v>55</v>
      </c>
      <c r="O54" s="925" t="s">
        <v>419</v>
      </c>
      <c r="P54" s="890" t="s">
        <v>145</v>
      </c>
      <c r="Q54" s="891" t="s">
        <v>420</v>
      </c>
      <c r="R54" s="907" t="s">
        <v>420</v>
      </c>
      <c r="S54" s="393" t="s">
        <v>260</v>
      </c>
      <c r="T54" s="394" t="s">
        <v>72</v>
      </c>
      <c r="U54" s="997"/>
      <c r="V54" s="997" t="s">
        <v>374</v>
      </c>
      <c r="W54" s="997"/>
      <c r="X54" s="997" t="s">
        <v>377</v>
      </c>
      <c r="Y54" s="973" t="s">
        <v>630</v>
      </c>
      <c r="Z54" s="981">
        <f t="shared" si="5"/>
        <v>0</v>
      </c>
      <c r="AA54" s="982"/>
      <c r="AB54" s="982"/>
      <c r="AC54" s="982"/>
      <c r="AD54" s="982"/>
      <c r="AE54" s="980"/>
      <c r="AF54" s="980"/>
      <c r="AG54" s="980"/>
      <c r="AH54" s="980"/>
      <c r="AI54" s="980"/>
      <c r="AJ54" s="980"/>
    </row>
    <row r="55" spans="1:37" s="883" customFormat="1" ht="14.4" x14ac:dyDescent="0.3">
      <c r="A55" s="940" t="s">
        <v>144</v>
      </c>
      <c r="B55" s="933" t="s">
        <v>189</v>
      </c>
      <c r="C55" s="1003"/>
      <c r="D55" s="1004"/>
      <c r="E55" s="1004" t="s">
        <v>77</v>
      </c>
      <c r="F55" s="1002"/>
      <c r="G55" s="1002"/>
      <c r="H55" s="939">
        <f>IF(C55&lt;&gt;"",'[2]CBL Score Standard'!$D111,IF(D55&lt;&gt;"",SUM('[2]CBL Score Standard'!$D111:$E111),IF(E55&lt;&gt;"",SUM('[2]CBL Score Standard'!$D111:$F111),IF(F55&lt;&gt;"",SUM('[2]CBL Score Standard'!$D111:$G111),IF(G55&lt;&gt;"",SUM('[2]CBL Score Standard'!$D111:$H111,0))))))</f>
        <v>3.7340320995741895E-2</v>
      </c>
      <c r="K55" s="1052"/>
      <c r="L55" s="1052"/>
      <c r="M55" s="934" t="s">
        <v>7</v>
      </c>
      <c r="N55" s="889" t="s">
        <v>56</v>
      </c>
      <c r="O55" s="925" t="s">
        <v>421</v>
      </c>
      <c r="P55" s="890" t="s">
        <v>230</v>
      </c>
      <c r="Q55" s="891" t="s">
        <v>230</v>
      </c>
      <c r="R55" s="907" t="s">
        <v>230</v>
      </c>
      <c r="S55" s="69"/>
      <c r="T55" s="84"/>
      <c r="U55" s="997"/>
      <c r="V55" s="997" t="str">
        <f t="shared" si="4"/>
        <v/>
      </c>
      <c r="W55" s="997"/>
      <c r="X55" s="997"/>
      <c r="Y55" s="973" t="s">
        <v>628</v>
      </c>
      <c r="Z55" s="981">
        <f t="shared" si="5"/>
        <v>0</v>
      </c>
      <c r="AA55" s="982"/>
      <c r="AB55" s="982"/>
      <c r="AC55" s="982"/>
      <c r="AD55" s="982"/>
      <c r="AE55" s="980"/>
      <c r="AF55" s="980"/>
      <c r="AG55" s="980"/>
      <c r="AH55" s="980"/>
      <c r="AI55" s="980"/>
      <c r="AJ55" s="980"/>
      <c r="AK55" s="884"/>
    </row>
    <row r="56" spans="1:37" s="883" customFormat="1" ht="14.4" x14ac:dyDescent="0.3">
      <c r="A56" s="940" t="s">
        <v>144</v>
      </c>
      <c r="B56" s="933" t="s">
        <v>190</v>
      </c>
      <c r="C56" s="1003"/>
      <c r="D56" s="1004"/>
      <c r="E56" s="1004" t="s">
        <v>77</v>
      </c>
      <c r="F56" s="1002"/>
      <c r="G56" s="1002"/>
      <c r="H56" s="939">
        <f>IF(C56&lt;&gt;"",'[2]CBL Score Standard'!$D112,IF(D56&lt;&gt;"",SUM('[2]CBL Score Standard'!$D112:$E112),IF(E56&lt;&gt;"",SUM('[2]CBL Score Standard'!$D112:$F112),IF(F56&lt;&gt;"",SUM('[2]CBL Score Standard'!$D112:$G112),IF(G56&lt;&gt;"",SUM('[2]CBL Score Standard'!$D112:$H112,0))))))</f>
        <v>3.7340320995741895E-2</v>
      </c>
      <c r="K56" s="1053"/>
      <c r="L56" s="1053"/>
      <c r="M56" s="934" t="s">
        <v>7</v>
      </c>
      <c r="N56" s="889" t="s">
        <v>54</v>
      </c>
      <c r="O56" s="925" t="s">
        <v>231</v>
      </c>
      <c r="P56" s="995">
        <v>43610</v>
      </c>
      <c r="Q56" s="892" t="s">
        <v>164</v>
      </c>
      <c r="R56" s="898" t="s">
        <v>165</v>
      </c>
      <c r="S56" s="69" t="s">
        <v>260</v>
      </c>
      <c r="T56" s="84" t="s">
        <v>72</v>
      </c>
      <c r="U56" s="999">
        <v>43756</v>
      </c>
      <c r="V56" s="1001" t="s">
        <v>374</v>
      </c>
      <c r="W56" s="997"/>
      <c r="X56" s="997"/>
      <c r="Y56" s="902" t="s">
        <v>232</v>
      </c>
      <c r="Z56" s="981">
        <f t="shared" si="5"/>
        <v>0</v>
      </c>
      <c r="AA56" s="982"/>
      <c r="AB56" s="982"/>
      <c r="AC56" s="982"/>
      <c r="AD56" s="982"/>
      <c r="AE56" s="980"/>
      <c r="AF56" s="980"/>
      <c r="AG56" s="980"/>
      <c r="AH56" s="980"/>
      <c r="AI56" s="980"/>
      <c r="AJ56" s="980"/>
    </row>
    <row r="57" spans="1:37" ht="26.4" x14ac:dyDescent="0.3">
      <c r="A57" s="940" t="s">
        <v>144</v>
      </c>
      <c r="B57" s="933" t="s">
        <v>191</v>
      </c>
      <c r="C57" s="1003"/>
      <c r="D57" s="1002"/>
      <c r="E57" s="1002"/>
      <c r="F57" s="1002" t="s">
        <v>77</v>
      </c>
      <c r="G57" s="1002"/>
      <c r="H57" s="939">
        <f>IF(C57&lt;&gt;"",'[2]CBL Score Standard'!$D113,IF(D57&lt;&gt;"",SUM('[2]CBL Score Standard'!$D113:$E113),IF(E57&lt;&gt;"",SUM('[2]CBL Score Standard'!$D113:$F113),IF(F57&lt;&gt;"",SUM('[2]CBL Score Standard'!$D113:$G113),IF(G57&lt;&gt;"",SUM('[2]CBL Score Standard'!$D113:$H113,0))))))</f>
        <v>9.5957237736164644E-2</v>
      </c>
      <c r="AK57" s="883"/>
    </row>
    <row r="58" spans="1:37" ht="23.4" x14ac:dyDescent="0.45">
      <c r="A58" s="940" t="s">
        <v>55</v>
      </c>
      <c r="B58" s="933" t="s">
        <v>419</v>
      </c>
      <c r="C58" s="1003"/>
      <c r="D58" s="1003"/>
      <c r="E58" s="1004"/>
      <c r="F58" s="1002" t="s">
        <v>77</v>
      </c>
      <c r="G58" s="1002"/>
      <c r="H58" s="939">
        <f>IF(C58&lt;&gt;"",'[2]CBL Score Standard'!$D114,IF(D58&lt;&gt;"",SUM('[2]CBL Score Standard'!$D114:$E114),IF(E58&lt;&gt;"",SUM('[2]CBL Score Standard'!$D114:$F114),IF(F58&lt;&gt;"",SUM('[2]CBL Score Standard'!$D114:$G114),IF(G58&lt;&gt;"",SUM('[2]CBL Score Standard'!$D114:$H114,0))))))</f>
        <v>4.9445609829187893E-2</v>
      </c>
      <c r="K58" s="1193" t="s">
        <v>233</v>
      </c>
      <c r="L58" s="1194"/>
      <c r="M58" s="1194"/>
      <c r="N58" s="1194"/>
      <c r="O58" s="1194"/>
      <c r="P58" s="1194"/>
      <c r="Q58" s="1194"/>
      <c r="R58" s="1194"/>
      <c r="S58" s="1194"/>
      <c r="T58" s="1194"/>
      <c r="U58" s="1194"/>
      <c r="V58" s="1194"/>
      <c r="W58" s="1194"/>
      <c r="X58" s="1194"/>
      <c r="Y58" s="1195"/>
      <c r="Z58" s="985"/>
      <c r="AA58" s="1048"/>
      <c r="AB58" s="1048"/>
      <c r="AC58" s="1048"/>
      <c r="AD58" s="1048"/>
      <c r="AE58" s="1048"/>
      <c r="AF58" s="1048"/>
      <c r="AG58" s="1048"/>
      <c r="AH58" s="1048"/>
      <c r="AI58" s="1048"/>
      <c r="AJ58" s="1048"/>
    </row>
    <row r="59" spans="1:37" ht="41.4" x14ac:dyDescent="0.25">
      <c r="A59" s="940" t="s">
        <v>56</v>
      </c>
      <c r="B59" s="933" t="s">
        <v>421</v>
      </c>
      <c r="C59" s="1003"/>
      <c r="D59" s="1003"/>
      <c r="E59" s="1004"/>
      <c r="F59" s="1002"/>
      <c r="G59" s="1002"/>
      <c r="H59" s="939" t="b">
        <f>IF(C59&lt;&gt;"",'[2]CBL Score Standard'!$D115,IF(D59&lt;&gt;"",SUM('[2]CBL Score Standard'!$D115:$E115),IF(E59&lt;&gt;"",SUM('[2]CBL Score Standard'!$D115:$F115),IF(F59&lt;&gt;"",SUM('[2]CBL Score Standard'!$D115:$G115),IF(G59&lt;&gt;"",SUM('[2]CBL Score Standard'!$D115:$H115,0))))))</f>
        <v>0</v>
      </c>
      <c r="K59" s="1211" t="s">
        <v>133</v>
      </c>
      <c r="L59" s="1211" t="s">
        <v>91</v>
      </c>
      <c r="M59" s="1182" t="s">
        <v>75</v>
      </c>
      <c r="N59" s="1184" t="s">
        <v>134</v>
      </c>
      <c r="O59" s="1184" t="s">
        <v>135</v>
      </c>
      <c r="P59" s="1055" t="s">
        <v>136</v>
      </c>
      <c r="Q59" s="1055" t="s">
        <v>137</v>
      </c>
      <c r="R59" s="1055" t="s">
        <v>138</v>
      </c>
      <c r="S59" s="1212" t="s">
        <v>139</v>
      </c>
      <c r="T59" s="1191" t="s">
        <v>344</v>
      </c>
      <c r="U59" s="1191" t="s">
        <v>342</v>
      </c>
      <c r="V59" s="1191" t="s">
        <v>343</v>
      </c>
      <c r="W59" s="1049" t="s">
        <v>375</v>
      </c>
      <c r="X59" s="1049" t="s">
        <v>376</v>
      </c>
      <c r="Y59" s="1055" t="s">
        <v>140</v>
      </c>
      <c r="Z59" s="1186" t="s">
        <v>667</v>
      </c>
      <c r="AA59" s="1172" t="s">
        <v>666</v>
      </c>
      <c r="AB59" s="1172"/>
      <c r="AC59" s="1172" t="s">
        <v>668</v>
      </c>
      <c r="AD59" s="1172"/>
      <c r="AE59" s="1172" t="s">
        <v>669</v>
      </c>
      <c r="AF59" s="1172"/>
      <c r="AG59" s="1172" t="s">
        <v>670</v>
      </c>
      <c r="AH59" s="1172"/>
      <c r="AI59" s="1172" t="s">
        <v>671</v>
      </c>
      <c r="AJ59" s="1172"/>
    </row>
    <row r="60" spans="1:37" ht="41.4" x14ac:dyDescent="0.25">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197"/>
      <c r="L60" s="1197"/>
      <c r="M60" s="1183"/>
      <c r="N60" s="1185"/>
      <c r="O60" s="1185"/>
      <c r="P60" s="888" t="s">
        <v>141</v>
      </c>
      <c r="Q60" s="1050"/>
      <c r="R60" s="1050"/>
      <c r="S60" s="1210"/>
      <c r="T60" s="1191"/>
      <c r="U60" s="1191"/>
      <c r="V60" s="1191"/>
      <c r="W60" s="1049"/>
      <c r="X60" s="1049"/>
      <c r="Y60" s="1050"/>
      <c r="Z60" s="1187"/>
      <c r="AA60" s="1047" t="s">
        <v>672</v>
      </c>
      <c r="AB60" s="1047" t="s">
        <v>673</v>
      </c>
      <c r="AC60" s="1047" t="s">
        <v>672</v>
      </c>
      <c r="AD60" s="1047" t="s">
        <v>673</v>
      </c>
      <c r="AE60" s="1047" t="s">
        <v>672</v>
      </c>
      <c r="AF60" s="1047" t="s">
        <v>673</v>
      </c>
      <c r="AG60" s="1047" t="s">
        <v>672</v>
      </c>
      <c r="AH60" s="1047" t="s">
        <v>673</v>
      </c>
      <c r="AI60" s="1047" t="s">
        <v>672</v>
      </c>
      <c r="AJ60" s="1047" t="s">
        <v>673</v>
      </c>
    </row>
    <row r="61" spans="1:37" ht="13.8" x14ac:dyDescent="0.25">
      <c r="A61" s="940" t="s">
        <v>59</v>
      </c>
      <c r="B61" s="933" t="s">
        <v>240</v>
      </c>
      <c r="C61" s="1003"/>
      <c r="D61" s="1003"/>
      <c r="E61" s="1004" t="s">
        <v>77</v>
      </c>
      <c r="F61" s="1002"/>
      <c r="G61" s="1002"/>
      <c r="H61" s="939">
        <f>IF(C61&lt;&gt;"",'[2]CBL Score Standard'!$D117,IF(D61&lt;&gt;"",SUM('[2]CBL Score Standard'!$D117:$E117),IF(E61&lt;&gt;"",SUM('[2]CBL Score Standard'!$D117:$F117),IF(F61&lt;&gt;"",SUM('[2]CBL Score Standard'!$D117:$G117),IF(G61&lt;&gt;"",SUM('[2]CBL Score Standard'!$D117:$H117,0))))))</f>
        <v>0</v>
      </c>
      <c r="K61" s="1206" t="s">
        <v>142</v>
      </c>
      <c r="L61" s="1206" t="s">
        <v>143</v>
      </c>
      <c r="M61" s="934" t="s">
        <v>8</v>
      </c>
      <c r="N61" s="910" t="s">
        <v>2</v>
      </c>
      <c r="O61" s="891" t="s">
        <v>234</v>
      </c>
      <c r="P61" s="911"/>
      <c r="Q61" s="909"/>
      <c r="R61" s="912"/>
      <c r="S61" s="889"/>
      <c r="T61" s="997"/>
      <c r="U61" s="997"/>
      <c r="V61" s="997" t="str">
        <f t="shared" ref="V61:V67" si="6">IF(AND(W61="Y",X61="Y"),"Passed",IF(T61="M","Passed", ""))</f>
        <v/>
      </c>
      <c r="W61" s="997"/>
      <c r="X61" s="997"/>
      <c r="Y61" s="908"/>
      <c r="Z61" s="981">
        <f t="shared" ref="Z61:Z68" si="7">DATEDIF(AA61,AB61,"m")/12+DATEDIF(AC61,AD61,"m")/12+DATEDIF(AE61,AF61,"m")/12+DATEDIF(AG61,AH61,"m")/12+DATEDIF(AI61,AJ61,"m")/12</f>
        <v>0</v>
      </c>
      <c r="AA61" s="982"/>
      <c r="AB61" s="982"/>
      <c r="AC61" s="982"/>
      <c r="AD61" s="982"/>
      <c r="AE61" s="980"/>
      <c r="AF61" s="980"/>
      <c r="AG61" s="980"/>
      <c r="AH61" s="980"/>
      <c r="AI61" s="980"/>
      <c r="AJ61" s="980"/>
    </row>
    <row r="62" spans="1:37" ht="27.6" x14ac:dyDescent="0.25">
      <c r="A62" s="940" t="s">
        <v>56</v>
      </c>
      <c r="B62" s="933" t="s">
        <v>67</v>
      </c>
      <c r="C62" s="1003"/>
      <c r="D62" s="1003"/>
      <c r="E62" s="1005"/>
      <c r="F62" s="1002" t="s">
        <v>77</v>
      </c>
      <c r="G62" s="1002"/>
      <c r="H62" s="939">
        <f>IF(C62&lt;&gt;"",'[2]CBL Score Standard'!$D118,IF(D62&lt;&gt;"",SUM('[2]CBL Score Standard'!$D118:$E118),IF(E62&lt;&gt;"",SUM('[2]CBL Score Standard'!$D118:$F118),IF(F62&lt;&gt;"",SUM('[2]CBL Score Standard'!$D118:$G118),IF(G62&lt;&gt;"",SUM('[2]CBL Score Standard'!$D118:$H118,0))))))</f>
        <v>4.9445609829187893E-2</v>
      </c>
      <c r="K62" s="1207"/>
      <c r="L62" s="1207"/>
      <c r="M62" s="934" t="s">
        <v>8</v>
      </c>
      <c r="N62" s="910" t="s">
        <v>63</v>
      </c>
      <c r="O62" s="891" t="s">
        <v>236</v>
      </c>
      <c r="P62" s="911"/>
      <c r="Q62" s="909"/>
      <c r="R62" s="912"/>
      <c r="S62" s="889"/>
      <c r="T62" s="997"/>
      <c r="U62" s="997"/>
      <c r="V62" s="997" t="str">
        <f t="shared" si="6"/>
        <v/>
      </c>
      <c r="W62" s="997"/>
      <c r="X62" s="997"/>
      <c r="Y62" s="908"/>
      <c r="Z62" s="981">
        <f t="shared" si="7"/>
        <v>0</v>
      </c>
      <c r="AA62" s="982"/>
      <c r="AB62" s="982"/>
      <c r="AC62" s="982"/>
      <c r="AD62" s="982"/>
      <c r="AE62" s="980"/>
      <c r="AF62" s="980"/>
      <c r="AG62" s="980"/>
      <c r="AH62" s="980"/>
      <c r="AI62" s="980"/>
      <c r="AJ62" s="980"/>
    </row>
    <row r="63" spans="1:37" ht="14.4" thickBot="1" x14ac:dyDescent="0.3">
      <c r="A63" s="941" t="s">
        <v>55</v>
      </c>
      <c r="B63" s="933" t="s">
        <v>1</v>
      </c>
      <c r="C63" s="1003"/>
      <c r="D63" s="1003"/>
      <c r="E63" s="1005"/>
      <c r="F63" s="1002" t="s">
        <v>77</v>
      </c>
      <c r="G63" s="1002"/>
      <c r="H63" s="939">
        <f>IF(C63&lt;&gt;"",'[2]CBL Score Standard'!$D119,IF(D63&lt;&gt;"",SUM('[2]CBL Score Standard'!$D119:$E119),IF(E63&lt;&gt;"",SUM('[2]CBL Score Standard'!$D119:$F119),IF(F63&lt;&gt;"",SUM('[2]CBL Score Standard'!$D119:$G119),IF(G63&lt;&gt;"",SUM('[2]CBL Score Standard'!$D119:$H119,0))))))</f>
        <v>4.9445609829187893E-2</v>
      </c>
      <c r="K63" s="1207"/>
      <c r="L63" s="1207"/>
      <c r="M63" s="934" t="s">
        <v>8</v>
      </c>
      <c r="N63" s="889" t="s">
        <v>56</v>
      </c>
      <c r="O63" s="891" t="s">
        <v>237</v>
      </c>
      <c r="P63" s="911"/>
      <c r="Q63" s="909"/>
      <c r="R63" s="912"/>
      <c r="S63" s="889"/>
      <c r="T63" s="997"/>
      <c r="U63" s="997"/>
      <c r="V63" s="997" t="str">
        <f t="shared" si="6"/>
        <v/>
      </c>
      <c r="W63" s="997"/>
      <c r="X63" s="997"/>
      <c r="Y63" s="908"/>
      <c r="Z63" s="981">
        <f t="shared" si="7"/>
        <v>0</v>
      </c>
      <c r="AA63" s="982"/>
      <c r="AB63" s="982"/>
      <c r="AC63" s="982"/>
      <c r="AD63" s="982"/>
      <c r="AE63" s="980"/>
      <c r="AF63" s="980"/>
      <c r="AG63" s="980"/>
      <c r="AH63" s="980"/>
      <c r="AI63" s="980"/>
      <c r="AJ63" s="980"/>
    </row>
    <row r="64" spans="1:37" ht="14.4" thickBot="1" x14ac:dyDescent="0.35">
      <c r="A64" s="1175" t="s">
        <v>79</v>
      </c>
      <c r="B64" s="1176"/>
      <c r="C64" s="1177"/>
      <c r="D64" s="1177"/>
      <c r="E64" s="1177"/>
      <c r="F64" s="1177"/>
      <c r="G64" s="1177"/>
      <c r="H64" s="885">
        <f>SUM(H8:H63)</f>
        <v>3.5603835780641302</v>
      </c>
      <c r="K64" s="1207"/>
      <c r="L64" s="1207"/>
      <c r="M64" s="934" t="s">
        <v>8</v>
      </c>
      <c r="N64" s="889" t="s">
        <v>55</v>
      </c>
      <c r="O64" s="891" t="s">
        <v>238</v>
      </c>
      <c r="P64" s="911"/>
      <c r="Q64" s="909"/>
      <c r="R64" s="912"/>
      <c r="S64" s="889"/>
      <c r="T64" s="997"/>
      <c r="U64" s="997"/>
      <c r="V64" s="997" t="str">
        <f t="shared" si="6"/>
        <v/>
      </c>
      <c r="W64" s="997"/>
      <c r="X64" s="997"/>
      <c r="Y64" s="908"/>
      <c r="Z64" s="981">
        <f t="shared" si="7"/>
        <v>0</v>
      </c>
      <c r="AA64" s="982"/>
      <c r="AB64" s="982"/>
      <c r="AC64" s="982"/>
      <c r="AD64" s="982"/>
      <c r="AE64" s="980"/>
      <c r="AF64" s="980"/>
      <c r="AG64" s="980"/>
      <c r="AH64" s="980"/>
      <c r="AI64" s="980"/>
      <c r="AJ64" s="980"/>
    </row>
    <row r="65" spans="1:36" ht="14.4" thickBot="1" x14ac:dyDescent="0.35">
      <c r="A65" s="942" t="s">
        <v>83</v>
      </c>
      <c r="B65" s="943"/>
      <c r="C65" s="954">
        <v>1</v>
      </c>
      <c r="D65" s="954">
        <v>1</v>
      </c>
      <c r="E65" s="954">
        <v>1</v>
      </c>
      <c r="F65" s="954">
        <v>0.82978723404255317</v>
      </c>
      <c r="G65" s="954">
        <v>0</v>
      </c>
      <c r="H65" s="944">
        <v>2</v>
      </c>
      <c r="K65" s="1207"/>
      <c r="L65" s="1207"/>
      <c r="M65" s="934" t="s">
        <v>8</v>
      </c>
      <c r="N65" s="910" t="s">
        <v>53</v>
      </c>
      <c r="O65" s="891" t="s">
        <v>239</v>
      </c>
      <c r="P65" s="911"/>
      <c r="Q65" s="909"/>
      <c r="R65" s="912"/>
      <c r="S65" s="889"/>
      <c r="T65" s="997"/>
      <c r="U65" s="997"/>
      <c r="V65" s="997" t="str">
        <f t="shared" si="6"/>
        <v/>
      </c>
      <c r="W65" s="997"/>
      <c r="X65" s="997"/>
      <c r="Y65" s="908"/>
      <c r="Z65" s="981">
        <f t="shared" si="7"/>
        <v>0</v>
      </c>
      <c r="AA65" s="982"/>
      <c r="AB65" s="982"/>
      <c r="AC65" s="982"/>
      <c r="AD65" s="982"/>
      <c r="AE65" s="980"/>
      <c r="AF65" s="980"/>
      <c r="AG65" s="980"/>
      <c r="AH65" s="980"/>
      <c r="AI65" s="980"/>
      <c r="AJ65" s="980"/>
    </row>
    <row r="66" spans="1:36" ht="28.2" thickBot="1" x14ac:dyDescent="0.35">
      <c r="A66" s="1178" t="s">
        <v>81</v>
      </c>
      <c r="B66" s="1179"/>
      <c r="C66" s="1180"/>
      <c r="D66" s="1180"/>
      <c r="E66" s="1180"/>
      <c r="F66" s="1180"/>
      <c r="G66" s="1181"/>
      <c r="H66" s="945">
        <v>3</v>
      </c>
      <c r="K66" s="1207"/>
      <c r="L66" s="1207"/>
      <c r="M66" s="934" t="s">
        <v>8</v>
      </c>
      <c r="N66" s="910" t="s">
        <v>59</v>
      </c>
      <c r="O66" s="891" t="s">
        <v>240</v>
      </c>
      <c r="P66" s="911"/>
      <c r="Q66" s="909"/>
      <c r="R66" s="912"/>
      <c r="S66" s="889" t="s">
        <v>260</v>
      </c>
      <c r="T66" s="997"/>
      <c r="U66" s="1134">
        <v>44042.458333333336</v>
      </c>
      <c r="V66" s="997" t="s">
        <v>374</v>
      </c>
      <c r="W66" s="997"/>
      <c r="X66" s="997"/>
      <c r="Y66" s="908"/>
      <c r="Z66" s="981">
        <f t="shared" si="7"/>
        <v>0</v>
      </c>
      <c r="AA66" s="982"/>
      <c r="AB66" s="982"/>
      <c r="AC66" s="982"/>
      <c r="AD66" s="982"/>
      <c r="AE66" s="980"/>
      <c r="AF66" s="980"/>
      <c r="AG66" s="980"/>
      <c r="AH66" s="980"/>
      <c r="AI66" s="980"/>
      <c r="AJ66" s="980"/>
    </row>
    <row r="67" spans="1:36" ht="13.8" x14ac:dyDescent="0.25">
      <c r="C67" s="955"/>
      <c r="D67" s="955"/>
      <c r="E67" s="955"/>
      <c r="F67" s="955"/>
      <c r="G67" s="955"/>
      <c r="K67" s="1207"/>
      <c r="L67" s="1207"/>
      <c r="M67" s="934" t="s">
        <v>8</v>
      </c>
      <c r="N67" s="910" t="s">
        <v>55</v>
      </c>
      <c r="O67" s="891" t="s">
        <v>515</v>
      </c>
      <c r="P67" s="911"/>
      <c r="Q67" s="909"/>
      <c r="R67" s="912"/>
      <c r="S67" s="889"/>
      <c r="T67" s="997"/>
      <c r="U67" s="997"/>
      <c r="V67" s="997" t="str">
        <f t="shared" si="6"/>
        <v/>
      </c>
      <c r="W67" s="997"/>
      <c r="X67" s="997"/>
      <c r="Y67" s="908"/>
      <c r="Z67" s="981">
        <f t="shared" si="7"/>
        <v>0</v>
      </c>
      <c r="AA67" s="982"/>
      <c r="AB67" s="982"/>
      <c r="AC67" s="982"/>
      <c r="AD67" s="982"/>
      <c r="AE67" s="980"/>
      <c r="AF67" s="980"/>
      <c r="AG67" s="980"/>
      <c r="AH67" s="980"/>
      <c r="AI67" s="980"/>
      <c r="AJ67" s="980"/>
    </row>
    <row r="68" spans="1:36" ht="13.8" x14ac:dyDescent="0.3">
      <c r="C68" s="955"/>
      <c r="D68" s="955"/>
      <c r="E68" s="955"/>
      <c r="F68" s="955"/>
      <c r="G68" s="955"/>
      <c r="K68" s="1208"/>
      <c r="L68" s="1208"/>
      <c r="M68" s="934" t="s">
        <v>8</v>
      </c>
      <c r="N68" s="910" t="s">
        <v>149</v>
      </c>
      <c r="O68" s="891" t="s">
        <v>370</v>
      </c>
      <c r="P68" s="904" t="s">
        <v>145</v>
      </c>
      <c r="Q68" s="892" t="s">
        <v>217</v>
      </c>
      <c r="R68" s="898" t="s">
        <v>241</v>
      </c>
      <c r="S68" s="393" t="s">
        <v>260</v>
      </c>
      <c r="T68" s="394" t="s">
        <v>72</v>
      </c>
      <c r="U68" s="997"/>
      <c r="V68" s="997"/>
      <c r="W68" s="997"/>
      <c r="X68" s="997"/>
      <c r="Y68" s="899" t="s">
        <v>242</v>
      </c>
      <c r="Z68" s="981">
        <f t="shared" si="7"/>
        <v>0</v>
      </c>
      <c r="AA68" s="982"/>
      <c r="AB68" s="982"/>
      <c r="AC68" s="982"/>
      <c r="AD68" s="982"/>
      <c r="AE68" s="980"/>
      <c r="AF68" s="980"/>
      <c r="AG68" s="980"/>
      <c r="AH68" s="980"/>
      <c r="AI68" s="980"/>
      <c r="AJ68" s="980"/>
    </row>
    <row r="69" spans="1:36" x14ac:dyDescent="0.25">
      <c r="C69" s="955"/>
      <c r="D69" s="955"/>
      <c r="E69" s="955"/>
      <c r="F69" s="955"/>
      <c r="G69" s="955"/>
    </row>
    <row r="70" spans="1:36" ht="23.4" x14ac:dyDescent="0.45">
      <c r="C70" s="955"/>
      <c r="D70" s="955"/>
      <c r="E70" s="955"/>
      <c r="F70" s="955"/>
      <c r="G70" s="955"/>
      <c r="K70" s="1193" t="s">
        <v>243</v>
      </c>
      <c r="L70" s="1194"/>
      <c r="M70" s="1194"/>
      <c r="N70" s="1194"/>
      <c r="O70" s="1194"/>
      <c r="P70" s="1194"/>
      <c r="Q70" s="1194"/>
      <c r="R70" s="1194"/>
      <c r="S70" s="1194"/>
      <c r="T70" s="1194"/>
      <c r="U70" s="1194"/>
      <c r="V70" s="1194"/>
      <c r="W70" s="1194"/>
      <c r="X70" s="1194"/>
      <c r="Y70" s="1195"/>
      <c r="Z70" s="985"/>
      <c r="AA70" s="1048"/>
      <c r="AB70" s="1048"/>
      <c r="AC70" s="1048"/>
      <c r="AD70" s="1048"/>
      <c r="AE70" s="1048"/>
      <c r="AF70" s="1048"/>
      <c r="AG70" s="1048"/>
      <c r="AH70" s="1048"/>
      <c r="AI70" s="1048"/>
      <c r="AJ70" s="1048"/>
    </row>
    <row r="71" spans="1:36" ht="41.4" x14ac:dyDescent="0.25">
      <c r="C71" s="955"/>
      <c r="D71" s="955"/>
      <c r="E71" s="955"/>
      <c r="F71" s="955"/>
      <c r="G71" s="955"/>
      <c r="K71" s="1211" t="s">
        <v>133</v>
      </c>
      <c r="L71" s="1211" t="s">
        <v>91</v>
      </c>
      <c r="M71" s="1182" t="s">
        <v>75</v>
      </c>
      <c r="N71" s="1184" t="s">
        <v>134</v>
      </c>
      <c r="O71" s="1184" t="s">
        <v>135</v>
      </c>
      <c r="P71" s="1055" t="s">
        <v>136</v>
      </c>
      <c r="Q71" s="1055" t="s">
        <v>137</v>
      </c>
      <c r="R71" s="1055" t="s">
        <v>138</v>
      </c>
      <c r="S71" s="1212" t="s">
        <v>139</v>
      </c>
      <c r="T71" s="1191" t="s">
        <v>344</v>
      </c>
      <c r="U71" s="1191" t="s">
        <v>342</v>
      </c>
      <c r="V71" s="1191" t="s">
        <v>343</v>
      </c>
      <c r="W71" s="1049" t="s">
        <v>375</v>
      </c>
      <c r="X71" s="1049" t="s">
        <v>379</v>
      </c>
      <c r="Y71" s="1055" t="s">
        <v>140</v>
      </c>
      <c r="Z71" s="1186" t="s">
        <v>667</v>
      </c>
      <c r="AA71" s="1172" t="s">
        <v>666</v>
      </c>
      <c r="AB71" s="1172"/>
      <c r="AC71" s="1172" t="s">
        <v>668</v>
      </c>
      <c r="AD71" s="1172"/>
      <c r="AE71" s="1172" t="s">
        <v>669</v>
      </c>
      <c r="AF71" s="1172"/>
      <c r="AG71" s="1172" t="s">
        <v>670</v>
      </c>
      <c r="AH71" s="1172"/>
      <c r="AI71" s="1172" t="s">
        <v>671</v>
      </c>
      <c r="AJ71" s="1172"/>
    </row>
    <row r="72" spans="1:36" ht="41.4" x14ac:dyDescent="0.25">
      <c r="C72" s="955"/>
      <c r="D72" s="955"/>
      <c r="E72" s="955"/>
      <c r="F72" s="955"/>
      <c r="G72" s="955"/>
      <c r="K72" s="1197"/>
      <c r="L72" s="1197"/>
      <c r="M72" s="1183"/>
      <c r="N72" s="1185"/>
      <c r="O72" s="1185"/>
      <c r="P72" s="888" t="s">
        <v>141</v>
      </c>
      <c r="Q72" s="1050"/>
      <c r="R72" s="1050"/>
      <c r="S72" s="1210"/>
      <c r="T72" s="1191"/>
      <c r="U72" s="1191"/>
      <c r="V72" s="1191"/>
      <c r="W72" s="1049"/>
      <c r="X72" s="1049"/>
      <c r="Y72" s="1050"/>
      <c r="Z72" s="1187"/>
      <c r="AA72" s="1047" t="s">
        <v>672</v>
      </c>
      <c r="AB72" s="1047" t="s">
        <v>673</v>
      </c>
      <c r="AC72" s="1047" t="s">
        <v>672</v>
      </c>
      <c r="AD72" s="1047" t="s">
        <v>673</v>
      </c>
      <c r="AE72" s="1047" t="s">
        <v>672</v>
      </c>
      <c r="AF72" s="1047" t="s">
        <v>673</v>
      </c>
      <c r="AG72" s="1047" t="s">
        <v>672</v>
      </c>
      <c r="AH72" s="1047" t="s">
        <v>673</v>
      </c>
      <c r="AI72" s="1047" t="s">
        <v>672</v>
      </c>
      <c r="AJ72" s="1047" t="s">
        <v>673</v>
      </c>
    </row>
    <row r="73" spans="1:36" ht="13.8" x14ac:dyDescent="0.25">
      <c r="C73" s="955"/>
      <c r="D73" s="955"/>
      <c r="E73" s="955"/>
      <c r="F73" s="955"/>
      <c r="G73" s="955"/>
      <c r="K73" s="1051" t="s">
        <v>142</v>
      </c>
      <c r="L73" s="1051" t="s">
        <v>143</v>
      </c>
      <c r="M73" s="934" t="s">
        <v>9</v>
      </c>
      <c r="N73" s="910" t="s">
        <v>235</v>
      </c>
      <c r="O73" s="891" t="s">
        <v>244</v>
      </c>
      <c r="P73" s="913"/>
      <c r="Q73" s="914"/>
      <c r="R73" s="915"/>
      <c r="S73" s="889"/>
      <c r="T73" s="997"/>
      <c r="U73" s="997"/>
      <c r="V73" s="997" t="str">
        <f>IF(AND(W73="Y",X73="Y"),"Passed",IF(T73="M","Passed", ""))</f>
        <v/>
      </c>
      <c r="W73" s="997"/>
      <c r="X73" s="997"/>
      <c r="Y73" s="916"/>
      <c r="Z73" s="981">
        <f t="shared" ref="Z73:Z76" si="8">DATEDIF(AA73,AB73,"m")/12+DATEDIF(AC73,AD73,"m")/12+DATEDIF(AE73,AF73,"m")/12+DATEDIF(AG73,AH73,"m")/12+DATEDIF(AI73,AJ73,"m")/12</f>
        <v>0</v>
      </c>
      <c r="AA73" s="982"/>
      <c r="AB73" s="982"/>
      <c r="AC73" s="982"/>
      <c r="AD73" s="982"/>
      <c r="AE73" s="980"/>
      <c r="AF73" s="980"/>
      <c r="AG73" s="980"/>
      <c r="AH73" s="980"/>
      <c r="AI73" s="980"/>
      <c r="AJ73" s="980"/>
    </row>
    <row r="74" spans="1:36" ht="13.8" x14ac:dyDescent="0.25">
      <c r="C74" s="955"/>
      <c r="D74" s="955"/>
      <c r="E74" s="955"/>
      <c r="F74" s="955"/>
      <c r="G74" s="955"/>
      <c r="K74" s="1052"/>
      <c r="L74" s="1052"/>
      <c r="M74" s="934" t="s">
        <v>9</v>
      </c>
      <c r="N74" s="910" t="s">
        <v>229</v>
      </c>
      <c r="O74" s="891" t="s">
        <v>245</v>
      </c>
      <c r="P74" s="913"/>
      <c r="Q74" s="914"/>
      <c r="R74" s="915"/>
      <c r="S74" s="889"/>
      <c r="T74" s="997"/>
      <c r="U74" s="997"/>
      <c r="V74" s="997" t="str">
        <f>IF(AND(W74="Y",X74="Y"),"Passed",IF(T74="M","Passed", ""))</f>
        <v/>
      </c>
      <c r="W74" s="997"/>
      <c r="X74" s="997"/>
      <c r="Y74" s="916"/>
      <c r="Z74" s="981">
        <f t="shared" si="8"/>
        <v>0</v>
      </c>
      <c r="AA74" s="982"/>
      <c r="AB74" s="982"/>
      <c r="AC74" s="982"/>
      <c r="AD74" s="982"/>
      <c r="AE74" s="980"/>
      <c r="AF74" s="980"/>
      <c r="AG74" s="980"/>
      <c r="AH74" s="980"/>
      <c r="AI74" s="980"/>
      <c r="AJ74" s="980"/>
    </row>
    <row r="75" spans="1:36" ht="41.4" x14ac:dyDescent="0.25">
      <c r="C75" s="955"/>
      <c r="D75" s="955"/>
      <c r="E75" s="955"/>
      <c r="F75" s="955"/>
      <c r="G75" s="955"/>
      <c r="K75" s="1052"/>
      <c r="L75" s="1052"/>
      <c r="M75" s="934" t="s">
        <v>9</v>
      </c>
      <c r="N75" s="910" t="s">
        <v>3</v>
      </c>
      <c r="O75" s="891" t="s">
        <v>516</v>
      </c>
      <c r="P75" s="913"/>
      <c r="Q75" s="914"/>
      <c r="R75" s="915"/>
      <c r="S75" s="889"/>
      <c r="T75" s="997"/>
      <c r="U75" s="997"/>
      <c r="V75" s="997" t="str">
        <f>IF(AND(W75="Y",X75="Y"),"Passed",IF(T75="M","Passed", ""))</f>
        <v/>
      </c>
      <c r="W75" s="997"/>
      <c r="X75" s="997"/>
      <c r="Y75" s="916"/>
      <c r="Z75" s="981">
        <f t="shared" si="8"/>
        <v>0</v>
      </c>
      <c r="AA75" s="982"/>
      <c r="AB75" s="982"/>
      <c r="AC75" s="982"/>
      <c r="AD75" s="982"/>
      <c r="AE75" s="980"/>
      <c r="AF75" s="980"/>
      <c r="AG75" s="980"/>
      <c r="AH75" s="980"/>
      <c r="AI75" s="980"/>
      <c r="AJ75" s="980"/>
    </row>
    <row r="76" spans="1:36" ht="41.4" x14ac:dyDescent="0.25">
      <c r="C76" s="955"/>
      <c r="D76" s="955"/>
      <c r="E76" s="955"/>
      <c r="F76" s="955"/>
      <c r="G76" s="955"/>
      <c r="K76" s="1053"/>
      <c r="L76" s="1053"/>
      <c r="M76" s="934" t="s">
        <v>9</v>
      </c>
      <c r="N76" s="910" t="s">
        <v>3</v>
      </c>
      <c r="O76" s="891" t="s">
        <v>246</v>
      </c>
      <c r="P76" s="913"/>
      <c r="Q76" s="914"/>
      <c r="R76" s="915"/>
      <c r="S76" s="889"/>
      <c r="T76" s="997"/>
      <c r="U76" s="997"/>
      <c r="V76" s="997" t="str">
        <f>IF(AND(W76="Y",X76="Y"),"Passed",IF(T76="M","Passed", ""))</f>
        <v/>
      </c>
      <c r="W76" s="997"/>
      <c r="X76" s="997"/>
      <c r="Y76" s="916"/>
      <c r="Z76" s="981">
        <f t="shared" si="8"/>
        <v>0</v>
      </c>
      <c r="AA76" s="982"/>
      <c r="AB76" s="982"/>
      <c r="AC76" s="982"/>
      <c r="AD76" s="982"/>
      <c r="AE76" s="980"/>
      <c r="AF76" s="980"/>
      <c r="AG76" s="980"/>
      <c r="AH76" s="980"/>
      <c r="AI76" s="980"/>
      <c r="AJ76" s="980"/>
    </row>
    <row r="77" spans="1:36" x14ac:dyDescent="0.25">
      <c r="C77" s="955"/>
      <c r="D77" s="955"/>
      <c r="E77" s="955"/>
      <c r="F77" s="955"/>
      <c r="G77" s="955"/>
    </row>
    <row r="78" spans="1:36" x14ac:dyDescent="0.25">
      <c r="C78" s="955"/>
      <c r="D78" s="955"/>
      <c r="E78" s="955"/>
      <c r="F78" s="955"/>
      <c r="G78" s="955"/>
    </row>
    <row r="79" spans="1:36" x14ac:dyDescent="0.25">
      <c r="C79" s="955"/>
      <c r="D79" s="955"/>
      <c r="E79" s="955"/>
      <c r="F79" s="955"/>
      <c r="G79" s="955"/>
    </row>
    <row r="80" spans="1:36" x14ac:dyDescent="0.25">
      <c r="C80" s="955"/>
      <c r="D80" s="955"/>
      <c r="E80" s="955"/>
      <c r="F80" s="955"/>
      <c r="G80" s="955"/>
    </row>
    <row r="81" spans="3:7" x14ac:dyDescent="0.25">
      <c r="C81" s="955"/>
      <c r="D81" s="955"/>
      <c r="E81" s="955"/>
      <c r="F81" s="955"/>
      <c r="G81" s="955"/>
    </row>
    <row r="82" spans="3:7" x14ac:dyDescent="0.25">
      <c r="C82" s="955"/>
      <c r="D82" s="955"/>
      <c r="E82" s="955"/>
      <c r="F82" s="955"/>
      <c r="G82" s="955"/>
    </row>
    <row r="83" spans="3:7" x14ac:dyDescent="0.25">
      <c r="C83" s="955"/>
      <c r="D83" s="955"/>
      <c r="E83" s="955"/>
      <c r="F83" s="955"/>
      <c r="G83" s="955"/>
    </row>
    <row r="84" spans="3:7" x14ac:dyDescent="0.25">
      <c r="C84" s="955"/>
      <c r="D84" s="955"/>
      <c r="E84" s="955"/>
      <c r="F84" s="955"/>
      <c r="G84" s="955"/>
    </row>
    <row r="85" spans="3:7" x14ac:dyDescent="0.25">
      <c r="C85" s="955"/>
      <c r="D85" s="955"/>
      <c r="E85" s="955"/>
      <c r="F85" s="955"/>
      <c r="G85" s="955"/>
    </row>
    <row r="86" spans="3:7" x14ac:dyDescent="0.25">
      <c r="C86" s="955"/>
      <c r="D86" s="955"/>
      <c r="E86" s="955"/>
      <c r="F86" s="955"/>
      <c r="G86" s="955"/>
    </row>
    <row r="87" spans="3:7" x14ac:dyDescent="0.25">
      <c r="C87" s="955"/>
      <c r="D87" s="955"/>
      <c r="E87" s="955"/>
      <c r="F87" s="955"/>
      <c r="G87" s="955"/>
    </row>
    <row r="88" spans="3:7" x14ac:dyDescent="0.25">
      <c r="C88" s="955"/>
      <c r="D88" s="955"/>
      <c r="E88" s="955"/>
      <c r="F88" s="955"/>
      <c r="G88" s="955"/>
    </row>
    <row r="89" spans="3:7" x14ac:dyDescent="0.25">
      <c r="C89" s="955"/>
      <c r="D89" s="955"/>
      <c r="E89" s="955"/>
      <c r="F89" s="955"/>
      <c r="G89" s="955"/>
    </row>
    <row r="90" spans="3:7" x14ac:dyDescent="0.25">
      <c r="C90" s="955"/>
      <c r="D90" s="955"/>
      <c r="E90" s="955"/>
      <c r="F90" s="955"/>
      <c r="G90" s="955"/>
    </row>
    <row r="91" spans="3:7" x14ac:dyDescent="0.25">
      <c r="C91" s="955"/>
      <c r="D91" s="955"/>
      <c r="E91" s="955"/>
      <c r="F91" s="955"/>
      <c r="G91" s="955"/>
    </row>
    <row r="92" spans="3:7" x14ac:dyDescent="0.25">
      <c r="C92" s="955"/>
      <c r="D92" s="955"/>
      <c r="E92" s="955"/>
      <c r="F92" s="955"/>
      <c r="G92" s="955"/>
    </row>
    <row r="93" spans="3:7" x14ac:dyDescent="0.25">
      <c r="C93" s="955"/>
      <c r="D93" s="955"/>
      <c r="E93" s="955"/>
      <c r="F93" s="955"/>
      <c r="G93" s="955"/>
    </row>
    <row r="94" spans="3:7" x14ac:dyDescent="0.25">
      <c r="C94" s="955"/>
      <c r="D94" s="955"/>
      <c r="E94" s="955"/>
      <c r="F94" s="955"/>
      <c r="G94" s="955"/>
    </row>
    <row r="95" spans="3:7" x14ac:dyDescent="0.25">
      <c r="C95" s="955"/>
      <c r="D95" s="955"/>
      <c r="E95" s="955"/>
      <c r="F95" s="955"/>
      <c r="G95" s="955"/>
    </row>
    <row r="96" spans="3:7" x14ac:dyDescent="0.25">
      <c r="C96" s="955"/>
      <c r="D96" s="955"/>
      <c r="E96" s="955"/>
      <c r="F96" s="955"/>
      <c r="G96" s="955"/>
    </row>
    <row r="97" spans="3:7" x14ac:dyDescent="0.25">
      <c r="C97" s="955"/>
      <c r="D97" s="955"/>
      <c r="E97" s="955"/>
      <c r="F97" s="955"/>
      <c r="G97" s="955"/>
    </row>
    <row r="98" spans="3:7" x14ac:dyDescent="0.25">
      <c r="C98" s="955"/>
      <c r="D98" s="955"/>
      <c r="E98" s="955"/>
      <c r="F98" s="955"/>
      <c r="G98" s="955"/>
    </row>
    <row r="99" spans="3:7" x14ac:dyDescent="0.25">
      <c r="C99" s="955"/>
      <c r="D99" s="955"/>
      <c r="E99" s="955"/>
      <c r="F99" s="955"/>
      <c r="G99" s="955"/>
    </row>
    <row r="100" spans="3:7" x14ac:dyDescent="0.25">
      <c r="C100" s="955"/>
      <c r="D100" s="955"/>
      <c r="E100" s="955"/>
      <c r="F100" s="955"/>
      <c r="G100" s="955"/>
    </row>
    <row r="101" spans="3:7" x14ac:dyDescent="0.25">
      <c r="C101" s="955"/>
      <c r="D101" s="955"/>
      <c r="E101" s="955"/>
      <c r="F101" s="955"/>
      <c r="G101" s="955"/>
    </row>
    <row r="102" spans="3:7" x14ac:dyDescent="0.25">
      <c r="C102" s="955"/>
      <c r="D102" s="955"/>
      <c r="E102" s="955"/>
      <c r="F102" s="955"/>
      <c r="G102" s="955"/>
    </row>
    <row r="103" spans="3:7" x14ac:dyDescent="0.25">
      <c r="C103" s="955"/>
      <c r="D103" s="955"/>
      <c r="E103" s="955"/>
      <c r="F103" s="955"/>
      <c r="G103" s="955"/>
    </row>
    <row r="104" spans="3:7" x14ac:dyDescent="0.25">
      <c r="C104" s="955"/>
      <c r="D104" s="955"/>
      <c r="E104" s="955"/>
      <c r="F104" s="955"/>
      <c r="G104" s="955"/>
    </row>
    <row r="105" spans="3:7" x14ac:dyDescent="0.25">
      <c r="C105" s="955"/>
      <c r="D105" s="955"/>
      <c r="E105" s="955"/>
      <c r="F105" s="955"/>
      <c r="G105" s="955"/>
    </row>
    <row r="106" spans="3:7" x14ac:dyDescent="0.25">
      <c r="C106" s="955"/>
      <c r="D106" s="955"/>
      <c r="E106" s="955"/>
      <c r="F106" s="955"/>
      <c r="G106" s="955"/>
    </row>
    <row r="107" spans="3:7" x14ac:dyDescent="0.25">
      <c r="C107" s="955"/>
      <c r="D107" s="955"/>
      <c r="E107" s="955"/>
      <c r="F107" s="955"/>
      <c r="G107" s="955"/>
    </row>
    <row r="108" spans="3:7" x14ac:dyDescent="0.25">
      <c r="C108" s="955"/>
      <c r="D108" s="955"/>
      <c r="E108" s="955"/>
      <c r="F108" s="955"/>
      <c r="G108" s="955"/>
    </row>
    <row r="109" spans="3:7" x14ac:dyDescent="0.25">
      <c r="C109" s="955"/>
      <c r="D109" s="955"/>
      <c r="E109" s="955"/>
      <c r="F109" s="955"/>
      <c r="G109" s="955"/>
    </row>
    <row r="110" spans="3:7" x14ac:dyDescent="0.25">
      <c r="C110" s="955"/>
      <c r="D110" s="955"/>
      <c r="E110" s="955"/>
      <c r="F110" s="955"/>
      <c r="G110" s="955"/>
    </row>
    <row r="111" spans="3:7" x14ac:dyDescent="0.25">
      <c r="C111" s="955"/>
      <c r="D111" s="955"/>
      <c r="E111" s="955"/>
      <c r="F111" s="955"/>
      <c r="G111" s="955"/>
    </row>
    <row r="112" spans="3:7" x14ac:dyDescent="0.25">
      <c r="C112" s="955"/>
      <c r="D112" s="955"/>
      <c r="E112" s="955"/>
      <c r="F112" s="955"/>
      <c r="G112" s="955"/>
    </row>
    <row r="113" spans="3:7" x14ac:dyDescent="0.25">
      <c r="C113" s="955"/>
      <c r="D113" s="955"/>
      <c r="E113" s="955"/>
      <c r="F113" s="955"/>
      <c r="G113" s="955"/>
    </row>
    <row r="114" spans="3:7" x14ac:dyDescent="0.25">
      <c r="C114" s="955"/>
      <c r="D114" s="955"/>
      <c r="E114" s="955"/>
      <c r="F114" s="955"/>
      <c r="G114" s="955"/>
    </row>
    <row r="115" spans="3:7" x14ac:dyDescent="0.25">
      <c r="C115" s="955"/>
      <c r="D115" s="955"/>
      <c r="E115" s="955"/>
      <c r="F115" s="955"/>
      <c r="G115" s="955"/>
    </row>
    <row r="116" spans="3:7" x14ac:dyDescent="0.25">
      <c r="C116" s="955"/>
      <c r="D116" s="955"/>
      <c r="E116" s="955"/>
      <c r="F116" s="955"/>
      <c r="G116" s="955"/>
    </row>
    <row r="117" spans="3:7" x14ac:dyDescent="0.25">
      <c r="C117" s="955"/>
      <c r="D117" s="955"/>
      <c r="E117" s="955"/>
      <c r="F117" s="955"/>
      <c r="G117" s="955"/>
    </row>
    <row r="118" spans="3:7" x14ac:dyDescent="0.25">
      <c r="C118" s="955"/>
      <c r="D118" s="955"/>
      <c r="E118" s="955"/>
      <c r="F118" s="955"/>
      <c r="G118" s="955"/>
    </row>
    <row r="119" spans="3:7" x14ac:dyDescent="0.25">
      <c r="C119" s="955"/>
      <c r="D119" s="955"/>
      <c r="E119" s="955"/>
      <c r="F119" s="955"/>
      <c r="G119" s="955"/>
    </row>
    <row r="120" spans="3:7" x14ac:dyDescent="0.25">
      <c r="C120" s="955"/>
      <c r="D120" s="955"/>
      <c r="E120" s="955"/>
      <c r="F120" s="955"/>
      <c r="G120" s="955"/>
    </row>
    <row r="121" spans="3:7" x14ac:dyDescent="0.25">
      <c r="C121" s="955"/>
      <c r="D121" s="955"/>
      <c r="E121" s="955"/>
      <c r="F121" s="955"/>
      <c r="G121" s="955"/>
    </row>
    <row r="122" spans="3:7" x14ac:dyDescent="0.25">
      <c r="C122" s="955"/>
      <c r="D122" s="955"/>
      <c r="E122" s="955"/>
      <c r="F122" s="955"/>
      <c r="G122" s="955"/>
    </row>
    <row r="123" spans="3:7" x14ac:dyDescent="0.25">
      <c r="C123" s="955"/>
      <c r="D123" s="955"/>
      <c r="E123" s="955"/>
      <c r="F123" s="955"/>
      <c r="G123" s="955"/>
    </row>
    <row r="124" spans="3:7" x14ac:dyDescent="0.25">
      <c r="C124" s="955"/>
      <c r="D124" s="955"/>
      <c r="E124" s="955"/>
      <c r="F124" s="955"/>
      <c r="G124" s="955"/>
    </row>
    <row r="125" spans="3:7" x14ac:dyDescent="0.25">
      <c r="C125" s="955"/>
      <c r="D125" s="955"/>
      <c r="E125" s="955"/>
      <c r="F125" s="955"/>
      <c r="G125" s="955"/>
    </row>
    <row r="126" spans="3:7" x14ac:dyDescent="0.25">
      <c r="C126" s="955"/>
      <c r="D126" s="955"/>
      <c r="E126" s="955"/>
      <c r="F126" s="955"/>
      <c r="G126" s="955"/>
    </row>
    <row r="127" spans="3:7" x14ac:dyDescent="0.25">
      <c r="C127" s="955"/>
      <c r="D127" s="955"/>
      <c r="E127" s="955"/>
      <c r="F127" s="955"/>
      <c r="G127" s="955"/>
    </row>
    <row r="128" spans="3:7" x14ac:dyDescent="0.25">
      <c r="C128" s="955"/>
      <c r="D128" s="955"/>
      <c r="E128" s="955"/>
      <c r="F128" s="955"/>
      <c r="G128" s="955"/>
    </row>
    <row r="129" spans="3:7" x14ac:dyDescent="0.25">
      <c r="C129" s="955"/>
      <c r="D129" s="955"/>
      <c r="E129" s="955"/>
      <c r="F129" s="955"/>
      <c r="G129" s="955"/>
    </row>
    <row r="130" spans="3:7" x14ac:dyDescent="0.25">
      <c r="C130" s="955"/>
      <c r="D130" s="955"/>
      <c r="E130" s="955"/>
      <c r="F130" s="955"/>
      <c r="G130" s="955"/>
    </row>
    <row r="131" spans="3:7" x14ac:dyDescent="0.25">
      <c r="C131" s="955"/>
      <c r="D131" s="955"/>
      <c r="E131" s="955"/>
      <c r="F131" s="955"/>
      <c r="G131" s="955"/>
    </row>
    <row r="132" spans="3:7" x14ac:dyDescent="0.25">
      <c r="C132" s="955"/>
      <c r="D132" s="955"/>
      <c r="E132" s="955"/>
      <c r="F132" s="955"/>
      <c r="G132" s="955"/>
    </row>
    <row r="133" spans="3:7" x14ac:dyDescent="0.25">
      <c r="C133" s="955"/>
      <c r="D133" s="955"/>
      <c r="E133" s="955"/>
      <c r="F133" s="955"/>
      <c r="G133" s="955"/>
    </row>
    <row r="134" spans="3:7" x14ac:dyDescent="0.25">
      <c r="C134" s="955"/>
      <c r="D134" s="955"/>
      <c r="E134" s="955"/>
      <c r="F134" s="955"/>
      <c r="G134" s="955"/>
    </row>
    <row r="135" spans="3:7" x14ac:dyDescent="0.25">
      <c r="C135" s="955"/>
      <c r="D135" s="955"/>
      <c r="E135" s="955"/>
      <c r="F135" s="955"/>
      <c r="G135" s="955"/>
    </row>
    <row r="136" spans="3:7" x14ac:dyDescent="0.25">
      <c r="C136" s="955"/>
      <c r="D136" s="955"/>
      <c r="E136" s="955"/>
      <c r="F136" s="955"/>
      <c r="G136" s="955"/>
    </row>
    <row r="137" spans="3:7" x14ac:dyDescent="0.25">
      <c r="C137" s="955"/>
      <c r="D137" s="955"/>
      <c r="E137" s="955"/>
      <c r="F137" s="955"/>
      <c r="G137" s="955"/>
    </row>
    <row r="138" spans="3:7" x14ac:dyDescent="0.25">
      <c r="C138" s="955"/>
      <c r="D138" s="955"/>
      <c r="E138" s="955"/>
      <c r="F138" s="955"/>
      <c r="G138" s="955"/>
    </row>
    <row r="139" spans="3:7" x14ac:dyDescent="0.25">
      <c r="C139" s="955"/>
      <c r="D139" s="955"/>
      <c r="E139" s="955"/>
      <c r="F139" s="955"/>
      <c r="G139" s="955"/>
    </row>
    <row r="140" spans="3:7" x14ac:dyDescent="0.25">
      <c r="C140" s="955"/>
      <c r="D140" s="955"/>
      <c r="E140" s="955"/>
      <c r="F140" s="955"/>
      <c r="G140" s="955"/>
    </row>
    <row r="141" spans="3:7" x14ac:dyDescent="0.25">
      <c r="C141" s="955"/>
      <c r="D141" s="955"/>
      <c r="E141" s="955"/>
      <c r="F141" s="955"/>
      <c r="G141" s="955"/>
    </row>
    <row r="142" spans="3:7" x14ac:dyDescent="0.25">
      <c r="C142" s="955"/>
      <c r="D142" s="955"/>
      <c r="E142" s="955"/>
      <c r="F142" s="955"/>
      <c r="G142" s="955"/>
    </row>
    <row r="143" spans="3:7" x14ac:dyDescent="0.25">
      <c r="C143" s="955"/>
      <c r="D143" s="955"/>
      <c r="E143" s="955"/>
      <c r="F143" s="955"/>
      <c r="G143" s="955"/>
    </row>
    <row r="144" spans="3:7" x14ac:dyDescent="0.25">
      <c r="C144" s="955"/>
      <c r="D144" s="955"/>
      <c r="E144" s="955"/>
      <c r="F144" s="955"/>
      <c r="G144" s="955"/>
    </row>
    <row r="145" spans="3:7" x14ac:dyDescent="0.25">
      <c r="C145" s="955"/>
      <c r="D145" s="955"/>
      <c r="E145" s="955"/>
      <c r="F145" s="955"/>
      <c r="G145" s="955"/>
    </row>
    <row r="146" spans="3:7" x14ac:dyDescent="0.25">
      <c r="C146" s="955"/>
      <c r="D146" s="955"/>
      <c r="E146" s="955"/>
      <c r="F146" s="955"/>
      <c r="G146" s="955"/>
    </row>
    <row r="147" spans="3:7" x14ac:dyDescent="0.25">
      <c r="C147" s="955"/>
      <c r="D147" s="955"/>
      <c r="E147" s="955"/>
      <c r="F147" s="955"/>
      <c r="G147" s="955"/>
    </row>
    <row r="148" spans="3:7" x14ac:dyDescent="0.25">
      <c r="C148" s="955"/>
      <c r="D148" s="955"/>
      <c r="E148" s="955"/>
      <c r="F148" s="955"/>
      <c r="G148" s="955"/>
    </row>
    <row r="149" spans="3:7" x14ac:dyDescent="0.25">
      <c r="C149" s="955"/>
      <c r="D149" s="955"/>
      <c r="E149" s="955"/>
      <c r="F149" s="955"/>
      <c r="G149" s="955"/>
    </row>
    <row r="150" spans="3:7" x14ac:dyDescent="0.25">
      <c r="C150" s="955"/>
      <c r="D150" s="955"/>
      <c r="E150" s="955"/>
      <c r="F150" s="955"/>
      <c r="G150" s="955"/>
    </row>
    <row r="151" spans="3:7" x14ac:dyDescent="0.25">
      <c r="C151" s="955"/>
      <c r="D151" s="955"/>
      <c r="E151" s="955"/>
      <c r="F151" s="955"/>
      <c r="G151" s="955"/>
    </row>
    <row r="152" spans="3:7" x14ac:dyDescent="0.25">
      <c r="C152" s="955"/>
      <c r="D152" s="955"/>
      <c r="E152" s="955"/>
      <c r="F152" s="955"/>
      <c r="G152" s="955"/>
    </row>
    <row r="153" spans="3:7" x14ac:dyDescent="0.25">
      <c r="C153" s="955"/>
      <c r="D153" s="955"/>
      <c r="E153" s="955"/>
      <c r="F153" s="955"/>
      <c r="G153" s="955"/>
    </row>
    <row r="154" spans="3:7" x14ac:dyDescent="0.25">
      <c r="C154" s="955"/>
      <c r="D154" s="955"/>
      <c r="E154" s="955"/>
      <c r="F154" s="955"/>
      <c r="G154" s="955"/>
    </row>
    <row r="155" spans="3:7" x14ac:dyDescent="0.25">
      <c r="C155" s="955"/>
      <c r="D155" s="955"/>
      <c r="E155" s="955"/>
      <c r="F155" s="955"/>
      <c r="G155" s="955"/>
    </row>
    <row r="156" spans="3:7" x14ac:dyDescent="0.25">
      <c r="C156" s="955"/>
      <c r="D156" s="955"/>
      <c r="E156" s="955"/>
      <c r="F156" s="955"/>
      <c r="G156" s="955"/>
    </row>
    <row r="157" spans="3:7" x14ac:dyDescent="0.25">
      <c r="C157" s="955"/>
      <c r="D157" s="955"/>
      <c r="E157" s="955"/>
      <c r="F157" s="955"/>
      <c r="G157" s="955"/>
    </row>
    <row r="158" spans="3:7" x14ac:dyDescent="0.25">
      <c r="C158" s="955"/>
      <c r="D158" s="955"/>
      <c r="E158" s="955"/>
      <c r="F158" s="955"/>
      <c r="G158" s="955"/>
    </row>
    <row r="159" spans="3:7" x14ac:dyDescent="0.25">
      <c r="C159" s="955"/>
      <c r="D159" s="955"/>
      <c r="E159" s="955"/>
      <c r="F159" s="955"/>
      <c r="G159" s="955"/>
    </row>
    <row r="160" spans="3:7" x14ac:dyDescent="0.25">
      <c r="C160" s="955"/>
      <c r="D160" s="955"/>
      <c r="E160" s="955"/>
      <c r="F160" s="955"/>
      <c r="G160" s="955"/>
    </row>
    <row r="161" spans="3:7" x14ac:dyDescent="0.25">
      <c r="C161" s="955"/>
      <c r="D161" s="955"/>
      <c r="E161" s="955"/>
      <c r="F161" s="955"/>
      <c r="G161" s="955"/>
    </row>
    <row r="162" spans="3:7" x14ac:dyDescent="0.25">
      <c r="C162" s="955"/>
      <c r="D162" s="955"/>
      <c r="E162" s="955"/>
      <c r="F162" s="955"/>
      <c r="G162" s="955"/>
    </row>
    <row r="163" spans="3:7" x14ac:dyDescent="0.25">
      <c r="C163" s="955"/>
      <c r="D163" s="955"/>
      <c r="E163" s="955"/>
      <c r="F163" s="955"/>
      <c r="G163" s="955"/>
    </row>
    <row r="164" spans="3:7" x14ac:dyDescent="0.25">
      <c r="C164" s="955"/>
      <c r="D164" s="955"/>
      <c r="E164" s="955"/>
      <c r="F164" s="955"/>
      <c r="G164" s="955"/>
    </row>
    <row r="165" spans="3:7" x14ac:dyDescent="0.25">
      <c r="C165" s="955"/>
      <c r="D165" s="955"/>
      <c r="E165" s="955"/>
      <c r="F165" s="955"/>
      <c r="G165" s="955"/>
    </row>
    <row r="166" spans="3:7" x14ac:dyDescent="0.25">
      <c r="C166" s="955"/>
      <c r="D166" s="955"/>
      <c r="E166" s="955"/>
      <c r="F166" s="955"/>
      <c r="G166" s="955"/>
    </row>
    <row r="167" spans="3:7" x14ac:dyDescent="0.25">
      <c r="C167" s="955"/>
      <c r="D167" s="955"/>
      <c r="E167" s="955"/>
      <c r="F167" s="955"/>
      <c r="G167" s="955"/>
    </row>
    <row r="168" spans="3:7" x14ac:dyDescent="0.25">
      <c r="C168" s="955"/>
      <c r="D168" s="955"/>
      <c r="E168" s="955"/>
      <c r="F168" s="955"/>
      <c r="G168" s="955"/>
    </row>
    <row r="169" spans="3:7" x14ac:dyDescent="0.25">
      <c r="C169" s="955"/>
      <c r="D169" s="955"/>
      <c r="E169" s="955"/>
      <c r="F169" s="955"/>
      <c r="G169" s="955"/>
    </row>
    <row r="170" spans="3:7" x14ac:dyDescent="0.25">
      <c r="C170" s="955"/>
      <c r="D170" s="955"/>
      <c r="E170" s="955"/>
      <c r="F170" s="955"/>
      <c r="G170" s="955"/>
    </row>
    <row r="171" spans="3:7" x14ac:dyDescent="0.25">
      <c r="C171" s="955"/>
      <c r="D171" s="955"/>
      <c r="E171" s="955"/>
      <c r="F171" s="955"/>
      <c r="G171" s="955"/>
    </row>
    <row r="172" spans="3:7" x14ac:dyDescent="0.25">
      <c r="C172" s="955"/>
      <c r="D172" s="955"/>
      <c r="E172" s="955"/>
      <c r="F172" s="955"/>
      <c r="G172" s="955"/>
    </row>
    <row r="173" spans="3:7" x14ac:dyDescent="0.25">
      <c r="C173" s="955"/>
      <c r="D173" s="955"/>
      <c r="E173" s="955"/>
      <c r="F173" s="955"/>
      <c r="G173" s="955"/>
    </row>
    <row r="174" spans="3:7" x14ac:dyDescent="0.25">
      <c r="C174" s="955"/>
      <c r="D174" s="955"/>
      <c r="E174" s="955"/>
      <c r="F174" s="955"/>
      <c r="G174" s="955"/>
    </row>
    <row r="175" spans="3:7" x14ac:dyDescent="0.25">
      <c r="C175" s="955"/>
      <c r="D175" s="955"/>
      <c r="E175" s="955"/>
      <c r="F175" s="955"/>
      <c r="G175" s="955"/>
    </row>
    <row r="176" spans="3:7" x14ac:dyDescent="0.25">
      <c r="C176" s="955"/>
      <c r="D176" s="955"/>
      <c r="E176" s="955"/>
      <c r="F176" s="955"/>
      <c r="G176" s="955"/>
    </row>
    <row r="177" spans="3:7" x14ac:dyDescent="0.25">
      <c r="C177" s="955"/>
      <c r="D177" s="955"/>
      <c r="E177" s="955"/>
      <c r="F177" s="955"/>
      <c r="G177" s="955"/>
    </row>
    <row r="178" spans="3:7" x14ac:dyDescent="0.25">
      <c r="C178" s="955"/>
      <c r="D178" s="955"/>
      <c r="E178" s="955"/>
      <c r="F178" s="955"/>
      <c r="G178" s="955"/>
    </row>
    <row r="179" spans="3:7" x14ac:dyDescent="0.25">
      <c r="C179" s="955"/>
      <c r="D179" s="955"/>
      <c r="E179" s="955"/>
      <c r="F179" s="955"/>
      <c r="G179" s="955"/>
    </row>
    <row r="180" spans="3:7" x14ac:dyDescent="0.25">
      <c r="C180" s="955"/>
      <c r="D180" s="955"/>
      <c r="E180" s="955"/>
      <c r="F180" s="955"/>
      <c r="G180" s="955"/>
    </row>
    <row r="181" spans="3:7" x14ac:dyDescent="0.25">
      <c r="C181" s="955"/>
      <c r="D181" s="955"/>
      <c r="E181" s="955"/>
      <c r="F181" s="955"/>
      <c r="G181" s="955"/>
    </row>
    <row r="182" spans="3:7" x14ac:dyDescent="0.25">
      <c r="C182" s="955"/>
      <c r="D182" s="955"/>
      <c r="E182" s="955"/>
      <c r="F182" s="955"/>
      <c r="G182" s="955"/>
    </row>
    <row r="183" spans="3:7" x14ac:dyDescent="0.25">
      <c r="C183" s="955"/>
      <c r="D183" s="955"/>
      <c r="E183" s="955"/>
      <c r="F183" s="955"/>
      <c r="G183" s="955"/>
    </row>
    <row r="184" spans="3:7" x14ac:dyDescent="0.25">
      <c r="C184" s="955"/>
      <c r="D184" s="955"/>
      <c r="E184" s="955"/>
      <c r="F184" s="955"/>
      <c r="G184" s="955"/>
    </row>
    <row r="185" spans="3:7" x14ac:dyDescent="0.25">
      <c r="C185" s="955"/>
      <c r="D185" s="955"/>
      <c r="E185" s="955"/>
      <c r="F185" s="955"/>
      <c r="G185" s="955"/>
    </row>
    <row r="186" spans="3:7" x14ac:dyDescent="0.25">
      <c r="C186" s="955"/>
      <c r="D186" s="955"/>
      <c r="E186" s="955"/>
      <c r="F186" s="955"/>
      <c r="G186" s="955"/>
    </row>
    <row r="187" spans="3:7" x14ac:dyDescent="0.25">
      <c r="C187" s="955"/>
      <c r="D187" s="955"/>
      <c r="E187" s="955"/>
      <c r="F187" s="955"/>
      <c r="G187" s="955"/>
    </row>
    <row r="188" spans="3:7" x14ac:dyDescent="0.25">
      <c r="C188" s="955"/>
      <c r="D188" s="955"/>
      <c r="E188" s="955"/>
      <c r="F188" s="955"/>
      <c r="G188" s="955"/>
    </row>
    <row r="189" spans="3:7" x14ac:dyDescent="0.25">
      <c r="C189" s="955"/>
      <c r="D189" s="955"/>
      <c r="E189" s="955"/>
      <c r="F189" s="955"/>
      <c r="G189" s="955"/>
    </row>
    <row r="190" spans="3:7" x14ac:dyDescent="0.25">
      <c r="C190" s="955"/>
      <c r="D190" s="955"/>
      <c r="E190" s="955"/>
      <c r="F190" s="955"/>
      <c r="G190" s="955"/>
    </row>
    <row r="191" spans="3:7" x14ac:dyDescent="0.25">
      <c r="C191" s="955"/>
      <c r="D191" s="955"/>
      <c r="E191" s="955"/>
      <c r="F191" s="955"/>
      <c r="G191" s="955"/>
    </row>
    <row r="192" spans="3:7" x14ac:dyDescent="0.25">
      <c r="C192" s="955"/>
      <c r="D192" s="955"/>
      <c r="E192" s="955"/>
      <c r="F192" s="955"/>
      <c r="G192" s="955"/>
    </row>
    <row r="193" spans="3:7" x14ac:dyDescent="0.25">
      <c r="C193" s="955"/>
      <c r="D193" s="955"/>
      <c r="E193" s="955"/>
      <c r="F193" s="955"/>
      <c r="G193" s="955"/>
    </row>
    <row r="194" spans="3:7" x14ac:dyDescent="0.25">
      <c r="C194" s="955"/>
      <c r="D194" s="955"/>
      <c r="E194" s="955"/>
      <c r="F194" s="955"/>
      <c r="G194" s="955"/>
    </row>
    <row r="195" spans="3:7" x14ac:dyDescent="0.25">
      <c r="C195" s="955"/>
      <c r="D195" s="955"/>
      <c r="E195" s="955"/>
      <c r="F195" s="955"/>
      <c r="G195" s="955"/>
    </row>
    <row r="196" spans="3:7" x14ac:dyDescent="0.25">
      <c r="C196" s="955"/>
      <c r="D196" s="955"/>
      <c r="E196" s="955"/>
      <c r="F196" s="955"/>
      <c r="G196" s="955"/>
    </row>
  </sheetData>
  <autoFilter ref="A3:AA70"/>
  <mergeCells count="85">
    <mergeCell ref="AC3:AD3"/>
    <mergeCell ref="AE3:AF3"/>
    <mergeCell ref="AG3:AH3"/>
    <mergeCell ref="A1:H1"/>
    <mergeCell ref="K2:Y2"/>
    <mergeCell ref="K3:K4"/>
    <mergeCell ref="L3:L4"/>
    <mergeCell ref="M3:M4"/>
    <mergeCell ref="N3:N4"/>
    <mergeCell ref="O3:O4"/>
    <mergeCell ref="S3:S4"/>
    <mergeCell ref="T3:T4"/>
    <mergeCell ref="U3:U4"/>
    <mergeCell ref="AC18:AD18"/>
    <mergeCell ref="AE18:AF18"/>
    <mergeCell ref="AG18:AH18"/>
    <mergeCell ref="AI3:AJ3"/>
    <mergeCell ref="K17:Y17"/>
    <mergeCell ref="K18:K19"/>
    <mergeCell ref="L18:L19"/>
    <mergeCell ref="M18:M19"/>
    <mergeCell ref="N18:N19"/>
    <mergeCell ref="O18:O19"/>
    <mergeCell ref="S18:S19"/>
    <mergeCell ref="T18:T19"/>
    <mergeCell ref="U18:U19"/>
    <mergeCell ref="V3:V4"/>
    <mergeCell ref="Z3:Z4"/>
    <mergeCell ref="AA3:AB3"/>
    <mergeCell ref="AC39:AD39"/>
    <mergeCell ref="AE39:AF39"/>
    <mergeCell ref="AG39:AH39"/>
    <mergeCell ref="AI18:AJ18"/>
    <mergeCell ref="K38:Y38"/>
    <mergeCell ref="K39:K40"/>
    <mergeCell ref="L39:L40"/>
    <mergeCell ref="M39:M40"/>
    <mergeCell ref="N39:N40"/>
    <mergeCell ref="O39:O40"/>
    <mergeCell ref="S39:S40"/>
    <mergeCell ref="T39:T40"/>
    <mergeCell ref="U39:U40"/>
    <mergeCell ref="V18:V19"/>
    <mergeCell ref="Z18:Z19"/>
    <mergeCell ref="AA18:AB18"/>
    <mergeCell ref="K71:K72"/>
    <mergeCell ref="L71:L72"/>
    <mergeCell ref="M71:M72"/>
    <mergeCell ref="AI39:AJ39"/>
    <mergeCell ref="K58:Y58"/>
    <mergeCell ref="K59:K60"/>
    <mergeCell ref="L59:L60"/>
    <mergeCell ref="M59:M60"/>
    <mergeCell ref="N59:N60"/>
    <mergeCell ref="O59:O60"/>
    <mergeCell ref="S59:S60"/>
    <mergeCell ref="T59:T60"/>
    <mergeCell ref="U59:U60"/>
    <mergeCell ref="V39:V40"/>
    <mergeCell ref="Z39:Z40"/>
    <mergeCell ref="AA39:AB39"/>
    <mergeCell ref="K70:Y70"/>
    <mergeCell ref="V59:V60"/>
    <mergeCell ref="Z59:Z60"/>
    <mergeCell ref="AA59:AB59"/>
    <mergeCell ref="AC59:AD59"/>
    <mergeCell ref="AI59:AJ59"/>
    <mergeCell ref="K61:K68"/>
    <mergeCell ref="L61:L68"/>
    <mergeCell ref="A64:G64"/>
    <mergeCell ref="A66:G66"/>
    <mergeCell ref="AE59:AF59"/>
    <mergeCell ref="AG59:AH59"/>
    <mergeCell ref="N71:N72"/>
    <mergeCell ref="O71:O72"/>
    <mergeCell ref="AE71:AF71"/>
    <mergeCell ref="AG71:AH71"/>
    <mergeCell ref="AI71:AJ71"/>
    <mergeCell ref="T71:T72"/>
    <mergeCell ref="U71:U72"/>
    <mergeCell ref="V71:V72"/>
    <mergeCell ref="Z71:Z72"/>
    <mergeCell ref="AA71:AB71"/>
    <mergeCell ref="AC71:AD71"/>
    <mergeCell ref="S71:S72"/>
  </mergeCells>
  <conditionalFormatting sqref="E13">
    <cfRule type="containsText" dxfId="1602" priority="10" operator="containsText" text="N/A">
      <formula>NOT(ISERROR(SEARCH("N/A",E13)))</formula>
    </cfRule>
    <cfRule type="containsText" dxfId="1601" priority="11" operator="containsText" text="O">
      <formula>NOT(ISERROR(SEARCH("O",E13)))</formula>
    </cfRule>
    <cfRule type="containsText" dxfId="1600" priority="12" operator="containsText" text="M">
      <formula>NOT(ISERROR(SEARCH("M",E13)))</formula>
    </cfRule>
  </conditionalFormatting>
  <conditionalFormatting sqref="C46:G46">
    <cfRule type="containsText" dxfId="1599" priority="19" operator="containsText" text="O">
      <formula>NOT(ISERROR(SEARCH("O",C46)))</formula>
    </cfRule>
  </conditionalFormatting>
  <conditionalFormatting sqref="C46:G46">
    <cfRule type="containsText" dxfId="1598" priority="16" operator="containsText" text="N/A">
      <formula>NOT(ISERROR(SEARCH("N/A",C46)))</formula>
    </cfRule>
    <cfRule type="containsText" dxfId="1597" priority="17" operator="containsText" text="Blank">
      <formula>NOT(ISERROR(SEARCH("Blank",C46)))</formula>
    </cfRule>
    <cfRule type="containsText" dxfId="1596" priority="18" operator="containsText" text="M">
      <formula>NOT(ISERROR(SEARCH("M",C46)))</formula>
    </cfRule>
  </conditionalFormatting>
  <conditionalFormatting sqref="E12">
    <cfRule type="containsText" dxfId="1595" priority="13" operator="containsText" text="N/A">
      <formula>NOT(ISERROR(SEARCH("N/A",E12)))</formula>
    </cfRule>
    <cfRule type="containsText" dxfId="1594" priority="14" operator="containsText" text="O">
      <formula>NOT(ISERROR(SEARCH("O",E12)))</formula>
    </cfRule>
    <cfRule type="containsText" dxfId="1593" priority="15" operator="containsText" text="M">
      <formula>NOT(ISERROR(SEARCH("M",E12)))</formula>
    </cfRule>
  </conditionalFormatting>
  <conditionalFormatting sqref="C7:H7">
    <cfRule type="containsText" dxfId="1592" priority="7" operator="containsText" text="N/A">
      <formula>NOT(ISERROR(SEARCH("N/A",C7)))</formula>
    </cfRule>
    <cfRule type="containsText" dxfId="1591" priority="8" operator="containsText" text="Blank">
      <formula>NOT(ISERROR(SEARCH("Blank",C7)))</formula>
    </cfRule>
    <cfRule type="containsText" dxfId="1590" priority="9" operator="containsText" text="M">
      <formula>NOT(ISERROR(SEARCH("M",C7)))</formula>
    </cfRule>
  </conditionalFormatting>
  <conditionalFormatting sqref="Z5 Z52:Z56 Z41:Z44 Z46:Z50 Z20:Z36">
    <cfRule type="cellIs" dxfId="1589" priority="6" operator="greaterThan">
      <formula>0</formula>
    </cfRule>
  </conditionalFormatting>
  <conditionalFormatting sqref="Z6:Z15">
    <cfRule type="cellIs" dxfId="1588" priority="5" operator="greaterThan">
      <formula>0</formula>
    </cfRule>
  </conditionalFormatting>
  <conditionalFormatting sqref="Z61:Z68">
    <cfRule type="cellIs" dxfId="1587" priority="4" operator="greaterThan">
      <formula>0</formula>
    </cfRule>
  </conditionalFormatting>
  <conditionalFormatting sqref="Z73:Z76">
    <cfRule type="cellIs" dxfId="1586" priority="3" operator="greaterThan">
      <formula>0</formula>
    </cfRule>
  </conditionalFormatting>
  <conditionalFormatting sqref="Z51">
    <cfRule type="cellIs" dxfId="1585" priority="2" operator="greaterThan">
      <formula>0</formula>
    </cfRule>
  </conditionalFormatting>
  <conditionalFormatting sqref="Z45">
    <cfRule type="cellIs" dxfId="1584" priority="1" operator="greaterThan">
      <formula>0</formula>
    </cfRule>
  </conditionalFormatting>
  <dataValidations count="3">
    <dataValidation type="list" allowBlank="1" showInputMessage="1" showErrorMessage="1" sqref="W1:W1048576">
      <formula1>"Y, N"</formula1>
    </dataValidation>
    <dataValidation type="list" allowBlank="1" showInputMessage="1" showErrorMessage="1" sqref="T1:T1048576">
      <formula1>"M, O, N/A"</formula1>
    </dataValidation>
    <dataValidation type="list" allowBlank="1" showInputMessage="1" showErrorMessage="1" sqref="V1:V1048576">
      <formula1>"Passed, Failed, N/A"</formula1>
    </dataValidation>
  </dataValidations>
  <hyperlinks>
    <hyperlink ref="Y5" r:id="rId1" display="http://collab.lge.com/main/x/gOGHLw"/>
    <hyperlink ref="Y8" r:id="rId2" display="http://collab.lge.com/main/x/AocBNg"/>
    <hyperlink ref="Y9" r:id="rId3"/>
    <hyperlink ref="Y20" r:id="rId4"/>
    <hyperlink ref="Y21" r:id="rId5"/>
    <hyperlink ref="Y23" r:id="rId6"/>
    <hyperlink ref="Y31" r:id="rId7"/>
    <hyperlink ref="Y32" r:id="rId8"/>
    <hyperlink ref="Y35" r:id="rId9"/>
    <hyperlink ref="Y42" r:id="rId10"/>
    <hyperlink ref="Y43" r:id="rId11" display="http://collab.lge.com/main/x/j9smN"/>
    <hyperlink ref="Y44" r:id="rId12"/>
    <hyperlink ref="Y46" r:id="rId13"/>
    <hyperlink ref="Y56" r:id="rId14"/>
    <hyperlink ref="Y36" r:id="rId15"/>
    <hyperlink ref="Y54" r:id="rId16"/>
    <hyperlink ref="Y12" r:id="rId17"/>
    <hyperlink ref="Y45" r:id="rId18"/>
  </hyperlinks>
  <pageMargins left="0.25" right="0" top="0.25" bottom="0.25" header="0.3" footer="0"/>
  <pageSetup scale="30" fitToHeight="0" orientation="landscape" r:id="rId19"/>
  <drawing r:id="rId20"/>
  <legacyDrawing r:id="rId21"/>
  <controls>
    <mc:AlternateContent xmlns:mc="http://schemas.openxmlformats.org/markup-compatibility/2006">
      <mc:Choice Requires="x14">
        <control shapeId="1228801" r:id="rId22" name="CommandButton1">
          <controlPr defaultSize="0" autoLine="0" r:id="rId23">
            <anchor moveWithCells="1">
              <from>
                <xdr:col>8</xdr:col>
                <xdr:colOff>114300</xdr:colOff>
                <xdr:row>14</xdr:row>
                <xdr:rowOff>0</xdr:rowOff>
              </from>
              <to>
                <xdr:col>9</xdr:col>
                <xdr:colOff>403860</xdr:colOff>
                <xdr:row>15</xdr:row>
                <xdr:rowOff>0</xdr:rowOff>
              </to>
            </anchor>
          </controlPr>
        </control>
      </mc:Choice>
      <mc:Fallback>
        <control shapeId="1228801" r:id="rId22" name="CommandButton1"/>
      </mc:Fallback>
    </mc:AlternateContent>
    <mc:AlternateContent xmlns:mc="http://schemas.openxmlformats.org/markup-compatibility/2006">
      <mc:Choice Requires="x14">
        <control shapeId="1228802" r:id="rId24" name="CommandButton2">
          <controlPr defaultSize="0" autoLine="0" r:id="rId25">
            <anchor moveWithCells="1">
              <from>
                <xdr:col>8</xdr:col>
                <xdr:colOff>106680</xdr:colOff>
                <xdr:row>22</xdr:row>
                <xdr:rowOff>76200</xdr:rowOff>
              </from>
              <to>
                <xdr:col>9</xdr:col>
                <xdr:colOff>426720</xdr:colOff>
                <xdr:row>25</xdr:row>
                <xdr:rowOff>38100</xdr:rowOff>
              </to>
            </anchor>
          </controlPr>
        </control>
      </mc:Choice>
      <mc:Fallback>
        <control shapeId="1228802" r:id="rId24" name="CommandButton2"/>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theme="7" tint="0.79998168889431442"/>
    <pageSetUpPr fitToPage="1"/>
  </sheetPr>
  <dimension ref="A1:AN196"/>
  <sheetViews>
    <sheetView showGridLines="0" topLeftCell="A4" zoomScale="70" zoomScaleNormal="70" workbookViewId="0">
      <selection activeCell="F26" sqref="F26"/>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8.88671875" style="883" customWidth="1"/>
    <col min="19" max="19" width="16.6640625" style="883" customWidth="1"/>
    <col min="20" max="20" width="7.5546875" style="883" customWidth="1"/>
    <col min="21" max="21" width="11" style="883" customWidth="1"/>
    <col min="22" max="22" width="10.44140625" style="883" customWidth="1"/>
    <col min="23" max="23" width="12.44140625" style="883" customWidth="1"/>
    <col min="24" max="24" width="15.109375" style="883" customWidth="1"/>
    <col min="25" max="25" width="18.5546875" style="883" customWidth="1"/>
    <col min="26" max="40" width="9.109375" style="883"/>
    <col min="41" max="16384" width="9.109375" style="884"/>
  </cols>
  <sheetData>
    <row r="1" spans="1:36" ht="23.4" x14ac:dyDescent="0.45">
      <c r="A1" s="1188" t="s">
        <v>82</v>
      </c>
      <c r="B1" s="1189"/>
      <c r="C1" s="1189"/>
      <c r="D1" s="1189"/>
      <c r="E1" s="1189"/>
      <c r="F1" s="1189"/>
      <c r="G1" s="1189"/>
      <c r="H1" s="1189"/>
      <c r="K1" s="1193" t="s">
        <v>401</v>
      </c>
      <c r="L1" s="1194"/>
      <c r="M1" s="1194"/>
      <c r="N1" s="1194"/>
      <c r="O1" s="1194"/>
      <c r="P1" s="1194"/>
      <c r="Q1" s="1194"/>
      <c r="R1" s="1194"/>
      <c r="S1" s="1194"/>
      <c r="T1" s="1194"/>
      <c r="U1" s="1194"/>
      <c r="V1" s="1194"/>
      <c r="W1" s="1194"/>
      <c r="X1" s="1194"/>
      <c r="Y1" s="1195"/>
      <c r="Z1" s="985"/>
      <c r="AA1" s="1026"/>
      <c r="AB1" s="1026"/>
      <c r="AC1" s="1026"/>
      <c r="AD1" s="1026"/>
      <c r="AE1" s="1026"/>
      <c r="AF1" s="1026"/>
      <c r="AG1" s="1026"/>
      <c r="AH1" s="1026"/>
      <c r="AI1" s="1026"/>
      <c r="AJ1" s="1026"/>
    </row>
    <row r="2" spans="1:36" ht="23.4" customHeight="1" x14ac:dyDescent="0.3">
      <c r="A2" s="932" t="s">
        <v>367</v>
      </c>
      <c r="B2" s="997" t="s">
        <v>261</v>
      </c>
      <c r="C2" s="884"/>
      <c r="D2" s="884"/>
      <c r="E2" s="884"/>
      <c r="F2" s="884"/>
      <c r="G2" s="884"/>
      <c r="H2" s="884"/>
      <c r="K2" s="1209" t="s">
        <v>133</v>
      </c>
      <c r="L2" s="1209" t="s">
        <v>91</v>
      </c>
      <c r="M2" s="1182" t="s">
        <v>75</v>
      </c>
      <c r="N2" s="1190" t="s">
        <v>134</v>
      </c>
      <c r="O2" s="1209" t="s">
        <v>135</v>
      </c>
      <c r="P2" s="1038" t="s">
        <v>136</v>
      </c>
      <c r="Q2" s="1038" t="s">
        <v>137</v>
      </c>
      <c r="R2" s="1038" t="s">
        <v>138</v>
      </c>
      <c r="S2" s="1210" t="s">
        <v>139</v>
      </c>
      <c r="T2" s="1191" t="s">
        <v>344</v>
      </c>
      <c r="U2" s="1191" t="s">
        <v>342</v>
      </c>
      <c r="V2" s="1191" t="s">
        <v>343</v>
      </c>
      <c r="W2" s="1027" t="s">
        <v>375</v>
      </c>
      <c r="X2" s="1027" t="s">
        <v>376</v>
      </c>
      <c r="Y2" s="1038"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42795</v>
      </c>
      <c r="C3" s="950"/>
      <c r="D3" s="884"/>
      <c r="E3" s="884"/>
      <c r="F3" s="884"/>
      <c r="G3" s="884"/>
      <c r="H3" s="884"/>
      <c r="K3" s="1197"/>
      <c r="L3" s="1197"/>
      <c r="M3" s="1183"/>
      <c r="N3" s="1185"/>
      <c r="O3" s="1197"/>
      <c r="P3" s="888" t="s">
        <v>141</v>
      </c>
      <c r="Q3" s="1031"/>
      <c r="R3" s="1031"/>
      <c r="S3" s="1210"/>
      <c r="T3" s="1191"/>
      <c r="U3" s="1191"/>
      <c r="V3" s="1191"/>
      <c r="W3" s="1027"/>
      <c r="X3" s="1027"/>
      <c r="Y3" s="1031"/>
      <c r="Z3" s="1187"/>
      <c r="AA3" s="1023" t="s">
        <v>672</v>
      </c>
      <c r="AB3" s="1023" t="s">
        <v>673</v>
      </c>
      <c r="AC3" s="1023" t="s">
        <v>672</v>
      </c>
      <c r="AD3" s="1023" t="s">
        <v>673</v>
      </c>
      <c r="AE3" s="1023" t="s">
        <v>672</v>
      </c>
      <c r="AF3" s="1023" t="s">
        <v>673</v>
      </c>
      <c r="AG3" s="1023" t="s">
        <v>672</v>
      </c>
      <c r="AH3" s="1023" t="s">
        <v>673</v>
      </c>
      <c r="AI3" s="1023" t="s">
        <v>672</v>
      </c>
      <c r="AJ3" s="1023" t="s">
        <v>673</v>
      </c>
    </row>
    <row r="4" spans="1:36" ht="12.75" customHeight="1" x14ac:dyDescent="0.3">
      <c r="A4" s="932" t="s">
        <v>368</v>
      </c>
      <c r="B4" s="949">
        <f ca="1">DATEDIF(B3,TODAY(),"D")/365</f>
        <v>3.6958904109589041</v>
      </c>
      <c r="C4" s="884"/>
      <c r="D4" s="884"/>
      <c r="E4" s="884"/>
      <c r="F4" s="884"/>
      <c r="G4" s="884"/>
      <c r="H4" s="884"/>
      <c r="K4" s="1028" t="s">
        <v>142</v>
      </c>
      <c r="L4" s="1028" t="s">
        <v>143</v>
      </c>
      <c r="M4" s="934" t="s">
        <v>5</v>
      </c>
      <c r="N4" s="929" t="s">
        <v>144</v>
      </c>
      <c r="O4" s="924" t="s">
        <v>372</v>
      </c>
      <c r="P4" s="964" t="s">
        <v>145</v>
      </c>
      <c r="Q4" s="964" t="s">
        <v>146</v>
      </c>
      <c r="R4" s="962" t="s">
        <v>147</v>
      </c>
      <c r="S4" s="889"/>
      <c r="T4" s="997"/>
      <c r="U4" s="997"/>
      <c r="V4" s="997" t="s">
        <v>374</v>
      </c>
      <c r="W4" s="997"/>
      <c r="X4" s="997"/>
      <c r="Y4" s="1042" t="s">
        <v>148</v>
      </c>
      <c r="Z4" s="981">
        <f ca="1">DATEDIF(AA4,AB4,"m")/12+DATEDIF(AC4,AD4,"m")/12+DATEDIF(AE4,AF4,"m")/12+DATEDIF(AG4,AH4,"m")/12+DATEDIF(AI4,AJ4,"m")/12</f>
        <v>3.5</v>
      </c>
      <c r="AA4" s="982">
        <v>42856</v>
      </c>
      <c r="AB4" s="982">
        <f ca="1">TODAY()</f>
        <v>44144</v>
      </c>
      <c r="AC4" s="982"/>
      <c r="AD4" s="982"/>
      <c r="AE4" s="980"/>
      <c r="AF4" s="980"/>
      <c r="AG4" s="980"/>
      <c r="AH4" s="980"/>
      <c r="AI4" s="980"/>
      <c r="AJ4" s="980"/>
    </row>
    <row r="5" spans="1:36" ht="12.75" customHeight="1" x14ac:dyDescent="0.3">
      <c r="A5" s="932" t="s">
        <v>387</v>
      </c>
      <c r="B5" s="949">
        <v>10</v>
      </c>
      <c r="C5" s="951"/>
      <c r="D5" s="884"/>
      <c r="E5" s="884"/>
      <c r="F5" s="884"/>
      <c r="G5" s="884"/>
      <c r="H5" s="884"/>
      <c r="K5" s="1029"/>
      <c r="L5" s="1029"/>
      <c r="M5" s="934" t="s">
        <v>5</v>
      </c>
      <c r="N5" s="929" t="s">
        <v>144</v>
      </c>
      <c r="O5" s="924" t="s">
        <v>373</v>
      </c>
      <c r="P5" s="966"/>
      <c r="Q5" s="965" t="s">
        <v>150</v>
      </c>
      <c r="R5" s="963" t="s">
        <v>151</v>
      </c>
      <c r="S5" s="889"/>
      <c r="T5" s="997"/>
      <c r="U5" s="997"/>
      <c r="V5" s="997" t="s">
        <v>374</v>
      </c>
      <c r="W5" s="997"/>
      <c r="X5" s="997"/>
      <c r="Y5" s="1043"/>
      <c r="Z5" s="981">
        <f t="shared" ref="Z5:Z14" ca="1" si="0">DATEDIF(AA5,AB5,"m")/12+DATEDIF(AC5,AD5,"m")/12+DATEDIF(AE5,AF5,"m")/12+DATEDIF(AG5,AH5,"m")/12+DATEDIF(AI5,AJ5,"m")/12</f>
        <v>3.5</v>
      </c>
      <c r="AA5" s="982">
        <v>42856</v>
      </c>
      <c r="AB5" s="982">
        <f ca="1">TODAY()</f>
        <v>44144</v>
      </c>
      <c r="AC5" s="982"/>
      <c r="AD5" s="982"/>
      <c r="AE5" s="980"/>
      <c r="AF5" s="980"/>
      <c r="AG5" s="980"/>
      <c r="AH5" s="980"/>
      <c r="AI5" s="980"/>
      <c r="AJ5" s="980"/>
    </row>
    <row r="6" spans="1:36" ht="28.2" thickBot="1" x14ac:dyDescent="0.35">
      <c r="A6" s="932" t="s">
        <v>388</v>
      </c>
      <c r="B6" s="949">
        <f ca="1">B4+B5</f>
        <v>13.695890410958905</v>
      </c>
      <c r="C6" s="951"/>
      <c r="K6" s="1029"/>
      <c r="L6" s="1029"/>
      <c r="M6" s="934" t="s">
        <v>5</v>
      </c>
      <c r="N6" s="891" t="s">
        <v>149</v>
      </c>
      <c r="O6" s="918" t="s">
        <v>149</v>
      </c>
      <c r="P6" s="966"/>
      <c r="Q6" s="892" t="s">
        <v>150</v>
      </c>
      <c r="R6" s="893" t="s">
        <v>151</v>
      </c>
      <c r="S6" s="889"/>
      <c r="T6" s="997"/>
      <c r="U6" s="997"/>
      <c r="V6" s="997" t="s">
        <v>374</v>
      </c>
      <c r="W6" s="997"/>
      <c r="X6" s="997"/>
      <c r="Y6" s="894" t="s">
        <v>152</v>
      </c>
      <c r="Z6" s="981">
        <f t="shared" ca="1" si="0"/>
        <v>3.5</v>
      </c>
      <c r="AA6" s="982">
        <v>42856</v>
      </c>
      <c r="AB6" s="982">
        <f ca="1">TODAY()</f>
        <v>44144</v>
      </c>
      <c r="AC6" s="982"/>
      <c r="AD6" s="982"/>
      <c r="AE6" s="980"/>
      <c r="AF6" s="980"/>
      <c r="AG6" s="980"/>
      <c r="AH6" s="980"/>
      <c r="AI6" s="980"/>
      <c r="AJ6" s="980"/>
    </row>
    <row r="7" spans="1:36" ht="14.4" customHeight="1"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966"/>
      <c r="Q7" s="964" t="s">
        <v>247</v>
      </c>
      <c r="R7" s="962" t="s">
        <v>154</v>
      </c>
      <c r="S7" s="889"/>
      <c r="T7" s="997"/>
      <c r="U7" s="997"/>
      <c r="V7" s="997" t="s">
        <v>374</v>
      </c>
      <c r="W7" s="997"/>
      <c r="X7" s="997"/>
      <c r="Y7" s="1042" t="s">
        <v>248</v>
      </c>
      <c r="Z7" s="981">
        <f t="shared" ca="1" si="0"/>
        <v>3.5</v>
      </c>
      <c r="AA7" s="982">
        <v>42856</v>
      </c>
      <c r="AB7" s="982">
        <f ca="1">TODAY()</f>
        <v>44144</v>
      </c>
      <c r="AC7" s="982"/>
      <c r="AD7" s="982"/>
      <c r="AE7" s="980"/>
      <c r="AF7" s="980"/>
      <c r="AG7" s="980"/>
      <c r="AH7" s="980"/>
      <c r="AI7" s="980"/>
      <c r="AJ7" s="980"/>
    </row>
    <row r="8" spans="1:36" ht="27.6" customHeight="1" x14ac:dyDescent="0.3">
      <c r="A8" s="937" t="s">
        <v>56</v>
      </c>
      <c r="B8" s="938" t="s">
        <v>182</v>
      </c>
      <c r="C8" s="1003"/>
      <c r="D8" s="1002"/>
      <c r="E8" s="1002" t="s">
        <v>77</v>
      </c>
      <c r="F8" s="1002"/>
      <c r="G8" s="1002"/>
      <c r="H8" s="939">
        <f>IF(C8&lt;&gt;"",'[2]CBL Score Standard'!$D64,IF(D8&lt;&gt;"",SUM('[2]CBL Score Standard'!$D64:$E64),IF(E8&lt;&gt;"",SUM('[2]CBL Score Standard'!$D64:$F64),IF(F8&lt;&gt;"",SUM('[2]CBL Score Standard'!$D64:$G64),IF(G8&lt;&gt;"",SUM('[2]CBL Score Standard'!$D64:$H64,0))))))</f>
        <v>7.468064199148379E-2</v>
      </c>
      <c r="K8" s="1029"/>
      <c r="L8" s="1029"/>
      <c r="M8" s="934" t="s">
        <v>5</v>
      </c>
      <c r="N8" s="931" t="s">
        <v>144</v>
      </c>
      <c r="O8" s="896" t="s">
        <v>517</v>
      </c>
      <c r="P8" s="966"/>
      <c r="Q8" s="892" t="s">
        <v>153</v>
      </c>
      <c r="R8" s="893" t="s">
        <v>156</v>
      </c>
      <c r="S8" s="889"/>
      <c r="T8" s="997"/>
      <c r="U8" s="997"/>
      <c r="V8" s="997"/>
      <c r="W8" s="997"/>
      <c r="X8" s="997"/>
      <c r="Y8" s="897" t="s">
        <v>157</v>
      </c>
      <c r="Z8" s="981">
        <f t="shared" si="0"/>
        <v>0</v>
      </c>
      <c r="AA8" s="982"/>
      <c r="AB8" s="982"/>
      <c r="AC8" s="982"/>
      <c r="AD8" s="982"/>
      <c r="AE8" s="980"/>
      <c r="AF8" s="980"/>
      <c r="AG8" s="980"/>
      <c r="AH8" s="980"/>
      <c r="AI8" s="980"/>
      <c r="AJ8" s="980"/>
    </row>
    <row r="9" spans="1:36" ht="13.8" customHeight="1" x14ac:dyDescent="0.3">
      <c r="A9" s="940" t="s">
        <v>56</v>
      </c>
      <c r="B9" s="933" t="s">
        <v>427</v>
      </c>
      <c r="C9" s="1003"/>
      <c r="D9" s="1002"/>
      <c r="E9" s="1002" t="s">
        <v>77</v>
      </c>
      <c r="F9" s="1002"/>
      <c r="G9" s="1002"/>
      <c r="H9" s="939">
        <f>IF(C9&lt;&gt;"",'[2]CBL Score Standard'!$D65,IF(D9&lt;&gt;"",SUM('[2]CBL Score Standard'!$D65:$E65),IF(E9&lt;&gt;"",SUM('[2]CBL Score Standard'!$D65:$F65),IF(F9&lt;&gt;"",SUM('[2]CBL Score Standard'!$D65:$G65),IF(G9&lt;&gt;"",SUM('[2]CBL Score Standard'!$D65:$H65,0))))))</f>
        <v>7.468064199148379E-2</v>
      </c>
      <c r="K9" s="1029"/>
      <c r="L9" s="1029"/>
      <c r="M9" s="934" t="s">
        <v>5</v>
      </c>
      <c r="N9" s="931" t="s">
        <v>144</v>
      </c>
      <c r="O9" s="896" t="s">
        <v>661</v>
      </c>
      <c r="P9" s="966"/>
      <c r="Q9" s="892" t="s">
        <v>155</v>
      </c>
      <c r="R9" s="893" t="s">
        <v>158</v>
      </c>
      <c r="S9" s="889"/>
      <c r="T9" s="997"/>
      <c r="U9" s="997"/>
      <c r="V9" s="997"/>
      <c r="W9" s="997"/>
      <c r="X9" s="997"/>
      <c r="Y9" s="894" t="s">
        <v>159</v>
      </c>
      <c r="Z9" s="981">
        <f t="shared" si="0"/>
        <v>0</v>
      </c>
      <c r="AA9" s="982"/>
      <c r="AB9" s="982"/>
      <c r="AC9" s="982"/>
      <c r="AD9" s="982"/>
      <c r="AE9" s="980"/>
      <c r="AF9" s="980"/>
      <c r="AG9" s="980"/>
      <c r="AH9" s="980"/>
      <c r="AI9" s="980"/>
      <c r="AJ9" s="980"/>
    </row>
    <row r="10" spans="1:36" ht="13.8" customHeight="1" x14ac:dyDescent="0.3">
      <c r="A10" s="940" t="s">
        <v>56</v>
      </c>
      <c r="B10" s="933" t="s">
        <v>663</v>
      </c>
      <c r="C10" s="1003"/>
      <c r="D10" s="1003"/>
      <c r="E10" s="1002"/>
      <c r="F10" s="1002" t="s">
        <v>77</v>
      </c>
      <c r="G10" s="1002"/>
      <c r="H10" s="939">
        <f>IF(C10&lt;&gt;"",'[2]CBL Score Standard'!$D66,IF(D10&lt;&gt;"",SUM('[2]CBL Score Standard'!$D66:$E66),IF(E10&lt;&gt;"",SUM('[2]CBL Score Standard'!$D66:$F66),IF(F10&lt;&gt;"",SUM('[2]CBL Score Standard'!$D66:$G66),IF(G10&lt;&gt;"",SUM('[2]CBL Score Standard'!$D66:$H66,0))))))</f>
        <v>4.9445609829187893E-2</v>
      </c>
      <c r="K10" s="1029"/>
      <c r="L10" s="1029"/>
      <c r="M10" s="934" t="s">
        <v>5</v>
      </c>
      <c r="N10" s="931" t="s">
        <v>144</v>
      </c>
      <c r="O10" s="896" t="s">
        <v>662</v>
      </c>
      <c r="P10" s="966"/>
      <c r="Q10" s="976" t="s">
        <v>659</v>
      </c>
      <c r="R10" s="976" t="s">
        <v>278</v>
      </c>
      <c r="S10" s="889"/>
      <c r="T10" s="997"/>
      <c r="U10" s="997"/>
      <c r="V10" s="997" t="str">
        <f t="shared" ref="V10:V12" si="1">IF(AND(W10="Y",X10="Y"),"Passed",IF(T10="M","Passed", ""))</f>
        <v/>
      </c>
      <c r="W10" s="997"/>
      <c r="X10" s="997"/>
      <c r="Y10" s="899" t="s">
        <v>160</v>
      </c>
      <c r="Z10" s="981">
        <f t="shared" si="0"/>
        <v>0</v>
      </c>
      <c r="AA10" s="982"/>
      <c r="AB10" s="982"/>
      <c r="AC10" s="982"/>
      <c r="AD10" s="982"/>
      <c r="AE10" s="980"/>
      <c r="AF10" s="980"/>
      <c r="AG10" s="980"/>
      <c r="AH10" s="980"/>
      <c r="AI10" s="980"/>
      <c r="AJ10" s="980"/>
    </row>
    <row r="11" spans="1:36" ht="13.8" customHeight="1" x14ac:dyDescent="0.3">
      <c r="A11" s="940" t="s">
        <v>56</v>
      </c>
      <c r="B11" s="933" t="s">
        <v>215</v>
      </c>
      <c r="C11" s="1003"/>
      <c r="D11" s="1003"/>
      <c r="E11" s="1002"/>
      <c r="F11" s="1002" t="s">
        <v>77</v>
      </c>
      <c r="G11" s="1002"/>
      <c r="H11" s="939">
        <f>IF(C11&lt;&gt;"",'[2]CBL Score Standard'!$D67,IF(D11&lt;&gt;"",SUM('[2]CBL Score Standard'!$D67:$E67),IF(E11&lt;&gt;"",SUM('[2]CBL Score Standard'!$D67:$F67),IF(F11&lt;&gt;"",SUM('[2]CBL Score Standard'!$D67:$G67),IF(G11&lt;&gt;"",SUM('[2]CBL Score Standard'!$D67:$H67,0))))))</f>
        <v>4.9445609829187893E-2</v>
      </c>
      <c r="K11" s="1029"/>
      <c r="L11" s="1029"/>
      <c r="M11" s="934" t="s">
        <v>5</v>
      </c>
      <c r="N11" s="889" t="s">
        <v>31</v>
      </c>
      <c r="O11" s="925" t="s">
        <v>175</v>
      </c>
      <c r="P11" s="1029"/>
      <c r="Q11" s="890" t="s">
        <v>383</v>
      </c>
      <c r="R11" s="893" t="s">
        <v>176</v>
      </c>
      <c r="S11" s="889"/>
      <c r="T11" s="997"/>
      <c r="U11" s="997"/>
      <c r="V11" s="997" t="str">
        <f t="shared" si="1"/>
        <v/>
      </c>
      <c r="W11" s="997"/>
      <c r="X11" s="997"/>
      <c r="Y11" s="897" t="s">
        <v>177</v>
      </c>
      <c r="Z11" s="981">
        <f t="shared" si="0"/>
        <v>0</v>
      </c>
      <c r="AA11" s="982"/>
      <c r="AB11" s="982"/>
      <c r="AC11" s="982"/>
      <c r="AD11" s="982"/>
      <c r="AE11" s="980"/>
      <c r="AF11" s="980"/>
      <c r="AG11" s="980"/>
      <c r="AH11" s="980"/>
      <c r="AI11" s="980"/>
      <c r="AJ11" s="980"/>
    </row>
    <row r="12" spans="1:36" ht="13.8" customHeight="1" x14ac:dyDescent="0.3">
      <c r="A12" s="940" t="s">
        <v>63</v>
      </c>
      <c r="B12" s="933" t="s">
        <v>236</v>
      </c>
      <c r="C12" s="1003"/>
      <c r="D12" s="1003"/>
      <c r="E12" s="1006" t="s">
        <v>77</v>
      </c>
      <c r="F12" s="1002"/>
      <c r="G12" s="1002"/>
      <c r="H12" s="939">
        <f>IF(C12&lt;&gt;"",'[2]CBL Score Standard'!$D68,IF(D12&lt;&gt;"",SUM('[2]CBL Score Standard'!$D68:$E68),IF(E12&lt;&gt;"",SUM('[2]CBL Score Standard'!$D68:$F68),IF(F12&lt;&gt;"",SUM('[2]CBL Score Standard'!$D68:$G68),IF(G12&lt;&gt;"",SUM('[2]CBL Score Standard'!$D68:$H68,0))))))</f>
        <v>0</v>
      </c>
      <c r="K12" s="1029"/>
      <c r="L12" s="1029"/>
      <c r="M12" s="934" t="s">
        <v>5</v>
      </c>
      <c r="N12" s="931" t="s">
        <v>31</v>
      </c>
      <c r="O12" s="896" t="s">
        <v>660</v>
      </c>
      <c r="P12" s="995">
        <v>43613</v>
      </c>
      <c r="Q12" s="892" t="s">
        <v>167</v>
      </c>
      <c r="R12" s="893" t="s">
        <v>168</v>
      </c>
      <c r="S12" s="889"/>
      <c r="T12" s="997"/>
      <c r="U12" s="997"/>
      <c r="V12" s="997" t="str">
        <f t="shared" si="1"/>
        <v/>
      </c>
      <c r="W12" s="997"/>
      <c r="X12" s="997"/>
      <c r="Y12" s="894"/>
      <c r="Z12" s="981">
        <f t="shared" si="0"/>
        <v>0</v>
      </c>
      <c r="AA12" s="982"/>
      <c r="AB12" s="982"/>
      <c r="AC12" s="982"/>
      <c r="AD12" s="982"/>
      <c r="AE12" s="980"/>
      <c r="AF12" s="980"/>
      <c r="AG12" s="980"/>
      <c r="AH12" s="980"/>
      <c r="AI12" s="980"/>
      <c r="AJ12" s="980"/>
    </row>
    <row r="13" spans="1:36" ht="13.8" customHeight="1" x14ac:dyDescent="0.3">
      <c r="A13" s="940" t="s">
        <v>63</v>
      </c>
      <c r="B13" s="933" t="s">
        <v>244</v>
      </c>
      <c r="C13" s="1003"/>
      <c r="D13" s="1003"/>
      <c r="E13" s="1003" t="s">
        <v>77</v>
      </c>
      <c r="F13" s="1003"/>
      <c r="G13" s="1002"/>
      <c r="H13" s="939">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892" t="s">
        <v>230</v>
      </c>
      <c r="Q13" s="892" t="s">
        <v>230</v>
      </c>
      <c r="R13" s="893" t="s">
        <v>230</v>
      </c>
      <c r="S13" s="889" t="s">
        <v>261</v>
      </c>
      <c r="T13" s="997" t="s">
        <v>72</v>
      </c>
      <c r="U13" s="999">
        <v>44063</v>
      </c>
      <c r="V13" s="997" t="s">
        <v>374</v>
      </c>
      <c r="W13" s="997"/>
      <c r="X13" s="997"/>
      <c r="Y13" s="894" t="s">
        <v>169</v>
      </c>
      <c r="Z13" s="981">
        <f t="shared" si="0"/>
        <v>0</v>
      </c>
      <c r="AA13" s="982"/>
      <c r="AB13" s="982"/>
      <c r="AC13" s="982"/>
      <c r="AD13" s="982"/>
      <c r="AE13" s="980"/>
      <c r="AF13" s="980"/>
      <c r="AG13" s="980"/>
      <c r="AH13" s="980"/>
      <c r="AI13" s="980"/>
      <c r="AJ13" s="980"/>
    </row>
    <row r="14" spans="1:36" ht="13.8" customHeight="1" x14ac:dyDescent="0.3">
      <c r="A14" s="940" t="s">
        <v>55</v>
      </c>
      <c r="B14" s="933" t="s">
        <v>694</v>
      </c>
      <c r="C14" s="1003"/>
      <c r="D14" s="1003"/>
      <c r="E14" s="1002"/>
      <c r="F14" s="1002" t="s">
        <v>77</v>
      </c>
      <c r="G14" s="1002"/>
      <c r="H14" s="939">
        <f>IF(C14&lt;&gt;"",'[2]CBL Score Standard'!$D70,IF(D14&lt;&gt;"",SUM('[2]CBL Score Standard'!$D70:$E70),IF(E14&lt;&gt;"",SUM('[2]CBL Score Standard'!$D70:$F70),IF(F14&lt;&gt;"",SUM('[2]CBL Score Standard'!$D70:$G70),IF(G14&lt;&gt;"",SUM('[2]CBL Score Standard'!$D70:$H70,0))))))</f>
        <v>4.9445609829187893E-2</v>
      </c>
      <c r="K14" s="1030"/>
      <c r="L14" s="1030"/>
      <c r="M14" s="934" t="s">
        <v>5</v>
      </c>
      <c r="N14" s="889" t="s">
        <v>41</v>
      </c>
      <c r="O14" s="923" t="s">
        <v>450</v>
      </c>
      <c r="P14" s="995">
        <v>43627</v>
      </c>
      <c r="Q14" s="892" t="s">
        <v>381</v>
      </c>
      <c r="R14" s="893" t="s">
        <v>382</v>
      </c>
      <c r="S14" s="889"/>
      <c r="T14" s="997"/>
      <c r="U14" s="997"/>
      <c r="V14" s="997" t="s">
        <v>374</v>
      </c>
      <c r="W14" s="997"/>
      <c r="X14" s="997"/>
      <c r="Y14" s="894" t="s">
        <v>163</v>
      </c>
      <c r="Z14" s="981">
        <f t="shared" si="0"/>
        <v>0</v>
      </c>
      <c r="AA14" s="982"/>
      <c r="AB14" s="982"/>
      <c r="AC14" s="982"/>
      <c r="AD14" s="982"/>
      <c r="AE14" s="980"/>
      <c r="AF14" s="980"/>
      <c r="AG14" s="980"/>
      <c r="AH14" s="980"/>
      <c r="AI14" s="980"/>
      <c r="AJ14" s="980"/>
    </row>
    <row r="15" spans="1:36" x14ac:dyDescent="0.3">
      <c r="A15" s="940" t="s">
        <v>55</v>
      </c>
      <c r="B15" s="933" t="s">
        <v>185</v>
      </c>
      <c r="C15" s="1003"/>
      <c r="D15" s="1002"/>
      <c r="E15" s="1002" t="s">
        <v>77</v>
      </c>
      <c r="F15" s="1002"/>
      <c r="G15" s="1002"/>
      <c r="H15" s="939">
        <f>IF(C15&lt;&gt;"",'[2]CBL Score Standard'!$D71,IF(D15&lt;&gt;"",SUM('[2]CBL Score Standard'!$D71:$E71),IF(E15&lt;&gt;"",SUM('[2]CBL Score Standard'!$D71:$F71),IF(F15&lt;&gt;"",SUM('[2]CBL Score Standard'!$D71:$G71),IF(G15&lt;&gt;"",SUM('[2]CBL Score Standard'!$D71:$H71,0))))))</f>
        <v>2.8169014084507043E-2</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D16" s="1003"/>
      <c r="E16" s="1003"/>
      <c r="F16" s="1003" t="s">
        <v>77</v>
      </c>
      <c r="G16" s="1003"/>
      <c r="H16" s="939">
        <f>IF(C16&lt;&gt;"",'[2]CBL Score Standard'!$D72,IF(D16&lt;&gt;"",SUM('[2]CBL Score Standard'!$D72:$E72),IF(E16&lt;&gt;"",SUM('[2]CBL Score Standard'!$D72:$F72),IF(F16&lt;&gt;"",SUM('[2]CBL Score Standard'!$D72:$G72),IF(G16&lt;&gt;"",SUM('[2]CBL Score Standard'!$D72:$H72,0))))))</f>
        <v>0</v>
      </c>
      <c r="K16" s="1193" t="s">
        <v>170</v>
      </c>
      <c r="L16" s="1194"/>
      <c r="M16" s="1194"/>
      <c r="N16" s="1194"/>
      <c r="O16" s="1194"/>
      <c r="P16" s="1194"/>
      <c r="Q16" s="1194"/>
      <c r="R16" s="1194"/>
      <c r="S16" s="1194"/>
      <c r="T16" s="1194"/>
      <c r="U16" s="1194"/>
      <c r="V16" s="1194"/>
      <c r="W16" s="1194"/>
      <c r="X16" s="1194"/>
      <c r="Y16" s="1195"/>
      <c r="Z16" s="985"/>
      <c r="AA16" s="1026"/>
      <c r="AB16" s="1026"/>
      <c r="AC16" s="1026"/>
      <c r="AD16" s="1026"/>
      <c r="AE16" s="1026"/>
      <c r="AF16" s="1026"/>
      <c r="AG16" s="1026"/>
      <c r="AH16" s="1026"/>
      <c r="AI16" s="1026"/>
      <c r="AJ16" s="1026"/>
    </row>
    <row r="17" spans="1:36" ht="23.4" customHeight="1" x14ac:dyDescent="0.3">
      <c r="A17" s="940" t="s">
        <v>55</v>
      </c>
      <c r="B17" s="933" t="s">
        <v>194</v>
      </c>
      <c r="C17" s="1003"/>
      <c r="D17" s="1003"/>
      <c r="E17" s="1003"/>
      <c r="F17" s="1003"/>
      <c r="G17" s="1003"/>
      <c r="H17" s="939" t="b">
        <f>IF(C17&lt;&gt;"",'[2]CBL Score Standard'!$D73,IF(D17&lt;&gt;"",SUM('[2]CBL Score Standard'!$D73:$E73),IF(E17&lt;&gt;"",SUM('[2]CBL Score Standard'!$D73:$F73),IF(F17&lt;&gt;"",SUM('[2]CBL Score Standard'!$D73:$G73),IF(G17&lt;&gt;"",SUM('[2]CBL Score Standard'!$D73:$H73,0))))))</f>
        <v>0</v>
      </c>
      <c r="K17" s="1211" t="s">
        <v>133</v>
      </c>
      <c r="L17" s="1211" t="s">
        <v>91</v>
      </c>
      <c r="M17" s="1182" t="s">
        <v>75</v>
      </c>
      <c r="N17" s="1184" t="s">
        <v>134</v>
      </c>
      <c r="O17" s="1211" t="s">
        <v>135</v>
      </c>
      <c r="P17" s="1037" t="s">
        <v>136</v>
      </c>
      <c r="Q17" s="1037" t="s">
        <v>137</v>
      </c>
      <c r="R17" s="1037" t="s">
        <v>138</v>
      </c>
      <c r="S17" s="1212" t="s">
        <v>139</v>
      </c>
      <c r="T17" s="1191" t="s">
        <v>344</v>
      </c>
      <c r="U17" s="1191" t="s">
        <v>342</v>
      </c>
      <c r="V17" s="1191"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940" t="s">
        <v>55</v>
      </c>
      <c r="B18" s="933" t="s">
        <v>196</v>
      </c>
      <c r="C18" s="1003"/>
      <c r="D18" s="1003"/>
      <c r="E18" s="1003" t="s">
        <v>77</v>
      </c>
      <c r="F18" s="1003"/>
      <c r="G18" s="1003"/>
      <c r="H18" s="939">
        <f>IF(C18&lt;&gt;"",'[2]CBL Score Standard'!$D74,IF(D18&lt;&gt;"",SUM('[2]CBL Score Standard'!$D74:$E74),IF(E18&lt;&gt;"",SUM('[2]CBL Score Standard'!$D74:$F74),IF(F18&lt;&gt;"",SUM('[2]CBL Score Standard'!$D74:$G74),IF(G18&lt;&gt;"",SUM('[2]CBL Score Standard'!$D74:$H74,0))))))</f>
        <v>0</v>
      </c>
      <c r="K18" s="1197"/>
      <c r="L18" s="1197"/>
      <c r="M18" s="1183"/>
      <c r="N18" s="1190"/>
      <c r="O18" s="1197"/>
      <c r="P18" s="888" t="s">
        <v>141</v>
      </c>
      <c r="Q18" s="1031"/>
      <c r="R18" s="1031"/>
      <c r="S18" s="1210"/>
      <c r="T18" s="1191"/>
      <c r="U18" s="1191"/>
      <c r="V18" s="1191"/>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ht="27.6" x14ac:dyDescent="0.3">
      <c r="A19" s="940" t="s">
        <v>55</v>
      </c>
      <c r="B19" s="933" t="s">
        <v>198</v>
      </c>
      <c r="C19" s="1003"/>
      <c r="D19" s="1003"/>
      <c r="E19" s="1003" t="s">
        <v>77</v>
      </c>
      <c r="F19" s="1003"/>
      <c r="G19" s="1003"/>
      <c r="H19" s="939">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028" t="s">
        <v>145</v>
      </c>
      <c r="Q19" s="890" t="s">
        <v>172</v>
      </c>
      <c r="R19" s="893" t="s">
        <v>173</v>
      </c>
      <c r="S19" s="889"/>
      <c r="T19" s="997"/>
      <c r="U19" s="997"/>
      <c r="V19" s="997" t="str">
        <f t="shared" ref="V19:V35" si="2">IF(AND(W19="Y",X19="Y"),"Passed",IF(T19="M","Passed", ""))</f>
        <v/>
      </c>
      <c r="W19" s="997"/>
      <c r="X19" s="997"/>
      <c r="Y19" s="897" t="s">
        <v>174</v>
      </c>
      <c r="Z19" s="981">
        <f t="shared" ref="Z19:Z35" si="3">DATEDIF(AA19,AB19,"m")/12+DATEDIF(AC19,AD19,"m")/12+DATEDIF(AE19,AF19,"m")/12+DATEDIF(AG19,AH19,"m")/12+DATEDIF(AI19,AJ19,"m")/12</f>
        <v>0</v>
      </c>
      <c r="AA19" s="982"/>
      <c r="AB19" s="982"/>
      <c r="AC19" s="982"/>
      <c r="AD19" s="982"/>
      <c r="AE19" s="980"/>
      <c r="AF19" s="980"/>
      <c r="AG19" s="980"/>
      <c r="AH19" s="980"/>
      <c r="AI19" s="980"/>
      <c r="AJ19" s="980"/>
    </row>
    <row r="20" spans="1:36" ht="13.8" customHeight="1"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030"/>
      <c r="Q20" s="890" t="s">
        <v>179</v>
      </c>
      <c r="R20" s="893" t="s">
        <v>180</v>
      </c>
      <c r="S20" s="889"/>
      <c r="T20" s="997"/>
      <c r="U20" s="997"/>
      <c r="V20" s="997" t="str">
        <f t="shared" si="2"/>
        <v/>
      </c>
      <c r="W20" s="997"/>
      <c r="X20" s="997"/>
      <c r="Y20" s="897" t="s">
        <v>181</v>
      </c>
      <c r="Z20" s="981">
        <f t="shared" si="3"/>
        <v>0</v>
      </c>
      <c r="AA20" s="982"/>
      <c r="AB20" s="982"/>
      <c r="AC20" s="982"/>
      <c r="AD20" s="982"/>
      <c r="AE20" s="980"/>
      <c r="AF20" s="980"/>
      <c r="AG20" s="980"/>
      <c r="AH20" s="980"/>
      <c r="AI20" s="980"/>
      <c r="AJ20" s="980"/>
    </row>
    <row r="21" spans="1:36" ht="27.6" x14ac:dyDescent="0.3">
      <c r="A21" s="940" t="s">
        <v>55</v>
      </c>
      <c r="B21" s="933" t="s">
        <v>664</v>
      </c>
      <c r="C21" s="1003"/>
      <c r="D21" s="1003"/>
      <c r="E21" s="1002"/>
      <c r="F21" s="1002" t="s">
        <v>77</v>
      </c>
      <c r="G21" s="1002"/>
      <c r="H21" s="939">
        <f>IF(C21&lt;&gt;"",'[2]CBL Score Standard'!$D77,IF(D21&lt;&gt;"",SUM('[2]CBL Score Standard'!$D77:$E77),IF(E21&lt;&gt;"",SUM('[2]CBL Score Standard'!$D77:$F77),IF(F21&lt;&gt;"",SUM('[2]CBL Score Standard'!$D77:$G77),IF(G21&lt;&gt;"",SUM('[2]CBL Score Standard'!$D77:$H77,0))))))</f>
        <v>4.9445609829187893E-2</v>
      </c>
      <c r="K21" s="1029"/>
      <c r="L21" s="1029"/>
      <c r="M21" s="934" t="s">
        <v>6</v>
      </c>
      <c r="N21" s="889" t="s">
        <v>56</v>
      </c>
      <c r="O21" s="923" t="s">
        <v>182</v>
      </c>
      <c r="P21" s="995">
        <v>43609</v>
      </c>
      <c r="Q21" s="892" t="s">
        <v>172</v>
      </c>
      <c r="R21" s="898" t="s">
        <v>183</v>
      </c>
      <c r="S21" s="889"/>
      <c r="T21" s="997"/>
      <c r="U21" s="997"/>
      <c r="V21" s="997" t="str">
        <f t="shared" si="2"/>
        <v/>
      </c>
      <c r="W21" s="997"/>
      <c r="X21" s="997"/>
      <c r="Y21" s="899" t="s">
        <v>184</v>
      </c>
      <c r="Z21" s="981">
        <f t="shared" si="3"/>
        <v>0</v>
      </c>
      <c r="AA21" s="982"/>
      <c r="AB21" s="982"/>
      <c r="AC21" s="982"/>
      <c r="AD21" s="982"/>
      <c r="AE21" s="980"/>
      <c r="AF21" s="980"/>
      <c r="AG21" s="980"/>
      <c r="AH21" s="980"/>
      <c r="AI21" s="980"/>
      <c r="AJ21" s="980"/>
    </row>
    <row r="22" spans="1:36" ht="13.8" customHeight="1" x14ac:dyDescent="0.3">
      <c r="A22" s="940" t="s">
        <v>55</v>
      </c>
      <c r="B22" s="933" t="s">
        <v>448</v>
      </c>
      <c r="C22" s="1003"/>
      <c r="D22" s="1003"/>
      <c r="E22" s="1002"/>
      <c r="F22" s="1002" t="s">
        <v>77</v>
      </c>
      <c r="G22" s="1002"/>
      <c r="H22" s="939">
        <f>IF(C22&lt;&gt;"",'[2]CBL Score Standard'!$D78,IF(D22&lt;&gt;"",SUM('[2]CBL Score Standard'!$D78:$E78),IF(E22&lt;&gt;"",SUM('[2]CBL Score Standard'!$D78:$F78),IF(F22&lt;&gt;"",SUM('[2]CBL Score Standard'!$D78:$G78),IF(G22&lt;&gt;"",SUM('[2]CBL Score Standard'!$D78:$H78,0))))))</f>
        <v>4.9445609829187893E-2</v>
      </c>
      <c r="K22" s="1029"/>
      <c r="L22" s="1029"/>
      <c r="M22" s="934" t="s">
        <v>6</v>
      </c>
      <c r="N22" s="889" t="s">
        <v>144</v>
      </c>
      <c r="O22" s="923" t="s">
        <v>187</v>
      </c>
      <c r="P22" s="1029"/>
      <c r="Q22" s="890" t="s">
        <v>153</v>
      </c>
      <c r="R22" s="893" t="s">
        <v>156</v>
      </c>
      <c r="S22" s="889"/>
      <c r="T22" s="997"/>
      <c r="U22" s="997"/>
      <c r="V22" s="997" t="str">
        <f t="shared" si="2"/>
        <v/>
      </c>
      <c r="W22" s="997"/>
      <c r="X22" s="997"/>
      <c r="Y22" s="897" t="s">
        <v>157</v>
      </c>
      <c r="Z22" s="981">
        <f t="shared" si="3"/>
        <v>0</v>
      </c>
      <c r="AA22" s="982"/>
      <c r="AB22" s="982"/>
      <c r="AC22" s="982"/>
      <c r="AD22" s="982"/>
      <c r="AE22" s="980"/>
      <c r="AF22" s="980"/>
      <c r="AG22" s="980"/>
      <c r="AH22" s="980"/>
      <c r="AI22" s="980"/>
      <c r="AJ22" s="980"/>
    </row>
    <row r="23" spans="1:36" ht="12.75" customHeight="1" x14ac:dyDescent="0.3">
      <c r="A23" s="940" t="s">
        <v>55</v>
      </c>
      <c r="B23" s="933" t="s">
        <v>665</v>
      </c>
      <c r="C23" s="1003"/>
      <c r="D23" s="1003"/>
      <c r="E23" s="1002"/>
      <c r="F23" s="1002" t="s">
        <v>77</v>
      </c>
      <c r="G23" s="1002"/>
      <c r="H23" s="939">
        <f>IF(C23&lt;&gt;"",'[2]CBL Score Standard'!$D79,IF(D23&lt;&gt;"",SUM('[2]CBL Score Standard'!$D79:$E79),IF(E23&lt;&gt;"",SUM('[2]CBL Score Standard'!$D79:$F79),IF(F23&lt;&gt;"",SUM('[2]CBL Score Standard'!$D79:$G79),IF(G23&lt;&gt;"",SUM('[2]CBL Score Standard'!$D79:$H79,0))))))</f>
        <v>4.9445609829187893E-2</v>
      </c>
      <c r="K23" s="1029"/>
      <c r="L23" s="1029"/>
      <c r="M23" s="934" t="s">
        <v>6</v>
      </c>
      <c r="N23" s="889" t="s">
        <v>144</v>
      </c>
      <c r="O23" s="923" t="s">
        <v>188</v>
      </c>
      <c r="P23" s="1029"/>
      <c r="Q23" s="892" t="s">
        <v>155</v>
      </c>
      <c r="R23" s="893" t="s">
        <v>158</v>
      </c>
      <c r="S23" s="889"/>
      <c r="T23" s="997"/>
      <c r="U23" s="997"/>
      <c r="V23" s="997" t="str">
        <f t="shared" si="2"/>
        <v/>
      </c>
      <c r="W23" s="997"/>
      <c r="X23" s="997"/>
      <c r="Y23" s="894" t="s">
        <v>159</v>
      </c>
      <c r="Z23" s="981">
        <f t="shared" si="3"/>
        <v>0</v>
      </c>
      <c r="AA23" s="982"/>
      <c r="AB23" s="982"/>
      <c r="AC23" s="982"/>
      <c r="AD23" s="982"/>
      <c r="AE23" s="980"/>
      <c r="AF23" s="980"/>
      <c r="AG23" s="980"/>
      <c r="AH23" s="980"/>
      <c r="AI23" s="980"/>
      <c r="AJ23" s="980"/>
    </row>
    <row r="24" spans="1:36" ht="12.75" customHeight="1" x14ac:dyDescent="0.3">
      <c r="A24" s="940" t="s">
        <v>55</v>
      </c>
      <c r="B24" s="933" t="s">
        <v>238</v>
      </c>
      <c r="C24" s="1003"/>
      <c r="D24" s="1003"/>
      <c r="E24" s="1003" t="s">
        <v>77</v>
      </c>
      <c r="F24" s="1002"/>
      <c r="G24" s="1002"/>
      <c r="H24" s="939">
        <f>IF(C24&lt;&gt;"",'[2]CBL Score Standard'!$D80,IF(D24&lt;&gt;"",SUM('[2]CBL Score Standard'!$D80:$E80),IF(E24&lt;&gt;"",SUM('[2]CBL Score Standard'!$D80:$F80),IF(F24&lt;&gt;"",SUM('[2]CBL Score Standard'!$D80:$G80),IF(G24&lt;&gt;"",SUM('[2]CBL Score Standard'!$D80:$H80,0))))))</f>
        <v>0</v>
      </c>
      <c r="K24" s="1029"/>
      <c r="L24" s="1029"/>
      <c r="M24" s="934" t="s">
        <v>6</v>
      </c>
      <c r="N24" s="889" t="s">
        <v>144</v>
      </c>
      <c r="O24" s="923" t="s">
        <v>189</v>
      </c>
      <c r="P24" s="1029"/>
      <c r="Q24" s="976" t="s">
        <v>659</v>
      </c>
      <c r="R24" s="976" t="s">
        <v>278</v>
      </c>
      <c r="S24" s="889"/>
      <c r="T24" s="997"/>
      <c r="U24" s="997"/>
      <c r="V24" s="997" t="str">
        <f t="shared" si="2"/>
        <v/>
      </c>
      <c r="W24" s="997"/>
      <c r="X24" s="997"/>
      <c r="Y24" s="899" t="s">
        <v>160</v>
      </c>
      <c r="Z24" s="981">
        <f t="shared" si="3"/>
        <v>0</v>
      </c>
      <c r="AA24" s="982"/>
      <c r="AB24" s="982"/>
      <c r="AC24" s="982"/>
      <c r="AD24" s="982"/>
      <c r="AE24" s="980"/>
      <c r="AF24" s="980"/>
      <c r="AG24" s="980"/>
      <c r="AH24" s="980"/>
      <c r="AI24" s="980"/>
      <c r="AJ24" s="980"/>
    </row>
    <row r="25" spans="1:36" ht="13.8" customHeight="1" x14ac:dyDescent="0.3">
      <c r="A25" s="940" t="s">
        <v>55</v>
      </c>
      <c r="B25" s="933" t="s">
        <v>515</v>
      </c>
      <c r="C25" s="1003"/>
      <c r="D25" s="1003"/>
      <c r="E25" s="1006"/>
      <c r="F25" s="1002"/>
      <c r="G25" s="1002"/>
      <c r="H25" s="939" t="b">
        <f>IF(C25&lt;&gt;"",'[2]CBL Score Standard'!$D81,IF(D25&lt;&gt;"",SUM('[2]CBL Score Standard'!$D81:$E81),IF(E25&lt;&gt;"",SUM('[2]CBL Score Standard'!$D81:$F81),IF(F25&lt;&gt;"",SUM('[2]CBL Score Standard'!$D81:$G81),IF(G25&lt;&gt;"",SUM('[2]CBL Score Standard'!$D81:$H81,0))))))</f>
        <v>0</v>
      </c>
      <c r="K25" s="1029"/>
      <c r="L25" s="1029"/>
      <c r="M25" s="934" t="s">
        <v>6</v>
      </c>
      <c r="N25" s="889" t="s">
        <v>144</v>
      </c>
      <c r="O25" s="923" t="s">
        <v>190</v>
      </c>
      <c r="P25" s="1029"/>
      <c r="Q25" s="890" t="s">
        <v>161</v>
      </c>
      <c r="R25" s="893" t="s">
        <v>162</v>
      </c>
      <c r="S25" s="889"/>
      <c r="T25" s="997"/>
      <c r="U25" s="997"/>
      <c r="V25" s="997" t="str">
        <f t="shared" si="2"/>
        <v/>
      </c>
      <c r="W25" s="997"/>
      <c r="X25" s="997"/>
      <c r="Y25" s="899" t="s">
        <v>163</v>
      </c>
      <c r="Z25" s="981">
        <f t="shared" si="3"/>
        <v>0</v>
      </c>
      <c r="AA25" s="982"/>
      <c r="AB25" s="982"/>
      <c r="AC25" s="982"/>
      <c r="AD25" s="982"/>
      <c r="AE25" s="980"/>
      <c r="AF25" s="980"/>
      <c r="AG25" s="980"/>
      <c r="AH25" s="980"/>
      <c r="AI25" s="980"/>
      <c r="AJ25" s="980"/>
    </row>
    <row r="26" spans="1:36" ht="26.4" customHeight="1"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030"/>
      <c r="Q26" s="890" t="s">
        <v>164</v>
      </c>
      <c r="R26" s="893" t="s">
        <v>165</v>
      </c>
      <c r="S26" s="889"/>
      <c r="T26" s="997"/>
      <c r="U26" s="997"/>
      <c r="V26" s="997" t="str">
        <f t="shared" si="2"/>
        <v/>
      </c>
      <c r="W26" s="997"/>
      <c r="X26" s="997"/>
      <c r="Y26" s="899" t="s">
        <v>166</v>
      </c>
      <c r="Z26" s="981">
        <f t="shared" si="3"/>
        <v>0</v>
      </c>
      <c r="AA26" s="982"/>
      <c r="AB26" s="982"/>
      <c r="AC26" s="982"/>
      <c r="AD26" s="982"/>
      <c r="AE26" s="980"/>
      <c r="AF26" s="980"/>
      <c r="AG26" s="980"/>
      <c r="AH26" s="980"/>
      <c r="AI26" s="980"/>
      <c r="AJ26" s="980"/>
    </row>
    <row r="27" spans="1:36" ht="26.4" customHeight="1"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923" t="s">
        <v>192</v>
      </c>
      <c r="P27" s="995">
        <v>43608</v>
      </c>
      <c r="Q27" s="892" t="s">
        <v>383</v>
      </c>
      <c r="R27" s="898" t="s">
        <v>341</v>
      </c>
      <c r="S27" s="889"/>
      <c r="T27" s="997"/>
      <c r="U27" s="1000">
        <v>43608</v>
      </c>
      <c r="V27" s="997" t="s">
        <v>374</v>
      </c>
      <c r="W27" s="997"/>
      <c r="X27" s="997"/>
      <c r="Y27" s="899" t="s">
        <v>193</v>
      </c>
      <c r="Z27" s="981">
        <f t="shared" ca="1" si="3"/>
        <v>2.0833333333333335</v>
      </c>
      <c r="AA27" s="982">
        <v>43374</v>
      </c>
      <c r="AB27" s="982">
        <f ca="1">TODAY()</f>
        <v>44144</v>
      </c>
      <c r="AC27" s="982"/>
      <c r="AD27" s="982"/>
      <c r="AE27" s="980"/>
      <c r="AF27" s="980"/>
      <c r="AG27" s="980"/>
      <c r="AH27" s="980"/>
      <c r="AI27" s="980"/>
      <c r="AJ27" s="980"/>
    </row>
    <row r="28" spans="1:36" ht="13.8" customHeight="1" x14ac:dyDescent="0.3">
      <c r="A28" s="940" t="s">
        <v>59</v>
      </c>
      <c r="B28" s="933" t="s">
        <v>684</v>
      </c>
      <c r="C28" s="1003"/>
      <c r="D28" s="1003"/>
      <c r="E28" s="1005"/>
      <c r="F28" s="1002" t="s">
        <v>77</v>
      </c>
      <c r="G28" s="1002"/>
      <c r="H28" s="939">
        <f>IF(C28&lt;&gt;"",'[2]CBL Score Standard'!$D84,IF(D28&lt;&gt;"",SUM('[2]CBL Score Standard'!$D84:$E84),IF(E28&lt;&gt;"",SUM('[2]CBL Score Standard'!$D84:$F84),IF(F28&lt;&gt;"",SUM('[2]CBL Score Standard'!$D84:$G84),IF(G28&lt;&gt;"",SUM('[2]CBL Score Standard'!$D84:$H84,0))))))</f>
        <v>4.9445609829187893E-2</v>
      </c>
      <c r="K28" s="1029"/>
      <c r="L28" s="1029"/>
      <c r="M28" s="934" t="s">
        <v>6</v>
      </c>
      <c r="N28" s="889" t="s">
        <v>55</v>
      </c>
      <c r="O28" s="923" t="s">
        <v>194</v>
      </c>
      <c r="P28" s="995">
        <v>43544</v>
      </c>
      <c r="Q28" s="976" t="s">
        <v>649</v>
      </c>
      <c r="R28" s="976" t="s">
        <v>650</v>
      </c>
      <c r="S28" s="889"/>
      <c r="T28" s="997"/>
      <c r="U28" s="997"/>
      <c r="V28" s="997" t="str">
        <f t="shared" si="2"/>
        <v/>
      </c>
      <c r="W28" s="997"/>
      <c r="X28" s="997"/>
      <c r="Y28" s="899" t="s">
        <v>195</v>
      </c>
      <c r="Z28" s="981">
        <f t="shared" si="3"/>
        <v>0</v>
      </c>
      <c r="AA28" s="982"/>
      <c r="AB28" s="982"/>
      <c r="AC28" s="982"/>
      <c r="AD28" s="982"/>
      <c r="AE28" s="980"/>
      <c r="AF28" s="980"/>
      <c r="AG28" s="980"/>
      <c r="AH28" s="980"/>
      <c r="AI28" s="980"/>
      <c r="AJ28" s="980"/>
    </row>
    <row r="29" spans="1:36" ht="27.6" customHeight="1" x14ac:dyDescent="0.3">
      <c r="A29" s="940" t="s">
        <v>59</v>
      </c>
      <c r="B29" s="933" t="s">
        <v>683</v>
      </c>
      <c r="C29" s="1003"/>
      <c r="D29" s="1003"/>
      <c r="E29" s="1005" t="s">
        <v>77</v>
      </c>
      <c r="F29" s="1002"/>
      <c r="G29" s="1002"/>
      <c r="H29" s="939">
        <f>IF(C29&lt;&gt;"",'[2]CBL Score Standard'!$D85,IF(D29&lt;&gt;"",SUM('[2]CBL Score Standard'!$D85:$E85),IF(E29&lt;&gt;"",SUM('[2]CBL Score Standard'!$D85:$F85),IF(F29&lt;&gt;"",SUM('[2]CBL Score Standard'!$D85:$G85),IF(G29&lt;&gt;"",SUM('[2]CBL Score Standard'!$D85:$H85,0))))))</f>
        <v>2.8169014084507043E-2</v>
      </c>
      <c r="K29" s="1029"/>
      <c r="L29" s="1029"/>
      <c r="M29" s="934" t="s">
        <v>6</v>
      </c>
      <c r="N29" s="889" t="s">
        <v>55</v>
      </c>
      <c r="O29" s="923" t="s">
        <v>196</v>
      </c>
      <c r="P29" s="964" t="s">
        <v>145</v>
      </c>
      <c r="Q29" s="976" t="s">
        <v>651</v>
      </c>
      <c r="R29" s="976" t="s">
        <v>652</v>
      </c>
      <c r="S29" s="889"/>
      <c r="T29" s="997"/>
      <c r="U29" s="997"/>
      <c r="V29" s="997" t="str">
        <f t="shared" si="2"/>
        <v/>
      </c>
      <c r="W29" s="997"/>
      <c r="X29" s="997"/>
      <c r="Y29" s="899" t="s">
        <v>197</v>
      </c>
      <c r="Z29" s="981">
        <f t="shared" si="3"/>
        <v>0</v>
      </c>
      <c r="AA29" s="982"/>
      <c r="AB29" s="982"/>
      <c r="AC29" s="982"/>
      <c r="AD29" s="982"/>
      <c r="AE29" s="980"/>
      <c r="AF29" s="980"/>
      <c r="AG29" s="980"/>
      <c r="AH29" s="980"/>
      <c r="AI29" s="980"/>
      <c r="AJ29" s="980"/>
    </row>
    <row r="30" spans="1:36" ht="27.6" x14ac:dyDescent="0.3">
      <c r="A30" s="940" t="s">
        <v>149</v>
      </c>
      <c r="B30" s="933" t="s">
        <v>149</v>
      </c>
      <c r="C30" s="1002"/>
      <c r="D30" s="1002"/>
      <c r="E30" s="1002"/>
      <c r="F30" s="1002" t="s">
        <v>77</v>
      </c>
      <c r="G30" s="1002"/>
      <c r="H30" s="939">
        <f>IF(C30&lt;&gt;"",'[2]CBL Score Standard'!$D86,IF(D30&lt;&gt;"",SUM('[2]CBL Score Standard'!$D86:$E86),IF(E30&lt;&gt;"",SUM('[2]CBL Score Standard'!$D86:$F86),IF(F30&lt;&gt;"",SUM('[2]CBL Score Standard'!$D86:$G86),IF(G30&lt;&gt;"",SUM('[2]CBL Score Standard'!$D86:$H86,0))))))</f>
        <v>0.18686632864525554</v>
      </c>
      <c r="K30" s="1029"/>
      <c r="L30" s="1029"/>
      <c r="M30" s="934" t="s">
        <v>6</v>
      </c>
      <c r="N30" s="889" t="s">
        <v>55</v>
      </c>
      <c r="O30" s="923" t="s">
        <v>198</v>
      </c>
      <c r="P30" s="965"/>
      <c r="Q30" s="892" t="s">
        <v>199</v>
      </c>
      <c r="R30" s="898" t="s">
        <v>200</v>
      </c>
      <c r="S30" s="889"/>
      <c r="T30" s="997"/>
      <c r="U30" s="997"/>
      <c r="V30" s="997" t="str">
        <f t="shared" si="2"/>
        <v/>
      </c>
      <c r="W30" s="997"/>
      <c r="X30" s="997"/>
      <c r="Y30" s="902" t="s">
        <v>201</v>
      </c>
      <c r="Z30" s="981">
        <f t="shared" si="3"/>
        <v>0</v>
      </c>
      <c r="AA30" s="982"/>
      <c r="AB30" s="982"/>
      <c r="AC30" s="982"/>
      <c r="AD30" s="982"/>
      <c r="AE30" s="980"/>
      <c r="AF30" s="980"/>
      <c r="AG30" s="980"/>
      <c r="AH30" s="980"/>
      <c r="AI30" s="980"/>
      <c r="AJ30" s="980"/>
    </row>
    <row r="31" spans="1:36" ht="13.8" customHeight="1" x14ac:dyDescent="0.3">
      <c r="A31" s="940" t="s">
        <v>149</v>
      </c>
      <c r="B31" s="933" t="s">
        <v>370</v>
      </c>
      <c r="C31" s="1003"/>
      <c r="D31" s="1003"/>
      <c r="E31" s="132"/>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923" t="s">
        <v>202</v>
      </c>
      <c r="P31" s="995">
        <v>43629</v>
      </c>
      <c r="Q31" s="892" t="s">
        <v>384</v>
      </c>
      <c r="R31" s="898" t="s">
        <v>385</v>
      </c>
      <c r="S31" s="889"/>
      <c r="T31" s="997"/>
      <c r="U31" s="997"/>
      <c r="V31" s="997" t="str">
        <f t="shared" si="2"/>
        <v/>
      </c>
      <c r="W31" s="997"/>
      <c r="X31" s="997"/>
      <c r="Y31" s="902" t="s">
        <v>203</v>
      </c>
      <c r="Z31" s="981">
        <f t="shared" si="3"/>
        <v>0</v>
      </c>
      <c r="AA31" s="982"/>
      <c r="AB31" s="982"/>
      <c r="AC31" s="982"/>
      <c r="AD31" s="982"/>
      <c r="AE31" s="980"/>
      <c r="AF31" s="980"/>
      <c r="AG31" s="980"/>
      <c r="AH31" s="980"/>
      <c r="AI31" s="980"/>
      <c r="AJ31" s="980"/>
    </row>
    <row r="32" spans="1:36" ht="26.4" customHeight="1" x14ac:dyDescent="0.3">
      <c r="A32" s="940" t="s">
        <v>31</v>
      </c>
      <c r="B32" s="933" t="s">
        <v>660</v>
      </c>
      <c r="C32" s="1002"/>
      <c r="D32" s="1002"/>
      <c r="E32" s="1002" t="s">
        <v>77</v>
      </c>
      <c r="F32" s="1002"/>
      <c r="G32" s="1002"/>
      <c r="H32" s="939">
        <f>IF(C32&lt;&gt;"",'[2]CBL Score Standard'!$D88,IF(D32&lt;&gt;"",SUM('[2]CBL Score Standard'!$D88:$E88),IF(E32&lt;&gt;"",SUM('[2]CBL Score Standard'!$D88:$F88),IF(F32&lt;&gt;"",SUM('[2]CBL Score Standard'!$D88:$G88),IF(G32&lt;&gt;"",SUM('[2]CBL Score Standard'!$D88:$H88,0))))))</f>
        <v>0.16558973290057469</v>
      </c>
      <c r="K32" s="1029"/>
      <c r="L32" s="1029"/>
      <c r="M32" s="934" t="s">
        <v>6</v>
      </c>
      <c r="N32" s="889" t="s">
        <v>56</v>
      </c>
      <c r="O32" s="923" t="s">
        <v>427</v>
      </c>
      <c r="P32" s="995">
        <v>43613</v>
      </c>
      <c r="Q32" s="892" t="s">
        <v>167</v>
      </c>
      <c r="R32" s="898" t="s">
        <v>204</v>
      </c>
      <c r="S32" s="889"/>
      <c r="T32" s="997"/>
      <c r="U32" s="997"/>
      <c r="V32" s="997" t="str">
        <f t="shared" si="2"/>
        <v/>
      </c>
      <c r="W32" s="997"/>
      <c r="X32" s="997"/>
      <c r="Y32" s="899" t="s">
        <v>205</v>
      </c>
      <c r="Z32" s="981">
        <f t="shared" si="3"/>
        <v>0</v>
      </c>
      <c r="AA32" s="982"/>
      <c r="AB32" s="982"/>
      <c r="AC32" s="982"/>
      <c r="AD32" s="982"/>
      <c r="AE32" s="980"/>
      <c r="AF32" s="980"/>
      <c r="AG32" s="980"/>
      <c r="AH32" s="980"/>
      <c r="AI32" s="980"/>
      <c r="AJ32" s="980"/>
    </row>
    <row r="33" spans="1:36" ht="13.8" customHeight="1" x14ac:dyDescent="0.3">
      <c r="A33" s="940" t="s">
        <v>31</v>
      </c>
      <c r="B33" s="933" t="s">
        <v>175</v>
      </c>
      <c r="C33" s="1003"/>
      <c r="D33" s="1002"/>
      <c r="E33" s="1002"/>
      <c r="F33" s="1002" t="s">
        <v>77</v>
      </c>
      <c r="G33" s="1002"/>
      <c r="H33" s="939">
        <f>IF(C33&lt;&gt;"",'[2]CBL Score Standard'!$D89,IF(D33&lt;&gt;"",SUM('[2]CBL Score Standard'!$D89:$E89),IF(E33&lt;&gt;"",SUM('[2]CBL Score Standard'!$D89:$F89),IF(F33&lt;&gt;"",SUM('[2]CBL Score Standard'!$D89:$G89),IF(G33&lt;&gt;"",SUM('[2]CBL Score Standard'!$D89:$H89,0))))))</f>
        <v>0.18686632864525554</v>
      </c>
      <c r="K33" s="1029"/>
      <c r="L33" s="1029"/>
      <c r="M33" s="934" t="s">
        <v>6</v>
      </c>
      <c r="N33" s="889" t="s">
        <v>0</v>
      </c>
      <c r="O33" s="923" t="s">
        <v>426</v>
      </c>
      <c r="P33" s="892" t="s">
        <v>145</v>
      </c>
      <c r="Q33" s="892" t="s">
        <v>206</v>
      </c>
      <c r="R33" s="893" t="s">
        <v>206</v>
      </c>
      <c r="S33" s="889"/>
      <c r="T33" s="997"/>
      <c r="U33" s="997"/>
      <c r="V33" s="997" t="str">
        <f t="shared" si="2"/>
        <v/>
      </c>
      <c r="W33" s="997"/>
      <c r="X33" s="997"/>
      <c r="Y33" s="894"/>
      <c r="Z33" s="981">
        <f t="shared" si="3"/>
        <v>0</v>
      </c>
      <c r="AA33" s="982"/>
      <c r="AB33" s="982"/>
      <c r="AC33" s="982"/>
      <c r="AD33" s="982"/>
      <c r="AE33" s="980"/>
      <c r="AF33" s="980"/>
      <c r="AG33" s="980"/>
      <c r="AH33" s="980"/>
      <c r="AI33" s="980"/>
      <c r="AJ33" s="980"/>
    </row>
    <row r="34" spans="1:36" ht="13.8" customHeight="1" x14ac:dyDescent="0.3">
      <c r="A34" s="940" t="s">
        <v>46</v>
      </c>
      <c r="B34" s="933" t="s">
        <v>171</v>
      </c>
      <c r="C34" s="1003"/>
      <c r="D34" s="1002"/>
      <c r="E34" s="1002" t="s">
        <v>77</v>
      </c>
      <c r="F34" s="1002"/>
      <c r="G34" s="1002"/>
      <c r="H34" s="939">
        <f>IF(C34&lt;&gt;"",'[2]CBL Score Standard'!$D90,IF(D34&lt;&gt;"",SUM('[2]CBL Score Standard'!$D90:$E90),IF(E34&lt;&gt;"",SUM('[2]CBL Score Standard'!$D90:$F90),IF(F34&lt;&gt;"",SUM('[2]CBL Score Standard'!$D90:$G90),IF(G34&lt;&gt;"",SUM('[2]CBL Score Standard'!$D90:$H90,0))))))</f>
        <v>7.468064199148379E-2</v>
      </c>
      <c r="K34" s="1029"/>
      <c r="L34" s="1029"/>
      <c r="M34" s="934" t="s">
        <v>6</v>
      </c>
      <c r="N34" s="889" t="s">
        <v>53</v>
      </c>
      <c r="O34" s="926" t="s">
        <v>371</v>
      </c>
      <c r="P34" s="892" t="s">
        <v>145</v>
      </c>
      <c r="Q34" s="892" t="s">
        <v>164</v>
      </c>
      <c r="R34" s="898" t="s">
        <v>207</v>
      </c>
      <c r="S34" s="889"/>
      <c r="T34" s="997"/>
      <c r="U34" s="997"/>
      <c r="V34" s="997" t="str">
        <f t="shared" si="2"/>
        <v/>
      </c>
      <c r="W34" s="997"/>
      <c r="X34" s="997"/>
      <c r="Y34" s="902" t="s">
        <v>208</v>
      </c>
      <c r="Z34" s="981">
        <f t="shared" si="3"/>
        <v>0</v>
      </c>
      <c r="AA34" s="982"/>
      <c r="AB34" s="982"/>
      <c r="AC34" s="982"/>
      <c r="AD34" s="982"/>
      <c r="AE34" s="980"/>
      <c r="AF34" s="980"/>
      <c r="AG34" s="980"/>
      <c r="AH34" s="980"/>
      <c r="AI34" s="980"/>
      <c r="AJ34" s="980"/>
    </row>
    <row r="35" spans="1:36" ht="13.8" customHeight="1" x14ac:dyDescent="0.3">
      <c r="A35" s="940" t="s">
        <v>2</v>
      </c>
      <c r="B35" s="933" t="s">
        <v>234</v>
      </c>
      <c r="C35" s="1003"/>
      <c r="D35" s="1003"/>
      <c r="E35" s="1006"/>
      <c r="F35" s="1002"/>
      <c r="G35" s="1002"/>
      <c r="H35" s="939" t="b">
        <f>IF(C35&lt;&gt;"",'[2]CBL Score Standard'!$D91,IF(D35&lt;&gt;"",SUM('[2]CBL Score Standard'!$D91:$E91),IF(E35&lt;&gt;"",SUM('[2]CBL Score Standard'!$D91:$F91),IF(F35&lt;&gt;"",SUM('[2]CBL Score Standard'!$D91:$G91),IF(G35&lt;&gt;"",SUM('[2]CBL Score Standard'!$D91:$H91,0))))))</f>
        <v>0</v>
      </c>
      <c r="K35" s="1030"/>
      <c r="L35" s="1030"/>
      <c r="M35" s="934" t="s">
        <v>6</v>
      </c>
      <c r="N35" s="889" t="s">
        <v>54</v>
      </c>
      <c r="O35" s="923" t="s">
        <v>345</v>
      </c>
      <c r="P35" s="995">
        <v>43644</v>
      </c>
      <c r="Q35" s="892" t="s">
        <v>209</v>
      </c>
      <c r="R35" s="898" t="s">
        <v>210</v>
      </c>
      <c r="S35" s="889"/>
      <c r="T35" s="997"/>
      <c r="U35" s="997"/>
      <c r="V35" s="997" t="str">
        <f t="shared" si="2"/>
        <v/>
      </c>
      <c r="W35" s="997"/>
      <c r="X35" s="997"/>
      <c r="Y35" s="973" t="s">
        <v>629</v>
      </c>
      <c r="Z35" s="981">
        <f t="shared" si="3"/>
        <v>0</v>
      </c>
      <c r="AA35" s="982"/>
      <c r="AB35" s="982"/>
      <c r="AC35" s="982"/>
      <c r="AD35" s="982"/>
      <c r="AE35" s="980"/>
      <c r="AF35" s="980"/>
      <c r="AG35" s="980"/>
      <c r="AH35" s="980"/>
      <c r="AI35" s="980"/>
      <c r="AJ35" s="980"/>
    </row>
    <row r="36" spans="1:36" ht="28.8" customHeight="1" x14ac:dyDescent="0.3">
      <c r="A36" s="940" t="s">
        <v>54</v>
      </c>
      <c r="B36" s="933" t="s">
        <v>425</v>
      </c>
      <c r="C36" s="1002"/>
      <c r="D36" s="1002"/>
      <c r="E36" s="1002"/>
      <c r="F36" s="1002" t="s">
        <v>77</v>
      </c>
      <c r="G36" s="1002"/>
      <c r="H36" s="939">
        <f>IF(C36&lt;&gt;"",'[2]CBL Score Standard'!$D92,IF(D36&lt;&gt;"",SUM('[2]CBL Score Standard'!$D92:$E92),IF(E36&lt;&gt;"",SUM('[2]CBL Score Standard'!$D92:$F92),IF(F36&lt;&gt;"",SUM('[2]CBL Score Standard'!$D92:$G92),IF(G36&lt;&gt;"",SUM('[2]CBL Score Standard'!$D92:$H92,0))))))</f>
        <v>0.18686632864525554</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2"/>
      <c r="E37" s="1002" t="s">
        <v>77</v>
      </c>
      <c r="F37" s="1002"/>
      <c r="G37" s="1002"/>
      <c r="H37" s="939">
        <f>IF(C37&lt;&gt;"",'[2]CBL Score Standard'!$D93,IF(D37&lt;&gt;"",SUM('[2]CBL Score Standard'!$D93:$E93),IF(E37&lt;&gt;"",SUM('[2]CBL Score Standard'!$D93:$F93),IF(F37&lt;&gt;"",SUM('[2]CBL Score Standard'!$D93:$G93),IF(G37&lt;&gt;"",SUM('[2]CBL Score Standard'!$D93:$H93,0))))))</f>
        <v>7.468064199148379E-2</v>
      </c>
      <c r="K37" s="1193" t="s">
        <v>211</v>
      </c>
      <c r="L37" s="1194"/>
      <c r="M37" s="1194"/>
      <c r="N37" s="1194"/>
      <c r="O37" s="1194"/>
      <c r="P37" s="1194"/>
      <c r="Q37" s="1194"/>
      <c r="R37" s="1194"/>
      <c r="S37" s="1194"/>
      <c r="T37" s="1194"/>
      <c r="U37" s="1194"/>
      <c r="V37" s="1194"/>
      <c r="W37" s="1194"/>
      <c r="X37" s="1194"/>
      <c r="Y37" s="1195"/>
      <c r="Z37" s="985"/>
      <c r="AA37" s="1026"/>
      <c r="AB37" s="1026"/>
      <c r="AC37" s="1026"/>
      <c r="AD37" s="1026"/>
      <c r="AE37" s="1026"/>
      <c r="AF37" s="1026"/>
      <c r="AG37" s="1026"/>
      <c r="AH37" s="1026"/>
      <c r="AI37" s="1026"/>
      <c r="AJ37" s="1026"/>
    </row>
    <row r="38" spans="1:36" ht="23.4" customHeight="1" x14ac:dyDescent="0.3">
      <c r="A38" s="940" t="s">
        <v>54</v>
      </c>
      <c r="B38" s="933" t="s">
        <v>231</v>
      </c>
      <c r="C38" s="1003"/>
      <c r="D38" s="1003"/>
      <c r="E38" s="1005"/>
      <c r="F38" s="1002" t="s">
        <v>77</v>
      </c>
      <c r="G38" s="1002"/>
      <c r="H38" s="939">
        <f>IF(C38&lt;&gt;"",'[2]CBL Score Standard'!$D94,IF(D38&lt;&gt;"",SUM('[2]CBL Score Standard'!$D94:$E94),IF(E38&lt;&gt;"",SUM('[2]CBL Score Standard'!$D94:$F94),IF(F38&lt;&gt;"",SUM('[2]CBL Score Standard'!$D94:$G94),IF(G38&lt;&gt;"",SUM('[2]CBL Score Standard'!$D94:$H94,0))))))</f>
        <v>3.536110278693437E-2</v>
      </c>
      <c r="K38" s="1211" t="s">
        <v>133</v>
      </c>
      <c r="L38" s="1211" t="s">
        <v>91</v>
      </c>
      <c r="M38" s="1182" t="s">
        <v>75</v>
      </c>
      <c r="N38" s="1184" t="s">
        <v>134</v>
      </c>
      <c r="O38" s="1184" t="s">
        <v>135</v>
      </c>
      <c r="P38" s="1037" t="s">
        <v>136</v>
      </c>
      <c r="Q38" s="1037" t="s">
        <v>137</v>
      </c>
      <c r="R38" s="1037" t="s">
        <v>138</v>
      </c>
      <c r="S38" s="1212" t="s">
        <v>139</v>
      </c>
      <c r="T38" s="1191" t="s">
        <v>344</v>
      </c>
      <c r="U38" s="1191" t="s">
        <v>342</v>
      </c>
      <c r="V38" s="1191"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940" t="s">
        <v>53</v>
      </c>
      <c r="B39" s="933" t="s">
        <v>371</v>
      </c>
      <c r="C39" s="1003"/>
      <c r="D39" s="1004"/>
      <c r="E39" s="1004"/>
      <c r="F39" s="1002"/>
      <c r="G39" s="1002"/>
      <c r="H39" s="939" t="b">
        <f>IF(C39&lt;&gt;"",'[2]CBL Score Standard'!$D95,IF(D39&lt;&gt;"",SUM('[2]CBL Score Standard'!$D95:$E95),IF(E39&lt;&gt;"",SUM('[2]CBL Score Standard'!$D95:$F95),IF(F39&lt;&gt;"",SUM('[2]CBL Score Standard'!$D95:$G95),IF(G39&lt;&gt;"",SUM('[2]CBL Score Standard'!$D95:$H95,0))))))</f>
        <v>0</v>
      </c>
      <c r="K39" s="1197"/>
      <c r="L39" s="1197"/>
      <c r="M39" s="1183"/>
      <c r="N39" s="1190"/>
      <c r="O39" s="1185"/>
      <c r="P39" s="888" t="s">
        <v>141</v>
      </c>
      <c r="Q39" s="1031"/>
      <c r="R39" s="1031"/>
      <c r="S39" s="1210"/>
      <c r="T39" s="1191"/>
      <c r="U39" s="1191"/>
      <c r="V39" s="1191"/>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ht="27.6" x14ac:dyDescent="0.3">
      <c r="A40" s="940" t="s">
        <v>53</v>
      </c>
      <c r="B40" s="933" t="s">
        <v>223</v>
      </c>
      <c r="C40" s="1003"/>
      <c r="D40" s="1003"/>
      <c r="E40" s="132"/>
      <c r="F40" s="1002" t="s">
        <v>77</v>
      </c>
      <c r="G40" s="1002"/>
      <c r="H40" s="939">
        <f>IF(C40&lt;&gt;"",'[2]CBL Score Standard'!$D96,IF(D40&lt;&gt;"",SUM('[2]CBL Score Standard'!$D96:$E96),IF(E40&lt;&gt;"",SUM('[2]CBL Score Standard'!$D96:$F96),IF(F40&lt;&gt;"",SUM('[2]CBL Score Standard'!$D96:$G96),IF(G40&lt;&gt;"",SUM('[2]CBL Score Standard'!$D96:$H96,0))))))</f>
        <v>3.536110278693437E-2</v>
      </c>
      <c r="K40" s="1028" t="s">
        <v>142</v>
      </c>
      <c r="L40" s="1028" t="s">
        <v>143</v>
      </c>
      <c r="M40" s="934" t="s">
        <v>7</v>
      </c>
      <c r="N40" s="889" t="s">
        <v>56</v>
      </c>
      <c r="O40" s="923" t="s">
        <v>663</v>
      </c>
      <c r="P40" s="964" t="s">
        <v>145</v>
      </c>
      <c r="Q40" s="892" t="s">
        <v>212</v>
      </c>
      <c r="R40" s="898" t="s">
        <v>213</v>
      </c>
      <c r="S40" s="889"/>
      <c r="T40" s="997"/>
      <c r="U40" s="997"/>
      <c r="V40" s="997" t="str">
        <f t="shared" ref="V40:V51" si="4">IF(AND(W40="Y",X40="Y"),"Passed",IF(T40="M","Passed", ""))</f>
        <v>Passed</v>
      </c>
      <c r="W40" s="997" t="s">
        <v>377</v>
      </c>
      <c r="X40" s="997" t="s">
        <v>377</v>
      </c>
      <c r="Y40" s="899" t="s">
        <v>214</v>
      </c>
      <c r="Z40" s="981">
        <f t="shared" ref="Z40:Z55" si="5">DATEDIF(AA40,AB40,"m")/12+DATEDIF(AC40,AD40,"m")/12+DATEDIF(AE40,AF40,"m")/12+DATEDIF(AG40,AH40,"m")/12+DATEDIF(AI40,AJ40,"m")/12</f>
        <v>0.41666666666666669</v>
      </c>
      <c r="AA40" s="982">
        <v>42977</v>
      </c>
      <c r="AB40" s="982">
        <v>43132</v>
      </c>
      <c r="AC40" s="982"/>
      <c r="AD40" s="982"/>
      <c r="AE40" s="980"/>
      <c r="AF40" s="980"/>
      <c r="AG40" s="980"/>
      <c r="AH40" s="980"/>
      <c r="AI40" s="980"/>
      <c r="AJ40" s="980"/>
    </row>
    <row r="41" spans="1:36" ht="13.8" customHeight="1" x14ac:dyDescent="0.3">
      <c r="A41" s="940" t="s">
        <v>53</v>
      </c>
      <c r="B41" s="933" t="s">
        <v>226</v>
      </c>
      <c r="C41" s="1003"/>
      <c r="D41" s="1003"/>
      <c r="E41" s="132"/>
      <c r="F41" s="1002" t="s">
        <v>77</v>
      </c>
      <c r="G41" s="1002"/>
      <c r="H41" s="939">
        <f>IF(C41&lt;&gt;"",'[2]CBL Score Standard'!$D97,IF(D41&lt;&gt;"",SUM('[2]CBL Score Standard'!$D97:$E97),IF(E41&lt;&gt;"",SUM('[2]CBL Score Standard'!$D97:$F97),IF(F41&lt;&gt;"",SUM('[2]CBL Score Standard'!$D97:$G97),IF(G41&lt;&gt;"",SUM('[2]CBL Score Standard'!$D97:$H97,0))))))</f>
        <v>3.536110278693437E-2</v>
      </c>
      <c r="K41" s="1029"/>
      <c r="L41" s="1029"/>
      <c r="M41" s="934" t="s">
        <v>7</v>
      </c>
      <c r="N41" s="889" t="s">
        <v>56</v>
      </c>
      <c r="O41" s="923" t="s">
        <v>215</v>
      </c>
      <c r="P41" s="966"/>
      <c r="Q41" s="892" t="s">
        <v>164</v>
      </c>
      <c r="R41" s="898" t="s">
        <v>207</v>
      </c>
      <c r="S41" s="889"/>
      <c r="T41" s="997"/>
      <c r="U41" s="997"/>
      <c r="V41" s="997" t="str">
        <f t="shared" si="4"/>
        <v>Passed</v>
      </c>
      <c r="W41" s="997" t="s">
        <v>377</v>
      </c>
      <c r="X41" s="997" t="s">
        <v>377</v>
      </c>
      <c r="Y41" s="902" t="s">
        <v>216</v>
      </c>
      <c r="Z41" s="981">
        <f t="shared" si="5"/>
        <v>0.41666666666666669</v>
      </c>
      <c r="AA41" s="982">
        <v>42977</v>
      </c>
      <c r="AB41" s="982">
        <v>43132</v>
      </c>
      <c r="AC41" s="982"/>
      <c r="AD41" s="982"/>
      <c r="AE41" s="980"/>
      <c r="AF41" s="980"/>
      <c r="AG41" s="980"/>
      <c r="AH41" s="980"/>
      <c r="AI41" s="980"/>
      <c r="AJ41" s="980"/>
    </row>
    <row r="42" spans="1:36" ht="26.4" customHeight="1"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29"/>
      <c r="L42" s="1029"/>
      <c r="M42" s="934" t="s">
        <v>7</v>
      </c>
      <c r="N42" s="889" t="s">
        <v>55</v>
      </c>
      <c r="O42" s="927" t="s">
        <v>664</v>
      </c>
      <c r="P42" s="966"/>
      <c r="Q42" s="976" t="s">
        <v>653</v>
      </c>
      <c r="R42" s="976" t="s">
        <v>654</v>
      </c>
      <c r="S42" s="889"/>
      <c r="T42" s="997"/>
      <c r="U42" s="997"/>
      <c r="V42" s="997" t="str">
        <f t="shared" si="4"/>
        <v>Passed</v>
      </c>
      <c r="W42" s="997" t="s">
        <v>377</v>
      </c>
      <c r="X42" s="997" t="s">
        <v>377</v>
      </c>
      <c r="Y42" s="905" t="s">
        <v>249</v>
      </c>
      <c r="Z42" s="981">
        <f t="shared" ca="1" si="5"/>
        <v>3.0833333333333335</v>
      </c>
      <c r="AA42" s="982">
        <v>43009</v>
      </c>
      <c r="AB42" s="982">
        <f ca="1">TODAY()</f>
        <v>44144</v>
      </c>
      <c r="AC42" s="982"/>
      <c r="AD42" s="982"/>
      <c r="AE42" s="980"/>
      <c r="AF42" s="980"/>
      <c r="AG42" s="980"/>
      <c r="AH42" s="980"/>
      <c r="AI42" s="980"/>
      <c r="AJ42" s="980"/>
    </row>
    <row r="43" spans="1:36" ht="27.6" customHeight="1" x14ac:dyDescent="0.3">
      <c r="A43" s="940" t="s">
        <v>0</v>
      </c>
      <c r="B43" s="933" t="s">
        <v>426</v>
      </c>
      <c r="C43" s="1003"/>
      <c r="D43" s="1002"/>
      <c r="E43" s="1002" t="s">
        <v>77</v>
      </c>
      <c r="F43" s="1002"/>
      <c r="G43" s="1002"/>
      <c r="H43" s="939">
        <f>IF(C43&lt;&gt;"",'[2]CBL Score Standard'!$D99,IF(D43&lt;&gt;"",SUM('[2]CBL Score Standard'!$D99:$E99),IF(E43&lt;&gt;"",SUM('[2]CBL Score Standard'!$D99:$F99),IF(F43&lt;&gt;"",SUM('[2]CBL Score Standard'!$D99:$G99),IF(G43&lt;&gt;"",SUM('[2]CBL Score Standard'!$D99:$H99,0))))))</f>
        <v>7.468064199148379E-2</v>
      </c>
      <c r="K43" s="1029"/>
      <c r="L43" s="1029"/>
      <c r="M43" s="934" t="s">
        <v>7</v>
      </c>
      <c r="N43" s="889" t="s">
        <v>55</v>
      </c>
      <c r="O43" s="923" t="s">
        <v>448</v>
      </c>
      <c r="P43" s="965"/>
      <c r="Q43" s="976" t="s">
        <v>655</v>
      </c>
      <c r="R43" s="976" t="s">
        <v>656</v>
      </c>
      <c r="S43" s="889"/>
      <c r="T43" s="997"/>
      <c r="U43" s="997"/>
      <c r="V43" s="997" t="str">
        <f t="shared" si="4"/>
        <v>Passed</v>
      </c>
      <c r="W43" s="997" t="s">
        <v>377</v>
      </c>
      <c r="X43" s="997" t="s">
        <v>377</v>
      </c>
      <c r="Y43" s="902" t="s">
        <v>219</v>
      </c>
      <c r="Z43" s="981">
        <f t="shared" si="5"/>
        <v>0.16666666666666666</v>
      </c>
      <c r="AA43" s="982">
        <v>42887</v>
      </c>
      <c r="AB43" s="982">
        <v>42948</v>
      </c>
      <c r="AC43" s="982"/>
      <c r="AD43" s="982"/>
      <c r="AE43" s="980"/>
      <c r="AF43" s="980"/>
      <c r="AG43" s="980"/>
      <c r="AH43" s="980"/>
      <c r="AI43" s="980"/>
      <c r="AJ43" s="980"/>
    </row>
    <row r="44" spans="1:36" ht="27.6" customHeight="1" x14ac:dyDescent="0.3">
      <c r="A44" s="940" t="s">
        <v>41</v>
      </c>
      <c r="B44" s="933" t="s">
        <v>450</v>
      </c>
      <c r="C44" s="1002"/>
      <c r="D44" s="1002"/>
      <c r="E44" s="1002"/>
      <c r="F44" s="1002" t="s">
        <v>77</v>
      </c>
      <c r="G44" s="1002"/>
      <c r="H44" s="939">
        <f>IF(C44&lt;&gt;"",'[2]CBL Score Standard'!$D100,IF(D44&lt;&gt;"",SUM('[2]CBL Score Standard'!$D100:$E100),IF(E44&lt;&gt;"",SUM('[2]CBL Score Standard'!$D100:$F100),IF(F44&lt;&gt;"",SUM('[2]CBL Score Standard'!$D100:$G100),IF(G44&lt;&gt;"",SUM('[2]CBL Score Standard'!$D100:$H100,0))))))</f>
        <v>0.18686632864525554</v>
      </c>
      <c r="K44" s="1029"/>
      <c r="L44" s="1029"/>
      <c r="M44" s="934" t="s">
        <v>7</v>
      </c>
      <c r="N44" s="889" t="s">
        <v>55</v>
      </c>
      <c r="O44" s="923" t="s">
        <v>185</v>
      </c>
      <c r="P44" s="1028" t="s">
        <v>145</v>
      </c>
      <c r="Q44" s="976" t="s">
        <v>220</v>
      </c>
      <c r="R44" s="976" t="s">
        <v>270</v>
      </c>
      <c r="S44" s="889"/>
      <c r="T44" s="997"/>
      <c r="U44" s="997"/>
      <c r="V44" s="997" t="str">
        <f t="shared" si="4"/>
        <v/>
      </c>
      <c r="W44" s="997"/>
      <c r="X44" s="997"/>
      <c r="Y44" s="902" t="s">
        <v>186</v>
      </c>
      <c r="Z44" s="981">
        <f t="shared" si="5"/>
        <v>0</v>
      </c>
      <c r="AA44" s="982"/>
      <c r="AB44" s="982"/>
      <c r="AC44" s="982"/>
      <c r="AD44" s="982"/>
      <c r="AE44" s="980"/>
      <c r="AF44" s="980"/>
      <c r="AG44" s="980"/>
      <c r="AH44" s="980"/>
      <c r="AI44" s="980"/>
      <c r="AJ44" s="980"/>
    </row>
    <row r="45" spans="1:36" ht="26.4" customHeight="1" x14ac:dyDescent="0.3">
      <c r="A45" s="940" t="s">
        <v>41</v>
      </c>
      <c r="B45" s="933" t="s">
        <v>178</v>
      </c>
      <c r="C45" s="1003"/>
      <c r="D45" s="1002"/>
      <c r="E45" s="1002" t="s">
        <v>77</v>
      </c>
      <c r="F45" s="1002"/>
      <c r="G45" s="1002"/>
      <c r="H45" s="939">
        <f>IF(C45&lt;&gt;"",'[2]CBL Score Standard'!$D101,IF(D45&lt;&gt;"",SUM('[2]CBL Score Standard'!$D101:$E101),IF(E45&lt;&gt;"",SUM('[2]CBL Score Standard'!$D101:$F101),IF(F45&lt;&gt;"",SUM('[2]CBL Score Standard'!$D101:$G101),IF(G45&lt;&gt;"",SUM('[2]CBL Score Standard'!$D101:$H101,0))))))</f>
        <v>7.468064199148379E-2</v>
      </c>
      <c r="K45" s="1029"/>
      <c r="L45" s="1029"/>
      <c r="M45" s="934" t="s">
        <v>7</v>
      </c>
      <c r="N45" s="889" t="s">
        <v>55</v>
      </c>
      <c r="O45" s="923" t="s">
        <v>694</v>
      </c>
      <c r="P45" s="995">
        <v>43539</v>
      </c>
      <c r="Q45" s="976" t="s">
        <v>658</v>
      </c>
      <c r="R45" s="976" t="s">
        <v>657</v>
      </c>
      <c r="S45" s="889"/>
      <c r="T45" s="997"/>
      <c r="U45" s="997"/>
      <c r="V45" s="997" t="str">
        <f t="shared" si="4"/>
        <v>Passed</v>
      </c>
      <c r="W45" s="997" t="s">
        <v>377</v>
      </c>
      <c r="X45" s="997" t="s">
        <v>377</v>
      </c>
      <c r="Y45" s="902" t="s">
        <v>186</v>
      </c>
      <c r="Z45" s="981">
        <f t="shared" ca="1" si="5"/>
        <v>2.4166666666666665</v>
      </c>
      <c r="AA45" s="982">
        <v>43252</v>
      </c>
      <c r="AB45" s="982">
        <f ca="1">TODAY()</f>
        <v>44144</v>
      </c>
      <c r="AC45" s="982"/>
      <c r="AD45" s="982"/>
      <c r="AE45" s="980"/>
      <c r="AF45" s="980"/>
      <c r="AG45" s="980"/>
      <c r="AH45" s="980"/>
      <c r="AI45" s="980"/>
      <c r="AJ45" s="980"/>
    </row>
    <row r="46" spans="1:36" ht="55.2"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995">
        <v>43607</v>
      </c>
      <c r="Q46" s="892" t="s">
        <v>221</v>
      </c>
      <c r="R46" s="898" t="s">
        <v>200</v>
      </c>
      <c r="S46" s="889"/>
      <c r="T46" s="997"/>
      <c r="U46" s="997"/>
      <c r="V46" s="997" t="str">
        <f t="shared" si="4"/>
        <v>Passed</v>
      </c>
      <c r="W46" s="997" t="s">
        <v>377</v>
      </c>
      <c r="X46" s="997" t="s">
        <v>377</v>
      </c>
      <c r="Y46" s="899" t="s">
        <v>222</v>
      </c>
      <c r="Z46" s="981">
        <f t="shared" ca="1" si="5"/>
        <v>1.75</v>
      </c>
      <c r="AA46" s="982">
        <v>43497</v>
      </c>
      <c r="AB46" s="982">
        <f ca="1">TODAY()</f>
        <v>44144</v>
      </c>
      <c r="AC46" s="982"/>
      <c r="AD46" s="982"/>
      <c r="AE46" s="980"/>
      <c r="AF46" s="980"/>
      <c r="AG46" s="980"/>
      <c r="AH46" s="980"/>
      <c r="AI46" s="980"/>
      <c r="AJ46" s="980"/>
    </row>
    <row r="47" spans="1:36" ht="27.6" customHeight="1" x14ac:dyDescent="0.3">
      <c r="A47" s="940" t="s">
        <v>144</v>
      </c>
      <c r="B47" s="933" t="s">
        <v>372</v>
      </c>
      <c r="C47" s="1002"/>
      <c r="D47" s="1002"/>
      <c r="E47" s="1002"/>
      <c r="F47" s="1002" t="s">
        <v>77</v>
      </c>
      <c r="G47" s="1002"/>
      <c r="H47" s="939">
        <f>IF(C47&lt;&gt;"",'[2]CBL Score Standard'!$D103,IF(D47&lt;&gt;"",SUM('[2]CBL Score Standard'!$D103:$E103),IF(E47&lt;&gt;"",SUM('[2]CBL Score Standard'!$D103:$F103),IF(F47&lt;&gt;"",SUM('[2]CBL Score Standard'!$D103:$G103),IF(G47&lt;&gt;"",SUM('[2]CBL Score Standard'!$D103:$H103,0))))))</f>
        <v>0.18686632864525554</v>
      </c>
      <c r="K47" s="1029"/>
      <c r="L47" s="1029"/>
      <c r="M47" s="934" t="s">
        <v>7</v>
      </c>
      <c r="N47" s="889" t="s">
        <v>53</v>
      </c>
      <c r="O47" s="923" t="s">
        <v>223</v>
      </c>
      <c r="P47" s="906">
        <v>43621</v>
      </c>
      <c r="Q47" s="891" t="s">
        <v>224</v>
      </c>
      <c r="R47" s="907" t="s">
        <v>225</v>
      </c>
      <c r="S47" s="889" t="s">
        <v>261</v>
      </c>
      <c r="T47" s="998" t="s">
        <v>72</v>
      </c>
      <c r="U47" s="611">
        <v>43621</v>
      </c>
      <c r="V47" s="997" t="s">
        <v>374</v>
      </c>
      <c r="W47" s="997" t="s">
        <v>378</v>
      </c>
      <c r="X47" s="997" t="s">
        <v>378</v>
      </c>
      <c r="Y47" s="908" t="s">
        <v>632</v>
      </c>
      <c r="Z47" s="981">
        <f t="shared" si="5"/>
        <v>0</v>
      </c>
      <c r="AA47" s="982"/>
      <c r="AB47" s="982"/>
      <c r="AC47" s="982"/>
      <c r="AD47" s="982"/>
      <c r="AE47" s="980"/>
      <c r="AF47" s="980"/>
      <c r="AG47" s="980"/>
      <c r="AH47" s="980"/>
      <c r="AI47" s="980"/>
      <c r="AJ47" s="980"/>
    </row>
    <row r="48" spans="1:36" ht="39.6" x14ac:dyDescent="0.3">
      <c r="A48" s="940" t="s">
        <v>144</v>
      </c>
      <c r="B48" s="933" t="s">
        <v>373</v>
      </c>
      <c r="C48" s="1002"/>
      <c r="D48" s="1002"/>
      <c r="E48" s="1002"/>
      <c r="F48" s="1002" t="s">
        <v>77</v>
      </c>
      <c r="G48" s="1002"/>
      <c r="H48" s="939">
        <f>IF(C48&lt;&gt;"",'[2]CBL Score Standard'!$D104,IF(D48&lt;&gt;"",SUM('[2]CBL Score Standard'!$D104:$E104),IF(E48&lt;&gt;"",SUM('[2]CBL Score Standard'!$D104:$F104),IF(F48&lt;&gt;"",SUM('[2]CBL Score Standard'!$D104:$G104),IF(G48&lt;&gt;"",SUM('[2]CBL Score Standard'!$D104:$H104,0))))))</f>
        <v>0.18686632864525554</v>
      </c>
      <c r="K48" s="1029"/>
      <c r="L48" s="1029"/>
      <c r="M48" s="934" t="s">
        <v>7</v>
      </c>
      <c r="N48" s="889" t="s">
        <v>53</v>
      </c>
      <c r="O48" s="923" t="s">
        <v>226</v>
      </c>
      <c r="P48" s="906">
        <v>43602</v>
      </c>
      <c r="Q48" s="891" t="s">
        <v>227</v>
      </c>
      <c r="R48" s="907" t="s">
        <v>228</v>
      </c>
      <c r="S48" s="889" t="s">
        <v>261</v>
      </c>
      <c r="T48" s="998" t="s">
        <v>72</v>
      </c>
      <c r="U48" s="999">
        <v>43761</v>
      </c>
      <c r="V48" s="1001" t="s">
        <v>374</v>
      </c>
      <c r="W48" s="997" t="s">
        <v>378</v>
      </c>
      <c r="X48" s="997" t="s">
        <v>378</v>
      </c>
      <c r="Y48" s="908" t="s">
        <v>633</v>
      </c>
      <c r="Z48" s="981">
        <f t="shared" si="5"/>
        <v>0</v>
      </c>
      <c r="AA48" s="982"/>
      <c r="AB48" s="982"/>
      <c r="AC48" s="982"/>
      <c r="AD48" s="982"/>
      <c r="AE48" s="980"/>
      <c r="AF48" s="980"/>
      <c r="AG48" s="980"/>
      <c r="AH48" s="980"/>
      <c r="AI48" s="980"/>
      <c r="AJ48" s="980"/>
    </row>
    <row r="49" spans="1:36" ht="13.8" customHeight="1" x14ac:dyDescent="0.3">
      <c r="A49" s="940" t="s">
        <v>144</v>
      </c>
      <c r="B49" s="933" t="s">
        <v>452</v>
      </c>
      <c r="C49" s="1002"/>
      <c r="D49" s="1002"/>
      <c r="E49" s="1002"/>
      <c r="F49" s="1002" t="s">
        <v>77</v>
      </c>
      <c r="G49" s="1002"/>
      <c r="H49" s="939">
        <f>IF(C49&lt;&gt;"",'[2]CBL Score Standard'!$D105,IF(D49&lt;&gt;"",SUM('[2]CBL Score Standard'!$D105:$E105),IF(E49&lt;&gt;"",SUM('[2]CBL Score Standard'!$D105:$F105),IF(F49&lt;&gt;"",SUM('[2]CBL Score Standard'!$D105:$G105),IF(G49&lt;&gt;"",SUM('[2]CBL Score Standard'!$D105:$H105,0))))))</f>
        <v>0.18686632864525554</v>
      </c>
      <c r="K49" s="1029"/>
      <c r="L49" s="1029"/>
      <c r="M49" s="934" t="s">
        <v>7</v>
      </c>
      <c r="N49" s="889" t="s">
        <v>59</v>
      </c>
      <c r="O49" s="925" t="s">
        <v>684</v>
      </c>
      <c r="P49" s="906">
        <v>43623</v>
      </c>
      <c r="Q49" s="891" t="s">
        <v>153</v>
      </c>
      <c r="R49" s="907" t="s">
        <v>156</v>
      </c>
      <c r="S49" s="919" t="s">
        <v>261</v>
      </c>
      <c r="T49" s="998" t="s">
        <v>72</v>
      </c>
      <c r="U49" s="1000">
        <v>43754</v>
      </c>
      <c r="V49" s="1001" t="s">
        <v>374</v>
      </c>
      <c r="W49" s="997" t="s">
        <v>378</v>
      </c>
      <c r="X49" s="997" t="s">
        <v>378</v>
      </c>
      <c r="Y49" s="908" t="s">
        <v>631</v>
      </c>
      <c r="Z49" s="981">
        <f t="shared" si="5"/>
        <v>0</v>
      </c>
      <c r="AA49" s="982"/>
      <c r="AB49" s="982"/>
      <c r="AC49" s="982"/>
      <c r="AD49" s="982"/>
      <c r="AE49" s="980"/>
      <c r="AF49" s="980"/>
      <c r="AG49" s="980"/>
      <c r="AH49" s="980"/>
      <c r="AI49" s="980"/>
      <c r="AJ49" s="980"/>
    </row>
    <row r="50" spans="1:36" ht="27.6" x14ac:dyDescent="0.3">
      <c r="A50" s="940" t="s">
        <v>144</v>
      </c>
      <c r="B50" s="933" t="s">
        <v>517</v>
      </c>
      <c r="C50" s="1002"/>
      <c r="D50" s="1002"/>
      <c r="E50" s="1002" t="s">
        <v>77</v>
      </c>
      <c r="F50" s="1002"/>
      <c r="G50" s="1002"/>
      <c r="H50" s="939">
        <f>IF(C50&lt;&gt;"",'[2]CBL Score Standard'!$D106,IF(D50&lt;&gt;"",SUM('[2]CBL Score Standard'!$D106:$E106),IF(E50&lt;&gt;"",SUM('[2]CBL Score Standard'!$D106:$F106),IF(F50&lt;&gt;"",SUM('[2]CBL Score Standard'!$D106:$G106),IF(G50&lt;&gt;"",SUM('[2]CBL Score Standard'!$D106:$H106,0))))))</f>
        <v>0.16558973290057469</v>
      </c>
      <c r="K50" s="1029"/>
      <c r="L50" s="1029"/>
      <c r="M50" s="934" t="s">
        <v>7</v>
      </c>
      <c r="N50" s="889" t="s">
        <v>59</v>
      </c>
      <c r="O50" s="925" t="s">
        <v>683</v>
      </c>
      <c r="P50" s="906">
        <v>43623</v>
      </c>
      <c r="Q50" s="891" t="s">
        <v>153</v>
      </c>
      <c r="R50" s="907" t="s">
        <v>156</v>
      </c>
      <c r="S50" s="919" t="s">
        <v>261</v>
      </c>
      <c r="T50" s="998" t="s">
        <v>72</v>
      </c>
      <c r="U50" s="1000">
        <v>43754</v>
      </c>
      <c r="V50" s="1001"/>
      <c r="W50" s="997" t="s">
        <v>378</v>
      </c>
      <c r="X50" s="997" t="s">
        <v>378</v>
      </c>
      <c r="Y50" s="908" t="s">
        <v>631</v>
      </c>
      <c r="Z50" s="981">
        <f t="shared" si="5"/>
        <v>0</v>
      </c>
      <c r="AA50" s="982"/>
      <c r="AB50" s="982"/>
      <c r="AC50" s="982"/>
      <c r="AD50" s="982"/>
      <c r="AE50" s="980"/>
      <c r="AF50" s="980"/>
      <c r="AG50" s="980"/>
      <c r="AH50" s="980"/>
      <c r="AI50" s="980"/>
      <c r="AJ50" s="980"/>
    </row>
    <row r="51" spans="1:36" ht="69" x14ac:dyDescent="0.3">
      <c r="A51" s="940" t="s">
        <v>144</v>
      </c>
      <c r="B51" s="933" t="s">
        <v>661</v>
      </c>
      <c r="C51" s="1002"/>
      <c r="D51" s="1002"/>
      <c r="E51" s="1002" t="s">
        <v>77</v>
      </c>
      <c r="F51" s="1002"/>
      <c r="G51" s="1002"/>
      <c r="H51" s="939">
        <f>IF(C51&lt;&gt;"",'[2]CBL Score Standard'!$D107,IF(D51&lt;&gt;"",SUM('[2]CBL Score Standard'!$D107:$E107),IF(E51&lt;&gt;"",SUM('[2]CBL Score Standard'!$D107:$F107),IF(F51&lt;&gt;"",SUM('[2]CBL Score Standard'!$D107:$G107),IF(G51&lt;&gt;"",SUM('[2]CBL Score Standard'!$D107:$H107,0))))))</f>
        <v>0.16558973290057469</v>
      </c>
      <c r="K51" s="1029"/>
      <c r="L51" s="1029"/>
      <c r="M51" s="934" t="s">
        <v>7</v>
      </c>
      <c r="N51" s="889" t="s">
        <v>56</v>
      </c>
      <c r="O51" s="925" t="s">
        <v>67</v>
      </c>
      <c r="P51" s="906"/>
      <c r="Q51" s="891"/>
      <c r="R51" s="907"/>
      <c r="S51" s="70" t="s">
        <v>261</v>
      </c>
      <c r="T51" s="620" t="s">
        <v>72</v>
      </c>
      <c r="U51" s="997"/>
      <c r="V51" s="997" t="str">
        <f t="shared" si="4"/>
        <v>Passed</v>
      </c>
      <c r="W51" s="997" t="s">
        <v>378</v>
      </c>
      <c r="X51" s="997" t="s">
        <v>377</v>
      </c>
      <c r="Y51" s="908" t="s">
        <v>634</v>
      </c>
      <c r="Z51" s="981">
        <f t="shared" si="5"/>
        <v>0.41666666666666669</v>
      </c>
      <c r="AA51" s="982">
        <v>42977</v>
      </c>
      <c r="AB51" s="982">
        <v>43132</v>
      </c>
      <c r="AC51" s="982"/>
      <c r="AD51" s="982"/>
      <c r="AE51" s="980"/>
      <c r="AF51" s="980"/>
      <c r="AG51" s="980"/>
      <c r="AH51" s="980"/>
      <c r="AI51" s="980"/>
      <c r="AJ51" s="980"/>
    </row>
    <row r="52" spans="1:36" ht="41.4" customHeight="1" x14ac:dyDescent="0.3">
      <c r="A52" s="940" t="s">
        <v>144</v>
      </c>
      <c r="B52" s="933" t="s">
        <v>662</v>
      </c>
      <c r="C52" s="1004"/>
      <c r="D52" s="1004"/>
      <c r="E52" s="1004" t="s">
        <v>77</v>
      </c>
      <c r="F52" s="1002"/>
      <c r="G52" s="1002"/>
      <c r="H52" s="939">
        <f>IF(C52&lt;&gt;"",'[2]CBL Score Standard'!$D108,IF(D52&lt;&gt;"",SUM('[2]CBL Score Standard'!$D108:$E108),IF(E52&lt;&gt;"",SUM('[2]CBL Score Standard'!$D108:$F108),IF(F52&lt;&gt;"",SUM('[2]CBL Score Standard'!$D108:$G108),IF(G52&lt;&gt;"",SUM('[2]CBL Score Standard'!$D108:$H108,0))))))</f>
        <v>0.16558973290057469</v>
      </c>
      <c r="K52" s="1029"/>
      <c r="L52" s="1029"/>
      <c r="M52" s="934" t="s">
        <v>7</v>
      </c>
      <c r="N52" s="889" t="s">
        <v>55</v>
      </c>
      <c r="O52" s="925" t="s">
        <v>1</v>
      </c>
      <c r="P52" s="906"/>
      <c r="Q52" s="891"/>
      <c r="R52" s="907"/>
      <c r="S52" s="70" t="s">
        <v>261</v>
      </c>
      <c r="T52" s="620" t="s">
        <v>72</v>
      </c>
      <c r="U52" s="999">
        <v>44104</v>
      </c>
      <c r="V52" s="997" t="s">
        <v>374</v>
      </c>
      <c r="W52" s="997" t="s">
        <v>378</v>
      </c>
      <c r="X52" s="997" t="s">
        <v>377</v>
      </c>
      <c r="Y52" s="908" t="s">
        <v>635</v>
      </c>
      <c r="Z52" s="981">
        <f t="shared" si="5"/>
        <v>0</v>
      </c>
      <c r="AA52" s="982"/>
      <c r="AB52" s="982"/>
      <c r="AC52" s="982"/>
      <c r="AD52" s="982"/>
      <c r="AE52" s="980"/>
      <c r="AF52" s="980"/>
      <c r="AG52" s="980"/>
      <c r="AH52" s="980"/>
      <c r="AI52" s="980"/>
      <c r="AJ52" s="980"/>
    </row>
    <row r="53" spans="1:36" ht="27.6" customHeight="1" x14ac:dyDescent="0.3">
      <c r="A53" s="940" t="s">
        <v>144</v>
      </c>
      <c r="B53" s="933" t="s">
        <v>187</v>
      </c>
      <c r="C53" s="1003"/>
      <c r="D53" s="1002"/>
      <c r="E53" s="1002" t="s">
        <v>77</v>
      </c>
      <c r="F53" s="1002"/>
      <c r="G53" s="1002"/>
      <c r="H53" s="939">
        <f>IF(C53&lt;&gt;"",'[2]CBL Score Standard'!$D109,IF(D53&lt;&gt;"",SUM('[2]CBL Score Standard'!$D109:$E109),IF(E53&lt;&gt;"",SUM('[2]CBL Score Standard'!$D109:$F109),IF(F53&lt;&gt;"",SUM('[2]CBL Score Standard'!$D109:$G109),IF(G53&lt;&gt;"",SUM('[2]CBL Score Standard'!$D109:$H109,0))))))</f>
        <v>7.468064199148379E-2</v>
      </c>
      <c r="K53" s="1029"/>
      <c r="L53" s="1029"/>
      <c r="M53" s="934" t="s">
        <v>7</v>
      </c>
      <c r="N53" s="889" t="s">
        <v>55</v>
      </c>
      <c r="O53" s="925" t="s">
        <v>419</v>
      </c>
      <c r="P53" s="890" t="s">
        <v>145</v>
      </c>
      <c r="Q53" s="891" t="s">
        <v>420</v>
      </c>
      <c r="R53" s="907" t="s">
        <v>420</v>
      </c>
      <c r="S53" s="889" t="s">
        <v>261</v>
      </c>
      <c r="T53" s="998" t="s">
        <v>72</v>
      </c>
      <c r="U53" s="999">
        <v>43763</v>
      </c>
      <c r="V53" s="1001" t="s">
        <v>374</v>
      </c>
      <c r="W53" s="997" t="s">
        <v>378</v>
      </c>
      <c r="X53" s="997" t="s">
        <v>378</v>
      </c>
      <c r="Y53" s="973" t="s">
        <v>630</v>
      </c>
      <c r="Z53" s="981">
        <f t="shared" si="5"/>
        <v>0</v>
      </c>
      <c r="AA53" s="982"/>
      <c r="AB53" s="982"/>
      <c r="AC53" s="982"/>
      <c r="AD53" s="982"/>
      <c r="AE53" s="980"/>
      <c r="AF53" s="980"/>
      <c r="AG53" s="980"/>
      <c r="AH53" s="980"/>
      <c r="AI53" s="980"/>
      <c r="AJ53" s="980"/>
    </row>
    <row r="54" spans="1:36" ht="28.8" customHeight="1" x14ac:dyDescent="0.3">
      <c r="A54" s="940" t="s">
        <v>144</v>
      </c>
      <c r="B54" s="933" t="s">
        <v>188</v>
      </c>
      <c r="C54" s="1003"/>
      <c r="D54" s="1002"/>
      <c r="E54" s="1002" t="s">
        <v>77</v>
      </c>
      <c r="F54" s="1002"/>
      <c r="G54" s="1002"/>
      <c r="H54" s="939">
        <f>IF(C54&lt;&gt;"",'[2]CBL Score Standard'!$D110,IF(D54&lt;&gt;"",SUM('[2]CBL Score Standard'!$D110:$E110),IF(E54&lt;&gt;"",SUM('[2]CBL Score Standard'!$D110:$F110),IF(F54&lt;&gt;"",SUM('[2]CBL Score Standard'!$D110:$G110),IF(G54&lt;&gt;"",SUM('[2]CBL Score Standard'!$D110:$H110,0))))))</f>
        <v>7.468064199148379E-2</v>
      </c>
      <c r="K54" s="1029"/>
      <c r="L54" s="1029"/>
      <c r="M54" s="934" t="s">
        <v>7</v>
      </c>
      <c r="N54" s="889" t="s">
        <v>56</v>
      </c>
      <c r="O54" s="925" t="s">
        <v>421</v>
      </c>
      <c r="P54" s="890" t="s">
        <v>230</v>
      </c>
      <c r="Q54" s="891" t="s">
        <v>230</v>
      </c>
      <c r="R54" s="907" t="s">
        <v>230</v>
      </c>
      <c r="S54" s="889" t="s">
        <v>261</v>
      </c>
      <c r="T54" s="998" t="s">
        <v>72</v>
      </c>
      <c r="U54" s="999">
        <v>43763</v>
      </c>
      <c r="V54" s="1001" t="s">
        <v>374</v>
      </c>
      <c r="W54" s="997" t="s">
        <v>378</v>
      </c>
      <c r="X54" s="997" t="s">
        <v>378</v>
      </c>
      <c r="Y54" s="973" t="s">
        <v>628</v>
      </c>
      <c r="Z54" s="981">
        <f t="shared" si="5"/>
        <v>0</v>
      </c>
      <c r="AA54" s="982"/>
      <c r="AB54" s="982"/>
      <c r="AC54" s="982"/>
      <c r="AD54" s="982"/>
      <c r="AE54" s="980"/>
      <c r="AF54" s="980"/>
      <c r="AG54" s="980"/>
      <c r="AH54" s="980"/>
      <c r="AI54" s="980"/>
      <c r="AJ54" s="980"/>
    </row>
    <row r="55" spans="1:36" s="883" customFormat="1" ht="14.4" customHeight="1" x14ac:dyDescent="0.3">
      <c r="A55" s="940" t="s">
        <v>144</v>
      </c>
      <c r="B55" s="933" t="s">
        <v>189</v>
      </c>
      <c r="C55" s="1003"/>
      <c r="D55" s="1004"/>
      <c r="E55" s="1004" t="s">
        <v>77</v>
      </c>
      <c r="F55" s="1002"/>
      <c r="G55" s="1002"/>
      <c r="H55" s="939">
        <f>IF(C55&lt;&gt;"",'[2]CBL Score Standard'!$D111,IF(D55&lt;&gt;"",SUM('[2]CBL Score Standard'!$D111:$E111),IF(E55&lt;&gt;"",SUM('[2]CBL Score Standard'!$D111:$F111),IF(F55&lt;&gt;"",SUM('[2]CBL Score Standard'!$D111:$G111),IF(G55&lt;&gt;"",SUM('[2]CBL Score Standard'!$D111:$H111,0))))))</f>
        <v>3.7340320995741895E-2</v>
      </c>
      <c r="K55" s="1030"/>
      <c r="L55" s="1030"/>
      <c r="M55" s="934" t="s">
        <v>7</v>
      </c>
      <c r="N55" s="889" t="s">
        <v>54</v>
      </c>
      <c r="O55" s="925" t="s">
        <v>231</v>
      </c>
      <c r="P55" s="995">
        <v>43610</v>
      </c>
      <c r="Q55" s="892" t="s">
        <v>164</v>
      </c>
      <c r="R55" s="898" t="s">
        <v>165</v>
      </c>
      <c r="S55" s="919" t="s">
        <v>261</v>
      </c>
      <c r="T55" s="998" t="s">
        <v>72</v>
      </c>
      <c r="U55" s="999">
        <v>43756</v>
      </c>
      <c r="V55" s="1001" t="s">
        <v>374</v>
      </c>
      <c r="W55" s="997" t="s">
        <v>378</v>
      </c>
      <c r="X55" s="997" t="s">
        <v>378</v>
      </c>
      <c r="Y55" s="902" t="s">
        <v>232</v>
      </c>
      <c r="Z55" s="981">
        <f t="shared" si="5"/>
        <v>0</v>
      </c>
      <c r="AA55" s="982"/>
      <c r="AB55" s="982"/>
      <c r="AC55" s="982"/>
      <c r="AD55" s="982"/>
      <c r="AE55" s="980"/>
      <c r="AF55" s="980"/>
      <c r="AG55" s="980"/>
      <c r="AH55" s="980"/>
      <c r="AI55" s="980"/>
      <c r="AJ55" s="980"/>
    </row>
    <row r="56" spans="1:36" s="883" customFormat="1" ht="14.4" customHeight="1" x14ac:dyDescent="0.3">
      <c r="A56" s="940" t="s">
        <v>144</v>
      </c>
      <c r="B56" s="933" t="s">
        <v>190</v>
      </c>
      <c r="C56" s="1003"/>
      <c r="D56" s="1004"/>
      <c r="E56" s="1004" t="s">
        <v>77</v>
      </c>
      <c r="F56" s="1002"/>
      <c r="G56" s="1002"/>
      <c r="H56" s="939">
        <f>IF(C56&lt;&gt;"",'[2]CBL Score Standard'!$D112,IF(D56&lt;&gt;"",SUM('[2]CBL Score Standard'!$D112:$E112),IF(E56&lt;&gt;"",SUM('[2]CBL Score Standard'!$D112:$F112),IF(F56&lt;&gt;"",SUM('[2]CBL Score Standard'!$D112:$G112),IF(G56&lt;&gt;"",SUM('[2]CBL Score Standard'!$D112:$H112,0))))))</f>
        <v>3.7340320995741895E-2</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c r="E57" s="1002" t="s">
        <v>77</v>
      </c>
      <c r="F57" s="1002"/>
      <c r="G57" s="1002"/>
      <c r="H57" s="939">
        <f>IF(C57&lt;&gt;"",'[2]CBL Score Standard'!$D113,IF(D57&lt;&gt;"",SUM('[2]CBL Score Standard'!$D113:$E113),IF(E57&lt;&gt;"",SUM('[2]CBL Score Standard'!$D113:$F113),IF(F57&lt;&gt;"",SUM('[2]CBL Score Standard'!$D113:$G113),IF(G57&lt;&gt;"",SUM('[2]CBL Score Standard'!$D113:$H113,0))))))</f>
        <v>7.468064199148379E-2</v>
      </c>
      <c r="K57" s="1193" t="s">
        <v>233</v>
      </c>
      <c r="L57" s="1194"/>
      <c r="M57" s="1194"/>
      <c r="N57" s="1194"/>
      <c r="O57" s="1194"/>
      <c r="P57" s="1194"/>
      <c r="Q57" s="1194"/>
      <c r="R57" s="1194"/>
      <c r="S57" s="1194"/>
      <c r="T57" s="1194"/>
      <c r="U57" s="1194"/>
      <c r="V57" s="1194"/>
      <c r="W57" s="1194"/>
      <c r="X57" s="1194"/>
      <c r="Y57" s="1195"/>
      <c r="Z57" s="985"/>
      <c r="AA57" s="1026"/>
      <c r="AB57" s="1026"/>
      <c r="AC57" s="1026"/>
      <c r="AD57" s="1026"/>
      <c r="AE57" s="1026"/>
      <c r="AF57" s="1026"/>
      <c r="AG57" s="1026"/>
      <c r="AH57" s="1026"/>
      <c r="AI57" s="1026"/>
      <c r="AJ57" s="1026"/>
    </row>
    <row r="58" spans="1:36" ht="23.4" customHeight="1" x14ac:dyDescent="0.3">
      <c r="A58" s="940" t="s">
        <v>55</v>
      </c>
      <c r="B58" s="933" t="s">
        <v>419</v>
      </c>
      <c r="C58" s="1003"/>
      <c r="D58" s="1003"/>
      <c r="E58" s="132"/>
      <c r="F58" s="1002" t="s">
        <v>77</v>
      </c>
      <c r="G58" s="1002"/>
      <c r="H58" s="939">
        <f>IF(C58&lt;&gt;"",'[2]CBL Score Standard'!$D114,IF(D58&lt;&gt;"",SUM('[2]CBL Score Standard'!$D114:$E114),IF(E58&lt;&gt;"",SUM('[2]CBL Score Standard'!$D114:$F114),IF(F58&lt;&gt;"",SUM('[2]CBL Score Standard'!$D114:$G114),IF(G58&lt;&gt;"",SUM('[2]CBL Score Standard'!$D114:$H114,0))))))</f>
        <v>4.9445609829187893E-2</v>
      </c>
      <c r="K58" s="1211" t="s">
        <v>133</v>
      </c>
      <c r="L58" s="1211" t="s">
        <v>91</v>
      </c>
      <c r="M58" s="1182" t="s">
        <v>75</v>
      </c>
      <c r="N58" s="1184" t="s">
        <v>134</v>
      </c>
      <c r="O58" s="1184" t="s">
        <v>135</v>
      </c>
      <c r="P58" s="1037" t="s">
        <v>136</v>
      </c>
      <c r="Q58" s="1037" t="s">
        <v>137</v>
      </c>
      <c r="R58" s="1037" t="s">
        <v>138</v>
      </c>
      <c r="S58" s="1212" t="s">
        <v>139</v>
      </c>
      <c r="T58" s="1191" t="s">
        <v>344</v>
      </c>
      <c r="U58" s="1191" t="s">
        <v>342</v>
      </c>
      <c r="V58" s="1191" t="s">
        <v>343</v>
      </c>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940" t="s">
        <v>56</v>
      </c>
      <c r="B59" s="933" t="s">
        <v>421</v>
      </c>
      <c r="C59" s="1003"/>
      <c r="D59" s="1003"/>
      <c r="E59" s="132"/>
      <c r="F59" s="1002" t="s">
        <v>77</v>
      </c>
      <c r="G59" s="1002"/>
      <c r="H59" s="939">
        <f>IF(C59&lt;&gt;"",'[2]CBL Score Standard'!$D115,IF(D59&lt;&gt;"",SUM('[2]CBL Score Standard'!$D115:$E115),IF(E59&lt;&gt;"",SUM('[2]CBL Score Standard'!$D115:$F115),IF(F59&lt;&gt;"",SUM('[2]CBL Score Standard'!$D115:$G115),IF(G59&lt;&gt;"",SUM('[2]CBL Score Standard'!$D115:$H115,0))))))</f>
        <v>3.536110278693437E-2</v>
      </c>
      <c r="K59" s="1197"/>
      <c r="L59" s="1197"/>
      <c r="M59" s="1183"/>
      <c r="N59" s="1185"/>
      <c r="O59" s="1185"/>
      <c r="P59" s="888" t="s">
        <v>141</v>
      </c>
      <c r="Q59" s="1031"/>
      <c r="R59" s="1031"/>
      <c r="S59" s="1210"/>
      <c r="T59" s="1191"/>
      <c r="U59" s="1191"/>
      <c r="V59" s="1191"/>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206" t="s">
        <v>142</v>
      </c>
      <c r="L60" s="1206" t="s">
        <v>143</v>
      </c>
      <c r="M60" s="934" t="s">
        <v>8</v>
      </c>
      <c r="N60" s="910" t="s">
        <v>2</v>
      </c>
      <c r="O60" s="891" t="s">
        <v>234</v>
      </c>
      <c r="P60" s="911"/>
      <c r="Q60" s="909"/>
      <c r="R60" s="912"/>
      <c r="S60" s="69"/>
      <c r="T60" s="84"/>
      <c r="U60" s="997"/>
      <c r="V60" s="997"/>
      <c r="W60" s="997"/>
      <c r="X60" s="997"/>
      <c r="Y60" s="908"/>
      <c r="Z60" s="981">
        <f t="shared" ref="Z60:Z67" ca="1" si="6">DATEDIF(AA60,AB60,"m")/12+DATEDIF(AC60,AD60,"m")/12+DATEDIF(AE60,AF60,"m")/12+DATEDIF(AG60,AH60,"m")/12+DATEDIF(AI60,AJ60,"m")/12</f>
        <v>3.0833333333333335</v>
      </c>
      <c r="AA60" s="982">
        <v>43009</v>
      </c>
      <c r="AB60" s="982">
        <f ca="1">TODAY()</f>
        <v>44144</v>
      </c>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207"/>
      <c r="L61" s="1207"/>
      <c r="M61" s="934" t="s">
        <v>8</v>
      </c>
      <c r="N61" s="910" t="s">
        <v>63</v>
      </c>
      <c r="O61" s="891" t="s">
        <v>236</v>
      </c>
      <c r="P61" s="911"/>
      <c r="Q61" s="909"/>
      <c r="R61" s="912"/>
      <c r="S61" s="69"/>
      <c r="T61" s="84"/>
      <c r="U61" s="997"/>
      <c r="V61" s="997"/>
      <c r="W61" s="997"/>
      <c r="X61" s="997"/>
      <c r="Y61" s="908"/>
      <c r="Z61" s="981">
        <f t="shared" si="6"/>
        <v>0</v>
      </c>
      <c r="AA61" s="982"/>
      <c r="AB61" s="982"/>
      <c r="AC61" s="982"/>
      <c r="AD61" s="982"/>
      <c r="AE61" s="980"/>
      <c r="AF61" s="980"/>
      <c r="AG61" s="980"/>
      <c r="AH61" s="980"/>
      <c r="AI61" s="980"/>
      <c r="AJ61" s="980"/>
    </row>
    <row r="62" spans="1:36" x14ac:dyDescent="0.3">
      <c r="A62" s="940" t="s">
        <v>56</v>
      </c>
      <c r="B62" s="933" t="s">
        <v>67</v>
      </c>
      <c r="C62" s="1003"/>
      <c r="D62" s="1003"/>
      <c r="E62" s="1002"/>
      <c r="F62" s="1002" t="s">
        <v>77</v>
      </c>
      <c r="G62" s="1002"/>
      <c r="H62" s="939">
        <f>IF(C62&lt;&gt;"",'[2]CBL Score Standard'!$D118,IF(D62&lt;&gt;"",SUM('[2]CBL Score Standard'!$D118:$E118),IF(E62&lt;&gt;"",SUM('[2]CBL Score Standard'!$D118:$F118),IF(F62&lt;&gt;"",SUM('[2]CBL Score Standard'!$D118:$G118),IF(G62&lt;&gt;"",SUM('[2]CBL Score Standard'!$D118:$H118,0))))))</f>
        <v>4.9445609829187893E-2</v>
      </c>
      <c r="K62" s="1207"/>
      <c r="L62" s="1207"/>
      <c r="M62" s="934" t="s">
        <v>8</v>
      </c>
      <c r="N62" s="889" t="s">
        <v>56</v>
      </c>
      <c r="O62" s="891" t="s">
        <v>237</v>
      </c>
      <c r="P62" s="911"/>
      <c r="Q62" s="909"/>
      <c r="R62" s="912"/>
      <c r="S62" s="889"/>
      <c r="T62" s="997"/>
      <c r="U62" s="997"/>
      <c r="V62" s="997" t="str">
        <f>IF(AND(W62="Y",X62="Y"),"Passed",IF(T62="M","Passed", ""))</f>
        <v/>
      </c>
      <c r="W62" s="997"/>
      <c r="X62" s="997"/>
      <c r="Y62" s="908"/>
      <c r="Z62" s="981">
        <f t="shared" si="6"/>
        <v>0</v>
      </c>
      <c r="AA62" s="982"/>
      <c r="AB62" s="982"/>
      <c r="AC62" s="982"/>
      <c r="AD62" s="982"/>
      <c r="AE62" s="980"/>
      <c r="AF62" s="980"/>
      <c r="AG62" s="980"/>
      <c r="AH62" s="980"/>
      <c r="AI62" s="980"/>
      <c r="AJ62" s="980"/>
    </row>
    <row r="63" spans="1:36" ht="15" thickBot="1" x14ac:dyDescent="0.35">
      <c r="A63" s="941" t="s">
        <v>55</v>
      </c>
      <c r="B63" s="933" t="s">
        <v>1</v>
      </c>
      <c r="C63" s="1003"/>
      <c r="D63" s="1003"/>
      <c r="E63" s="1002"/>
      <c r="F63" s="1002" t="s">
        <v>77</v>
      </c>
      <c r="G63" s="1002"/>
      <c r="H63" s="939">
        <f>IF(C63&lt;&gt;"",'[2]CBL Score Standard'!$D119,IF(D63&lt;&gt;"",SUM('[2]CBL Score Standard'!$D119:$E119),IF(E63&lt;&gt;"",SUM('[2]CBL Score Standard'!$D119:$F119),IF(F63&lt;&gt;"",SUM('[2]CBL Score Standard'!$D119:$G119),IF(G63&lt;&gt;"",SUM('[2]CBL Score Standard'!$D119:$H119,0))))))</f>
        <v>4.9445609829187893E-2</v>
      </c>
      <c r="K63" s="1207"/>
      <c r="L63" s="1207"/>
      <c r="M63" s="934" t="s">
        <v>8</v>
      </c>
      <c r="N63" s="889" t="s">
        <v>55</v>
      </c>
      <c r="O63" s="891" t="s">
        <v>238</v>
      </c>
      <c r="P63" s="911"/>
      <c r="Q63" s="909"/>
      <c r="R63" s="912"/>
      <c r="S63" s="889"/>
      <c r="T63" s="997"/>
      <c r="U63" s="997"/>
      <c r="V63" s="997" t="str">
        <f>IF(AND(W63="Y",X63="Y"),"Passed",IF(T63="M","Passed", ""))</f>
        <v/>
      </c>
      <c r="W63" s="997"/>
      <c r="X63" s="997"/>
      <c r="Y63" s="908"/>
      <c r="Z63" s="981">
        <f t="shared" si="6"/>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3.4094681896425567</v>
      </c>
      <c r="K64" s="1207"/>
      <c r="L64" s="1207"/>
      <c r="M64" s="934" t="s">
        <v>8</v>
      </c>
      <c r="N64" s="910" t="s">
        <v>53</v>
      </c>
      <c r="O64" s="891" t="s">
        <v>239</v>
      </c>
      <c r="P64" s="911"/>
      <c r="Q64" s="909"/>
      <c r="R64" s="912"/>
      <c r="S64" s="889"/>
      <c r="T64" s="997"/>
      <c r="U64" s="997"/>
      <c r="V64" s="997" t="str">
        <f>IF(AND(W64="Y",X64="Y"),"Passed",IF(T64="M","Passed", ""))</f>
        <v/>
      </c>
      <c r="W64" s="997"/>
      <c r="X64" s="997"/>
      <c r="Y64" s="908"/>
      <c r="Z64" s="981">
        <f t="shared" si="6"/>
        <v>0</v>
      </c>
      <c r="AA64" s="982"/>
      <c r="AB64" s="982"/>
      <c r="AC64" s="982"/>
      <c r="AD64" s="982"/>
      <c r="AE64" s="980"/>
      <c r="AF64" s="980"/>
      <c r="AG64" s="980"/>
      <c r="AH64" s="980"/>
      <c r="AI64" s="980"/>
      <c r="AJ64" s="980"/>
    </row>
    <row r="65" spans="1:36" ht="28.2" thickBot="1" x14ac:dyDescent="0.35">
      <c r="A65" s="942" t="s">
        <v>83</v>
      </c>
      <c r="B65" s="943"/>
      <c r="C65" s="954">
        <v>1</v>
      </c>
      <c r="D65" s="954">
        <v>1</v>
      </c>
      <c r="E65" s="954">
        <v>1</v>
      </c>
      <c r="F65" s="954">
        <v>0.44680851063829785</v>
      </c>
      <c r="G65" s="954">
        <v>0</v>
      </c>
      <c r="H65" s="944">
        <v>2</v>
      </c>
      <c r="K65" s="1207"/>
      <c r="L65" s="1207"/>
      <c r="M65" s="934" t="s">
        <v>8</v>
      </c>
      <c r="N65" s="910" t="s">
        <v>59</v>
      </c>
      <c r="O65" s="891" t="s">
        <v>240</v>
      </c>
      <c r="P65" s="911"/>
      <c r="Q65" s="909"/>
      <c r="R65" s="912"/>
      <c r="S65" s="889"/>
      <c r="T65" s="997"/>
      <c r="U65" s="997"/>
      <c r="V65" s="997" t="str">
        <f>IF(AND(W65="Y",X65="Y"),"Passed",IF(T65="M","Passed", ""))</f>
        <v/>
      </c>
      <c r="W65" s="997"/>
      <c r="X65" s="997"/>
      <c r="Y65" s="908"/>
      <c r="Z65" s="981">
        <f t="shared" si="6"/>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3</v>
      </c>
      <c r="K66" s="1207"/>
      <c r="L66" s="1207"/>
      <c r="M66" s="934" t="s">
        <v>8</v>
      </c>
      <c r="N66" s="910" t="s">
        <v>55</v>
      </c>
      <c r="O66" s="891" t="s">
        <v>515</v>
      </c>
      <c r="P66" s="911"/>
      <c r="Q66" s="909"/>
      <c r="R66" s="912"/>
      <c r="S66" s="69"/>
      <c r="T66" s="84"/>
      <c r="U66" s="997"/>
      <c r="V66" s="997"/>
      <c r="W66" s="997"/>
      <c r="X66" s="997"/>
      <c r="Y66" s="908"/>
      <c r="Z66" s="981">
        <f t="shared" si="6"/>
        <v>0</v>
      </c>
      <c r="AA66" s="982"/>
      <c r="AB66" s="982"/>
      <c r="AC66" s="982"/>
      <c r="AD66" s="982"/>
      <c r="AE66" s="980"/>
      <c r="AF66" s="980"/>
      <c r="AG66" s="980"/>
      <c r="AH66" s="980"/>
      <c r="AI66" s="980"/>
      <c r="AJ66" s="980"/>
    </row>
    <row r="67" spans="1:36" ht="27.6" x14ac:dyDescent="0.3">
      <c r="C67" s="955"/>
      <c r="D67" s="955"/>
      <c r="E67" s="955"/>
      <c r="F67" s="955"/>
      <c r="G67" s="955"/>
      <c r="K67" s="1208"/>
      <c r="L67" s="1208"/>
      <c r="M67" s="934" t="s">
        <v>8</v>
      </c>
      <c r="N67" s="910" t="s">
        <v>149</v>
      </c>
      <c r="O67" s="891" t="s">
        <v>370</v>
      </c>
      <c r="P67" s="904" t="s">
        <v>145</v>
      </c>
      <c r="Q67" s="892" t="s">
        <v>217</v>
      </c>
      <c r="R67" s="898" t="s">
        <v>241</v>
      </c>
      <c r="S67" s="919" t="s">
        <v>261</v>
      </c>
      <c r="T67" s="998" t="s">
        <v>72</v>
      </c>
      <c r="U67" s="997"/>
      <c r="V67" s="997"/>
      <c r="W67" s="997"/>
      <c r="X67" s="997"/>
      <c r="Y67" s="899" t="s">
        <v>242</v>
      </c>
      <c r="Z67" s="981">
        <f t="shared" si="6"/>
        <v>0</v>
      </c>
      <c r="AA67" s="982"/>
      <c r="AB67" s="982"/>
      <c r="AC67" s="982"/>
      <c r="AD67" s="982"/>
      <c r="AE67" s="980"/>
      <c r="AF67" s="980"/>
      <c r="AG67" s="980"/>
      <c r="AH67" s="980"/>
      <c r="AI67" s="980"/>
      <c r="AJ67" s="980"/>
    </row>
    <row r="68" spans="1:36" ht="13.8" customHeight="1"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93" t="s">
        <v>243</v>
      </c>
      <c r="L69" s="1194"/>
      <c r="M69" s="1194"/>
      <c r="N69" s="1194"/>
      <c r="O69" s="1194"/>
      <c r="P69" s="1194"/>
      <c r="Q69" s="1194"/>
      <c r="R69" s="1194"/>
      <c r="S69" s="1194"/>
      <c r="T69" s="1194"/>
      <c r="U69" s="1194"/>
      <c r="V69" s="1194"/>
      <c r="W69" s="1194"/>
      <c r="X69" s="1194"/>
      <c r="Y69" s="1195"/>
      <c r="Z69" s="985"/>
      <c r="AA69" s="1026"/>
      <c r="AB69" s="1026"/>
      <c r="AC69" s="1026"/>
      <c r="AD69" s="1026"/>
      <c r="AE69" s="1026"/>
      <c r="AF69" s="1026"/>
      <c r="AG69" s="1026"/>
      <c r="AH69" s="1026"/>
      <c r="AI69" s="1026"/>
      <c r="AJ69" s="1026"/>
    </row>
    <row r="70" spans="1:36" ht="23.4" customHeight="1" x14ac:dyDescent="0.3">
      <c r="C70" s="955"/>
      <c r="D70" s="955"/>
      <c r="E70" s="955"/>
      <c r="F70" s="955"/>
      <c r="G70" s="955"/>
      <c r="K70" s="1211" t="s">
        <v>133</v>
      </c>
      <c r="L70" s="1211" t="s">
        <v>91</v>
      </c>
      <c r="M70" s="1182" t="s">
        <v>75</v>
      </c>
      <c r="N70" s="1184" t="s">
        <v>134</v>
      </c>
      <c r="O70" s="1184" t="s">
        <v>135</v>
      </c>
      <c r="P70" s="1037" t="s">
        <v>136</v>
      </c>
      <c r="Q70" s="1037" t="s">
        <v>137</v>
      </c>
      <c r="R70" s="1037" t="s">
        <v>138</v>
      </c>
      <c r="S70" s="1212" t="s">
        <v>139</v>
      </c>
      <c r="T70" s="1191" t="s">
        <v>344</v>
      </c>
      <c r="U70" s="1191" t="s">
        <v>342</v>
      </c>
      <c r="V70" s="1191" t="s">
        <v>343</v>
      </c>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955"/>
      <c r="D71" s="955"/>
      <c r="E71" s="955"/>
      <c r="F71" s="955"/>
      <c r="G71" s="955"/>
      <c r="K71" s="1197"/>
      <c r="L71" s="1197"/>
      <c r="M71" s="1183"/>
      <c r="N71" s="1185"/>
      <c r="O71" s="1185"/>
      <c r="P71" s="888" t="s">
        <v>141</v>
      </c>
      <c r="Q71" s="1031"/>
      <c r="R71" s="1031"/>
      <c r="S71" s="1210"/>
      <c r="T71" s="1191"/>
      <c r="U71" s="1191"/>
      <c r="V71" s="1191"/>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C72" s="955"/>
      <c r="D72" s="955"/>
      <c r="E72" s="955"/>
      <c r="F72" s="955"/>
      <c r="G72" s="955"/>
      <c r="K72" s="1028" t="s">
        <v>142</v>
      </c>
      <c r="L72" s="1028" t="s">
        <v>143</v>
      </c>
      <c r="M72" s="934" t="s">
        <v>9</v>
      </c>
      <c r="N72" s="910" t="s">
        <v>235</v>
      </c>
      <c r="O72" s="891" t="s">
        <v>244</v>
      </c>
      <c r="P72" s="913"/>
      <c r="Q72" s="914"/>
      <c r="R72" s="915"/>
      <c r="S72" s="889"/>
      <c r="T72" s="997"/>
      <c r="U72" s="997"/>
      <c r="V72" s="997" t="str">
        <f>IF(AND(W72="Y",X72="Y"),"Passed",IF(T72="M","Passed", ""))</f>
        <v/>
      </c>
      <c r="W72" s="997"/>
      <c r="X72" s="997"/>
      <c r="Y72" s="916"/>
      <c r="Z72" s="981">
        <f t="shared" ref="Z72:Z75" si="7">DATEDIF(AA72,AB72,"m")/12+DATEDIF(AC72,AD72,"m")/12+DATEDIF(AE72,AF72,"m")/12+DATEDIF(AG72,AH72,"m")/12+DATEDIF(AI72,AJ72,"m")/12</f>
        <v>0</v>
      </c>
      <c r="AA72" s="982"/>
      <c r="AB72" s="982"/>
      <c r="AC72" s="982"/>
      <c r="AD72" s="982"/>
      <c r="AE72" s="980"/>
      <c r="AF72" s="980"/>
      <c r="AG72" s="980"/>
      <c r="AH72" s="980"/>
      <c r="AI72" s="980"/>
      <c r="AJ72" s="980"/>
    </row>
    <row r="73" spans="1:36" x14ac:dyDescent="0.3">
      <c r="C73" s="955"/>
      <c r="D73" s="955"/>
      <c r="E73" s="955"/>
      <c r="F73" s="955"/>
      <c r="G73" s="955"/>
      <c r="K73" s="1029"/>
      <c r="L73" s="1029"/>
      <c r="M73" s="934" t="s">
        <v>9</v>
      </c>
      <c r="N73" s="910" t="s">
        <v>229</v>
      </c>
      <c r="O73" s="891" t="s">
        <v>245</v>
      </c>
      <c r="P73" s="913"/>
      <c r="Q73" s="914"/>
      <c r="R73" s="915"/>
      <c r="S73" s="889"/>
      <c r="T73" s="997"/>
      <c r="U73" s="997"/>
      <c r="V73" s="997" t="str">
        <f>IF(AND(W73="Y",X73="Y"),"Passed",IF(T73="M","Passed", ""))</f>
        <v/>
      </c>
      <c r="W73" s="997"/>
      <c r="X73" s="997"/>
      <c r="Y73" s="916"/>
      <c r="Z73" s="981">
        <f t="shared" si="7"/>
        <v>0</v>
      </c>
      <c r="AA73" s="982"/>
      <c r="AB73" s="982"/>
      <c r="AC73" s="982"/>
      <c r="AD73" s="982"/>
      <c r="AE73" s="980"/>
      <c r="AF73" s="980"/>
      <c r="AG73" s="980"/>
      <c r="AH73" s="980"/>
      <c r="AI73" s="980"/>
      <c r="AJ73" s="980"/>
    </row>
    <row r="74" spans="1:36" ht="41.4" x14ac:dyDescent="0.3">
      <c r="C74" s="955"/>
      <c r="D74" s="955"/>
      <c r="E74" s="955"/>
      <c r="F74" s="955"/>
      <c r="G74" s="955"/>
      <c r="K74" s="1029"/>
      <c r="L74" s="1029"/>
      <c r="M74" s="934" t="s">
        <v>9</v>
      </c>
      <c r="N74" s="910" t="s">
        <v>3</v>
      </c>
      <c r="O74" s="891" t="s">
        <v>516</v>
      </c>
      <c r="P74" s="913"/>
      <c r="Q74" s="914"/>
      <c r="R74" s="915"/>
      <c r="S74" s="889"/>
      <c r="T74" s="997"/>
      <c r="U74" s="997"/>
      <c r="V74" s="997" t="str">
        <f>IF(AND(W74="Y",X74="Y"),"Passed",IF(T74="M","Passed", ""))</f>
        <v/>
      </c>
      <c r="W74" s="997"/>
      <c r="X74" s="997"/>
      <c r="Y74" s="916"/>
      <c r="Z74" s="981">
        <f t="shared" si="7"/>
        <v>0</v>
      </c>
      <c r="AA74" s="982"/>
      <c r="AB74" s="982"/>
      <c r="AC74" s="982"/>
      <c r="AD74" s="982"/>
      <c r="AE74" s="980"/>
      <c r="AF74" s="980"/>
      <c r="AG74" s="980"/>
      <c r="AH74" s="980"/>
      <c r="AI74" s="980"/>
      <c r="AJ74" s="980"/>
    </row>
    <row r="75" spans="1:36" ht="41.4" x14ac:dyDescent="0.3">
      <c r="C75" s="955"/>
      <c r="D75" s="955"/>
      <c r="E75" s="955"/>
      <c r="F75" s="955"/>
      <c r="G75" s="955"/>
      <c r="K75" s="1030"/>
      <c r="L75" s="1030"/>
      <c r="M75" s="934" t="s">
        <v>9</v>
      </c>
      <c r="N75" s="910" t="s">
        <v>3</v>
      </c>
      <c r="O75" s="891" t="s">
        <v>246</v>
      </c>
      <c r="P75" s="913"/>
      <c r="Q75" s="914"/>
      <c r="R75" s="915"/>
      <c r="S75" s="889"/>
      <c r="T75" s="997"/>
      <c r="U75" s="997"/>
      <c r="V75" s="997" t="str">
        <f>IF(AND(W75="Y",X75="Y"),"Passed",IF(T75="M","Passed", ""))</f>
        <v/>
      </c>
      <c r="W75" s="997"/>
      <c r="X75" s="997"/>
      <c r="Y75" s="916"/>
      <c r="Z75" s="981">
        <f t="shared" si="7"/>
        <v>0</v>
      </c>
      <c r="AA75" s="982"/>
      <c r="AB75" s="982"/>
      <c r="AC75" s="982"/>
      <c r="AD75" s="982"/>
      <c r="AE75" s="980"/>
      <c r="AF75" s="980"/>
      <c r="AG75" s="980"/>
      <c r="AH75" s="980"/>
      <c r="AI75" s="980"/>
      <c r="AJ75" s="980"/>
    </row>
    <row r="76" spans="1:36" x14ac:dyDescent="0.3">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C80" s="955"/>
      <c r="D80" s="955"/>
      <c r="E80" s="955"/>
      <c r="F80" s="955"/>
      <c r="G80" s="955"/>
    </row>
    <row r="81" spans="3:7" x14ac:dyDescent="0.3">
      <c r="C81" s="955"/>
      <c r="D81" s="955"/>
      <c r="E81" s="955"/>
      <c r="F81" s="955"/>
      <c r="G81" s="955"/>
    </row>
    <row r="82" spans="3:7" x14ac:dyDescent="0.3">
      <c r="C82" s="955"/>
      <c r="D82" s="955"/>
      <c r="E82" s="955"/>
      <c r="F82" s="955"/>
      <c r="G82" s="955"/>
    </row>
    <row r="83" spans="3:7" x14ac:dyDescent="0.3">
      <c r="C83" s="955"/>
      <c r="D83" s="955"/>
      <c r="E83" s="955"/>
      <c r="F83" s="955"/>
      <c r="G83" s="955"/>
    </row>
    <row r="84" spans="3:7" x14ac:dyDescent="0.3">
      <c r="C84" s="955"/>
      <c r="D84" s="955"/>
      <c r="E84" s="955"/>
      <c r="F84" s="955"/>
      <c r="G84" s="955"/>
    </row>
    <row r="85" spans="3:7" x14ac:dyDescent="0.3">
      <c r="C85" s="955"/>
      <c r="D85" s="955"/>
      <c r="E85" s="955"/>
      <c r="F85" s="955"/>
      <c r="G85" s="955"/>
    </row>
    <row r="86" spans="3:7" x14ac:dyDescent="0.3">
      <c r="C86" s="955"/>
      <c r="D86" s="955"/>
      <c r="E86" s="955"/>
      <c r="F86" s="955"/>
      <c r="G86" s="955"/>
    </row>
    <row r="87" spans="3:7" x14ac:dyDescent="0.3">
      <c r="C87" s="955"/>
      <c r="D87" s="955"/>
      <c r="E87" s="955"/>
      <c r="F87" s="955"/>
      <c r="G87" s="955"/>
    </row>
    <row r="88" spans="3:7" x14ac:dyDescent="0.3">
      <c r="C88" s="955"/>
      <c r="D88" s="955"/>
      <c r="E88" s="955"/>
      <c r="F88" s="955"/>
      <c r="G88" s="955"/>
    </row>
    <row r="89" spans="3:7" x14ac:dyDescent="0.3">
      <c r="C89" s="955"/>
      <c r="D89" s="955"/>
      <c r="E89" s="955"/>
      <c r="F89" s="955"/>
      <c r="G89" s="955"/>
    </row>
    <row r="90" spans="3:7" x14ac:dyDescent="0.3">
      <c r="C90" s="955"/>
      <c r="D90" s="955"/>
      <c r="E90" s="955"/>
      <c r="F90" s="955"/>
      <c r="G90" s="955"/>
    </row>
    <row r="91" spans="3:7" x14ac:dyDescent="0.3">
      <c r="C91" s="955"/>
      <c r="D91" s="955"/>
      <c r="E91" s="955"/>
      <c r="F91" s="955"/>
      <c r="G91" s="955"/>
    </row>
    <row r="92" spans="3:7" x14ac:dyDescent="0.3">
      <c r="C92" s="955"/>
      <c r="D92" s="955"/>
      <c r="E92" s="955"/>
      <c r="F92" s="955"/>
      <c r="G92" s="955"/>
    </row>
    <row r="93" spans="3:7" x14ac:dyDescent="0.3">
      <c r="C93" s="955"/>
      <c r="D93" s="955"/>
      <c r="E93" s="955"/>
      <c r="F93" s="955"/>
      <c r="G93" s="955"/>
    </row>
    <row r="94" spans="3:7" x14ac:dyDescent="0.3">
      <c r="C94" s="955"/>
      <c r="D94" s="955"/>
      <c r="E94" s="955"/>
      <c r="F94" s="955"/>
      <c r="G94" s="955"/>
    </row>
    <row r="95" spans="3:7" x14ac:dyDescent="0.3">
      <c r="C95" s="955"/>
      <c r="D95" s="955"/>
      <c r="E95" s="955"/>
      <c r="F95" s="955"/>
      <c r="G95" s="955"/>
    </row>
    <row r="96" spans="3:7" x14ac:dyDescent="0.3">
      <c r="C96" s="955"/>
      <c r="D96" s="955"/>
      <c r="E96" s="955"/>
      <c r="F96" s="955"/>
      <c r="G96" s="955"/>
    </row>
    <row r="97" spans="3:7" x14ac:dyDescent="0.3">
      <c r="C97" s="955"/>
      <c r="D97" s="955"/>
      <c r="E97" s="955"/>
      <c r="F97" s="955"/>
      <c r="G97" s="955"/>
    </row>
    <row r="98" spans="3:7" x14ac:dyDescent="0.3">
      <c r="C98" s="955"/>
      <c r="D98" s="955"/>
      <c r="E98" s="955"/>
      <c r="F98" s="955"/>
      <c r="G98" s="955"/>
    </row>
    <row r="99" spans="3:7" x14ac:dyDescent="0.3">
      <c r="C99" s="955"/>
      <c r="D99" s="955"/>
      <c r="E99" s="955"/>
      <c r="F99" s="955"/>
      <c r="G99" s="955"/>
    </row>
    <row r="100" spans="3:7" x14ac:dyDescent="0.3">
      <c r="C100" s="955"/>
      <c r="D100" s="955"/>
      <c r="E100" s="955"/>
      <c r="F100" s="955"/>
      <c r="G100" s="955"/>
    </row>
    <row r="101" spans="3:7" x14ac:dyDescent="0.3">
      <c r="C101" s="955"/>
      <c r="D101" s="955"/>
      <c r="E101" s="955"/>
      <c r="F101" s="955"/>
      <c r="G101" s="955"/>
    </row>
    <row r="102" spans="3:7" x14ac:dyDescent="0.3">
      <c r="C102" s="955"/>
      <c r="D102" s="955"/>
      <c r="E102" s="955"/>
      <c r="F102" s="955"/>
      <c r="G102" s="955"/>
    </row>
    <row r="103" spans="3:7" x14ac:dyDescent="0.3">
      <c r="C103" s="955"/>
      <c r="D103" s="955"/>
      <c r="E103" s="955"/>
      <c r="F103" s="955"/>
      <c r="G103" s="955"/>
    </row>
    <row r="104" spans="3:7" x14ac:dyDescent="0.3">
      <c r="C104" s="955"/>
      <c r="D104" s="955"/>
      <c r="E104" s="955"/>
      <c r="F104" s="955"/>
      <c r="G104" s="955"/>
    </row>
    <row r="105" spans="3:7" x14ac:dyDescent="0.3">
      <c r="C105" s="955"/>
      <c r="D105" s="955"/>
      <c r="E105" s="955"/>
      <c r="F105" s="955"/>
      <c r="G105" s="955"/>
    </row>
    <row r="106" spans="3:7" x14ac:dyDescent="0.3">
      <c r="C106" s="955"/>
      <c r="D106" s="955"/>
      <c r="E106" s="955"/>
      <c r="F106" s="955"/>
      <c r="G106" s="955"/>
    </row>
    <row r="107" spans="3:7" x14ac:dyDescent="0.3">
      <c r="C107" s="955"/>
      <c r="D107" s="955"/>
      <c r="E107" s="955"/>
      <c r="F107" s="955"/>
      <c r="G107" s="955"/>
    </row>
    <row r="108" spans="3:7" x14ac:dyDescent="0.3">
      <c r="C108" s="955"/>
      <c r="D108" s="955"/>
      <c r="E108" s="955"/>
      <c r="F108" s="955"/>
      <c r="G108" s="955"/>
    </row>
    <row r="109" spans="3:7" x14ac:dyDescent="0.3">
      <c r="C109" s="955"/>
      <c r="D109" s="955"/>
      <c r="E109" s="955"/>
      <c r="F109" s="955"/>
      <c r="G109" s="955"/>
    </row>
    <row r="110" spans="3:7" x14ac:dyDescent="0.3">
      <c r="C110" s="955"/>
      <c r="D110" s="955"/>
      <c r="E110" s="955"/>
      <c r="F110" s="955"/>
      <c r="G110" s="955"/>
    </row>
    <row r="111" spans="3:7" x14ac:dyDescent="0.3">
      <c r="C111" s="955"/>
      <c r="D111" s="955"/>
      <c r="E111" s="955"/>
      <c r="F111" s="955"/>
      <c r="G111" s="955"/>
    </row>
    <row r="112" spans="3:7" x14ac:dyDescent="0.3">
      <c r="C112" s="955"/>
      <c r="D112" s="955"/>
      <c r="E112" s="955"/>
      <c r="F112" s="955"/>
      <c r="G112" s="955"/>
    </row>
    <row r="113" spans="3:7" x14ac:dyDescent="0.3">
      <c r="C113" s="955"/>
      <c r="D113" s="955"/>
      <c r="E113" s="955"/>
      <c r="F113" s="955"/>
      <c r="G113" s="955"/>
    </row>
    <row r="114" spans="3:7" x14ac:dyDescent="0.3">
      <c r="C114" s="955"/>
      <c r="D114" s="955"/>
      <c r="E114" s="955"/>
      <c r="F114" s="955"/>
      <c r="G114" s="955"/>
    </row>
    <row r="115" spans="3:7" x14ac:dyDescent="0.3">
      <c r="C115" s="955"/>
      <c r="D115" s="955"/>
      <c r="E115" s="955"/>
      <c r="F115" s="955"/>
      <c r="G115" s="955"/>
    </row>
    <row r="116" spans="3:7" x14ac:dyDescent="0.3">
      <c r="C116" s="955"/>
      <c r="D116" s="955"/>
      <c r="E116" s="955"/>
      <c r="F116" s="955"/>
      <c r="G116" s="955"/>
    </row>
    <row r="117" spans="3:7" x14ac:dyDescent="0.3">
      <c r="C117" s="955"/>
      <c r="D117" s="955"/>
      <c r="E117" s="955"/>
      <c r="F117" s="955"/>
      <c r="G117" s="955"/>
    </row>
    <row r="118" spans="3:7" x14ac:dyDescent="0.3">
      <c r="C118" s="955"/>
      <c r="D118" s="955"/>
      <c r="E118" s="955"/>
      <c r="F118" s="955"/>
      <c r="G118" s="955"/>
    </row>
    <row r="119" spans="3:7" x14ac:dyDescent="0.3">
      <c r="C119" s="955"/>
      <c r="D119" s="955"/>
      <c r="E119" s="955"/>
      <c r="F119" s="955"/>
      <c r="G119" s="955"/>
    </row>
    <row r="120" spans="3:7" x14ac:dyDescent="0.3">
      <c r="C120" s="955"/>
      <c r="D120" s="955"/>
      <c r="E120" s="955"/>
      <c r="F120" s="955"/>
      <c r="G120" s="955"/>
    </row>
    <row r="121" spans="3:7" x14ac:dyDescent="0.3">
      <c r="C121" s="955"/>
      <c r="D121" s="955"/>
      <c r="E121" s="955"/>
      <c r="F121" s="955"/>
      <c r="G121" s="955"/>
    </row>
    <row r="122" spans="3:7" x14ac:dyDescent="0.3">
      <c r="C122" s="955"/>
      <c r="D122" s="955"/>
      <c r="E122" s="955"/>
      <c r="F122" s="955"/>
      <c r="G122" s="955"/>
    </row>
    <row r="123" spans="3:7" x14ac:dyDescent="0.3">
      <c r="C123" s="955"/>
      <c r="D123" s="955"/>
      <c r="E123" s="955"/>
      <c r="F123" s="955"/>
      <c r="G123" s="955"/>
    </row>
    <row r="124" spans="3:7" x14ac:dyDescent="0.3">
      <c r="C124" s="955"/>
      <c r="D124" s="955"/>
      <c r="E124" s="955"/>
      <c r="F124" s="955"/>
      <c r="G124" s="955"/>
    </row>
    <row r="125" spans="3:7" x14ac:dyDescent="0.3">
      <c r="C125" s="955"/>
      <c r="D125" s="955"/>
      <c r="E125" s="955"/>
      <c r="F125" s="955"/>
      <c r="G125" s="955"/>
    </row>
    <row r="126" spans="3:7" x14ac:dyDescent="0.3">
      <c r="C126" s="955"/>
      <c r="D126" s="955"/>
      <c r="E126" s="955"/>
      <c r="F126" s="955"/>
      <c r="G126" s="955"/>
    </row>
    <row r="127" spans="3:7" x14ac:dyDescent="0.3">
      <c r="C127" s="955"/>
      <c r="D127" s="955"/>
      <c r="E127" s="955"/>
      <c r="F127" s="955"/>
      <c r="G127" s="955"/>
    </row>
    <row r="128" spans="3: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3:AA70"/>
  <mergeCells count="85">
    <mergeCell ref="N70:N71"/>
    <mergeCell ref="O70:O71"/>
    <mergeCell ref="AE70:AF70"/>
    <mergeCell ref="AG70:AH70"/>
    <mergeCell ref="AI70:AJ70"/>
    <mergeCell ref="T70:T71"/>
    <mergeCell ref="U70:U71"/>
    <mergeCell ref="V70:V71"/>
    <mergeCell ref="Z70:Z71"/>
    <mergeCell ref="AA70:AB70"/>
    <mergeCell ref="AC70:AD70"/>
    <mergeCell ref="S70:S71"/>
    <mergeCell ref="AI58:AJ58"/>
    <mergeCell ref="K60:K67"/>
    <mergeCell ref="L60:L67"/>
    <mergeCell ref="A64:G64"/>
    <mergeCell ref="A66:G66"/>
    <mergeCell ref="AE58:AF58"/>
    <mergeCell ref="AG58:AH58"/>
    <mergeCell ref="K69:Y69"/>
    <mergeCell ref="V58:V59"/>
    <mergeCell ref="Z58:Z59"/>
    <mergeCell ref="AA58:AB58"/>
    <mergeCell ref="AC58:AD58"/>
    <mergeCell ref="K70:K71"/>
    <mergeCell ref="L70:L71"/>
    <mergeCell ref="M70:M71"/>
    <mergeCell ref="AI38:AJ38"/>
    <mergeCell ref="K57:Y57"/>
    <mergeCell ref="K58:K59"/>
    <mergeCell ref="L58:L59"/>
    <mergeCell ref="M58:M59"/>
    <mergeCell ref="N58:N59"/>
    <mergeCell ref="O58:O59"/>
    <mergeCell ref="S58:S59"/>
    <mergeCell ref="T58:T59"/>
    <mergeCell ref="U58:U59"/>
    <mergeCell ref="V38:V39"/>
    <mergeCell ref="Z38:Z39"/>
    <mergeCell ref="AA38:AB38"/>
    <mergeCell ref="AC38:AD38"/>
    <mergeCell ref="AE38:AF38"/>
    <mergeCell ref="AG38:AH38"/>
    <mergeCell ref="AI17:AJ17"/>
    <mergeCell ref="K37:Y37"/>
    <mergeCell ref="K38:K39"/>
    <mergeCell ref="L38:L39"/>
    <mergeCell ref="M38:M39"/>
    <mergeCell ref="N38:N39"/>
    <mergeCell ref="O38:O39"/>
    <mergeCell ref="S38:S39"/>
    <mergeCell ref="T38:T39"/>
    <mergeCell ref="U38:U39"/>
    <mergeCell ref="V17:V18"/>
    <mergeCell ref="Z17:Z18"/>
    <mergeCell ref="AA17:AB17"/>
    <mergeCell ref="AC17:AD17"/>
    <mergeCell ref="AE17:AF17"/>
    <mergeCell ref="AG17:AH17"/>
    <mergeCell ref="AI2:AJ2"/>
    <mergeCell ref="K16:Y16"/>
    <mergeCell ref="K17:K18"/>
    <mergeCell ref="L17:L18"/>
    <mergeCell ref="M17:M18"/>
    <mergeCell ref="N17:N18"/>
    <mergeCell ref="O17:O18"/>
    <mergeCell ref="S17:S18"/>
    <mergeCell ref="T17:T18"/>
    <mergeCell ref="U17:U18"/>
    <mergeCell ref="V2:V3"/>
    <mergeCell ref="Z2:Z3"/>
    <mergeCell ref="AA2:AB2"/>
    <mergeCell ref="AC2:AD2"/>
    <mergeCell ref="AE2:AF2"/>
    <mergeCell ref="AG2:AH2"/>
    <mergeCell ref="A1:H1"/>
    <mergeCell ref="K1:Y1"/>
    <mergeCell ref="K2:K3"/>
    <mergeCell ref="L2:L3"/>
    <mergeCell ref="M2:M3"/>
    <mergeCell ref="N2:N3"/>
    <mergeCell ref="O2:O3"/>
    <mergeCell ref="S2:S3"/>
    <mergeCell ref="T2:T3"/>
    <mergeCell ref="U2:U3"/>
  </mergeCells>
  <conditionalFormatting sqref="E13">
    <cfRule type="containsText" dxfId="1583" priority="10" operator="containsText" text="N/A">
      <formula>NOT(ISERROR(SEARCH("N/A",E13)))</formula>
    </cfRule>
    <cfRule type="containsText" dxfId="1582" priority="11" operator="containsText" text="O">
      <formula>NOT(ISERROR(SEARCH("O",E13)))</formula>
    </cfRule>
    <cfRule type="containsText" dxfId="1581" priority="12" operator="containsText" text="M">
      <formula>NOT(ISERROR(SEARCH("M",E13)))</formula>
    </cfRule>
  </conditionalFormatting>
  <conditionalFormatting sqref="C46:G46">
    <cfRule type="containsText" dxfId="1580" priority="19" operator="containsText" text="O">
      <formula>NOT(ISERROR(SEARCH("O",C46)))</formula>
    </cfRule>
  </conditionalFormatting>
  <conditionalFormatting sqref="C46:G46">
    <cfRule type="containsText" dxfId="1579" priority="16" operator="containsText" text="N/A">
      <formula>NOT(ISERROR(SEARCH("N/A",C46)))</formula>
    </cfRule>
    <cfRule type="containsText" dxfId="1578" priority="17" operator="containsText" text="Blank">
      <formula>NOT(ISERROR(SEARCH("Blank",C46)))</formula>
    </cfRule>
    <cfRule type="containsText" dxfId="1577" priority="18" operator="containsText" text="M">
      <formula>NOT(ISERROR(SEARCH("M",C46)))</formula>
    </cfRule>
  </conditionalFormatting>
  <conditionalFormatting sqref="E12">
    <cfRule type="containsText" dxfId="1576" priority="13" operator="containsText" text="N/A">
      <formula>NOT(ISERROR(SEARCH("N/A",E12)))</formula>
    </cfRule>
    <cfRule type="containsText" dxfId="1575" priority="14" operator="containsText" text="O">
      <formula>NOT(ISERROR(SEARCH("O",E12)))</formula>
    </cfRule>
    <cfRule type="containsText" dxfId="1574" priority="15" operator="containsText" text="M">
      <formula>NOT(ISERROR(SEARCH("M",E12)))</formula>
    </cfRule>
  </conditionalFormatting>
  <conditionalFormatting sqref="C7:H7">
    <cfRule type="containsText" dxfId="1573" priority="7" operator="containsText" text="N/A">
      <formula>NOT(ISERROR(SEARCH("N/A",C7)))</formula>
    </cfRule>
    <cfRule type="containsText" dxfId="1572" priority="8" operator="containsText" text="Blank">
      <formula>NOT(ISERROR(SEARCH("Blank",C7)))</formula>
    </cfRule>
    <cfRule type="containsText" dxfId="1571" priority="9" operator="containsText" text="M">
      <formula>NOT(ISERROR(SEARCH("M",C7)))</formula>
    </cfRule>
  </conditionalFormatting>
  <conditionalFormatting sqref="Z4 Z51:Z55 Z40:Z43 Z45:Z49 Z19:Z35">
    <cfRule type="cellIs" dxfId="1570" priority="6" operator="greaterThan">
      <formula>0</formula>
    </cfRule>
  </conditionalFormatting>
  <conditionalFormatting sqref="Z5:Z14">
    <cfRule type="cellIs" dxfId="1569" priority="5" operator="greaterThan">
      <formula>0</formula>
    </cfRule>
  </conditionalFormatting>
  <conditionalFormatting sqref="Z60:Z67">
    <cfRule type="cellIs" dxfId="1568" priority="4" operator="greaterThan">
      <formula>0</formula>
    </cfRule>
  </conditionalFormatting>
  <conditionalFormatting sqref="Z72:Z75">
    <cfRule type="cellIs" dxfId="1567" priority="3" operator="greaterThan">
      <formula>0</formula>
    </cfRule>
  </conditionalFormatting>
  <conditionalFormatting sqref="Z50">
    <cfRule type="cellIs" dxfId="1566" priority="2" operator="greaterThan">
      <formula>0</formula>
    </cfRule>
  </conditionalFormatting>
  <conditionalFormatting sqref="Z44">
    <cfRule type="cellIs" dxfId="1565" priority="1" operator="greaterThan">
      <formula>0</formula>
    </cfRule>
  </conditionalFormatting>
  <dataValidations count="3">
    <dataValidation type="list" allowBlank="1" showInputMessage="1" showErrorMessage="1" sqref="X41:X42 X53:X55 X45:X50 W1:W79">
      <formula1>"Y, N"</formula1>
    </dataValidation>
    <dataValidation type="list" allowBlank="1" showInputMessage="1" showErrorMessage="1" sqref="V1:V79">
      <formula1>"Passed, Failed, N/A"</formula1>
    </dataValidation>
    <dataValidation type="list" allowBlank="1" showInputMessage="1" showErrorMessage="1" sqref="T1:T79">
      <formula1>"M, O, N/A"</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scale="32" fitToHeight="0" orientation="landscape" r:id="rId19"/>
  <drawing r:id="rId20"/>
  <legacyDrawing r:id="rId21"/>
  <controls>
    <mc:AlternateContent xmlns:mc="http://schemas.openxmlformats.org/markup-compatibility/2006">
      <mc:Choice Requires="x14">
        <control shapeId="1144834" r:id="rId22" name="CommandButton2">
          <controlPr defaultSize="0" autoLine="0" r:id="rId23">
            <anchor moveWithCells="1">
              <from>
                <xdr:col>8</xdr:col>
                <xdr:colOff>137160</xdr:colOff>
                <xdr:row>16</xdr:row>
                <xdr:rowOff>0</xdr:rowOff>
              </from>
              <to>
                <xdr:col>9</xdr:col>
                <xdr:colOff>457200</xdr:colOff>
                <xdr:row>17</xdr:row>
                <xdr:rowOff>152400</xdr:rowOff>
              </to>
            </anchor>
          </controlPr>
        </control>
      </mc:Choice>
      <mc:Fallback>
        <control shapeId="1144834" r:id="rId22" name="CommandButton2"/>
      </mc:Fallback>
    </mc:AlternateContent>
    <mc:AlternateContent xmlns:mc="http://schemas.openxmlformats.org/markup-compatibility/2006">
      <mc:Choice Requires="x14">
        <control shapeId="1144833" r:id="rId24" name="CommandButton1">
          <controlPr defaultSize="0" autoLine="0" r:id="rId25">
            <anchor moveWithCells="1">
              <from>
                <xdr:col>8</xdr:col>
                <xdr:colOff>144780</xdr:colOff>
                <xdr:row>7</xdr:row>
                <xdr:rowOff>83820</xdr:rowOff>
              </from>
              <to>
                <xdr:col>9</xdr:col>
                <xdr:colOff>434340</xdr:colOff>
                <xdr:row>8</xdr:row>
                <xdr:rowOff>83820</xdr:rowOff>
              </to>
            </anchor>
          </controlPr>
        </control>
      </mc:Choice>
      <mc:Fallback>
        <control shapeId="1144833" r:id="rId24" name="CommandButton1"/>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tabColor theme="7" tint="0.79998168889431442"/>
    <pageSetUpPr fitToPage="1"/>
  </sheetPr>
  <dimension ref="A1:AN196"/>
  <sheetViews>
    <sheetView showGridLines="0" topLeftCell="A41" zoomScale="70" zoomScaleNormal="70" workbookViewId="0">
      <selection activeCell="I52" sqref="I52"/>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customWidth="1"/>
    <col min="12" max="12" width="6.44140625" style="883" customWidth="1"/>
    <col min="13" max="13" width="7.88671875" style="883" customWidth="1"/>
    <col min="14" max="14" width="18.44140625" style="883" bestFit="1" customWidth="1"/>
    <col min="15" max="15" width="39.77734375" style="883" customWidth="1"/>
    <col min="16" max="16" width="27.5546875" style="883" customWidth="1"/>
    <col min="17" max="17" width="24.88671875" style="883" customWidth="1"/>
    <col min="18" max="18" width="8.88671875" style="883" customWidth="1"/>
    <col min="19" max="19" width="13" style="883" customWidth="1"/>
    <col min="20" max="20" width="9.6640625" style="883" customWidth="1"/>
    <col min="21" max="21" width="11" style="883" customWidth="1"/>
    <col min="22" max="22" width="10.44140625" style="883" customWidth="1"/>
    <col min="23" max="23" width="12.44140625" style="883" customWidth="1"/>
    <col min="24" max="24" width="15.109375" style="883" customWidth="1"/>
    <col min="25" max="25" width="36.5546875" style="883" customWidth="1"/>
    <col min="26" max="40" width="9.109375" style="883"/>
    <col min="41" max="16384" width="9.109375" style="884"/>
  </cols>
  <sheetData>
    <row r="1" spans="1:36" ht="23.4" x14ac:dyDescent="0.45">
      <c r="A1" s="1188" t="s">
        <v>82</v>
      </c>
      <c r="B1" s="1189"/>
      <c r="C1" s="1189"/>
      <c r="D1" s="1189"/>
      <c r="E1" s="1189"/>
      <c r="F1" s="1189"/>
      <c r="G1" s="1189"/>
      <c r="H1" s="1189"/>
      <c r="K1" s="1193" t="s">
        <v>402</v>
      </c>
      <c r="L1" s="1194"/>
      <c r="M1" s="1194"/>
      <c r="N1" s="1194"/>
      <c r="O1" s="1194"/>
      <c r="P1" s="1194"/>
      <c r="Q1" s="1194"/>
      <c r="R1" s="1194"/>
      <c r="S1" s="1194"/>
      <c r="T1" s="1194"/>
      <c r="U1" s="1194"/>
      <c r="V1" s="1194"/>
      <c r="W1" s="1194"/>
      <c r="X1" s="1194"/>
      <c r="Y1" s="1195"/>
      <c r="Z1" s="985"/>
      <c r="AA1" s="1026"/>
      <c r="AB1" s="1026"/>
      <c r="AC1" s="1026"/>
      <c r="AD1" s="1026"/>
      <c r="AE1" s="1026"/>
      <c r="AF1" s="1026"/>
      <c r="AG1" s="1026"/>
      <c r="AH1" s="1026"/>
      <c r="AI1" s="1026"/>
      <c r="AJ1" s="1026"/>
    </row>
    <row r="2" spans="1:36" ht="12.75" customHeight="1" x14ac:dyDescent="0.3">
      <c r="A2" s="932" t="s">
        <v>367</v>
      </c>
      <c r="B2" s="997" t="s">
        <v>262</v>
      </c>
      <c r="C2" s="884"/>
      <c r="D2" s="884"/>
      <c r="E2" s="884"/>
      <c r="F2" s="884"/>
      <c r="G2" s="884"/>
      <c r="H2" s="884"/>
      <c r="K2" s="1209" t="s">
        <v>133</v>
      </c>
      <c r="L2" s="1209" t="s">
        <v>91</v>
      </c>
      <c r="M2" s="1182" t="s">
        <v>75</v>
      </c>
      <c r="N2" s="1190" t="s">
        <v>134</v>
      </c>
      <c r="O2" s="1209" t="s">
        <v>135</v>
      </c>
      <c r="P2" s="1038" t="s">
        <v>136</v>
      </c>
      <c r="Q2" s="1038" t="s">
        <v>137</v>
      </c>
      <c r="R2" s="1038" t="s">
        <v>138</v>
      </c>
      <c r="S2" s="1210" t="s">
        <v>139</v>
      </c>
      <c r="T2" s="1191" t="s">
        <v>344</v>
      </c>
      <c r="U2" s="1191" t="s">
        <v>342</v>
      </c>
      <c r="V2" s="1191" t="s">
        <v>343</v>
      </c>
      <c r="W2" s="1027" t="s">
        <v>375</v>
      </c>
      <c r="X2" s="1027" t="s">
        <v>376</v>
      </c>
      <c r="Y2" s="1038"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42884</v>
      </c>
      <c r="C3" s="950"/>
      <c r="D3" s="884"/>
      <c r="E3" s="884"/>
      <c r="F3" s="884"/>
      <c r="G3" s="884"/>
      <c r="H3" s="884"/>
      <c r="K3" s="1197"/>
      <c r="L3" s="1197"/>
      <c r="M3" s="1183"/>
      <c r="N3" s="1185"/>
      <c r="O3" s="1197"/>
      <c r="P3" s="888" t="s">
        <v>141</v>
      </c>
      <c r="Q3" s="1031"/>
      <c r="R3" s="1031"/>
      <c r="S3" s="1210"/>
      <c r="T3" s="1191"/>
      <c r="U3" s="1191"/>
      <c r="V3" s="1191"/>
      <c r="W3" s="1027"/>
      <c r="X3" s="1027"/>
      <c r="Y3" s="1031"/>
      <c r="Z3" s="1187"/>
      <c r="AA3" s="1023" t="s">
        <v>672</v>
      </c>
      <c r="AB3" s="1023" t="s">
        <v>673</v>
      </c>
      <c r="AC3" s="1023" t="s">
        <v>672</v>
      </c>
      <c r="AD3" s="1023" t="s">
        <v>673</v>
      </c>
      <c r="AE3" s="1023" t="s">
        <v>672</v>
      </c>
      <c r="AF3" s="1023" t="s">
        <v>673</v>
      </c>
      <c r="AG3" s="1023" t="s">
        <v>672</v>
      </c>
      <c r="AH3" s="1023" t="s">
        <v>673</v>
      </c>
      <c r="AI3" s="1023" t="s">
        <v>672</v>
      </c>
      <c r="AJ3" s="1023" t="s">
        <v>673</v>
      </c>
    </row>
    <row r="4" spans="1:36" ht="12.75" customHeight="1" x14ac:dyDescent="0.3">
      <c r="A4" s="932" t="s">
        <v>368</v>
      </c>
      <c r="B4" s="949">
        <f ca="1">DATEDIF(B3,TODAY(),"D")/365</f>
        <v>3.452054794520548</v>
      </c>
      <c r="C4" s="884"/>
      <c r="D4" s="884"/>
      <c r="E4" s="884"/>
      <c r="F4" s="884"/>
      <c r="G4" s="884"/>
      <c r="H4" s="884"/>
      <c r="K4" s="1028" t="s">
        <v>142</v>
      </c>
      <c r="L4" s="1028" t="s">
        <v>143</v>
      </c>
      <c r="M4" s="934" t="s">
        <v>5</v>
      </c>
      <c r="N4" s="929" t="s">
        <v>144</v>
      </c>
      <c r="O4" s="924" t="s">
        <v>372</v>
      </c>
      <c r="P4" s="964" t="s">
        <v>145</v>
      </c>
      <c r="Q4" s="964" t="s">
        <v>146</v>
      </c>
      <c r="R4" s="962" t="s">
        <v>147</v>
      </c>
      <c r="S4" s="889"/>
      <c r="T4" s="997"/>
      <c r="U4" s="997"/>
      <c r="V4" s="997" t="str">
        <f>IF(AND(W4="Y",X4="Y"),"Passed",IF(T4="M","Passed", ""))</f>
        <v/>
      </c>
      <c r="W4" s="997"/>
      <c r="X4" s="997"/>
      <c r="Y4" s="1042" t="s">
        <v>148</v>
      </c>
      <c r="Z4" s="981">
        <f>DATEDIF(AA4,AB4,"m")/12+DATEDIF(AC4,AD4,"m")/12+DATEDIF(AE4,AF4,"m")/12+DATEDIF(AG4,AH4,"m")/12+DATEDIF(AI4,AJ4,"m")/12</f>
        <v>0</v>
      </c>
      <c r="AA4" s="982"/>
      <c r="AB4" s="982"/>
      <c r="AC4" s="982"/>
      <c r="AD4" s="982"/>
      <c r="AE4" s="980"/>
      <c r="AF4" s="980"/>
      <c r="AG4" s="980"/>
      <c r="AH4" s="980"/>
      <c r="AI4" s="980"/>
      <c r="AJ4" s="980"/>
    </row>
    <row r="5" spans="1:36" ht="12.75" customHeight="1" x14ac:dyDescent="0.3">
      <c r="A5" s="932" t="s">
        <v>387</v>
      </c>
      <c r="B5" s="949">
        <v>3</v>
      </c>
      <c r="C5" s="951"/>
      <c r="D5" s="884"/>
      <c r="E5" s="884"/>
      <c r="F5" s="884"/>
      <c r="G5" s="884"/>
      <c r="H5" s="884"/>
      <c r="K5" s="1029"/>
      <c r="L5" s="1029"/>
      <c r="M5" s="934" t="s">
        <v>5</v>
      </c>
      <c r="N5" s="929" t="s">
        <v>144</v>
      </c>
      <c r="O5" s="924" t="s">
        <v>373</v>
      </c>
      <c r="P5" s="966"/>
      <c r="Q5" s="965" t="s">
        <v>150</v>
      </c>
      <c r="R5" s="963" t="s">
        <v>151</v>
      </c>
      <c r="S5" s="889" t="s">
        <v>262</v>
      </c>
      <c r="T5" s="997"/>
      <c r="U5" s="997"/>
      <c r="V5" s="1001" t="s">
        <v>374</v>
      </c>
      <c r="W5" s="997"/>
      <c r="X5" s="997"/>
      <c r="Y5" s="1043"/>
      <c r="Z5" s="981">
        <f t="shared" ref="Z5:Z14" si="0">DATEDIF(AA5,AB5,"m")/12+DATEDIF(AC5,AD5,"m")/12+DATEDIF(AE5,AF5,"m")/12+DATEDIF(AG5,AH5,"m")/12+DATEDIF(AI5,AJ5,"m")/12</f>
        <v>2.75</v>
      </c>
      <c r="AA5" s="982">
        <v>42884</v>
      </c>
      <c r="AB5" s="982">
        <v>43917</v>
      </c>
      <c r="AC5" s="982"/>
      <c r="AD5" s="982"/>
      <c r="AE5" s="980"/>
      <c r="AF5" s="980"/>
      <c r="AG5" s="980"/>
      <c r="AH5" s="980"/>
      <c r="AI5" s="980"/>
      <c r="AJ5" s="980"/>
    </row>
    <row r="6" spans="1:36" ht="15" thickBot="1" x14ac:dyDescent="0.35">
      <c r="A6" s="932" t="s">
        <v>388</v>
      </c>
      <c r="B6" s="949">
        <f ca="1">B4+B5</f>
        <v>6.4520547945205475</v>
      </c>
      <c r="C6" s="951"/>
      <c r="K6" s="1029"/>
      <c r="L6" s="1029"/>
      <c r="M6" s="934" t="s">
        <v>5</v>
      </c>
      <c r="N6" s="891" t="s">
        <v>149</v>
      </c>
      <c r="O6" s="918" t="s">
        <v>149</v>
      </c>
      <c r="P6" s="966"/>
      <c r="Q6" s="892" t="s">
        <v>150</v>
      </c>
      <c r="R6" s="893" t="s">
        <v>151</v>
      </c>
      <c r="S6" s="889"/>
      <c r="T6" s="997"/>
      <c r="U6" s="997"/>
      <c r="V6" s="1001" t="s">
        <v>374</v>
      </c>
      <c r="W6" s="997"/>
      <c r="X6" s="997"/>
      <c r="Y6" s="894" t="s">
        <v>152</v>
      </c>
      <c r="Z6" s="981">
        <f t="shared" si="0"/>
        <v>2.75</v>
      </c>
      <c r="AA6" s="982">
        <v>42884</v>
      </c>
      <c r="AB6" s="982">
        <v>43917</v>
      </c>
      <c r="AC6" s="982"/>
      <c r="AD6" s="982"/>
      <c r="AE6" s="980"/>
      <c r="AF6" s="980"/>
      <c r="AG6" s="980"/>
      <c r="AH6" s="980"/>
      <c r="AI6" s="980"/>
      <c r="AJ6" s="980"/>
    </row>
    <row r="7" spans="1:36" ht="14.4" customHeight="1"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966"/>
      <c r="Q7" s="964" t="s">
        <v>247</v>
      </c>
      <c r="R7" s="962" t="s">
        <v>154</v>
      </c>
      <c r="S7" s="889"/>
      <c r="T7" s="997"/>
      <c r="U7" s="997"/>
      <c r="V7" s="997" t="str">
        <f t="shared" ref="V7:V14" si="1">IF(AND(W7="Y",X7="Y"),"Passed",IF(T7="M","Passed", ""))</f>
        <v/>
      </c>
      <c r="W7" s="997"/>
      <c r="X7" s="997"/>
      <c r="Y7" s="1042" t="s">
        <v>248</v>
      </c>
      <c r="Z7" s="981">
        <f t="shared" si="0"/>
        <v>0</v>
      </c>
      <c r="AA7" s="982"/>
      <c r="AB7" s="982"/>
      <c r="AC7" s="982"/>
      <c r="AD7" s="982"/>
      <c r="AE7" s="980"/>
      <c r="AF7" s="980"/>
      <c r="AG7" s="980"/>
      <c r="AH7" s="980"/>
      <c r="AI7" s="980"/>
      <c r="AJ7" s="980"/>
    </row>
    <row r="8" spans="1:36" ht="27.6" customHeight="1" x14ac:dyDescent="0.3">
      <c r="A8" s="937" t="s">
        <v>56</v>
      </c>
      <c r="B8" s="938" t="s">
        <v>182</v>
      </c>
      <c r="C8" s="1003"/>
      <c r="D8" s="1002"/>
      <c r="E8" s="1002" t="s">
        <v>77</v>
      </c>
      <c r="F8" s="1002"/>
      <c r="G8" s="1002"/>
      <c r="H8" s="939">
        <f>IF(C8&lt;&gt;"",'[2]CBL Score Standard'!$D64,IF(D8&lt;&gt;"",SUM('[2]CBL Score Standard'!$D64:$E64),IF(E8&lt;&gt;"",SUM('[2]CBL Score Standard'!$D64:$F64),IF(F8&lt;&gt;"",SUM('[2]CBL Score Standard'!$D64:$G64),IF(G8&lt;&gt;"",SUM('[2]CBL Score Standard'!$D64:$H64,0))))))</f>
        <v>7.468064199148379E-2</v>
      </c>
      <c r="K8" s="1029"/>
      <c r="L8" s="1029"/>
      <c r="M8" s="934" t="s">
        <v>5</v>
      </c>
      <c r="N8" s="931" t="s">
        <v>144</v>
      </c>
      <c r="O8" s="896" t="s">
        <v>517</v>
      </c>
      <c r="P8" s="966"/>
      <c r="Q8" s="892" t="s">
        <v>153</v>
      </c>
      <c r="R8" s="893" t="s">
        <v>156</v>
      </c>
      <c r="S8" s="889"/>
      <c r="T8" s="997"/>
      <c r="U8" s="997"/>
      <c r="V8" s="997" t="str">
        <f t="shared" si="1"/>
        <v/>
      </c>
      <c r="W8" s="997"/>
      <c r="X8" s="997"/>
      <c r="Y8" s="897" t="s">
        <v>157</v>
      </c>
      <c r="Z8" s="981">
        <f t="shared" si="0"/>
        <v>0</v>
      </c>
      <c r="AA8" s="982"/>
      <c r="AB8" s="982"/>
      <c r="AC8" s="982"/>
      <c r="AD8" s="982"/>
      <c r="AE8" s="980"/>
      <c r="AF8" s="980"/>
      <c r="AG8" s="980"/>
      <c r="AH8" s="980"/>
      <c r="AI8" s="980"/>
      <c r="AJ8" s="980"/>
    </row>
    <row r="9" spans="1:36" ht="13.8" customHeight="1" x14ac:dyDescent="0.3">
      <c r="A9" s="940" t="s">
        <v>56</v>
      </c>
      <c r="B9" s="933" t="s">
        <v>427</v>
      </c>
      <c r="C9" s="1003"/>
      <c r="D9" s="1002"/>
      <c r="E9" s="1002" t="s">
        <v>77</v>
      </c>
      <c r="F9" s="1002"/>
      <c r="G9" s="1002"/>
      <c r="H9" s="939">
        <f>IF(C9&lt;&gt;"",'[2]CBL Score Standard'!$D65,IF(D9&lt;&gt;"",SUM('[2]CBL Score Standard'!$D65:$E65),IF(E9&lt;&gt;"",SUM('[2]CBL Score Standard'!$D65:$F65),IF(F9&lt;&gt;"",SUM('[2]CBL Score Standard'!$D65:$G65),IF(G9&lt;&gt;"",SUM('[2]CBL Score Standard'!$D65:$H65,0))))))</f>
        <v>7.468064199148379E-2</v>
      </c>
      <c r="K9" s="1029"/>
      <c r="L9" s="1029"/>
      <c r="M9" s="934" t="s">
        <v>5</v>
      </c>
      <c r="N9" s="931" t="s">
        <v>144</v>
      </c>
      <c r="O9" s="896" t="s">
        <v>661</v>
      </c>
      <c r="P9" s="966"/>
      <c r="Q9" s="892" t="s">
        <v>155</v>
      </c>
      <c r="R9" s="893" t="s">
        <v>158</v>
      </c>
      <c r="S9" s="889" t="s">
        <v>262</v>
      </c>
      <c r="T9" s="997"/>
      <c r="U9" s="997"/>
      <c r="V9" s="1001" t="s">
        <v>374</v>
      </c>
      <c r="W9" s="997"/>
      <c r="X9" s="997"/>
      <c r="Y9" s="894" t="s">
        <v>159</v>
      </c>
      <c r="Z9" s="981">
        <f t="shared" si="0"/>
        <v>2.75</v>
      </c>
      <c r="AA9" s="982">
        <v>42884</v>
      </c>
      <c r="AB9" s="982">
        <v>43917</v>
      </c>
      <c r="AC9" s="982"/>
      <c r="AD9" s="982"/>
      <c r="AE9" s="980"/>
      <c r="AF9" s="980"/>
      <c r="AG9" s="980"/>
      <c r="AH9" s="980"/>
      <c r="AI9" s="980"/>
      <c r="AJ9" s="980"/>
    </row>
    <row r="10" spans="1:36" ht="13.8" customHeight="1" x14ac:dyDescent="0.3">
      <c r="A10" s="940" t="s">
        <v>56</v>
      </c>
      <c r="B10" s="933" t="s">
        <v>663</v>
      </c>
      <c r="C10" s="1003"/>
      <c r="D10" s="1003"/>
      <c r="E10" s="1005"/>
      <c r="F10" s="1002" t="s">
        <v>77</v>
      </c>
      <c r="G10" s="1002"/>
      <c r="H10" s="939">
        <f>IF(C10&lt;&gt;"",'[2]CBL Score Standard'!$D66,IF(D10&lt;&gt;"",SUM('[2]CBL Score Standard'!$D66:$E66),IF(E10&lt;&gt;"",SUM('[2]CBL Score Standard'!$D66:$F66),IF(F10&lt;&gt;"",SUM('[2]CBL Score Standard'!$D66:$G66),IF(G10&lt;&gt;"",SUM('[2]CBL Score Standard'!$D66:$H66,0))))))</f>
        <v>4.9445609829187893E-2</v>
      </c>
      <c r="K10" s="1029"/>
      <c r="L10" s="1029"/>
      <c r="M10" s="934" t="s">
        <v>5</v>
      </c>
      <c r="N10" s="931" t="s">
        <v>144</v>
      </c>
      <c r="O10" s="896" t="s">
        <v>662</v>
      </c>
      <c r="P10" s="966"/>
      <c r="Q10" s="976" t="s">
        <v>659</v>
      </c>
      <c r="R10" s="976" t="s">
        <v>278</v>
      </c>
      <c r="S10" s="889"/>
      <c r="T10" s="997"/>
      <c r="U10" s="997"/>
      <c r="V10" s="997" t="str">
        <f t="shared" si="1"/>
        <v/>
      </c>
      <c r="W10" s="997"/>
      <c r="X10" s="997"/>
      <c r="Y10" s="899" t="s">
        <v>160</v>
      </c>
      <c r="Z10" s="981">
        <f t="shared" si="0"/>
        <v>0</v>
      </c>
      <c r="AA10" s="982"/>
      <c r="AB10" s="982"/>
      <c r="AC10" s="982"/>
      <c r="AD10" s="982"/>
      <c r="AE10" s="980"/>
      <c r="AF10" s="980"/>
      <c r="AG10" s="980"/>
      <c r="AH10" s="980"/>
      <c r="AI10" s="980"/>
      <c r="AJ10" s="980"/>
    </row>
    <row r="11" spans="1:36" ht="13.8" customHeight="1" x14ac:dyDescent="0.3">
      <c r="A11" s="940" t="s">
        <v>56</v>
      </c>
      <c r="B11" s="933" t="s">
        <v>215</v>
      </c>
      <c r="C11" s="1003"/>
      <c r="D11" s="1003"/>
      <c r="E11" s="1005"/>
      <c r="F11" s="1002" t="s">
        <v>77</v>
      </c>
      <c r="G11" s="1002"/>
      <c r="H11" s="939">
        <f>IF(C11&lt;&gt;"",'[2]CBL Score Standard'!$D67,IF(D11&lt;&gt;"",SUM('[2]CBL Score Standard'!$D67:$E67),IF(E11&lt;&gt;"",SUM('[2]CBL Score Standard'!$D67:$F67),IF(F11&lt;&gt;"",SUM('[2]CBL Score Standard'!$D67:$G67),IF(G11&lt;&gt;"",SUM('[2]CBL Score Standard'!$D67:$H67,0))))))</f>
        <v>4.9445609829187893E-2</v>
      </c>
      <c r="K11" s="1029"/>
      <c r="L11" s="1029"/>
      <c r="M11" s="934" t="s">
        <v>5</v>
      </c>
      <c r="N11" s="889" t="s">
        <v>31</v>
      </c>
      <c r="O11" s="925" t="s">
        <v>175</v>
      </c>
      <c r="P11" s="1029"/>
      <c r="Q11" s="890" t="s">
        <v>383</v>
      </c>
      <c r="R11" s="893" t="s">
        <v>176</v>
      </c>
      <c r="S11" s="889"/>
      <c r="T11" s="997"/>
      <c r="U11" s="997"/>
      <c r="V11" s="997" t="str">
        <f t="shared" si="1"/>
        <v/>
      </c>
      <c r="W11" s="997"/>
      <c r="X11" s="997"/>
      <c r="Y11" s="897" t="s">
        <v>177</v>
      </c>
      <c r="Z11" s="981">
        <f t="shared" si="0"/>
        <v>0</v>
      </c>
      <c r="AA11" s="982"/>
      <c r="AB11" s="982"/>
      <c r="AC11" s="982"/>
      <c r="AD11" s="982"/>
      <c r="AE11" s="980"/>
      <c r="AF11" s="980"/>
      <c r="AG11" s="980"/>
      <c r="AH11" s="980"/>
      <c r="AI11" s="980"/>
      <c r="AJ11" s="980"/>
    </row>
    <row r="12" spans="1:36" ht="13.8" customHeight="1" x14ac:dyDescent="0.3">
      <c r="A12" s="940" t="s">
        <v>63</v>
      </c>
      <c r="B12" s="933" t="s">
        <v>236</v>
      </c>
      <c r="C12" s="1003"/>
      <c r="D12" s="1003"/>
      <c r="E12" s="1003"/>
      <c r="F12" s="1002"/>
      <c r="G12" s="1002"/>
      <c r="H12" s="939" t="b">
        <f>IF(C12&lt;&gt;"",'[2]CBL Score Standard'!$D68,IF(D12&lt;&gt;"",SUM('[2]CBL Score Standard'!$D68:$E68),IF(E12&lt;&gt;"",SUM('[2]CBL Score Standard'!$D68:$F68),IF(F12&lt;&gt;"",SUM('[2]CBL Score Standard'!$D68:$G68),IF(G12&lt;&gt;"",SUM('[2]CBL Score Standard'!$D68:$H68,0))))))</f>
        <v>0</v>
      </c>
      <c r="K12" s="1029"/>
      <c r="L12" s="1029"/>
      <c r="M12" s="934" t="s">
        <v>5</v>
      </c>
      <c r="N12" s="931" t="s">
        <v>31</v>
      </c>
      <c r="O12" s="896" t="s">
        <v>660</v>
      </c>
      <c r="P12" s="995">
        <v>43613</v>
      </c>
      <c r="Q12" s="892" t="s">
        <v>167</v>
      </c>
      <c r="R12" s="893" t="s">
        <v>168</v>
      </c>
      <c r="S12" s="889"/>
      <c r="T12" s="997"/>
      <c r="U12" s="997"/>
      <c r="V12" s="997" t="str">
        <f t="shared" si="1"/>
        <v/>
      </c>
      <c r="W12" s="997"/>
      <c r="X12" s="997"/>
      <c r="Y12" s="894"/>
      <c r="Z12" s="981">
        <f t="shared" si="0"/>
        <v>0</v>
      </c>
      <c r="AA12" s="982"/>
      <c r="AB12" s="982"/>
      <c r="AC12" s="982"/>
      <c r="AD12" s="982"/>
      <c r="AE12" s="980"/>
      <c r="AF12" s="980"/>
      <c r="AG12" s="980"/>
      <c r="AH12" s="980"/>
      <c r="AI12" s="980"/>
      <c r="AJ12" s="980"/>
    </row>
    <row r="13" spans="1:36" ht="13.8" customHeight="1"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892" t="s">
        <v>230</v>
      </c>
      <c r="Q13" s="892" t="s">
        <v>230</v>
      </c>
      <c r="R13" s="893" t="s">
        <v>230</v>
      </c>
      <c r="S13" s="889" t="s">
        <v>262</v>
      </c>
      <c r="T13" s="998" t="s">
        <v>72</v>
      </c>
      <c r="U13" s="999">
        <v>43756</v>
      </c>
      <c r="V13" s="1001" t="s">
        <v>374</v>
      </c>
      <c r="W13" s="997"/>
      <c r="X13" s="997"/>
      <c r="Y13" s="894" t="s">
        <v>169</v>
      </c>
      <c r="Z13" s="981">
        <f t="shared" si="0"/>
        <v>0</v>
      </c>
      <c r="AA13" s="982"/>
      <c r="AB13" s="982"/>
      <c r="AC13" s="982"/>
      <c r="AD13" s="982"/>
      <c r="AE13" s="980"/>
      <c r="AF13" s="980"/>
      <c r="AG13" s="980"/>
      <c r="AH13" s="980"/>
      <c r="AI13" s="980"/>
      <c r="AJ13" s="980"/>
    </row>
    <row r="14" spans="1:36" ht="13.8" customHeight="1" x14ac:dyDescent="0.3">
      <c r="A14" s="940" t="s">
        <v>55</v>
      </c>
      <c r="B14" s="933" t="s">
        <v>694</v>
      </c>
      <c r="C14" s="1003"/>
      <c r="D14" s="1003" t="s">
        <v>77</v>
      </c>
      <c r="E14" s="1002"/>
      <c r="F14" s="1002"/>
      <c r="G14" s="1002"/>
      <c r="H14" s="939">
        <f>IF(C14&lt;&gt;"",'[2]CBL Score Standard'!$D70,IF(D14&lt;&gt;"",SUM('[2]CBL Score Standard'!$D70:$E70),IF(E14&lt;&gt;"",SUM('[2]CBL Score Standard'!$D70:$F70),IF(F14&lt;&gt;"",SUM('[2]CBL Score Standard'!$D70:$G70),IF(G14&lt;&gt;"",SUM('[2]CBL Score Standard'!$D70:$H70,0))))))</f>
        <v>0</v>
      </c>
      <c r="K14" s="1030"/>
      <c r="L14" s="1030"/>
      <c r="M14" s="934" t="s">
        <v>5</v>
      </c>
      <c r="N14" s="889" t="s">
        <v>41</v>
      </c>
      <c r="O14" s="923" t="s">
        <v>450</v>
      </c>
      <c r="P14" s="995">
        <v>43627</v>
      </c>
      <c r="Q14" s="892" t="s">
        <v>381</v>
      </c>
      <c r="R14" s="893" t="s">
        <v>382</v>
      </c>
      <c r="S14" s="889"/>
      <c r="T14" s="997"/>
      <c r="U14" s="997"/>
      <c r="V14" s="997" t="str">
        <f t="shared" si="1"/>
        <v/>
      </c>
      <c r="W14" s="997"/>
      <c r="X14" s="997"/>
      <c r="Y14" s="894" t="s">
        <v>163</v>
      </c>
      <c r="Z14" s="981">
        <f t="shared" si="0"/>
        <v>0</v>
      </c>
      <c r="AA14" s="982"/>
      <c r="AB14" s="982"/>
      <c r="AC14" s="982"/>
      <c r="AD14" s="982"/>
      <c r="AE14" s="980"/>
      <c r="AF14" s="980"/>
      <c r="AG14" s="980"/>
      <c r="AH14" s="980"/>
      <c r="AI14" s="980"/>
      <c r="AJ14" s="980"/>
    </row>
    <row r="15" spans="1:36" ht="27.6" customHeight="1" x14ac:dyDescent="0.3">
      <c r="A15" s="940" t="s">
        <v>55</v>
      </c>
      <c r="B15" s="933" t="s">
        <v>185</v>
      </c>
      <c r="C15" s="1003"/>
      <c r="D15" s="1002" t="s">
        <v>77</v>
      </c>
      <c r="E15" s="1002"/>
      <c r="F15" s="1002"/>
      <c r="G15" s="1002"/>
      <c r="H15" s="939">
        <f>IF(C15&lt;&gt;"",'[2]CBL Score Standard'!$D71,IF(D15&lt;&gt;"",SUM('[2]CBL Score Standard'!$D71:$E71),IF(E15&lt;&gt;"",SUM('[2]CBL Score Standard'!$D71:$F71),IF(F15&lt;&gt;"",SUM('[2]CBL Score Standard'!$D71:$G71),IF(G15&lt;&gt;"",SUM('[2]CBL Score Standard'!$D71:$H71,0))))))</f>
        <v>0</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D16" s="1003"/>
      <c r="E16" s="1006"/>
      <c r="F16" s="1003" t="s">
        <v>77</v>
      </c>
      <c r="G16" s="1003"/>
      <c r="H16" s="939">
        <f>IF(C16&lt;&gt;"",'[2]CBL Score Standard'!$D72,IF(D16&lt;&gt;"",SUM('[2]CBL Score Standard'!$D72:$E72),IF(E16&lt;&gt;"",SUM('[2]CBL Score Standard'!$D72:$F72),IF(F16&lt;&gt;"",SUM('[2]CBL Score Standard'!$D72:$G72),IF(G16&lt;&gt;"",SUM('[2]CBL Score Standard'!$D72:$H72,0))))))</f>
        <v>0</v>
      </c>
      <c r="K16" s="1193" t="s">
        <v>170</v>
      </c>
      <c r="L16" s="1194"/>
      <c r="M16" s="1194"/>
      <c r="N16" s="1194"/>
      <c r="O16" s="1194"/>
      <c r="P16" s="1194"/>
      <c r="Q16" s="1194"/>
      <c r="R16" s="1194"/>
      <c r="S16" s="1194"/>
      <c r="T16" s="1194"/>
      <c r="U16" s="1194"/>
      <c r="V16" s="1194"/>
      <c r="W16" s="1194"/>
      <c r="X16" s="1194"/>
      <c r="Y16" s="1195"/>
      <c r="Z16" s="985"/>
      <c r="AA16" s="1026"/>
      <c r="AB16" s="1026"/>
      <c r="AC16" s="1026"/>
      <c r="AD16" s="1026"/>
      <c r="AE16" s="1026"/>
      <c r="AF16" s="1026"/>
      <c r="AG16" s="1026"/>
      <c r="AH16" s="1026"/>
      <c r="AI16" s="1026"/>
      <c r="AJ16" s="1026"/>
    </row>
    <row r="17" spans="1:36" ht="23.4" customHeight="1" x14ac:dyDescent="0.3">
      <c r="A17" s="940" t="s">
        <v>55</v>
      </c>
      <c r="B17" s="933" t="s">
        <v>194</v>
      </c>
      <c r="C17" s="1003"/>
      <c r="D17" s="1003"/>
      <c r="E17" s="1003"/>
      <c r="F17" s="1003"/>
      <c r="G17" s="1003"/>
      <c r="H17" s="939" t="b">
        <f>IF(C17&lt;&gt;"",'[2]CBL Score Standard'!$D73,IF(D17&lt;&gt;"",SUM('[2]CBL Score Standard'!$D73:$E73),IF(E17&lt;&gt;"",SUM('[2]CBL Score Standard'!$D73:$F73),IF(F17&lt;&gt;"",SUM('[2]CBL Score Standard'!$D73:$G73),IF(G17&lt;&gt;"",SUM('[2]CBL Score Standard'!$D73:$H73,0))))))</f>
        <v>0</v>
      </c>
      <c r="K17" s="1211" t="s">
        <v>133</v>
      </c>
      <c r="L17" s="1211" t="s">
        <v>91</v>
      </c>
      <c r="M17" s="1182" t="s">
        <v>75</v>
      </c>
      <c r="N17" s="1184" t="s">
        <v>134</v>
      </c>
      <c r="O17" s="1211" t="s">
        <v>135</v>
      </c>
      <c r="P17" s="1037" t="s">
        <v>136</v>
      </c>
      <c r="Q17" s="1037" t="s">
        <v>137</v>
      </c>
      <c r="R17" s="1037" t="s">
        <v>138</v>
      </c>
      <c r="S17" s="1212" t="s">
        <v>139</v>
      </c>
      <c r="T17" s="1191" t="s">
        <v>344</v>
      </c>
      <c r="U17" s="1191" t="s">
        <v>342</v>
      </c>
      <c r="V17" s="1191"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41.4" customHeight="1" x14ac:dyDescent="0.3">
      <c r="A18" s="940" t="s">
        <v>55</v>
      </c>
      <c r="B18" s="933" t="s">
        <v>196</v>
      </c>
      <c r="C18" s="1003"/>
      <c r="D18" s="1003"/>
      <c r="E18" s="1003"/>
      <c r="F18" s="1003"/>
      <c r="G18" s="1003"/>
      <c r="H18" s="939" t="b">
        <f>IF(C18&lt;&gt;"",'[2]CBL Score Standard'!$D74,IF(D18&lt;&gt;"",SUM('[2]CBL Score Standard'!$D74:$E74),IF(E18&lt;&gt;"",SUM('[2]CBL Score Standard'!$D74:$F74),IF(F18&lt;&gt;"",SUM('[2]CBL Score Standard'!$D74:$G74),IF(G18&lt;&gt;"",SUM('[2]CBL Score Standard'!$D74:$H74,0))))))</f>
        <v>0</v>
      </c>
      <c r="K18" s="1197"/>
      <c r="L18" s="1197"/>
      <c r="M18" s="1183"/>
      <c r="N18" s="1190"/>
      <c r="O18" s="1197"/>
      <c r="P18" s="888" t="s">
        <v>141</v>
      </c>
      <c r="Q18" s="1031"/>
      <c r="R18" s="1031"/>
      <c r="S18" s="1210"/>
      <c r="T18" s="1191"/>
      <c r="U18" s="1191"/>
      <c r="V18" s="1191"/>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x14ac:dyDescent="0.3">
      <c r="A19" s="940" t="s">
        <v>55</v>
      </c>
      <c r="B19" s="933" t="s">
        <v>198</v>
      </c>
      <c r="C19" s="1003"/>
      <c r="D19" s="1003"/>
      <c r="E19" s="1003"/>
      <c r="F19" s="1003"/>
      <c r="G19" s="1003"/>
      <c r="H19" s="939" t="b">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028" t="s">
        <v>145</v>
      </c>
      <c r="Q19" s="890" t="s">
        <v>172</v>
      </c>
      <c r="R19" s="893" t="s">
        <v>173</v>
      </c>
      <c r="S19" s="889"/>
      <c r="T19" s="997"/>
      <c r="U19" s="997"/>
      <c r="V19" s="997" t="str">
        <f>IF(AND(W19="Y",X19="Y"),"Passed",IF(T19="M","Passed", ""))</f>
        <v/>
      </c>
      <c r="W19" s="997"/>
      <c r="X19" s="997"/>
      <c r="Y19" s="897" t="s">
        <v>174</v>
      </c>
      <c r="Z19" s="981">
        <f t="shared" ref="Z19:Z35" si="2">DATEDIF(AA19,AB19,"m")/12+DATEDIF(AC19,AD19,"m")/12+DATEDIF(AE19,AF19,"m")/12+DATEDIF(AG19,AH19,"m")/12+DATEDIF(AI19,AJ19,"m")/12</f>
        <v>0</v>
      </c>
      <c r="AA19" s="982"/>
      <c r="AB19" s="982"/>
      <c r="AC19" s="982"/>
      <c r="AD19" s="982"/>
      <c r="AE19" s="980"/>
      <c r="AF19" s="980"/>
      <c r="AG19" s="980"/>
      <c r="AH19" s="980"/>
      <c r="AI19" s="980"/>
      <c r="AJ19" s="980"/>
    </row>
    <row r="20" spans="1:36" ht="13.8" customHeight="1"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030"/>
      <c r="Q20" s="890" t="s">
        <v>179</v>
      </c>
      <c r="R20" s="893" t="s">
        <v>180</v>
      </c>
      <c r="S20" s="889"/>
      <c r="T20" s="997"/>
      <c r="U20" s="997"/>
      <c r="V20" s="997" t="str">
        <f t="shared" ref="V20:V35" si="3">IF(AND(W20="Y",X20="Y"),"Passed",IF(T20="M","Passed", ""))</f>
        <v/>
      </c>
      <c r="W20" s="997"/>
      <c r="X20" s="997"/>
      <c r="Y20" s="897" t="s">
        <v>181</v>
      </c>
      <c r="Z20" s="981">
        <f t="shared" si="2"/>
        <v>0</v>
      </c>
      <c r="AA20" s="982"/>
      <c r="AB20" s="982"/>
      <c r="AC20" s="982"/>
      <c r="AD20" s="982"/>
      <c r="AE20" s="980"/>
      <c r="AF20" s="980"/>
      <c r="AG20" s="980"/>
      <c r="AH20" s="980"/>
      <c r="AI20" s="980"/>
      <c r="AJ20" s="980"/>
    </row>
    <row r="21" spans="1:36" ht="27.6" customHeight="1" x14ac:dyDescent="0.3">
      <c r="A21" s="940" t="s">
        <v>55</v>
      </c>
      <c r="B21" s="933" t="s">
        <v>664</v>
      </c>
      <c r="C21" s="1003"/>
      <c r="D21" s="1003"/>
      <c r="E21" s="1002" t="s">
        <v>77</v>
      </c>
      <c r="F21" s="1002"/>
      <c r="G21" s="1002"/>
      <c r="H21" s="939">
        <f>IF(C21&lt;&gt;"",'[2]CBL Score Standard'!$D77,IF(D21&lt;&gt;"",SUM('[2]CBL Score Standard'!$D77:$E77),IF(E21&lt;&gt;"",SUM('[2]CBL Score Standard'!$D77:$F77),IF(F21&lt;&gt;"",SUM('[2]CBL Score Standard'!$D77:$G77),IF(G21&lt;&gt;"",SUM('[2]CBL Score Standard'!$D77:$H77,0))))))</f>
        <v>2.8169014084507043E-2</v>
      </c>
      <c r="K21" s="1029"/>
      <c r="L21" s="1029"/>
      <c r="M21" s="934" t="s">
        <v>6</v>
      </c>
      <c r="N21" s="889" t="s">
        <v>56</v>
      </c>
      <c r="O21" s="923" t="s">
        <v>182</v>
      </c>
      <c r="P21" s="995">
        <v>43609</v>
      </c>
      <c r="Q21" s="892" t="s">
        <v>172</v>
      </c>
      <c r="R21" s="898" t="s">
        <v>183</v>
      </c>
      <c r="S21" s="889"/>
      <c r="T21" s="997"/>
      <c r="U21" s="997"/>
      <c r="V21" s="997" t="str">
        <f t="shared" si="3"/>
        <v/>
      </c>
      <c r="W21" s="997"/>
      <c r="X21" s="997"/>
      <c r="Y21" s="899" t="s">
        <v>184</v>
      </c>
      <c r="Z21" s="981">
        <f t="shared" si="2"/>
        <v>0</v>
      </c>
      <c r="AA21" s="982"/>
      <c r="AB21" s="982"/>
      <c r="AC21" s="982"/>
      <c r="AD21" s="982"/>
      <c r="AE21" s="980"/>
      <c r="AF21" s="980"/>
      <c r="AG21" s="980"/>
      <c r="AH21" s="980"/>
      <c r="AI21" s="980"/>
      <c r="AJ21" s="980"/>
    </row>
    <row r="22" spans="1:36" ht="13.8" customHeight="1" x14ac:dyDescent="0.3">
      <c r="A22" s="940" t="s">
        <v>55</v>
      </c>
      <c r="B22" s="933" t="s">
        <v>448</v>
      </c>
      <c r="C22" s="1003"/>
      <c r="D22" s="1003"/>
      <c r="E22" s="1005"/>
      <c r="F22" s="1002" t="s">
        <v>77</v>
      </c>
      <c r="G22" s="1002"/>
      <c r="H22" s="939">
        <f>IF(C22&lt;&gt;"",'[2]CBL Score Standard'!$D78,IF(D22&lt;&gt;"",SUM('[2]CBL Score Standard'!$D78:$E78),IF(E22&lt;&gt;"",SUM('[2]CBL Score Standard'!$D78:$F78),IF(F22&lt;&gt;"",SUM('[2]CBL Score Standard'!$D78:$G78),IF(G22&lt;&gt;"",SUM('[2]CBL Score Standard'!$D78:$H78,0))))))</f>
        <v>4.9445609829187893E-2</v>
      </c>
      <c r="K22" s="1029"/>
      <c r="L22" s="1029"/>
      <c r="M22" s="934" t="s">
        <v>6</v>
      </c>
      <c r="N22" s="889" t="s">
        <v>144</v>
      </c>
      <c r="O22" s="923" t="s">
        <v>187</v>
      </c>
      <c r="P22" s="1029"/>
      <c r="Q22" s="890" t="s">
        <v>153</v>
      </c>
      <c r="R22" s="893" t="s">
        <v>156</v>
      </c>
      <c r="S22" s="889"/>
      <c r="T22" s="997"/>
      <c r="U22" s="997"/>
      <c r="V22" s="997" t="str">
        <f t="shared" si="3"/>
        <v/>
      </c>
      <c r="W22" s="997"/>
      <c r="X22" s="997"/>
      <c r="Y22" s="897" t="s">
        <v>157</v>
      </c>
      <c r="Z22" s="981">
        <f t="shared" si="2"/>
        <v>0</v>
      </c>
      <c r="AA22" s="982"/>
      <c r="AB22" s="982"/>
      <c r="AC22" s="982"/>
      <c r="AD22" s="982"/>
      <c r="AE22" s="980"/>
      <c r="AF22" s="980"/>
      <c r="AG22" s="980"/>
      <c r="AH22" s="980"/>
      <c r="AI22" s="980"/>
      <c r="AJ22" s="980"/>
    </row>
    <row r="23" spans="1:36" ht="12.75" customHeight="1" x14ac:dyDescent="0.3">
      <c r="A23" s="940" t="s">
        <v>55</v>
      </c>
      <c r="B23" s="933" t="s">
        <v>665</v>
      </c>
      <c r="C23" s="1003"/>
      <c r="D23" s="1003"/>
      <c r="E23" s="1005"/>
      <c r="F23" s="1002" t="s">
        <v>77</v>
      </c>
      <c r="G23" s="1002"/>
      <c r="H23" s="939">
        <f>IF(C23&lt;&gt;"",'[2]CBL Score Standard'!$D79,IF(D23&lt;&gt;"",SUM('[2]CBL Score Standard'!$D79:$E79),IF(E23&lt;&gt;"",SUM('[2]CBL Score Standard'!$D79:$F79),IF(F23&lt;&gt;"",SUM('[2]CBL Score Standard'!$D79:$G79),IF(G23&lt;&gt;"",SUM('[2]CBL Score Standard'!$D79:$H79,0))))))</f>
        <v>4.9445609829187893E-2</v>
      </c>
      <c r="K23" s="1029"/>
      <c r="L23" s="1029"/>
      <c r="M23" s="934" t="s">
        <v>6</v>
      </c>
      <c r="N23" s="889" t="s">
        <v>144</v>
      </c>
      <c r="O23" s="923" t="s">
        <v>188</v>
      </c>
      <c r="P23" s="1029"/>
      <c r="Q23" s="892" t="s">
        <v>155</v>
      </c>
      <c r="R23" s="893" t="s">
        <v>158</v>
      </c>
      <c r="S23" s="889"/>
      <c r="T23" s="997"/>
      <c r="U23" s="997"/>
      <c r="V23" s="997" t="str">
        <f t="shared" si="3"/>
        <v/>
      </c>
      <c r="W23" s="997"/>
      <c r="X23" s="997"/>
      <c r="Y23" s="894" t="s">
        <v>159</v>
      </c>
      <c r="Z23" s="981">
        <f t="shared" si="2"/>
        <v>0</v>
      </c>
      <c r="AA23" s="982"/>
      <c r="AB23" s="982"/>
      <c r="AC23" s="982"/>
      <c r="AD23" s="982"/>
      <c r="AE23" s="980"/>
      <c r="AF23" s="980"/>
      <c r="AG23" s="980"/>
      <c r="AH23" s="980"/>
      <c r="AI23" s="980"/>
      <c r="AJ23" s="980"/>
    </row>
    <row r="24" spans="1:36" ht="12.75" customHeight="1" x14ac:dyDescent="0.3">
      <c r="A24" s="940" t="s">
        <v>55</v>
      </c>
      <c r="B24" s="933" t="s">
        <v>238</v>
      </c>
      <c r="C24" s="1003"/>
      <c r="D24" s="1003"/>
      <c r="E24" s="1003" t="s">
        <v>77</v>
      </c>
      <c r="F24" s="1002"/>
      <c r="G24" s="1002"/>
      <c r="H24" s="939">
        <f>IF(C24&lt;&gt;"",'[2]CBL Score Standard'!$D80,IF(D24&lt;&gt;"",SUM('[2]CBL Score Standard'!$D80:$E80),IF(E24&lt;&gt;"",SUM('[2]CBL Score Standard'!$D80:$F80),IF(F24&lt;&gt;"",SUM('[2]CBL Score Standard'!$D80:$G80),IF(G24&lt;&gt;"",SUM('[2]CBL Score Standard'!$D80:$H80,0))))))</f>
        <v>0</v>
      </c>
      <c r="K24" s="1029"/>
      <c r="L24" s="1029"/>
      <c r="M24" s="934" t="s">
        <v>6</v>
      </c>
      <c r="N24" s="889" t="s">
        <v>144</v>
      </c>
      <c r="O24" s="923" t="s">
        <v>189</v>
      </c>
      <c r="P24" s="1029"/>
      <c r="Q24" s="976" t="s">
        <v>659</v>
      </c>
      <c r="R24" s="976" t="s">
        <v>278</v>
      </c>
      <c r="S24" s="889"/>
      <c r="T24" s="997"/>
      <c r="U24" s="997"/>
      <c r="V24" s="997" t="str">
        <f t="shared" si="3"/>
        <v/>
      </c>
      <c r="W24" s="997"/>
      <c r="X24" s="997"/>
      <c r="Y24" s="899" t="s">
        <v>160</v>
      </c>
      <c r="Z24" s="981">
        <f t="shared" si="2"/>
        <v>0</v>
      </c>
      <c r="AA24" s="982"/>
      <c r="AB24" s="982"/>
      <c r="AC24" s="982"/>
      <c r="AD24" s="982"/>
      <c r="AE24" s="980"/>
      <c r="AF24" s="980"/>
      <c r="AG24" s="980"/>
      <c r="AH24" s="980"/>
      <c r="AI24" s="980"/>
      <c r="AJ24" s="980"/>
    </row>
    <row r="25" spans="1:36" ht="13.8" customHeight="1" x14ac:dyDescent="0.3">
      <c r="A25" s="940" t="s">
        <v>55</v>
      </c>
      <c r="B25" s="933" t="s">
        <v>515</v>
      </c>
      <c r="C25" s="1003"/>
      <c r="D25" s="1003"/>
      <c r="E25" s="1003"/>
      <c r="F25" s="1002"/>
      <c r="G25" s="1002"/>
      <c r="H25" s="939" t="b">
        <f>IF(C25&lt;&gt;"",'[2]CBL Score Standard'!$D81,IF(D25&lt;&gt;"",SUM('[2]CBL Score Standard'!$D81:$E81),IF(E25&lt;&gt;"",SUM('[2]CBL Score Standard'!$D81:$F81),IF(F25&lt;&gt;"",SUM('[2]CBL Score Standard'!$D81:$G81),IF(G25&lt;&gt;"",SUM('[2]CBL Score Standard'!$D81:$H81,0))))))</f>
        <v>0</v>
      </c>
      <c r="K25" s="1029"/>
      <c r="L25" s="1029"/>
      <c r="M25" s="934" t="s">
        <v>6</v>
      </c>
      <c r="N25" s="889" t="s">
        <v>144</v>
      </c>
      <c r="O25" s="923" t="s">
        <v>190</v>
      </c>
      <c r="P25" s="1029"/>
      <c r="Q25" s="890" t="s">
        <v>161</v>
      </c>
      <c r="R25" s="893" t="s">
        <v>162</v>
      </c>
      <c r="S25" s="889"/>
      <c r="T25" s="997"/>
      <c r="U25" s="997"/>
      <c r="V25" s="997" t="str">
        <f t="shared" si="3"/>
        <v/>
      </c>
      <c r="W25" s="997"/>
      <c r="X25" s="997"/>
      <c r="Y25" s="899" t="s">
        <v>163</v>
      </c>
      <c r="Z25" s="981">
        <f t="shared" si="2"/>
        <v>0</v>
      </c>
      <c r="AA25" s="982"/>
      <c r="AB25" s="982"/>
      <c r="AC25" s="982"/>
      <c r="AD25" s="982"/>
      <c r="AE25" s="980"/>
      <c r="AF25" s="980"/>
      <c r="AG25" s="980"/>
      <c r="AH25" s="980"/>
      <c r="AI25" s="980"/>
      <c r="AJ25" s="980"/>
    </row>
    <row r="26" spans="1:36" ht="26.4" customHeight="1"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030"/>
      <c r="Q26" s="890" t="s">
        <v>164</v>
      </c>
      <c r="R26" s="893" t="s">
        <v>165</v>
      </c>
      <c r="S26" s="889"/>
      <c r="T26" s="997"/>
      <c r="U26" s="997"/>
      <c r="V26" s="997" t="str">
        <f t="shared" si="3"/>
        <v/>
      </c>
      <c r="W26" s="997"/>
      <c r="X26" s="997"/>
      <c r="Y26" s="899" t="s">
        <v>166</v>
      </c>
      <c r="Z26" s="981">
        <f t="shared" si="2"/>
        <v>0</v>
      </c>
      <c r="AA26" s="982"/>
      <c r="AB26" s="982"/>
      <c r="AC26" s="982"/>
      <c r="AD26" s="982"/>
      <c r="AE26" s="980"/>
      <c r="AF26" s="980"/>
      <c r="AG26" s="980"/>
      <c r="AH26" s="980"/>
      <c r="AI26" s="980"/>
      <c r="AJ26" s="980"/>
    </row>
    <row r="27" spans="1:36" ht="26.4" customHeight="1" x14ac:dyDescent="0.3">
      <c r="A27" s="940" t="s">
        <v>3</v>
      </c>
      <c r="B27" s="933" t="s">
        <v>246</v>
      </c>
      <c r="C27" s="1003"/>
      <c r="D27" s="1006"/>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923" t="s">
        <v>192</v>
      </c>
      <c r="P27" s="995">
        <v>43608</v>
      </c>
      <c r="Q27" s="892" t="s">
        <v>383</v>
      </c>
      <c r="R27" s="898" t="s">
        <v>341</v>
      </c>
      <c r="S27" s="919" t="s">
        <v>262</v>
      </c>
      <c r="T27" s="998" t="s">
        <v>72</v>
      </c>
      <c r="U27" s="1000">
        <v>43608</v>
      </c>
      <c r="V27" s="997" t="s">
        <v>374</v>
      </c>
      <c r="W27" s="997"/>
      <c r="X27" s="997"/>
      <c r="Y27" s="899" t="s">
        <v>193</v>
      </c>
      <c r="Z27" s="981">
        <f t="shared" si="2"/>
        <v>0.83333333333333337</v>
      </c>
      <c r="AA27" s="1000">
        <v>43608</v>
      </c>
      <c r="AB27" s="982">
        <v>43917</v>
      </c>
      <c r="AC27" s="982"/>
      <c r="AD27" s="982"/>
      <c r="AE27" s="980"/>
      <c r="AF27" s="980"/>
      <c r="AG27" s="980"/>
      <c r="AH27" s="980"/>
      <c r="AI27" s="980"/>
      <c r="AJ27" s="980"/>
    </row>
    <row r="28" spans="1:36" ht="13.8" customHeight="1" x14ac:dyDescent="0.3">
      <c r="A28" s="940" t="s">
        <v>59</v>
      </c>
      <c r="B28" s="933" t="s">
        <v>684</v>
      </c>
      <c r="C28" s="1003"/>
      <c r="D28" s="1006"/>
      <c r="E28" s="1005"/>
      <c r="F28" s="1002" t="s">
        <v>77</v>
      </c>
      <c r="G28" s="1002"/>
      <c r="H28" s="939">
        <f>IF(C28&lt;&gt;"",'[2]CBL Score Standard'!$D84,IF(D28&lt;&gt;"",SUM('[2]CBL Score Standard'!$D84:$E84),IF(E28&lt;&gt;"",SUM('[2]CBL Score Standard'!$D84:$F84),IF(F28&lt;&gt;"",SUM('[2]CBL Score Standard'!$D84:$G84),IF(G28&lt;&gt;"",SUM('[2]CBL Score Standard'!$D84:$H84,0))))))</f>
        <v>4.9445609829187893E-2</v>
      </c>
      <c r="K28" s="1029"/>
      <c r="L28" s="1029"/>
      <c r="M28" s="934" t="s">
        <v>6</v>
      </c>
      <c r="N28" s="889" t="s">
        <v>55</v>
      </c>
      <c r="O28" s="923" t="s">
        <v>194</v>
      </c>
      <c r="P28" s="995">
        <v>43544</v>
      </c>
      <c r="Q28" s="976" t="s">
        <v>649</v>
      </c>
      <c r="R28" s="976" t="s">
        <v>650</v>
      </c>
      <c r="S28" s="889"/>
      <c r="T28" s="997"/>
      <c r="U28" s="997"/>
      <c r="V28" s="997" t="str">
        <f t="shared" si="3"/>
        <v/>
      </c>
      <c r="W28" s="997"/>
      <c r="X28" s="997"/>
      <c r="Y28" s="899" t="s">
        <v>195</v>
      </c>
      <c r="Z28" s="981">
        <f t="shared" si="2"/>
        <v>0</v>
      </c>
      <c r="AA28" s="982"/>
      <c r="AB28" s="982"/>
      <c r="AC28" s="982"/>
      <c r="AD28" s="982"/>
      <c r="AE28" s="980"/>
      <c r="AF28" s="980"/>
      <c r="AG28" s="980"/>
      <c r="AH28" s="980"/>
      <c r="AI28" s="980"/>
      <c r="AJ28" s="980"/>
    </row>
    <row r="29" spans="1:36" ht="27.6" customHeight="1" x14ac:dyDescent="0.3">
      <c r="A29" s="940" t="s">
        <v>59</v>
      </c>
      <c r="B29" s="933" t="s">
        <v>683</v>
      </c>
      <c r="C29" s="1003"/>
      <c r="D29" s="1006" t="s">
        <v>77</v>
      </c>
      <c r="E29" s="1005"/>
      <c r="F29" s="1002"/>
      <c r="G29" s="1002"/>
      <c r="H29" s="939">
        <f>IF(C29&lt;&gt;"",'[2]CBL Score Standard'!$D85,IF(D29&lt;&gt;"",SUM('[2]CBL Score Standard'!$D85:$E85),IF(E29&lt;&gt;"",SUM('[2]CBL Score Standard'!$D85:$F85),IF(F29&lt;&gt;"",SUM('[2]CBL Score Standard'!$D85:$G85),IF(G29&lt;&gt;"",SUM('[2]CBL Score Standard'!$D85:$H85,0))))))</f>
        <v>0</v>
      </c>
      <c r="K29" s="1029"/>
      <c r="L29" s="1029"/>
      <c r="M29" s="934" t="s">
        <v>6</v>
      </c>
      <c r="N29" s="889" t="s">
        <v>55</v>
      </c>
      <c r="O29" s="923" t="s">
        <v>196</v>
      </c>
      <c r="P29" s="964" t="s">
        <v>145</v>
      </c>
      <c r="Q29" s="976" t="s">
        <v>651</v>
      </c>
      <c r="R29" s="976" t="s">
        <v>652</v>
      </c>
      <c r="S29" s="889"/>
      <c r="T29" s="997"/>
      <c r="U29" s="997"/>
      <c r="V29" s="997" t="str">
        <f t="shared" si="3"/>
        <v/>
      </c>
      <c r="W29" s="997"/>
      <c r="X29" s="997"/>
      <c r="Y29" s="899" t="s">
        <v>197</v>
      </c>
      <c r="Z29" s="981">
        <f t="shared" si="2"/>
        <v>0</v>
      </c>
      <c r="AA29" s="982"/>
      <c r="AB29" s="982"/>
      <c r="AC29" s="982"/>
      <c r="AD29" s="982"/>
      <c r="AE29" s="980"/>
      <c r="AF29" s="980"/>
      <c r="AG29" s="980"/>
      <c r="AH29" s="980"/>
      <c r="AI29" s="980"/>
      <c r="AJ29" s="980"/>
    </row>
    <row r="30" spans="1:36" ht="27.6" customHeight="1" x14ac:dyDescent="0.3">
      <c r="A30" s="940" t="s">
        <v>149</v>
      </c>
      <c r="B30" s="933" t="s">
        <v>149</v>
      </c>
      <c r="C30" s="1002"/>
      <c r="D30" s="1002"/>
      <c r="E30" s="1005"/>
      <c r="F30" s="1002" t="s">
        <v>77</v>
      </c>
      <c r="G30" s="1002"/>
      <c r="H30" s="939">
        <f>IF(C30&lt;&gt;"",'[2]CBL Score Standard'!$D86,IF(D30&lt;&gt;"",SUM('[2]CBL Score Standard'!$D86:$E86),IF(E30&lt;&gt;"",SUM('[2]CBL Score Standard'!$D86:$F86),IF(F30&lt;&gt;"",SUM('[2]CBL Score Standard'!$D86:$G86),IF(G30&lt;&gt;"",SUM('[2]CBL Score Standard'!$D86:$H86,0))))))</f>
        <v>0.18686632864525554</v>
      </c>
      <c r="K30" s="1029"/>
      <c r="L30" s="1029"/>
      <c r="M30" s="934" t="s">
        <v>6</v>
      </c>
      <c r="N30" s="889" t="s">
        <v>55</v>
      </c>
      <c r="O30" s="923" t="s">
        <v>198</v>
      </c>
      <c r="P30" s="965"/>
      <c r="Q30" s="892" t="s">
        <v>199</v>
      </c>
      <c r="R30" s="898" t="s">
        <v>200</v>
      </c>
      <c r="S30" s="889"/>
      <c r="T30" s="997"/>
      <c r="U30" s="997"/>
      <c r="V30" s="997" t="str">
        <f t="shared" si="3"/>
        <v/>
      </c>
      <c r="W30" s="997"/>
      <c r="X30" s="997"/>
      <c r="Y30" s="902" t="s">
        <v>201</v>
      </c>
      <c r="Z30" s="981">
        <f t="shared" si="2"/>
        <v>0</v>
      </c>
      <c r="AA30" s="982"/>
      <c r="AB30" s="982"/>
      <c r="AC30" s="982"/>
      <c r="AD30" s="982"/>
      <c r="AE30" s="980"/>
      <c r="AF30" s="980"/>
      <c r="AG30" s="980"/>
      <c r="AH30" s="980"/>
      <c r="AI30" s="980"/>
      <c r="AJ30" s="980"/>
    </row>
    <row r="31" spans="1:36" ht="13.8" customHeight="1" x14ac:dyDescent="0.3">
      <c r="A31" s="940" t="s">
        <v>149</v>
      </c>
      <c r="B31" s="933" t="s">
        <v>370</v>
      </c>
      <c r="C31" s="1003"/>
      <c r="D31" s="1003"/>
      <c r="E31" s="1004"/>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923" t="s">
        <v>202</v>
      </c>
      <c r="P31" s="995">
        <v>43629</v>
      </c>
      <c r="Q31" s="892" t="s">
        <v>384</v>
      </c>
      <c r="R31" s="898" t="s">
        <v>385</v>
      </c>
      <c r="S31" s="889"/>
      <c r="T31" s="997"/>
      <c r="U31" s="997"/>
      <c r="V31" s="997" t="str">
        <f t="shared" si="3"/>
        <v/>
      </c>
      <c r="W31" s="997"/>
      <c r="X31" s="997"/>
      <c r="Y31" s="902" t="s">
        <v>203</v>
      </c>
      <c r="Z31" s="981">
        <f t="shared" si="2"/>
        <v>0</v>
      </c>
      <c r="AA31" s="982"/>
      <c r="AB31" s="982"/>
      <c r="AC31" s="982"/>
      <c r="AD31" s="982"/>
      <c r="AE31" s="980"/>
      <c r="AF31" s="980"/>
      <c r="AG31" s="980"/>
      <c r="AH31" s="980"/>
      <c r="AI31" s="980"/>
      <c r="AJ31" s="980"/>
    </row>
    <row r="32" spans="1:36" ht="26.4" customHeight="1" x14ac:dyDescent="0.3">
      <c r="A32" s="940" t="s">
        <v>31</v>
      </c>
      <c r="B32" s="933" t="s">
        <v>660</v>
      </c>
      <c r="C32" s="1002"/>
      <c r="D32" s="1002"/>
      <c r="E32" s="1002" t="s">
        <v>77</v>
      </c>
      <c r="F32" s="1002"/>
      <c r="G32" s="1002"/>
      <c r="H32" s="939">
        <f>IF(C32&lt;&gt;"",'[2]CBL Score Standard'!$D88,IF(D32&lt;&gt;"",SUM('[2]CBL Score Standard'!$D88:$E88),IF(E32&lt;&gt;"",SUM('[2]CBL Score Standard'!$D88:$F88),IF(F32&lt;&gt;"",SUM('[2]CBL Score Standard'!$D88:$G88),IF(G32&lt;&gt;"",SUM('[2]CBL Score Standard'!$D88:$H88,0))))))</f>
        <v>0.16558973290057469</v>
      </c>
      <c r="K32" s="1029"/>
      <c r="L32" s="1029"/>
      <c r="M32" s="934" t="s">
        <v>6</v>
      </c>
      <c r="N32" s="889" t="s">
        <v>56</v>
      </c>
      <c r="O32" s="923" t="s">
        <v>427</v>
      </c>
      <c r="P32" s="995">
        <v>43613</v>
      </c>
      <c r="Q32" s="892" t="s">
        <v>167</v>
      </c>
      <c r="R32" s="898" t="s">
        <v>204</v>
      </c>
      <c r="S32" s="889"/>
      <c r="T32" s="997"/>
      <c r="U32" s="997"/>
      <c r="V32" s="997" t="str">
        <f t="shared" si="3"/>
        <v/>
      </c>
      <c r="W32" s="997"/>
      <c r="X32" s="997"/>
      <c r="Y32" s="899" t="s">
        <v>205</v>
      </c>
      <c r="Z32" s="981">
        <f t="shared" si="2"/>
        <v>0</v>
      </c>
      <c r="AA32" s="982"/>
      <c r="AB32" s="982"/>
      <c r="AC32" s="982"/>
      <c r="AD32" s="982"/>
      <c r="AE32" s="980"/>
      <c r="AF32" s="980"/>
      <c r="AG32" s="980"/>
      <c r="AH32" s="980"/>
      <c r="AI32" s="980"/>
      <c r="AJ32" s="980"/>
    </row>
    <row r="33" spans="1:36" ht="13.8" customHeight="1" x14ac:dyDescent="0.3">
      <c r="A33" s="940" t="s">
        <v>31</v>
      </c>
      <c r="B33" s="933" t="s">
        <v>175</v>
      </c>
      <c r="C33" s="1003"/>
      <c r="D33" s="1002"/>
      <c r="E33" s="1002" t="s">
        <v>77</v>
      </c>
      <c r="F33" s="1002"/>
      <c r="G33" s="1002"/>
      <c r="H33" s="939">
        <f>IF(C33&lt;&gt;"",'[2]CBL Score Standard'!$D89,IF(D33&lt;&gt;"",SUM('[2]CBL Score Standard'!$D89:$E89),IF(E33&lt;&gt;"",SUM('[2]CBL Score Standard'!$D89:$F89),IF(F33&lt;&gt;"",SUM('[2]CBL Score Standard'!$D89:$G89),IF(G33&lt;&gt;"",SUM('[2]CBL Score Standard'!$D89:$H89,0))))))</f>
        <v>0.16558973290057469</v>
      </c>
      <c r="K33" s="1029"/>
      <c r="L33" s="1029"/>
      <c r="M33" s="934" t="s">
        <v>6</v>
      </c>
      <c r="N33" s="889" t="s">
        <v>0</v>
      </c>
      <c r="O33" s="923" t="s">
        <v>426</v>
      </c>
      <c r="P33" s="892" t="s">
        <v>145</v>
      </c>
      <c r="Q33" s="892" t="s">
        <v>206</v>
      </c>
      <c r="R33" s="893" t="s">
        <v>206</v>
      </c>
      <c r="S33" s="889"/>
      <c r="T33" s="997"/>
      <c r="U33" s="997"/>
      <c r="V33" s="997" t="str">
        <f t="shared" si="3"/>
        <v/>
      </c>
      <c r="W33" s="997"/>
      <c r="X33" s="997"/>
      <c r="Y33" s="894"/>
      <c r="Z33" s="981">
        <f t="shared" si="2"/>
        <v>0</v>
      </c>
      <c r="AA33" s="982"/>
      <c r="AB33" s="982"/>
      <c r="AC33" s="982"/>
      <c r="AD33" s="982"/>
      <c r="AE33" s="980"/>
      <c r="AF33" s="980"/>
      <c r="AG33" s="980"/>
      <c r="AH33" s="980"/>
      <c r="AI33" s="980"/>
      <c r="AJ33" s="980"/>
    </row>
    <row r="34" spans="1:36" ht="13.8" customHeight="1" x14ac:dyDescent="0.3">
      <c r="A34" s="940" t="s">
        <v>46</v>
      </c>
      <c r="B34" s="933" t="s">
        <v>171</v>
      </c>
      <c r="C34" s="1003"/>
      <c r="D34" s="1002"/>
      <c r="E34" s="1002" t="s">
        <v>77</v>
      </c>
      <c r="F34" s="1002"/>
      <c r="G34" s="1002"/>
      <c r="H34" s="939">
        <f>IF(C34&lt;&gt;"",'[2]CBL Score Standard'!$D90,IF(D34&lt;&gt;"",SUM('[2]CBL Score Standard'!$D90:$E90),IF(E34&lt;&gt;"",SUM('[2]CBL Score Standard'!$D90:$F90),IF(F34&lt;&gt;"",SUM('[2]CBL Score Standard'!$D90:$G90),IF(G34&lt;&gt;"",SUM('[2]CBL Score Standard'!$D90:$H90,0))))))</f>
        <v>7.468064199148379E-2</v>
      </c>
      <c r="K34" s="1029"/>
      <c r="L34" s="1029"/>
      <c r="M34" s="934" t="s">
        <v>6</v>
      </c>
      <c r="N34" s="889" t="s">
        <v>53</v>
      </c>
      <c r="O34" s="926" t="s">
        <v>371</v>
      </c>
      <c r="P34" s="892" t="s">
        <v>145</v>
      </c>
      <c r="Q34" s="892" t="s">
        <v>164</v>
      </c>
      <c r="R34" s="898" t="s">
        <v>207</v>
      </c>
      <c r="S34" s="889"/>
      <c r="T34" s="997"/>
      <c r="U34" s="997"/>
      <c r="V34" s="997" t="str">
        <f t="shared" si="3"/>
        <v/>
      </c>
      <c r="W34" s="997"/>
      <c r="X34" s="997"/>
      <c r="Y34" s="902" t="s">
        <v>208</v>
      </c>
      <c r="Z34" s="981">
        <f t="shared" si="2"/>
        <v>0</v>
      </c>
      <c r="AA34" s="982"/>
      <c r="AB34" s="982"/>
      <c r="AC34" s="982"/>
      <c r="AD34" s="982"/>
      <c r="AE34" s="980"/>
      <c r="AF34" s="980"/>
      <c r="AG34" s="980"/>
      <c r="AH34" s="980"/>
      <c r="AI34" s="980"/>
      <c r="AJ34" s="980"/>
    </row>
    <row r="35" spans="1:36" ht="13.8" customHeight="1" x14ac:dyDescent="0.3">
      <c r="A35" s="940" t="s">
        <v>2</v>
      </c>
      <c r="B35" s="933" t="s">
        <v>234</v>
      </c>
      <c r="C35" s="1003"/>
      <c r="D35" s="1003"/>
      <c r="E35" s="1003"/>
      <c r="F35" s="1002"/>
      <c r="G35" s="1002"/>
      <c r="H35" s="939" t="b">
        <f>IF(C35&lt;&gt;"",'[2]CBL Score Standard'!$D91,IF(D35&lt;&gt;"",SUM('[2]CBL Score Standard'!$D91:$E91),IF(E35&lt;&gt;"",SUM('[2]CBL Score Standard'!$D91:$F91),IF(F35&lt;&gt;"",SUM('[2]CBL Score Standard'!$D91:$G91),IF(G35&lt;&gt;"",SUM('[2]CBL Score Standard'!$D91:$H91,0))))))</f>
        <v>0</v>
      </c>
      <c r="K35" s="1030"/>
      <c r="L35" s="1030"/>
      <c r="M35" s="934" t="s">
        <v>6</v>
      </c>
      <c r="N35" s="889" t="s">
        <v>54</v>
      </c>
      <c r="O35" s="923" t="s">
        <v>345</v>
      </c>
      <c r="P35" s="995">
        <v>43644</v>
      </c>
      <c r="Q35" s="892" t="s">
        <v>209</v>
      </c>
      <c r="R35" s="898" t="s">
        <v>210</v>
      </c>
      <c r="S35" s="919" t="s">
        <v>262</v>
      </c>
      <c r="T35" s="620" t="s">
        <v>73</v>
      </c>
      <c r="U35" s="997"/>
      <c r="V35" s="997" t="str">
        <f t="shared" si="3"/>
        <v/>
      </c>
      <c r="W35" s="997"/>
      <c r="X35" s="997"/>
      <c r="Y35" s="973" t="s">
        <v>629</v>
      </c>
      <c r="Z35" s="981">
        <f t="shared" si="2"/>
        <v>0</v>
      </c>
      <c r="AA35" s="982"/>
      <c r="AB35" s="982"/>
      <c r="AC35" s="982"/>
      <c r="AD35" s="982"/>
      <c r="AE35" s="980"/>
      <c r="AF35" s="980"/>
      <c r="AG35" s="980"/>
      <c r="AH35" s="980"/>
      <c r="AI35" s="980"/>
      <c r="AJ35" s="980"/>
    </row>
    <row r="36" spans="1:36" ht="28.8" customHeight="1" x14ac:dyDescent="0.3">
      <c r="A36" s="940" t="s">
        <v>54</v>
      </c>
      <c r="B36" s="933" t="s">
        <v>425</v>
      </c>
      <c r="C36" s="1002"/>
      <c r="D36" s="1002"/>
      <c r="E36" s="1005"/>
      <c r="F36" s="1002" t="s">
        <v>77</v>
      </c>
      <c r="G36" s="1002"/>
      <c r="H36" s="939">
        <f>IF(C36&lt;&gt;"",'[2]CBL Score Standard'!$D92,IF(D36&lt;&gt;"",SUM('[2]CBL Score Standard'!$D92:$E92),IF(E36&lt;&gt;"",SUM('[2]CBL Score Standard'!$D92:$F92),IF(F36&lt;&gt;"",SUM('[2]CBL Score Standard'!$D92:$G92),IF(G36&lt;&gt;"",SUM('[2]CBL Score Standard'!$D92:$H92,0))))))</f>
        <v>0.18686632864525554</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2" t="s">
        <v>77</v>
      </c>
      <c r="E37" s="1002"/>
      <c r="F37" s="1002"/>
      <c r="G37" s="1002"/>
      <c r="H37" s="939">
        <f>IF(C37&lt;&gt;"",'[2]CBL Score Standard'!$D93,IF(D37&lt;&gt;"",SUM('[2]CBL Score Standard'!$D93:$E93),IF(E37&lt;&gt;"",SUM('[2]CBL Score Standard'!$D93:$F93),IF(F37&lt;&gt;"",SUM('[2]CBL Score Standard'!$D93:$G93),IF(G37&lt;&gt;"",SUM('[2]CBL Score Standard'!$D93:$H93,0))))))</f>
        <v>4.6511627906976744E-2</v>
      </c>
      <c r="K37" s="1193" t="s">
        <v>211</v>
      </c>
      <c r="L37" s="1194"/>
      <c r="M37" s="1194"/>
      <c r="N37" s="1194"/>
      <c r="O37" s="1194"/>
      <c r="P37" s="1194"/>
      <c r="Q37" s="1194"/>
      <c r="R37" s="1194"/>
      <c r="S37" s="1194"/>
      <c r="T37" s="1194"/>
      <c r="U37" s="1194"/>
      <c r="V37" s="1194"/>
      <c r="W37" s="1194"/>
      <c r="X37" s="1194"/>
      <c r="Y37" s="1195"/>
      <c r="Z37" s="985"/>
      <c r="AA37" s="1026"/>
      <c r="AB37" s="1026"/>
      <c r="AC37" s="1026"/>
      <c r="AD37" s="1026"/>
      <c r="AE37" s="1026"/>
      <c r="AF37" s="1026"/>
      <c r="AG37" s="1026"/>
      <c r="AH37" s="1026"/>
      <c r="AI37" s="1026"/>
      <c r="AJ37" s="1026"/>
    </row>
    <row r="38" spans="1:36" ht="23.4" customHeight="1" x14ac:dyDescent="0.3">
      <c r="A38" s="940" t="s">
        <v>54</v>
      </c>
      <c r="B38" s="933" t="s">
        <v>231</v>
      </c>
      <c r="C38" s="1003"/>
      <c r="D38" s="1003" t="s">
        <v>77</v>
      </c>
      <c r="E38" s="1002"/>
      <c r="F38" s="1002"/>
      <c r="G38" s="1002"/>
      <c r="H38" s="939">
        <f>IF(C38&lt;&gt;"",'[2]CBL Score Standard'!$D94,IF(D38&lt;&gt;"",SUM('[2]CBL Score Standard'!$D94:$E94),IF(E38&lt;&gt;"",SUM('[2]CBL Score Standard'!$D94:$F94),IF(F38&lt;&gt;"",SUM('[2]CBL Score Standard'!$D94:$G94),IF(G38&lt;&gt;"",SUM('[2]CBL Score Standard'!$D94:$H94,0))))))</f>
        <v>0</v>
      </c>
      <c r="K38" s="1211" t="s">
        <v>133</v>
      </c>
      <c r="L38" s="1211" t="s">
        <v>91</v>
      </c>
      <c r="M38" s="1182" t="s">
        <v>75</v>
      </c>
      <c r="N38" s="1184" t="s">
        <v>134</v>
      </c>
      <c r="O38" s="1184" t="s">
        <v>135</v>
      </c>
      <c r="P38" s="1037" t="s">
        <v>136</v>
      </c>
      <c r="Q38" s="1037" t="s">
        <v>137</v>
      </c>
      <c r="R38" s="1037" t="s">
        <v>138</v>
      </c>
      <c r="S38" s="1212" t="s">
        <v>139</v>
      </c>
      <c r="T38" s="1191" t="s">
        <v>344</v>
      </c>
      <c r="U38" s="1191" t="s">
        <v>342</v>
      </c>
      <c r="V38" s="1191"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41.4" customHeight="1" x14ac:dyDescent="0.3">
      <c r="A39" s="940" t="s">
        <v>53</v>
      </c>
      <c r="B39" s="933" t="s">
        <v>371</v>
      </c>
      <c r="C39" s="1003"/>
      <c r="D39" s="1004"/>
      <c r="E39" s="1004"/>
      <c r="F39" s="1002"/>
      <c r="G39" s="1002"/>
      <c r="H39" s="939" t="b">
        <f>IF(C39&lt;&gt;"",'[2]CBL Score Standard'!$D95,IF(D39&lt;&gt;"",SUM('[2]CBL Score Standard'!$D95:$E95),IF(E39&lt;&gt;"",SUM('[2]CBL Score Standard'!$D95:$F95),IF(F39&lt;&gt;"",SUM('[2]CBL Score Standard'!$D95:$G95),IF(G39&lt;&gt;"",SUM('[2]CBL Score Standard'!$D95:$H95,0))))))</f>
        <v>0</v>
      </c>
      <c r="K39" s="1197"/>
      <c r="L39" s="1197"/>
      <c r="M39" s="1183"/>
      <c r="N39" s="1190"/>
      <c r="O39" s="1185"/>
      <c r="P39" s="888" t="s">
        <v>141</v>
      </c>
      <c r="Q39" s="1031"/>
      <c r="R39" s="1031"/>
      <c r="S39" s="1210"/>
      <c r="T39" s="1191"/>
      <c r="U39" s="1191"/>
      <c r="V39" s="1191"/>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x14ac:dyDescent="0.3">
      <c r="A40" s="940" t="s">
        <v>53</v>
      </c>
      <c r="B40" s="933" t="s">
        <v>223</v>
      </c>
      <c r="C40" s="1003"/>
      <c r="D40" s="1003"/>
      <c r="E40" s="1004"/>
      <c r="F40" s="1002"/>
      <c r="G40" s="1002"/>
      <c r="H40" s="939" t="b">
        <f>IF(C40&lt;&gt;"",'[2]CBL Score Standard'!$D96,IF(D40&lt;&gt;"",SUM('[2]CBL Score Standard'!$D96:$E96),IF(E40&lt;&gt;"",SUM('[2]CBL Score Standard'!$D96:$F96),IF(F40&lt;&gt;"",SUM('[2]CBL Score Standard'!$D96:$G96),IF(G40&lt;&gt;"",SUM('[2]CBL Score Standard'!$D96:$H96,0))))))</f>
        <v>0</v>
      </c>
      <c r="K40" s="1028" t="s">
        <v>142</v>
      </c>
      <c r="L40" s="1028" t="s">
        <v>143</v>
      </c>
      <c r="M40" s="934" t="s">
        <v>7</v>
      </c>
      <c r="N40" s="889" t="s">
        <v>56</v>
      </c>
      <c r="O40" s="923" t="s">
        <v>663</v>
      </c>
      <c r="P40" s="964" t="s">
        <v>145</v>
      </c>
      <c r="Q40" s="892" t="s">
        <v>212</v>
      </c>
      <c r="R40" s="898" t="s">
        <v>213</v>
      </c>
      <c r="S40" s="919" t="s">
        <v>262</v>
      </c>
      <c r="T40" s="620" t="s">
        <v>72</v>
      </c>
      <c r="U40" s="997"/>
      <c r="V40" s="997" t="str">
        <f t="shared" ref="V40:V55" si="4">IF(AND(W40="Y",X40="Y"),"Passed",IF(T40="M","Passed", ""))</f>
        <v>Passed</v>
      </c>
      <c r="W40" s="997" t="s">
        <v>377</v>
      </c>
      <c r="X40" s="997" t="s">
        <v>377</v>
      </c>
      <c r="Y40" s="899" t="s">
        <v>214</v>
      </c>
      <c r="Z40" s="981">
        <f t="shared" ref="Z40:Z55" si="5">DATEDIF(AA40,AB40,"m")/12+DATEDIF(AC40,AD40,"m")/12+DATEDIF(AE40,AF40,"m")/12+DATEDIF(AG40,AH40,"m")/12+DATEDIF(AI40,AJ40,"m")/12</f>
        <v>0</v>
      </c>
      <c r="AA40" s="982"/>
      <c r="AB40" s="982"/>
      <c r="AC40" s="982"/>
      <c r="AD40" s="982"/>
      <c r="AE40" s="980"/>
      <c r="AF40" s="980"/>
      <c r="AG40" s="980"/>
      <c r="AH40" s="980"/>
      <c r="AI40" s="980"/>
      <c r="AJ40" s="980"/>
    </row>
    <row r="41" spans="1:36" ht="13.8" customHeight="1" x14ac:dyDescent="0.3">
      <c r="A41" s="940" t="s">
        <v>53</v>
      </c>
      <c r="B41" s="933" t="s">
        <v>226</v>
      </c>
      <c r="C41" s="1003"/>
      <c r="D41" s="1003"/>
      <c r="E41" s="1004"/>
      <c r="F41" s="1002"/>
      <c r="G41" s="1002"/>
      <c r="H41" s="939" t="b">
        <f>IF(C41&lt;&gt;"",'[2]CBL Score Standard'!$D97,IF(D41&lt;&gt;"",SUM('[2]CBL Score Standard'!$D97:$E97),IF(E41&lt;&gt;"",SUM('[2]CBL Score Standard'!$D97:$F97),IF(F41&lt;&gt;"",SUM('[2]CBL Score Standard'!$D97:$G97),IF(G41&lt;&gt;"",SUM('[2]CBL Score Standard'!$D97:$H97,0))))))</f>
        <v>0</v>
      </c>
      <c r="K41" s="1029"/>
      <c r="L41" s="1029"/>
      <c r="M41" s="934" t="s">
        <v>7</v>
      </c>
      <c r="N41" s="889" t="s">
        <v>56</v>
      </c>
      <c r="O41" s="923" t="s">
        <v>215</v>
      </c>
      <c r="P41" s="966"/>
      <c r="Q41" s="892" t="s">
        <v>164</v>
      </c>
      <c r="R41" s="898" t="s">
        <v>207</v>
      </c>
      <c r="S41" s="393" t="s">
        <v>262</v>
      </c>
      <c r="T41" s="394" t="s">
        <v>72</v>
      </c>
      <c r="U41" s="997"/>
      <c r="V41" s="997" t="str">
        <f t="shared" si="4"/>
        <v>Passed</v>
      </c>
      <c r="W41" s="997"/>
      <c r="X41" s="997"/>
      <c r="Y41" s="902" t="s">
        <v>216</v>
      </c>
      <c r="Z41" s="981">
        <f t="shared" si="5"/>
        <v>0</v>
      </c>
      <c r="AA41" s="982"/>
      <c r="AB41" s="982"/>
      <c r="AC41" s="982"/>
      <c r="AD41" s="982"/>
      <c r="AE41" s="980"/>
      <c r="AF41" s="980"/>
      <c r="AG41" s="980"/>
      <c r="AH41" s="980"/>
      <c r="AI41" s="980"/>
      <c r="AJ41" s="980"/>
    </row>
    <row r="42" spans="1:36" ht="26.4" customHeight="1"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29"/>
      <c r="L42" s="1029"/>
      <c r="M42" s="934" t="s">
        <v>7</v>
      </c>
      <c r="N42" s="889" t="s">
        <v>55</v>
      </c>
      <c r="O42" s="927" t="s">
        <v>664</v>
      </c>
      <c r="P42" s="966"/>
      <c r="Q42" s="976" t="s">
        <v>653</v>
      </c>
      <c r="R42" s="976" t="s">
        <v>654</v>
      </c>
      <c r="S42" s="919"/>
      <c r="T42" s="620"/>
      <c r="U42" s="997"/>
      <c r="V42" s="997" t="str">
        <f t="shared" si="4"/>
        <v/>
      </c>
      <c r="W42" s="997"/>
      <c r="X42" s="997"/>
      <c r="Y42" s="905" t="s">
        <v>249</v>
      </c>
      <c r="Z42" s="981">
        <f t="shared" si="5"/>
        <v>0</v>
      </c>
      <c r="AA42" s="982"/>
      <c r="AB42" s="982"/>
      <c r="AC42" s="982"/>
      <c r="AD42" s="982"/>
      <c r="AE42" s="980"/>
      <c r="AF42" s="980"/>
      <c r="AG42" s="980"/>
      <c r="AH42" s="980"/>
      <c r="AI42" s="980"/>
      <c r="AJ42" s="980"/>
    </row>
    <row r="43" spans="1:36" ht="27.6" customHeight="1" x14ac:dyDescent="0.3">
      <c r="A43" s="940" t="s">
        <v>0</v>
      </c>
      <c r="B43" s="933" t="s">
        <v>426</v>
      </c>
      <c r="C43" s="1003"/>
      <c r="D43" s="1002"/>
      <c r="E43" s="1002" t="s">
        <v>77</v>
      </c>
      <c r="F43" s="1002"/>
      <c r="G43" s="1002"/>
      <c r="H43" s="939">
        <f>IF(C43&lt;&gt;"",'[2]CBL Score Standard'!$D99,IF(D43&lt;&gt;"",SUM('[2]CBL Score Standard'!$D99:$E99),IF(E43&lt;&gt;"",SUM('[2]CBL Score Standard'!$D99:$F99),IF(F43&lt;&gt;"",SUM('[2]CBL Score Standard'!$D99:$G99),IF(G43&lt;&gt;"",SUM('[2]CBL Score Standard'!$D99:$H99,0))))))</f>
        <v>7.468064199148379E-2</v>
      </c>
      <c r="K43" s="1029"/>
      <c r="L43" s="1029"/>
      <c r="M43" s="934" t="s">
        <v>7</v>
      </c>
      <c r="N43" s="889" t="s">
        <v>55</v>
      </c>
      <c r="O43" s="923" t="s">
        <v>448</v>
      </c>
      <c r="P43" s="965"/>
      <c r="Q43" s="976" t="s">
        <v>655</v>
      </c>
      <c r="R43" s="976" t="s">
        <v>656</v>
      </c>
      <c r="S43" s="919"/>
      <c r="T43" s="620"/>
      <c r="U43" s="997"/>
      <c r="V43" s="997" t="str">
        <f t="shared" si="4"/>
        <v>Passed</v>
      </c>
      <c r="W43" s="997" t="s">
        <v>377</v>
      </c>
      <c r="X43" s="997" t="s">
        <v>377</v>
      </c>
      <c r="Y43" s="902" t="s">
        <v>219</v>
      </c>
      <c r="Z43" s="981">
        <f t="shared" si="5"/>
        <v>0</v>
      </c>
      <c r="AA43" s="982"/>
      <c r="AB43" s="982"/>
      <c r="AC43" s="982"/>
      <c r="AD43" s="982"/>
      <c r="AE43" s="980"/>
      <c r="AF43" s="980"/>
      <c r="AG43" s="980"/>
      <c r="AH43" s="980"/>
      <c r="AI43" s="980"/>
      <c r="AJ43" s="980"/>
    </row>
    <row r="44" spans="1:36" ht="27.6" customHeight="1" x14ac:dyDescent="0.3">
      <c r="A44" s="940" t="s">
        <v>41</v>
      </c>
      <c r="B44" s="933" t="s">
        <v>450</v>
      </c>
      <c r="C44" s="1002"/>
      <c r="D44" s="1002"/>
      <c r="E44" s="1002" t="s">
        <v>77</v>
      </c>
      <c r="F44" s="1002"/>
      <c r="G44" s="1002"/>
      <c r="H44" s="939">
        <f>IF(C44&lt;&gt;"",'[2]CBL Score Standard'!$D100,IF(D44&lt;&gt;"",SUM('[2]CBL Score Standard'!$D100:$E100),IF(E44&lt;&gt;"",SUM('[2]CBL Score Standard'!$D100:$F100),IF(F44&lt;&gt;"",SUM('[2]CBL Score Standard'!$D100:$G100),IF(G44&lt;&gt;"",SUM('[2]CBL Score Standard'!$D100:$H100,0))))))</f>
        <v>0.16558973290057469</v>
      </c>
      <c r="K44" s="1029"/>
      <c r="L44" s="1029"/>
      <c r="M44" s="934" t="s">
        <v>7</v>
      </c>
      <c r="N44" s="889" t="s">
        <v>55</v>
      </c>
      <c r="O44" s="923" t="s">
        <v>185</v>
      </c>
      <c r="P44" s="1028" t="s">
        <v>145</v>
      </c>
      <c r="Q44" s="976" t="s">
        <v>220</v>
      </c>
      <c r="R44" s="976" t="s">
        <v>270</v>
      </c>
      <c r="S44" s="889"/>
      <c r="T44" s="997"/>
      <c r="U44" s="997"/>
      <c r="V44" s="997" t="str">
        <f t="shared" si="4"/>
        <v/>
      </c>
      <c r="W44" s="997"/>
      <c r="X44" s="997"/>
      <c r="Y44" s="902" t="s">
        <v>186</v>
      </c>
      <c r="Z44" s="981">
        <f t="shared" si="5"/>
        <v>0</v>
      </c>
      <c r="AA44" s="982"/>
      <c r="AB44" s="982"/>
      <c r="AC44" s="982"/>
      <c r="AD44" s="982"/>
      <c r="AE44" s="980"/>
      <c r="AF44" s="980"/>
      <c r="AG44" s="980"/>
      <c r="AH44" s="980"/>
      <c r="AI44" s="980"/>
      <c r="AJ44" s="980"/>
    </row>
    <row r="45" spans="1:36" ht="26.4" customHeight="1" x14ac:dyDescent="0.3">
      <c r="A45" s="940" t="s">
        <v>41</v>
      </c>
      <c r="B45" s="933" t="s">
        <v>178</v>
      </c>
      <c r="C45" s="1003"/>
      <c r="D45" s="1002"/>
      <c r="E45" s="1002" t="s">
        <v>77</v>
      </c>
      <c r="F45" s="1002"/>
      <c r="G45" s="1002"/>
      <c r="H45" s="939">
        <f>IF(C45&lt;&gt;"",'[2]CBL Score Standard'!$D101,IF(D45&lt;&gt;"",SUM('[2]CBL Score Standard'!$D101:$E101),IF(E45&lt;&gt;"",SUM('[2]CBL Score Standard'!$D101:$F101),IF(F45&lt;&gt;"",SUM('[2]CBL Score Standard'!$D101:$G101),IF(G45&lt;&gt;"",SUM('[2]CBL Score Standard'!$D101:$H101,0))))))</f>
        <v>7.468064199148379E-2</v>
      </c>
      <c r="K45" s="1029"/>
      <c r="L45" s="1029"/>
      <c r="M45" s="934" t="s">
        <v>7</v>
      </c>
      <c r="N45" s="889" t="s">
        <v>55</v>
      </c>
      <c r="O45" s="923" t="s">
        <v>694</v>
      </c>
      <c r="P45" s="995">
        <v>43539</v>
      </c>
      <c r="Q45" s="976" t="s">
        <v>658</v>
      </c>
      <c r="R45" s="976" t="s">
        <v>657</v>
      </c>
      <c r="S45" s="889"/>
      <c r="T45" s="997"/>
      <c r="U45" s="997"/>
      <c r="V45" s="997" t="str">
        <f t="shared" si="4"/>
        <v/>
      </c>
      <c r="W45" s="997"/>
      <c r="X45" s="997"/>
      <c r="Y45" s="902" t="s">
        <v>186</v>
      </c>
      <c r="Z45" s="981">
        <f t="shared" si="5"/>
        <v>0</v>
      </c>
      <c r="AA45" s="982"/>
      <c r="AB45" s="982"/>
      <c r="AC45" s="982"/>
      <c r="AD45" s="982"/>
      <c r="AE45" s="980"/>
      <c r="AF45" s="980"/>
      <c r="AG45" s="980"/>
      <c r="AH45" s="980"/>
      <c r="AI45" s="980"/>
      <c r="AJ45" s="980"/>
    </row>
    <row r="46" spans="1:36" ht="27.6" customHeight="1"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995">
        <v>43607</v>
      </c>
      <c r="Q46" s="892" t="s">
        <v>221</v>
      </c>
      <c r="R46" s="898" t="s">
        <v>200</v>
      </c>
      <c r="S46" s="919" t="s">
        <v>262</v>
      </c>
      <c r="T46" s="998" t="s">
        <v>72</v>
      </c>
      <c r="U46" s="999">
        <v>43754</v>
      </c>
      <c r="V46" s="1001" t="s">
        <v>374</v>
      </c>
      <c r="W46" s="997"/>
      <c r="X46" s="997"/>
      <c r="Y46" s="899" t="s">
        <v>222</v>
      </c>
      <c r="Z46" s="981">
        <f t="shared" si="5"/>
        <v>0</v>
      </c>
      <c r="AA46" s="982"/>
      <c r="AB46" s="982"/>
      <c r="AC46" s="982"/>
      <c r="AD46" s="982"/>
      <c r="AE46" s="980"/>
      <c r="AF46" s="980"/>
      <c r="AG46" s="980"/>
      <c r="AH46" s="980"/>
      <c r="AI46" s="980"/>
      <c r="AJ46" s="980"/>
    </row>
    <row r="47" spans="1:36" ht="27.6" customHeight="1" x14ac:dyDescent="0.3">
      <c r="A47" s="940" t="s">
        <v>144</v>
      </c>
      <c r="B47" s="933" t="s">
        <v>372</v>
      </c>
      <c r="C47" s="1002"/>
      <c r="D47" s="1002"/>
      <c r="E47" s="1002" t="s">
        <v>77</v>
      </c>
      <c r="F47" s="1002"/>
      <c r="G47" s="1002"/>
      <c r="H47" s="939">
        <f>IF(C47&lt;&gt;"",'[2]CBL Score Standard'!$D103,IF(D47&lt;&gt;"",SUM('[2]CBL Score Standard'!$D103:$E103),IF(E47&lt;&gt;"",SUM('[2]CBL Score Standard'!$D103:$F103),IF(F47&lt;&gt;"",SUM('[2]CBL Score Standard'!$D103:$G103),IF(G47&lt;&gt;"",SUM('[2]CBL Score Standard'!$D103:$H103,0))))))</f>
        <v>0.16558973290057469</v>
      </c>
      <c r="K47" s="1029"/>
      <c r="L47" s="1029"/>
      <c r="M47" s="934" t="s">
        <v>7</v>
      </c>
      <c r="N47" s="889" t="s">
        <v>53</v>
      </c>
      <c r="O47" s="923" t="s">
        <v>223</v>
      </c>
      <c r="P47" s="906">
        <v>43621</v>
      </c>
      <c r="Q47" s="891" t="s">
        <v>224</v>
      </c>
      <c r="R47" s="907" t="s">
        <v>225</v>
      </c>
      <c r="S47" s="889"/>
      <c r="T47" s="997"/>
      <c r="U47" s="997"/>
      <c r="V47" s="997" t="str">
        <f t="shared" si="4"/>
        <v/>
      </c>
      <c r="W47" s="997"/>
      <c r="X47" s="997"/>
      <c r="Y47" s="908" t="s">
        <v>632</v>
      </c>
      <c r="Z47" s="981">
        <f t="shared" si="5"/>
        <v>0</v>
      </c>
      <c r="AA47" s="982"/>
      <c r="AB47" s="982"/>
      <c r="AC47" s="982"/>
      <c r="AD47" s="982"/>
      <c r="AE47" s="980"/>
      <c r="AF47" s="980"/>
      <c r="AG47" s="980"/>
      <c r="AH47" s="980"/>
      <c r="AI47" s="980"/>
      <c r="AJ47" s="980"/>
    </row>
    <row r="48" spans="1:36" ht="39.6" customHeight="1" x14ac:dyDescent="0.3">
      <c r="A48" s="940" t="s">
        <v>144</v>
      </c>
      <c r="B48" s="933" t="s">
        <v>373</v>
      </c>
      <c r="C48" s="1002"/>
      <c r="D48" s="1002"/>
      <c r="E48" s="1005"/>
      <c r="F48" s="1002" t="s">
        <v>77</v>
      </c>
      <c r="G48" s="1002"/>
      <c r="H48" s="939">
        <f>IF(C48&lt;&gt;"",'[2]CBL Score Standard'!$D104,IF(D48&lt;&gt;"",SUM('[2]CBL Score Standard'!$D104:$E104),IF(E48&lt;&gt;"",SUM('[2]CBL Score Standard'!$D104:$F104),IF(F48&lt;&gt;"",SUM('[2]CBL Score Standard'!$D104:$G104),IF(G48&lt;&gt;"",SUM('[2]CBL Score Standard'!$D104:$H104,0))))))</f>
        <v>0.18686632864525554</v>
      </c>
      <c r="K48" s="1029"/>
      <c r="L48" s="1029"/>
      <c r="M48" s="934" t="s">
        <v>7</v>
      </c>
      <c r="N48" s="889" t="s">
        <v>53</v>
      </c>
      <c r="O48" s="923" t="s">
        <v>226</v>
      </c>
      <c r="P48" s="906">
        <v>43602</v>
      </c>
      <c r="Q48" s="891" t="s">
        <v>227</v>
      </c>
      <c r="R48" s="907" t="s">
        <v>228</v>
      </c>
      <c r="S48" s="889"/>
      <c r="T48" s="997"/>
      <c r="U48" s="997"/>
      <c r="V48" s="997" t="str">
        <f t="shared" si="4"/>
        <v/>
      </c>
      <c r="W48" s="997"/>
      <c r="X48" s="997"/>
      <c r="Y48" s="908" t="s">
        <v>633</v>
      </c>
      <c r="Z48" s="981">
        <f t="shared" si="5"/>
        <v>0</v>
      </c>
      <c r="AA48" s="982"/>
      <c r="AB48" s="982"/>
      <c r="AC48" s="982"/>
      <c r="AD48" s="982"/>
      <c r="AE48" s="980"/>
      <c r="AF48" s="980"/>
      <c r="AG48" s="980"/>
      <c r="AH48" s="980"/>
      <c r="AI48" s="980"/>
      <c r="AJ48" s="980"/>
    </row>
    <row r="49" spans="1:36" ht="13.8" customHeight="1" x14ac:dyDescent="0.3">
      <c r="A49" s="940" t="s">
        <v>144</v>
      </c>
      <c r="B49" s="933" t="s">
        <v>452</v>
      </c>
      <c r="C49" s="1002"/>
      <c r="D49" s="1002"/>
      <c r="E49" s="1002" t="s">
        <v>77</v>
      </c>
      <c r="F49" s="1002"/>
      <c r="G49" s="1002"/>
      <c r="H49" s="939">
        <f>IF(C49&lt;&gt;"",'[2]CBL Score Standard'!$D105,IF(D49&lt;&gt;"",SUM('[2]CBL Score Standard'!$D105:$E105),IF(E49&lt;&gt;"",SUM('[2]CBL Score Standard'!$D105:$F105),IF(F49&lt;&gt;"",SUM('[2]CBL Score Standard'!$D105:$G105),IF(G49&lt;&gt;"",SUM('[2]CBL Score Standard'!$D105:$H105,0))))))</f>
        <v>0.16558973290057469</v>
      </c>
      <c r="K49" s="1029"/>
      <c r="L49" s="1029"/>
      <c r="M49" s="934" t="s">
        <v>7</v>
      </c>
      <c r="N49" s="889" t="s">
        <v>59</v>
      </c>
      <c r="O49" s="925" t="s">
        <v>684</v>
      </c>
      <c r="P49" s="906">
        <v>43623</v>
      </c>
      <c r="Q49" s="891" t="s">
        <v>153</v>
      </c>
      <c r="R49" s="907" t="s">
        <v>156</v>
      </c>
      <c r="S49" s="919" t="s">
        <v>262</v>
      </c>
      <c r="T49" s="998" t="s">
        <v>72</v>
      </c>
      <c r="U49" s="1000">
        <v>43626</v>
      </c>
      <c r="V49" s="997" t="s">
        <v>374</v>
      </c>
      <c r="W49" s="997"/>
      <c r="X49" s="997"/>
      <c r="Y49" s="908" t="s">
        <v>631</v>
      </c>
      <c r="Z49" s="981">
        <f t="shared" si="5"/>
        <v>0</v>
      </c>
      <c r="AA49" s="982"/>
      <c r="AB49" s="982"/>
      <c r="AC49" s="982"/>
      <c r="AD49" s="982"/>
      <c r="AE49" s="980"/>
      <c r="AF49" s="980"/>
      <c r="AG49" s="980"/>
      <c r="AH49" s="980"/>
      <c r="AI49" s="980"/>
      <c r="AJ49" s="980"/>
    </row>
    <row r="50" spans="1:36" ht="27.6" customHeight="1" x14ac:dyDescent="0.3">
      <c r="A50" s="940" t="s">
        <v>144</v>
      </c>
      <c r="B50" s="933" t="s">
        <v>517</v>
      </c>
      <c r="C50" s="1002"/>
      <c r="D50" s="1002"/>
      <c r="E50" s="1002" t="s">
        <v>77</v>
      </c>
      <c r="F50" s="1002"/>
      <c r="G50" s="1002"/>
      <c r="H50" s="939">
        <f>IF(C50&lt;&gt;"",'[2]CBL Score Standard'!$D106,IF(D50&lt;&gt;"",SUM('[2]CBL Score Standard'!$D106:$E106),IF(E50&lt;&gt;"",SUM('[2]CBL Score Standard'!$D106:$F106),IF(F50&lt;&gt;"",SUM('[2]CBL Score Standard'!$D106:$G106),IF(G50&lt;&gt;"",SUM('[2]CBL Score Standard'!$D106:$H106,0))))))</f>
        <v>0.16558973290057469</v>
      </c>
      <c r="K50" s="1029"/>
      <c r="L50" s="1029"/>
      <c r="M50" s="934" t="s">
        <v>7</v>
      </c>
      <c r="N50" s="889" t="s">
        <v>59</v>
      </c>
      <c r="O50" s="925" t="s">
        <v>683</v>
      </c>
      <c r="P50" s="906">
        <v>43623</v>
      </c>
      <c r="Q50" s="891" t="s">
        <v>153</v>
      </c>
      <c r="R50" s="907" t="s">
        <v>156</v>
      </c>
      <c r="S50" s="997"/>
      <c r="T50" s="997"/>
      <c r="U50" s="997"/>
      <c r="V50" s="997"/>
      <c r="W50" s="997"/>
      <c r="X50" s="997"/>
      <c r="Y50" s="908" t="s">
        <v>631</v>
      </c>
      <c r="Z50" s="981">
        <f t="shared" si="5"/>
        <v>0</v>
      </c>
      <c r="AA50" s="982"/>
      <c r="AB50" s="982"/>
      <c r="AC50" s="982"/>
      <c r="AD50" s="982"/>
      <c r="AE50" s="980"/>
      <c r="AF50" s="980"/>
      <c r="AG50" s="980"/>
      <c r="AH50" s="980"/>
      <c r="AI50" s="980"/>
      <c r="AJ50" s="980"/>
    </row>
    <row r="51" spans="1:36" ht="27.6" customHeight="1" x14ac:dyDescent="0.3">
      <c r="A51" s="940" t="s">
        <v>144</v>
      </c>
      <c r="B51" s="933" t="s">
        <v>661</v>
      </c>
      <c r="C51" s="1002"/>
      <c r="D51" s="1002"/>
      <c r="E51" s="1002"/>
      <c r="F51" s="1002" t="s">
        <v>77</v>
      </c>
      <c r="G51" s="1002"/>
      <c r="H51" s="939">
        <f>IF(C51&lt;&gt;"",'[2]CBL Score Standard'!$D107,IF(D51&lt;&gt;"",SUM('[2]CBL Score Standard'!$D107:$E107),IF(E51&lt;&gt;"",SUM('[2]CBL Score Standard'!$D107:$F107),IF(F51&lt;&gt;"",SUM('[2]CBL Score Standard'!$D107:$G107),IF(G51&lt;&gt;"",SUM('[2]CBL Score Standard'!$D107:$H107,0))))))</f>
        <v>0.18686632864525554</v>
      </c>
      <c r="K51" s="1029"/>
      <c r="L51" s="1029"/>
      <c r="M51" s="934" t="s">
        <v>7</v>
      </c>
      <c r="N51" s="889" t="s">
        <v>56</v>
      </c>
      <c r="O51" s="925" t="s">
        <v>67</v>
      </c>
      <c r="P51" s="906"/>
      <c r="Q51" s="891"/>
      <c r="R51" s="907"/>
      <c r="S51" s="997"/>
      <c r="T51" s="997"/>
      <c r="U51" s="997"/>
      <c r="V51" s="997" t="str">
        <f t="shared" si="4"/>
        <v/>
      </c>
      <c r="W51" s="997"/>
      <c r="X51" s="997" t="s">
        <v>377</v>
      </c>
      <c r="Y51" s="908" t="s">
        <v>634</v>
      </c>
      <c r="Z51" s="981">
        <f t="shared" si="5"/>
        <v>0</v>
      </c>
      <c r="AA51" s="982"/>
      <c r="AB51" s="982"/>
      <c r="AC51" s="982"/>
      <c r="AD51" s="982"/>
      <c r="AE51" s="980"/>
      <c r="AF51" s="980"/>
      <c r="AG51" s="980"/>
      <c r="AH51" s="980"/>
      <c r="AI51" s="980"/>
      <c r="AJ51" s="980"/>
    </row>
    <row r="52" spans="1:36" ht="41.4" customHeight="1" x14ac:dyDescent="0.3">
      <c r="A52" s="940" t="s">
        <v>144</v>
      </c>
      <c r="B52" s="933" t="s">
        <v>662</v>
      </c>
      <c r="C52" s="1004"/>
      <c r="D52" s="1004" t="s">
        <v>77</v>
      </c>
      <c r="E52" s="1004"/>
      <c r="F52" s="1002"/>
      <c r="G52" s="1002"/>
      <c r="H52" s="939">
        <f>IF(C52&lt;&gt;"",'[2]CBL Score Standard'!$D108,IF(D52&lt;&gt;"",SUM('[2]CBL Score Standard'!$D108:$E108),IF(E52&lt;&gt;"",SUM('[2]CBL Score Standard'!$D108:$F108),IF(F52&lt;&gt;"",SUM('[2]CBL Score Standard'!$D108:$G108),IF(G52&lt;&gt;"",SUM('[2]CBL Score Standard'!$D108:$H108,0))))))</f>
        <v>0.13742071881606766</v>
      </c>
      <c r="K52" s="1029"/>
      <c r="L52" s="1029"/>
      <c r="M52" s="934" t="s">
        <v>7</v>
      </c>
      <c r="N52" s="889" t="s">
        <v>55</v>
      </c>
      <c r="O52" s="925" t="s">
        <v>1</v>
      </c>
      <c r="P52" s="906"/>
      <c r="Q52" s="891"/>
      <c r="R52" s="907"/>
      <c r="S52" s="997"/>
      <c r="T52" s="997"/>
      <c r="U52" s="997"/>
      <c r="V52" s="997" t="str">
        <f t="shared" si="4"/>
        <v/>
      </c>
      <c r="W52" s="997"/>
      <c r="X52" s="997" t="s">
        <v>377</v>
      </c>
      <c r="Y52" s="908" t="s">
        <v>635</v>
      </c>
      <c r="Z52" s="981">
        <f t="shared" si="5"/>
        <v>0</v>
      </c>
      <c r="AA52" s="982"/>
      <c r="AB52" s="982"/>
      <c r="AC52" s="982"/>
      <c r="AD52" s="982"/>
      <c r="AE52" s="980"/>
      <c r="AF52" s="980"/>
      <c r="AG52" s="980"/>
      <c r="AH52" s="980"/>
      <c r="AI52" s="980"/>
      <c r="AJ52" s="980"/>
    </row>
    <row r="53" spans="1:36" ht="27.6" customHeight="1" x14ac:dyDescent="0.3">
      <c r="A53" s="940" t="s">
        <v>144</v>
      </c>
      <c r="B53" s="933" t="s">
        <v>187</v>
      </c>
      <c r="C53" s="1003"/>
      <c r="D53" s="1002"/>
      <c r="E53" s="1002" t="s">
        <v>77</v>
      </c>
      <c r="F53" s="1002"/>
      <c r="G53" s="1002"/>
      <c r="H53" s="939">
        <f>IF(C53&lt;&gt;"",'[2]CBL Score Standard'!$D109,IF(D53&lt;&gt;"",SUM('[2]CBL Score Standard'!$D109:$E109),IF(E53&lt;&gt;"",SUM('[2]CBL Score Standard'!$D109:$F109),IF(F53&lt;&gt;"",SUM('[2]CBL Score Standard'!$D109:$G109),IF(G53&lt;&gt;"",SUM('[2]CBL Score Standard'!$D109:$H109,0))))))</f>
        <v>7.468064199148379E-2</v>
      </c>
      <c r="K53" s="1029"/>
      <c r="L53" s="1029"/>
      <c r="M53" s="934" t="s">
        <v>7</v>
      </c>
      <c r="N53" s="889" t="s">
        <v>55</v>
      </c>
      <c r="O53" s="925" t="s">
        <v>419</v>
      </c>
      <c r="P53" s="890" t="s">
        <v>145</v>
      </c>
      <c r="Q53" s="891" t="s">
        <v>420</v>
      </c>
      <c r="R53" s="907" t="s">
        <v>420</v>
      </c>
      <c r="S53" s="889" t="s">
        <v>262</v>
      </c>
      <c r="T53" s="998" t="s">
        <v>72</v>
      </c>
      <c r="U53" s="999">
        <v>43763</v>
      </c>
      <c r="V53" s="1001" t="s">
        <v>374</v>
      </c>
      <c r="W53" s="997"/>
      <c r="X53" s="997"/>
      <c r="Y53" s="973" t="s">
        <v>630</v>
      </c>
      <c r="Z53" s="981">
        <f t="shared" si="5"/>
        <v>0.58333333333333337</v>
      </c>
      <c r="AA53" s="982">
        <v>43704</v>
      </c>
      <c r="AB53" s="982">
        <v>43917</v>
      </c>
      <c r="AC53" s="982"/>
      <c r="AD53" s="982"/>
      <c r="AE53" s="980"/>
      <c r="AF53" s="980"/>
      <c r="AG53" s="980"/>
      <c r="AH53" s="980"/>
      <c r="AI53" s="980"/>
      <c r="AJ53" s="980"/>
    </row>
    <row r="54" spans="1:36" ht="28.8" customHeight="1" x14ac:dyDescent="0.3">
      <c r="A54" s="940" t="s">
        <v>144</v>
      </c>
      <c r="B54" s="933" t="s">
        <v>188</v>
      </c>
      <c r="C54" s="1003"/>
      <c r="D54" s="1002"/>
      <c r="E54" s="1002" t="s">
        <v>77</v>
      </c>
      <c r="F54" s="1002"/>
      <c r="G54" s="1002"/>
      <c r="H54" s="939">
        <f>IF(C54&lt;&gt;"",'[2]CBL Score Standard'!$D110,IF(D54&lt;&gt;"",SUM('[2]CBL Score Standard'!$D110:$E110),IF(E54&lt;&gt;"",SUM('[2]CBL Score Standard'!$D110:$F110),IF(F54&lt;&gt;"",SUM('[2]CBL Score Standard'!$D110:$G110),IF(G54&lt;&gt;"",SUM('[2]CBL Score Standard'!$D110:$H110,0))))))</f>
        <v>7.468064199148379E-2</v>
      </c>
      <c r="K54" s="1029"/>
      <c r="L54" s="1029"/>
      <c r="M54" s="934" t="s">
        <v>7</v>
      </c>
      <c r="N54" s="889" t="s">
        <v>56</v>
      </c>
      <c r="O54" s="925" t="s">
        <v>421</v>
      </c>
      <c r="P54" s="890" t="s">
        <v>230</v>
      </c>
      <c r="Q54" s="891" t="s">
        <v>230</v>
      </c>
      <c r="R54" s="907" t="s">
        <v>230</v>
      </c>
      <c r="S54" s="889" t="s">
        <v>262</v>
      </c>
      <c r="T54" s="998" t="s">
        <v>72</v>
      </c>
      <c r="U54" s="999">
        <v>43763</v>
      </c>
      <c r="V54" s="1001" t="s">
        <v>374</v>
      </c>
      <c r="W54" s="997"/>
      <c r="X54" s="997"/>
      <c r="Y54" s="973" t="s">
        <v>628</v>
      </c>
      <c r="Z54" s="981">
        <f t="shared" si="5"/>
        <v>0</v>
      </c>
      <c r="AA54" s="982"/>
      <c r="AB54" s="982"/>
      <c r="AC54" s="982"/>
      <c r="AD54" s="982"/>
      <c r="AE54" s="980"/>
      <c r="AF54" s="980"/>
      <c r="AG54" s="980"/>
      <c r="AH54" s="980"/>
      <c r="AI54" s="980"/>
      <c r="AJ54" s="980"/>
    </row>
    <row r="55" spans="1:36" s="883" customFormat="1" ht="14.4" customHeight="1" x14ac:dyDescent="0.3">
      <c r="A55" s="940" t="s">
        <v>144</v>
      </c>
      <c r="B55" s="933" t="s">
        <v>189</v>
      </c>
      <c r="C55" s="1003"/>
      <c r="D55" s="1004" t="s">
        <v>77</v>
      </c>
      <c r="E55" s="1004"/>
      <c r="F55" s="1002"/>
      <c r="G55" s="1002"/>
      <c r="H55" s="939">
        <f>IF(C55&lt;&gt;"",'[2]CBL Score Standard'!$D111,IF(D55&lt;&gt;"",SUM('[2]CBL Score Standard'!$D111:$E111),IF(E55&lt;&gt;"",SUM('[2]CBL Score Standard'!$D111:$F111),IF(F55&lt;&gt;"",SUM('[2]CBL Score Standard'!$D111:$G111),IF(G55&lt;&gt;"",SUM('[2]CBL Score Standard'!$D111:$H111,0))))))</f>
        <v>2.3255813953488372E-2</v>
      </c>
      <c r="K55" s="1030"/>
      <c r="L55" s="1030"/>
      <c r="M55" s="934" t="s">
        <v>7</v>
      </c>
      <c r="N55" s="889" t="s">
        <v>54</v>
      </c>
      <c r="O55" s="925" t="s">
        <v>231</v>
      </c>
      <c r="P55" s="995">
        <v>43610</v>
      </c>
      <c r="Q55" s="892" t="s">
        <v>164</v>
      </c>
      <c r="R55" s="898" t="s">
        <v>165</v>
      </c>
      <c r="S55" s="889"/>
      <c r="T55" s="997"/>
      <c r="U55" s="997"/>
      <c r="V55" s="997" t="str">
        <f t="shared" si="4"/>
        <v/>
      </c>
      <c r="W55" s="997"/>
      <c r="X55" s="997"/>
      <c r="Y55" s="902" t="s">
        <v>232</v>
      </c>
      <c r="Z55" s="981">
        <f t="shared" si="5"/>
        <v>0</v>
      </c>
      <c r="AA55" s="982"/>
      <c r="AB55" s="982"/>
      <c r="AC55" s="982"/>
      <c r="AD55" s="982"/>
      <c r="AE55" s="980"/>
      <c r="AF55" s="980"/>
      <c r="AG55" s="980"/>
      <c r="AH55" s="980"/>
      <c r="AI55" s="980"/>
      <c r="AJ55" s="980"/>
    </row>
    <row r="56" spans="1:36" s="883" customFormat="1" ht="14.4" customHeight="1" x14ac:dyDescent="0.3">
      <c r="A56" s="940" t="s">
        <v>144</v>
      </c>
      <c r="B56" s="933" t="s">
        <v>190</v>
      </c>
      <c r="C56" s="1003"/>
      <c r="D56" s="1004" t="s">
        <v>77</v>
      </c>
      <c r="E56" s="1004"/>
      <c r="F56" s="1002"/>
      <c r="G56" s="1002"/>
      <c r="H56" s="939">
        <f>IF(C56&lt;&gt;"",'[2]CBL Score Standard'!$D112,IF(D56&lt;&gt;"",SUM('[2]CBL Score Standard'!$D112:$E112),IF(E56&lt;&gt;"",SUM('[2]CBL Score Standard'!$D112:$F112),IF(F56&lt;&gt;"",SUM('[2]CBL Score Standard'!$D112:$G112),IF(G56&lt;&gt;"",SUM('[2]CBL Score Standard'!$D112:$H112,0))))))</f>
        <v>2.3255813953488372E-2</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t="s">
        <v>77</v>
      </c>
      <c r="E57" s="1002"/>
      <c r="F57" s="1002"/>
      <c r="G57" s="1002"/>
      <c r="H57" s="939">
        <f>IF(C57&lt;&gt;"",'[2]CBL Score Standard'!$D113,IF(D57&lt;&gt;"",SUM('[2]CBL Score Standard'!$D113:$E113),IF(E57&lt;&gt;"",SUM('[2]CBL Score Standard'!$D113:$F113),IF(F57&lt;&gt;"",SUM('[2]CBL Score Standard'!$D113:$G113),IF(G57&lt;&gt;"",SUM('[2]CBL Score Standard'!$D113:$H113,0))))))</f>
        <v>4.6511627906976744E-2</v>
      </c>
      <c r="K57" s="1193" t="s">
        <v>233</v>
      </c>
      <c r="L57" s="1194"/>
      <c r="M57" s="1194"/>
      <c r="N57" s="1194"/>
      <c r="O57" s="1194"/>
      <c r="P57" s="1194"/>
      <c r="Q57" s="1194"/>
      <c r="R57" s="1194"/>
      <c r="S57" s="1194"/>
      <c r="T57" s="1194"/>
      <c r="U57" s="1194"/>
      <c r="V57" s="1194"/>
      <c r="W57" s="1194"/>
      <c r="X57" s="1194"/>
      <c r="Y57" s="1195"/>
      <c r="Z57" s="985"/>
      <c r="AA57" s="1026"/>
      <c r="AB57" s="1026"/>
      <c r="AC57" s="1026"/>
      <c r="AD57" s="1026"/>
      <c r="AE57" s="1026"/>
      <c r="AF57" s="1026"/>
      <c r="AG57" s="1026"/>
      <c r="AH57" s="1026"/>
      <c r="AI57" s="1026"/>
      <c r="AJ57" s="1026"/>
    </row>
    <row r="58" spans="1:36" ht="23.4" customHeight="1" x14ac:dyDescent="0.3">
      <c r="A58" s="940" t="s">
        <v>55</v>
      </c>
      <c r="B58" s="933" t="s">
        <v>419</v>
      </c>
      <c r="C58" s="1003"/>
      <c r="D58" s="1003"/>
      <c r="E58" s="132"/>
      <c r="F58" s="1002" t="s">
        <v>77</v>
      </c>
      <c r="G58" s="1002"/>
      <c r="H58" s="939">
        <f>IF(C58&lt;&gt;"",'[2]CBL Score Standard'!$D114,IF(D58&lt;&gt;"",SUM('[2]CBL Score Standard'!$D114:$E114),IF(E58&lt;&gt;"",SUM('[2]CBL Score Standard'!$D114:$F114),IF(F58&lt;&gt;"",SUM('[2]CBL Score Standard'!$D114:$G114),IF(G58&lt;&gt;"",SUM('[2]CBL Score Standard'!$D114:$H114,0))))))</f>
        <v>4.9445609829187893E-2</v>
      </c>
      <c r="K58" s="1211" t="s">
        <v>133</v>
      </c>
      <c r="L58" s="1211" t="s">
        <v>91</v>
      </c>
      <c r="M58" s="1182" t="s">
        <v>75</v>
      </c>
      <c r="N58" s="1184" t="s">
        <v>134</v>
      </c>
      <c r="O58" s="1184" t="s">
        <v>135</v>
      </c>
      <c r="P58" s="1037" t="s">
        <v>136</v>
      </c>
      <c r="Q58" s="1037" t="s">
        <v>137</v>
      </c>
      <c r="R58" s="1037" t="s">
        <v>138</v>
      </c>
      <c r="S58" s="1212" t="s">
        <v>139</v>
      </c>
      <c r="T58" s="1191" t="s">
        <v>344</v>
      </c>
      <c r="U58" s="1191" t="s">
        <v>342</v>
      </c>
      <c r="V58" s="1191" t="s">
        <v>343</v>
      </c>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41.4" customHeight="1" x14ac:dyDescent="0.3">
      <c r="A59" s="940" t="s">
        <v>56</v>
      </c>
      <c r="B59" s="933" t="s">
        <v>421</v>
      </c>
      <c r="C59" s="1003"/>
      <c r="D59" s="1003"/>
      <c r="E59" s="132"/>
      <c r="F59" s="1002" t="s">
        <v>77</v>
      </c>
      <c r="G59" s="1002"/>
      <c r="H59" s="939">
        <f>IF(C59&lt;&gt;"",'[2]CBL Score Standard'!$D115,IF(D59&lt;&gt;"",SUM('[2]CBL Score Standard'!$D115:$E115),IF(E59&lt;&gt;"",SUM('[2]CBL Score Standard'!$D115:$F115),IF(F59&lt;&gt;"",SUM('[2]CBL Score Standard'!$D115:$G115),IF(G59&lt;&gt;"",SUM('[2]CBL Score Standard'!$D115:$H115,0))))))</f>
        <v>3.536110278693437E-2</v>
      </c>
      <c r="K59" s="1197"/>
      <c r="L59" s="1197"/>
      <c r="M59" s="1183"/>
      <c r="N59" s="1185"/>
      <c r="O59" s="1185"/>
      <c r="P59" s="888" t="s">
        <v>141</v>
      </c>
      <c r="Q59" s="1031"/>
      <c r="R59" s="1031"/>
      <c r="S59" s="1210"/>
      <c r="T59" s="1191"/>
      <c r="U59" s="1191"/>
      <c r="V59" s="1191"/>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206" t="s">
        <v>142</v>
      </c>
      <c r="L60" s="1206" t="s">
        <v>143</v>
      </c>
      <c r="M60" s="934" t="s">
        <v>8</v>
      </c>
      <c r="N60" s="910" t="s">
        <v>2</v>
      </c>
      <c r="O60" s="891" t="s">
        <v>234</v>
      </c>
      <c r="P60" s="911"/>
      <c r="Q60" s="909"/>
      <c r="R60" s="912"/>
      <c r="S60" s="889"/>
      <c r="T60" s="997"/>
      <c r="U60" s="997"/>
      <c r="V60" s="997" t="str">
        <f t="shared" ref="V60:V67" si="6">IF(AND(W60="Y",X60="Y"),"Passed",IF(T60="M","Passed", ""))</f>
        <v/>
      </c>
      <c r="W60" s="997"/>
      <c r="X60" s="997"/>
      <c r="Y60" s="908"/>
      <c r="Z60" s="981">
        <f t="shared" ref="Z60:Z67" si="7">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207"/>
      <c r="L61" s="1207"/>
      <c r="M61" s="934" t="s">
        <v>8</v>
      </c>
      <c r="N61" s="910" t="s">
        <v>63</v>
      </c>
      <c r="O61" s="891" t="s">
        <v>236</v>
      </c>
      <c r="P61" s="911"/>
      <c r="Q61" s="909"/>
      <c r="R61" s="912"/>
      <c r="S61" s="889"/>
      <c r="T61" s="997"/>
      <c r="U61" s="997"/>
      <c r="V61" s="997" t="str">
        <f t="shared" si="6"/>
        <v/>
      </c>
      <c r="W61" s="997"/>
      <c r="X61" s="997"/>
      <c r="Y61" s="908"/>
      <c r="Z61" s="981">
        <f t="shared" si="7"/>
        <v>0</v>
      </c>
      <c r="AA61" s="982"/>
      <c r="AB61" s="982"/>
      <c r="AC61" s="982"/>
      <c r="AD61" s="982"/>
      <c r="AE61" s="980"/>
      <c r="AF61" s="980"/>
      <c r="AG61" s="980"/>
      <c r="AH61" s="980"/>
      <c r="AI61" s="980"/>
      <c r="AJ61" s="980"/>
    </row>
    <row r="62" spans="1:36" x14ac:dyDescent="0.3">
      <c r="A62" s="940" t="s">
        <v>56</v>
      </c>
      <c r="B62" s="933" t="s">
        <v>67</v>
      </c>
      <c r="C62" s="1003"/>
      <c r="D62" s="1003"/>
      <c r="E62" s="1002"/>
      <c r="F62" s="1002"/>
      <c r="G62" s="1002"/>
      <c r="H62" s="939" t="b">
        <f>IF(C62&lt;&gt;"",'[2]CBL Score Standard'!$D118,IF(D62&lt;&gt;"",SUM('[2]CBL Score Standard'!$D118:$E118),IF(E62&lt;&gt;"",SUM('[2]CBL Score Standard'!$D118:$F118),IF(F62&lt;&gt;"",SUM('[2]CBL Score Standard'!$D118:$G118),IF(G62&lt;&gt;"",SUM('[2]CBL Score Standard'!$D118:$H118,0))))))</f>
        <v>0</v>
      </c>
      <c r="K62" s="1207"/>
      <c r="L62" s="1207"/>
      <c r="M62" s="934" t="s">
        <v>8</v>
      </c>
      <c r="N62" s="889" t="s">
        <v>56</v>
      </c>
      <c r="O62" s="891" t="s">
        <v>237</v>
      </c>
      <c r="P62" s="911"/>
      <c r="Q62" s="909"/>
      <c r="R62" s="912"/>
      <c r="S62" s="889"/>
      <c r="T62" s="997"/>
      <c r="U62" s="997"/>
      <c r="V62" s="997" t="str">
        <f t="shared" si="6"/>
        <v/>
      </c>
      <c r="W62" s="997"/>
      <c r="X62" s="997"/>
      <c r="Y62" s="908"/>
      <c r="Z62" s="981">
        <f t="shared" si="7"/>
        <v>0</v>
      </c>
      <c r="AA62" s="982"/>
      <c r="AB62" s="982"/>
      <c r="AC62" s="982"/>
      <c r="AD62" s="982"/>
      <c r="AE62" s="980"/>
      <c r="AF62" s="980"/>
      <c r="AG62" s="980"/>
      <c r="AH62" s="980"/>
      <c r="AI62" s="980"/>
      <c r="AJ62" s="980"/>
    </row>
    <row r="63" spans="1:36" ht="15" thickBot="1" x14ac:dyDescent="0.35">
      <c r="A63" s="941" t="s">
        <v>55</v>
      </c>
      <c r="B63" s="933" t="s">
        <v>1</v>
      </c>
      <c r="C63" s="1003"/>
      <c r="D63" s="1003"/>
      <c r="E63" s="1002"/>
      <c r="F63" s="1002"/>
      <c r="G63" s="1002"/>
      <c r="H63" s="939" t="b">
        <f>IF(C63&lt;&gt;"",'[2]CBL Score Standard'!$D119,IF(D63&lt;&gt;"",SUM('[2]CBL Score Standard'!$D119:$E119),IF(E63&lt;&gt;"",SUM('[2]CBL Score Standard'!$D119:$F119),IF(F63&lt;&gt;"",SUM('[2]CBL Score Standard'!$D119:$G119),IF(G63&lt;&gt;"",SUM('[2]CBL Score Standard'!$D119:$H119,0))))))</f>
        <v>0</v>
      </c>
      <c r="K63" s="1207"/>
      <c r="L63" s="1207"/>
      <c r="M63" s="934" t="s">
        <v>8</v>
      </c>
      <c r="N63" s="889" t="s">
        <v>55</v>
      </c>
      <c r="O63" s="891" t="s">
        <v>238</v>
      </c>
      <c r="P63" s="911"/>
      <c r="Q63" s="909"/>
      <c r="R63" s="912"/>
      <c r="S63" s="889"/>
      <c r="T63" s="997"/>
      <c r="U63" s="997"/>
      <c r="V63" s="997" t="str">
        <f t="shared" si="6"/>
        <v/>
      </c>
      <c r="W63" s="997"/>
      <c r="X63" s="997"/>
      <c r="Y63" s="908"/>
      <c r="Z63" s="981">
        <f t="shared" si="7"/>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2.9009275843084241</v>
      </c>
      <c r="K64" s="1207"/>
      <c r="L64" s="1207"/>
      <c r="M64" s="934" t="s">
        <v>8</v>
      </c>
      <c r="N64" s="910" t="s">
        <v>53</v>
      </c>
      <c r="O64" s="891" t="s">
        <v>239</v>
      </c>
      <c r="P64" s="911"/>
      <c r="Q64" s="909"/>
      <c r="R64" s="912"/>
      <c r="S64" s="889"/>
      <c r="T64" s="997"/>
      <c r="U64" s="997"/>
      <c r="V64" s="997" t="str">
        <f t="shared" si="6"/>
        <v/>
      </c>
      <c r="W64" s="997"/>
      <c r="X64" s="997"/>
      <c r="Y64" s="908"/>
      <c r="Z64" s="981">
        <f t="shared" si="7"/>
        <v>0</v>
      </c>
      <c r="AA64" s="982"/>
      <c r="AB64" s="982"/>
      <c r="AC64" s="982"/>
      <c r="AD64" s="982"/>
      <c r="AE64" s="980"/>
      <c r="AF64" s="980"/>
      <c r="AG64" s="980"/>
      <c r="AH64" s="980"/>
      <c r="AI64" s="980"/>
      <c r="AJ64" s="980"/>
    </row>
    <row r="65" spans="1:36" ht="28.2" thickBot="1" x14ac:dyDescent="0.35">
      <c r="A65" s="942" t="s">
        <v>83</v>
      </c>
      <c r="B65" s="943"/>
      <c r="C65" s="954">
        <v>1</v>
      </c>
      <c r="D65" s="954">
        <v>1</v>
      </c>
      <c r="E65" s="954">
        <v>0.77419354838709675</v>
      </c>
      <c r="F65" s="954">
        <v>0.23404255319148937</v>
      </c>
      <c r="G65" s="954">
        <v>0</v>
      </c>
      <c r="H65" s="944">
        <v>2</v>
      </c>
      <c r="K65" s="1207"/>
      <c r="L65" s="1207"/>
      <c r="M65" s="934" t="s">
        <v>8</v>
      </c>
      <c r="N65" s="910" t="s">
        <v>59</v>
      </c>
      <c r="O65" s="891" t="s">
        <v>240</v>
      </c>
      <c r="P65" s="911"/>
      <c r="Q65" s="909"/>
      <c r="R65" s="912"/>
      <c r="S65" s="889"/>
      <c r="T65" s="997"/>
      <c r="U65" s="997"/>
      <c r="V65" s="997" t="str">
        <f t="shared" si="6"/>
        <v/>
      </c>
      <c r="W65" s="997"/>
      <c r="X65" s="997"/>
      <c r="Y65" s="908"/>
      <c r="Z65" s="981">
        <f t="shared" si="7"/>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2</v>
      </c>
      <c r="K66" s="1207"/>
      <c r="L66" s="1207"/>
      <c r="M66" s="934" t="s">
        <v>8</v>
      </c>
      <c r="N66" s="910" t="s">
        <v>55</v>
      </c>
      <c r="O66" s="891" t="s">
        <v>515</v>
      </c>
      <c r="P66" s="911"/>
      <c r="Q66" s="909"/>
      <c r="R66" s="912"/>
      <c r="S66" s="889"/>
      <c r="T66" s="997"/>
      <c r="U66" s="997"/>
      <c r="V66" s="997" t="str">
        <f t="shared" si="6"/>
        <v/>
      </c>
      <c r="W66" s="997"/>
      <c r="X66" s="997"/>
      <c r="Y66" s="908"/>
      <c r="Z66" s="981">
        <f t="shared" si="7"/>
        <v>0</v>
      </c>
      <c r="AA66" s="982"/>
      <c r="AB66" s="982"/>
      <c r="AC66" s="982"/>
      <c r="AD66" s="982"/>
      <c r="AE66" s="980"/>
      <c r="AF66" s="980"/>
      <c r="AG66" s="980"/>
      <c r="AH66" s="980"/>
      <c r="AI66" s="980"/>
      <c r="AJ66" s="980"/>
    </row>
    <row r="67" spans="1:36" ht="27.6" x14ac:dyDescent="0.3">
      <c r="C67" s="955"/>
      <c r="D67" s="955"/>
      <c r="E67" s="955"/>
      <c r="F67" s="955"/>
      <c r="G67" s="955"/>
      <c r="K67" s="1208"/>
      <c r="L67" s="1208"/>
      <c r="M67" s="934" t="s">
        <v>8</v>
      </c>
      <c r="N67" s="910" t="s">
        <v>149</v>
      </c>
      <c r="O67" s="891" t="s">
        <v>370</v>
      </c>
      <c r="P67" s="904" t="s">
        <v>145</v>
      </c>
      <c r="Q67" s="892" t="s">
        <v>217</v>
      </c>
      <c r="R67" s="898" t="s">
        <v>241</v>
      </c>
      <c r="S67" s="889"/>
      <c r="T67" s="997"/>
      <c r="U67" s="997"/>
      <c r="V67" s="997" t="str">
        <f t="shared" si="6"/>
        <v/>
      </c>
      <c r="W67" s="997"/>
      <c r="X67" s="997"/>
      <c r="Y67" s="899" t="s">
        <v>242</v>
      </c>
      <c r="Z67" s="981">
        <f t="shared" si="7"/>
        <v>0</v>
      </c>
      <c r="AA67" s="982"/>
      <c r="AB67" s="982"/>
      <c r="AC67" s="982"/>
      <c r="AD67" s="982"/>
      <c r="AE67" s="980"/>
      <c r="AF67" s="980"/>
      <c r="AG67" s="980"/>
      <c r="AH67" s="980"/>
      <c r="AI67" s="980"/>
      <c r="AJ67" s="980"/>
    </row>
    <row r="68" spans="1:36" ht="13.8" customHeight="1"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93" t="s">
        <v>243</v>
      </c>
      <c r="L69" s="1194"/>
      <c r="M69" s="1194"/>
      <c r="N69" s="1194"/>
      <c r="O69" s="1194"/>
      <c r="P69" s="1194"/>
      <c r="Q69" s="1194"/>
      <c r="R69" s="1194"/>
      <c r="S69" s="1194"/>
      <c r="T69" s="1194"/>
      <c r="U69" s="1194"/>
      <c r="V69" s="1194"/>
      <c r="W69" s="1194"/>
      <c r="X69" s="1194"/>
      <c r="Y69" s="1195"/>
      <c r="Z69" s="985"/>
      <c r="AA69" s="1026"/>
      <c r="AB69" s="1026"/>
      <c r="AC69" s="1026"/>
      <c r="AD69" s="1026"/>
      <c r="AE69" s="1026"/>
      <c r="AF69" s="1026"/>
      <c r="AG69" s="1026"/>
      <c r="AH69" s="1026"/>
      <c r="AI69" s="1026"/>
      <c r="AJ69" s="1026"/>
    </row>
    <row r="70" spans="1:36" ht="23.4" customHeight="1" x14ac:dyDescent="0.3">
      <c r="C70" s="955"/>
      <c r="D70" s="955"/>
      <c r="E70" s="955"/>
      <c r="F70" s="955"/>
      <c r="G70" s="955"/>
      <c r="K70" s="1211" t="s">
        <v>133</v>
      </c>
      <c r="L70" s="1211" t="s">
        <v>91</v>
      </c>
      <c r="M70" s="1182" t="s">
        <v>75</v>
      </c>
      <c r="N70" s="1184" t="s">
        <v>134</v>
      </c>
      <c r="O70" s="1184" t="s">
        <v>135</v>
      </c>
      <c r="P70" s="1037" t="s">
        <v>136</v>
      </c>
      <c r="Q70" s="1037" t="s">
        <v>137</v>
      </c>
      <c r="R70" s="1037" t="s">
        <v>138</v>
      </c>
      <c r="S70" s="1212" t="s">
        <v>139</v>
      </c>
      <c r="T70" s="1191" t="s">
        <v>344</v>
      </c>
      <c r="U70" s="1191" t="s">
        <v>342</v>
      </c>
      <c r="V70" s="1191" t="s">
        <v>343</v>
      </c>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955"/>
      <c r="D71" s="955"/>
      <c r="E71" s="955"/>
      <c r="F71" s="955"/>
      <c r="G71" s="955"/>
      <c r="K71" s="1197"/>
      <c r="L71" s="1197"/>
      <c r="M71" s="1183"/>
      <c r="N71" s="1185"/>
      <c r="O71" s="1185"/>
      <c r="P71" s="888" t="s">
        <v>141</v>
      </c>
      <c r="Q71" s="1031"/>
      <c r="R71" s="1031"/>
      <c r="S71" s="1210"/>
      <c r="T71" s="1191"/>
      <c r="U71" s="1191"/>
      <c r="V71" s="1191"/>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C72" s="955"/>
      <c r="D72" s="955"/>
      <c r="E72" s="955"/>
      <c r="F72" s="955"/>
      <c r="G72" s="955"/>
      <c r="K72" s="1028" t="s">
        <v>142</v>
      </c>
      <c r="L72" s="1028" t="s">
        <v>143</v>
      </c>
      <c r="M72" s="934" t="s">
        <v>9</v>
      </c>
      <c r="N72" s="910" t="s">
        <v>235</v>
      </c>
      <c r="O72" s="891" t="s">
        <v>244</v>
      </c>
      <c r="P72" s="913"/>
      <c r="Q72" s="914"/>
      <c r="R72" s="915"/>
      <c r="S72" s="889"/>
      <c r="T72" s="997"/>
      <c r="U72" s="997"/>
      <c r="V72" s="997" t="str">
        <f>IF(AND(W72="Y",X72="Y"),"Passed",IF(T72="M","Passed", ""))</f>
        <v/>
      </c>
      <c r="W72" s="997"/>
      <c r="X72" s="997"/>
      <c r="Y72" s="916"/>
      <c r="Z72" s="981">
        <f t="shared" ref="Z72:Z75" si="8">DATEDIF(AA72,AB72,"m")/12+DATEDIF(AC72,AD72,"m")/12+DATEDIF(AE72,AF72,"m")/12+DATEDIF(AG72,AH72,"m")/12+DATEDIF(AI72,AJ72,"m")/12</f>
        <v>0</v>
      </c>
      <c r="AA72" s="982"/>
      <c r="AB72" s="982"/>
      <c r="AC72" s="982"/>
      <c r="AD72" s="982"/>
      <c r="AE72" s="980"/>
      <c r="AF72" s="980"/>
      <c r="AG72" s="980"/>
      <c r="AH72" s="980"/>
      <c r="AI72" s="980"/>
      <c r="AJ72" s="980"/>
    </row>
    <row r="73" spans="1:36" x14ac:dyDescent="0.3">
      <c r="C73" s="955"/>
      <c r="D73" s="955"/>
      <c r="E73" s="955"/>
      <c r="F73" s="955"/>
      <c r="G73" s="955"/>
      <c r="K73" s="1029"/>
      <c r="L73" s="1029"/>
      <c r="M73" s="934" t="s">
        <v>9</v>
      </c>
      <c r="N73" s="910" t="s">
        <v>229</v>
      </c>
      <c r="O73" s="891" t="s">
        <v>245</v>
      </c>
      <c r="P73" s="913"/>
      <c r="Q73" s="914"/>
      <c r="R73" s="915"/>
      <c r="S73" s="889"/>
      <c r="T73" s="997"/>
      <c r="U73" s="997"/>
      <c r="V73" s="997" t="str">
        <f>IF(AND(W73="Y",X73="Y"),"Passed",IF(T73="M","Passed", ""))</f>
        <v/>
      </c>
      <c r="W73" s="997"/>
      <c r="X73" s="997"/>
      <c r="Y73" s="916"/>
      <c r="Z73" s="981">
        <f t="shared" si="8"/>
        <v>0</v>
      </c>
      <c r="AA73" s="982"/>
      <c r="AB73" s="982"/>
      <c r="AC73" s="982"/>
      <c r="AD73" s="982"/>
      <c r="AE73" s="980"/>
      <c r="AF73" s="980"/>
      <c r="AG73" s="980"/>
      <c r="AH73" s="980"/>
      <c r="AI73" s="980"/>
      <c r="AJ73" s="980"/>
    </row>
    <row r="74" spans="1:36" ht="41.4" x14ac:dyDescent="0.3">
      <c r="C74" s="955"/>
      <c r="D74" s="955"/>
      <c r="E74" s="955"/>
      <c r="F74" s="955"/>
      <c r="G74" s="955"/>
      <c r="K74" s="1029"/>
      <c r="L74" s="1029"/>
      <c r="M74" s="934" t="s">
        <v>9</v>
      </c>
      <c r="N74" s="910" t="s">
        <v>3</v>
      </c>
      <c r="O74" s="891" t="s">
        <v>516</v>
      </c>
      <c r="P74" s="913"/>
      <c r="Q74" s="914"/>
      <c r="R74" s="915"/>
      <c r="S74" s="889"/>
      <c r="T74" s="997"/>
      <c r="U74" s="997"/>
      <c r="V74" s="997" t="str">
        <f>IF(AND(W74="Y",X74="Y"),"Passed",IF(T74="M","Passed", ""))</f>
        <v/>
      </c>
      <c r="W74" s="997"/>
      <c r="X74" s="997"/>
      <c r="Y74" s="916"/>
      <c r="Z74" s="981">
        <f t="shared" si="8"/>
        <v>0</v>
      </c>
      <c r="AA74" s="982"/>
      <c r="AB74" s="982"/>
      <c r="AC74" s="982"/>
      <c r="AD74" s="982"/>
      <c r="AE74" s="980"/>
      <c r="AF74" s="980"/>
      <c r="AG74" s="980"/>
      <c r="AH74" s="980"/>
      <c r="AI74" s="980"/>
      <c r="AJ74" s="980"/>
    </row>
    <row r="75" spans="1:36" ht="41.4" x14ac:dyDescent="0.3">
      <c r="C75" s="955"/>
      <c r="D75" s="955"/>
      <c r="E75" s="955"/>
      <c r="F75" s="955"/>
      <c r="G75" s="955"/>
      <c r="K75" s="1030"/>
      <c r="L75" s="1030"/>
      <c r="M75" s="934" t="s">
        <v>9</v>
      </c>
      <c r="N75" s="910" t="s">
        <v>3</v>
      </c>
      <c r="O75" s="891" t="s">
        <v>246</v>
      </c>
      <c r="P75" s="913"/>
      <c r="Q75" s="914"/>
      <c r="R75" s="915"/>
      <c r="S75" s="889"/>
      <c r="T75" s="997"/>
      <c r="U75" s="997"/>
      <c r="V75" s="997" t="str">
        <f>IF(AND(W75="Y",X75="Y"),"Passed",IF(T75="M","Passed", ""))</f>
        <v/>
      </c>
      <c r="W75" s="997"/>
      <c r="X75" s="997"/>
      <c r="Y75" s="916"/>
      <c r="Z75" s="981">
        <f t="shared" si="8"/>
        <v>0</v>
      </c>
      <c r="AA75" s="982"/>
      <c r="AB75" s="982"/>
      <c r="AC75" s="982"/>
      <c r="AD75" s="982"/>
      <c r="AE75" s="980"/>
      <c r="AF75" s="980"/>
      <c r="AG75" s="980"/>
      <c r="AH75" s="980"/>
      <c r="AI75" s="980"/>
      <c r="AJ75" s="980"/>
    </row>
    <row r="76" spans="1:36" x14ac:dyDescent="0.3">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C80" s="955"/>
      <c r="D80" s="955"/>
      <c r="E80" s="955"/>
      <c r="F80" s="955"/>
      <c r="G80" s="955"/>
    </row>
    <row r="81" spans="3:7" x14ac:dyDescent="0.3">
      <c r="C81" s="955"/>
      <c r="D81" s="955"/>
      <c r="E81" s="955"/>
      <c r="F81" s="955"/>
      <c r="G81" s="955"/>
    </row>
    <row r="82" spans="3:7" x14ac:dyDescent="0.3">
      <c r="C82" s="955"/>
      <c r="D82" s="955"/>
      <c r="E82" s="955"/>
      <c r="F82" s="955"/>
      <c r="G82" s="955"/>
    </row>
    <row r="83" spans="3:7" x14ac:dyDescent="0.3">
      <c r="C83" s="955"/>
      <c r="D83" s="955"/>
      <c r="E83" s="955"/>
      <c r="F83" s="955"/>
      <c r="G83" s="955"/>
    </row>
    <row r="84" spans="3:7" x14ac:dyDescent="0.3">
      <c r="C84" s="955"/>
      <c r="D84" s="955"/>
      <c r="E84" s="955"/>
      <c r="F84" s="955"/>
      <c r="G84" s="955"/>
    </row>
    <row r="85" spans="3:7" x14ac:dyDescent="0.3">
      <c r="C85" s="955"/>
      <c r="D85" s="955"/>
      <c r="E85" s="955"/>
      <c r="F85" s="955"/>
      <c r="G85" s="955"/>
    </row>
    <row r="86" spans="3:7" x14ac:dyDescent="0.3">
      <c r="C86" s="955"/>
      <c r="D86" s="955"/>
      <c r="E86" s="955"/>
      <c r="F86" s="955"/>
      <c r="G86" s="955"/>
    </row>
    <row r="87" spans="3:7" x14ac:dyDescent="0.3">
      <c r="C87" s="955"/>
      <c r="D87" s="955"/>
      <c r="E87" s="955"/>
      <c r="F87" s="955"/>
      <c r="G87" s="955"/>
    </row>
    <row r="88" spans="3:7" x14ac:dyDescent="0.3">
      <c r="C88" s="955"/>
      <c r="D88" s="955"/>
      <c r="E88" s="955"/>
      <c r="F88" s="955"/>
      <c r="G88" s="955"/>
    </row>
    <row r="89" spans="3:7" x14ac:dyDescent="0.3">
      <c r="C89" s="955"/>
      <c r="D89" s="955"/>
      <c r="E89" s="955"/>
      <c r="F89" s="955"/>
      <c r="G89" s="955"/>
    </row>
    <row r="90" spans="3:7" x14ac:dyDescent="0.3">
      <c r="C90" s="955"/>
      <c r="D90" s="955"/>
      <c r="E90" s="955"/>
      <c r="F90" s="955"/>
      <c r="G90" s="955"/>
    </row>
    <row r="91" spans="3:7" x14ac:dyDescent="0.3">
      <c r="C91" s="955"/>
      <c r="D91" s="955"/>
      <c r="E91" s="955"/>
      <c r="F91" s="955"/>
      <c r="G91" s="955"/>
    </row>
    <row r="92" spans="3:7" x14ac:dyDescent="0.3">
      <c r="C92" s="955"/>
      <c r="D92" s="955"/>
      <c r="E92" s="955"/>
      <c r="F92" s="955"/>
      <c r="G92" s="955"/>
    </row>
    <row r="93" spans="3:7" x14ac:dyDescent="0.3">
      <c r="C93" s="955"/>
      <c r="D93" s="955"/>
      <c r="E93" s="955"/>
      <c r="F93" s="955"/>
      <c r="G93" s="955"/>
    </row>
    <row r="94" spans="3:7" x14ac:dyDescent="0.3">
      <c r="C94" s="955"/>
      <c r="D94" s="955"/>
      <c r="E94" s="955"/>
      <c r="F94" s="955"/>
      <c r="G94" s="955"/>
    </row>
    <row r="95" spans="3:7" x14ac:dyDescent="0.3">
      <c r="C95" s="955"/>
      <c r="D95" s="955"/>
      <c r="E95" s="955"/>
      <c r="F95" s="955"/>
      <c r="G95" s="955"/>
    </row>
    <row r="96" spans="3:7" x14ac:dyDescent="0.3">
      <c r="C96" s="955"/>
      <c r="D96" s="955"/>
      <c r="E96" s="955"/>
      <c r="F96" s="955"/>
      <c r="G96" s="955"/>
    </row>
    <row r="97" spans="3:7" x14ac:dyDescent="0.3">
      <c r="C97" s="955"/>
      <c r="D97" s="955"/>
      <c r="E97" s="955"/>
      <c r="F97" s="955"/>
      <c r="G97" s="955"/>
    </row>
    <row r="98" spans="3:7" x14ac:dyDescent="0.3">
      <c r="C98" s="955"/>
      <c r="D98" s="955"/>
      <c r="E98" s="955"/>
      <c r="F98" s="955"/>
      <c r="G98" s="955"/>
    </row>
    <row r="99" spans="3:7" x14ac:dyDescent="0.3">
      <c r="C99" s="955"/>
      <c r="D99" s="955"/>
      <c r="E99" s="955"/>
      <c r="F99" s="955"/>
      <c r="G99" s="955"/>
    </row>
    <row r="100" spans="3:7" x14ac:dyDescent="0.3">
      <c r="C100" s="955"/>
      <c r="D100" s="955"/>
      <c r="E100" s="955"/>
      <c r="F100" s="955"/>
      <c r="G100" s="955"/>
    </row>
    <row r="101" spans="3:7" x14ac:dyDescent="0.3">
      <c r="C101" s="955"/>
      <c r="D101" s="955"/>
      <c r="E101" s="955"/>
      <c r="F101" s="955"/>
      <c r="G101" s="955"/>
    </row>
    <row r="102" spans="3:7" x14ac:dyDescent="0.3">
      <c r="C102" s="955"/>
      <c r="D102" s="955"/>
      <c r="E102" s="955"/>
      <c r="F102" s="955"/>
      <c r="G102" s="955"/>
    </row>
    <row r="103" spans="3:7" x14ac:dyDescent="0.3">
      <c r="C103" s="955"/>
      <c r="D103" s="955"/>
      <c r="E103" s="955"/>
      <c r="F103" s="955"/>
      <c r="G103" s="955"/>
    </row>
    <row r="104" spans="3:7" x14ac:dyDescent="0.3">
      <c r="C104" s="955"/>
      <c r="D104" s="955"/>
      <c r="E104" s="955"/>
      <c r="F104" s="955"/>
      <c r="G104" s="955"/>
    </row>
    <row r="105" spans="3:7" x14ac:dyDescent="0.3">
      <c r="C105" s="955"/>
      <c r="D105" s="955"/>
      <c r="E105" s="955"/>
      <c r="F105" s="955"/>
      <c r="G105" s="955"/>
    </row>
    <row r="106" spans="3:7" x14ac:dyDescent="0.3">
      <c r="C106" s="955"/>
      <c r="D106" s="955"/>
      <c r="E106" s="955"/>
      <c r="F106" s="955"/>
      <c r="G106" s="955"/>
    </row>
    <row r="107" spans="3:7" x14ac:dyDescent="0.3">
      <c r="C107" s="955"/>
      <c r="D107" s="955"/>
      <c r="E107" s="955"/>
      <c r="F107" s="955"/>
      <c r="G107" s="955"/>
    </row>
    <row r="108" spans="3:7" x14ac:dyDescent="0.3">
      <c r="C108" s="955"/>
      <c r="D108" s="955"/>
      <c r="E108" s="955"/>
      <c r="F108" s="955"/>
      <c r="G108" s="955"/>
    </row>
    <row r="109" spans="3:7" x14ac:dyDescent="0.3">
      <c r="C109" s="955"/>
      <c r="D109" s="955"/>
      <c r="E109" s="955"/>
      <c r="F109" s="955"/>
      <c r="G109" s="955"/>
    </row>
    <row r="110" spans="3:7" x14ac:dyDescent="0.3">
      <c r="C110" s="955"/>
      <c r="D110" s="955"/>
      <c r="E110" s="955"/>
      <c r="F110" s="955"/>
      <c r="G110" s="955"/>
    </row>
    <row r="111" spans="3:7" x14ac:dyDescent="0.3">
      <c r="C111" s="955"/>
      <c r="D111" s="955"/>
      <c r="E111" s="955"/>
      <c r="F111" s="955"/>
      <c r="G111" s="955"/>
    </row>
    <row r="112" spans="3:7" x14ac:dyDescent="0.3">
      <c r="C112" s="955"/>
      <c r="D112" s="955"/>
      <c r="E112" s="955"/>
      <c r="F112" s="955"/>
      <c r="G112" s="955"/>
    </row>
    <row r="113" spans="3:7" x14ac:dyDescent="0.3">
      <c r="C113" s="955"/>
      <c r="D113" s="955"/>
      <c r="E113" s="955"/>
      <c r="F113" s="955"/>
      <c r="G113" s="955"/>
    </row>
    <row r="114" spans="3:7" x14ac:dyDescent="0.3">
      <c r="C114" s="955"/>
      <c r="D114" s="955"/>
      <c r="E114" s="955"/>
      <c r="F114" s="955"/>
      <c r="G114" s="955"/>
    </row>
    <row r="115" spans="3:7" x14ac:dyDescent="0.3">
      <c r="C115" s="955"/>
      <c r="D115" s="955"/>
      <c r="E115" s="955"/>
      <c r="F115" s="955"/>
      <c r="G115" s="955"/>
    </row>
    <row r="116" spans="3:7" x14ac:dyDescent="0.3">
      <c r="C116" s="955"/>
      <c r="D116" s="955"/>
      <c r="E116" s="955"/>
      <c r="F116" s="955"/>
      <c r="G116" s="955"/>
    </row>
    <row r="117" spans="3:7" x14ac:dyDescent="0.3">
      <c r="C117" s="955"/>
      <c r="D117" s="955"/>
      <c r="E117" s="955"/>
      <c r="F117" s="955"/>
      <c r="G117" s="955"/>
    </row>
    <row r="118" spans="3:7" x14ac:dyDescent="0.3">
      <c r="C118" s="955"/>
      <c r="D118" s="955"/>
      <c r="E118" s="955"/>
      <c r="F118" s="955"/>
      <c r="G118" s="955"/>
    </row>
    <row r="119" spans="3:7" x14ac:dyDescent="0.3">
      <c r="C119" s="955"/>
      <c r="D119" s="955"/>
      <c r="E119" s="955"/>
      <c r="F119" s="955"/>
      <c r="G119" s="955"/>
    </row>
    <row r="120" spans="3:7" x14ac:dyDescent="0.3">
      <c r="C120" s="955"/>
      <c r="D120" s="955"/>
      <c r="E120" s="955"/>
      <c r="F120" s="955"/>
      <c r="G120" s="955"/>
    </row>
    <row r="121" spans="3:7" x14ac:dyDescent="0.3">
      <c r="C121" s="955"/>
      <c r="D121" s="955"/>
      <c r="E121" s="955"/>
      <c r="F121" s="955"/>
      <c r="G121" s="955"/>
    </row>
    <row r="122" spans="3:7" x14ac:dyDescent="0.3">
      <c r="C122" s="955"/>
      <c r="D122" s="955"/>
      <c r="E122" s="955"/>
      <c r="F122" s="955"/>
      <c r="G122" s="955"/>
    </row>
    <row r="123" spans="3:7" x14ac:dyDescent="0.3">
      <c r="C123" s="955"/>
      <c r="D123" s="955"/>
      <c r="E123" s="955"/>
      <c r="F123" s="955"/>
      <c r="G123" s="955"/>
    </row>
    <row r="124" spans="3:7" x14ac:dyDescent="0.3">
      <c r="C124" s="955"/>
      <c r="D124" s="955"/>
      <c r="E124" s="955"/>
      <c r="F124" s="955"/>
      <c r="G124" s="955"/>
    </row>
    <row r="125" spans="3:7" x14ac:dyDescent="0.3">
      <c r="C125" s="955"/>
      <c r="D125" s="955"/>
      <c r="E125" s="955"/>
      <c r="F125" s="955"/>
      <c r="G125" s="955"/>
    </row>
    <row r="126" spans="3:7" x14ac:dyDescent="0.3">
      <c r="C126" s="955"/>
      <c r="D126" s="955"/>
      <c r="E126" s="955"/>
      <c r="F126" s="955"/>
      <c r="G126" s="955"/>
    </row>
    <row r="127" spans="3:7" x14ac:dyDescent="0.3">
      <c r="C127" s="955"/>
      <c r="D127" s="955"/>
      <c r="E127" s="955"/>
      <c r="F127" s="955"/>
      <c r="G127" s="955"/>
    </row>
    <row r="128" spans="3: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mergeCells count="85">
    <mergeCell ref="N70:N71"/>
    <mergeCell ref="O70:O71"/>
    <mergeCell ref="AE70:AF70"/>
    <mergeCell ref="AG70:AH70"/>
    <mergeCell ref="AI70:AJ70"/>
    <mergeCell ref="T70:T71"/>
    <mergeCell ref="U70:U71"/>
    <mergeCell ref="V70:V71"/>
    <mergeCell ref="Z70:Z71"/>
    <mergeCell ref="AA70:AB70"/>
    <mergeCell ref="AC70:AD70"/>
    <mergeCell ref="S70:S71"/>
    <mergeCell ref="AI58:AJ58"/>
    <mergeCell ref="K60:K67"/>
    <mergeCell ref="L60:L67"/>
    <mergeCell ref="A64:G64"/>
    <mergeCell ref="A66:G66"/>
    <mergeCell ref="AE58:AF58"/>
    <mergeCell ref="AG58:AH58"/>
    <mergeCell ref="K69:Y69"/>
    <mergeCell ref="V58:V59"/>
    <mergeCell ref="Z58:Z59"/>
    <mergeCell ref="AA58:AB58"/>
    <mergeCell ref="AC58:AD58"/>
    <mergeCell ref="K70:K71"/>
    <mergeCell ref="L70:L71"/>
    <mergeCell ref="M70:M71"/>
    <mergeCell ref="AI38:AJ38"/>
    <mergeCell ref="K57:Y57"/>
    <mergeCell ref="K58:K59"/>
    <mergeCell ref="L58:L59"/>
    <mergeCell ref="M58:M59"/>
    <mergeCell ref="N58:N59"/>
    <mergeCell ref="O58:O59"/>
    <mergeCell ref="S58:S59"/>
    <mergeCell ref="T58:T59"/>
    <mergeCell ref="U58:U59"/>
    <mergeCell ref="V38:V39"/>
    <mergeCell ref="Z38:Z39"/>
    <mergeCell ref="AA38:AB38"/>
    <mergeCell ref="AC38:AD38"/>
    <mergeCell ref="AE38:AF38"/>
    <mergeCell ref="AG38:AH38"/>
    <mergeCell ref="AI17:AJ17"/>
    <mergeCell ref="K37:Y37"/>
    <mergeCell ref="K38:K39"/>
    <mergeCell ref="L38:L39"/>
    <mergeCell ref="M38:M39"/>
    <mergeCell ref="N38:N39"/>
    <mergeCell ref="O38:O39"/>
    <mergeCell ref="S38:S39"/>
    <mergeCell ref="T38:T39"/>
    <mergeCell ref="U38:U39"/>
    <mergeCell ref="V17:V18"/>
    <mergeCell ref="Z17:Z18"/>
    <mergeCell ref="AA17:AB17"/>
    <mergeCell ref="AC17:AD17"/>
    <mergeCell ref="AE17:AF17"/>
    <mergeCell ref="AG17:AH17"/>
    <mergeCell ref="AI2:AJ2"/>
    <mergeCell ref="K16:Y16"/>
    <mergeCell ref="K17:K18"/>
    <mergeCell ref="L17:L18"/>
    <mergeCell ref="M17:M18"/>
    <mergeCell ref="N17:N18"/>
    <mergeCell ref="O17:O18"/>
    <mergeCell ref="S17:S18"/>
    <mergeCell ref="T17:T18"/>
    <mergeCell ref="U17:U18"/>
    <mergeCell ref="V2:V3"/>
    <mergeCell ref="Z2:Z3"/>
    <mergeCell ref="AA2:AB2"/>
    <mergeCell ref="AC2:AD2"/>
    <mergeCell ref="AE2:AF2"/>
    <mergeCell ref="AG2:AH2"/>
    <mergeCell ref="A1:H1"/>
    <mergeCell ref="K1:Y1"/>
    <mergeCell ref="K2:K3"/>
    <mergeCell ref="L2:L3"/>
    <mergeCell ref="M2:M3"/>
    <mergeCell ref="N2:N3"/>
    <mergeCell ref="O2:O3"/>
    <mergeCell ref="S2:S3"/>
    <mergeCell ref="T2:T3"/>
    <mergeCell ref="U2:U3"/>
  </mergeCells>
  <conditionalFormatting sqref="E13">
    <cfRule type="containsText" dxfId="1564" priority="10" operator="containsText" text="N/A">
      <formula>NOT(ISERROR(SEARCH("N/A",E13)))</formula>
    </cfRule>
    <cfRule type="containsText" dxfId="1563" priority="11" operator="containsText" text="O">
      <formula>NOT(ISERROR(SEARCH("O",E13)))</formula>
    </cfRule>
    <cfRule type="containsText" dxfId="1562" priority="12" operator="containsText" text="M">
      <formula>NOT(ISERROR(SEARCH("M",E13)))</formula>
    </cfRule>
  </conditionalFormatting>
  <conditionalFormatting sqref="C46:G46">
    <cfRule type="containsText" dxfId="1561" priority="19" operator="containsText" text="O">
      <formula>NOT(ISERROR(SEARCH("O",C46)))</formula>
    </cfRule>
  </conditionalFormatting>
  <conditionalFormatting sqref="C46:G46">
    <cfRule type="containsText" dxfId="1560" priority="16" operator="containsText" text="N/A">
      <formula>NOT(ISERROR(SEARCH("N/A",C46)))</formula>
    </cfRule>
    <cfRule type="containsText" dxfId="1559" priority="17" operator="containsText" text="Blank">
      <formula>NOT(ISERROR(SEARCH("Blank",C46)))</formula>
    </cfRule>
    <cfRule type="containsText" dxfId="1558" priority="18" operator="containsText" text="M">
      <formula>NOT(ISERROR(SEARCH("M",C46)))</formula>
    </cfRule>
  </conditionalFormatting>
  <conditionalFormatting sqref="E12">
    <cfRule type="containsText" dxfId="1557" priority="13" operator="containsText" text="N/A">
      <formula>NOT(ISERROR(SEARCH("N/A",E12)))</formula>
    </cfRule>
    <cfRule type="containsText" dxfId="1556" priority="14" operator="containsText" text="O">
      <formula>NOT(ISERROR(SEARCH("O",E12)))</formula>
    </cfRule>
    <cfRule type="containsText" dxfId="1555" priority="15" operator="containsText" text="M">
      <formula>NOT(ISERROR(SEARCH("M",E12)))</formula>
    </cfRule>
  </conditionalFormatting>
  <conditionalFormatting sqref="C7:H7">
    <cfRule type="containsText" dxfId="1554" priority="7" operator="containsText" text="N/A">
      <formula>NOT(ISERROR(SEARCH("N/A",C7)))</formula>
    </cfRule>
    <cfRule type="containsText" dxfId="1553" priority="8" operator="containsText" text="Blank">
      <formula>NOT(ISERROR(SEARCH("Blank",C7)))</formula>
    </cfRule>
    <cfRule type="containsText" dxfId="1552" priority="9" operator="containsText" text="M">
      <formula>NOT(ISERROR(SEARCH("M",C7)))</formula>
    </cfRule>
  </conditionalFormatting>
  <conditionalFormatting sqref="Z4 Z51:Z55 Z40:Z43 Z45:Z49 Z19:Z35">
    <cfRule type="cellIs" dxfId="1551" priority="6" operator="greaterThan">
      <formula>0</formula>
    </cfRule>
  </conditionalFormatting>
  <conditionalFormatting sqref="Z5:Z14">
    <cfRule type="cellIs" dxfId="1550" priority="5" operator="greaterThan">
      <formula>0</formula>
    </cfRule>
  </conditionalFormatting>
  <conditionalFormatting sqref="Z60:Z67">
    <cfRule type="cellIs" dxfId="1549" priority="4" operator="greaterThan">
      <formula>0</formula>
    </cfRule>
  </conditionalFormatting>
  <conditionalFormatting sqref="Z72:Z75">
    <cfRule type="cellIs" dxfId="1548" priority="3" operator="greaterThan">
      <formula>0</formula>
    </cfRule>
  </conditionalFormatting>
  <conditionalFormatting sqref="Z50">
    <cfRule type="cellIs" dxfId="1547" priority="2" operator="greaterThan">
      <formula>0</formula>
    </cfRule>
  </conditionalFormatting>
  <conditionalFormatting sqref="Z44">
    <cfRule type="cellIs" dxfId="1546" priority="1" operator="greaterThan">
      <formula>0</formula>
    </cfRule>
  </conditionalFormatting>
  <dataValidations count="3">
    <dataValidation type="list" allowBlank="1" showInputMessage="1" showErrorMessage="1" sqref="V1:V79">
      <formula1>"Passed, Failed, N/A"</formula1>
    </dataValidation>
    <dataValidation type="list" allowBlank="1" showInputMessage="1" showErrorMessage="1" sqref="T1:T79">
      <formula1>"M, O, N/A"</formula1>
    </dataValidation>
    <dataValidation type="list" allowBlank="1" showInputMessage="1" showErrorMessage="1" sqref="W1:W79">
      <formula1>"Y, N"</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paperSize="9" scale="36" fitToHeight="0" orientation="landscape" r:id="rId19"/>
  <drawing r:id="rId20"/>
  <legacyDrawing r:id="rId21"/>
  <controls>
    <mc:AlternateContent xmlns:mc="http://schemas.openxmlformats.org/markup-compatibility/2006">
      <mc:Choice Requires="x14">
        <control shapeId="1145858" r:id="rId22" name="CommandButton2">
          <controlPr defaultSize="0" autoLine="0" r:id="rId23">
            <anchor moveWithCells="1">
              <from>
                <xdr:col>8</xdr:col>
                <xdr:colOff>114300</xdr:colOff>
                <xdr:row>16</xdr:row>
                <xdr:rowOff>144780</xdr:rowOff>
              </from>
              <to>
                <xdr:col>9</xdr:col>
                <xdr:colOff>434340</xdr:colOff>
                <xdr:row>17</xdr:row>
                <xdr:rowOff>297180</xdr:rowOff>
              </to>
            </anchor>
          </controlPr>
        </control>
      </mc:Choice>
      <mc:Fallback>
        <control shapeId="1145858" r:id="rId22" name="CommandButton2"/>
      </mc:Fallback>
    </mc:AlternateContent>
    <mc:AlternateContent xmlns:mc="http://schemas.openxmlformats.org/markup-compatibility/2006">
      <mc:Choice Requires="x14">
        <control shapeId="1145857" r:id="rId24" name="CommandButton1">
          <controlPr defaultSize="0" autoLine="0" r:id="rId25">
            <anchor moveWithCells="1">
              <from>
                <xdr:col>8</xdr:col>
                <xdr:colOff>114300</xdr:colOff>
                <xdr:row>6</xdr:row>
                <xdr:rowOff>106680</xdr:rowOff>
              </from>
              <to>
                <xdr:col>9</xdr:col>
                <xdr:colOff>403860</xdr:colOff>
                <xdr:row>7</xdr:row>
                <xdr:rowOff>274320</xdr:rowOff>
              </to>
            </anchor>
          </controlPr>
        </control>
      </mc:Choice>
      <mc:Fallback>
        <control shapeId="1145857" r:id="rId24" name="CommandButton1"/>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tabColor theme="7" tint="0.79998168889431442"/>
    <pageSetUpPr fitToPage="1"/>
  </sheetPr>
  <dimension ref="A1:AN196"/>
  <sheetViews>
    <sheetView showGridLines="0" topLeftCell="A19" zoomScale="85" zoomScaleNormal="85" workbookViewId="0">
      <selection activeCell="F65" sqref="F65"/>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9.109375" style="883" hidden="1" customWidth="1"/>
    <col min="19" max="19" width="16.88671875" style="883" bestFit="1" customWidth="1"/>
    <col min="20" max="20" width="7.5546875" style="883" customWidth="1"/>
    <col min="21" max="21" width="11" style="883" bestFit="1" customWidth="1"/>
    <col min="22" max="22" width="10.44140625" style="883" bestFit="1" customWidth="1"/>
    <col min="23" max="23" width="12.44140625" style="883" customWidth="1"/>
    <col min="24" max="24" width="15.109375" style="883" customWidth="1"/>
    <col min="25" max="25" width="36.5546875" style="883" bestFit="1" customWidth="1"/>
    <col min="26" max="40" width="9.109375" style="883"/>
    <col min="41" max="16384" width="9.109375" style="884"/>
  </cols>
  <sheetData>
    <row r="1" spans="1:36" ht="23.4" x14ac:dyDescent="0.45">
      <c r="A1" s="1188" t="s">
        <v>82</v>
      </c>
      <c r="B1" s="1189"/>
      <c r="C1" s="1189"/>
      <c r="D1" s="1189"/>
      <c r="E1" s="1189"/>
      <c r="F1" s="1189"/>
      <c r="G1" s="1189"/>
      <c r="H1" s="1189"/>
      <c r="K1" s="1193" t="s">
        <v>404</v>
      </c>
      <c r="L1" s="1194"/>
      <c r="M1" s="1194"/>
      <c r="N1" s="1194"/>
      <c r="O1" s="1194"/>
      <c r="P1" s="1194"/>
      <c r="Q1" s="1194"/>
      <c r="R1" s="1194"/>
      <c r="S1" s="1194"/>
      <c r="T1" s="1194"/>
      <c r="U1" s="1194"/>
      <c r="V1" s="1194"/>
      <c r="W1" s="1194"/>
      <c r="X1" s="1194"/>
      <c r="Y1" s="1195"/>
      <c r="Z1" s="985"/>
      <c r="AA1" s="1026"/>
      <c r="AB1" s="1026"/>
      <c r="AC1" s="1026"/>
      <c r="AD1" s="1026"/>
      <c r="AE1" s="1026"/>
      <c r="AF1" s="1026"/>
      <c r="AG1" s="1026"/>
      <c r="AH1" s="1026"/>
      <c r="AI1" s="1026"/>
      <c r="AJ1" s="1026"/>
    </row>
    <row r="2" spans="1:36" ht="23.4" customHeight="1" x14ac:dyDescent="0.3">
      <c r="A2" s="932" t="s">
        <v>367</v>
      </c>
      <c r="B2" s="997" t="s">
        <v>264</v>
      </c>
      <c r="C2" s="884"/>
      <c r="D2" s="884"/>
      <c r="E2" s="884"/>
      <c r="F2" s="884"/>
      <c r="G2" s="884"/>
      <c r="H2" s="884"/>
      <c r="K2" s="1209" t="s">
        <v>133</v>
      </c>
      <c r="L2" s="1209" t="s">
        <v>91</v>
      </c>
      <c r="M2" s="1182" t="s">
        <v>75</v>
      </c>
      <c r="N2" s="1190" t="s">
        <v>134</v>
      </c>
      <c r="O2" s="1209" t="s">
        <v>135</v>
      </c>
      <c r="P2" s="1041" t="s">
        <v>136</v>
      </c>
      <c r="Q2" s="1041" t="s">
        <v>137</v>
      </c>
      <c r="R2" s="1041" t="s">
        <v>138</v>
      </c>
      <c r="S2" s="1210" t="s">
        <v>139</v>
      </c>
      <c r="T2" s="1191" t="s">
        <v>344</v>
      </c>
      <c r="U2" s="1191" t="s">
        <v>342</v>
      </c>
      <c r="V2" s="1191" t="s">
        <v>343</v>
      </c>
      <c r="W2" s="1027" t="s">
        <v>375</v>
      </c>
      <c r="X2" s="1027" t="s">
        <v>376</v>
      </c>
      <c r="Y2" s="1038"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42845</v>
      </c>
      <c r="C3" s="950"/>
      <c r="D3" s="884"/>
      <c r="E3" s="884"/>
      <c r="F3" s="884"/>
      <c r="G3" s="884"/>
      <c r="H3" s="884"/>
      <c r="K3" s="1197"/>
      <c r="L3" s="1197"/>
      <c r="M3" s="1183"/>
      <c r="N3" s="1185"/>
      <c r="O3" s="1197"/>
      <c r="P3" s="148" t="s">
        <v>141</v>
      </c>
      <c r="Q3" s="1040"/>
      <c r="R3" s="1040"/>
      <c r="S3" s="1210"/>
      <c r="T3" s="1191"/>
      <c r="U3" s="1191"/>
      <c r="V3" s="1191"/>
      <c r="W3" s="1027"/>
      <c r="X3" s="1027"/>
      <c r="Y3" s="1031"/>
      <c r="Z3" s="1187"/>
      <c r="AA3" s="1023" t="s">
        <v>672</v>
      </c>
      <c r="AB3" s="1023" t="s">
        <v>673</v>
      </c>
      <c r="AC3" s="1023" t="s">
        <v>672</v>
      </c>
      <c r="AD3" s="1023" t="s">
        <v>673</v>
      </c>
      <c r="AE3" s="1023" t="s">
        <v>672</v>
      </c>
      <c r="AF3" s="1023" t="s">
        <v>673</v>
      </c>
      <c r="AG3" s="1023" t="s">
        <v>672</v>
      </c>
      <c r="AH3" s="1023" t="s">
        <v>673</v>
      </c>
      <c r="AI3" s="1023" t="s">
        <v>672</v>
      </c>
      <c r="AJ3" s="1023" t="s">
        <v>673</v>
      </c>
    </row>
    <row r="4" spans="1:36" ht="12.75" customHeight="1" x14ac:dyDescent="0.3">
      <c r="A4" s="932" t="s">
        <v>368</v>
      </c>
      <c r="B4" s="949">
        <f ca="1">DATEDIF(B3,TODAY(),"D")/365</f>
        <v>3.558904109589041</v>
      </c>
      <c r="C4" s="884"/>
      <c r="D4" s="884"/>
      <c r="E4" s="884"/>
      <c r="F4" s="884"/>
      <c r="G4" s="884"/>
      <c r="H4" s="884"/>
      <c r="K4" s="1028" t="s">
        <v>142</v>
      </c>
      <c r="L4" s="1028" t="s">
        <v>143</v>
      </c>
      <c r="M4" s="934" t="s">
        <v>5</v>
      </c>
      <c r="N4" s="929" t="s">
        <v>144</v>
      </c>
      <c r="O4" s="924" t="s">
        <v>372</v>
      </c>
      <c r="P4" s="149" t="s">
        <v>145</v>
      </c>
      <c r="Q4" s="149" t="s">
        <v>146</v>
      </c>
      <c r="R4" s="146" t="s">
        <v>147</v>
      </c>
      <c r="S4" s="889" t="s">
        <v>264</v>
      </c>
      <c r="T4" s="997"/>
      <c r="U4" s="997"/>
      <c r="V4" s="997" t="str">
        <f t="shared" ref="V4:V14" si="0">IF(AND(W4="Y",X4="Y"),"Passed",IF(T4="M","Passed", ""))</f>
        <v/>
      </c>
      <c r="W4" s="997" t="s">
        <v>377</v>
      </c>
      <c r="X4" s="997"/>
      <c r="Y4" s="1042" t="s">
        <v>148</v>
      </c>
      <c r="Z4" s="981">
        <f ca="1">DATEDIF(AA4,AB4,"m")/12+DATEDIF(AC4,AD4,"m")/12+DATEDIF(AE4,AF4,"m")/12+DATEDIF(AG4,AH4,"m")/12+DATEDIF(AI4,AJ4,"m")/12</f>
        <v>3.5</v>
      </c>
      <c r="AA4" s="982">
        <v>42845</v>
      </c>
      <c r="AB4" s="982">
        <f ca="1">TODAY()</f>
        <v>44144</v>
      </c>
      <c r="AC4" s="982"/>
      <c r="AD4" s="982"/>
      <c r="AE4" s="980"/>
      <c r="AF4" s="980"/>
      <c r="AG4" s="980"/>
      <c r="AH4" s="980"/>
      <c r="AI4" s="980"/>
      <c r="AJ4" s="980"/>
    </row>
    <row r="5" spans="1:36" ht="12.75" customHeight="1" x14ac:dyDescent="0.3">
      <c r="A5" s="932" t="s">
        <v>387</v>
      </c>
      <c r="B5" s="949">
        <v>0.67</v>
      </c>
      <c r="C5" s="951"/>
      <c r="D5" s="884"/>
      <c r="E5" s="884"/>
      <c r="F5" s="884"/>
      <c r="G5" s="884"/>
      <c r="H5" s="884"/>
      <c r="K5" s="1029"/>
      <c r="L5" s="1029"/>
      <c r="M5" s="934" t="s">
        <v>5</v>
      </c>
      <c r="N5" s="929" t="s">
        <v>144</v>
      </c>
      <c r="O5" s="924" t="s">
        <v>373</v>
      </c>
      <c r="P5" s="150"/>
      <c r="Q5" s="151" t="s">
        <v>150</v>
      </c>
      <c r="R5" s="147" t="s">
        <v>151</v>
      </c>
      <c r="S5" s="889" t="s">
        <v>264</v>
      </c>
      <c r="T5" s="997"/>
      <c r="U5" s="997"/>
      <c r="V5" s="997" t="str">
        <f t="shared" si="0"/>
        <v/>
      </c>
      <c r="W5" s="997" t="s">
        <v>377</v>
      </c>
      <c r="X5" s="997"/>
      <c r="Y5" s="1043"/>
      <c r="Z5" s="981">
        <f t="shared" ref="Z5:Z14" ca="1" si="1">DATEDIF(AA5,AB5,"m")/12+DATEDIF(AC5,AD5,"m")/12+DATEDIF(AE5,AF5,"m")/12+DATEDIF(AG5,AH5,"m")/12+DATEDIF(AI5,AJ5,"m")/12</f>
        <v>3.5</v>
      </c>
      <c r="AA5" s="982">
        <v>42845</v>
      </c>
      <c r="AB5" s="982">
        <f t="shared" ref="AB5:AB6" ca="1" si="2">TODAY()</f>
        <v>44144</v>
      </c>
      <c r="AC5" s="982"/>
      <c r="AD5" s="982"/>
      <c r="AE5" s="980"/>
      <c r="AF5" s="980"/>
      <c r="AG5" s="980"/>
      <c r="AH5" s="980"/>
      <c r="AI5" s="980"/>
      <c r="AJ5" s="980"/>
    </row>
    <row r="6" spans="1:36" ht="15" thickBot="1" x14ac:dyDescent="0.35">
      <c r="A6" s="932" t="s">
        <v>388</v>
      </c>
      <c r="B6" s="949">
        <f ca="1">B4+B5</f>
        <v>4.2289041095890409</v>
      </c>
      <c r="C6" s="951"/>
      <c r="K6" s="1029"/>
      <c r="L6" s="1029"/>
      <c r="M6" s="934" t="s">
        <v>5</v>
      </c>
      <c r="N6" s="891" t="s">
        <v>149</v>
      </c>
      <c r="O6" s="918" t="s">
        <v>149</v>
      </c>
      <c r="P6" s="150"/>
      <c r="Q6" s="152" t="s">
        <v>150</v>
      </c>
      <c r="R6" s="79" t="s">
        <v>151</v>
      </c>
      <c r="S6" s="889" t="s">
        <v>264</v>
      </c>
      <c r="T6" s="997"/>
      <c r="U6" s="997"/>
      <c r="V6" s="997"/>
      <c r="W6" s="997" t="s">
        <v>377</v>
      </c>
      <c r="X6" s="997"/>
      <c r="Y6" s="894" t="s">
        <v>152</v>
      </c>
      <c r="Z6" s="981">
        <f t="shared" ca="1" si="1"/>
        <v>3.5</v>
      </c>
      <c r="AA6" s="982">
        <v>42845</v>
      </c>
      <c r="AB6" s="982">
        <f t="shared" ca="1" si="2"/>
        <v>44144</v>
      </c>
      <c r="AC6" s="982"/>
      <c r="AD6" s="982"/>
      <c r="AE6" s="980"/>
      <c r="AF6" s="980"/>
      <c r="AG6" s="980"/>
      <c r="AH6" s="980"/>
      <c r="AI6" s="980"/>
      <c r="AJ6" s="980"/>
    </row>
    <row r="7" spans="1:36" ht="55.8"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150"/>
      <c r="Q7" s="149" t="s">
        <v>247</v>
      </c>
      <c r="R7" s="146" t="s">
        <v>154</v>
      </c>
      <c r="S7" s="889"/>
      <c r="T7" s="997"/>
      <c r="U7" s="997"/>
      <c r="V7" s="997" t="str">
        <f t="shared" si="0"/>
        <v/>
      </c>
      <c r="W7" s="997"/>
      <c r="X7" s="997"/>
      <c r="Y7" s="1042" t="s">
        <v>248</v>
      </c>
      <c r="Z7" s="981">
        <f>DATEDIF(AA7,AB7,"m")/12+DATEDIF(AC7,AD7,"m")/12+DATEDIF(AE7,AF7,"m")/12+DATEDIF(AG7,AH7,"m")/12+DATEDIF(AI7,AJ7,"m")/12</f>
        <v>0</v>
      </c>
      <c r="AA7" s="982"/>
      <c r="AB7" s="982"/>
      <c r="AC7" s="982"/>
      <c r="AD7" s="982"/>
      <c r="AE7" s="980"/>
      <c r="AF7" s="980"/>
      <c r="AG7" s="980"/>
      <c r="AH7" s="980"/>
      <c r="AI7" s="980"/>
      <c r="AJ7" s="980"/>
    </row>
    <row r="8" spans="1:36" ht="27.6" x14ac:dyDescent="0.3">
      <c r="A8" s="937" t="s">
        <v>56</v>
      </c>
      <c r="B8" s="938" t="s">
        <v>182</v>
      </c>
      <c r="C8" s="1003"/>
      <c r="D8" s="1002"/>
      <c r="E8" s="1002" t="s">
        <v>77</v>
      </c>
      <c r="F8" s="1002"/>
      <c r="G8" s="1002"/>
      <c r="H8" s="939">
        <f>IF(C8&lt;&gt;"",'[2]CBL Score Standard'!$D64,IF(D8&lt;&gt;"",SUM('[2]CBL Score Standard'!$D64:$E64),IF(E8&lt;&gt;"",SUM('[2]CBL Score Standard'!$D64:$F64),IF(F8&lt;&gt;"",SUM('[2]CBL Score Standard'!$D64:$G64),IF(G8&lt;&gt;"",SUM('[2]CBL Score Standard'!$D64:$H64,0))))))</f>
        <v>7.468064199148379E-2</v>
      </c>
      <c r="K8" s="1029"/>
      <c r="L8" s="1029"/>
      <c r="M8" s="934" t="s">
        <v>5</v>
      </c>
      <c r="N8" s="931" t="s">
        <v>144</v>
      </c>
      <c r="O8" s="896" t="s">
        <v>517</v>
      </c>
      <c r="P8" s="150"/>
      <c r="Q8" s="152" t="s">
        <v>153</v>
      </c>
      <c r="R8" s="79" t="s">
        <v>156</v>
      </c>
      <c r="S8" s="889"/>
      <c r="T8" s="997"/>
      <c r="U8" s="997"/>
      <c r="V8" s="997" t="str">
        <f t="shared" si="0"/>
        <v/>
      </c>
      <c r="W8" s="997"/>
      <c r="X8" s="997"/>
      <c r="Y8" s="897" t="s">
        <v>157</v>
      </c>
      <c r="Z8" s="981">
        <f t="shared" si="1"/>
        <v>0</v>
      </c>
      <c r="AA8" s="982"/>
      <c r="AB8" s="982"/>
      <c r="AC8" s="982"/>
      <c r="AD8" s="982"/>
      <c r="AE8" s="980"/>
      <c r="AF8" s="980"/>
      <c r="AG8" s="980"/>
      <c r="AH8" s="980"/>
      <c r="AI8" s="980"/>
      <c r="AJ8" s="980"/>
    </row>
    <row r="9" spans="1:36" ht="27.6" x14ac:dyDescent="0.3">
      <c r="A9" s="940" t="s">
        <v>56</v>
      </c>
      <c r="B9" s="933" t="s">
        <v>427</v>
      </c>
      <c r="C9" s="1003"/>
      <c r="D9" s="1002"/>
      <c r="E9" s="1002" t="s">
        <v>77</v>
      </c>
      <c r="F9" s="1002"/>
      <c r="G9" s="1002"/>
      <c r="H9" s="939">
        <f>IF(C9&lt;&gt;"",'[2]CBL Score Standard'!$D65,IF(D9&lt;&gt;"",SUM('[2]CBL Score Standard'!$D65:$E65),IF(E9&lt;&gt;"",SUM('[2]CBL Score Standard'!$D65:$F65),IF(F9&lt;&gt;"",SUM('[2]CBL Score Standard'!$D65:$G65),IF(G9&lt;&gt;"",SUM('[2]CBL Score Standard'!$D65:$H65,0))))))</f>
        <v>7.468064199148379E-2</v>
      </c>
      <c r="K9" s="1029"/>
      <c r="L9" s="1029"/>
      <c r="M9" s="934" t="s">
        <v>5</v>
      </c>
      <c r="N9" s="931" t="s">
        <v>144</v>
      </c>
      <c r="O9" s="896" t="s">
        <v>661</v>
      </c>
      <c r="P9" s="150"/>
      <c r="Q9" s="152" t="s">
        <v>155</v>
      </c>
      <c r="R9" s="79" t="s">
        <v>158</v>
      </c>
      <c r="S9" s="889" t="s">
        <v>264</v>
      </c>
      <c r="T9" s="997"/>
      <c r="U9" s="997"/>
      <c r="V9" s="997" t="str">
        <f t="shared" si="0"/>
        <v/>
      </c>
      <c r="W9" s="997" t="s">
        <v>377</v>
      </c>
      <c r="X9" s="997"/>
      <c r="Y9" s="894" t="s">
        <v>159</v>
      </c>
      <c r="Z9" s="981">
        <f ca="1">DATEDIF(AA9,AB9,"m")/12+DATEDIF(AC9,AD9,"m")/12+DATEDIF(AE9,AF9,"m")/12+DATEDIF(AG9,AH9,"m")/12+DATEDIF(AI9,AJ9,"m")/12</f>
        <v>3.5</v>
      </c>
      <c r="AA9" s="982">
        <v>42845</v>
      </c>
      <c r="AB9" s="982">
        <f t="shared" ref="AB9" ca="1" si="3">TODAY()</f>
        <v>44144</v>
      </c>
      <c r="AC9" s="982"/>
      <c r="AD9" s="982"/>
      <c r="AE9" s="980"/>
      <c r="AF9" s="980"/>
      <c r="AG9" s="980"/>
      <c r="AH9" s="980"/>
      <c r="AI9" s="980"/>
      <c r="AJ9" s="980"/>
    </row>
    <row r="10" spans="1:36" x14ac:dyDescent="0.3">
      <c r="A10" s="940" t="s">
        <v>56</v>
      </c>
      <c r="B10" s="933" t="s">
        <v>663</v>
      </c>
      <c r="C10" s="1003"/>
      <c r="D10" s="1003"/>
      <c r="E10" s="1002" t="s">
        <v>77</v>
      </c>
      <c r="F10" s="1002"/>
      <c r="G10" s="1002"/>
      <c r="H10" s="939">
        <f>IF(C10&lt;&gt;"",'[2]CBL Score Standard'!$D66,IF(D10&lt;&gt;"",SUM('[2]CBL Score Standard'!$D66:$E66),IF(E10&lt;&gt;"",SUM('[2]CBL Score Standard'!$D66:$F66),IF(F10&lt;&gt;"",SUM('[2]CBL Score Standard'!$D66:$G66),IF(G10&lt;&gt;"",SUM('[2]CBL Score Standard'!$D66:$H66,0))))))</f>
        <v>2.8169014084507043E-2</v>
      </c>
      <c r="K10" s="1029"/>
      <c r="L10" s="1029"/>
      <c r="M10" s="934" t="s">
        <v>5</v>
      </c>
      <c r="N10" s="931" t="s">
        <v>144</v>
      </c>
      <c r="O10" s="896" t="s">
        <v>662</v>
      </c>
      <c r="P10" s="150"/>
      <c r="Q10" s="976" t="s">
        <v>659</v>
      </c>
      <c r="R10" s="976" t="s">
        <v>278</v>
      </c>
      <c r="S10" s="889"/>
      <c r="T10" s="997"/>
      <c r="U10" s="997"/>
      <c r="V10" s="997" t="str">
        <f t="shared" si="0"/>
        <v/>
      </c>
      <c r="W10" s="997"/>
      <c r="X10" s="997"/>
      <c r="Y10" s="899" t="s">
        <v>160</v>
      </c>
      <c r="Z10" s="981">
        <f t="shared" si="1"/>
        <v>0</v>
      </c>
      <c r="AA10" s="982"/>
      <c r="AB10" s="982"/>
      <c r="AC10" s="982"/>
      <c r="AD10" s="982"/>
      <c r="AE10" s="980"/>
      <c r="AF10" s="980"/>
      <c r="AG10" s="980"/>
      <c r="AH10" s="980"/>
      <c r="AI10" s="980"/>
      <c r="AJ10" s="980"/>
    </row>
    <row r="11" spans="1:36" x14ac:dyDescent="0.3">
      <c r="A11" s="940" t="s">
        <v>56</v>
      </c>
      <c r="B11" s="933" t="s">
        <v>215</v>
      </c>
      <c r="C11" s="1003"/>
      <c r="D11" s="1003"/>
      <c r="E11" s="1002" t="s">
        <v>77</v>
      </c>
      <c r="F11" s="1002"/>
      <c r="G11" s="1002"/>
      <c r="H11" s="939">
        <f>IF(C11&lt;&gt;"",'[2]CBL Score Standard'!$D67,IF(D11&lt;&gt;"",SUM('[2]CBL Score Standard'!$D67:$E67),IF(E11&lt;&gt;"",SUM('[2]CBL Score Standard'!$D67:$F67),IF(F11&lt;&gt;"",SUM('[2]CBL Score Standard'!$D67:$G67),IF(G11&lt;&gt;"",SUM('[2]CBL Score Standard'!$D67:$H67,0))))))</f>
        <v>2.8169014084507043E-2</v>
      </c>
      <c r="K11" s="1029"/>
      <c r="L11" s="1029"/>
      <c r="M11" s="934" t="s">
        <v>5</v>
      </c>
      <c r="N11" s="889" t="s">
        <v>31</v>
      </c>
      <c r="O11" s="925" t="s">
        <v>175</v>
      </c>
      <c r="P11" s="150"/>
      <c r="Q11" s="152" t="s">
        <v>383</v>
      </c>
      <c r="R11" s="79" t="s">
        <v>176</v>
      </c>
      <c r="S11" s="889"/>
      <c r="T11" s="997"/>
      <c r="U11" s="997"/>
      <c r="V11" s="997" t="str">
        <f t="shared" si="0"/>
        <v>Passed</v>
      </c>
      <c r="W11" s="997" t="s">
        <v>377</v>
      </c>
      <c r="X11" s="997" t="s">
        <v>377</v>
      </c>
      <c r="Y11" s="897" t="s">
        <v>177</v>
      </c>
      <c r="Z11" s="981">
        <f t="shared" ca="1" si="1"/>
        <v>2.4166666666666665</v>
      </c>
      <c r="AA11" s="982">
        <v>43248</v>
      </c>
      <c r="AB11" s="982">
        <f t="shared" ref="AB11" ca="1" si="4">TODAY()</f>
        <v>44144</v>
      </c>
      <c r="AC11" s="982"/>
      <c r="AD11" s="982"/>
      <c r="AE11" s="980"/>
      <c r="AF11" s="980"/>
      <c r="AG11" s="980"/>
      <c r="AH11" s="980"/>
      <c r="AI11" s="980"/>
      <c r="AJ11" s="980"/>
    </row>
    <row r="12" spans="1:36" ht="27.6" x14ac:dyDescent="0.3">
      <c r="A12" s="940" t="s">
        <v>63</v>
      </c>
      <c r="B12" s="933" t="s">
        <v>236</v>
      </c>
      <c r="C12" s="1003"/>
      <c r="D12" s="1003"/>
      <c r="E12" s="1003"/>
      <c r="F12" s="1002"/>
      <c r="G12" s="1002"/>
      <c r="H12" s="939" t="b">
        <f>IF(C12&lt;&gt;"",'[2]CBL Score Standard'!$D68,IF(D12&lt;&gt;"",SUM('[2]CBL Score Standard'!$D68:$E68),IF(E12&lt;&gt;"",SUM('[2]CBL Score Standard'!$D68:$F68),IF(F12&lt;&gt;"",SUM('[2]CBL Score Standard'!$D68:$G68),IF(G12&lt;&gt;"",SUM('[2]CBL Score Standard'!$D68:$H68,0))))))</f>
        <v>0</v>
      </c>
      <c r="K12" s="1029"/>
      <c r="L12" s="1029"/>
      <c r="M12" s="934" t="s">
        <v>5</v>
      </c>
      <c r="N12" s="931" t="s">
        <v>31</v>
      </c>
      <c r="O12" s="896" t="s">
        <v>660</v>
      </c>
      <c r="P12" s="611">
        <v>43613</v>
      </c>
      <c r="Q12" s="152" t="s">
        <v>167</v>
      </c>
      <c r="R12" s="79" t="s">
        <v>168</v>
      </c>
      <c r="S12" s="884"/>
      <c r="T12" s="997"/>
      <c r="U12" s="997"/>
      <c r="V12" s="997" t="str">
        <f t="shared" si="0"/>
        <v/>
      </c>
      <c r="W12" s="997"/>
      <c r="X12" s="997"/>
      <c r="Y12" s="894"/>
      <c r="Z12" s="981">
        <f t="shared" si="1"/>
        <v>0</v>
      </c>
      <c r="AA12" s="982"/>
      <c r="AB12" s="982"/>
      <c r="AC12" s="982"/>
      <c r="AD12" s="982"/>
      <c r="AE12" s="980"/>
      <c r="AF12" s="980"/>
      <c r="AG12" s="980"/>
      <c r="AH12" s="980"/>
      <c r="AI12" s="980"/>
      <c r="AJ12" s="980"/>
    </row>
    <row r="13" spans="1:36"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152" t="s">
        <v>230</v>
      </c>
      <c r="Q13" s="152" t="s">
        <v>230</v>
      </c>
      <c r="R13" s="79" t="s">
        <v>230</v>
      </c>
      <c r="S13" s="889" t="s">
        <v>264</v>
      </c>
      <c r="T13" s="998" t="s">
        <v>72</v>
      </c>
      <c r="U13" s="1000" t="s">
        <v>330</v>
      </c>
      <c r="V13" s="997" t="s">
        <v>374</v>
      </c>
      <c r="W13" s="997"/>
      <c r="X13" s="997"/>
      <c r="Y13" s="894" t="s">
        <v>169</v>
      </c>
      <c r="Z13" s="981">
        <f t="shared" ca="1" si="1"/>
        <v>2.6666666666666665</v>
      </c>
      <c r="AA13" s="982">
        <v>43160</v>
      </c>
      <c r="AB13" s="982">
        <f t="shared" ref="AB13" ca="1" si="5">TODAY()</f>
        <v>44144</v>
      </c>
      <c r="AC13" s="982"/>
      <c r="AD13" s="982"/>
      <c r="AE13" s="980"/>
      <c r="AF13" s="980"/>
      <c r="AG13" s="980"/>
      <c r="AH13" s="980"/>
      <c r="AI13" s="980"/>
      <c r="AJ13" s="980"/>
    </row>
    <row r="14" spans="1:36" ht="27.6" x14ac:dyDescent="0.3">
      <c r="A14" s="940" t="s">
        <v>55</v>
      </c>
      <c r="B14" s="933" t="s">
        <v>694</v>
      </c>
      <c r="C14" s="1003"/>
      <c r="D14" s="1003"/>
      <c r="E14" s="1002"/>
      <c r="F14" s="1002"/>
      <c r="G14" s="1002"/>
      <c r="H14" s="939" t="b">
        <f>IF(C14&lt;&gt;"",'[2]CBL Score Standard'!$D70,IF(D14&lt;&gt;"",SUM('[2]CBL Score Standard'!$D70:$E70),IF(E14&lt;&gt;"",SUM('[2]CBL Score Standard'!$D70:$F70),IF(F14&lt;&gt;"",SUM('[2]CBL Score Standard'!$D70:$G70),IF(G14&lt;&gt;"",SUM('[2]CBL Score Standard'!$D70:$H70,0))))))</f>
        <v>0</v>
      </c>
      <c r="K14" s="1030"/>
      <c r="L14" s="1030"/>
      <c r="M14" s="934" t="s">
        <v>5</v>
      </c>
      <c r="N14" s="889" t="s">
        <v>41</v>
      </c>
      <c r="O14" s="923" t="s">
        <v>450</v>
      </c>
      <c r="P14" s="611">
        <v>43627</v>
      </c>
      <c r="Q14" s="152" t="s">
        <v>381</v>
      </c>
      <c r="R14" s="79" t="s">
        <v>382</v>
      </c>
      <c r="S14" s="889"/>
      <c r="T14" s="997"/>
      <c r="U14" s="997"/>
      <c r="V14" s="997" t="str">
        <f t="shared" si="0"/>
        <v/>
      </c>
      <c r="W14" s="997"/>
      <c r="X14" s="997"/>
      <c r="Y14" s="894" t="s">
        <v>163</v>
      </c>
      <c r="Z14" s="981">
        <f t="shared" si="1"/>
        <v>0</v>
      </c>
      <c r="AA14" s="982"/>
      <c r="AB14" s="982"/>
      <c r="AC14" s="982"/>
      <c r="AD14" s="982"/>
      <c r="AE14" s="980"/>
      <c r="AF14" s="980"/>
      <c r="AG14" s="980"/>
      <c r="AH14" s="980"/>
      <c r="AI14" s="980"/>
      <c r="AJ14" s="980"/>
    </row>
    <row r="15" spans="1:36" x14ac:dyDescent="0.3">
      <c r="A15" s="940" t="s">
        <v>55</v>
      </c>
      <c r="B15" s="933" t="s">
        <v>185</v>
      </c>
      <c r="C15" s="1003"/>
      <c r="D15" s="1002"/>
      <c r="E15" s="1002"/>
      <c r="F15" s="1002"/>
      <c r="G15" s="1002"/>
      <c r="H15" s="939" t="b">
        <f>IF(C15&lt;&gt;"",'[2]CBL Score Standard'!$D71,IF(D15&lt;&gt;"",SUM('[2]CBL Score Standard'!$D71:$E71),IF(E15&lt;&gt;"",SUM('[2]CBL Score Standard'!$D71:$F71),IF(F15&lt;&gt;"",SUM('[2]CBL Score Standard'!$D71:$G71),IF(G15&lt;&gt;"",SUM('[2]CBL Score Standard'!$D71:$H71,0))))))</f>
        <v>0</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D16" s="1003"/>
      <c r="E16" s="1006" t="s">
        <v>77</v>
      </c>
      <c r="F16" s="1003"/>
      <c r="G16" s="1003"/>
      <c r="H16" s="939">
        <f>IF(C16&lt;&gt;"",'[2]CBL Score Standard'!$D72,IF(D16&lt;&gt;"",SUM('[2]CBL Score Standard'!$D72:$E72),IF(E16&lt;&gt;"",SUM('[2]CBL Score Standard'!$D72:$F72),IF(F16&lt;&gt;"",SUM('[2]CBL Score Standard'!$D72:$G72),IF(G16&lt;&gt;"",SUM('[2]CBL Score Standard'!$D72:$H72,0))))))</f>
        <v>0</v>
      </c>
      <c r="K16" s="1193" t="s">
        <v>170</v>
      </c>
      <c r="L16" s="1194"/>
      <c r="M16" s="1194"/>
      <c r="N16" s="1194"/>
      <c r="O16" s="1194"/>
      <c r="P16" s="1194"/>
      <c r="Q16" s="1194"/>
      <c r="R16" s="1194"/>
      <c r="S16" s="1194"/>
      <c r="T16" s="1194"/>
      <c r="U16" s="1194"/>
      <c r="V16" s="1194"/>
      <c r="W16" s="1194"/>
      <c r="X16" s="1194"/>
      <c r="Y16" s="1195"/>
      <c r="Z16" s="985"/>
      <c r="AA16" s="1026"/>
      <c r="AB16" s="1026"/>
      <c r="AC16" s="1026"/>
      <c r="AD16" s="1026"/>
      <c r="AE16" s="1026"/>
      <c r="AF16" s="1026"/>
      <c r="AG16" s="1026"/>
      <c r="AH16" s="1026"/>
      <c r="AI16" s="1026"/>
      <c r="AJ16" s="1026"/>
    </row>
    <row r="17" spans="1:36" ht="23.4" customHeight="1" x14ac:dyDescent="0.3">
      <c r="A17" s="940" t="s">
        <v>55</v>
      </c>
      <c r="B17" s="933" t="s">
        <v>194</v>
      </c>
      <c r="C17" s="1003"/>
      <c r="D17" s="1003"/>
      <c r="E17" s="1003"/>
      <c r="F17" s="1003"/>
      <c r="G17" s="1003"/>
      <c r="H17" s="939" t="b">
        <f>IF(C17&lt;&gt;"",'[2]CBL Score Standard'!$D73,IF(D17&lt;&gt;"",SUM('[2]CBL Score Standard'!$D73:$E73),IF(E17&lt;&gt;"",SUM('[2]CBL Score Standard'!$D73:$F73),IF(F17&lt;&gt;"",SUM('[2]CBL Score Standard'!$D73:$G73),IF(G17&lt;&gt;"",SUM('[2]CBL Score Standard'!$D73:$H73,0))))))</f>
        <v>0</v>
      </c>
      <c r="K17" s="1211" t="s">
        <v>133</v>
      </c>
      <c r="L17" s="1211" t="s">
        <v>91</v>
      </c>
      <c r="M17" s="1182" t="s">
        <v>75</v>
      </c>
      <c r="N17" s="1184" t="s">
        <v>134</v>
      </c>
      <c r="O17" s="1211" t="s">
        <v>135</v>
      </c>
      <c r="P17" s="1039" t="s">
        <v>136</v>
      </c>
      <c r="Q17" s="1039" t="s">
        <v>137</v>
      </c>
      <c r="R17" s="1039" t="s">
        <v>138</v>
      </c>
      <c r="S17" s="1212" t="s">
        <v>139</v>
      </c>
      <c r="T17" s="1191" t="s">
        <v>344</v>
      </c>
      <c r="U17" s="1191" t="s">
        <v>342</v>
      </c>
      <c r="V17" s="1191"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940" t="s">
        <v>55</v>
      </c>
      <c r="B18" s="933" t="s">
        <v>196</v>
      </c>
      <c r="C18" s="1003"/>
      <c r="D18" s="1003"/>
      <c r="E18" s="1006" t="s">
        <v>77</v>
      </c>
      <c r="F18" s="1003"/>
      <c r="G18" s="1003"/>
      <c r="H18" s="939">
        <f>IF(C18&lt;&gt;"",'[2]CBL Score Standard'!$D74,IF(D18&lt;&gt;"",SUM('[2]CBL Score Standard'!$D74:$E74),IF(E18&lt;&gt;"",SUM('[2]CBL Score Standard'!$D74:$F74),IF(F18&lt;&gt;"",SUM('[2]CBL Score Standard'!$D74:$G74),IF(G18&lt;&gt;"",SUM('[2]CBL Score Standard'!$D74:$H74,0))))))</f>
        <v>0</v>
      </c>
      <c r="K18" s="1197"/>
      <c r="L18" s="1197"/>
      <c r="M18" s="1183"/>
      <c r="N18" s="1190"/>
      <c r="O18" s="1197"/>
      <c r="P18" s="148" t="s">
        <v>141</v>
      </c>
      <c r="Q18" s="1040"/>
      <c r="R18" s="1040"/>
      <c r="S18" s="1210"/>
      <c r="T18" s="1191"/>
      <c r="U18" s="1191"/>
      <c r="V18" s="1191"/>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x14ac:dyDescent="0.3">
      <c r="A19" s="940" t="s">
        <v>55</v>
      </c>
      <c r="B19" s="933" t="s">
        <v>198</v>
      </c>
      <c r="C19" s="1003"/>
      <c r="D19" s="1003"/>
      <c r="E19" s="1006" t="s">
        <v>77</v>
      </c>
      <c r="F19" s="1003"/>
      <c r="G19" s="1003"/>
      <c r="H19" s="939">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49" t="s">
        <v>145</v>
      </c>
      <c r="Q19" s="152" t="s">
        <v>172</v>
      </c>
      <c r="R19" s="79" t="s">
        <v>173</v>
      </c>
      <c r="S19" s="889"/>
      <c r="T19" s="997"/>
      <c r="U19" s="997"/>
      <c r="V19" s="997" t="str">
        <f t="shared" ref="V19:V35" si="6">IF(AND(W19="Y",X19="Y"),"Passed",IF(T19="M","Passed", ""))</f>
        <v>Passed</v>
      </c>
      <c r="W19" s="997" t="s">
        <v>377</v>
      </c>
      <c r="X19" s="997" t="s">
        <v>377</v>
      </c>
      <c r="Y19" s="897" t="s">
        <v>174</v>
      </c>
      <c r="Z19" s="981">
        <f t="shared" ref="Z19:Z33" ca="1" si="7">DATEDIF(AA19,AB19,"m")/12+DATEDIF(AC19,AD19,"m")/12+DATEDIF(AE19,AF19,"m")/12+DATEDIF(AG19,AH19,"m")/12+DATEDIF(AI19,AJ19,"m")/12</f>
        <v>3.3333333333333335</v>
      </c>
      <c r="AA19" s="982">
        <v>42906</v>
      </c>
      <c r="AB19" s="982">
        <f t="shared" ref="AB19" ca="1" si="8">TODAY()</f>
        <v>44144</v>
      </c>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51"/>
      <c r="Q20" s="152" t="s">
        <v>179</v>
      </c>
      <c r="R20" s="79" t="s">
        <v>180</v>
      </c>
      <c r="S20" s="889"/>
      <c r="T20" s="997"/>
      <c r="U20" s="997"/>
      <c r="V20" s="997"/>
      <c r="W20" s="997"/>
      <c r="X20" s="997"/>
      <c r="Y20" s="897" t="s">
        <v>181</v>
      </c>
      <c r="Z20" s="981">
        <f t="shared" si="7"/>
        <v>0</v>
      </c>
      <c r="AA20" s="982"/>
      <c r="AB20" s="982"/>
      <c r="AC20" s="982"/>
      <c r="AD20" s="982"/>
      <c r="AE20" s="980"/>
      <c r="AF20" s="980"/>
      <c r="AG20" s="980"/>
      <c r="AH20" s="980"/>
      <c r="AI20" s="980"/>
      <c r="AJ20" s="980"/>
    </row>
    <row r="21" spans="1:36" x14ac:dyDescent="0.3">
      <c r="A21" s="940" t="s">
        <v>55</v>
      </c>
      <c r="B21" s="933" t="s">
        <v>664</v>
      </c>
      <c r="C21" s="1003"/>
      <c r="D21" s="1003"/>
      <c r="E21" s="1002" t="s">
        <v>77</v>
      </c>
      <c r="F21" s="1002"/>
      <c r="G21" s="1002"/>
      <c r="H21" s="939">
        <f>IF(C21&lt;&gt;"",'[2]CBL Score Standard'!$D77,IF(D21&lt;&gt;"",SUM('[2]CBL Score Standard'!$D77:$E77),IF(E21&lt;&gt;"",SUM('[2]CBL Score Standard'!$D77:$F77),IF(F21&lt;&gt;"",SUM('[2]CBL Score Standard'!$D77:$G77),IF(G21&lt;&gt;"",SUM('[2]CBL Score Standard'!$D77:$H77,0))))))</f>
        <v>2.8169014084507043E-2</v>
      </c>
      <c r="K21" s="1029"/>
      <c r="L21" s="1029"/>
      <c r="M21" s="934" t="s">
        <v>6</v>
      </c>
      <c r="N21" s="889" t="s">
        <v>56</v>
      </c>
      <c r="O21" s="923" t="s">
        <v>182</v>
      </c>
      <c r="P21" s="611">
        <v>43609</v>
      </c>
      <c r="Q21" s="152" t="s">
        <v>172</v>
      </c>
      <c r="R21" s="79" t="s">
        <v>183</v>
      </c>
      <c r="S21" s="889"/>
      <c r="T21" s="997"/>
      <c r="U21" s="997"/>
      <c r="V21" s="997" t="str">
        <f t="shared" si="6"/>
        <v>Passed</v>
      </c>
      <c r="W21" s="997" t="s">
        <v>377</v>
      </c>
      <c r="X21" s="997" t="s">
        <v>377</v>
      </c>
      <c r="Y21" s="899" t="s">
        <v>184</v>
      </c>
      <c r="Z21" s="981">
        <f t="shared" ca="1" si="7"/>
        <v>3.3333333333333335</v>
      </c>
      <c r="AA21" s="982">
        <v>42906</v>
      </c>
      <c r="AB21" s="982">
        <f t="shared" ref="AB21:AB23" ca="1" si="9">TODAY()</f>
        <v>44144</v>
      </c>
      <c r="AC21" s="982"/>
      <c r="AD21" s="982"/>
      <c r="AE21" s="980"/>
      <c r="AF21" s="980"/>
      <c r="AG21" s="980"/>
      <c r="AH21" s="980"/>
      <c r="AI21" s="980"/>
      <c r="AJ21" s="980"/>
    </row>
    <row r="22" spans="1:36" ht="27.6" x14ac:dyDescent="0.3">
      <c r="A22" s="940" t="s">
        <v>55</v>
      </c>
      <c r="B22" s="933" t="s">
        <v>448</v>
      </c>
      <c r="C22" s="1003"/>
      <c r="D22" s="1003"/>
      <c r="E22" s="1002" t="s">
        <v>77</v>
      </c>
      <c r="F22" s="1002"/>
      <c r="G22" s="1002"/>
      <c r="H22" s="939">
        <f>IF(C22&lt;&gt;"",'[2]CBL Score Standard'!$D78,IF(D22&lt;&gt;"",SUM('[2]CBL Score Standard'!$D78:$E78),IF(E22&lt;&gt;"",SUM('[2]CBL Score Standard'!$D78:$F78),IF(F22&lt;&gt;"",SUM('[2]CBL Score Standard'!$D78:$G78),IF(G22&lt;&gt;"",SUM('[2]CBL Score Standard'!$D78:$H78,0))))))</f>
        <v>2.8169014084507043E-2</v>
      </c>
      <c r="K22" s="1029"/>
      <c r="L22" s="1029"/>
      <c r="M22" s="934" t="s">
        <v>6</v>
      </c>
      <c r="N22" s="889" t="s">
        <v>144</v>
      </c>
      <c r="O22" s="923" t="s">
        <v>187</v>
      </c>
      <c r="P22" s="150"/>
      <c r="Q22" s="152" t="s">
        <v>153</v>
      </c>
      <c r="R22" s="79" t="s">
        <v>156</v>
      </c>
      <c r="S22" s="889"/>
      <c r="T22" s="997"/>
      <c r="U22" s="997"/>
      <c r="V22" s="997" t="str">
        <f t="shared" si="6"/>
        <v/>
      </c>
      <c r="W22" s="997" t="s">
        <v>377</v>
      </c>
      <c r="X22" s="997"/>
      <c r="Y22" s="897" t="s">
        <v>157</v>
      </c>
      <c r="Z22" s="981">
        <f t="shared" ca="1" si="7"/>
        <v>3.4166666666666665</v>
      </c>
      <c r="AA22" s="982">
        <v>42887</v>
      </c>
      <c r="AB22" s="982">
        <f t="shared" ca="1" si="9"/>
        <v>44144</v>
      </c>
      <c r="AC22" s="982"/>
      <c r="AD22" s="982"/>
      <c r="AE22" s="980"/>
      <c r="AF22" s="980"/>
      <c r="AG22" s="980"/>
      <c r="AH22" s="980"/>
      <c r="AI22" s="980"/>
      <c r="AJ22" s="980"/>
    </row>
    <row r="23" spans="1:36" ht="12.75" customHeight="1" x14ac:dyDescent="0.3">
      <c r="A23" s="940" t="s">
        <v>55</v>
      </c>
      <c r="B23" s="933" t="s">
        <v>665</v>
      </c>
      <c r="C23" s="1003"/>
      <c r="D23" s="1003"/>
      <c r="E23" s="1005" t="s">
        <v>77</v>
      </c>
      <c r="F23" s="1002"/>
      <c r="G23" s="1002"/>
      <c r="H23" s="939">
        <f>IF(C23&lt;&gt;"",'[2]CBL Score Standard'!$D79,IF(D23&lt;&gt;"",SUM('[2]CBL Score Standard'!$D79:$E79),IF(E23&lt;&gt;"",SUM('[2]CBL Score Standard'!$D79:$F79),IF(F23&lt;&gt;"",SUM('[2]CBL Score Standard'!$D79:$G79),IF(G23&lt;&gt;"",SUM('[2]CBL Score Standard'!$D79:$H79,0))))))</f>
        <v>2.8169014084507043E-2</v>
      </c>
      <c r="K23" s="1029"/>
      <c r="L23" s="1029"/>
      <c r="M23" s="934" t="s">
        <v>6</v>
      </c>
      <c r="N23" s="889" t="s">
        <v>144</v>
      </c>
      <c r="O23" s="923" t="s">
        <v>188</v>
      </c>
      <c r="P23" s="150"/>
      <c r="Q23" s="152" t="s">
        <v>155</v>
      </c>
      <c r="R23" s="79" t="s">
        <v>158</v>
      </c>
      <c r="S23" s="889"/>
      <c r="T23" s="997"/>
      <c r="U23" s="997"/>
      <c r="V23" s="997" t="str">
        <f t="shared" si="6"/>
        <v/>
      </c>
      <c r="W23" s="997" t="s">
        <v>377</v>
      </c>
      <c r="X23" s="997"/>
      <c r="Y23" s="894" t="s">
        <v>159</v>
      </c>
      <c r="Z23" s="981">
        <f t="shared" ca="1" si="7"/>
        <v>3.5</v>
      </c>
      <c r="AA23" s="982">
        <v>42845</v>
      </c>
      <c r="AB23" s="982">
        <f t="shared" ca="1" si="9"/>
        <v>44144</v>
      </c>
      <c r="AC23" s="982"/>
      <c r="AD23" s="982"/>
      <c r="AE23" s="980"/>
      <c r="AF23" s="980"/>
      <c r="AG23" s="980"/>
      <c r="AH23" s="980"/>
      <c r="AI23" s="980"/>
      <c r="AJ23" s="980"/>
    </row>
    <row r="24" spans="1:36" ht="12.75" customHeight="1" x14ac:dyDescent="0.3">
      <c r="A24" s="940" t="s">
        <v>55</v>
      </c>
      <c r="B24" s="933" t="s">
        <v>238</v>
      </c>
      <c r="C24" s="1003"/>
      <c r="D24" s="1003"/>
      <c r="E24" s="1003" t="s">
        <v>77</v>
      </c>
      <c r="F24" s="1002"/>
      <c r="G24" s="1002"/>
      <c r="H24" s="939">
        <f>IF(C24&lt;&gt;"",'[2]CBL Score Standard'!$D80,IF(D24&lt;&gt;"",SUM('[2]CBL Score Standard'!$D80:$E80),IF(E24&lt;&gt;"",SUM('[2]CBL Score Standard'!$D80:$F80),IF(F24&lt;&gt;"",SUM('[2]CBL Score Standard'!$D80:$G80),IF(G24&lt;&gt;"",SUM('[2]CBL Score Standard'!$D80:$H80,0))))))</f>
        <v>0</v>
      </c>
      <c r="K24" s="1029"/>
      <c r="L24" s="1029"/>
      <c r="M24" s="934" t="s">
        <v>6</v>
      </c>
      <c r="N24" s="889" t="s">
        <v>144</v>
      </c>
      <c r="O24" s="923" t="s">
        <v>189</v>
      </c>
      <c r="P24" s="150"/>
      <c r="Q24" s="976" t="s">
        <v>659</v>
      </c>
      <c r="R24" s="976" t="s">
        <v>278</v>
      </c>
      <c r="S24" s="889"/>
      <c r="T24" s="997"/>
      <c r="U24" s="997"/>
      <c r="V24" s="997" t="str">
        <f t="shared" si="6"/>
        <v/>
      </c>
      <c r="W24" s="997" t="s">
        <v>377</v>
      </c>
      <c r="X24" s="997"/>
      <c r="Y24" s="899" t="s">
        <v>160</v>
      </c>
      <c r="Z24" s="981">
        <f t="shared" si="7"/>
        <v>0</v>
      </c>
      <c r="AA24" s="982"/>
      <c r="AB24" s="982"/>
      <c r="AC24" s="982"/>
      <c r="AD24" s="982"/>
      <c r="AE24" s="980"/>
      <c r="AF24" s="980"/>
      <c r="AG24" s="980"/>
      <c r="AH24" s="980"/>
      <c r="AI24" s="980"/>
      <c r="AJ24" s="980"/>
    </row>
    <row r="25" spans="1:36" x14ac:dyDescent="0.3">
      <c r="A25" s="940" t="s">
        <v>55</v>
      </c>
      <c r="B25" s="933" t="s">
        <v>515</v>
      </c>
      <c r="C25" s="1003"/>
      <c r="D25" s="1003"/>
      <c r="E25" s="1003"/>
      <c r="F25" s="1002"/>
      <c r="G25" s="1002"/>
      <c r="H25" s="939" t="b">
        <f>IF(C25&lt;&gt;"",'[2]CBL Score Standard'!$D81,IF(D25&lt;&gt;"",SUM('[2]CBL Score Standard'!$D81:$E81),IF(E25&lt;&gt;"",SUM('[2]CBL Score Standard'!$D81:$F81),IF(F25&lt;&gt;"",SUM('[2]CBL Score Standard'!$D81:$G81),IF(G25&lt;&gt;"",SUM('[2]CBL Score Standard'!$D81:$H81,0))))))</f>
        <v>0</v>
      </c>
      <c r="K25" s="1029"/>
      <c r="L25" s="1029"/>
      <c r="M25" s="934" t="s">
        <v>6</v>
      </c>
      <c r="N25" s="889" t="s">
        <v>144</v>
      </c>
      <c r="O25" s="923" t="s">
        <v>190</v>
      </c>
      <c r="P25" s="150"/>
      <c r="Q25" s="152" t="s">
        <v>161</v>
      </c>
      <c r="R25" s="79" t="s">
        <v>162</v>
      </c>
      <c r="S25" s="889"/>
      <c r="T25" s="997"/>
      <c r="U25" s="997"/>
      <c r="V25" s="997" t="str">
        <f t="shared" si="6"/>
        <v/>
      </c>
      <c r="W25" s="997" t="s">
        <v>377</v>
      </c>
      <c r="X25" s="997"/>
      <c r="Y25" s="899" t="s">
        <v>163</v>
      </c>
      <c r="Z25" s="981">
        <f t="shared" si="7"/>
        <v>0</v>
      </c>
      <c r="AA25" s="982"/>
      <c r="AB25" s="982"/>
      <c r="AC25" s="982"/>
      <c r="AD25" s="982"/>
      <c r="AE25" s="980"/>
      <c r="AF25" s="980"/>
      <c r="AG25" s="980"/>
      <c r="AH25" s="980"/>
      <c r="AI25" s="980"/>
      <c r="AJ25" s="980"/>
    </row>
    <row r="26" spans="1:36" ht="27.6"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51"/>
      <c r="Q26" s="152" t="s">
        <v>164</v>
      </c>
      <c r="R26" s="79" t="s">
        <v>165</v>
      </c>
      <c r="S26" s="889"/>
      <c r="T26" s="997"/>
      <c r="U26" s="997"/>
      <c r="V26" s="997" t="str">
        <f t="shared" si="6"/>
        <v/>
      </c>
      <c r="W26" s="997" t="s">
        <v>377</v>
      </c>
      <c r="X26" s="997"/>
      <c r="Y26" s="899" t="s">
        <v>166</v>
      </c>
      <c r="Z26" s="981">
        <f t="shared" si="7"/>
        <v>0</v>
      </c>
      <c r="AA26" s="982"/>
      <c r="AB26" s="982"/>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923" t="s">
        <v>192</v>
      </c>
      <c r="P27" s="611">
        <v>43608</v>
      </c>
      <c r="Q27" s="152" t="s">
        <v>383</v>
      </c>
      <c r="R27" s="79" t="s">
        <v>341</v>
      </c>
      <c r="S27" s="919" t="s">
        <v>264</v>
      </c>
      <c r="T27" s="998" t="s">
        <v>72</v>
      </c>
      <c r="U27" s="1000">
        <v>43608</v>
      </c>
      <c r="V27" s="997" t="s">
        <v>374</v>
      </c>
      <c r="W27" s="997"/>
      <c r="X27" s="997"/>
      <c r="Y27" s="899" t="s">
        <v>193</v>
      </c>
      <c r="Z27" s="981">
        <f t="shared" ca="1" si="7"/>
        <v>1.4166666666666667</v>
      </c>
      <c r="AA27" s="982">
        <v>43608</v>
      </c>
      <c r="AB27" s="982">
        <f t="shared" ref="AB27" ca="1" si="10">TODAY()</f>
        <v>44144</v>
      </c>
      <c r="AC27" s="982"/>
      <c r="AD27" s="982"/>
      <c r="AE27" s="980"/>
      <c r="AF27" s="980"/>
      <c r="AG27" s="980"/>
      <c r="AH27" s="980"/>
      <c r="AI27" s="980"/>
      <c r="AJ27" s="980"/>
    </row>
    <row r="28" spans="1:36" ht="41.4" x14ac:dyDescent="0.3">
      <c r="A28" s="940" t="s">
        <v>59</v>
      </c>
      <c r="B28" s="933" t="s">
        <v>684</v>
      </c>
      <c r="C28" s="1003"/>
      <c r="D28" s="1003"/>
      <c r="E28" s="1005" t="s">
        <v>77</v>
      </c>
      <c r="F28" s="1002"/>
      <c r="G28" s="1002"/>
      <c r="H28" s="939">
        <f>IF(C28&lt;&gt;"",'[2]CBL Score Standard'!$D84,IF(D28&lt;&gt;"",SUM('[2]CBL Score Standard'!$D84:$E84),IF(E28&lt;&gt;"",SUM('[2]CBL Score Standard'!$D84:$F84),IF(F28&lt;&gt;"",SUM('[2]CBL Score Standard'!$D84:$G84),IF(G28&lt;&gt;"",SUM('[2]CBL Score Standard'!$D84:$H84,0))))))</f>
        <v>2.8169014084507043E-2</v>
      </c>
      <c r="K28" s="1029"/>
      <c r="L28" s="1029"/>
      <c r="M28" s="934" t="s">
        <v>6</v>
      </c>
      <c r="N28" s="889" t="s">
        <v>55</v>
      </c>
      <c r="O28" s="923" t="s">
        <v>194</v>
      </c>
      <c r="P28" s="611">
        <v>43544</v>
      </c>
      <c r="Q28" s="976" t="s">
        <v>649</v>
      </c>
      <c r="R28" s="976" t="s">
        <v>650</v>
      </c>
      <c r="S28" s="889"/>
      <c r="T28" s="997"/>
      <c r="U28" s="997"/>
      <c r="V28" s="997" t="str">
        <f t="shared" si="6"/>
        <v/>
      </c>
      <c r="W28" s="997"/>
      <c r="X28" s="997"/>
      <c r="Y28" s="899" t="s">
        <v>195</v>
      </c>
      <c r="Z28" s="981">
        <f t="shared" si="7"/>
        <v>0</v>
      </c>
      <c r="AA28" s="982"/>
      <c r="AB28" s="982"/>
      <c r="AC28" s="982"/>
      <c r="AD28" s="982"/>
      <c r="AE28" s="980"/>
      <c r="AF28" s="980"/>
      <c r="AG28" s="980"/>
      <c r="AH28" s="980"/>
      <c r="AI28" s="980"/>
      <c r="AJ28" s="980"/>
    </row>
    <row r="29" spans="1:36" ht="27.6" x14ac:dyDescent="0.3">
      <c r="A29" s="940" t="s">
        <v>59</v>
      </c>
      <c r="B29" s="933" t="s">
        <v>683</v>
      </c>
      <c r="C29" s="1003"/>
      <c r="D29" s="1003"/>
      <c r="E29" s="1005" t="s">
        <v>77</v>
      </c>
      <c r="F29" s="1002"/>
      <c r="G29" s="1002"/>
      <c r="H29" s="939">
        <f>IF(C29&lt;&gt;"",'[2]CBL Score Standard'!$D85,IF(D29&lt;&gt;"",SUM('[2]CBL Score Standard'!$D85:$E85),IF(E29&lt;&gt;"",SUM('[2]CBL Score Standard'!$D85:$F85),IF(F29&lt;&gt;"",SUM('[2]CBL Score Standard'!$D85:$G85),IF(G29&lt;&gt;"",SUM('[2]CBL Score Standard'!$D85:$H85,0))))))</f>
        <v>2.8169014084507043E-2</v>
      </c>
      <c r="K29" s="1029"/>
      <c r="L29" s="1029"/>
      <c r="M29" s="934" t="s">
        <v>6</v>
      </c>
      <c r="N29" s="889" t="s">
        <v>55</v>
      </c>
      <c r="O29" s="923" t="s">
        <v>196</v>
      </c>
      <c r="P29" s="149" t="s">
        <v>145</v>
      </c>
      <c r="Q29" s="976" t="s">
        <v>651</v>
      </c>
      <c r="R29" s="976" t="s">
        <v>652</v>
      </c>
      <c r="S29" s="889" t="s">
        <v>264</v>
      </c>
      <c r="T29" s="998" t="s">
        <v>72</v>
      </c>
      <c r="U29" s="999">
        <v>44078</v>
      </c>
      <c r="V29" s="997" t="s">
        <v>374</v>
      </c>
      <c r="W29" s="997"/>
      <c r="X29" s="997"/>
      <c r="Y29" s="899" t="s">
        <v>197</v>
      </c>
      <c r="Z29" s="981">
        <f t="shared" si="7"/>
        <v>0</v>
      </c>
      <c r="AA29" s="982"/>
      <c r="AB29" s="982"/>
      <c r="AC29" s="982"/>
      <c r="AD29" s="982"/>
      <c r="AE29" s="980"/>
      <c r="AF29" s="980"/>
      <c r="AG29" s="980"/>
      <c r="AH29" s="980"/>
      <c r="AI29" s="980"/>
      <c r="AJ29" s="980"/>
    </row>
    <row r="30" spans="1:36" ht="27.6" x14ac:dyDescent="0.3">
      <c r="A30" s="940" t="s">
        <v>149</v>
      </c>
      <c r="B30" s="933" t="s">
        <v>149</v>
      </c>
      <c r="C30" s="1002"/>
      <c r="D30" s="1002" t="s">
        <v>77</v>
      </c>
      <c r="E30" s="1002"/>
      <c r="F30" s="1002"/>
      <c r="G30" s="1002"/>
      <c r="H30" s="939">
        <f>IF(C30&lt;&gt;"",'[2]CBL Score Standard'!$D86,IF(D30&lt;&gt;"",SUM('[2]CBL Score Standard'!$D86:$E86),IF(E30&lt;&gt;"",SUM('[2]CBL Score Standard'!$D86:$F86),IF(F30&lt;&gt;"",SUM('[2]CBL Score Standard'!$D86:$G86),IF(G30&lt;&gt;"",SUM('[2]CBL Score Standard'!$D86:$H86,0))))))</f>
        <v>0.13742071881606766</v>
      </c>
      <c r="K30" s="1029"/>
      <c r="L30" s="1029"/>
      <c r="M30" s="934" t="s">
        <v>6</v>
      </c>
      <c r="N30" s="889" t="s">
        <v>55</v>
      </c>
      <c r="O30" s="923" t="s">
        <v>198</v>
      </c>
      <c r="P30" s="151"/>
      <c r="Q30" s="152" t="s">
        <v>199</v>
      </c>
      <c r="R30" s="79" t="s">
        <v>200</v>
      </c>
      <c r="S30" s="889" t="s">
        <v>264</v>
      </c>
      <c r="T30" s="998" t="s">
        <v>72</v>
      </c>
      <c r="U30" s="999">
        <v>44085</v>
      </c>
      <c r="V30" s="997" t="s">
        <v>374</v>
      </c>
      <c r="W30" s="997"/>
      <c r="X30" s="997"/>
      <c r="Y30" s="902" t="s">
        <v>201</v>
      </c>
      <c r="Z30" s="981">
        <f t="shared" si="7"/>
        <v>0</v>
      </c>
      <c r="AA30" s="982"/>
      <c r="AB30" s="982"/>
      <c r="AC30" s="982"/>
      <c r="AD30" s="982"/>
      <c r="AE30" s="980"/>
      <c r="AF30" s="980"/>
      <c r="AG30" s="980"/>
      <c r="AH30" s="980"/>
      <c r="AI30" s="980"/>
      <c r="AJ30" s="980"/>
    </row>
    <row r="31" spans="1:36" ht="27.6" x14ac:dyDescent="0.3">
      <c r="A31" s="940" t="s">
        <v>149</v>
      </c>
      <c r="B31" s="933" t="s">
        <v>370</v>
      </c>
      <c r="C31" s="1003"/>
      <c r="D31" s="1003"/>
      <c r="E31" s="1004"/>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923" t="s">
        <v>202</v>
      </c>
      <c r="P31" s="611">
        <v>43629</v>
      </c>
      <c r="Q31" s="152" t="s">
        <v>384</v>
      </c>
      <c r="R31" s="79" t="s">
        <v>385</v>
      </c>
      <c r="S31" s="889"/>
      <c r="T31" s="997"/>
      <c r="U31" s="997"/>
      <c r="V31" s="997" t="str">
        <f t="shared" si="6"/>
        <v/>
      </c>
      <c r="W31" s="997"/>
      <c r="X31" s="997"/>
      <c r="Y31" s="902" t="s">
        <v>203</v>
      </c>
      <c r="Z31" s="981">
        <f t="shared" si="7"/>
        <v>0</v>
      </c>
      <c r="AA31" s="982"/>
      <c r="AB31" s="982"/>
      <c r="AC31" s="982"/>
      <c r="AD31" s="982"/>
      <c r="AE31" s="980"/>
      <c r="AF31" s="980"/>
      <c r="AG31" s="980"/>
      <c r="AH31" s="980"/>
      <c r="AI31" s="980"/>
      <c r="AJ31" s="980"/>
    </row>
    <row r="32" spans="1:36" ht="41.4" x14ac:dyDescent="0.3">
      <c r="A32" s="940" t="s">
        <v>31</v>
      </c>
      <c r="B32" s="933" t="s">
        <v>660</v>
      </c>
      <c r="C32" s="1002"/>
      <c r="D32" s="1002"/>
      <c r="E32" s="1002" t="s">
        <v>77</v>
      </c>
      <c r="F32" s="1002"/>
      <c r="G32" s="1002"/>
      <c r="H32" s="939">
        <f>IF(C32&lt;&gt;"",'[2]CBL Score Standard'!$D88,IF(D32&lt;&gt;"",SUM('[2]CBL Score Standard'!$D88:$E88),IF(E32&lt;&gt;"",SUM('[2]CBL Score Standard'!$D88:$F88),IF(F32&lt;&gt;"",SUM('[2]CBL Score Standard'!$D88:$G88),IF(G32&lt;&gt;"",SUM('[2]CBL Score Standard'!$D88:$H88,0))))))</f>
        <v>0.16558973290057469</v>
      </c>
      <c r="K32" s="1029"/>
      <c r="L32" s="1029"/>
      <c r="M32" s="934" t="s">
        <v>6</v>
      </c>
      <c r="N32" s="889" t="s">
        <v>56</v>
      </c>
      <c r="O32" s="923" t="s">
        <v>427</v>
      </c>
      <c r="P32" s="611">
        <v>43613</v>
      </c>
      <c r="Q32" s="152" t="s">
        <v>167</v>
      </c>
      <c r="R32" s="79" t="s">
        <v>204</v>
      </c>
      <c r="S32" s="889" t="s">
        <v>529</v>
      </c>
      <c r="T32" s="997"/>
      <c r="U32" s="611">
        <v>43761</v>
      </c>
      <c r="V32" s="1001" t="s">
        <v>374</v>
      </c>
      <c r="W32" s="997" t="s">
        <v>377</v>
      </c>
      <c r="X32" s="997" t="s">
        <v>377</v>
      </c>
      <c r="Y32" s="899" t="s">
        <v>205</v>
      </c>
      <c r="Z32" s="981">
        <f t="shared" ca="1" si="7"/>
        <v>1</v>
      </c>
      <c r="AA32" s="982">
        <v>43761</v>
      </c>
      <c r="AB32" s="982">
        <f t="shared" ref="AB32" ca="1" si="11">TODAY()</f>
        <v>44144</v>
      </c>
      <c r="AC32" s="982"/>
      <c r="AD32" s="982"/>
      <c r="AE32" s="980"/>
      <c r="AF32" s="980"/>
      <c r="AG32" s="980"/>
      <c r="AH32" s="980"/>
      <c r="AI32" s="980"/>
      <c r="AJ32" s="980"/>
    </row>
    <row r="33" spans="1:36" ht="27.6" x14ac:dyDescent="0.3">
      <c r="A33" s="940" t="s">
        <v>31</v>
      </c>
      <c r="B33" s="933" t="s">
        <v>175</v>
      </c>
      <c r="C33" s="1003"/>
      <c r="D33" s="1002"/>
      <c r="E33" s="1002" t="s">
        <v>77</v>
      </c>
      <c r="F33" s="1002"/>
      <c r="G33" s="1002"/>
      <c r="H33" s="939">
        <f>IF(C33&lt;&gt;"",'[2]CBL Score Standard'!$D89,IF(D33&lt;&gt;"",SUM('[2]CBL Score Standard'!$D89:$E89),IF(E33&lt;&gt;"",SUM('[2]CBL Score Standard'!$D89:$F89),IF(F33&lt;&gt;"",SUM('[2]CBL Score Standard'!$D89:$G89),IF(G33&lt;&gt;"",SUM('[2]CBL Score Standard'!$D89:$H89,0))))))</f>
        <v>0.16558973290057469</v>
      </c>
      <c r="K33" s="1029"/>
      <c r="L33" s="1029"/>
      <c r="M33" s="934" t="s">
        <v>6</v>
      </c>
      <c r="N33" s="889" t="s">
        <v>0</v>
      </c>
      <c r="O33" s="923" t="s">
        <v>426</v>
      </c>
      <c r="P33" s="152" t="s">
        <v>145</v>
      </c>
      <c r="Q33" s="152" t="s">
        <v>206</v>
      </c>
      <c r="R33" s="79" t="s">
        <v>206</v>
      </c>
      <c r="S33" s="889"/>
      <c r="T33" s="997"/>
      <c r="U33" s="997"/>
      <c r="V33" s="997" t="str">
        <f t="shared" si="6"/>
        <v/>
      </c>
      <c r="W33" s="997"/>
      <c r="X33" s="997"/>
      <c r="Y33" s="894"/>
      <c r="Z33" s="981">
        <f t="shared" si="7"/>
        <v>0</v>
      </c>
      <c r="AA33" s="982"/>
      <c r="AB33" s="982"/>
      <c r="AC33" s="982"/>
      <c r="AD33" s="982"/>
      <c r="AE33" s="980"/>
      <c r="AF33" s="980"/>
      <c r="AG33" s="980"/>
      <c r="AH33" s="980"/>
      <c r="AI33" s="980"/>
      <c r="AJ33" s="980"/>
    </row>
    <row r="34" spans="1:36" ht="41.4" x14ac:dyDescent="0.3">
      <c r="A34" s="940" t="s">
        <v>46</v>
      </c>
      <c r="B34" s="933" t="s">
        <v>171</v>
      </c>
      <c r="C34" s="1003"/>
      <c r="D34" s="1002"/>
      <c r="E34" s="1002" t="s">
        <v>77</v>
      </c>
      <c r="F34" s="1002"/>
      <c r="G34" s="1002"/>
      <c r="H34" s="939">
        <f>IF(C34&lt;&gt;"",'[2]CBL Score Standard'!$D90,IF(D34&lt;&gt;"",SUM('[2]CBL Score Standard'!$D90:$E90),IF(E34&lt;&gt;"",SUM('[2]CBL Score Standard'!$D90:$F90),IF(F34&lt;&gt;"",SUM('[2]CBL Score Standard'!$D90:$G90),IF(G34&lt;&gt;"",SUM('[2]CBL Score Standard'!$D90:$H90,0))))))</f>
        <v>7.468064199148379E-2</v>
      </c>
      <c r="K34" s="1029"/>
      <c r="L34" s="1029"/>
      <c r="M34" s="934" t="s">
        <v>6</v>
      </c>
      <c r="N34" s="889" t="s">
        <v>53</v>
      </c>
      <c r="O34" s="926" t="s">
        <v>371</v>
      </c>
      <c r="P34" s="152" t="s">
        <v>145</v>
      </c>
      <c r="Q34" s="152" t="s">
        <v>164</v>
      </c>
      <c r="R34" s="79" t="s">
        <v>207</v>
      </c>
      <c r="S34" s="889" t="s">
        <v>264</v>
      </c>
      <c r="T34" s="997"/>
      <c r="U34" s="997"/>
      <c r="V34" s="997" t="s">
        <v>374</v>
      </c>
      <c r="W34" s="997" t="s">
        <v>377</v>
      </c>
      <c r="X34" s="997"/>
      <c r="Y34" s="902" t="s">
        <v>208</v>
      </c>
      <c r="Z34" s="981">
        <f>DATEDIF(AA34,AB34,"m")/12+DATEDIF(AC34,AD34,"m")/12+DATEDIF(AE34,AF34,"m")/12+DATEDIF(AG34,AH34,"m")/12+DATEDIF(AI34,AJ34,"m")/12</f>
        <v>0</v>
      </c>
      <c r="AA34" s="982"/>
      <c r="AB34" s="982"/>
      <c r="AC34" s="982"/>
      <c r="AD34" s="982"/>
      <c r="AE34" s="980"/>
      <c r="AF34" s="980"/>
      <c r="AG34" s="980"/>
      <c r="AH34" s="980"/>
      <c r="AI34" s="980"/>
      <c r="AJ34" s="980"/>
    </row>
    <row r="35" spans="1:36" ht="28.8" x14ac:dyDescent="0.3">
      <c r="A35" s="940" t="s">
        <v>2</v>
      </c>
      <c r="B35" s="933" t="s">
        <v>234</v>
      </c>
      <c r="C35" s="1003"/>
      <c r="D35" s="1003"/>
      <c r="E35" s="1003"/>
      <c r="F35" s="1002"/>
      <c r="G35" s="1002"/>
      <c r="H35" s="939" t="b">
        <f>IF(C35&lt;&gt;"",'[2]CBL Score Standard'!$D91,IF(D35&lt;&gt;"",SUM('[2]CBL Score Standard'!$D91:$E91),IF(E35&lt;&gt;"",SUM('[2]CBL Score Standard'!$D91:$F91),IF(F35&lt;&gt;"",SUM('[2]CBL Score Standard'!$D91:$G91),IF(G35&lt;&gt;"",SUM('[2]CBL Score Standard'!$D91:$H91,0))))))</f>
        <v>0</v>
      </c>
      <c r="K35" s="1030"/>
      <c r="L35" s="1030"/>
      <c r="M35" s="934" t="s">
        <v>6</v>
      </c>
      <c r="N35" s="889" t="s">
        <v>54</v>
      </c>
      <c r="O35" s="923" t="s">
        <v>345</v>
      </c>
      <c r="P35" s="611">
        <v>43644</v>
      </c>
      <c r="Q35" s="152" t="s">
        <v>209</v>
      </c>
      <c r="R35" s="79" t="s">
        <v>210</v>
      </c>
      <c r="S35" s="70" t="s">
        <v>264</v>
      </c>
      <c r="T35" s="620" t="s">
        <v>73</v>
      </c>
      <c r="U35" s="997"/>
      <c r="V35" s="997" t="str">
        <f t="shared" si="6"/>
        <v/>
      </c>
      <c r="W35" s="997"/>
      <c r="X35" s="997"/>
      <c r="Y35" s="973" t="s">
        <v>629</v>
      </c>
      <c r="Z35" s="981">
        <f>DATEDIF(AA35,AB35,"m")/12+DATEDIF(AC35,AD35,"m")/12+DATEDIF(AE35,AF35,"m")/12+DATEDIF(AG35,AH35,"m")/12+DATEDIF(AI35,AJ35,"m")/12</f>
        <v>0</v>
      </c>
      <c r="AA35" s="982"/>
      <c r="AB35" s="982"/>
      <c r="AC35" s="982"/>
      <c r="AD35" s="982"/>
      <c r="AE35" s="980"/>
      <c r="AF35" s="980"/>
      <c r="AG35" s="980"/>
      <c r="AH35" s="980"/>
      <c r="AI35" s="980"/>
      <c r="AJ35" s="980"/>
    </row>
    <row r="36" spans="1:36" x14ac:dyDescent="0.3">
      <c r="A36" s="940" t="s">
        <v>54</v>
      </c>
      <c r="B36" s="933" t="s">
        <v>425</v>
      </c>
      <c r="C36" s="1002"/>
      <c r="D36" s="1002"/>
      <c r="E36" s="1005" t="s">
        <v>77</v>
      </c>
      <c r="F36" s="1002"/>
      <c r="G36" s="1002"/>
      <c r="H36" s="939">
        <f>IF(C36&lt;&gt;"",'[2]CBL Score Standard'!$D92,IF(D36&lt;&gt;"",SUM('[2]CBL Score Standard'!$D92:$E92),IF(E36&lt;&gt;"",SUM('[2]CBL Score Standard'!$D92:$F92),IF(F36&lt;&gt;"",SUM('[2]CBL Score Standard'!$D92:$G92),IF(G36&lt;&gt;"",SUM('[2]CBL Score Standard'!$D92:$H92,0))))))</f>
        <v>0.16558973290057469</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2" t="s">
        <v>77</v>
      </c>
      <c r="E37" s="1002"/>
      <c r="F37" s="1002"/>
      <c r="G37" s="1002"/>
      <c r="H37" s="939">
        <f>IF(C37&lt;&gt;"",'[2]CBL Score Standard'!$D93,IF(D37&lt;&gt;"",SUM('[2]CBL Score Standard'!$D93:$E93),IF(E37&lt;&gt;"",SUM('[2]CBL Score Standard'!$D93:$F93),IF(F37&lt;&gt;"",SUM('[2]CBL Score Standard'!$D93:$G93),IF(G37&lt;&gt;"",SUM('[2]CBL Score Standard'!$D93:$H93,0))))))</f>
        <v>4.6511627906976744E-2</v>
      </c>
      <c r="K37" s="1193" t="s">
        <v>211</v>
      </c>
      <c r="L37" s="1194"/>
      <c r="M37" s="1194"/>
      <c r="N37" s="1194"/>
      <c r="O37" s="1194"/>
      <c r="P37" s="1194"/>
      <c r="Q37" s="1194"/>
      <c r="R37" s="1194"/>
      <c r="S37" s="1194"/>
      <c r="T37" s="1194"/>
      <c r="U37" s="1194"/>
      <c r="V37" s="1194"/>
      <c r="W37" s="1194"/>
      <c r="X37" s="1194"/>
      <c r="Y37" s="1195"/>
      <c r="Z37" s="985"/>
      <c r="AA37" s="1026"/>
      <c r="AB37" s="1026"/>
      <c r="AC37" s="1026"/>
      <c r="AD37" s="1026"/>
      <c r="AE37" s="1026"/>
      <c r="AF37" s="1026"/>
      <c r="AG37" s="1026"/>
      <c r="AH37" s="1026"/>
      <c r="AI37" s="1026"/>
      <c r="AJ37" s="1026"/>
    </row>
    <row r="38" spans="1:36" ht="23.4" customHeight="1" x14ac:dyDescent="0.3">
      <c r="A38" s="940" t="s">
        <v>54</v>
      </c>
      <c r="B38" s="933" t="s">
        <v>231</v>
      </c>
      <c r="C38" s="1003"/>
      <c r="D38" s="1003" t="s">
        <v>77</v>
      </c>
      <c r="E38" s="1002"/>
      <c r="F38" s="1002"/>
      <c r="G38" s="1002"/>
      <c r="H38" s="939">
        <f>IF(C38&lt;&gt;"",'[2]CBL Score Standard'!$D94,IF(D38&lt;&gt;"",SUM('[2]CBL Score Standard'!$D94:$E94),IF(E38&lt;&gt;"",SUM('[2]CBL Score Standard'!$D94:$F94),IF(F38&lt;&gt;"",SUM('[2]CBL Score Standard'!$D94:$G94),IF(G38&lt;&gt;"",SUM('[2]CBL Score Standard'!$D94:$H94,0))))))</f>
        <v>0</v>
      </c>
      <c r="K38" s="1211" t="s">
        <v>133</v>
      </c>
      <c r="L38" s="1211" t="s">
        <v>91</v>
      </c>
      <c r="M38" s="1182" t="s">
        <v>75</v>
      </c>
      <c r="N38" s="1184" t="s">
        <v>134</v>
      </c>
      <c r="O38" s="1184" t="s">
        <v>135</v>
      </c>
      <c r="P38" s="1039" t="s">
        <v>136</v>
      </c>
      <c r="Q38" s="1039" t="s">
        <v>137</v>
      </c>
      <c r="R38" s="1039" t="s">
        <v>138</v>
      </c>
      <c r="S38" s="1212" t="s">
        <v>139</v>
      </c>
      <c r="T38" s="1191" t="s">
        <v>344</v>
      </c>
      <c r="U38" s="1191" t="s">
        <v>342</v>
      </c>
      <c r="V38" s="1191"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940" t="s">
        <v>53</v>
      </c>
      <c r="B39" s="933" t="s">
        <v>371</v>
      </c>
      <c r="C39" s="1003"/>
      <c r="D39" s="1004"/>
      <c r="E39" s="1004" t="s">
        <v>77</v>
      </c>
      <c r="F39" s="1002"/>
      <c r="G39" s="1002"/>
      <c r="H39" s="939">
        <f>IF(C39&lt;&gt;"",'[2]CBL Score Standard'!$D95,IF(D39&lt;&gt;"",SUM('[2]CBL Score Standard'!$D95:$E95),IF(E39&lt;&gt;"",SUM('[2]CBL Score Standard'!$D95:$F95),IF(F39&lt;&gt;"",SUM('[2]CBL Score Standard'!$D95:$G95),IF(G39&lt;&gt;"",SUM('[2]CBL Score Standard'!$D95:$H95,0))))))</f>
        <v>3.7340320995741895E-2</v>
      </c>
      <c r="K39" s="1197"/>
      <c r="L39" s="1197"/>
      <c r="M39" s="1183"/>
      <c r="N39" s="1190"/>
      <c r="O39" s="1185"/>
      <c r="P39" s="148" t="s">
        <v>141</v>
      </c>
      <c r="Q39" s="1040"/>
      <c r="R39" s="1040"/>
      <c r="S39" s="1210"/>
      <c r="T39" s="1191"/>
      <c r="U39" s="1191"/>
      <c r="V39" s="1191"/>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x14ac:dyDescent="0.3">
      <c r="A40" s="940" t="s">
        <v>53</v>
      </c>
      <c r="B40" s="933" t="s">
        <v>223</v>
      </c>
      <c r="C40" s="1003"/>
      <c r="D40" s="1003"/>
      <c r="E40" s="1004"/>
      <c r="F40" s="1002"/>
      <c r="G40" s="1002"/>
      <c r="H40" s="939" t="b">
        <f>IF(C40&lt;&gt;"",'[2]CBL Score Standard'!$D96,IF(D40&lt;&gt;"",SUM('[2]CBL Score Standard'!$D96:$E96),IF(E40&lt;&gt;"",SUM('[2]CBL Score Standard'!$D96:$F96),IF(F40&lt;&gt;"",SUM('[2]CBL Score Standard'!$D96:$G96),IF(G40&lt;&gt;"",SUM('[2]CBL Score Standard'!$D96:$H96,0))))))</f>
        <v>0</v>
      </c>
      <c r="K40" s="1028" t="s">
        <v>142</v>
      </c>
      <c r="L40" s="1028" t="s">
        <v>143</v>
      </c>
      <c r="M40" s="934" t="s">
        <v>7</v>
      </c>
      <c r="N40" s="889" t="s">
        <v>56</v>
      </c>
      <c r="O40" s="923" t="s">
        <v>663</v>
      </c>
      <c r="P40" s="149" t="s">
        <v>145</v>
      </c>
      <c r="Q40" s="152" t="s">
        <v>212</v>
      </c>
      <c r="R40" s="79" t="s">
        <v>213</v>
      </c>
      <c r="S40" s="70"/>
      <c r="T40" s="620"/>
      <c r="U40" s="997"/>
      <c r="V40" s="997" t="str">
        <f t="shared" ref="V40:V55" si="12">IF(AND(W40="Y",X40="Y"),"Passed",IF(T40="M","Passed", ""))</f>
        <v>Passed</v>
      </c>
      <c r="W40" s="997" t="s">
        <v>377</v>
      </c>
      <c r="X40" s="997" t="s">
        <v>377</v>
      </c>
      <c r="Y40" s="899" t="s">
        <v>214</v>
      </c>
      <c r="Z40" s="981">
        <f t="shared" ref="Z40:Z55" ca="1" si="13">DATEDIF(AA40,AB40,"m")/12+DATEDIF(AC40,AD40,"m")/12+DATEDIF(AE40,AF40,"m")/12+DATEDIF(AG40,AH40,"m")/12+DATEDIF(AI40,AJ40,"m")/12</f>
        <v>3.5</v>
      </c>
      <c r="AA40" s="982">
        <v>42857</v>
      </c>
      <c r="AB40" s="982">
        <f t="shared" ref="AB40:AB46" ca="1" si="14">TODAY()</f>
        <v>44144</v>
      </c>
      <c r="AC40" s="982"/>
      <c r="AD40" s="982"/>
      <c r="AE40" s="980"/>
      <c r="AF40" s="980"/>
      <c r="AG40" s="980"/>
      <c r="AH40" s="980"/>
      <c r="AI40" s="980"/>
      <c r="AJ40" s="980"/>
    </row>
    <row r="41" spans="1:36" ht="41.4" x14ac:dyDescent="0.3">
      <c r="A41" s="940" t="s">
        <v>53</v>
      </c>
      <c r="B41" s="933" t="s">
        <v>226</v>
      </c>
      <c r="C41" s="1003"/>
      <c r="D41" s="1003"/>
      <c r="E41" s="1004"/>
      <c r="F41" s="1002"/>
      <c r="G41" s="1002"/>
      <c r="H41" s="939" t="b">
        <f>IF(C41&lt;&gt;"",'[2]CBL Score Standard'!$D97,IF(D41&lt;&gt;"",SUM('[2]CBL Score Standard'!$D97:$E97),IF(E41&lt;&gt;"",SUM('[2]CBL Score Standard'!$D97:$F97),IF(F41&lt;&gt;"",SUM('[2]CBL Score Standard'!$D97:$G97),IF(G41&lt;&gt;"",SUM('[2]CBL Score Standard'!$D97:$H97,0))))))</f>
        <v>0</v>
      </c>
      <c r="K41" s="1029"/>
      <c r="L41" s="1029"/>
      <c r="M41" s="934" t="s">
        <v>7</v>
      </c>
      <c r="N41" s="889" t="s">
        <v>56</v>
      </c>
      <c r="O41" s="923" t="s">
        <v>215</v>
      </c>
      <c r="P41" s="150"/>
      <c r="Q41" s="152" t="s">
        <v>164</v>
      </c>
      <c r="R41" s="79" t="s">
        <v>207</v>
      </c>
      <c r="S41" s="70"/>
      <c r="T41" s="620"/>
      <c r="U41" s="997"/>
      <c r="V41" s="997" t="str">
        <f t="shared" si="12"/>
        <v>Passed</v>
      </c>
      <c r="W41" s="997" t="s">
        <v>377</v>
      </c>
      <c r="X41" s="997" t="s">
        <v>377</v>
      </c>
      <c r="Y41" s="902" t="s">
        <v>216</v>
      </c>
      <c r="Z41" s="981">
        <f t="shared" ca="1" si="13"/>
        <v>2.75</v>
      </c>
      <c r="AA41" s="982">
        <v>43132</v>
      </c>
      <c r="AB41" s="982">
        <f t="shared" ca="1" si="14"/>
        <v>44144</v>
      </c>
      <c r="AC41" s="982"/>
      <c r="AD41" s="982"/>
      <c r="AE41" s="980"/>
      <c r="AF41" s="980"/>
      <c r="AG41" s="980"/>
      <c r="AH41" s="980"/>
      <c r="AI41" s="980"/>
      <c r="AJ41" s="980"/>
    </row>
    <row r="42" spans="1:36" ht="41.4"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29"/>
      <c r="L42" s="1029"/>
      <c r="M42" s="934" t="s">
        <v>7</v>
      </c>
      <c r="N42" s="889" t="s">
        <v>55</v>
      </c>
      <c r="O42" s="927" t="s">
        <v>664</v>
      </c>
      <c r="P42" s="150"/>
      <c r="Q42" s="976" t="s">
        <v>653</v>
      </c>
      <c r="R42" s="976" t="s">
        <v>654</v>
      </c>
      <c r="S42" s="70"/>
      <c r="T42" s="620"/>
      <c r="U42" s="997"/>
      <c r="V42" s="997" t="str">
        <f t="shared" si="12"/>
        <v>Passed</v>
      </c>
      <c r="W42" s="997" t="s">
        <v>377</v>
      </c>
      <c r="X42" s="997" t="s">
        <v>377</v>
      </c>
      <c r="Y42" s="905" t="s">
        <v>249</v>
      </c>
      <c r="Z42" s="981">
        <f t="shared" ca="1" si="13"/>
        <v>2.75</v>
      </c>
      <c r="AA42" s="982">
        <v>43132</v>
      </c>
      <c r="AB42" s="982">
        <f t="shared" ca="1" si="14"/>
        <v>44144</v>
      </c>
      <c r="AC42" s="982"/>
      <c r="AD42" s="982"/>
      <c r="AE42" s="980"/>
      <c r="AF42" s="980"/>
      <c r="AG42" s="980"/>
      <c r="AH42" s="980"/>
      <c r="AI42" s="980"/>
      <c r="AJ42" s="980"/>
    </row>
    <row r="43" spans="1:36" ht="55.2" x14ac:dyDescent="0.3">
      <c r="A43" s="940" t="s">
        <v>0</v>
      </c>
      <c r="B43" s="933" t="s">
        <v>426</v>
      </c>
      <c r="C43" s="1003"/>
      <c r="D43" s="1002"/>
      <c r="E43" s="1002" t="s">
        <v>77</v>
      </c>
      <c r="F43" s="1002"/>
      <c r="G43" s="1002"/>
      <c r="H43" s="939">
        <f>IF(C43&lt;&gt;"",'[2]CBL Score Standard'!$D99,IF(D43&lt;&gt;"",SUM('[2]CBL Score Standard'!$D99:$E99),IF(E43&lt;&gt;"",SUM('[2]CBL Score Standard'!$D99:$F99),IF(F43&lt;&gt;"",SUM('[2]CBL Score Standard'!$D99:$G99),IF(G43&lt;&gt;"",SUM('[2]CBL Score Standard'!$D99:$H99,0))))))</f>
        <v>7.468064199148379E-2</v>
      </c>
      <c r="K43" s="1029"/>
      <c r="L43" s="1029"/>
      <c r="M43" s="934" t="s">
        <v>7</v>
      </c>
      <c r="N43" s="889" t="s">
        <v>55</v>
      </c>
      <c r="O43" s="923" t="s">
        <v>448</v>
      </c>
      <c r="P43" s="151"/>
      <c r="Q43" s="976" t="s">
        <v>655</v>
      </c>
      <c r="R43" s="976" t="s">
        <v>656</v>
      </c>
      <c r="S43" s="70"/>
      <c r="T43" s="620"/>
      <c r="U43" s="997"/>
      <c r="V43" s="997" t="str">
        <f t="shared" si="12"/>
        <v>Passed</v>
      </c>
      <c r="W43" s="997" t="s">
        <v>377</v>
      </c>
      <c r="X43" s="997" t="s">
        <v>377</v>
      </c>
      <c r="Y43" s="902" t="s">
        <v>219</v>
      </c>
      <c r="Z43" s="981">
        <f t="shared" ca="1" si="13"/>
        <v>2.75</v>
      </c>
      <c r="AA43" s="982">
        <v>43132</v>
      </c>
      <c r="AB43" s="982">
        <f t="shared" ca="1" si="14"/>
        <v>44144</v>
      </c>
      <c r="AC43" s="982"/>
      <c r="AD43" s="982"/>
      <c r="AE43" s="980"/>
      <c r="AF43" s="980"/>
      <c r="AG43" s="980"/>
      <c r="AH43" s="980"/>
      <c r="AI43" s="980"/>
      <c r="AJ43" s="980"/>
    </row>
    <row r="44" spans="1:36" ht="26.4" x14ac:dyDescent="0.3">
      <c r="A44" s="940" t="s">
        <v>41</v>
      </c>
      <c r="B44" s="933" t="s">
        <v>450</v>
      </c>
      <c r="C44" s="1002"/>
      <c r="D44" s="1002"/>
      <c r="E44" s="1002" t="s">
        <v>77</v>
      </c>
      <c r="F44" s="1002"/>
      <c r="G44" s="1002"/>
      <c r="H44" s="939">
        <f>IF(C44&lt;&gt;"",'[2]CBL Score Standard'!$D100,IF(D44&lt;&gt;"",SUM('[2]CBL Score Standard'!$D100:$E100),IF(E44&lt;&gt;"",SUM('[2]CBL Score Standard'!$D100:$F100),IF(F44&lt;&gt;"",SUM('[2]CBL Score Standard'!$D100:$G100),IF(G44&lt;&gt;"",SUM('[2]CBL Score Standard'!$D100:$H100,0))))))</f>
        <v>0.16558973290057469</v>
      </c>
      <c r="K44" s="1029"/>
      <c r="L44" s="1029"/>
      <c r="M44" s="934" t="s">
        <v>7</v>
      </c>
      <c r="N44" s="889" t="s">
        <v>55</v>
      </c>
      <c r="O44" s="923" t="s">
        <v>185</v>
      </c>
      <c r="P44" s="149" t="s">
        <v>145</v>
      </c>
      <c r="Q44" s="976" t="s">
        <v>220</v>
      </c>
      <c r="R44" s="976" t="s">
        <v>270</v>
      </c>
      <c r="S44" s="889"/>
      <c r="T44" s="997"/>
      <c r="U44" s="997"/>
      <c r="V44" s="997" t="str">
        <f t="shared" si="12"/>
        <v/>
      </c>
      <c r="W44" s="997"/>
      <c r="X44" s="997"/>
      <c r="Y44" s="902" t="s">
        <v>186</v>
      </c>
      <c r="Z44" s="981">
        <f t="shared" si="13"/>
        <v>0</v>
      </c>
      <c r="AA44" s="982"/>
      <c r="AB44" s="982"/>
      <c r="AC44" s="982"/>
      <c r="AD44" s="982"/>
      <c r="AE44" s="980"/>
      <c r="AF44" s="980"/>
      <c r="AG44" s="980"/>
      <c r="AH44" s="980"/>
      <c r="AI44" s="980"/>
      <c r="AJ44" s="980"/>
    </row>
    <row r="45" spans="1:36" ht="27.6" x14ac:dyDescent="0.3">
      <c r="A45" s="940" t="s">
        <v>41</v>
      </c>
      <c r="B45" s="933" t="s">
        <v>178</v>
      </c>
      <c r="C45" s="1003"/>
      <c r="D45" s="1002"/>
      <c r="E45" s="1002" t="s">
        <v>77</v>
      </c>
      <c r="F45" s="1002"/>
      <c r="G45" s="1002"/>
      <c r="H45" s="939">
        <f>IF(C45&lt;&gt;"",'[2]CBL Score Standard'!$D101,IF(D45&lt;&gt;"",SUM('[2]CBL Score Standard'!$D101:$E101),IF(E45&lt;&gt;"",SUM('[2]CBL Score Standard'!$D101:$F101),IF(F45&lt;&gt;"",SUM('[2]CBL Score Standard'!$D101:$G101),IF(G45&lt;&gt;"",SUM('[2]CBL Score Standard'!$D101:$H101,0))))))</f>
        <v>7.468064199148379E-2</v>
      </c>
      <c r="K45" s="1029"/>
      <c r="L45" s="1029"/>
      <c r="M45" s="934" t="s">
        <v>7</v>
      </c>
      <c r="N45" s="889" t="s">
        <v>55</v>
      </c>
      <c r="O45" s="923" t="s">
        <v>694</v>
      </c>
      <c r="P45" s="611">
        <v>43539</v>
      </c>
      <c r="Q45" s="976" t="s">
        <v>658</v>
      </c>
      <c r="R45" s="976" t="s">
        <v>657</v>
      </c>
      <c r="S45" s="889"/>
      <c r="T45" s="997"/>
      <c r="U45" s="997"/>
      <c r="V45" s="997" t="str">
        <f t="shared" si="12"/>
        <v/>
      </c>
      <c r="W45" s="997" t="s">
        <v>377</v>
      </c>
      <c r="X45" s="997"/>
      <c r="Y45" s="902" t="s">
        <v>186</v>
      </c>
      <c r="Z45" s="981">
        <f t="shared" ca="1" si="13"/>
        <v>2.75</v>
      </c>
      <c r="AA45" s="982">
        <v>43132</v>
      </c>
      <c r="AB45" s="982">
        <f t="shared" ca="1" si="14"/>
        <v>44144</v>
      </c>
      <c r="AC45" s="982"/>
      <c r="AD45" s="982"/>
      <c r="AE45" s="980"/>
      <c r="AF45" s="980"/>
      <c r="AG45" s="980"/>
      <c r="AH45" s="980"/>
      <c r="AI45" s="980"/>
      <c r="AJ45" s="980"/>
    </row>
    <row r="46" spans="1:36" ht="27.6"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611">
        <v>43607</v>
      </c>
      <c r="Q46" s="152" t="s">
        <v>221</v>
      </c>
      <c r="R46" s="79" t="s">
        <v>200</v>
      </c>
      <c r="S46" s="919" t="s">
        <v>264</v>
      </c>
      <c r="T46" s="620" t="s">
        <v>72</v>
      </c>
      <c r="U46" s="997"/>
      <c r="V46" s="997" t="str">
        <f t="shared" si="12"/>
        <v>Passed</v>
      </c>
      <c r="W46" s="997" t="s">
        <v>377</v>
      </c>
      <c r="X46" s="997" t="s">
        <v>377</v>
      </c>
      <c r="Y46" s="899" t="s">
        <v>222</v>
      </c>
      <c r="Z46" s="981">
        <f t="shared" ca="1" si="13"/>
        <v>2.8333333333333335</v>
      </c>
      <c r="AA46" s="982">
        <v>43101</v>
      </c>
      <c r="AB46" s="982">
        <f t="shared" ca="1" si="14"/>
        <v>44144</v>
      </c>
      <c r="AC46" s="982"/>
      <c r="AD46" s="982"/>
      <c r="AE46" s="980"/>
      <c r="AF46" s="980"/>
      <c r="AG46" s="980"/>
      <c r="AH46" s="980"/>
      <c r="AI46" s="980"/>
      <c r="AJ46" s="980"/>
    </row>
    <row r="47" spans="1:36" ht="27.6" x14ac:dyDescent="0.3">
      <c r="A47" s="940" t="s">
        <v>144</v>
      </c>
      <c r="B47" s="933" t="s">
        <v>372</v>
      </c>
      <c r="C47" s="1002"/>
      <c r="D47" s="1002"/>
      <c r="E47" s="1002" t="s">
        <v>77</v>
      </c>
      <c r="F47" s="1002"/>
      <c r="G47" s="1002"/>
      <c r="H47" s="939">
        <f>IF(C47&lt;&gt;"",'[2]CBL Score Standard'!$D103,IF(D47&lt;&gt;"",SUM('[2]CBL Score Standard'!$D103:$E103),IF(E47&lt;&gt;"",SUM('[2]CBL Score Standard'!$D103:$F103),IF(F47&lt;&gt;"",SUM('[2]CBL Score Standard'!$D103:$G103),IF(G47&lt;&gt;"",SUM('[2]CBL Score Standard'!$D103:$H103,0))))))</f>
        <v>0.16558973290057469</v>
      </c>
      <c r="K47" s="1029"/>
      <c r="L47" s="1029"/>
      <c r="M47" s="934" t="s">
        <v>7</v>
      </c>
      <c r="N47" s="889" t="s">
        <v>53</v>
      </c>
      <c r="O47" s="923" t="s">
        <v>223</v>
      </c>
      <c r="P47" s="611">
        <v>43621</v>
      </c>
      <c r="Q47" s="154" t="s">
        <v>224</v>
      </c>
      <c r="R47" s="155" t="s">
        <v>225</v>
      </c>
      <c r="S47" s="889"/>
      <c r="T47" s="997"/>
      <c r="U47" s="997"/>
      <c r="V47" s="997" t="str">
        <f t="shared" si="12"/>
        <v/>
      </c>
      <c r="W47" s="997"/>
      <c r="X47" s="997"/>
      <c r="Y47" s="908" t="s">
        <v>632</v>
      </c>
      <c r="Z47" s="981">
        <f t="shared" si="13"/>
        <v>0</v>
      </c>
      <c r="AA47" s="982"/>
      <c r="AB47" s="982"/>
      <c r="AC47" s="982"/>
      <c r="AD47" s="982"/>
      <c r="AE47" s="980"/>
      <c r="AF47" s="980"/>
      <c r="AG47" s="980"/>
      <c r="AH47" s="980"/>
      <c r="AI47" s="980"/>
      <c r="AJ47" s="980"/>
    </row>
    <row r="48" spans="1:36" ht="39.6" x14ac:dyDescent="0.3">
      <c r="A48" s="940" t="s">
        <v>144</v>
      </c>
      <c r="B48" s="933" t="s">
        <v>373</v>
      </c>
      <c r="C48" s="1002"/>
      <c r="D48" s="1002"/>
      <c r="E48" s="1002" t="s">
        <v>77</v>
      </c>
      <c r="F48" s="1002"/>
      <c r="G48" s="1002"/>
      <c r="H48" s="939">
        <f>IF(C48&lt;&gt;"",'[2]CBL Score Standard'!$D104,IF(D48&lt;&gt;"",SUM('[2]CBL Score Standard'!$D104:$E104),IF(E48&lt;&gt;"",SUM('[2]CBL Score Standard'!$D104:$F104),IF(F48&lt;&gt;"",SUM('[2]CBL Score Standard'!$D104:$G104),IF(G48&lt;&gt;"",SUM('[2]CBL Score Standard'!$D104:$H104,0))))))</f>
        <v>0.16558973290057469</v>
      </c>
      <c r="K48" s="1029"/>
      <c r="L48" s="1029"/>
      <c r="M48" s="934" t="s">
        <v>7</v>
      </c>
      <c r="N48" s="889" t="s">
        <v>53</v>
      </c>
      <c r="O48" s="923" t="s">
        <v>226</v>
      </c>
      <c r="P48" s="611">
        <v>43602</v>
      </c>
      <c r="Q48" s="154" t="s">
        <v>227</v>
      </c>
      <c r="R48" s="155" t="s">
        <v>228</v>
      </c>
      <c r="S48" s="889"/>
      <c r="T48" s="997"/>
      <c r="U48" s="997"/>
      <c r="V48" s="997" t="str">
        <f t="shared" si="12"/>
        <v/>
      </c>
      <c r="W48" s="997"/>
      <c r="X48" s="997"/>
      <c r="Y48" s="908" t="s">
        <v>633</v>
      </c>
      <c r="Z48" s="981">
        <f t="shared" si="13"/>
        <v>0</v>
      </c>
      <c r="AA48" s="982"/>
      <c r="AB48" s="982"/>
      <c r="AC48" s="982"/>
      <c r="AD48" s="982"/>
      <c r="AE48" s="980"/>
      <c r="AF48" s="980"/>
      <c r="AG48" s="980"/>
      <c r="AH48" s="980"/>
      <c r="AI48" s="980"/>
      <c r="AJ48" s="980"/>
    </row>
    <row r="49" spans="1:36" ht="27.6" x14ac:dyDescent="0.3">
      <c r="A49" s="940" t="s">
        <v>144</v>
      </c>
      <c r="B49" s="933" t="s">
        <v>452</v>
      </c>
      <c r="C49" s="1002"/>
      <c r="D49" s="1002"/>
      <c r="E49" s="1002" t="s">
        <v>77</v>
      </c>
      <c r="F49" s="1002"/>
      <c r="G49" s="1002"/>
      <c r="H49" s="939">
        <f>IF(C49&lt;&gt;"",'[2]CBL Score Standard'!$D105,IF(D49&lt;&gt;"",SUM('[2]CBL Score Standard'!$D105:$E105),IF(E49&lt;&gt;"",SUM('[2]CBL Score Standard'!$D105:$F105),IF(F49&lt;&gt;"",SUM('[2]CBL Score Standard'!$D105:$G105),IF(G49&lt;&gt;"",SUM('[2]CBL Score Standard'!$D105:$H105,0))))))</f>
        <v>0.16558973290057469</v>
      </c>
      <c r="K49" s="1029"/>
      <c r="L49" s="1029"/>
      <c r="M49" s="934" t="s">
        <v>7</v>
      </c>
      <c r="N49" s="889" t="s">
        <v>59</v>
      </c>
      <c r="O49" s="925" t="s">
        <v>684</v>
      </c>
      <c r="P49" s="611">
        <v>43623</v>
      </c>
      <c r="Q49" s="154" t="s">
        <v>153</v>
      </c>
      <c r="R49" s="155" t="s">
        <v>156</v>
      </c>
      <c r="S49" s="919" t="s">
        <v>264</v>
      </c>
      <c r="T49" s="998" t="s">
        <v>72</v>
      </c>
      <c r="U49" s="1000">
        <v>43626</v>
      </c>
      <c r="V49" s="997" t="s">
        <v>374</v>
      </c>
      <c r="W49" s="997"/>
      <c r="X49" s="997"/>
      <c r="Y49" s="908" t="s">
        <v>631</v>
      </c>
      <c r="Z49" s="981">
        <f ca="1">DATEDIF(AA49,AB49,"m")/12+DATEDIF(AC49,AD49,"m")/12+DATEDIF(AE49,AF49,"m")/12+DATEDIF(AG49,AH49,"m")/12+DATEDIF(AI49,AJ49,"m")/12</f>
        <v>1.3333333333333333</v>
      </c>
      <c r="AA49" s="982">
        <v>43626</v>
      </c>
      <c r="AB49" s="982">
        <f t="shared" ref="AB49:AB51" ca="1" si="15">TODAY()</f>
        <v>44144</v>
      </c>
      <c r="AC49" s="982"/>
      <c r="AD49" s="982"/>
      <c r="AE49" s="980"/>
      <c r="AF49" s="980"/>
      <c r="AG49" s="980"/>
      <c r="AH49" s="980"/>
      <c r="AI49" s="980"/>
      <c r="AJ49" s="980"/>
    </row>
    <row r="50" spans="1:36" ht="27.6" x14ac:dyDescent="0.3">
      <c r="A50" s="940" t="s">
        <v>144</v>
      </c>
      <c r="B50" s="933" t="s">
        <v>517</v>
      </c>
      <c r="C50" s="1002"/>
      <c r="D50" s="1002"/>
      <c r="E50" s="1002" t="s">
        <v>77</v>
      </c>
      <c r="F50" s="1002"/>
      <c r="G50" s="1002"/>
      <c r="H50" s="939">
        <f>IF(C50&lt;&gt;"",'[2]CBL Score Standard'!$D106,IF(D50&lt;&gt;"",SUM('[2]CBL Score Standard'!$D106:$E106),IF(E50&lt;&gt;"",SUM('[2]CBL Score Standard'!$D106:$F106),IF(F50&lt;&gt;"",SUM('[2]CBL Score Standard'!$D106:$G106),IF(G50&lt;&gt;"",SUM('[2]CBL Score Standard'!$D106:$H106,0))))))</f>
        <v>0.16558973290057469</v>
      </c>
      <c r="K50" s="1029"/>
      <c r="L50" s="1029"/>
      <c r="M50" s="934" t="s">
        <v>7</v>
      </c>
      <c r="N50" s="889" t="s">
        <v>59</v>
      </c>
      <c r="O50" s="925" t="s">
        <v>683</v>
      </c>
      <c r="P50" s="611">
        <v>43623</v>
      </c>
      <c r="Q50" s="154" t="s">
        <v>153</v>
      </c>
      <c r="R50" s="155" t="s">
        <v>156</v>
      </c>
      <c r="S50" s="919" t="s">
        <v>264</v>
      </c>
      <c r="T50" s="998" t="s">
        <v>72</v>
      </c>
      <c r="U50" s="1000">
        <v>43626</v>
      </c>
      <c r="V50" s="997" t="s">
        <v>374</v>
      </c>
      <c r="W50" s="997"/>
      <c r="X50" s="997"/>
      <c r="Y50" s="908" t="s">
        <v>631</v>
      </c>
      <c r="Z50" s="981">
        <f t="shared" si="13"/>
        <v>0</v>
      </c>
      <c r="AA50" s="982"/>
      <c r="AB50" s="982"/>
      <c r="AC50" s="982"/>
      <c r="AD50" s="982"/>
      <c r="AE50" s="980"/>
      <c r="AF50" s="980"/>
      <c r="AG50" s="980"/>
      <c r="AH50" s="980"/>
      <c r="AI50" s="980"/>
      <c r="AJ50" s="980"/>
    </row>
    <row r="51" spans="1:36" ht="41.4" x14ac:dyDescent="0.3">
      <c r="A51" s="940" t="s">
        <v>144</v>
      </c>
      <c r="B51" s="933" t="s">
        <v>661</v>
      </c>
      <c r="C51" s="1002"/>
      <c r="D51" s="1002"/>
      <c r="E51" s="1002" t="s">
        <v>77</v>
      </c>
      <c r="F51" s="1002"/>
      <c r="G51" s="1002"/>
      <c r="H51" s="939">
        <f>IF(C51&lt;&gt;"",'[2]CBL Score Standard'!$D107,IF(D51&lt;&gt;"",SUM('[2]CBL Score Standard'!$D107:$E107),IF(E51&lt;&gt;"",SUM('[2]CBL Score Standard'!$D107:$F107),IF(F51&lt;&gt;"",SUM('[2]CBL Score Standard'!$D107:$G107),IF(G51&lt;&gt;"",SUM('[2]CBL Score Standard'!$D107:$H107,0))))))</f>
        <v>0.16558973290057469</v>
      </c>
      <c r="K51" s="1029"/>
      <c r="L51" s="1029"/>
      <c r="M51" s="934" t="s">
        <v>7</v>
      </c>
      <c r="N51" s="889" t="s">
        <v>56</v>
      </c>
      <c r="O51" s="925" t="s">
        <v>67</v>
      </c>
      <c r="P51" s="611"/>
      <c r="Q51" s="154"/>
      <c r="R51" s="155"/>
      <c r="S51" s="997" t="s">
        <v>264</v>
      </c>
      <c r="T51" s="997" t="s">
        <v>72</v>
      </c>
      <c r="U51" s="999">
        <v>43766</v>
      </c>
      <c r="V51" s="1001" t="s">
        <v>374</v>
      </c>
      <c r="W51" s="997"/>
      <c r="X51" s="997"/>
      <c r="Y51" s="908" t="s">
        <v>634</v>
      </c>
      <c r="Z51" s="981">
        <f t="shared" ca="1" si="13"/>
        <v>1.8333333333333333</v>
      </c>
      <c r="AA51" s="982">
        <v>43466</v>
      </c>
      <c r="AB51" s="982">
        <f t="shared" ca="1" si="15"/>
        <v>44144</v>
      </c>
      <c r="AC51" s="982"/>
      <c r="AD51" s="982"/>
      <c r="AE51" s="980"/>
      <c r="AF51" s="980"/>
      <c r="AG51" s="980"/>
      <c r="AH51" s="980"/>
      <c r="AI51" s="980"/>
      <c r="AJ51" s="980"/>
    </row>
    <row r="52" spans="1:36" ht="27.6" x14ac:dyDescent="0.3">
      <c r="A52" s="940" t="s">
        <v>144</v>
      </c>
      <c r="B52" s="933" t="s">
        <v>662</v>
      </c>
      <c r="C52" s="1004"/>
      <c r="D52" s="1004" t="s">
        <v>77</v>
      </c>
      <c r="E52" s="1004"/>
      <c r="F52" s="1002"/>
      <c r="G52" s="1002"/>
      <c r="H52" s="939">
        <f>IF(C52&lt;&gt;"",'[2]CBL Score Standard'!$D108,IF(D52&lt;&gt;"",SUM('[2]CBL Score Standard'!$D108:$E108),IF(E52&lt;&gt;"",SUM('[2]CBL Score Standard'!$D108:$F108),IF(F52&lt;&gt;"",SUM('[2]CBL Score Standard'!$D108:$G108),IF(G52&lt;&gt;"",SUM('[2]CBL Score Standard'!$D108:$H108,0))))))</f>
        <v>0.13742071881606766</v>
      </c>
      <c r="K52" s="1029"/>
      <c r="L52" s="1029"/>
      <c r="M52" s="934" t="s">
        <v>7</v>
      </c>
      <c r="N52" s="889" t="s">
        <v>55</v>
      </c>
      <c r="O52" s="925" t="s">
        <v>1</v>
      </c>
      <c r="P52" s="611"/>
      <c r="Q52" s="154"/>
      <c r="R52" s="155"/>
      <c r="S52" s="394" t="s">
        <v>264</v>
      </c>
      <c r="T52" s="394" t="s">
        <v>72</v>
      </c>
      <c r="U52" s="999">
        <v>44104</v>
      </c>
      <c r="V52" s="997" t="s">
        <v>374</v>
      </c>
      <c r="W52" s="997"/>
      <c r="X52" s="997"/>
      <c r="Y52" s="908" t="s">
        <v>635</v>
      </c>
      <c r="Z52" s="981">
        <f t="shared" si="13"/>
        <v>0</v>
      </c>
      <c r="AA52" s="982"/>
      <c r="AB52" s="982"/>
      <c r="AC52" s="982"/>
      <c r="AD52" s="982"/>
      <c r="AE52" s="980"/>
      <c r="AF52" s="980"/>
      <c r="AG52" s="980"/>
      <c r="AH52" s="980"/>
      <c r="AI52" s="980"/>
      <c r="AJ52" s="980"/>
    </row>
    <row r="53" spans="1:36" ht="41.4" x14ac:dyDescent="0.3">
      <c r="A53" s="940" t="s">
        <v>144</v>
      </c>
      <c r="B53" s="933" t="s">
        <v>187</v>
      </c>
      <c r="C53" s="1003"/>
      <c r="D53" s="1002" t="s">
        <v>77</v>
      </c>
      <c r="E53" s="1002"/>
      <c r="F53" s="1002"/>
      <c r="G53" s="1002"/>
      <c r="H53" s="939">
        <f>IF(C53&lt;&gt;"",'[2]CBL Score Standard'!$D109,IF(D53&lt;&gt;"",SUM('[2]CBL Score Standard'!$D109:$E109),IF(E53&lt;&gt;"",SUM('[2]CBL Score Standard'!$D109:$F109),IF(F53&lt;&gt;"",SUM('[2]CBL Score Standard'!$D109:$G109),IF(G53&lt;&gt;"",SUM('[2]CBL Score Standard'!$D109:$H109,0))))))</f>
        <v>4.6511627906976744E-2</v>
      </c>
      <c r="K53" s="1029"/>
      <c r="L53" s="1029"/>
      <c r="M53" s="934" t="s">
        <v>7</v>
      </c>
      <c r="N53" s="889" t="s">
        <v>55</v>
      </c>
      <c r="O53" s="925" t="s">
        <v>419</v>
      </c>
      <c r="P53" s="152" t="s">
        <v>145</v>
      </c>
      <c r="Q53" s="154" t="s">
        <v>420</v>
      </c>
      <c r="R53" s="155" t="s">
        <v>420</v>
      </c>
      <c r="S53" s="889" t="s">
        <v>264</v>
      </c>
      <c r="T53" s="998" t="s">
        <v>72</v>
      </c>
      <c r="U53" s="999">
        <v>43763</v>
      </c>
      <c r="V53" s="1001" t="s">
        <v>374</v>
      </c>
      <c r="W53" s="997"/>
      <c r="X53" s="997"/>
      <c r="Y53" s="973" t="s">
        <v>630</v>
      </c>
      <c r="Z53" s="981">
        <f t="shared" ca="1" si="13"/>
        <v>1</v>
      </c>
      <c r="AA53" s="982">
        <v>43763</v>
      </c>
      <c r="AB53" s="982">
        <f t="shared" ref="AB53:AB54" ca="1" si="16">TODAY()</f>
        <v>44144</v>
      </c>
      <c r="AC53" s="982"/>
      <c r="AD53" s="982"/>
      <c r="AE53" s="980"/>
      <c r="AF53" s="980"/>
      <c r="AG53" s="980"/>
      <c r="AH53" s="980"/>
      <c r="AI53" s="980"/>
      <c r="AJ53" s="980"/>
    </row>
    <row r="54" spans="1:36" ht="26.4" x14ac:dyDescent="0.3">
      <c r="A54" s="940" t="s">
        <v>144</v>
      </c>
      <c r="B54" s="933" t="s">
        <v>188</v>
      </c>
      <c r="C54" s="1003"/>
      <c r="D54" s="1002" t="s">
        <v>77</v>
      </c>
      <c r="E54" s="1002"/>
      <c r="F54" s="1002"/>
      <c r="G54" s="1002"/>
      <c r="H54" s="939">
        <f>IF(C54&lt;&gt;"",'[2]CBL Score Standard'!$D110,IF(D54&lt;&gt;"",SUM('[2]CBL Score Standard'!$D110:$E110),IF(E54&lt;&gt;"",SUM('[2]CBL Score Standard'!$D110:$F110),IF(F54&lt;&gt;"",SUM('[2]CBL Score Standard'!$D110:$G110),IF(G54&lt;&gt;"",SUM('[2]CBL Score Standard'!$D110:$H110,0))))))</f>
        <v>4.6511627906976744E-2</v>
      </c>
      <c r="K54" s="1029"/>
      <c r="L54" s="1029"/>
      <c r="M54" s="934" t="s">
        <v>7</v>
      </c>
      <c r="N54" s="889" t="s">
        <v>56</v>
      </c>
      <c r="O54" s="925" t="s">
        <v>421</v>
      </c>
      <c r="P54" s="152" t="s">
        <v>230</v>
      </c>
      <c r="Q54" s="154" t="s">
        <v>230</v>
      </c>
      <c r="R54" s="155" t="s">
        <v>230</v>
      </c>
      <c r="S54" s="889"/>
      <c r="T54" s="997"/>
      <c r="U54" s="997"/>
      <c r="V54" s="997" t="s">
        <v>374</v>
      </c>
      <c r="W54" s="997"/>
      <c r="X54" s="997"/>
      <c r="Y54" s="973" t="s">
        <v>628</v>
      </c>
      <c r="Z54" s="981">
        <f t="shared" ca="1" si="13"/>
        <v>2.5</v>
      </c>
      <c r="AA54" s="982">
        <v>43221</v>
      </c>
      <c r="AB54" s="982">
        <f t="shared" ca="1" si="16"/>
        <v>44144</v>
      </c>
      <c r="AC54" s="982"/>
      <c r="AD54" s="982"/>
      <c r="AE54" s="980"/>
      <c r="AF54" s="980"/>
      <c r="AG54" s="980"/>
      <c r="AH54" s="980"/>
      <c r="AI54" s="980"/>
      <c r="AJ54" s="980"/>
    </row>
    <row r="55" spans="1:36" s="883" customFormat="1" ht="27.6" x14ac:dyDescent="0.3">
      <c r="A55" s="940" t="s">
        <v>144</v>
      </c>
      <c r="B55" s="933" t="s">
        <v>189</v>
      </c>
      <c r="C55" s="1003"/>
      <c r="D55" s="1004" t="s">
        <v>77</v>
      </c>
      <c r="E55" s="1004"/>
      <c r="F55" s="1002"/>
      <c r="G55" s="1002"/>
      <c r="H55" s="939">
        <f>IF(C55&lt;&gt;"",'[2]CBL Score Standard'!$D111,IF(D55&lt;&gt;"",SUM('[2]CBL Score Standard'!$D111:$E111),IF(E55&lt;&gt;"",SUM('[2]CBL Score Standard'!$D111:$F111),IF(F55&lt;&gt;"",SUM('[2]CBL Score Standard'!$D111:$G111),IF(G55&lt;&gt;"",SUM('[2]CBL Score Standard'!$D111:$H111,0))))))</f>
        <v>2.3255813953488372E-2</v>
      </c>
      <c r="K55" s="1030"/>
      <c r="L55" s="1030"/>
      <c r="M55" s="934" t="s">
        <v>7</v>
      </c>
      <c r="N55" s="889" t="s">
        <v>54</v>
      </c>
      <c r="O55" s="925" t="s">
        <v>231</v>
      </c>
      <c r="P55" s="611">
        <v>43610</v>
      </c>
      <c r="Q55" s="152" t="s">
        <v>164</v>
      </c>
      <c r="R55" s="79" t="s">
        <v>165</v>
      </c>
      <c r="S55" s="889"/>
      <c r="T55" s="997"/>
      <c r="U55" s="997"/>
      <c r="V55" s="997" t="str">
        <f t="shared" si="12"/>
        <v/>
      </c>
      <c r="W55" s="997"/>
      <c r="X55" s="997"/>
      <c r="Y55" s="902" t="s">
        <v>232</v>
      </c>
      <c r="Z55" s="981">
        <f t="shared" si="13"/>
        <v>0</v>
      </c>
      <c r="AA55" s="982"/>
      <c r="AB55" s="982"/>
      <c r="AC55" s="982"/>
      <c r="AD55" s="982"/>
      <c r="AE55" s="980"/>
      <c r="AF55" s="980"/>
      <c r="AG55" s="980"/>
      <c r="AH55" s="980"/>
      <c r="AI55" s="980"/>
      <c r="AJ55" s="980"/>
    </row>
    <row r="56" spans="1:36" s="883" customFormat="1" x14ac:dyDescent="0.3">
      <c r="A56" s="940" t="s">
        <v>144</v>
      </c>
      <c r="B56" s="933" t="s">
        <v>190</v>
      </c>
      <c r="C56" s="1003"/>
      <c r="D56" s="1004" t="s">
        <v>77</v>
      </c>
      <c r="E56" s="1004"/>
      <c r="F56" s="1002"/>
      <c r="G56" s="1002"/>
      <c r="H56" s="939">
        <f>IF(C56&lt;&gt;"",'[2]CBL Score Standard'!$D112,IF(D56&lt;&gt;"",SUM('[2]CBL Score Standard'!$D112:$E112),IF(E56&lt;&gt;"",SUM('[2]CBL Score Standard'!$D112:$F112),IF(F56&lt;&gt;"",SUM('[2]CBL Score Standard'!$D112:$G112),IF(G56&lt;&gt;"",SUM('[2]CBL Score Standard'!$D112:$H112,0))))))</f>
        <v>2.3255813953488372E-2</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t="s">
        <v>77</v>
      </c>
      <c r="E57" s="1002"/>
      <c r="F57" s="1002"/>
      <c r="G57" s="1002"/>
      <c r="H57" s="939">
        <f>IF(C57&lt;&gt;"",'[2]CBL Score Standard'!$D113,IF(D57&lt;&gt;"",SUM('[2]CBL Score Standard'!$D113:$E113),IF(E57&lt;&gt;"",SUM('[2]CBL Score Standard'!$D113:$F113),IF(F57&lt;&gt;"",SUM('[2]CBL Score Standard'!$D113:$G113),IF(G57&lt;&gt;"",SUM('[2]CBL Score Standard'!$D113:$H113,0))))))</f>
        <v>4.6511627906976744E-2</v>
      </c>
      <c r="K57" s="1193" t="s">
        <v>233</v>
      </c>
      <c r="L57" s="1194"/>
      <c r="M57" s="1194"/>
      <c r="N57" s="1194"/>
      <c r="O57" s="1194"/>
      <c r="P57" s="1194"/>
      <c r="Q57" s="1194"/>
      <c r="R57" s="1194"/>
      <c r="S57" s="1194"/>
      <c r="T57" s="1194"/>
      <c r="U57" s="1194"/>
      <c r="V57" s="1194"/>
      <c r="W57" s="1194"/>
      <c r="X57" s="1194"/>
      <c r="Y57" s="1195"/>
      <c r="Z57" s="985"/>
      <c r="AA57" s="1026"/>
      <c r="AB57" s="1026"/>
      <c r="AC57" s="1026"/>
      <c r="AD57" s="1026"/>
      <c r="AE57" s="1026"/>
      <c r="AF57" s="1026"/>
      <c r="AG57" s="1026"/>
      <c r="AH57" s="1026"/>
      <c r="AI57" s="1026"/>
      <c r="AJ57" s="1026"/>
    </row>
    <row r="58" spans="1:36" ht="23.4" customHeight="1" x14ac:dyDescent="0.3">
      <c r="A58" s="940" t="s">
        <v>55</v>
      </c>
      <c r="B58" s="933" t="s">
        <v>419</v>
      </c>
      <c r="C58" s="1003"/>
      <c r="D58" s="1003"/>
      <c r="E58" s="132" t="s">
        <v>77</v>
      </c>
      <c r="F58" s="1002"/>
      <c r="G58" s="1002"/>
      <c r="H58" s="939">
        <f>IF(C58&lt;&gt;"",'[2]CBL Score Standard'!$D114,IF(D58&lt;&gt;"",SUM('[2]CBL Score Standard'!$D114:$E114),IF(E58&lt;&gt;"",SUM('[2]CBL Score Standard'!$D114:$F114),IF(F58&lt;&gt;"",SUM('[2]CBL Score Standard'!$D114:$G114),IF(G58&lt;&gt;"",SUM('[2]CBL Score Standard'!$D114:$H114,0))))))</f>
        <v>2.8169014084507043E-2</v>
      </c>
      <c r="K58" s="1211" t="s">
        <v>133</v>
      </c>
      <c r="L58" s="1211" t="s">
        <v>91</v>
      </c>
      <c r="M58" s="1182" t="s">
        <v>75</v>
      </c>
      <c r="N58" s="1184" t="s">
        <v>134</v>
      </c>
      <c r="O58" s="1184" t="s">
        <v>135</v>
      </c>
      <c r="P58" s="1039" t="s">
        <v>136</v>
      </c>
      <c r="Q58" s="1039" t="s">
        <v>137</v>
      </c>
      <c r="R58" s="1039" t="s">
        <v>138</v>
      </c>
      <c r="S58" s="1212" t="s">
        <v>139</v>
      </c>
      <c r="T58" s="1191" t="s">
        <v>344</v>
      </c>
      <c r="U58" s="1191" t="s">
        <v>342</v>
      </c>
      <c r="V58" s="1191" t="s">
        <v>343</v>
      </c>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940" t="s">
        <v>56</v>
      </c>
      <c r="B59" s="933" t="s">
        <v>421</v>
      </c>
      <c r="C59" s="1003"/>
      <c r="D59" s="1003"/>
      <c r="E59" s="1004" t="s">
        <v>77</v>
      </c>
      <c r="F59" s="1002"/>
      <c r="G59" s="1002"/>
      <c r="H59" s="939">
        <f>IF(C59&lt;&gt;"",'[2]CBL Score Standard'!$D115,IF(D59&lt;&gt;"",SUM('[2]CBL Score Standard'!$D115:$E115),IF(E59&lt;&gt;"",SUM('[2]CBL Score Standard'!$D115:$F115),IF(F59&lt;&gt;"",SUM('[2]CBL Score Standard'!$D115:$G115),IF(G59&lt;&gt;"",SUM('[2]CBL Score Standard'!$D115:$H115,0))))))</f>
        <v>1.4084507042253521E-2</v>
      </c>
      <c r="K59" s="1197"/>
      <c r="L59" s="1197"/>
      <c r="M59" s="1183"/>
      <c r="N59" s="1185"/>
      <c r="O59" s="1185"/>
      <c r="P59" s="148" t="s">
        <v>141</v>
      </c>
      <c r="Q59" s="1040"/>
      <c r="R59" s="1040"/>
      <c r="S59" s="1210"/>
      <c r="T59" s="1191"/>
      <c r="U59" s="1191"/>
      <c r="V59" s="1191"/>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206" t="s">
        <v>142</v>
      </c>
      <c r="L60" s="1206" t="s">
        <v>143</v>
      </c>
      <c r="M60" s="934" t="s">
        <v>8</v>
      </c>
      <c r="N60" s="910" t="s">
        <v>2</v>
      </c>
      <c r="O60" s="891" t="s">
        <v>234</v>
      </c>
      <c r="P60" s="911"/>
      <c r="Q60" s="909"/>
      <c r="R60" s="912"/>
      <c r="S60" s="889"/>
      <c r="T60" s="997"/>
      <c r="U60" s="997"/>
      <c r="V60" s="997" t="str">
        <f t="shared" ref="V60:V67" si="17">IF(AND(W60="Y",X60="Y"),"Passed",IF(T60="M","Passed", ""))</f>
        <v/>
      </c>
      <c r="W60" s="997"/>
      <c r="X60" s="997"/>
      <c r="Y60" s="908"/>
      <c r="Z60" s="981">
        <f t="shared" ref="Z60:Z67" si="18">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207"/>
      <c r="L61" s="1207"/>
      <c r="M61" s="934" t="s">
        <v>8</v>
      </c>
      <c r="N61" s="910" t="s">
        <v>63</v>
      </c>
      <c r="O61" s="891" t="s">
        <v>236</v>
      </c>
      <c r="P61" s="911"/>
      <c r="Q61" s="909"/>
      <c r="R61" s="912"/>
      <c r="S61" s="889"/>
      <c r="T61" s="997"/>
      <c r="U61" s="997"/>
      <c r="V61" s="997" t="str">
        <f t="shared" si="17"/>
        <v/>
      </c>
      <c r="W61" s="997"/>
      <c r="X61" s="997"/>
      <c r="Y61" s="908"/>
      <c r="Z61" s="981">
        <f t="shared" si="18"/>
        <v>0</v>
      </c>
      <c r="AA61" s="982"/>
      <c r="AB61" s="982"/>
      <c r="AC61" s="982"/>
      <c r="AD61" s="982"/>
      <c r="AE61" s="980"/>
      <c r="AF61" s="980"/>
      <c r="AG61" s="980"/>
      <c r="AH61" s="980"/>
      <c r="AI61" s="980"/>
      <c r="AJ61" s="980"/>
    </row>
    <row r="62" spans="1:36" x14ac:dyDescent="0.3">
      <c r="A62" s="940" t="s">
        <v>56</v>
      </c>
      <c r="B62" s="933" t="s">
        <v>67</v>
      </c>
      <c r="C62" s="1003"/>
      <c r="D62" s="1003"/>
      <c r="E62" s="1002" t="s">
        <v>77</v>
      </c>
      <c r="F62" s="1002"/>
      <c r="G62" s="1002"/>
      <c r="H62" s="939">
        <f>IF(C62&lt;&gt;"",'[2]CBL Score Standard'!$D118,IF(D62&lt;&gt;"",SUM('[2]CBL Score Standard'!$D118:$E118),IF(E62&lt;&gt;"",SUM('[2]CBL Score Standard'!$D118:$F118),IF(F62&lt;&gt;"",SUM('[2]CBL Score Standard'!$D118:$G118),IF(G62&lt;&gt;"",SUM('[2]CBL Score Standard'!$D118:$H118,0))))))</f>
        <v>2.8169014084507043E-2</v>
      </c>
      <c r="K62" s="1207"/>
      <c r="L62" s="1207"/>
      <c r="M62" s="934" t="s">
        <v>8</v>
      </c>
      <c r="N62" s="889" t="s">
        <v>56</v>
      </c>
      <c r="O62" s="891" t="s">
        <v>237</v>
      </c>
      <c r="P62" s="911"/>
      <c r="Q62" s="909"/>
      <c r="R62" s="912"/>
      <c r="S62" s="889"/>
      <c r="T62" s="997"/>
      <c r="U62" s="997"/>
      <c r="V62" s="997" t="str">
        <f t="shared" si="17"/>
        <v/>
      </c>
      <c r="W62" s="997"/>
      <c r="X62" s="997"/>
      <c r="Y62" s="908"/>
      <c r="Z62" s="981">
        <f t="shared" si="18"/>
        <v>0</v>
      </c>
      <c r="AA62" s="982"/>
      <c r="AB62" s="982"/>
      <c r="AC62" s="982"/>
      <c r="AD62" s="982"/>
      <c r="AE62" s="980"/>
      <c r="AF62" s="980"/>
      <c r="AG62" s="980"/>
      <c r="AH62" s="980"/>
      <c r="AI62" s="980"/>
      <c r="AJ62" s="980"/>
    </row>
    <row r="63" spans="1:36" ht="15" thickBot="1" x14ac:dyDescent="0.35">
      <c r="A63" s="941" t="s">
        <v>55</v>
      </c>
      <c r="B63" s="933" t="s">
        <v>1</v>
      </c>
      <c r="C63" s="1003"/>
      <c r="D63" s="1003"/>
      <c r="E63" s="1002" t="s">
        <v>77</v>
      </c>
      <c r="F63" s="1002"/>
      <c r="G63" s="1002"/>
      <c r="H63" s="939">
        <f>IF(C63&lt;&gt;"",'[2]CBL Score Standard'!$D119,IF(D63&lt;&gt;"",SUM('[2]CBL Score Standard'!$D119:$E119),IF(E63&lt;&gt;"",SUM('[2]CBL Score Standard'!$D119:$F119),IF(F63&lt;&gt;"",SUM('[2]CBL Score Standard'!$D119:$G119),IF(G63&lt;&gt;"",SUM('[2]CBL Score Standard'!$D119:$H119,0))))))</f>
        <v>2.8169014084507043E-2</v>
      </c>
      <c r="K63" s="1207"/>
      <c r="L63" s="1207"/>
      <c r="M63" s="934" t="s">
        <v>8</v>
      </c>
      <c r="N63" s="889" t="s">
        <v>55</v>
      </c>
      <c r="O63" s="891" t="s">
        <v>238</v>
      </c>
      <c r="P63" s="911"/>
      <c r="Q63" s="909"/>
      <c r="R63" s="912"/>
      <c r="S63" s="889"/>
      <c r="T63" s="997"/>
      <c r="U63" s="997"/>
      <c r="V63" s="997" t="str">
        <f t="shared" si="17"/>
        <v/>
      </c>
      <c r="W63" s="997"/>
      <c r="X63" s="997"/>
      <c r="Y63" s="908"/>
      <c r="Z63" s="981">
        <f t="shared" si="18"/>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2.7042253521126765</v>
      </c>
      <c r="K64" s="1207"/>
      <c r="L64" s="1207"/>
      <c r="M64" s="934" t="s">
        <v>8</v>
      </c>
      <c r="N64" s="910" t="s">
        <v>53</v>
      </c>
      <c r="O64" s="891" t="s">
        <v>239</v>
      </c>
      <c r="P64" s="911"/>
      <c r="Q64" s="909"/>
      <c r="R64" s="912"/>
      <c r="S64" s="889"/>
      <c r="T64" s="997"/>
      <c r="U64" s="997"/>
      <c r="V64" s="997" t="str">
        <f t="shared" si="17"/>
        <v/>
      </c>
      <c r="W64" s="997"/>
      <c r="X64" s="997"/>
      <c r="Y64" s="908"/>
      <c r="Z64" s="981">
        <f t="shared" si="18"/>
        <v>0</v>
      </c>
      <c r="AA64" s="982"/>
      <c r="AB64" s="982"/>
      <c r="AC64" s="982"/>
      <c r="AD64" s="982"/>
      <c r="AE64" s="980"/>
      <c r="AF64" s="980"/>
      <c r="AG64" s="980"/>
      <c r="AH64" s="980"/>
      <c r="AI64" s="980"/>
      <c r="AJ64" s="980"/>
    </row>
    <row r="65" spans="1:36" ht="28.2" thickBot="1" x14ac:dyDescent="0.35">
      <c r="A65" s="942" t="s">
        <v>83</v>
      </c>
      <c r="B65" s="943"/>
      <c r="C65" s="954">
        <v>1</v>
      </c>
      <c r="D65" s="954">
        <v>1</v>
      </c>
      <c r="E65" s="954">
        <v>0.77419354838709675</v>
      </c>
      <c r="F65" s="954">
        <v>0</v>
      </c>
      <c r="G65" s="954">
        <v>0</v>
      </c>
      <c r="H65" s="944">
        <v>2</v>
      </c>
      <c r="K65" s="1207"/>
      <c r="L65" s="1207"/>
      <c r="M65" s="934" t="s">
        <v>8</v>
      </c>
      <c r="N65" s="910" t="s">
        <v>59</v>
      </c>
      <c r="O65" s="891" t="s">
        <v>240</v>
      </c>
      <c r="P65" s="911"/>
      <c r="Q65" s="909"/>
      <c r="R65" s="912"/>
      <c r="S65" s="889"/>
      <c r="T65" s="997"/>
      <c r="U65" s="997"/>
      <c r="V65" s="997" t="str">
        <f t="shared" si="17"/>
        <v/>
      </c>
      <c r="W65" s="997"/>
      <c r="X65" s="997"/>
      <c r="Y65" s="908"/>
      <c r="Z65" s="981">
        <f t="shared" si="18"/>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2</v>
      </c>
      <c r="K66" s="1207"/>
      <c r="L66" s="1207"/>
      <c r="M66" s="934" t="s">
        <v>8</v>
      </c>
      <c r="N66" s="910" t="s">
        <v>55</v>
      </c>
      <c r="O66" s="891" t="s">
        <v>515</v>
      </c>
      <c r="P66" s="911"/>
      <c r="Q66" s="909"/>
      <c r="R66" s="912"/>
      <c r="S66" s="889"/>
      <c r="T66" s="997"/>
      <c r="U66" s="997"/>
      <c r="V66" s="997" t="str">
        <f t="shared" si="17"/>
        <v/>
      </c>
      <c r="W66" s="997"/>
      <c r="X66" s="997"/>
      <c r="Y66" s="908"/>
      <c r="Z66" s="981">
        <f t="shared" si="18"/>
        <v>0</v>
      </c>
      <c r="AA66" s="982"/>
      <c r="AB66" s="982"/>
      <c r="AC66" s="982"/>
      <c r="AD66" s="982"/>
      <c r="AE66" s="980"/>
      <c r="AF66" s="980"/>
      <c r="AG66" s="980"/>
      <c r="AH66" s="980"/>
      <c r="AI66" s="980"/>
      <c r="AJ66" s="980"/>
    </row>
    <row r="67" spans="1:36" ht="27.6" x14ac:dyDescent="0.3">
      <c r="C67" s="955"/>
      <c r="D67" s="955"/>
      <c r="E67" s="955"/>
      <c r="F67" s="955"/>
      <c r="G67" s="955"/>
      <c r="K67" s="1208"/>
      <c r="L67" s="1208"/>
      <c r="M67" s="934" t="s">
        <v>8</v>
      </c>
      <c r="N67" s="910" t="s">
        <v>149</v>
      </c>
      <c r="O67" s="891" t="s">
        <v>370</v>
      </c>
      <c r="P67" s="154" t="s">
        <v>145</v>
      </c>
      <c r="Q67" s="152" t="s">
        <v>217</v>
      </c>
      <c r="R67" s="79" t="s">
        <v>241</v>
      </c>
      <c r="S67" s="889"/>
      <c r="T67" s="997"/>
      <c r="U67" s="997"/>
      <c r="V67" s="997" t="str">
        <f t="shared" si="17"/>
        <v/>
      </c>
      <c r="W67" s="997"/>
      <c r="X67" s="997"/>
      <c r="Y67" s="899" t="s">
        <v>242</v>
      </c>
      <c r="Z67" s="981">
        <f t="shared" si="18"/>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93" t="s">
        <v>243</v>
      </c>
      <c r="L69" s="1194"/>
      <c r="M69" s="1194"/>
      <c r="N69" s="1194"/>
      <c r="O69" s="1194"/>
      <c r="P69" s="1194"/>
      <c r="Q69" s="1194"/>
      <c r="R69" s="1194"/>
      <c r="S69" s="1194"/>
      <c r="T69" s="1194"/>
      <c r="U69" s="1194"/>
      <c r="V69" s="1194"/>
      <c r="W69" s="1194"/>
      <c r="X69" s="1194"/>
      <c r="Y69" s="1195"/>
      <c r="Z69" s="985"/>
      <c r="AA69" s="1026"/>
      <c r="AB69" s="1026"/>
      <c r="AC69" s="1026"/>
      <c r="AD69" s="1026"/>
      <c r="AE69" s="1026"/>
      <c r="AF69" s="1026"/>
      <c r="AG69" s="1026"/>
      <c r="AH69" s="1026"/>
      <c r="AI69" s="1026"/>
      <c r="AJ69" s="1026"/>
    </row>
    <row r="70" spans="1:36" ht="23.4" customHeight="1" x14ac:dyDescent="0.3">
      <c r="C70" s="955"/>
      <c r="D70" s="955"/>
      <c r="E70" s="955"/>
      <c r="F70" s="955"/>
      <c r="G70" s="955"/>
      <c r="K70" s="1211" t="s">
        <v>133</v>
      </c>
      <c r="L70" s="1211" t="s">
        <v>91</v>
      </c>
      <c r="M70" s="1182" t="s">
        <v>75</v>
      </c>
      <c r="N70" s="1184" t="s">
        <v>134</v>
      </c>
      <c r="O70" s="1184" t="s">
        <v>135</v>
      </c>
      <c r="P70" s="1039" t="s">
        <v>136</v>
      </c>
      <c r="Q70" s="1039" t="s">
        <v>137</v>
      </c>
      <c r="R70" s="1039" t="s">
        <v>138</v>
      </c>
      <c r="S70" s="1212" t="s">
        <v>139</v>
      </c>
      <c r="T70" s="1191" t="s">
        <v>344</v>
      </c>
      <c r="U70" s="1191" t="s">
        <v>342</v>
      </c>
      <c r="V70" s="1191" t="s">
        <v>343</v>
      </c>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955"/>
      <c r="D71" s="955"/>
      <c r="E71" s="955"/>
      <c r="F71" s="955"/>
      <c r="G71" s="955"/>
      <c r="K71" s="1197"/>
      <c r="L71" s="1197"/>
      <c r="M71" s="1183"/>
      <c r="N71" s="1185"/>
      <c r="O71" s="1185"/>
      <c r="P71" s="148" t="s">
        <v>141</v>
      </c>
      <c r="Q71" s="1040"/>
      <c r="R71" s="1040"/>
      <c r="S71" s="1210"/>
      <c r="T71" s="1191"/>
      <c r="U71" s="1191"/>
      <c r="V71" s="1191"/>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C72" s="955"/>
      <c r="D72" s="955"/>
      <c r="E72" s="955"/>
      <c r="F72" s="955"/>
      <c r="G72" s="955"/>
      <c r="K72" s="1028" t="s">
        <v>142</v>
      </c>
      <c r="L72" s="1028" t="s">
        <v>143</v>
      </c>
      <c r="M72" s="934" t="s">
        <v>9</v>
      </c>
      <c r="N72" s="910" t="s">
        <v>235</v>
      </c>
      <c r="O72" s="891" t="s">
        <v>244</v>
      </c>
      <c r="P72" s="913"/>
      <c r="Q72" s="914"/>
      <c r="R72" s="915"/>
      <c r="S72" s="889"/>
      <c r="T72" s="997"/>
      <c r="U72" s="997"/>
      <c r="V72" s="997" t="str">
        <f>IF(AND(W72="Y",X72="Y"),"Passed",IF(T72="M","Passed", ""))</f>
        <v/>
      </c>
      <c r="W72" s="997"/>
      <c r="X72" s="997"/>
      <c r="Y72" s="916"/>
      <c r="Z72" s="981">
        <f t="shared" ref="Z72:Z75" si="19">DATEDIF(AA72,AB72,"m")/12+DATEDIF(AC72,AD72,"m")/12+DATEDIF(AE72,AF72,"m")/12+DATEDIF(AG72,AH72,"m")/12+DATEDIF(AI72,AJ72,"m")/12</f>
        <v>0</v>
      </c>
      <c r="AA72" s="982"/>
      <c r="AB72" s="982"/>
      <c r="AC72" s="982"/>
      <c r="AD72" s="982"/>
      <c r="AE72" s="980"/>
      <c r="AF72" s="980"/>
      <c r="AG72" s="980"/>
      <c r="AH72" s="980"/>
      <c r="AI72" s="980"/>
      <c r="AJ72" s="980"/>
    </row>
    <row r="73" spans="1:36" x14ac:dyDescent="0.3">
      <c r="C73" s="955"/>
      <c r="D73" s="955"/>
      <c r="E73" s="955"/>
      <c r="F73" s="955"/>
      <c r="G73" s="955"/>
      <c r="K73" s="1029"/>
      <c r="L73" s="1029"/>
      <c r="M73" s="934" t="s">
        <v>9</v>
      </c>
      <c r="N73" s="910" t="s">
        <v>229</v>
      </c>
      <c r="O73" s="891" t="s">
        <v>245</v>
      </c>
      <c r="P73" s="913"/>
      <c r="Q73" s="914"/>
      <c r="R73" s="915"/>
      <c r="S73" s="889"/>
      <c r="T73" s="997"/>
      <c r="U73" s="997"/>
      <c r="V73" s="997" t="str">
        <f>IF(AND(W73="Y",X73="Y"),"Passed",IF(T73="M","Passed", ""))</f>
        <v/>
      </c>
      <c r="W73" s="997"/>
      <c r="X73" s="997"/>
      <c r="Y73" s="916"/>
      <c r="Z73" s="981">
        <f t="shared" si="19"/>
        <v>0</v>
      </c>
      <c r="AA73" s="982"/>
      <c r="AB73" s="982"/>
      <c r="AC73" s="982"/>
      <c r="AD73" s="982"/>
      <c r="AE73" s="980"/>
      <c r="AF73" s="980"/>
      <c r="AG73" s="980"/>
      <c r="AH73" s="980"/>
      <c r="AI73" s="980"/>
      <c r="AJ73" s="980"/>
    </row>
    <row r="74" spans="1:36" ht="41.4" x14ac:dyDescent="0.3">
      <c r="C74" s="955"/>
      <c r="D74" s="955"/>
      <c r="E74" s="955"/>
      <c r="F74" s="955"/>
      <c r="G74" s="955"/>
      <c r="K74" s="1029"/>
      <c r="L74" s="1029"/>
      <c r="M74" s="934" t="s">
        <v>9</v>
      </c>
      <c r="N74" s="910" t="s">
        <v>3</v>
      </c>
      <c r="O74" s="891" t="s">
        <v>516</v>
      </c>
      <c r="P74" s="913"/>
      <c r="Q74" s="914"/>
      <c r="R74" s="915"/>
      <c r="S74" s="889"/>
      <c r="T74" s="997"/>
      <c r="U74" s="997"/>
      <c r="V74" s="997" t="str">
        <f>IF(AND(W74="Y",X74="Y"),"Passed",IF(T74="M","Passed", ""))</f>
        <v/>
      </c>
      <c r="W74" s="997"/>
      <c r="X74" s="997"/>
      <c r="Y74" s="916"/>
      <c r="Z74" s="981">
        <f t="shared" si="19"/>
        <v>0</v>
      </c>
      <c r="AA74" s="982"/>
      <c r="AB74" s="982"/>
      <c r="AC74" s="982"/>
      <c r="AD74" s="982"/>
      <c r="AE74" s="980"/>
      <c r="AF74" s="980"/>
      <c r="AG74" s="980"/>
      <c r="AH74" s="980"/>
      <c r="AI74" s="980"/>
      <c r="AJ74" s="980"/>
    </row>
    <row r="75" spans="1:36" ht="41.4" x14ac:dyDescent="0.3">
      <c r="C75" s="955"/>
      <c r="D75" s="955"/>
      <c r="E75" s="955"/>
      <c r="F75" s="955"/>
      <c r="G75" s="955"/>
      <c r="K75" s="1030"/>
      <c r="L75" s="1030"/>
      <c r="M75" s="934" t="s">
        <v>9</v>
      </c>
      <c r="N75" s="910" t="s">
        <v>3</v>
      </c>
      <c r="O75" s="891" t="s">
        <v>246</v>
      </c>
      <c r="P75" s="913"/>
      <c r="Q75" s="914"/>
      <c r="R75" s="915"/>
      <c r="S75" s="889"/>
      <c r="T75" s="997"/>
      <c r="U75" s="997"/>
      <c r="V75" s="997" t="str">
        <f>IF(AND(W75="Y",X75="Y"),"Passed",IF(T75="M","Passed", ""))</f>
        <v/>
      </c>
      <c r="W75" s="997"/>
      <c r="X75" s="997"/>
      <c r="Y75" s="916"/>
      <c r="Z75" s="981">
        <f t="shared" si="19"/>
        <v>0</v>
      </c>
      <c r="AA75" s="982"/>
      <c r="AB75" s="982"/>
      <c r="AC75" s="982"/>
      <c r="AD75" s="982"/>
      <c r="AE75" s="980"/>
      <c r="AF75" s="980"/>
      <c r="AG75" s="980"/>
      <c r="AH75" s="980"/>
      <c r="AI75" s="980"/>
      <c r="AJ75" s="980"/>
    </row>
    <row r="76" spans="1:36" x14ac:dyDescent="0.3">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C80" s="955"/>
      <c r="D80" s="955"/>
      <c r="E80" s="955"/>
      <c r="F80" s="955"/>
      <c r="G80" s="955"/>
    </row>
    <row r="81" spans="3:7" x14ac:dyDescent="0.3">
      <c r="C81" s="955"/>
      <c r="D81" s="955"/>
      <c r="E81" s="955"/>
      <c r="F81" s="955"/>
      <c r="G81" s="955"/>
    </row>
    <row r="82" spans="3:7" x14ac:dyDescent="0.3">
      <c r="C82" s="955"/>
      <c r="D82" s="955"/>
      <c r="E82" s="955"/>
      <c r="F82" s="955"/>
      <c r="G82" s="955"/>
    </row>
    <row r="83" spans="3:7" x14ac:dyDescent="0.3">
      <c r="C83" s="955"/>
      <c r="D83" s="955"/>
      <c r="E83" s="955"/>
      <c r="F83" s="955"/>
      <c r="G83" s="955"/>
    </row>
    <row r="84" spans="3:7" x14ac:dyDescent="0.3">
      <c r="C84" s="955"/>
      <c r="D84" s="955"/>
      <c r="E84" s="955"/>
      <c r="F84" s="955"/>
      <c r="G84" s="955"/>
    </row>
    <row r="85" spans="3:7" x14ac:dyDescent="0.3">
      <c r="C85" s="955"/>
      <c r="D85" s="955"/>
      <c r="E85" s="955"/>
      <c r="F85" s="955"/>
      <c r="G85" s="955"/>
    </row>
    <row r="86" spans="3:7" x14ac:dyDescent="0.3">
      <c r="C86" s="955"/>
      <c r="D86" s="955"/>
      <c r="E86" s="955"/>
      <c r="F86" s="955"/>
      <c r="G86" s="955"/>
    </row>
    <row r="87" spans="3:7" x14ac:dyDescent="0.3">
      <c r="C87" s="955"/>
      <c r="D87" s="955"/>
      <c r="E87" s="955"/>
      <c r="F87" s="955"/>
      <c r="G87" s="955"/>
    </row>
    <row r="88" spans="3:7" x14ac:dyDescent="0.3">
      <c r="C88" s="955"/>
      <c r="D88" s="955"/>
      <c r="E88" s="955"/>
      <c r="F88" s="955"/>
      <c r="G88" s="955"/>
    </row>
    <row r="89" spans="3:7" x14ac:dyDescent="0.3">
      <c r="C89" s="955"/>
      <c r="D89" s="955"/>
      <c r="E89" s="955"/>
      <c r="F89" s="955"/>
      <c r="G89" s="955"/>
    </row>
    <row r="90" spans="3:7" x14ac:dyDescent="0.3">
      <c r="C90" s="955"/>
      <c r="D90" s="955"/>
      <c r="E90" s="955"/>
      <c r="F90" s="955"/>
      <c r="G90" s="955"/>
    </row>
    <row r="91" spans="3:7" x14ac:dyDescent="0.3">
      <c r="C91" s="955"/>
      <c r="D91" s="955"/>
      <c r="E91" s="955"/>
      <c r="F91" s="955"/>
      <c r="G91" s="955"/>
    </row>
    <row r="92" spans="3:7" x14ac:dyDescent="0.3">
      <c r="C92" s="955"/>
      <c r="D92" s="955"/>
      <c r="E92" s="955"/>
      <c r="F92" s="955"/>
      <c r="G92" s="955"/>
    </row>
    <row r="93" spans="3:7" x14ac:dyDescent="0.3">
      <c r="C93" s="955"/>
      <c r="D93" s="955"/>
      <c r="E93" s="955"/>
      <c r="F93" s="955"/>
      <c r="G93" s="955"/>
    </row>
    <row r="94" spans="3:7" x14ac:dyDescent="0.3">
      <c r="C94" s="955"/>
      <c r="D94" s="955"/>
      <c r="E94" s="955"/>
      <c r="F94" s="955"/>
      <c r="G94" s="955"/>
    </row>
    <row r="95" spans="3:7" x14ac:dyDescent="0.3">
      <c r="C95" s="955"/>
      <c r="D95" s="955"/>
      <c r="E95" s="955"/>
      <c r="F95" s="955"/>
      <c r="G95" s="955"/>
    </row>
    <row r="96" spans="3:7" x14ac:dyDescent="0.3">
      <c r="C96" s="955"/>
      <c r="D96" s="955"/>
      <c r="E96" s="955"/>
      <c r="F96" s="955"/>
      <c r="G96" s="955"/>
    </row>
    <row r="97" spans="3:7" x14ac:dyDescent="0.3">
      <c r="C97" s="955"/>
      <c r="D97" s="955"/>
      <c r="E97" s="955"/>
      <c r="F97" s="955"/>
      <c r="G97" s="955"/>
    </row>
    <row r="98" spans="3:7" x14ac:dyDescent="0.3">
      <c r="C98" s="955"/>
      <c r="D98" s="955"/>
      <c r="E98" s="955"/>
      <c r="F98" s="955"/>
      <c r="G98" s="955"/>
    </row>
    <row r="99" spans="3:7" x14ac:dyDescent="0.3">
      <c r="C99" s="955"/>
      <c r="D99" s="955"/>
      <c r="E99" s="955"/>
      <c r="F99" s="955"/>
      <c r="G99" s="955"/>
    </row>
    <row r="100" spans="3:7" x14ac:dyDescent="0.3">
      <c r="C100" s="955"/>
      <c r="D100" s="955"/>
      <c r="E100" s="955"/>
      <c r="F100" s="955"/>
      <c r="G100" s="955"/>
    </row>
    <row r="101" spans="3:7" x14ac:dyDescent="0.3">
      <c r="C101" s="955"/>
      <c r="D101" s="955"/>
      <c r="E101" s="955"/>
      <c r="F101" s="955"/>
      <c r="G101" s="955"/>
    </row>
    <row r="102" spans="3:7" x14ac:dyDescent="0.3">
      <c r="C102" s="955"/>
      <c r="D102" s="955"/>
      <c r="E102" s="955"/>
      <c r="F102" s="955"/>
      <c r="G102" s="955"/>
    </row>
    <row r="103" spans="3:7" x14ac:dyDescent="0.3">
      <c r="C103" s="955"/>
      <c r="D103" s="955"/>
      <c r="E103" s="955"/>
      <c r="F103" s="955"/>
      <c r="G103" s="955"/>
    </row>
    <row r="104" spans="3:7" x14ac:dyDescent="0.3">
      <c r="C104" s="955"/>
      <c r="D104" s="955"/>
      <c r="E104" s="955"/>
      <c r="F104" s="955"/>
      <c r="G104" s="955"/>
    </row>
    <row r="105" spans="3:7" x14ac:dyDescent="0.3">
      <c r="C105" s="955"/>
      <c r="D105" s="955"/>
      <c r="E105" s="955"/>
      <c r="F105" s="955"/>
      <c r="G105" s="955"/>
    </row>
    <row r="106" spans="3:7" x14ac:dyDescent="0.3">
      <c r="C106" s="955"/>
      <c r="D106" s="955"/>
      <c r="E106" s="955"/>
      <c r="F106" s="955"/>
      <c r="G106" s="955"/>
    </row>
    <row r="107" spans="3:7" x14ac:dyDescent="0.3">
      <c r="C107" s="955"/>
      <c r="D107" s="955"/>
      <c r="E107" s="955"/>
      <c r="F107" s="955"/>
      <c r="G107" s="955"/>
    </row>
    <row r="108" spans="3:7" x14ac:dyDescent="0.3">
      <c r="C108" s="955"/>
      <c r="D108" s="955"/>
      <c r="E108" s="955"/>
      <c r="F108" s="955"/>
      <c r="G108" s="955"/>
    </row>
    <row r="109" spans="3:7" x14ac:dyDescent="0.3">
      <c r="C109" s="955"/>
      <c r="D109" s="955"/>
      <c r="E109" s="955"/>
      <c r="F109" s="955"/>
      <c r="G109" s="955"/>
    </row>
    <row r="110" spans="3:7" x14ac:dyDescent="0.3">
      <c r="C110" s="955"/>
      <c r="D110" s="955"/>
      <c r="E110" s="955"/>
      <c r="F110" s="955"/>
      <c r="G110" s="955"/>
    </row>
    <row r="111" spans="3:7" x14ac:dyDescent="0.3">
      <c r="C111" s="955"/>
      <c r="D111" s="955"/>
      <c r="E111" s="955"/>
      <c r="F111" s="955"/>
      <c r="G111" s="955"/>
    </row>
    <row r="112" spans="3:7" x14ac:dyDescent="0.3">
      <c r="C112" s="955"/>
      <c r="D112" s="955"/>
      <c r="E112" s="955"/>
      <c r="F112" s="955"/>
      <c r="G112" s="955"/>
    </row>
    <row r="113" spans="3:7" x14ac:dyDescent="0.3">
      <c r="C113" s="955"/>
      <c r="D113" s="955"/>
      <c r="E113" s="955"/>
      <c r="F113" s="955"/>
      <c r="G113" s="955"/>
    </row>
    <row r="114" spans="3:7" x14ac:dyDescent="0.3">
      <c r="C114" s="955"/>
      <c r="D114" s="955"/>
      <c r="E114" s="955"/>
      <c r="F114" s="955"/>
      <c r="G114" s="955"/>
    </row>
    <row r="115" spans="3:7" x14ac:dyDescent="0.3">
      <c r="C115" s="955"/>
      <c r="D115" s="955"/>
      <c r="E115" s="955"/>
      <c r="F115" s="955"/>
      <c r="G115" s="955"/>
    </row>
    <row r="116" spans="3:7" x14ac:dyDescent="0.3">
      <c r="C116" s="955"/>
      <c r="D116" s="955"/>
      <c r="E116" s="955"/>
      <c r="F116" s="955"/>
      <c r="G116" s="955"/>
    </row>
    <row r="117" spans="3:7" x14ac:dyDescent="0.3">
      <c r="C117" s="955"/>
      <c r="D117" s="955"/>
      <c r="E117" s="955"/>
      <c r="F117" s="955"/>
      <c r="G117" s="955"/>
    </row>
    <row r="118" spans="3:7" x14ac:dyDescent="0.3">
      <c r="C118" s="955"/>
      <c r="D118" s="955"/>
      <c r="E118" s="955"/>
      <c r="F118" s="955"/>
      <c r="G118" s="955"/>
    </row>
    <row r="119" spans="3:7" x14ac:dyDescent="0.3">
      <c r="C119" s="955"/>
      <c r="D119" s="955"/>
      <c r="E119" s="955"/>
      <c r="F119" s="955"/>
      <c r="G119" s="955"/>
    </row>
    <row r="120" spans="3:7" x14ac:dyDescent="0.3">
      <c r="C120" s="955"/>
      <c r="D120" s="955"/>
      <c r="E120" s="955"/>
      <c r="F120" s="955"/>
      <c r="G120" s="955"/>
    </row>
    <row r="121" spans="3:7" x14ac:dyDescent="0.3">
      <c r="C121" s="955"/>
      <c r="D121" s="955"/>
      <c r="E121" s="955"/>
      <c r="F121" s="955"/>
      <c r="G121" s="955"/>
    </row>
    <row r="122" spans="3:7" x14ac:dyDescent="0.3">
      <c r="C122" s="955"/>
      <c r="D122" s="955"/>
      <c r="E122" s="955"/>
      <c r="F122" s="955"/>
      <c r="G122" s="955"/>
    </row>
    <row r="123" spans="3:7" x14ac:dyDescent="0.3">
      <c r="C123" s="955"/>
      <c r="D123" s="955"/>
      <c r="E123" s="955"/>
      <c r="F123" s="955"/>
      <c r="G123" s="955"/>
    </row>
    <row r="124" spans="3:7" x14ac:dyDescent="0.3">
      <c r="C124" s="955"/>
      <c r="D124" s="955"/>
      <c r="E124" s="955"/>
      <c r="F124" s="955"/>
      <c r="G124" s="955"/>
    </row>
    <row r="125" spans="3:7" x14ac:dyDescent="0.3">
      <c r="C125" s="955"/>
      <c r="D125" s="955"/>
      <c r="E125" s="955"/>
      <c r="F125" s="955"/>
      <c r="G125" s="955"/>
    </row>
    <row r="126" spans="3:7" x14ac:dyDescent="0.3">
      <c r="C126" s="955"/>
      <c r="D126" s="955"/>
      <c r="E126" s="955"/>
      <c r="F126" s="955"/>
      <c r="G126" s="955"/>
    </row>
    <row r="127" spans="3:7" x14ac:dyDescent="0.3">
      <c r="C127" s="955"/>
      <c r="D127" s="955"/>
      <c r="E127" s="955"/>
      <c r="F127" s="955"/>
      <c r="G127" s="955"/>
    </row>
    <row r="128" spans="3: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mergeCells count="85">
    <mergeCell ref="N70:N71"/>
    <mergeCell ref="O70:O71"/>
    <mergeCell ref="AE70:AF70"/>
    <mergeCell ref="AG70:AH70"/>
    <mergeCell ref="AI70:AJ70"/>
    <mergeCell ref="T70:T71"/>
    <mergeCell ref="U70:U71"/>
    <mergeCell ref="V70:V71"/>
    <mergeCell ref="Z70:Z71"/>
    <mergeCell ref="AA70:AB70"/>
    <mergeCell ref="AC70:AD70"/>
    <mergeCell ref="S70:S71"/>
    <mergeCell ref="AI58:AJ58"/>
    <mergeCell ref="K60:K67"/>
    <mergeCell ref="L60:L67"/>
    <mergeCell ref="A64:G64"/>
    <mergeCell ref="A66:G66"/>
    <mergeCell ref="AE58:AF58"/>
    <mergeCell ref="AG58:AH58"/>
    <mergeCell ref="K69:Y69"/>
    <mergeCell ref="V58:V59"/>
    <mergeCell ref="Z58:Z59"/>
    <mergeCell ref="AA58:AB58"/>
    <mergeCell ref="AC58:AD58"/>
    <mergeCell ref="K70:K71"/>
    <mergeCell ref="L70:L71"/>
    <mergeCell ref="M70:M71"/>
    <mergeCell ref="AI38:AJ38"/>
    <mergeCell ref="K57:Y57"/>
    <mergeCell ref="K58:K59"/>
    <mergeCell ref="L58:L59"/>
    <mergeCell ref="M58:M59"/>
    <mergeCell ref="N58:N59"/>
    <mergeCell ref="O58:O59"/>
    <mergeCell ref="S58:S59"/>
    <mergeCell ref="T58:T59"/>
    <mergeCell ref="U58:U59"/>
    <mergeCell ref="V38:V39"/>
    <mergeCell ref="Z38:Z39"/>
    <mergeCell ref="AA38:AB38"/>
    <mergeCell ref="AC38:AD38"/>
    <mergeCell ref="AE38:AF38"/>
    <mergeCell ref="AG38:AH38"/>
    <mergeCell ref="AI17:AJ17"/>
    <mergeCell ref="K37:Y37"/>
    <mergeCell ref="K38:K39"/>
    <mergeCell ref="L38:L39"/>
    <mergeCell ref="M38:M39"/>
    <mergeCell ref="N38:N39"/>
    <mergeCell ref="O38:O39"/>
    <mergeCell ref="S38:S39"/>
    <mergeCell ref="T38:T39"/>
    <mergeCell ref="U38:U39"/>
    <mergeCell ref="V17:V18"/>
    <mergeCell ref="Z17:Z18"/>
    <mergeCell ref="AA17:AB17"/>
    <mergeCell ref="AC17:AD17"/>
    <mergeCell ref="AE17:AF17"/>
    <mergeCell ref="AG17:AH17"/>
    <mergeCell ref="AI2:AJ2"/>
    <mergeCell ref="K16:Y16"/>
    <mergeCell ref="K17:K18"/>
    <mergeCell ref="L17:L18"/>
    <mergeCell ref="M17:M18"/>
    <mergeCell ref="N17:N18"/>
    <mergeCell ref="O17:O18"/>
    <mergeCell ref="S17:S18"/>
    <mergeCell ref="T17:T18"/>
    <mergeCell ref="U17:U18"/>
    <mergeCell ref="V2:V3"/>
    <mergeCell ref="Z2:Z3"/>
    <mergeCell ref="AA2:AB2"/>
    <mergeCell ref="AC2:AD2"/>
    <mergeCell ref="AE2:AF2"/>
    <mergeCell ref="AG2:AH2"/>
    <mergeCell ref="A1:H1"/>
    <mergeCell ref="K1:Y1"/>
    <mergeCell ref="K2:K3"/>
    <mergeCell ref="L2:L3"/>
    <mergeCell ref="M2:M3"/>
    <mergeCell ref="N2:N3"/>
    <mergeCell ref="O2:O3"/>
    <mergeCell ref="S2:S3"/>
    <mergeCell ref="T2:T3"/>
    <mergeCell ref="U2:U3"/>
  </mergeCells>
  <conditionalFormatting sqref="E13">
    <cfRule type="containsText" dxfId="1545" priority="10" operator="containsText" text="N/A">
      <formula>NOT(ISERROR(SEARCH("N/A",E13)))</formula>
    </cfRule>
    <cfRule type="containsText" dxfId="1544" priority="11" operator="containsText" text="O">
      <formula>NOT(ISERROR(SEARCH("O",E13)))</formula>
    </cfRule>
    <cfRule type="containsText" dxfId="1543" priority="12" operator="containsText" text="M">
      <formula>NOT(ISERROR(SEARCH("M",E13)))</formula>
    </cfRule>
  </conditionalFormatting>
  <conditionalFormatting sqref="C46:G46">
    <cfRule type="containsText" dxfId="1542" priority="19" operator="containsText" text="O">
      <formula>NOT(ISERROR(SEARCH("O",C46)))</formula>
    </cfRule>
  </conditionalFormatting>
  <conditionalFormatting sqref="C46:G46">
    <cfRule type="containsText" dxfId="1541" priority="16" operator="containsText" text="N/A">
      <formula>NOT(ISERROR(SEARCH("N/A",C46)))</formula>
    </cfRule>
    <cfRule type="containsText" dxfId="1540" priority="17" operator="containsText" text="Blank">
      <formula>NOT(ISERROR(SEARCH("Blank",C46)))</formula>
    </cfRule>
    <cfRule type="containsText" dxfId="1539" priority="18" operator="containsText" text="M">
      <formula>NOT(ISERROR(SEARCH("M",C46)))</formula>
    </cfRule>
  </conditionalFormatting>
  <conditionalFormatting sqref="E12">
    <cfRule type="containsText" dxfId="1538" priority="13" operator="containsText" text="N/A">
      <formula>NOT(ISERROR(SEARCH("N/A",E12)))</formula>
    </cfRule>
    <cfRule type="containsText" dxfId="1537" priority="14" operator="containsText" text="O">
      <formula>NOT(ISERROR(SEARCH("O",E12)))</formula>
    </cfRule>
    <cfRule type="containsText" dxfId="1536" priority="15" operator="containsText" text="M">
      <formula>NOT(ISERROR(SEARCH("M",E12)))</formula>
    </cfRule>
  </conditionalFormatting>
  <conditionalFormatting sqref="C7:H7">
    <cfRule type="containsText" dxfId="1535" priority="7" operator="containsText" text="N/A">
      <formula>NOT(ISERROR(SEARCH("N/A",C7)))</formula>
    </cfRule>
    <cfRule type="containsText" dxfId="1534" priority="8" operator="containsText" text="Blank">
      <formula>NOT(ISERROR(SEARCH("Blank",C7)))</formula>
    </cfRule>
    <cfRule type="containsText" dxfId="1533" priority="9" operator="containsText" text="M">
      <formula>NOT(ISERROR(SEARCH("M",C7)))</formula>
    </cfRule>
  </conditionalFormatting>
  <conditionalFormatting sqref="Z4 Z51:Z55 Z40:Z43 Z45:Z49 Z19:Z35">
    <cfRule type="cellIs" dxfId="1532" priority="6" operator="greaterThan">
      <formula>0</formula>
    </cfRule>
  </conditionalFormatting>
  <conditionalFormatting sqref="Z5:Z14">
    <cfRule type="cellIs" dxfId="1531" priority="5" operator="greaterThan">
      <formula>0</formula>
    </cfRule>
  </conditionalFormatting>
  <conditionalFormatting sqref="Z60:Z67">
    <cfRule type="cellIs" dxfId="1530" priority="4" operator="greaterThan">
      <formula>0</formula>
    </cfRule>
  </conditionalFormatting>
  <conditionalFormatting sqref="Z72:Z75">
    <cfRule type="cellIs" dxfId="1529" priority="3" operator="greaterThan">
      <formula>0</formula>
    </cfRule>
  </conditionalFormatting>
  <conditionalFormatting sqref="Z50">
    <cfRule type="cellIs" dxfId="1528" priority="2" operator="greaterThan">
      <formula>0</formula>
    </cfRule>
  </conditionalFormatting>
  <conditionalFormatting sqref="Z44">
    <cfRule type="cellIs" dxfId="1527" priority="1" operator="greaterThan">
      <formula>0</formula>
    </cfRule>
  </conditionalFormatting>
  <dataValidations count="3">
    <dataValidation type="list" allowBlank="1" showInputMessage="1" showErrorMessage="1" sqref="V1:V79">
      <formula1>"Passed, Failed, N/A"</formula1>
    </dataValidation>
    <dataValidation type="list" allowBlank="1" showInputMessage="1" showErrorMessage="1" sqref="T1:T79">
      <formula1>"M, O, N/A"</formula1>
    </dataValidation>
    <dataValidation type="list" allowBlank="1" showInputMessage="1" showErrorMessage="1" sqref="W1:W79">
      <formula1>"Y, N"</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scale="34" fitToHeight="0" orientation="landscape" r:id="rId19"/>
  <drawing r:id="rId20"/>
  <legacyDrawing r:id="rId21"/>
  <controls>
    <mc:AlternateContent xmlns:mc="http://schemas.openxmlformats.org/markup-compatibility/2006">
      <mc:Choice Requires="x14">
        <control shapeId="1146882" r:id="rId22" name="CommandButton2">
          <controlPr defaultSize="0" autoLine="0" r:id="rId23">
            <anchor moveWithCells="1">
              <from>
                <xdr:col>8</xdr:col>
                <xdr:colOff>76200</xdr:colOff>
                <xdr:row>42</xdr:row>
                <xdr:rowOff>0</xdr:rowOff>
              </from>
              <to>
                <xdr:col>9</xdr:col>
                <xdr:colOff>396240</xdr:colOff>
                <xdr:row>42</xdr:row>
                <xdr:rowOff>449580</xdr:rowOff>
              </to>
            </anchor>
          </controlPr>
        </control>
      </mc:Choice>
      <mc:Fallback>
        <control shapeId="1146882" r:id="rId22" name="CommandButton2"/>
      </mc:Fallback>
    </mc:AlternateContent>
    <mc:AlternateContent xmlns:mc="http://schemas.openxmlformats.org/markup-compatibility/2006">
      <mc:Choice Requires="x14">
        <control shapeId="1146881" r:id="rId24" name="CommandButton1">
          <controlPr defaultSize="0" autoLine="0" r:id="rId25">
            <anchor moveWithCells="1">
              <from>
                <xdr:col>8</xdr:col>
                <xdr:colOff>114300</xdr:colOff>
                <xdr:row>30</xdr:row>
                <xdr:rowOff>0</xdr:rowOff>
              </from>
              <to>
                <xdr:col>9</xdr:col>
                <xdr:colOff>403860</xdr:colOff>
                <xdr:row>31</xdr:row>
                <xdr:rowOff>0</xdr:rowOff>
              </to>
            </anchor>
          </controlPr>
        </control>
      </mc:Choice>
      <mc:Fallback>
        <control shapeId="1146881" r:id="rId24" name="CommandButton1"/>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8">
    <tabColor theme="7" tint="0.79998168889431442"/>
    <pageSetUpPr fitToPage="1"/>
  </sheetPr>
  <dimension ref="A1:AN196"/>
  <sheetViews>
    <sheetView showGridLines="0" topLeftCell="A55" zoomScale="85" zoomScaleNormal="85" workbookViewId="0">
      <selection activeCell="E17" sqref="E17"/>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26.109375" style="883" customWidth="1"/>
    <col min="19" max="19" width="37" style="883" customWidth="1"/>
    <col min="20" max="20" width="7.5546875" style="883" customWidth="1"/>
    <col min="21" max="21" width="11" style="883" customWidth="1"/>
    <col min="22" max="22" width="10.44140625" style="883" bestFit="1" customWidth="1"/>
    <col min="23" max="23" width="12.44140625" style="883" customWidth="1"/>
    <col min="24" max="24" width="15.109375" style="883" customWidth="1"/>
    <col min="25" max="25" width="36.5546875" style="883" bestFit="1" customWidth="1"/>
    <col min="26" max="40" width="9.109375" style="883"/>
    <col min="41" max="16384" width="9.109375" style="884"/>
  </cols>
  <sheetData>
    <row r="1" spans="1:36" ht="23.4" x14ac:dyDescent="0.45">
      <c r="A1" s="1188" t="s">
        <v>82</v>
      </c>
      <c r="B1" s="1189"/>
      <c r="C1" s="1189"/>
      <c r="D1" s="1189"/>
      <c r="E1" s="1189"/>
      <c r="F1" s="1189"/>
      <c r="G1" s="1189"/>
      <c r="H1" s="1189"/>
      <c r="K1" s="1218" t="s">
        <v>405</v>
      </c>
      <c r="L1" s="1219"/>
      <c r="M1" s="1219"/>
      <c r="N1" s="1219"/>
      <c r="O1" s="1219"/>
      <c r="P1" s="1219"/>
      <c r="Q1" s="1219"/>
      <c r="R1" s="1219"/>
      <c r="S1" s="1219"/>
      <c r="T1" s="1219"/>
      <c r="U1" s="1219"/>
      <c r="V1" s="1219"/>
      <c r="W1" s="1219"/>
      <c r="X1" s="1219"/>
      <c r="Y1" s="1220"/>
      <c r="Z1" s="985"/>
      <c r="AA1" s="1026"/>
      <c r="AB1" s="1026"/>
      <c r="AC1" s="1026"/>
      <c r="AD1" s="1026"/>
      <c r="AE1" s="1026"/>
      <c r="AF1" s="1026"/>
      <c r="AG1" s="1026"/>
      <c r="AH1" s="1026"/>
      <c r="AI1" s="1026"/>
      <c r="AJ1" s="1026"/>
    </row>
    <row r="2" spans="1:36" ht="41.4" x14ac:dyDescent="0.3">
      <c r="A2" s="932" t="s">
        <v>367</v>
      </c>
      <c r="B2" s="997" t="s">
        <v>265</v>
      </c>
      <c r="C2" s="884"/>
      <c r="D2" s="884"/>
      <c r="E2" s="884"/>
      <c r="F2" s="884"/>
      <c r="G2" s="884"/>
      <c r="H2" s="884"/>
      <c r="K2" s="1038" t="s">
        <v>133</v>
      </c>
      <c r="L2" s="1038" t="s">
        <v>91</v>
      </c>
      <c r="M2" s="1182" t="s">
        <v>75</v>
      </c>
      <c r="N2" s="1190" t="s">
        <v>134</v>
      </c>
      <c r="O2" s="1038" t="s">
        <v>135</v>
      </c>
      <c r="P2" s="1041" t="s">
        <v>136</v>
      </c>
      <c r="Q2" s="1041" t="s">
        <v>137</v>
      </c>
      <c r="R2" s="1041" t="s">
        <v>138</v>
      </c>
      <c r="S2" s="1036" t="s">
        <v>139</v>
      </c>
      <c r="T2" s="1191" t="s">
        <v>344</v>
      </c>
      <c r="U2" s="1191" t="s">
        <v>342</v>
      </c>
      <c r="V2" s="1191" t="s">
        <v>343</v>
      </c>
      <c r="W2" s="1027" t="s">
        <v>375</v>
      </c>
      <c r="X2" s="1027" t="s">
        <v>376</v>
      </c>
      <c r="Y2" s="1038"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42835</v>
      </c>
      <c r="C3" s="950"/>
      <c r="D3" s="884"/>
      <c r="E3" s="884"/>
      <c r="F3" s="884"/>
      <c r="G3" s="884"/>
      <c r="H3" s="884"/>
      <c r="K3" s="1031"/>
      <c r="L3" s="1031"/>
      <c r="M3" s="1183"/>
      <c r="N3" s="1185"/>
      <c r="O3" s="1031"/>
      <c r="P3" s="148" t="s">
        <v>141</v>
      </c>
      <c r="Q3" s="1040"/>
      <c r="R3" s="1040"/>
      <c r="S3" s="1036"/>
      <c r="T3" s="1191"/>
      <c r="U3" s="1191"/>
      <c r="V3" s="1191"/>
      <c r="W3" s="1027"/>
      <c r="X3" s="1027"/>
      <c r="Y3" s="1031"/>
      <c r="Z3" s="1187"/>
      <c r="AA3" s="1023" t="s">
        <v>672</v>
      </c>
      <c r="AB3" s="1023" t="s">
        <v>673</v>
      </c>
      <c r="AC3" s="1023" t="s">
        <v>672</v>
      </c>
      <c r="AD3" s="1023" t="s">
        <v>673</v>
      </c>
      <c r="AE3" s="1023" t="s">
        <v>672</v>
      </c>
      <c r="AF3" s="1023" t="s">
        <v>673</v>
      </c>
      <c r="AG3" s="1023" t="s">
        <v>672</v>
      </c>
      <c r="AH3" s="1023" t="s">
        <v>673</v>
      </c>
      <c r="AI3" s="1023" t="s">
        <v>672</v>
      </c>
      <c r="AJ3" s="1023" t="s">
        <v>673</v>
      </c>
    </row>
    <row r="4" spans="1:36" ht="12.75" customHeight="1" x14ac:dyDescent="0.3">
      <c r="A4" s="932" t="s">
        <v>368</v>
      </c>
      <c r="B4" s="949">
        <f ca="1">DATEDIF(B3,TODAY(),"D")/365</f>
        <v>3.5863013698630137</v>
      </c>
      <c r="C4" s="884"/>
      <c r="D4" s="884"/>
      <c r="E4" s="884"/>
      <c r="F4" s="884"/>
      <c r="G4" s="884"/>
      <c r="H4" s="884"/>
      <c r="K4" s="1028" t="s">
        <v>142</v>
      </c>
      <c r="L4" s="1028" t="s">
        <v>143</v>
      </c>
      <c r="M4" s="934" t="s">
        <v>5</v>
      </c>
      <c r="N4" s="929" t="s">
        <v>144</v>
      </c>
      <c r="O4" s="924" t="s">
        <v>372</v>
      </c>
      <c r="P4" s="149" t="s">
        <v>145</v>
      </c>
      <c r="Q4" s="149" t="s">
        <v>146</v>
      </c>
      <c r="R4" s="146" t="s">
        <v>147</v>
      </c>
      <c r="S4" s="889"/>
      <c r="T4" s="997"/>
      <c r="U4" s="997"/>
      <c r="V4" s="997" t="str">
        <f t="shared" ref="V4:V14" si="0">IF(AND(W4="Y",X4="Y"),"Passed",IF(T4="M","Passed", ""))</f>
        <v/>
      </c>
      <c r="W4" s="997"/>
      <c r="X4" s="997"/>
      <c r="Y4" s="1042" t="s">
        <v>148</v>
      </c>
      <c r="Z4" s="981">
        <f>DATEDIF(AA4,AB4,"m")/12+DATEDIF(AC4,AD4,"m")/12+DATEDIF(AE4,AF4,"m")/12+DATEDIF(AG4,AH4,"m")/12+DATEDIF(AI4,AJ4,"m")/12</f>
        <v>0</v>
      </c>
      <c r="AA4" s="982"/>
      <c r="AB4" s="982"/>
      <c r="AC4" s="982"/>
      <c r="AD4" s="982"/>
      <c r="AE4" s="980"/>
      <c r="AF4" s="980"/>
      <c r="AG4" s="980"/>
      <c r="AH4" s="980"/>
      <c r="AI4" s="980"/>
      <c r="AJ4" s="980"/>
    </row>
    <row r="5" spans="1:36" ht="12.75" customHeight="1" x14ac:dyDescent="0.3">
      <c r="A5" s="932" t="s">
        <v>387</v>
      </c>
      <c r="B5" s="949">
        <v>4.5</v>
      </c>
      <c r="C5" s="951"/>
      <c r="D5" s="884"/>
      <c r="E5" s="884"/>
      <c r="F5" s="884"/>
      <c r="G5" s="884"/>
      <c r="H5" s="884"/>
      <c r="K5" s="1029"/>
      <c r="L5" s="1029"/>
      <c r="M5" s="934" t="s">
        <v>5</v>
      </c>
      <c r="N5" s="929" t="s">
        <v>144</v>
      </c>
      <c r="O5" s="924" t="s">
        <v>373</v>
      </c>
      <c r="P5" s="150"/>
      <c r="Q5" s="151" t="s">
        <v>150</v>
      </c>
      <c r="R5" s="147" t="s">
        <v>151</v>
      </c>
      <c r="S5" s="889"/>
      <c r="T5" s="997"/>
      <c r="U5" s="997"/>
      <c r="V5" s="1001" t="s">
        <v>374</v>
      </c>
      <c r="W5" s="997"/>
      <c r="X5" s="997"/>
      <c r="Y5" s="1043"/>
      <c r="Z5" s="981">
        <f t="shared" ref="Z5:Z14" ca="1" si="1">DATEDIF(AA5,AB5,"m")/12+DATEDIF(AC5,AD5,"m")/12+DATEDIF(AE5,AF5,"m")/12+DATEDIF(AG5,AH5,"m")/12+DATEDIF(AI5,AJ5,"m")/12</f>
        <v>3.5</v>
      </c>
      <c r="AA5" s="982">
        <v>42852</v>
      </c>
      <c r="AB5" s="982">
        <f ca="1" xml:space="preserve"> TODAY()</f>
        <v>44144</v>
      </c>
      <c r="AC5" s="982"/>
      <c r="AD5" s="982"/>
      <c r="AE5" s="980"/>
      <c r="AF5" s="980"/>
      <c r="AG5" s="980"/>
      <c r="AH5" s="980"/>
      <c r="AI5" s="980"/>
      <c r="AJ5" s="980"/>
    </row>
    <row r="6" spans="1:36" ht="15" thickBot="1" x14ac:dyDescent="0.35">
      <c r="A6" s="932" t="s">
        <v>388</v>
      </c>
      <c r="B6" s="949">
        <f ca="1">B4+B5</f>
        <v>8.0863013698630137</v>
      </c>
      <c r="C6" s="951"/>
      <c r="K6" s="1029"/>
      <c r="L6" s="1029"/>
      <c r="M6" s="934" t="s">
        <v>5</v>
      </c>
      <c r="N6" s="891" t="s">
        <v>149</v>
      </c>
      <c r="O6" s="918" t="s">
        <v>149</v>
      </c>
      <c r="P6" s="150"/>
      <c r="Q6" s="152" t="s">
        <v>150</v>
      </c>
      <c r="R6" s="79" t="s">
        <v>151</v>
      </c>
      <c r="S6" s="889" t="s">
        <v>265</v>
      </c>
      <c r="T6" s="998" t="s">
        <v>72</v>
      </c>
      <c r="U6" s="999">
        <v>43755</v>
      </c>
      <c r="V6" s="1001" t="s">
        <v>374</v>
      </c>
      <c r="W6" s="997"/>
      <c r="X6" s="997"/>
      <c r="Y6" s="894" t="s">
        <v>152</v>
      </c>
      <c r="Z6" s="981">
        <f t="shared" ca="1" si="1"/>
        <v>3.5</v>
      </c>
      <c r="AA6" s="982">
        <v>42852</v>
      </c>
      <c r="AB6" s="982">
        <f ca="1" xml:space="preserve"> TODAY()</f>
        <v>44144</v>
      </c>
      <c r="AC6" s="982"/>
      <c r="AD6" s="982"/>
      <c r="AE6" s="980"/>
      <c r="AF6" s="980"/>
      <c r="AG6" s="980"/>
      <c r="AH6" s="980"/>
      <c r="AI6" s="980"/>
      <c r="AJ6" s="980"/>
    </row>
    <row r="7" spans="1:36" ht="28.2"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150"/>
      <c r="Q7" s="149" t="s">
        <v>247</v>
      </c>
      <c r="R7" s="146" t="s">
        <v>154</v>
      </c>
      <c r="S7" s="889"/>
      <c r="T7" s="997"/>
      <c r="U7" s="997"/>
      <c r="V7" s="997" t="str">
        <f t="shared" si="0"/>
        <v/>
      </c>
      <c r="W7" s="997"/>
      <c r="X7" s="997"/>
      <c r="Y7" s="1042" t="s">
        <v>248</v>
      </c>
      <c r="Z7" s="981">
        <f t="shared" si="1"/>
        <v>0</v>
      </c>
      <c r="AA7" s="982"/>
      <c r="AB7" s="982"/>
      <c r="AC7" s="982"/>
      <c r="AD7" s="982"/>
      <c r="AE7" s="980"/>
      <c r="AF7" s="980"/>
      <c r="AG7" s="980"/>
      <c r="AH7" s="980"/>
      <c r="AI7" s="980"/>
      <c r="AJ7" s="980"/>
    </row>
    <row r="8" spans="1:36" x14ac:dyDescent="0.3">
      <c r="A8" s="937" t="s">
        <v>56</v>
      </c>
      <c r="B8" s="938" t="s">
        <v>182</v>
      </c>
      <c r="C8" s="1003"/>
      <c r="D8" s="1002"/>
      <c r="E8" s="1002" t="s">
        <v>77</v>
      </c>
      <c r="F8" s="1002"/>
      <c r="G8" s="1002"/>
      <c r="H8" s="939">
        <f>IF(C8&lt;&gt;"",'[2]CBL Score Standard'!$D64,IF(D8&lt;&gt;"",SUM('[2]CBL Score Standard'!$D64:$E64),IF(E8&lt;&gt;"",SUM('[2]CBL Score Standard'!$D64:$F64),IF(F8&lt;&gt;"",SUM('[2]CBL Score Standard'!$D64:$G64),IF(G8&lt;&gt;"",SUM('[2]CBL Score Standard'!$D64:$H64,0))))))</f>
        <v>7.468064199148379E-2</v>
      </c>
      <c r="K8" s="1029"/>
      <c r="L8" s="1029"/>
      <c r="M8" s="934" t="s">
        <v>5</v>
      </c>
      <c r="N8" s="931" t="s">
        <v>144</v>
      </c>
      <c r="O8" s="896" t="s">
        <v>517</v>
      </c>
      <c r="P8" s="150"/>
      <c r="Q8" s="152" t="s">
        <v>153</v>
      </c>
      <c r="R8" s="79" t="s">
        <v>156</v>
      </c>
      <c r="S8" s="889"/>
      <c r="T8" s="997"/>
      <c r="U8" s="997"/>
      <c r="V8" s="997" t="str">
        <f t="shared" si="0"/>
        <v/>
      </c>
      <c r="W8" s="997"/>
      <c r="X8" s="997"/>
      <c r="Y8" s="897" t="s">
        <v>157</v>
      </c>
      <c r="Z8" s="981">
        <f t="shared" si="1"/>
        <v>0</v>
      </c>
      <c r="AA8" s="982"/>
      <c r="AB8" s="982"/>
      <c r="AC8" s="982"/>
      <c r="AD8" s="982"/>
      <c r="AE8" s="980"/>
      <c r="AF8" s="980"/>
      <c r="AG8" s="980"/>
      <c r="AH8" s="980"/>
      <c r="AI8" s="980"/>
      <c r="AJ8" s="980"/>
    </row>
    <row r="9" spans="1:36" x14ac:dyDescent="0.3">
      <c r="A9" s="940" t="s">
        <v>56</v>
      </c>
      <c r="B9" s="933" t="s">
        <v>427</v>
      </c>
      <c r="C9" s="1003"/>
      <c r="D9" s="1002"/>
      <c r="E9" s="1002"/>
      <c r="F9" s="1002" t="s">
        <v>77</v>
      </c>
      <c r="G9" s="1002"/>
      <c r="H9" s="939">
        <f>IF(C9&lt;&gt;"",'[2]CBL Score Standard'!$D65,IF(D9&lt;&gt;"",SUM('[2]CBL Score Standard'!$D65:$E65),IF(E9&lt;&gt;"",SUM('[2]CBL Score Standard'!$D65:$F65),IF(F9&lt;&gt;"",SUM('[2]CBL Score Standard'!$D65:$G65),IF(G9&lt;&gt;"",SUM('[2]CBL Score Standard'!$D65:$H65,0))))))</f>
        <v>9.5957237736164644E-2</v>
      </c>
      <c r="K9" s="1029"/>
      <c r="L9" s="1029"/>
      <c r="M9" s="934" t="s">
        <v>5</v>
      </c>
      <c r="N9" s="931" t="s">
        <v>144</v>
      </c>
      <c r="O9" s="896" t="s">
        <v>661</v>
      </c>
      <c r="P9" s="150"/>
      <c r="Q9" s="152" t="s">
        <v>155</v>
      </c>
      <c r="R9" s="79" t="s">
        <v>158</v>
      </c>
      <c r="S9" s="889"/>
      <c r="T9" s="997"/>
      <c r="U9" s="997"/>
      <c r="V9" s="1001" t="s">
        <v>374</v>
      </c>
      <c r="W9" s="997"/>
      <c r="X9" s="997"/>
      <c r="Y9" s="894" t="s">
        <v>159</v>
      </c>
      <c r="Z9" s="981">
        <f t="shared" ca="1" si="1"/>
        <v>3.5</v>
      </c>
      <c r="AA9" s="982">
        <v>42852</v>
      </c>
      <c r="AB9" s="982">
        <f ca="1" xml:space="preserve"> TODAY()</f>
        <v>44144</v>
      </c>
      <c r="AC9" s="982"/>
      <c r="AD9" s="982"/>
      <c r="AE9" s="980"/>
      <c r="AF9" s="980"/>
      <c r="AG9" s="980"/>
      <c r="AH9" s="980"/>
      <c r="AI9" s="980"/>
      <c r="AJ9" s="980"/>
    </row>
    <row r="10" spans="1:36" x14ac:dyDescent="0.3">
      <c r="A10" s="940" t="s">
        <v>56</v>
      </c>
      <c r="B10" s="933" t="s">
        <v>663</v>
      </c>
      <c r="C10" s="1003"/>
      <c r="D10" s="1003"/>
      <c r="E10" s="1002"/>
      <c r="F10" s="1002" t="s">
        <v>77</v>
      </c>
      <c r="G10" s="1002"/>
      <c r="H10" s="939">
        <f>IF(C10&lt;&gt;"",'[2]CBL Score Standard'!$D66,IF(D10&lt;&gt;"",SUM('[2]CBL Score Standard'!$D66:$E66),IF(E10&lt;&gt;"",SUM('[2]CBL Score Standard'!$D66:$F66),IF(F10&lt;&gt;"",SUM('[2]CBL Score Standard'!$D66:$G66),IF(G10&lt;&gt;"",SUM('[2]CBL Score Standard'!$D66:$H66,0))))))</f>
        <v>4.9445609829187893E-2</v>
      </c>
      <c r="K10" s="1029"/>
      <c r="L10" s="1029"/>
      <c r="M10" s="934" t="s">
        <v>5</v>
      </c>
      <c r="N10" s="931" t="s">
        <v>144</v>
      </c>
      <c r="O10" s="896" t="s">
        <v>662</v>
      </c>
      <c r="P10" s="150"/>
      <c r="Q10" s="976" t="s">
        <v>659</v>
      </c>
      <c r="R10" s="976" t="s">
        <v>278</v>
      </c>
      <c r="S10" s="889"/>
      <c r="T10" s="997"/>
      <c r="U10" s="997"/>
      <c r="V10" s="997" t="str">
        <f t="shared" si="0"/>
        <v/>
      </c>
      <c r="W10" s="997"/>
      <c r="X10" s="997"/>
      <c r="Y10" s="899" t="s">
        <v>160</v>
      </c>
      <c r="Z10" s="981">
        <f t="shared" si="1"/>
        <v>0</v>
      </c>
      <c r="AA10" s="982"/>
      <c r="AB10" s="982"/>
      <c r="AC10" s="982"/>
      <c r="AD10" s="982"/>
      <c r="AE10" s="980"/>
      <c r="AF10" s="980"/>
      <c r="AG10" s="980"/>
      <c r="AH10" s="980"/>
      <c r="AI10" s="980"/>
      <c r="AJ10" s="980"/>
    </row>
    <row r="11" spans="1:36" x14ac:dyDescent="0.3">
      <c r="A11" s="940" t="s">
        <v>56</v>
      </c>
      <c r="B11" s="933" t="s">
        <v>215</v>
      </c>
      <c r="C11" s="1003"/>
      <c r="D11" s="1003"/>
      <c r="E11" s="1002"/>
      <c r="F11" s="1002" t="s">
        <v>77</v>
      </c>
      <c r="G11" s="1002"/>
      <c r="H11" s="939">
        <f>IF(C11&lt;&gt;"",'[2]CBL Score Standard'!$D67,IF(D11&lt;&gt;"",SUM('[2]CBL Score Standard'!$D67:$E67),IF(E11&lt;&gt;"",SUM('[2]CBL Score Standard'!$D67:$F67),IF(F11&lt;&gt;"",SUM('[2]CBL Score Standard'!$D67:$G67),IF(G11&lt;&gt;"",SUM('[2]CBL Score Standard'!$D67:$H67,0))))))</f>
        <v>4.9445609829187893E-2</v>
      </c>
      <c r="K11" s="1029"/>
      <c r="L11" s="1029"/>
      <c r="M11" s="934" t="s">
        <v>5</v>
      </c>
      <c r="N11" s="889" t="s">
        <v>31</v>
      </c>
      <c r="O11" s="925" t="s">
        <v>175</v>
      </c>
      <c r="P11" s="150"/>
      <c r="Q11" s="152" t="s">
        <v>383</v>
      </c>
      <c r="R11" s="79" t="s">
        <v>176</v>
      </c>
      <c r="S11" s="889"/>
      <c r="T11" s="997"/>
      <c r="U11" s="997"/>
      <c r="V11" s="997" t="str">
        <f t="shared" si="0"/>
        <v/>
      </c>
      <c r="W11" s="997"/>
      <c r="X11" s="997"/>
      <c r="Y11" s="897" t="s">
        <v>177</v>
      </c>
      <c r="Z11" s="981">
        <f t="shared" si="1"/>
        <v>0</v>
      </c>
      <c r="AA11" s="982"/>
      <c r="AB11" s="982"/>
      <c r="AC11" s="982"/>
      <c r="AD11" s="982"/>
      <c r="AE11" s="980"/>
      <c r="AF11" s="980"/>
      <c r="AG11" s="980"/>
      <c r="AH11" s="980"/>
      <c r="AI11" s="980"/>
      <c r="AJ11" s="980"/>
    </row>
    <row r="12" spans="1:36" x14ac:dyDescent="0.3">
      <c r="A12" s="940" t="s">
        <v>63</v>
      </c>
      <c r="B12" s="933" t="s">
        <v>236</v>
      </c>
      <c r="C12" s="1003"/>
      <c r="D12" s="1003"/>
      <c r="E12" s="1003"/>
      <c r="F12" s="1002"/>
      <c r="G12" s="1002"/>
      <c r="H12" s="939" t="b">
        <f>IF(C12&lt;&gt;"",'[2]CBL Score Standard'!$D68,IF(D12&lt;&gt;"",SUM('[2]CBL Score Standard'!$D68:$E68),IF(E12&lt;&gt;"",SUM('[2]CBL Score Standard'!$D68:$F68),IF(F12&lt;&gt;"",SUM('[2]CBL Score Standard'!$D68:$G68),IF(G12&lt;&gt;"",SUM('[2]CBL Score Standard'!$D68:$H68,0))))))</f>
        <v>0</v>
      </c>
      <c r="K12" s="1029"/>
      <c r="L12" s="1029"/>
      <c r="M12" s="934" t="s">
        <v>5</v>
      </c>
      <c r="N12" s="931" t="s">
        <v>31</v>
      </c>
      <c r="O12" s="896" t="s">
        <v>660</v>
      </c>
      <c r="P12" s="611">
        <v>43613</v>
      </c>
      <c r="Q12" s="152" t="s">
        <v>167</v>
      </c>
      <c r="R12" s="79" t="s">
        <v>168</v>
      </c>
      <c r="S12" s="889"/>
      <c r="T12" s="997"/>
      <c r="U12" s="997"/>
      <c r="V12" s="997" t="str">
        <f t="shared" si="0"/>
        <v/>
      </c>
      <c r="W12" s="997"/>
      <c r="X12" s="997"/>
      <c r="Y12" s="894"/>
      <c r="Z12" s="981">
        <f t="shared" si="1"/>
        <v>0</v>
      </c>
      <c r="AA12" s="982"/>
      <c r="AB12" s="982"/>
      <c r="AC12" s="982"/>
      <c r="AD12" s="982"/>
      <c r="AE12" s="980"/>
      <c r="AF12" s="980"/>
      <c r="AG12" s="980"/>
      <c r="AH12" s="980"/>
      <c r="AI12" s="980"/>
      <c r="AJ12" s="980"/>
    </row>
    <row r="13" spans="1:36"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152" t="s">
        <v>230</v>
      </c>
      <c r="Q13" s="152" t="s">
        <v>230</v>
      </c>
      <c r="R13" s="79" t="s">
        <v>230</v>
      </c>
      <c r="S13" s="889" t="s">
        <v>265</v>
      </c>
      <c r="T13" s="998" t="s">
        <v>72</v>
      </c>
      <c r="U13" s="999">
        <v>43756</v>
      </c>
      <c r="V13" s="1001" t="s">
        <v>374</v>
      </c>
      <c r="W13" s="997"/>
      <c r="X13" s="997"/>
      <c r="Y13" s="894" t="s">
        <v>169</v>
      </c>
      <c r="Z13" s="981">
        <f t="shared" si="1"/>
        <v>0</v>
      </c>
      <c r="AA13" s="982"/>
      <c r="AB13" s="982"/>
      <c r="AC13" s="982"/>
      <c r="AD13" s="982"/>
      <c r="AE13" s="980"/>
      <c r="AF13" s="980"/>
      <c r="AG13" s="980"/>
      <c r="AH13" s="980"/>
      <c r="AI13" s="980"/>
      <c r="AJ13" s="980"/>
    </row>
    <row r="14" spans="1:36" ht="27.6" x14ac:dyDescent="0.3">
      <c r="A14" s="940" t="s">
        <v>55</v>
      </c>
      <c r="B14" s="933" t="s">
        <v>694</v>
      </c>
      <c r="C14" s="1003"/>
      <c r="D14" s="1003"/>
      <c r="E14" s="1002" t="s">
        <v>77</v>
      </c>
      <c r="F14" s="1002"/>
      <c r="G14" s="1002"/>
      <c r="H14" s="939">
        <f>IF(C14&lt;&gt;"",'[2]CBL Score Standard'!$D70,IF(D14&lt;&gt;"",SUM('[2]CBL Score Standard'!$D70:$E70),IF(E14&lt;&gt;"",SUM('[2]CBL Score Standard'!$D70:$F70),IF(F14&lt;&gt;"",SUM('[2]CBL Score Standard'!$D70:$G70),IF(G14&lt;&gt;"",SUM('[2]CBL Score Standard'!$D70:$H70,0))))))</f>
        <v>2.8169014084507043E-2</v>
      </c>
      <c r="K14" s="1030"/>
      <c r="L14" s="1030"/>
      <c r="M14" s="934" t="s">
        <v>5</v>
      </c>
      <c r="N14" s="889" t="s">
        <v>41</v>
      </c>
      <c r="O14" s="923" t="s">
        <v>450</v>
      </c>
      <c r="P14" s="611">
        <v>43627</v>
      </c>
      <c r="Q14" s="152" t="s">
        <v>381</v>
      </c>
      <c r="R14" s="79" t="s">
        <v>382</v>
      </c>
      <c r="S14" s="889"/>
      <c r="T14" s="997"/>
      <c r="U14" s="997"/>
      <c r="V14" s="997" t="str">
        <f t="shared" si="0"/>
        <v/>
      </c>
      <c r="W14" s="997"/>
      <c r="X14" s="997"/>
      <c r="Y14" s="894" t="s">
        <v>163</v>
      </c>
      <c r="Z14" s="981">
        <f t="shared" si="1"/>
        <v>0</v>
      </c>
      <c r="AA14" s="982"/>
      <c r="AB14" s="982"/>
      <c r="AC14" s="982"/>
      <c r="AD14" s="982"/>
      <c r="AE14" s="980"/>
      <c r="AF14" s="980"/>
      <c r="AG14" s="980"/>
      <c r="AH14" s="980"/>
      <c r="AI14" s="980"/>
      <c r="AJ14" s="980"/>
    </row>
    <row r="15" spans="1:36" x14ac:dyDescent="0.3">
      <c r="A15" s="940" t="s">
        <v>55</v>
      </c>
      <c r="B15" s="933" t="s">
        <v>185</v>
      </c>
      <c r="C15" s="1003"/>
      <c r="D15" s="1002"/>
      <c r="E15" s="1002" t="s">
        <v>77</v>
      </c>
      <c r="F15" s="1002"/>
      <c r="G15" s="1002"/>
      <c r="H15" s="939">
        <f>IF(C15&lt;&gt;"",'[2]CBL Score Standard'!$D71,IF(D15&lt;&gt;"",SUM('[2]CBL Score Standard'!$D71:$E71),IF(E15&lt;&gt;"",SUM('[2]CBL Score Standard'!$D71:$F71),IF(F15&lt;&gt;"",SUM('[2]CBL Score Standard'!$D71:$G71),IF(G15&lt;&gt;"",SUM('[2]CBL Score Standard'!$D71:$H71,0))))))</f>
        <v>2.8169014084507043E-2</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D16" s="1003"/>
      <c r="E16" s="1006"/>
      <c r="F16" s="1003" t="s">
        <v>77</v>
      </c>
      <c r="G16" s="1003"/>
      <c r="H16" s="939">
        <f>IF(C16&lt;&gt;"",'[2]CBL Score Standard'!$D72,IF(D16&lt;&gt;"",SUM('[2]CBL Score Standard'!$D72:$E72),IF(E16&lt;&gt;"",SUM('[2]CBL Score Standard'!$D72:$F72),IF(F16&lt;&gt;"",SUM('[2]CBL Score Standard'!$D72:$G72),IF(G16&lt;&gt;"",SUM('[2]CBL Score Standard'!$D72:$H72,0))))))</f>
        <v>0</v>
      </c>
      <c r="K16" s="1032" t="s">
        <v>170</v>
      </c>
      <c r="L16" s="1033"/>
      <c r="M16" s="886"/>
      <c r="N16" s="1033"/>
      <c r="O16" s="1033"/>
      <c r="P16" s="156"/>
      <c r="Q16" s="156"/>
      <c r="R16" s="156"/>
      <c r="S16" s="1033"/>
      <c r="T16" s="1033"/>
      <c r="U16" s="1033"/>
      <c r="V16" s="1033"/>
      <c r="W16" s="1033"/>
      <c r="X16" s="1033"/>
      <c r="Y16" s="1034"/>
      <c r="Z16" s="985"/>
      <c r="AA16" s="1026"/>
      <c r="AB16" s="1026"/>
      <c r="AC16" s="1026"/>
      <c r="AD16" s="1026"/>
      <c r="AE16" s="1026"/>
      <c r="AF16" s="1026"/>
      <c r="AG16" s="1026"/>
      <c r="AH16" s="1026"/>
      <c r="AI16" s="1026"/>
      <c r="AJ16" s="1026"/>
    </row>
    <row r="17" spans="1:36" ht="41.4" x14ac:dyDescent="0.3">
      <c r="A17" s="940" t="s">
        <v>55</v>
      </c>
      <c r="B17" s="933" t="s">
        <v>194</v>
      </c>
      <c r="C17" s="1003"/>
      <c r="D17" s="1003"/>
      <c r="E17" s="1003"/>
      <c r="F17" s="1003"/>
      <c r="G17" s="1003"/>
      <c r="H17" s="939" t="b">
        <f>IF(C17&lt;&gt;"",'[2]CBL Score Standard'!$D73,IF(D17&lt;&gt;"",SUM('[2]CBL Score Standard'!$D73:$E73),IF(E17&lt;&gt;"",SUM('[2]CBL Score Standard'!$D73:$F73),IF(F17&lt;&gt;"",SUM('[2]CBL Score Standard'!$D73:$G73),IF(G17&lt;&gt;"",SUM('[2]CBL Score Standard'!$D73:$H73,0))))))</f>
        <v>0</v>
      </c>
      <c r="K17" s="1037" t="s">
        <v>133</v>
      </c>
      <c r="L17" s="1037" t="s">
        <v>91</v>
      </c>
      <c r="M17" s="1182" t="s">
        <v>75</v>
      </c>
      <c r="N17" s="1184" t="s">
        <v>134</v>
      </c>
      <c r="O17" s="1037" t="s">
        <v>135</v>
      </c>
      <c r="P17" s="1039" t="s">
        <v>136</v>
      </c>
      <c r="Q17" s="1039" t="s">
        <v>137</v>
      </c>
      <c r="R17" s="1039" t="s">
        <v>138</v>
      </c>
      <c r="S17" s="1035" t="s">
        <v>139</v>
      </c>
      <c r="T17" s="1191" t="s">
        <v>344</v>
      </c>
      <c r="U17" s="1191" t="s">
        <v>342</v>
      </c>
      <c r="V17" s="1191"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940" t="s">
        <v>55</v>
      </c>
      <c r="B18" s="933" t="s">
        <v>196</v>
      </c>
      <c r="C18" s="1003"/>
      <c r="D18" s="1003"/>
      <c r="E18" s="1003" t="s">
        <v>77</v>
      </c>
      <c r="F18" s="1003"/>
      <c r="G18" s="1003"/>
      <c r="H18" s="939">
        <f>IF(C18&lt;&gt;"",'[2]CBL Score Standard'!$D74,IF(D18&lt;&gt;"",SUM('[2]CBL Score Standard'!$D74:$E74),IF(E18&lt;&gt;"",SUM('[2]CBL Score Standard'!$D74:$F74),IF(F18&lt;&gt;"",SUM('[2]CBL Score Standard'!$D74:$G74),IF(G18&lt;&gt;"",SUM('[2]CBL Score Standard'!$D74:$H74,0))))))</f>
        <v>0</v>
      </c>
      <c r="K18" s="1031"/>
      <c r="L18" s="1031"/>
      <c r="M18" s="1183"/>
      <c r="N18" s="1190"/>
      <c r="O18" s="1031"/>
      <c r="P18" s="148" t="s">
        <v>141</v>
      </c>
      <c r="Q18" s="1040"/>
      <c r="R18" s="1040"/>
      <c r="S18" s="1036"/>
      <c r="T18" s="1191"/>
      <c r="U18" s="1191"/>
      <c r="V18" s="1191"/>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x14ac:dyDescent="0.3">
      <c r="A19" s="940" t="s">
        <v>55</v>
      </c>
      <c r="B19" s="933" t="s">
        <v>198</v>
      </c>
      <c r="C19" s="1003"/>
      <c r="D19" s="1003"/>
      <c r="E19" s="1003" t="s">
        <v>77</v>
      </c>
      <c r="F19" s="1003"/>
      <c r="G19" s="1003"/>
      <c r="H19" s="939">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49" t="s">
        <v>145</v>
      </c>
      <c r="Q19" s="152" t="s">
        <v>172</v>
      </c>
      <c r="R19" s="79" t="s">
        <v>173</v>
      </c>
      <c r="S19" s="889"/>
      <c r="T19" s="997"/>
      <c r="U19" s="997"/>
      <c r="V19" s="997" t="str">
        <f t="shared" ref="V19:V35" si="2">IF(AND(W19="Y",X19="Y"),"Passed",IF(T19="M","Passed", ""))</f>
        <v/>
      </c>
      <c r="W19" s="997"/>
      <c r="X19" s="997"/>
      <c r="Y19" s="897" t="s">
        <v>174</v>
      </c>
      <c r="Z19" s="981">
        <f t="shared" ref="Z19:Z35" si="3">DATEDIF(AA19,AB19,"m")/12+DATEDIF(AC19,AD19,"m")/12+DATEDIF(AE19,AF19,"m")/12+DATEDIF(AG19,AH19,"m")/12+DATEDIF(AI19,AJ19,"m")/12</f>
        <v>0</v>
      </c>
      <c r="AA19" s="982"/>
      <c r="AB19" s="982"/>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51"/>
      <c r="Q20" s="152" t="s">
        <v>179</v>
      </c>
      <c r="R20" s="79" t="s">
        <v>180</v>
      </c>
      <c r="S20" s="889"/>
      <c r="T20" s="997"/>
      <c r="U20" s="997"/>
      <c r="V20" s="997" t="str">
        <f t="shared" si="2"/>
        <v/>
      </c>
      <c r="W20" s="997"/>
      <c r="X20" s="997"/>
      <c r="Y20" s="897" t="s">
        <v>181</v>
      </c>
      <c r="Z20" s="981">
        <f t="shared" si="3"/>
        <v>0</v>
      </c>
      <c r="AA20" s="982"/>
      <c r="AB20" s="982"/>
      <c r="AC20" s="982"/>
      <c r="AD20" s="982"/>
      <c r="AE20" s="980"/>
      <c r="AF20" s="980"/>
      <c r="AG20" s="980"/>
      <c r="AH20" s="980"/>
      <c r="AI20" s="980"/>
      <c r="AJ20" s="980"/>
    </row>
    <row r="21" spans="1:36" x14ac:dyDescent="0.3">
      <c r="A21" s="940" t="s">
        <v>55</v>
      </c>
      <c r="B21" s="933" t="s">
        <v>664</v>
      </c>
      <c r="C21" s="1003"/>
      <c r="D21" s="1003"/>
      <c r="E21" s="1002" t="s">
        <v>77</v>
      </c>
      <c r="F21" s="1002"/>
      <c r="G21" s="1002"/>
      <c r="H21" s="939">
        <f>IF(C21&lt;&gt;"",'[2]CBL Score Standard'!$D77,IF(D21&lt;&gt;"",SUM('[2]CBL Score Standard'!$D77:$E77),IF(E21&lt;&gt;"",SUM('[2]CBL Score Standard'!$D77:$F77),IF(F21&lt;&gt;"",SUM('[2]CBL Score Standard'!$D77:$G77),IF(G21&lt;&gt;"",SUM('[2]CBL Score Standard'!$D77:$H77,0))))))</f>
        <v>2.8169014084507043E-2</v>
      </c>
      <c r="K21" s="1029"/>
      <c r="L21" s="1029"/>
      <c r="M21" s="934" t="s">
        <v>6</v>
      </c>
      <c r="N21" s="889" t="s">
        <v>56</v>
      </c>
      <c r="O21" s="923" t="s">
        <v>182</v>
      </c>
      <c r="P21" s="611">
        <v>43609</v>
      </c>
      <c r="Q21" s="152" t="s">
        <v>172</v>
      </c>
      <c r="R21" s="79" t="s">
        <v>183</v>
      </c>
      <c r="S21" s="889"/>
      <c r="T21" s="997"/>
      <c r="U21" s="997"/>
      <c r="V21" s="997" t="str">
        <f t="shared" si="2"/>
        <v/>
      </c>
      <c r="W21" s="997"/>
      <c r="X21" s="997"/>
      <c r="Y21" s="899" t="s">
        <v>184</v>
      </c>
      <c r="Z21" s="981">
        <f t="shared" si="3"/>
        <v>0</v>
      </c>
      <c r="AA21" s="982"/>
      <c r="AB21" s="982"/>
      <c r="AC21" s="982"/>
      <c r="AD21" s="982"/>
      <c r="AE21" s="980"/>
      <c r="AF21" s="980"/>
      <c r="AG21" s="980"/>
      <c r="AH21" s="980"/>
      <c r="AI21" s="980"/>
      <c r="AJ21" s="980"/>
    </row>
    <row r="22" spans="1:36" x14ac:dyDescent="0.3">
      <c r="A22" s="940" t="s">
        <v>55</v>
      </c>
      <c r="B22" s="933" t="s">
        <v>448</v>
      </c>
      <c r="C22" s="1003"/>
      <c r="D22" s="1003"/>
      <c r="E22" s="1005"/>
      <c r="F22" s="1002" t="s">
        <v>77</v>
      </c>
      <c r="G22" s="1002"/>
      <c r="H22" s="939">
        <f>IF(C22&lt;&gt;"",'[2]CBL Score Standard'!$D78,IF(D22&lt;&gt;"",SUM('[2]CBL Score Standard'!$D78:$E78),IF(E22&lt;&gt;"",SUM('[2]CBL Score Standard'!$D78:$F78),IF(F22&lt;&gt;"",SUM('[2]CBL Score Standard'!$D78:$G78),IF(G22&lt;&gt;"",SUM('[2]CBL Score Standard'!$D78:$H78,0))))))</f>
        <v>4.9445609829187893E-2</v>
      </c>
      <c r="K22" s="1029"/>
      <c r="L22" s="1029"/>
      <c r="M22" s="934" t="s">
        <v>6</v>
      </c>
      <c r="N22" s="889" t="s">
        <v>144</v>
      </c>
      <c r="O22" s="923" t="s">
        <v>187</v>
      </c>
      <c r="P22" s="150"/>
      <c r="Q22" s="152" t="s">
        <v>153</v>
      </c>
      <c r="R22" s="79" t="s">
        <v>156</v>
      </c>
      <c r="S22" s="889"/>
      <c r="T22" s="997"/>
      <c r="U22" s="997"/>
      <c r="V22" s="997" t="str">
        <f t="shared" si="2"/>
        <v/>
      </c>
      <c r="W22" s="997"/>
      <c r="X22" s="997"/>
      <c r="Y22" s="897" t="s">
        <v>157</v>
      </c>
      <c r="Z22" s="981">
        <f t="shared" si="3"/>
        <v>0</v>
      </c>
      <c r="AA22" s="982"/>
      <c r="AB22" s="982"/>
      <c r="AC22" s="982"/>
      <c r="AD22" s="982"/>
      <c r="AE22" s="980"/>
      <c r="AF22" s="980"/>
      <c r="AG22" s="980"/>
      <c r="AH22" s="980"/>
      <c r="AI22" s="980"/>
      <c r="AJ22" s="980"/>
    </row>
    <row r="23" spans="1:36" ht="12.75" customHeight="1" x14ac:dyDescent="0.3">
      <c r="A23" s="940" t="s">
        <v>55</v>
      </c>
      <c r="B23" s="933" t="s">
        <v>665</v>
      </c>
      <c r="C23" s="1003"/>
      <c r="D23" s="1003"/>
      <c r="E23" s="1005"/>
      <c r="F23" s="1002" t="s">
        <v>77</v>
      </c>
      <c r="G23" s="1002"/>
      <c r="H23" s="939">
        <f>IF(C23&lt;&gt;"",'[2]CBL Score Standard'!$D79,IF(D23&lt;&gt;"",SUM('[2]CBL Score Standard'!$D79:$E79),IF(E23&lt;&gt;"",SUM('[2]CBL Score Standard'!$D79:$F79),IF(F23&lt;&gt;"",SUM('[2]CBL Score Standard'!$D79:$G79),IF(G23&lt;&gt;"",SUM('[2]CBL Score Standard'!$D79:$H79,0))))))</f>
        <v>4.9445609829187893E-2</v>
      </c>
      <c r="K23" s="1029"/>
      <c r="L23" s="1029"/>
      <c r="M23" s="934" t="s">
        <v>6</v>
      </c>
      <c r="N23" s="889" t="s">
        <v>144</v>
      </c>
      <c r="O23" s="923" t="s">
        <v>188</v>
      </c>
      <c r="P23" s="150"/>
      <c r="Q23" s="152" t="s">
        <v>155</v>
      </c>
      <c r="R23" s="79" t="s">
        <v>158</v>
      </c>
      <c r="S23" s="889"/>
      <c r="T23" s="997"/>
      <c r="U23" s="997"/>
      <c r="V23" s="997" t="str">
        <f t="shared" si="2"/>
        <v/>
      </c>
      <c r="W23" s="997"/>
      <c r="X23" s="997"/>
      <c r="Y23" s="894" t="s">
        <v>159</v>
      </c>
      <c r="Z23" s="981">
        <f t="shared" si="3"/>
        <v>0</v>
      </c>
      <c r="AA23" s="982"/>
      <c r="AB23" s="982"/>
      <c r="AC23" s="982"/>
      <c r="AD23" s="982"/>
      <c r="AE23" s="980"/>
      <c r="AF23" s="980"/>
      <c r="AG23" s="980"/>
      <c r="AH23" s="980"/>
      <c r="AI23" s="980"/>
      <c r="AJ23" s="980"/>
    </row>
    <row r="24" spans="1:36" ht="12.75" customHeight="1" x14ac:dyDescent="0.3">
      <c r="A24" s="940" t="s">
        <v>55</v>
      </c>
      <c r="B24" s="933" t="s">
        <v>238</v>
      </c>
      <c r="C24" s="1003"/>
      <c r="D24" s="1003"/>
      <c r="E24" s="1003" t="s">
        <v>77</v>
      </c>
      <c r="F24" s="1002"/>
      <c r="G24" s="1002"/>
      <c r="H24" s="939">
        <f>IF(C24&lt;&gt;"",'[2]CBL Score Standard'!$D80,IF(D24&lt;&gt;"",SUM('[2]CBL Score Standard'!$D80:$E80),IF(E24&lt;&gt;"",SUM('[2]CBL Score Standard'!$D80:$F80),IF(F24&lt;&gt;"",SUM('[2]CBL Score Standard'!$D80:$G80),IF(G24&lt;&gt;"",SUM('[2]CBL Score Standard'!$D80:$H80,0))))))</f>
        <v>0</v>
      </c>
      <c r="K24" s="1029"/>
      <c r="L24" s="1029"/>
      <c r="M24" s="934" t="s">
        <v>6</v>
      </c>
      <c r="N24" s="889" t="s">
        <v>144</v>
      </c>
      <c r="O24" s="923" t="s">
        <v>189</v>
      </c>
      <c r="P24" s="150"/>
      <c r="Q24" s="976" t="s">
        <v>659</v>
      </c>
      <c r="R24" s="976" t="s">
        <v>278</v>
      </c>
      <c r="S24" s="889"/>
      <c r="T24" s="997"/>
      <c r="U24" s="997"/>
      <c r="V24" s="997" t="str">
        <f t="shared" si="2"/>
        <v/>
      </c>
      <c r="W24" s="997"/>
      <c r="X24" s="997"/>
      <c r="Y24" s="899" t="s">
        <v>160</v>
      </c>
      <c r="Z24" s="981">
        <f t="shared" si="3"/>
        <v>0</v>
      </c>
      <c r="AA24" s="982"/>
      <c r="AB24" s="982"/>
      <c r="AC24" s="982"/>
      <c r="AD24" s="982"/>
      <c r="AE24" s="980"/>
      <c r="AF24" s="980"/>
      <c r="AG24" s="980"/>
      <c r="AH24" s="980"/>
      <c r="AI24" s="980"/>
      <c r="AJ24" s="980"/>
    </row>
    <row r="25" spans="1:36" x14ac:dyDescent="0.3">
      <c r="A25" s="940" t="s">
        <v>55</v>
      </c>
      <c r="B25" s="933" t="s">
        <v>515</v>
      </c>
      <c r="C25" s="1003"/>
      <c r="D25" s="1003"/>
      <c r="E25" s="1003"/>
      <c r="F25" s="1002"/>
      <c r="G25" s="1002"/>
      <c r="H25" s="939" t="b">
        <f>IF(C25&lt;&gt;"",'[2]CBL Score Standard'!$D81,IF(D25&lt;&gt;"",SUM('[2]CBL Score Standard'!$D81:$E81),IF(E25&lt;&gt;"",SUM('[2]CBL Score Standard'!$D81:$F81),IF(F25&lt;&gt;"",SUM('[2]CBL Score Standard'!$D81:$G81),IF(G25&lt;&gt;"",SUM('[2]CBL Score Standard'!$D81:$H81,0))))))</f>
        <v>0</v>
      </c>
      <c r="K25" s="1029"/>
      <c r="L25" s="1029"/>
      <c r="M25" s="934" t="s">
        <v>6</v>
      </c>
      <c r="N25" s="889" t="s">
        <v>144</v>
      </c>
      <c r="O25" s="923" t="s">
        <v>190</v>
      </c>
      <c r="P25" s="150"/>
      <c r="Q25" s="152" t="s">
        <v>161</v>
      </c>
      <c r="R25" s="79" t="s">
        <v>162</v>
      </c>
      <c r="S25" s="889"/>
      <c r="T25" s="997"/>
      <c r="U25" s="997"/>
      <c r="V25" s="997" t="str">
        <f t="shared" si="2"/>
        <v/>
      </c>
      <c r="W25" s="997"/>
      <c r="X25" s="997"/>
      <c r="Y25" s="899" t="s">
        <v>163</v>
      </c>
      <c r="Z25" s="981">
        <f t="shared" si="3"/>
        <v>0</v>
      </c>
      <c r="AA25" s="982"/>
      <c r="AB25" s="982"/>
      <c r="AC25" s="982"/>
      <c r="AD25" s="982"/>
      <c r="AE25" s="980"/>
      <c r="AF25" s="980"/>
      <c r="AG25" s="980"/>
      <c r="AH25" s="980"/>
      <c r="AI25" s="980"/>
      <c r="AJ25" s="980"/>
    </row>
    <row r="26" spans="1:36" ht="26.4"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51"/>
      <c r="Q26" s="152" t="s">
        <v>164</v>
      </c>
      <c r="R26" s="79" t="s">
        <v>165</v>
      </c>
      <c r="S26" s="889"/>
      <c r="T26" s="997"/>
      <c r="U26" s="997"/>
      <c r="V26" s="997" t="str">
        <f t="shared" si="2"/>
        <v/>
      </c>
      <c r="W26" s="997"/>
      <c r="X26" s="997"/>
      <c r="Y26" s="899" t="s">
        <v>166</v>
      </c>
      <c r="Z26" s="981">
        <f t="shared" si="3"/>
        <v>0</v>
      </c>
      <c r="AA26" s="982"/>
      <c r="AB26" s="982"/>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923" t="s">
        <v>192</v>
      </c>
      <c r="P27" s="611">
        <v>43608</v>
      </c>
      <c r="Q27" s="152" t="s">
        <v>383</v>
      </c>
      <c r="R27" s="79" t="s">
        <v>341</v>
      </c>
      <c r="S27" s="70" t="s">
        <v>265</v>
      </c>
      <c r="T27" s="998" t="s">
        <v>72</v>
      </c>
      <c r="U27" s="1000">
        <v>43608</v>
      </c>
      <c r="V27" s="997" t="s">
        <v>374</v>
      </c>
      <c r="W27" s="997"/>
      <c r="X27" s="997"/>
      <c r="Y27" s="899" t="s">
        <v>193</v>
      </c>
      <c r="Z27" s="981">
        <f t="shared" ca="1" si="3"/>
        <v>1.0833333333333333</v>
      </c>
      <c r="AA27" s="982">
        <v>43735</v>
      </c>
      <c r="AB27" s="982">
        <f ca="1" xml:space="preserve"> TODAY()</f>
        <v>44144</v>
      </c>
      <c r="AC27" s="982"/>
      <c r="AD27" s="982"/>
      <c r="AE27" s="980"/>
      <c r="AF27" s="980"/>
      <c r="AG27" s="980"/>
      <c r="AH27" s="980"/>
      <c r="AI27" s="980"/>
      <c r="AJ27" s="980"/>
    </row>
    <row r="28" spans="1:36" ht="27.6" x14ac:dyDescent="0.3">
      <c r="A28" s="940" t="s">
        <v>59</v>
      </c>
      <c r="B28" s="933" t="s">
        <v>684</v>
      </c>
      <c r="C28" s="1003"/>
      <c r="D28" s="1003"/>
      <c r="E28" s="1005"/>
      <c r="F28" s="1002" t="s">
        <v>77</v>
      </c>
      <c r="G28" s="1002"/>
      <c r="H28" s="939">
        <f>IF(C28&lt;&gt;"",'[2]CBL Score Standard'!$D84,IF(D28&lt;&gt;"",SUM('[2]CBL Score Standard'!$D84:$E84),IF(E28&lt;&gt;"",SUM('[2]CBL Score Standard'!$D84:$F84),IF(F28&lt;&gt;"",SUM('[2]CBL Score Standard'!$D84:$G84),IF(G28&lt;&gt;"",SUM('[2]CBL Score Standard'!$D84:$H84,0))))))</f>
        <v>4.9445609829187893E-2</v>
      </c>
      <c r="K28" s="1029"/>
      <c r="L28" s="1029"/>
      <c r="M28" s="934" t="s">
        <v>6</v>
      </c>
      <c r="N28" s="889" t="s">
        <v>55</v>
      </c>
      <c r="O28" s="923" t="s">
        <v>194</v>
      </c>
      <c r="P28" s="611">
        <v>43544</v>
      </c>
      <c r="Q28" s="976" t="s">
        <v>649</v>
      </c>
      <c r="R28" s="976" t="s">
        <v>650</v>
      </c>
      <c r="S28" s="889"/>
      <c r="T28" s="997"/>
      <c r="U28" s="997"/>
      <c r="V28" s="997" t="str">
        <f t="shared" si="2"/>
        <v/>
      </c>
      <c r="W28" s="997"/>
      <c r="X28" s="997"/>
      <c r="Y28" s="899" t="s">
        <v>195</v>
      </c>
      <c r="Z28" s="981">
        <f t="shared" si="3"/>
        <v>0</v>
      </c>
      <c r="AA28" s="982"/>
      <c r="AB28" s="982"/>
      <c r="AC28" s="982"/>
      <c r="AD28" s="982"/>
      <c r="AE28" s="980"/>
      <c r="AF28" s="980"/>
      <c r="AG28" s="980"/>
      <c r="AH28" s="980"/>
      <c r="AI28" s="980"/>
      <c r="AJ28" s="980"/>
    </row>
    <row r="29" spans="1:36" ht="27.6" x14ac:dyDescent="0.3">
      <c r="A29" s="940" t="s">
        <v>59</v>
      </c>
      <c r="B29" s="933" t="s">
        <v>683</v>
      </c>
      <c r="C29" s="1003"/>
      <c r="D29" s="1003"/>
      <c r="E29" s="1005" t="s">
        <v>77</v>
      </c>
      <c r="F29" s="1002"/>
      <c r="G29" s="1002"/>
      <c r="H29" s="939">
        <f>IF(C29&lt;&gt;"",'[2]CBL Score Standard'!$D85,IF(D29&lt;&gt;"",SUM('[2]CBL Score Standard'!$D85:$E85),IF(E29&lt;&gt;"",SUM('[2]CBL Score Standard'!$D85:$F85),IF(F29&lt;&gt;"",SUM('[2]CBL Score Standard'!$D85:$G85),IF(G29&lt;&gt;"",SUM('[2]CBL Score Standard'!$D85:$H85,0))))))</f>
        <v>2.8169014084507043E-2</v>
      </c>
      <c r="K29" s="1029"/>
      <c r="L29" s="1029"/>
      <c r="M29" s="934" t="s">
        <v>6</v>
      </c>
      <c r="N29" s="889" t="s">
        <v>55</v>
      </c>
      <c r="O29" s="923" t="s">
        <v>196</v>
      </c>
      <c r="P29" s="149" t="s">
        <v>145</v>
      </c>
      <c r="Q29" s="976" t="s">
        <v>651</v>
      </c>
      <c r="R29" s="976" t="s">
        <v>652</v>
      </c>
      <c r="S29" s="889"/>
      <c r="T29" s="997"/>
      <c r="U29" s="997"/>
      <c r="V29" s="997" t="str">
        <f t="shared" si="2"/>
        <v/>
      </c>
      <c r="W29" s="997"/>
      <c r="X29" s="997"/>
      <c r="Y29" s="899" t="s">
        <v>197</v>
      </c>
      <c r="Z29" s="981">
        <f t="shared" si="3"/>
        <v>0</v>
      </c>
      <c r="AA29" s="982"/>
      <c r="AB29" s="982"/>
      <c r="AC29" s="982"/>
      <c r="AD29" s="982"/>
      <c r="AE29" s="980"/>
      <c r="AF29" s="980"/>
      <c r="AG29" s="980"/>
      <c r="AH29" s="980"/>
      <c r="AI29" s="980"/>
      <c r="AJ29" s="980"/>
    </row>
    <row r="30" spans="1:36" x14ac:dyDescent="0.3">
      <c r="A30" s="940" t="s">
        <v>149</v>
      </c>
      <c r="B30" s="933" t="s">
        <v>149</v>
      </c>
      <c r="C30" s="1002"/>
      <c r="D30" s="1002"/>
      <c r="E30" s="1005"/>
      <c r="F30" s="1002" t="s">
        <v>77</v>
      </c>
      <c r="G30" s="1002"/>
      <c r="H30" s="939">
        <f>IF(C30&lt;&gt;"",'[2]CBL Score Standard'!$D86,IF(D30&lt;&gt;"",SUM('[2]CBL Score Standard'!$D86:$E86),IF(E30&lt;&gt;"",SUM('[2]CBL Score Standard'!$D86:$F86),IF(F30&lt;&gt;"",SUM('[2]CBL Score Standard'!$D86:$G86),IF(G30&lt;&gt;"",SUM('[2]CBL Score Standard'!$D86:$H86,0))))))</f>
        <v>0.18686632864525554</v>
      </c>
      <c r="K30" s="1029"/>
      <c r="L30" s="1029"/>
      <c r="M30" s="934" t="s">
        <v>6</v>
      </c>
      <c r="N30" s="889" t="s">
        <v>55</v>
      </c>
      <c r="O30" s="923" t="s">
        <v>198</v>
      </c>
      <c r="P30" s="151"/>
      <c r="Q30" s="152" t="s">
        <v>199</v>
      </c>
      <c r="R30" s="79" t="s">
        <v>200</v>
      </c>
      <c r="S30" s="889"/>
      <c r="T30" s="997"/>
      <c r="U30" s="997"/>
      <c r="V30" s="997" t="str">
        <f t="shared" si="2"/>
        <v/>
      </c>
      <c r="W30" s="997"/>
      <c r="X30" s="997"/>
      <c r="Y30" s="902" t="s">
        <v>201</v>
      </c>
      <c r="Z30" s="981">
        <f t="shared" si="3"/>
        <v>0</v>
      </c>
      <c r="AA30" s="982"/>
      <c r="AB30" s="982"/>
      <c r="AC30" s="982"/>
      <c r="AD30" s="982"/>
      <c r="AE30" s="980"/>
      <c r="AF30" s="980"/>
      <c r="AG30" s="980"/>
      <c r="AH30" s="980"/>
      <c r="AI30" s="980"/>
      <c r="AJ30" s="980"/>
    </row>
    <row r="31" spans="1:36" x14ac:dyDescent="0.3">
      <c r="A31" s="940" t="s">
        <v>149</v>
      </c>
      <c r="B31" s="933" t="s">
        <v>370</v>
      </c>
      <c r="C31" s="1003"/>
      <c r="D31" s="1003"/>
      <c r="E31" s="1004"/>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923" t="s">
        <v>202</v>
      </c>
      <c r="P31" s="611">
        <v>43629</v>
      </c>
      <c r="Q31" s="152" t="s">
        <v>384</v>
      </c>
      <c r="R31" s="79" t="s">
        <v>385</v>
      </c>
      <c r="S31" s="889"/>
      <c r="T31" s="997"/>
      <c r="U31" s="997"/>
      <c r="V31" s="997" t="str">
        <f t="shared" si="2"/>
        <v/>
      </c>
      <c r="W31" s="997"/>
      <c r="X31" s="997"/>
      <c r="Y31" s="902" t="s">
        <v>203</v>
      </c>
      <c r="Z31" s="981">
        <f t="shared" si="3"/>
        <v>0</v>
      </c>
      <c r="AA31" s="982"/>
      <c r="AB31" s="982"/>
      <c r="AC31" s="982"/>
      <c r="AD31" s="982"/>
      <c r="AE31" s="980"/>
      <c r="AF31" s="980"/>
      <c r="AG31" s="980"/>
      <c r="AH31" s="980"/>
      <c r="AI31" s="980"/>
      <c r="AJ31" s="980"/>
    </row>
    <row r="32" spans="1:36" ht="26.4" x14ac:dyDescent="0.3">
      <c r="A32" s="940" t="s">
        <v>31</v>
      </c>
      <c r="B32" s="933" t="s">
        <v>660</v>
      </c>
      <c r="C32" s="1002"/>
      <c r="D32" s="1002"/>
      <c r="E32" s="1002" t="s">
        <v>77</v>
      </c>
      <c r="F32" s="1002"/>
      <c r="G32" s="1002"/>
      <c r="H32" s="939">
        <f>IF(C32&lt;&gt;"",'[2]CBL Score Standard'!$D88,IF(D32&lt;&gt;"",SUM('[2]CBL Score Standard'!$D88:$E88),IF(E32&lt;&gt;"",SUM('[2]CBL Score Standard'!$D88:$F88),IF(F32&lt;&gt;"",SUM('[2]CBL Score Standard'!$D88:$G88),IF(G32&lt;&gt;"",SUM('[2]CBL Score Standard'!$D88:$H88,0))))))</f>
        <v>0.16558973290057469</v>
      </c>
      <c r="K32" s="1029"/>
      <c r="L32" s="1029"/>
      <c r="M32" s="934" t="s">
        <v>6</v>
      </c>
      <c r="N32" s="889" t="s">
        <v>56</v>
      </c>
      <c r="O32" s="923" t="s">
        <v>427</v>
      </c>
      <c r="P32" s="611">
        <v>43613</v>
      </c>
      <c r="Q32" s="152" t="s">
        <v>167</v>
      </c>
      <c r="R32" s="79" t="s">
        <v>204</v>
      </c>
      <c r="S32" s="70" t="s">
        <v>265</v>
      </c>
      <c r="T32" s="997"/>
      <c r="U32" s="611">
        <v>43761</v>
      </c>
      <c r="V32" s="1001" t="s">
        <v>374</v>
      </c>
      <c r="W32" s="997" t="s">
        <v>377</v>
      </c>
      <c r="X32" s="997" t="s">
        <v>377</v>
      </c>
      <c r="Y32" s="899" t="s">
        <v>205</v>
      </c>
      <c r="Z32" s="981">
        <f t="shared" si="3"/>
        <v>0</v>
      </c>
      <c r="AA32" s="982"/>
      <c r="AB32" s="982"/>
      <c r="AC32" s="982"/>
      <c r="AD32" s="982"/>
      <c r="AE32" s="980"/>
      <c r="AF32" s="980"/>
      <c r="AG32" s="980"/>
      <c r="AH32" s="980"/>
      <c r="AI32" s="980"/>
      <c r="AJ32" s="980"/>
    </row>
    <row r="33" spans="1:36" x14ac:dyDescent="0.3">
      <c r="A33" s="940" t="s">
        <v>31</v>
      </c>
      <c r="B33" s="933" t="s">
        <v>175</v>
      </c>
      <c r="C33" s="1003"/>
      <c r="D33" s="1002"/>
      <c r="E33" s="1002" t="s">
        <v>77</v>
      </c>
      <c r="F33" s="1002"/>
      <c r="G33" s="1002"/>
      <c r="H33" s="939">
        <f>IF(C33&lt;&gt;"",'[2]CBL Score Standard'!$D89,IF(D33&lt;&gt;"",SUM('[2]CBL Score Standard'!$D89:$E89),IF(E33&lt;&gt;"",SUM('[2]CBL Score Standard'!$D89:$F89),IF(F33&lt;&gt;"",SUM('[2]CBL Score Standard'!$D89:$G89),IF(G33&lt;&gt;"",SUM('[2]CBL Score Standard'!$D89:$H89,0))))))</f>
        <v>0.16558973290057469</v>
      </c>
      <c r="K33" s="1029"/>
      <c r="L33" s="1029"/>
      <c r="M33" s="934" t="s">
        <v>6</v>
      </c>
      <c r="N33" s="889" t="s">
        <v>0</v>
      </c>
      <c r="O33" s="923" t="s">
        <v>426</v>
      </c>
      <c r="P33" s="152" t="s">
        <v>145</v>
      </c>
      <c r="Q33" s="152" t="s">
        <v>206</v>
      </c>
      <c r="R33" s="79" t="s">
        <v>206</v>
      </c>
      <c r="S33" s="889"/>
      <c r="T33" s="997"/>
      <c r="U33" s="997"/>
      <c r="V33" s="997" t="str">
        <f t="shared" si="2"/>
        <v/>
      </c>
      <c r="W33" s="997"/>
      <c r="X33" s="997"/>
      <c r="Y33" s="894"/>
      <c r="Z33" s="981">
        <f t="shared" si="3"/>
        <v>0</v>
      </c>
      <c r="AA33" s="982"/>
      <c r="AB33" s="982"/>
      <c r="AC33" s="982"/>
      <c r="AD33" s="982"/>
      <c r="AE33" s="980"/>
      <c r="AF33" s="980"/>
      <c r="AG33" s="980"/>
      <c r="AH33" s="980"/>
      <c r="AI33" s="980"/>
      <c r="AJ33" s="980"/>
    </row>
    <row r="34" spans="1:36" x14ac:dyDescent="0.3">
      <c r="A34" s="940" t="s">
        <v>46</v>
      </c>
      <c r="B34" s="933" t="s">
        <v>171</v>
      </c>
      <c r="C34" s="1003"/>
      <c r="D34" s="1002"/>
      <c r="E34" s="1002" t="s">
        <v>77</v>
      </c>
      <c r="F34" s="1002"/>
      <c r="G34" s="1002"/>
      <c r="H34" s="939">
        <f>IF(C34&lt;&gt;"",'[2]CBL Score Standard'!$D90,IF(D34&lt;&gt;"",SUM('[2]CBL Score Standard'!$D90:$E90),IF(E34&lt;&gt;"",SUM('[2]CBL Score Standard'!$D90:$F90),IF(F34&lt;&gt;"",SUM('[2]CBL Score Standard'!$D90:$G90),IF(G34&lt;&gt;"",SUM('[2]CBL Score Standard'!$D90:$H90,0))))))</f>
        <v>7.468064199148379E-2</v>
      </c>
      <c r="K34" s="1029"/>
      <c r="L34" s="1029"/>
      <c r="M34" s="934" t="s">
        <v>6</v>
      </c>
      <c r="N34" s="889" t="s">
        <v>53</v>
      </c>
      <c r="O34" s="926" t="s">
        <v>371</v>
      </c>
      <c r="P34" s="152" t="s">
        <v>145</v>
      </c>
      <c r="Q34" s="152" t="s">
        <v>164</v>
      </c>
      <c r="R34" s="79" t="s">
        <v>207</v>
      </c>
      <c r="S34" s="889"/>
      <c r="T34" s="997"/>
      <c r="U34" s="997"/>
      <c r="V34" s="997" t="str">
        <f t="shared" si="2"/>
        <v/>
      </c>
      <c r="W34" s="997"/>
      <c r="X34" s="997"/>
      <c r="Y34" s="902" t="s">
        <v>208</v>
      </c>
      <c r="Z34" s="981">
        <f t="shared" si="3"/>
        <v>0</v>
      </c>
      <c r="AA34" s="982"/>
      <c r="AB34" s="982"/>
      <c r="AC34" s="982"/>
      <c r="AD34" s="982"/>
      <c r="AE34" s="980"/>
      <c r="AF34" s="980"/>
      <c r="AG34" s="980"/>
      <c r="AH34" s="980"/>
      <c r="AI34" s="980"/>
      <c r="AJ34" s="980"/>
    </row>
    <row r="35" spans="1:36" ht="28.8" x14ac:dyDescent="0.3">
      <c r="A35" s="940" t="s">
        <v>2</v>
      </c>
      <c r="B35" s="933" t="s">
        <v>234</v>
      </c>
      <c r="C35" s="1003"/>
      <c r="D35" s="1003"/>
      <c r="E35" s="1003"/>
      <c r="F35" s="1002"/>
      <c r="G35" s="1002"/>
      <c r="H35" s="939" t="b">
        <f>IF(C35&lt;&gt;"",'[2]CBL Score Standard'!$D91,IF(D35&lt;&gt;"",SUM('[2]CBL Score Standard'!$D91:$E91),IF(E35&lt;&gt;"",SUM('[2]CBL Score Standard'!$D91:$F91),IF(F35&lt;&gt;"",SUM('[2]CBL Score Standard'!$D91:$G91),IF(G35&lt;&gt;"",SUM('[2]CBL Score Standard'!$D91:$H91,0))))))</f>
        <v>0</v>
      </c>
      <c r="K35" s="1030"/>
      <c r="L35" s="1030"/>
      <c r="M35" s="934" t="s">
        <v>6</v>
      </c>
      <c r="N35" s="889" t="s">
        <v>54</v>
      </c>
      <c r="O35" s="923" t="s">
        <v>345</v>
      </c>
      <c r="P35" s="611">
        <v>43644</v>
      </c>
      <c r="Q35" s="152" t="s">
        <v>209</v>
      </c>
      <c r="R35" s="79" t="s">
        <v>210</v>
      </c>
      <c r="S35" s="889" t="s">
        <v>265</v>
      </c>
      <c r="T35" s="997" t="s">
        <v>73</v>
      </c>
      <c r="U35" s="997"/>
      <c r="V35" s="997" t="str">
        <f t="shared" si="2"/>
        <v/>
      </c>
      <c r="W35" s="997"/>
      <c r="X35" s="997"/>
      <c r="Y35" s="973" t="s">
        <v>629</v>
      </c>
      <c r="Z35" s="981">
        <f t="shared" si="3"/>
        <v>0</v>
      </c>
      <c r="AA35" s="982"/>
      <c r="AB35" s="982"/>
      <c r="AC35" s="982"/>
      <c r="AD35" s="982"/>
      <c r="AE35" s="980"/>
      <c r="AF35" s="980"/>
      <c r="AG35" s="980"/>
      <c r="AH35" s="980"/>
      <c r="AI35" s="980"/>
      <c r="AJ35" s="980"/>
    </row>
    <row r="36" spans="1:36" x14ac:dyDescent="0.3">
      <c r="A36" s="940" t="s">
        <v>54</v>
      </c>
      <c r="B36" s="933" t="s">
        <v>425</v>
      </c>
      <c r="C36" s="1002"/>
      <c r="D36" s="1002"/>
      <c r="E36" s="1005"/>
      <c r="F36" s="1002" t="s">
        <v>77</v>
      </c>
      <c r="G36" s="1002"/>
      <c r="H36" s="939">
        <f>IF(C36&lt;&gt;"",'[2]CBL Score Standard'!$D92,IF(D36&lt;&gt;"",SUM('[2]CBL Score Standard'!$D92:$E92),IF(E36&lt;&gt;"",SUM('[2]CBL Score Standard'!$D92:$F92),IF(F36&lt;&gt;"",SUM('[2]CBL Score Standard'!$D92:$G92),IF(G36&lt;&gt;"",SUM('[2]CBL Score Standard'!$D92:$H92,0))))))</f>
        <v>0.18686632864525554</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2"/>
      <c r="E37" s="1002" t="s">
        <v>77</v>
      </c>
      <c r="F37" s="1002"/>
      <c r="G37" s="1002"/>
      <c r="H37" s="939">
        <f>IF(C37&lt;&gt;"",'[2]CBL Score Standard'!$D93,IF(D37&lt;&gt;"",SUM('[2]CBL Score Standard'!$D93:$E93),IF(E37&lt;&gt;"",SUM('[2]CBL Score Standard'!$D93:$F93),IF(F37&lt;&gt;"",SUM('[2]CBL Score Standard'!$D93:$G93),IF(G37&lt;&gt;"",SUM('[2]CBL Score Standard'!$D93:$H93,0))))))</f>
        <v>7.468064199148379E-2</v>
      </c>
      <c r="K37" s="1173" t="s">
        <v>211</v>
      </c>
      <c r="L37" s="1174"/>
      <c r="M37" s="1174"/>
      <c r="N37" s="1174"/>
      <c r="O37" s="1174"/>
      <c r="P37" s="1174"/>
      <c r="Q37" s="1174"/>
      <c r="R37" s="1174"/>
      <c r="S37" s="1174"/>
      <c r="T37" s="1174"/>
      <c r="U37" s="1174"/>
      <c r="V37" s="1174"/>
      <c r="W37" s="1174"/>
      <c r="X37" s="1174"/>
      <c r="Y37" s="1221"/>
      <c r="Z37" s="985"/>
      <c r="AA37" s="1026"/>
      <c r="AB37" s="1026"/>
      <c r="AC37" s="1026"/>
      <c r="AD37" s="1026"/>
      <c r="AE37" s="1026"/>
      <c r="AF37" s="1026"/>
      <c r="AG37" s="1026"/>
      <c r="AH37" s="1026"/>
      <c r="AI37" s="1026"/>
      <c r="AJ37" s="1026"/>
    </row>
    <row r="38" spans="1:36" ht="41.4" x14ac:dyDescent="0.3">
      <c r="A38" s="940" t="s">
        <v>54</v>
      </c>
      <c r="B38" s="933" t="s">
        <v>231</v>
      </c>
      <c r="C38" s="1003"/>
      <c r="D38" s="1003"/>
      <c r="E38" s="1005"/>
      <c r="F38" s="1002" t="s">
        <v>77</v>
      </c>
      <c r="G38" s="1002"/>
      <c r="H38" s="939">
        <f>IF(C38&lt;&gt;"",'[2]CBL Score Standard'!$D94,IF(D38&lt;&gt;"",SUM('[2]CBL Score Standard'!$D94:$E94),IF(E38&lt;&gt;"",SUM('[2]CBL Score Standard'!$D94:$F94),IF(F38&lt;&gt;"",SUM('[2]CBL Score Standard'!$D94:$G94),IF(G38&lt;&gt;"",SUM('[2]CBL Score Standard'!$D94:$H94,0))))))</f>
        <v>3.536110278693437E-2</v>
      </c>
      <c r="K38" s="1037" t="s">
        <v>133</v>
      </c>
      <c r="L38" s="1037" t="s">
        <v>91</v>
      </c>
      <c r="M38" s="1182" t="s">
        <v>75</v>
      </c>
      <c r="N38" s="1184" t="s">
        <v>134</v>
      </c>
      <c r="O38" s="1025" t="s">
        <v>135</v>
      </c>
      <c r="P38" s="1039" t="s">
        <v>136</v>
      </c>
      <c r="Q38" s="1039" t="s">
        <v>137</v>
      </c>
      <c r="R38" s="1039" t="s">
        <v>138</v>
      </c>
      <c r="S38" s="1035" t="s">
        <v>139</v>
      </c>
      <c r="T38" s="1191" t="s">
        <v>344</v>
      </c>
      <c r="U38" s="1191" t="s">
        <v>342</v>
      </c>
      <c r="V38" s="1191"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940" t="s">
        <v>53</v>
      </c>
      <c r="B39" s="933" t="s">
        <v>371</v>
      </c>
      <c r="C39" s="1003"/>
      <c r="D39" s="1004"/>
      <c r="E39" s="1004"/>
      <c r="F39" s="1002"/>
      <c r="G39" s="1002"/>
      <c r="H39" s="939" t="b">
        <f>IF(C39&lt;&gt;"",'[2]CBL Score Standard'!$D95,IF(D39&lt;&gt;"",SUM('[2]CBL Score Standard'!$D95:$E95),IF(E39&lt;&gt;"",SUM('[2]CBL Score Standard'!$D95:$F95),IF(F39&lt;&gt;"",SUM('[2]CBL Score Standard'!$D95:$G95),IF(G39&lt;&gt;"",SUM('[2]CBL Score Standard'!$D95:$H95,0))))))</f>
        <v>0</v>
      </c>
      <c r="K39" s="1031"/>
      <c r="L39" s="1031"/>
      <c r="M39" s="1183"/>
      <c r="N39" s="1190"/>
      <c r="O39" s="1024"/>
      <c r="P39" s="148" t="s">
        <v>141</v>
      </c>
      <c r="Q39" s="1040"/>
      <c r="R39" s="1040"/>
      <c r="S39" s="1036"/>
      <c r="T39" s="1191"/>
      <c r="U39" s="1191"/>
      <c r="V39" s="1191"/>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x14ac:dyDescent="0.3">
      <c r="A40" s="940" t="s">
        <v>53</v>
      </c>
      <c r="B40" s="933" t="s">
        <v>223</v>
      </c>
      <c r="C40" s="1003"/>
      <c r="D40" s="1003"/>
      <c r="E40" s="1004"/>
      <c r="F40" s="1002"/>
      <c r="G40" s="1002"/>
      <c r="H40" s="939" t="b">
        <f>IF(C40&lt;&gt;"",'[2]CBL Score Standard'!$D96,IF(D40&lt;&gt;"",SUM('[2]CBL Score Standard'!$D96:$E96),IF(E40&lt;&gt;"",SUM('[2]CBL Score Standard'!$D96:$F96),IF(F40&lt;&gt;"",SUM('[2]CBL Score Standard'!$D96:$G96),IF(G40&lt;&gt;"",SUM('[2]CBL Score Standard'!$D96:$H96,0))))))</f>
        <v>0</v>
      </c>
      <c r="K40" s="1028" t="s">
        <v>142</v>
      </c>
      <c r="L40" s="1028" t="s">
        <v>143</v>
      </c>
      <c r="M40" s="934" t="s">
        <v>7</v>
      </c>
      <c r="N40" s="889" t="s">
        <v>56</v>
      </c>
      <c r="O40" s="923" t="s">
        <v>663</v>
      </c>
      <c r="P40" s="149" t="s">
        <v>145</v>
      </c>
      <c r="Q40" s="152" t="s">
        <v>212</v>
      </c>
      <c r="R40" s="79" t="s">
        <v>213</v>
      </c>
      <c r="S40" s="70"/>
      <c r="T40" s="620"/>
      <c r="U40" s="997"/>
      <c r="V40" s="997" t="str">
        <f t="shared" ref="V40:V54" si="4">IF(AND(W40="Y",X40="Y"),"Passed",IF(T40="M","Passed", ""))</f>
        <v>Passed</v>
      </c>
      <c r="W40" s="997" t="s">
        <v>377</v>
      </c>
      <c r="X40" s="997" t="s">
        <v>377</v>
      </c>
      <c r="Y40" s="899" t="s">
        <v>214</v>
      </c>
      <c r="Z40" s="981">
        <f t="shared" ref="Z40:Z55" si="5">DATEDIF(AA40,AB40,"m")/12+DATEDIF(AC40,AD40,"m")/12+DATEDIF(AE40,AF40,"m")/12+DATEDIF(AG40,AH40,"m")/12+DATEDIF(AI40,AJ40,"m")/12</f>
        <v>0</v>
      </c>
      <c r="AA40" s="982"/>
      <c r="AB40" s="982"/>
      <c r="AC40" s="982"/>
      <c r="AD40" s="982"/>
      <c r="AE40" s="980"/>
      <c r="AF40" s="980"/>
      <c r="AG40" s="980"/>
      <c r="AH40" s="980"/>
      <c r="AI40" s="980"/>
      <c r="AJ40" s="980"/>
    </row>
    <row r="41" spans="1:36" x14ac:dyDescent="0.3">
      <c r="A41" s="940" t="s">
        <v>53</v>
      </c>
      <c r="B41" s="933" t="s">
        <v>226</v>
      </c>
      <c r="C41" s="1003"/>
      <c r="D41" s="1003"/>
      <c r="E41" s="1004"/>
      <c r="F41" s="1002"/>
      <c r="G41" s="1002"/>
      <c r="H41" s="939" t="b">
        <f>IF(C41&lt;&gt;"",'[2]CBL Score Standard'!$D97,IF(D41&lt;&gt;"",SUM('[2]CBL Score Standard'!$D97:$E97),IF(E41&lt;&gt;"",SUM('[2]CBL Score Standard'!$D97:$F97),IF(F41&lt;&gt;"",SUM('[2]CBL Score Standard'!$D97:$G97),IF(G41&lt;&gt;"",SUM('[2]CBL Score Standard'!$D97:$H97,0))))))</f>
        <v>0</v>
      </c>
      <c r="K41" s="1029"/>
      <c r="L41" s="1029"/>
      <c r="M41" s="934" t="s">
        <v>7</v>
      </c>
      <c r="N41" s="889" t="s">
        <v>56</v>
      </c>
      <c r="O41" s="923" t="s">
        <v>215</v>
      </c>
      <c r="P41" s="150"/>
      <c r="Q41" s="152" t="s">
        <v>164</v>
      </c>
      <c r="R41" s="79" t="s">
        <v>207</v>
      </c>
      <c r="S41" s="393" t="s">
        <v>265</v>
      </c>
      <c r="T41" s="394" t="s">
        <v>72</v>
      </c>
      <c r="U41" s="999">
        <v>44106</v>
      </c>
      <c r="V41" s="997" t="s">
        <v>374</v>
      </c>
      <c r="W41" s="997"/>
      <c r="X41" s="997"/>
      <c r="Y41" s="902" t="s">
        <v>216</v>
      </c>
      <c r="Z41" s="981">
        <f t="shared" si="5"/>
        <v>0</v>
      </c>
      <c r="AA41" s="982"/>
      <c r="AB41" s="982"/>
      <c r="AC41" s="982"/>
      <c r="AD41" s="982"/>
      <c r="AE41" s="980"/>
      <c r="AF41" s="980"/>
      <c r="AG41" s="980"/>
      <c r="AH41" s="980"/>
      <c r="AI41" s="980"/>
      <c r="AJ41" s="980"/>
    </row>
    <row r="42" spans="1:36" ht="27.6" x14ac:dyDescent="0.3">
      <c r="A42" s="940" t="s">
        <v>53</v>
      </c>
      <c r="B42" s="933" t="s">
        <v>239</v>
      </c>
      <c r="C42" s="1003"/>
      <c r="D42" s="1003"/>
      <c r="E42" s="1003"/>
      <c r="F42" s="1002"/>
      <c r="G42" s="1002"/>
      <c r="H42" s="939" t="b">
        <f>IF(C42&lt;&gt;"",'[2]CBL Score Standard'!$D98,IF(D42&lt;&gt;"",SUM('[2]CBL Score Standard'!$D98:$E98),IF(E42&lt;&gt;"",SUM('[2]CBL Score Standard'!$D98:$F98),IF(F42&lt;&gt;"",SUM('[2]CBL Score Standard'!$D98:$G98),IF(G42&lt;&gt;"",SUM('[2]CBL Score Standard'!$D98:$H98,0))))))</f>
        <v>0</v>
      </c>
      <c r="K42" s="1029"/>
      <c r="L42" s="1029"/>
      <c r="M42" s="934" t="s">
        <v>7</v>
      </c>
      <c r="N42" s="889" t="s">
        <v>55</v>
      </c>
      <c r="O42" s="386" t="s">
        <v>664</v>
      </c>
      <c r="P42" s="150"/>
      <c r="Q42" s="976" t="s">
        <v>653</v>
      </c>
      <c r="R42" s="976" t="s">
        <v>654</v>
      </c>
      <c r="S42" s="889"/>
      <c r="T42" s="997"/>
      <c r="U42" s="997"/>
      <c r="V42" s="997"/>
      <c r="W42" s="997"/>
      <c r="X42" s="997"/>
      <c r="Y42" s="905" t="s">
        <v>249</v>
      </c>
      <c r="Z42" s="981">
        <f t="shared" si="5"/>
        <v>0</v>
      </c>
      <c r="AA42" s="982"/>
      <c r="AB42" s="982"/>
      <c r="AC42" s="982"/>
      <c r="AD42" s="982"/>
      <c r="AE42" s="980"/>
      <c r="AF42" s="980"/>
      <c r="AG42" s="980"/>
      <c r="AH42" s="980"/>
      <c r="AI42" s="980"/>
      <c r="AJ42" s="980"/>
    </row>
    <row r="43" spans="1:36" ht="27.6" x14ac:dyDescent="0.3">
      <c r="A43" s="940" t="s">
        <v>0</v>
      </c>
      <c r="B43" s="933" t="s">
        <v>426</v>
      </c>
      <c r="C43" s="1003"/>
      <c r="D43" s="1002"/>
      <c r="E43" s="1002" t="s">
        <v>77</v>
      </c>
      <c r="F43" s="1002"/>
      <c r="G43" s="1002"/>
      <c r="H43" s="939">
        <f>IF(C43&lt;&gt;"",'[2]CBL Score Standard'!$D99,IF(D43&lt;&gt;"",SUM('[2]CBL Score Standard'!$D99:$E99),IF(E43&lt;&gt;"",SUM('[2]CBL Score Standard'!$D99:$F99),IF(F43&lt;&gt;"",SUM('[2]CBL Score Standard'!$D99:$G99),IF(G43&lt;&gt;"",SUM('[2]CBL Score Standard'!$D99:$H99,0))))))</f>
        <v>7.468064199148379E-2</v>
      </c>
      <c r="K43" s="1029"/>
      <c r="L43" s="1029"/>
      <c r="M43" s="934" t="s">
        <v>7</v>
      </c>
      <c r="N43" s="889" t="s">
        <v>55</v>
      </c>
      <c r="O43" s="923" t="s">
        <v>448</v>
      </c>
      <c r="P43" s="151"/>
      <c r="Q43" s="976" t="s">
        <v>655</v>
      </c>
      <c r="R43" s="976" t="s">
        <v>656</v>
      </c>
      <c r="S43" s="70" t="s">
        <v>265</v>
      </c>
      <c r="T43" s="620" t="s">
        <v>72</v>
      </c>
      <c r="U43" s="997"/>
      <c r="V43" s="997" t="str">
        <f t="shared" si="4"/>
        <v>Passed</v>
      </c>
      <c r="W43" s="997" t="s">
        <v>377</v>
      </c>
      <c r="X43" s="997" t="s">
        <v>377</v>
      </c>
      <c r="Y43" s="902" t="s">
        <v>219</v>
      </c>
      <c r="Z43" s="981">
        <f t="shared" si="5"/>
        <v>0</v>
      </c>
      <c r="AA43" s="982"/>
      <c r="AB43" s="982"/>
      <c r="AC43" s="982"/>
      <c r="AD43" s="982"/>
      <c r="AE43" s="980"/>
      <c r="AF43" s="980"/>
      <c r="AG43" s="980"/>
      <c r="AH43" s="980"/>
      <c r="AI43" s="980"/>
      <c r="AJ43" s="980"/>
    </row>
    <row r="44" spans="1:36" ht="26.4" x14ac:dyDescent="0.3">
      <c r="A44" s="940" t="s">
        <v>41</v>
      </c>
      <c r="B44" s="933" t="s">
        <v>450</v>
      </c>
      <c r="C44" s="1002"/>
      <c r="D44" s="1002"/>
      <c r="E44" s="1002" t="s">
        <v>77</v>
      </c>
      <c r="F44" s="1002"/>
      <c r="G44" s="1002"/>
      <c r="H44" s="939">
        <f>IF(C44&lt;&gt;"",'[2]CBL Score Standard'!$D100,IF(D44&lt;&gt;"",SUM('[2]CBL Score Standard'!$D100:$E100),IF(E44&lt;&gt;"",SUM('[2]CBL Score Standard'!$D100:$F100),IF(F44&lt;&gt;"",SUM('[2]CBL Score Standard'!$D100:$G100),IF(G44&lt;&gt;"",SUM('[2]CBL Score Standard'!$D100:$H100,0))))))</f>
        <v>0.16558973290057469</v>
      </c>
      <c r="K44" s="1029"/>
      <c r="L44" s="1029"/>
      <c r="M44" s="934" t="s">
        <v>7</v>
      </c>
      <c r="N44" s="889" t="s">
        <v>55</v>
      </c>
      <c r="O44" s="923" t="s">
        <v>185</v>
      </c>
      <c r="P44" s="149" t="s">
        <v>145</v>
      </c>
      <c r="Q44" s="976" t="s">
        <v>220</v>
      </c>
      <c r="R44" s="976" t="s">
        <v>270</v>
      </c>
      <c r="S44" s="889"/>
      <c r="T44" s="997"/>
      <c r="U44" s="997"/>
      <c r="V44" s="997"/>
      <c r="W44" s="997"/>
      <c r="X44" s="997"/>
      <c r="Y44" s="902" t="s">
        <v>186</v>
      </c>
      <c r="Z44" s="981">
        <f t="shared" si="5"/>
        <v>0</v>
      </c>
      <c r="AA44" s="982"/>
      <c r="AB44" s="982"/>
      <c r="AC44" s="982"/>
      <c r="AD44" s="982"/>
      <c r="AE44" s="980"/>
      <c r="AF44" s="980"/>
      <c r="AG44" s="980"/>
      <c r="AH44" s="980"/>
      <c r="AI44" s="980"/>
      <c r="AJ44" s="980"/>
    </row>
    <row r="45" spans="1:36" ht="27.6" x14ac:dyDescent="0.3">
      <c r="A45" s="940" t="s">
        <v>41</v>
      </c>
      <c r="B45" s="933" t="s">
        <v>178</v>
      </c>
      <c r="C45" s="1003"/>
      <c r="D45" s="1002"/>
      <c r="E45" s="1002" t="s">
        <v>77</v>
      </c>
      <c r="F45" s="1002"/>
      <c r="G45" s="1002"/>
      <c r="H45" s="939">
        <f>IF(C45&lt;&gt;"",'[2]CBL Score Standard'!$D101,IF(D45&lt;&gt;"",SUM('[2]CBL Score Standard'!$D101:$E101),IF(E45&lt;&gt;"",SUM('[2]CBL Score Standard'!$D101:$F101),IF(F45&lt;&gt;"",SUM('[2]CBL Score Standard'!$D101:$G101),IF(G45&lt;&gt;"",SUM('[2]CBL Score Standard'!$D101:$H101,0))))))</f>
        <v>7.468064199148379E-2</v>
      </c>
      <c r="K45" s="1029"/>
      <c r="L45" s="1029"/>
      <c r="M45" s="934" t="s">
        <v>7</v>
      </c>
      <c r="N45" s="889" t="s">
        <v>55</v>
      </c>
      <c r="O45" s="923" t="s">
        <v>694</v>
      </c>
      <c r="P45" s="611">
        <v>43539</v>
      </c>
      <c r="Q45" s="976" t="s">
        <v>658</v>
      </c>
      <c r="R45" s="976" t="s">
        <v>657</v>
      </c>
      <c r="S45" s="889"/>
      <c r="T45" s="997"/>
      <c r="U45" s="997"/>
      <c r="V45" s="997" t="str">
        <f t="shared" si="4"/>
        <v/>
      </c>
      <c r="W45" s="997"/>
      <c r="X45" s="997"/>
      <c r="Y45" s="902" t="s">
        <v>186</v>
      </c>
      <c r="Z45" s="981">
        <f t="shared" si="5"/>
        <v>0</v>
      </c>
      <c r="AA45" s="982"/>
      <c r="AB45" s="982"/>
      <c r="AC45" s="982"/>
      <c r="AD45" s="982"/>
      <c r="AE45" s="980"/>
      <c r="AF45" s="980"/>
      <c r="AG45" s="980"/>
      <c r="AH45" s="980"/>
      <c r="AI45" s="980"/>
      <c r="AJ45" s="980"/>
    </row>
    <row r="46" spans="1:36" ht="27.6" x14ac:dyDescent="0.3">
      <c r="A46" s="940" t="s">
        <v>229</v>
      </c>
      <c r="B46" s="933" t="s">
        <v>245</v>
      </c>
      <c r="C46" s="1003"/>
      <c r="D46" s="1003"/>
      <c r="E46" s="1003"/>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611">
        <v>43607</v>
      </c>
      <c r="Q46" s="152" t="s">
        <v>221</v>
      </c>
      <c r="R46" s="79" t="s">
        <v>200</v>
      </c>
      <c r="S46" s="70" t="s">
        <v>265</v>
      </c>
      <c r="T46" s="998" t="s">
        <v>72</v>
      </c>
      <c r="U46" s="999">
        <v>43754</v>
      </c>
      <c r="V46" s="1001" t="s">
        <v>374</v>
      </c>
      <c r="W46" s="997"/>
      <c r="X46" s="997"/>
      <c r="Y46" s="899" t="s">
        <v>222</v>
      </c>
      <c r="Z46" s="981">
        <f t="shared" si="5"/>
        <v>0</v>
      </c>
      <c r="AA46" s="982"/>
      <c r="AB46" s="982"/>
      <c r="AC46" s="982"/>
      <c r="AD46" s="982"/>
      <c r="AE46" s="980"/>
      <c r="AF46" s="980"/>
      <c r="AG46" s="980"/>
      <c r="AH46" s="980"/>
      <c r="AI46" s="980"/>
      <c r="AJ46" s="980"/>
    </row>
    <row r="47" spans="1:36" x14ac:dyDescent="0.3">
      <c r="A47" s="940" t="s">
        <v>144</v>
      </c>
      <c r="B47" s="933" t="s">
        <v>372</v>
      </c>
      <c r="C47" s="1002"/>
      <c r="D47" s="1002"/>
      <c r="E47" s="1002" t="s">
        <v>77</v>
      </c>
      <c r="F47" s="1002"/>
      <c r="G47" s="1002"/>
      <c r="H47" s="939">
        <f>IF(C47&lt;&gt;"",'[2]CBL Score Standard'!$D103,IF(D47&lt;&gt;"",SUM('[2]CBL Score Standard'!$D103:$E103),IF(E47&lt;&gt;"",SUM('[2]CBL Score Standard'!$D103:$F103),IF(F47&lt;&gt;"",SUM('[2]CBL Score Standard'!$D103:$G103),IF(G47&lt;&gt;"",SUM('[2]CBL Score Standard'!$D103:$H103,0))))))</f>
        <v>0.16558973290057469</v>
      </c>
      <c r="K47" s="1029"/>
      <c r="L47" s="1029"/>
      <c r="M47" s="934" t="s">
        <v>7</v>
      </c>
      <c r="N47" s="889" t="s">
        <v>53</v>
      </c>
      <c r="O47" s="923" t="s">
        <v>223</v>
      </c>
      <c r="P47" s="611">
        <v>43621</v>
      </c>
      <c r="Q47" s="154" t="s">
        <v>224</v>
      </c>
      <c r="R47" s="155" t="s">
        <v>225</v>
      </c>
      <c r="S47" s="889"/>
      <c r="T47" s="997"/>
      <c r="U47" s="997"/>
      <c r="V47" s="997" t="str">
        <f t="shared" si="4"/>
        <v/>
      </c>
      <c r="W47" s="997"/>
      <c r="X47" s="997"/>
      <c r="Y47" s="908" t="s">
        <v>632</v>
      </c>
      <c r="Z47" s="981">
        <f t="shared" si="5"/>
        <v>0</v>
      </c>
      <c r="AA47" s="982"/>
      <c r="AB47" s="982"/>
      <c r="AC47" s="982"/>
      <c r="AD47" s="982"/>
      <c r="AE47" s="980"/>
      <c r="AF47" s="980"/>
      <c r="AG47" s="980"/>
      <c r="AH47" s="980"/>
      <c r="AI47" s="980"/>
      <c r="AJ47" s="980"/>
    </row>
    <row r="48" spans="1:36" ht="39.6" x14ac:dyDescent="0.3">
      <c r="A48" s="940" t="s">
        <v>144</v>
      </c>
      <c r="B48" s="933" t="s">
        <v>373</v>
      </c>
      <c r="C48" s="1002"/>
      <c r="D48" s="1002"/>
      <c r="E48" s="1002"/>
      <c r="F48" s="1002" t="s">
        <v>77</v>
      </c>
      <c r="G48" s="1002"/>
      <c r="H48" s="939">
        <f>IF(C48&lt;&gt;"",'[2]CBL Score Standard'!$D104,IF(D48&lt;&gt;"",SUM('[2]CBL Score Standard'!$D104:$E104),IF(E48&lt;&gt;"",SUM('[2]CBL Score Standard'!$D104:$F104),IF(F48&lt;&gt;"",SUM('[2]CBL Score Standard'!$D104:$G104),IF(G48&lt;&gt;"",SUM('[2]CBL Score Standard'!$D104:$H104,0))))))</f>
        <v>0.18686632864525554</v>
      </c>
      <c r="K48" s="1029"/>
      <c r="L48" s="1029"/>
      <c r="M48" s="934" t="s">
        <v>7</v>
      </c>
      <c r="N48" s="889" t="s">
        <v>53</v>
      </c>
      <c r="O48" s="923" t="s">
        <v>226</v>
      </c>
      <c r="P48" s="611">
        <v>43602</v>
      </c>
      <c r="Q48" s="154" t="s">
        <v>227</v>
      </c>
      <c r="R48" s="155" t="s">
        <v>228</v>
      </c>
      <c r="S48" s="889"/>
      <c r="T48" s="997"/>
      <c r="U48" s="997"/>
      <c r="V48" s="997" t="str">
        <f t="shared" si="4"/>
        <v/>
      </c>
      <c r="W48" s="997"/>
      <c r="X48" s="997"/>
      <c r="Y48" s="908" t="s">
        <v>633</v>
      </c>
      <c r="Z48" s="981">
        <f t="shared" si="5"/>
        <v>0</v>
      </c>
      <c r="AA48" s="982"/>
      <c r="AB48" s="982"/>
      <c r="AC48" s="982"/>
      <c r="AD48" s="982"/>
      <c r="AE48" s="980"/>
      <c r="AF48" s="980"/>
      <c r="AG48" s="980"/>
      <c r="AH48" s="980"/>
      <c r="AI48" s="980"/>
      <c r="AJ48" s="980"/>
    </row>
    <row r="49" spans="1:36" ht="27.6" x14ac:dyDescent="0.3">
      <c r="A49" s="940" t="s">
        <v>144</v>
      </c>
      <c r="B49" s="933" t="s">
        <v>452</v>
      </c>
      <c r="C49" s="1002"/>
      <c r="D49" s="1002"/>
      <c r="E49" s="1002" t="s">
        <v>77</v>
      </c>
      <c r="F49" s="1002"/>
      <c r="G49" s="1002"/>
      <c r="H49" s="939">
        <f>IF(C49&lt;&gt;"",'[2]CBL Score Standard'!$D105,IF(D49&lt;&gt;"",SUM('[2]CBL Score Standard'!$D105:$E105),IF(E49&lt;&gt;"",SUM('[2]CBL Score Standard'!$D105:$F105),IF(F49&lt;&gt;"",SUM('[2]CBL Score Standard'!$D105:$G105),IF(G49&lt;&gt;"",SUM('[2]CBL Score Standard'!$D105:$H105,0))))))</f>
        <v>0.16558973290057469</v>
      </c>
      <c r="K49" s="1029"/>
      <c r="L49" s="1029"/>
      <c r="M49" s="934" t="s">
        <v>7</v>
      </c>
      <c r="N49" s="889" t="s">
        <v>59</v>
      </c>
      <c r="O49" s="925" t="s">
        <v>684</v>
      </c>
      <c r="P49" s="611">
        <v>43623</v>
      </c>
      <c r="Q49" s="154" t="s">
        <v>153</v>
      </c>
      <c r="R49" s="155" t="s">
        <v>156</v>
      </c>
      <c r="S49" s="889" t="s">
        <v>265</v>
      </c>
      <c r="T49" s="998" t="s">
        <v>72</v>
      </c>
      <c r="U49" s="1000">
        <v>43754</v>
      </c>
      <c r="V49" s="1001" t="s">
        <v>374</v>
      </c>
      <c r="W49" s="997"/>
      <c r="X49" s="997"/>
      <c r="Y49" s="908" t="s">
        <v>631</v>
      </c>
      <c r="Z49" s="981">
        <f t="shared" si="5"/>
        <v>0</v>
      </c>
      <c r="AA49" s="982"/>
      <c r="AB49" s="982"/>
      <c r="AC49" s="982"/>
      <c r="AD49" s="982"/>
      <c r="AE49" s="980"/>
      <c r="AF49" s="980"/>
      <c r="AG49" s="980"/>
      <c r="AH49" s="980"/>
      <c r="AI49" s="980"/>
      <c r="AJ49" s="980"/>
    </row>
    <row r="50" spans="1:36" ht="27.6" x14ac:dyDescent="0.3">
      <c r="A50" s="940" t="s">
        <v>144</v>
      </c>
      <c r="B50" s="933" t="s">
        <v>517</v>
      </c>
      <c r="C50" s="1002"/>
      <c r="D50" s="1002"/>
      <c r="E50" s="1002" t="s">
        <v>77</v>
      </c>
      <c r="F50" s="1002"/>
      <c r="G50" s="1002"/>
      <c r="H50" s="939">
        <f>IF(C50&lt;&gt;"",'[2]CBL Score Standard'!$D106,IF(D50&lt;&gt;"",SUM('[2]CBL Score Standard'!$D106:$E106),IF(E50&lt;&gt;"",SUM('[2]CBL Score Standard'!$D106:$F106),IF(F50&lt;&gt;"",SUM('[2]CBL Score Standard'!$D106:$G106),IF(G50&lt;&gt;"",SUM('[2]CBL Score Standard'!$D106:$H106,0))))))</f>
        <v>0.16558973290057469</v>
      </c>
      <c r="K50" s="1029"/>
      <c r="L50" s="1029"/>
      <c r="M50" s="934" t="s">
        <v>7</v>
      </c>
      <c r="N50" s="889" t="s">
        <v>59</v>
      </c>
      <c r="O50" s="925" t="s">
        <v>683</v>
      </c>
      <c r="P50" s="611">
        <v>43623</v>
      </c>
      <c r="Q50" s="154" t="s">
        <v>153</v>
      </c>
      <c r="R50" s="155" t="s">
        <v>156</v>
      </c>
      <c r="S50" s="889" t="s">
        <v>265</v>
      </c>
      <c r="T50" s="998" t="s">
        <v>72</v>
      </c>
      <c r="U50" s="1000">
        <v>43754</v>
      </c>
      <c r="V50" s="1001"/>
      <c r="W50" s="997"/>
      <c r="X50" s="997"/>
      <c r="Y50" s="908" t="s">
        <v>631</v>
      </c>
      <c r="Z50" s="981">
        <f t="shared" si="5"/>
        <v>0</v>
      </c>
      <c r="AA50" s="982"/>
      <c r="AB50" s="982"/>
      <c r="AC50" s="982"/>
      <c r="AD50" s="982"/>
      <c r="AE50" s="980"/>
      <c r="AF50" s="980"/>
      <c r="AG50" s="980"/>
      <c r="AH50" s="980"/>
      <c r="AI50" s="980"/>
      <c r="AJ50" s="980"/>
    </row>
    <row r="51" spans="1:36" ht="41.4" x14ac:dyDescent="0.3">
      <c r="A51" s="940" t="s">
        <v>144</v>
      </c>
      <c r="B51" s="933" t="s">
        <v>661</v>
      </c>
      <c r="C51" s="1002"/>
      <c r="D51" s="1002"/>
      <c r="E51" s="1002"/>
      <c r="F51" s="1002" t="s">
        <v>77</v>
      </c>
      <c r="G51" s="1002"/>
      <c r="H51" s="939">
        <f>IF(C51&lt;&gt;"",'[2]CBL Score Standard'!$D107,IF(D51&lt;&gt;"",SUM('[2]CBL Score Standard'!$D107:$E107),IF(E51&lt;&gt;"",SUM('[2]CBL Score Standard'!$D107:$F107),IF(F51&lt;&gt;"",SUM('[2]CBL Score Standard'!$D107:$G107),IF(G51&lt;&gt;"",SUM('[2]CBL Score Standard'!$D107:$H107,0))))))</f>
        <v>0.18686632864525554</v>
      </c>
      <c r="K51" s="1029"/>
      <c r="L51" s="1029"/>
      <c r="M51" s="934" t="s">
        <v>7</v>
      </c>
      <c r="N51" s="889" t="s">
        <v>56</v>
      </c>
      <c r="O51" s="925" t="s">
        <v>67</v>
      </c>
      <c r="P51" s="611"/>
      <c r="Q51" s="154"/>
      <c r="R51" s="155"/>
      <c r="S51" s="70" t="s">
        <v>265</v>
      </c>
      <c r="T51" s="620" t="s">
        <v>72</v>
      </c>
      <c r="U51" s="999">
        <v>44117</v>
      </c>
      <c r="V51" s="997" t="s">
        <v>374</v>
      </c>
      <c r="W51" s="997"/>
      <c r="X51" s="997" t="s">
        <v>377</v>
      </c>
      <c r="Y51" s="908" t="s">
        <v>634</v>
      </c>
      <c r="Z51" s="981">
        <f t="shared" si="5"/>
        <v>0</v>
      </c>
      <c r="AA51" s="982"/>
      <c r="AB51" s="982"/>
      <c r="AC51" s="982"/>
      <c r="AD51" s="982"/>
      <c r="AE51" s="980"/>
      <c r="AF51" s="980"/>
      <c r="AG51" s="980"/>
      <c r="AH51" s="980"/>
      <c r="AI51" s="980"/>
      <c r="AJ51" s="980"/>
    </row>
    <row r="52" spans="1:36" ht="27.6" x14ac:dyDescent="0.3">
      <c r="A52" s="940" t="s">
        <v>144</v>
      </c>
      <c r="B52" s="933" t="s">
        <v>662</v>
      </c>
      <c r="C52" s="1004"/>
      <c r="D52" s="1004"/>
      <c r="E52" s="1004" t="s">
        <v>77</v>
      </c>
      <c r="F52" s="1002"/>
      <c r="G52" s="1002"/>
      <c r="H52" s="939">
        <f>IF(C52&lt;&gt;"",'[2]CBL Score Standard'!$D108,IF(D52&lt;&gt;"",SUM('[2]CBL Score Standard'!$D108:$E108),IF(E52&lt;&gt;"",SUM('[2]CBL Score Standard'!$D108:$F108),IF(F52&lt;&gt;"",SUM('[2]CBL Score Standard'!$D108:$G108),IF(G52&lt;&gt;"",SUM('[2]CBL Score Standard'!$D108:$H108,0))))))</f>
        <v>0.16558973290057469</v>
      </c>
      <c r="K52" s="1029"/>
      <c r="L52" s="1029"/>
      <c r="M52" s="934" t="s">
        <v>7</v>
      </c>
      <c r="N52" s="889" t="s">
        <v>55</v>
      </c>
      <c r="O52" s="925" t="s">
        <v>1</v>
      </c>
      <c r="P52" s="611"/>
      <c r="Q52" s="154"/>
      <c r="R52" s="155"/>
      <c r="S52" s="70" t="s">
        <v>265</v>
      </c>
      <c r="T52" s="620" t="s">
        <v>72</v>
      </c>
      <c r="U52" s="999">
        <v>44104</v>
      </c>
      <c r="V52" s="997" t="s">
        <v>374</v>
      </c>
      <c r="W52" s="997"/>
      <c r="X52" s="997" t="s">
        <v>377</v>
      </c>
      <c r="Y52" s="908" t="s">
        <v>635</v>
      </c>
      <c r="Z52" s="981">
        <f t="shared" si="5"/>
        <v>0</v>
      </c>
      <c r="AA52" s="982"/>
      <c r="AB52" s="982"/>
      <c r="AC52" s="982"/>
      <c r="AD52" s="982"/>
      <c r="AE52" s="980"/>
      <c r="AF52" s="980"/>
      <c r="AG52" s="980"/>
      <c r="AH52" s="980"/>
      <c r="AI52" s="980"/>
      <c r="AJ52" s="980"/>
    </row>
    <row r="53" spans="1:36" ht="28.8" x14ac:dyDescent="0.3">
      <c r="A53" s="940" t="s">
        <v>144</v>
      </c>
      <c r="B53" s="933" t="s">
        <v>187</v>
      </c>
      <c r="C53" s="1003"/>
      <c r="D53" s="1002"/>
      <c r="E53" s="1002" t="s">
        <v>77</v>
      </c>
      <c r="F53" s="1002"/>
      <c r="G53" s="1002"/>
      <c r="H53" s="939">
        <f>IF(C53&lt;&gt;"",'[2]CBL Score Standard'!$D109,IF(D53&lt;&gt;"",SUM('[2]CBL Score Standard'!$D109:$E109),IF(E53&lt;&gt;"",SUM('[2]CBL Score Standard'!$D109:$F109),IF(F53&lt;&gt;"",SUM('[2]CBL Score Standard'!$D109:$G109),IF(G53&lt;&gt;"",SUM('[2]CBL Score Standard'!$D109:$H109,0))))))</f>
        <v>7.468064199148379E-2</v>
      </c>
      <c r="K53" s="1029"/>
      <c r="L53" s="1029"/>
      <c r="M53" s="934" t="s">
        <v>7</v>
      </c>
      <c r="N53" s="889" t="s">
        <v>55</v>
      </c>
      <c r="O53" s="925" t="s">
        <v>419</v>
      </c>
      <c r="P53" s="152" t="s">
        <v>145</v>
      </c>
      <c r="Q53" s="154" t="s">
        <v>420</v>
      </c>
      <c r="R53" s="155" t="s">
        <v>420</v>
      </c>
      <c r="S53" s="889" t="s">
        <v>265</v>
      </c>
      <c r="T53" s="998" t="s">
        <v>72</v>
      </c>
      <c r="U53" s="999">
        <v>43763</v>
      </c>
      <c r="V53" s="1001" t="s">
        <v>374</v>
      </c>
      <c r="W53" s="997"/>
      <c r="X53" s="997"/>
      <c r="Y53" s="973" t="s">
        <v>630</v>
      </c>
      <c r="Z53" s="981">
        <f t="shared" ca="1" si="5"/>
        <v>1</v>
      </c>
      <c r="AA53" s="982">
        <v>43765</v>
      </c>
      <c r="AB53" s="982">
        <f ca="1" xml:space="preserve"> TODAY()</f>
        <v>44144</v>
      </c>
      <c r="AC53" s="982"/>
      <c r="AD53" s="982"/>
      <c r="AE53" s="980"/>
      <c r="AF53" s="980"/>
      <c r="AG53" s="980"/>
      <c r="AH53" s="980"/>
      <c r="AI53" s="980"/>
      <c r="AJ53" s="980"/>
    </row>
    <row r="54" spans="1:36" ht="26.4" x14ac:dyDescent="0.3">
      <c r="A54" s="940" t="s">
        <v>144</v>
      </c>
      <c r="B54" s="933" t="s">
        <v>188</v>
      </c>
      <c r="C54" s="1003"/>
      <c r="D54" s="1002"/>
      <c r="E54" s="1002" t="s">
        <v>77</v>
      </c>
      <c r="F54" s="1002"/>
      <c r="G54" s="1002"/>
      <c r="H54" s="939">
        <f>IF(C54&lt;&gt;"",'[2]CBL Score Standard'!$D110,IF(D54&lt;&gt;"",SUM('[2]CBL Score Standard'!$D110:$E110),IF(E54&lt;&gt;"",SUM('[2]CBL Score Standard'!$D110:$F110),IF(F54&lt;&gt;"",SUM('[2]CBL Score Standard'!$D110:$G110),IF(G54&lt;&gt;"",SUM('[2]CBL Score Standard'!$D110:$H110,0))))))</f>
        <v>7.468064199148379E-2</v>
      </c>
      <c r="K54" s="1029"/>
      <c r="L54" s="1029"/>
      <c r="M54" s="934" t="s">
        <v>7</v>
      </c>
      <c r="N54" s="889" t="s">
        <v>56</v>
      </c>
      <c r="O54" s="925" t="s">
        <v>421</v>
      </c>
      <c r="P54" s="152" t="s">
        <v>230</v>
      </c>
      <c r="Q54" s="154" t="s">
        <v>230</v>
      </c>
      <c r="R54" s="155" t="s">
        <v>230</v>
      </c>
      <c r="S54" s="889"/>
      <c r="T54" s="620"/>
      <c r="U54" s="997"/>
      <c r="V54" s="997" t="str">
        <f t="shared" si="4"/>
        <v/>
      </c>
      <c r="W54" s="997"/>
      <c r="X54" s="997"/>
      <c r="Y54" s="973" t="s">
        <v>628</v>
      </c>
      <c r="Z54" s="981">
        <f t="shared" si="5"/>
        <v>0</v>
      </c>
      <c r="AA54" s="982"/>
      <c r="AB54" s="982"/>
      <c r="AC54" s="982"/>
      <c r="AD54" s="982"/>
      <c r="AE54" s="980"/>
      <c r="AF54" s="980"/>
      <c r="AG54" s="980"/>
      <c r="AH54" s="980"/>
      <c r="AI54" s="980"/>
      <c r="AJ54" s="980"/>
    </row>
    <row r="55" spans="1:36" s="883" customFormat="1" x14ac:dyDescent="0.3">
      <c r="A55" s="940" t="s">
        <v>144</v>
      </c>
      <c r="B55" s="933" t="s">
        <v>189</v>
      </c>
      <c r="C55" s="1003"/>
      <c r="D55" s="1004" t="s">
        <v>77</v>
      </c>
      <c r="E55" s="1004"/>
      <c r="F55" s="1002"/>
      <c r="G55" s="1002"/>
      <c r="H55" s="939">
        <f>IF(C55&lt;&gt;"",'[2]CBL Score Standard'!$D111,IF(D55&lt;&gt;"",SUM('[2]CBL Score Standard'!$D111:$E111),IF(E55&lt;&gt;"",SUM('[2]CBL Score Standard'!$D111:$F111),IF(F55&lt;&gt;"",SUM('[2]CBL Score Standard'!$D111:$G111),IF(G55&lt;&gt;"",SUM('[2]CBL Score Standard'!$D111:$H111,0))))))</f>
        <v>2.3255813953488372E-2</v>
      </c>
      <c r="K55" s="1030"/>
      <c r="L55" s="1030"/>
      <c r="M55" s="934" t="s">
        <v>7</v>
      </c>
      <c r="N55" s="889" t="s">
        <v>54</v>
      </c>
      <c r="O55" s="925" t="s">
        <v>231</v>
      </c>
      <c r="P55" s="611">
        <v>43610</v>
      </c>
      <c r="Q55" s="152" t="s">
        <v>164</v>
      </c>
      <c r="R55" s="79" t="s">
        <v>165</v>
      </c>
      <c r="S55" s="70" t="s">
        <v>265</v>
      </c>
      <c r="T55" s="998" t="s">
        <v>72</v>
      </c>
      <c r="U55" s="999">
        <v>43756</v>
      </c>
      <c r="V55" s="1001" t="s">
        <v>374</v>
      </c>
      <c r="W55" s="997"/>
      <c r="X55" s="997"/>
      <c r="Y55" s="902" t="s">
        <v>232</v>
      </c>
      <c r="Z55" s="981">
        <f t="shared" si="5"/>
        <v>0</v>
      </c>
      <c r="AA55" s="982"/>
      <c r="AB55" s="982"/>
      <c r="AC55" s="982"/>
      <c r="AD55" s="982"/>
      <c r="AE55" s="980"/>
      <c r="AF55" s="980"/>
      <c r="AG55" s="980"/>
      <c r="AH55" s="980"/>
      <c r="AI55" s="980"/>
      <c r="AJ55" s="980"/>
    </row>
    <row r="56" spans="1:36" s="883" customFormat="1" x14ac:dyDescent="0.3">
      <c r="A56" s="940" t="s">
        <v>144</v>
      </c>
      <c r="B56" s="933" t="s">
        <v>190</v>
      </c>
      <c r="C56" s="1003"/>
      <c r="D56" s="1004" t="s">
        <v>77</v>
      </c>
      <c r="E56" s="1004"/>
      <c r="F56" s="1002"/>
      <c r="G56" s="1002"/>
      <c r="H56" s="939">
        <f>IF(C56&lt;&gt;"",'[2]CBL Score Standard'!$D112,IF(D56&lt;&gt;"",SUM('[2]CBL Score Standard'!$D112:$E112),IF(E56&lt;&gt;"",SUM('[2]CBL Score Standard'!$D112:$F112),IF(F56&lt;&gt;"",SUM('[2]CBL Score Standard'!$D112:$G112),IF(G56&lt;&gt;"",SUM('[2]CBL Score Standard'!$D112:$H112,0))))))</f>
        <v>2.3255813953488372E-2</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c r="E57" s="1002" t="s">
        <v>77</v>
      </c>
      <c r="F57" s="1002"/>
      <c r="G57" s="1002"/>
      <c r="H57" s="939">
        <f>IF(C57&lt;&gt;"",'[2]CBL Score Standard'!$D113,IF(D57&lt;&gt;"",SUM('[2]CBL Score Standard'!$D113:$E113),IF(E57&lt;&gt;"",SUM('[2]CBL Score Standard'!$D113:$F113),IF(F57&lt;&gt;"",SUM('[2]CBL Score Standard'!$D113:$G113),IF(G57&lt;&gt;"",SUM('[2]CBL Score Standard'!$D113:$H113,0))))))</f>
        <v>7.468064199148379E-2</v>
      </c>
      <c r="K57" s="1173" t="s">
        <v>233</v>
      </c>
      <c r="L57" s="1174"/>
      <c r="M57" s="1174"/>
      <c r="N57" s="1174"/>
      <c r="O57" s="1174"/>
      <c r="P57" s="1174"/>
      <c r="Q57" s="1174"/>
      <c r="R57" s="1174"/>
      <c r="S57" s="1174"/>
      <c r="T57" s="1174"/>
      <c r="U57" s="1174"/>
      <c r="V57" s="1174"/>
      <c r="W57" s="1174"/>
      <c r="X57" s="1174"/>
      <c r="Y57" s="1221"/>
      <c r="Z57" s="985"/>
      <c r="AA57" s="1026"/>
      <c r="AB57" s="1026"/>
      <c r="AC57" s="1026"/>
      <c r="AD57" s="1026"/>
      <c r="AE57" s="1026"/>
      <c r="AF57" s="1026"/>
      <c r="AG57" s="1026"/>
      <c r="AH57" s="1026"/>
      <c r="AI57" s="1026"/>
      <c r="AJ57" s="1026"/>
    </row>
    <row r="58" spans="1:36" ht="41.4" x14ac:dyDescent="0.3">
      <c r="A58" s="940" t="s">
        <v>55</v>
      </c>
      <c r="B58" s="933" t="s">
        <v>419</v>
      </c>
      <c r="C58" s="1003"/>
      <c r="D58" s="1003"/>
      <c r="E58" s="132"/>
      <c r="F58" s="1002" t="s">
        <v>77</v>
      </c>
      <c r="G58" s="1002"/>
      <c r="H58" s="939">
        <f>IF(C58&lt;&gt;"",'[2]CBL Score Standard'!$D114,IF(D58&lt;&gt;"",SUM('[2]CBL Score Standard'!$D114:$E114),IF(E58&lt;&gt;"",SUM('[2]CBL Score Standard'!$D114:$F114),IF(F58&lt;&gt;"",SUM('[2]CBL Score Standard'!$D114:$G114),IF(G58&lt;&gt;"",SUM('[2]CBL Score Standard'!$D114:$H114,0))))))</f>
        <v>4.9445609829187893E-2</v>
      </c>
      <c r="K58" s="1037" t="s">
        <v>133</v>
      </c>
      <c r="L58" s="1037" t="s">
        <v>91</v>
      </c>
      <c r="M58" s="1182" t="s">
        <v>75</v>
      </c>
      <c r="N58" s="1184" t="s">
        <v>134</v>
      </c>
      <c r="O58" s="1025" t="s">
        <v>135</v>
      </c>
      <c r="P58" s="1039" t="s">
        <v>136</v>
      </c>
      <c r="Q58" s="1039" t="s">
        <v>137</v>
      </c>
      <c r="R58" s="1039" t="s">
        <v>138</v>
      </c>
      <c r="S58" s="1035" t="s">
        <v>139</v>
      </c>
      <c r="T58" s="1191" t="s">
        <v>344</v>
      </c>
      <c r="U58" s="1191" t="s">
        <v>342</v>
      </c>
      <c r="V58" s="1191" t="s">
        <v>343</v>
      </c>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940" t="s">
        <v>56</v>
      </c>
      <c r="B59" s="933" t="s">
        <v>421</v>
      </c>
      <c r="C59" s="1003"/>
      <c r="D59" s="1003"/>
      <c r="E59" s="1004"/>
      <c r="F59" s="1002"/>
      <c r="G59" s="1002"/>
      <c r="H59" s="939" t="b">
        <f>IF(C59&lt;&gt;"",'[2]CBL Score Standard'!$D115,IF(D59&lt;&gt;"",SUM('[2]CBL Score Standard'!$D115:$E115),IF(E59&lt;&gt;"",SUM('[2]CBL Score Standard'!$D115:$F115),IF(F59&lt;&gt;"",SUM('[2]CBL Score Standard'!$D115:$G115),IF(G59&lt;&gt;"",SUM('[2]CBL Score Standard'!$D115:$H115,0))))))</f>
        <v>0</v>
      </c>
      <c r="K59" s="1031"/>
      <c r="L59" s="1031"/>
      <c r="M59" s="1183"/>
      <c r="N59" s="1185"/>
      <c r="O59" s="1024"/>
      <c r="P59" s="148" t="s">
        <v>141</v>
      </c>
      <c r="Q59" s="1040"/>
      <c r="R59" s="1040"/>
      <c r="S59" s="1036"/>
      <c r="T59" s="1191"/>
      <c r="U59" s="1191"/>
      <c r="V59" s="1191"/>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028" t="s">
        <v>142</v>
      </c>
      <c r="L60" s="1028" t="s">
        <v>143</v>
      </c>
      <c r="M60" s="934" t="s">
        <v>8</v>
      </c>
      <c r="N60" s="910" t="s">
        <v>2</v>
      </c>
      <c r="O60" s="891" t="s">
        <v>234</v>
      </c>
      <c r="P60" s="911"/>
      <c r="Q60" s="909"/>
      <c r="R60" s="912"/>
      <c r="S60" s="889"/>
      <c r="T60" s="997"/>
      <c r="U60" s="997"/>
      <c r="V60" s="997" t="str">
        <f t="shared" ref="V60:V67" si="6">IF(AND(W60="Y",X60="Y"),"Passed",IF(T60="M","Passed", ""))</f>
        <v/>
      </c>
      <c r="W60" s="997"/>
      <c r="X60" s="997"/>
      <c r="Y60" s="908"/>
      <c r="Z60" s="981">
        <f t="shared" ref="Z60:Z67" si="7">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029"/>
      <c r="L61" s="1029"/>
      <c r="M61" s="934" t="s">
        <v>8</v>
      </c>
      <c r="N61" s="910" t="s">
        <v>63</v>
      </c>
      <c r="O61" s="891" t="s">
        <v>236</v>
      </c>
      <c r="P61" s="911"/>
      <c r="Q61" s="909"/>
      <c r="R61" s="912"/>
      <c r="S61" s="889"/>
      <c r="T61" s="997"/>
      <c r="U61" s="997"/>
      <c r="V61" s="997" t="str">
        <f t="shared" si="6"/>
        <v/>
      </c>
      <c r="W61" s="997"/>
      <c r="X61" s="997"/>
      <c r="Y61" s="908"/>
      <c r="Z61" s="981">
        <f t="shared" si="7"/>
        <v>0</v>
      </c>
      <c r="AA61" s="982"/>
      <c r="AB61" s="982"/>
      <c r="AC61" s="982"/>
      <c r="AD61" s="982"/>
      <c r="AE61" s="980"/>
      <c r="AF61" s="980"/>
      <c r="AG61" s="980"/>
      <c r="AH61" s="980"/>
      <c r="AI61" s="980"/>
      <c r="AJ61" s="980"/>
    </row>
    <row r="62" spans="1:36" x14ac:dyDescent="0.3">
      <c r="A62" s="940" t="s">
        <v>56</v>
      </c>
      <c r="B62" s="933" t="s">
        <v>67</v>
      </c>
      <c r="C62" s="1003"/>
      <c r="D62" s="1003"/>
      <c r="E62" s="1002"/>
      <c r="F62" s="1002" t="s">
        <v>77</v>
      </c>
      <c r="G62" s="1002"/>
      <c r="H62" s="939">
        <f>IF(C62&lt;&gt;"",'[2]CBL Score Standard'!$D118,IF(D62&lt;&gt;"",SUM('[2]CBL Score Standard'!$D118:$E118),IF(E62&lt;&gt;"",SUM('[2]CBL Score Standard'!$D118:$F118),IF(F62&lt;&gt;"",SUM('[2]CBL Score Standard'!$D118:$G118),IF(G62&lt;&gt;"",SUM('[2]CBL Score Standard'!$D118:$H118,0))))))</f>
        <v>4.9445609829187893E-2</v>
      </c>
      <c r="K62" s="1029"/>
      <c r="L62" s="1029"/>
      <c r="M62" s="934" t="s">
        <v>8</v>
      </c>
      <c r="N62" s="889" t="s">
        <v>56</v>
      </c>
      <c r="O62" s="891" t="s">
        <v>237</v>
      </c>
      <c r="P62" s="911"/>
      <c r="Q62" s="909"/>
      <c r="R62" s="912"/>
      <c r="S62" s="889"/>
      <c r="T62" s="997"/>
      <c r="U62" s="997"/>
      <c r="V62" s="997" t="str">
        <f t="shared" si="6"/>
        <v/>
      </c>
      <c r="W62" s="997"/>
      <c r="X62" s="997"/>
      <c r="Y62" s="908"/>
      <c r="Z62" s="981">
        <f t="shared" si="7"/>
        <v>0</v>
      </c>
      <c r="AA62" s="982"/>
      <c r="AB62" s="982"/>
      <c r="AC62" s="982"/>
      <c r="AD62" s="982"/>
      <c r="AE62" s="980"/>
      <c r="AF62" s="980"/>
      <c r="AG62" s="980"/>
      <c r="AH62" s="980"/>
      <c r="AI62" s="980"/>
      <c r="AJ62" s="980"/>
    </row>
    <row r="63" spans="1:36" ht="15" thickBot="1" x14ac:dyDescent="0.35">
      <c r="A63" s="941" t="s">
        <v>55</v>
      </c>
      <c r="B63" s="933" t="s">
        <v>1</v>
      </c>
      <c r="C63" s="1003"/>
      <c r="D63" s="1003"/>
      <c r="E63" s="1002"/>
      <c r="F63" s="1002" t="s">
        <v>77</v>
      </c>
      <c r="G63" s="1002"/>
      <c r="H63" s="939">
        <f>IF(C63&lt;&gt;"",'[2]CBL Score Standard'!$D119,IF(D63&lt;&gt;"",SUM('[2]CBL Score Standard'!$D119:$E119),IF(E63&lt;&gt;"",SUM('[2]CBL Score Standard'!$D119:$F119),IF(F63&lt;&gt;"",SUM('[2]CBL Score Standard'!$D119:$G119),IF(G63&lt;&gt;"",SUM('[2]CBL Score Standard'!$D119:$H119,0))))))</f>
        <v>4.9445609829187893E-2</v>
      </c>
      <c r="K63" s="1029"/>
      <c r="L63" s="1029"/>
      <c r="M63" s="934" t="s">
        <v>8</v>
      </c>
      <c r="N63" s="889" t="s">
        <v>55</v>
      </c>
      <c r="O63" s="891" t="s">
        <v>238</v>
      </c>
      <c r="P63" s="911"/>
      <c r="Q63" s="909"/>
      <c r="R63" s="912"/>
      <c r="S63" s="889"/>
      <c r="T63" s="997"/>
      <c r="U63" s="997"/>
      <c r="V63" s="997" t="str">
        <f t="shared" si="6"/>
        <v/>
      </c>
      <c r="W63" s="997"/>
      <c r="X63" s="997"/>
      <c r="Y63" s="908"/>
      <c r="Z63" s="981">
        <f t="shared" si="7"/>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3.1901094842185227</v>
      </c>
      <c r="K64" s="1029"/>
      <c r="L64" s="1029"/>
      <c r="M64" s="934" t="s">
        <v>8</v>
      </c>
      <c r="N64" s="910" t="s">
        <v>53</v>
      </c>
      <c r="O64" s="891" t="s">
        <v>239</v>
      </c>
      <c r="P64" s="911"/>
      <c r="Q64" s="909"/>
      <c r="R64" s="912"/>
      <c r="S64" s="889"/>
      <c r="T64" s="997"/>
      <c r="U64" s="997"/>
      <c r="V64" s="997" t="str">
        <f t="shared" si="6"/>
        <v/>
      </c>
      <c r="W64" s="997"/>
      <c r="X64" s="997"/>
      <c r="Y64" s="908"/>
      <c r="Z64" s="981">
        <f t="shared" si="7"/>
        <v>0</v>
      </c>
      <c r="AA64" s="982"/>
      <c r="AB64" s="982"/>
      <c r="AC64" s="982"/>
      <c r="AD64" s="982"/>
      <c r="AE64" s="980"/>
      <c r="AF64" s="980"/>
      <c r="AG64" s="980"/>
      <c r="AH64" s="980"/>
      <c r="AI64" s="980"/>
      <c r="AJ64" s="980"/>
    </row>
    <row r="65" spans="1:36" ht="28.2" thickBot="1" x14ac:dyDescent="0.35">
      <c r="A65" s="942" t="s">
        <v>83</v>
      </c>
      <c r="B65" s="943"/>
      <c r="C65" s="954">
        <v>1</v>
      </c>
      <c r="D65" s="954">
        <v>1</v>
      </c>
      <c r="E65" s="954">
        <v>1</v>
      </c>
      <c r="F65" s="954">
        <v>0.2978723404255319</v>
      </c>
      <c r="G65" s="954">
        <v>0</v>
      </c>
      <c r="H65" s="944">
        <v>2</v>
      </c>
      <c r="K65" s="1029"/>
      <c r="L65" s="1029"/>
      <c r="M65" s="934" t="s">
        <v>8</v>
      </c>
      <c r="N65" s="910" t="s">
        <v>59</v>
      </c>
      <c r="O65" s="891" t="s">
        <v>240</v>
      </c>
      <c r="P65" s="911"/>
      <c r="Q65" s="909"/>
      <c r="R65" s="912"/>
      <c r="S65" s="889"/>
      <c r="T65" s="997"/>
      <c r="U65" s="997"/>
      <c r="V65" s="997" t="str">
        <f t="shared" si="6"/>
        <v/>
      </c>
      <c r="W65" s="997"/>
      <c r="X65" s="997"/>
      <c r="Y65" s="908"/>
      <c r="Z65" s="981">
        <f t="shared" si="7"/>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3</v>
      </c>
      <c r="K66" s="1029"/>
      <c r="L66" s="1029"/>
      <c r="M66" s="934" t="s">
        <v>8</v>
      </c>
      <c r="N66" s="910" t="s">
        <v>55</v>
      </c>
      <c r="O66" s="891" t="s">
        <v>515</v>
      </c>
      <c r="P66" s="911"/>
      <c r="Q66" s="909"/>
      <c r="R66" s="912"/>
      <c r="S66" s="889"/>
      <c r="T66" s="997"/>
      <c r="U66" s="997"/>
      <c r="V66" s="997" t="str">
        <f t="shared" si="6"/>
        <v/>
      </c>
      <c r="W66" s="997"/>
      <c r="X66" s="997"/>
      <c r="Y66" s="908"/>
      <c r="Z66" s="981">
        <f t="shared" si="7"/>
        <v>0</v>
      </c>
      <c r="AA66" s="982"/>
      <c r="AB66" s="982"/>
      <c r="AC66" s="982"/>
      <c r="AD66" s="982"/>
      <c r="AE66" s="980"/>
      <c r="AF66" s="980"/>
      <c r="AG66" s="980"/>
      <c r="AH66" s="980"/>
      <c r="AI66" s="980"/>
      <c r="AJ66" s="980"/>
    </row>
    <row r="67" spans="1:36" x14ac:dyDescent="0.3">
      <c r="C67" s="955"/>
      <c r="D67" s="955"/>
      <c r="E67" s="955"/>
      <c r="F67" s="955"/>
      <c r="G67" s="955"/>
      <c r="K67" s="1030"/>
      <c r="L67" s="1030"/>
      <c r="M67" s="934" t="s">
        <v>8</v>
      </c>
      <c r="N67" s="910" t="s">
        <v>149</v>
      </c>
      <c r="O67" s="891" t="s">
        <v>370</v>
      </c>
      <c r="P67" s="154" t="s">
        <v>145</v>
      </c>
      <c r="Q67" s="152" t="s">
        <v>217</v>
      </c>
      <c r="R67" s="79" t="s">
        <v>241</v>
      </c>
      <c r="S67" s="889"/>
      <c r="T67" s="997"/>
      <c r="U67" s="997"/>
      <c r="V67" s="997" t="str">
        <f t="shared" si="6"/>
        <v/>
      </c>
      <c r="W67" s="997"/>
      <c r="X67" s="997"/>
      <c r="Y67" s="899" t="s">
        <v>242</v>
      </c>
      <c r="Z67" s="981">
        <f t="shared" si="7"/>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73" t="s">
        <v>243</v>
      </c>
      <c r="L69" s="1174"/>
      <c r="M69" s="1174"/>
      <c r="N69" s="1174"/>
      <c r="O69" s="1174"/>
      <c r="P69" s="1174"/>
      <c r="Q69" s="1174"/>
      <c r="R69" s="1174"/>
      <c r="S69" s="1174"/>
      <c r="T69" s="1174"/>
      <c r="U69" s="1174"/>
      <c r="V69" s="1174"/>
      <c r="W69" s="1174"/>
      <c r="X69" s="1174"/>
      <c r="Y69" s="1221"/>
      <c r="Z69" s="985"/>
      <c r="AA69" s="1026"/>
      <c r="AB69" s="1026"/>
      <c r="AC69" s="1026"/>
      <c r="AD69" s="1026"/>
      <c r="AE69" s="1026"/>
      <c r="AF69" s="1026"/>
      <c r="AG69" s="1026"/>
      <c r="AH69" s="1026"/>
      <c r="AI69" s="1026"/>
      <c r="AJ69" s="1026"/>
    </row>
    <row r="70" spans="1:36" ht="41.4" x14ac:dyDescent="0.3">
      <c r="C70" s="955"/>
      <c r="D70" s="955"/>
      <c r="E70" s="955"/>
      <c r="F70" s="955"/>
      <c r="G70" s="955"/>
      <c r="K70" s="1037" t="s">
        <v>133</v>
      </c>
      <c r="L70" s="1037" t="s">
        <v>91</v>
      </c>
      <c r="M70" s="1182" t="s">
        <v>75</v>
      </c>
      <c r="N70" s="1184" t="s">
        <v>134</v>
      </c>
      <c r="O70" s="1025" t="s">
        <v>135</v>
      </c>
      <c r="P70" s="1039" t="s">
        <v>136</v>
      </c>
      <c r="Q70" s="1039" t="s">
        <v>137</v>
      </c>
      <c r="R70" s="1039" t="s">
        <v>138</v>
      </c>
      <c r="S70" s="1035" t="s">
        <v>139</v>
      </c>
      <c r="T70" s="1191" t="s">
        <v>344</v>
      </c>
      <c r="U70" s="1191" t="s">
        <v>342</v>
      </c>
      <c r="V70" s="1191" t="s">
        <v>343</v>
      </c>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955"/>
      <c r="D71" s="955"/>
      <c r="E71" s="955"/>
      <c r="F71" s="955"/>
      <c r="G71" s="955"/>
      <c r="K71" s="1031"/>
      <c r="L71" s="1031"/>
      <c r="M71" s="1183"/>
      <c r="N71" s="1185"/>
      <c r="O71" s="1024"/>
      <c r="P71" s="148" t="s">
        <v>141</v>
      </c>
      <c r="Q71" s="1040"/>
      <c r="R71" s="1040"/>
      <c r="S71" s="1036"/>
      <c r="T71" s="1191"/>
      <c r="U71" s="1191"/>
      <c r="V71" s="1191"/>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C72" s="955"/>
      <c r="D72" s="955"/>
      <c r="E72" s="955"/>
      <c r="F72" s="955"/>
      <c r="G72" s="955"/>
      <c r="K72" s="1028" t="s">
        <v>142</v>
      </c>
      <c r="L72" s="1028" t="s">
        <v>143</v>
      </c>
      <c r="M72" s="934" t="s">
        <v>9</v>
      </c>
      <c r="N72" s="910" t="s">
        <v>235</v>
      </c>
      <c r="O72" s="891" t="s">
        <v>244</v>
      </c>
      <c r="P72" s="913"/>
      <c r="Q72" s="914"/>
      <c r="R72" s="915"/>
      <c r="S72" s="889"/>
      <c r="T72" s="997"/>
      <c r="U72" s="997"/>
      <c r="V72" s="997" t="str">
        <f>IF(AND(W72="Y",X72="Y"),"Passed",IF(T72="M","Passed", ""))</f>
        <v/>
      </c>
      <c r="W72" s="997"/>
      <c r="X72" s="997"/>
      <c r="Y72" s="916"/>
      <c r="Z72" s="981">
        <f t="shared" ref="Z72:Z75" si="8">DATEDIF(AA72,AB72,"m")/12+DATEDIF(AC72,AD72,"m")/12+DATEDIF(AE72,AF72,"m")/12+DATEDIF(AG72,AH72,"m")/12+DATEDIF(AI72,AJ72,"m")/12</f>
        <v>0</v>
      </c>
      <c r="AA72" s="982"/>
      <c r="AB72" s="982"/>
      <c r="AC72" s="982"/>
      <c r="AD72" s="982"/>
      <c r="AE72" s="980"/>
      <c r="AF72" s="980"/>
      <c r="AG72" s="980"/>
      <c r="AH72" s="980"/>
      <c r="AI72" s="980"/>
      <c r="AJ72" s="980"/>
    </row>
    <row r="73" spans="1:36" x14ac:dyDescent="0.3">
      <c r="C73" s="955"/>
      <c r="D73" s="955"/>
      <c r="E73" s="955"/>
      <c r="F73" s="955"/>
      <c r="G73" s="955"/>
      <c r="K73" s="1029"/>
      <c r="L73" s="1029"/>
      <c r="M73" s="934" t="s">
        <v>9</v>
      </c>
      <c r="N73" s="910" t="s">
        <v>229</v>
      </c>
      <c r="O73" s="891" t="s">
        <v>245</v>
      </c>
      <c r="P73" s="913"/>
      <c r="Q73" s="914"/>
      <c r="R73" s="915"/>
      <c r="S73" s="889"/>
      <c r="T73" s="997"/>
      <c r="U73" s="997"/>
      <c r="V73" s="997" t="str">
        <f>IF(AND(W73="Y",X73="Y"),"Passed",IF(T73="M","Passed", ""))</f>
        <v/>
      </c>
      <c r="W73" s="997"/>
      <c r="X73" s="997"/>
      <c r="Y73" s="916"/>
      <c r="Z73" s="981">
        <f t="shared" si="8"/>
        <v>0</v>
      </c>
      <c r="AA73" s="982"/>
      <c r="AB73" s="982"/>
      <c r="AC73" s="982"/>
      <c r="AD73" s="982"/>
      <c r="AE73" s="980"/>
      <c r="AF73" s="980"/>
      <c r="AG73" s="980"/>
      <c r="AH73" s="980"/>
      <c r="AI73" s="980"/>
      <c r="AJ73" s="980"/>
    </row>
    <row r="74" spans="1:36" ht="41.4" x14ac:dyDescent="0.3">
      <c r="C74" s="955"/>
      <c r="D74" s="955"/>
      <c r="E74" s="955"/>
      <c r="F74" s="955"/>
      <c r="G74" s="955"/>
      <c r="K74" s="1029"/>
      <c r="L74" s="1029"/>
      <c r="M74" s="934" t="s">
        <v>9</v>
      </c>
      <c r="N74" s="910" t="s">
        <v>3</v>
      </c>
      <c r="O74" s="891" t="s">
        <v>516</v>
      </c>
      <c r="P74" s="913"/>
      <c r="Q74" s="914"/>
      <c r="R74" s="915"/>
      <c r="S74" s="889"/>
      <c r="T74" s="997"/>
      <c r="U74" s="997"/>
      <c r="V74" s="997" t="str">
        <f>IF(AND(W74="Y",X74="Y"),"Passed",IF(T74="M","Passed", ""))</f>
        <v/>
      </c>
      <c r="W74" s="997"/>
      <c r="X74" s="997"/>
      <c r="Y74" s="916"/>
      <c r="Z74" s="981">
        <f t="shared" si="8"/>
        <v>0</v>
      </c>
      <c r="AA74" s="982"/>
      <c r="AB74" s="982"/>
      <c r="AC74" s="982"/>
      <c r="AD74" s="982"/>
      <c r="AE74" s="980"/>
      <c r="AF74" s="980"/>
      <c r="AG74" s="980"/>
      <c r="AH74" s="980"/>
      <c r="AI74" s="980"/>
      <c r="AJ74" s="980"/>
    </row>
    <row r="75" spans="1:36" ht="41.4" x14ac:dyDescent="0.3">
      <c r="C75" s="955"/>
      <c r="D75" s="955"/>
      <c r="E75" s="955"/>
      <c r="F75" s="955"/>
      <c r="G75" s="955"/>
      <c r="K75" s="1030"/>
      <c r="L75" s="1030"/>
      <c r="M75" s="934" t="s">
        <v>9</v>
      </c>
      <c r="N75" s="910" t="s">
        <v>3</v>
      </c>
      <c r="O75" s="891" t="s">
        <v>246</v>
      </c>
      <c r="P75" s="913"/>
      <c r="Q75" s="914"/>
      <c r="R75" s="915"/>
      <c r="S75" s="889"/>
      <c r="T75" s="997"/>
      <c r="U75" s="997"/>
      <c r="V75" s="997" t="str">
        <f>IF(AND(W75="Y",X75="Y"),"Passed",IF(T75="M","Passed", ""))</f>
        <v/>
      </c>
      <c r="W75" s="997"/>
      <c r="X75" s="997"/>
      <c r="Y75" s="916"/>
      <c r="Z75" s="981">
        <f t="shared" si="8"/>
        <v>0</v>
      </c>
      <c r="AA75" s="982"/>
      <c r="AB75" s="982"/>
      <c r="AC75" s="982"/>
      <c r="AD75" s="982"/>
      <c r="AE75" s="980"/>
      <c r="AF75" s="980"/>
      <c r="AG75" s="980"/>
      <c r="AH75" s="980"/>
      <c r="AI75" s="980"/>
      <c r="AJ75" s="980"/>
    </row>
    <row r="76" spans="1:36" x14ac:dyDescent="0.3">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C80" s="955"/>
      <c r="D80" s="955"/>
      <c r="E80" s="955"/>
      <c r="F80" s="955"/>
      <c r="G80" s="955"/>
    </row>
    <row r="81" spans="3:7" x14ac:dyDescent="0.3">
      <c r="C81" s="955"/>
      <c r="D81" s="955"/>
      <c r="E81" s="955"/>
      <c r="F81" s="955"/>
      <c r="G81" s="955"/>
    </row>
    <row r="82" spans="3:7" x14ac:dyDescent="0.3">
      <c r="C82" s="955"/>
      <c r="D82" s="955"/>
      <c r="E82" s="955"/>
      <c r="F82" s="955"/>
      <c r="G82" s="955"/>
    </row>
    <row r="83" spans="3:7" x14ac:dyDescent="0.3">
      <c r="C83" s="955"/>
      <c r="D83" s="955"/>
      <c r="E83" s="955"/>
      <c r="F83" s="955"/>
      <c r="G83" s="955"/>
    </row>
    <row r="84" spans="3:7" x14ac:dyDescent="0.3">
      <c r="C84" s="955"/>
      <c r="D84" s="955"/>
      <c r="E84" s="955"/>
      <c r="F84" s="955"/>
      <c r="G84" s="955"/>
    </row>
    <row r="85" spans="3:7" x14ac:dyDescent="0.3">
      <c r="C85" s="955"/>
      <c r="D85" s="955"/>
      <c r="E85" s="955"/>
      <c r="F85" s="955"/>
      <c r="G85" s="955"/>
    </row>
    <row r="86" spans="3:7" x14ac:dyDescent="0.3">
      <c r="C86" s="955"/>
      <c r="D86" s="955"/>
      <c r="E86" s="955"/>
      <c r="F86" s="955"/>
      <c r="G86" s="955"/>
    </row>
    <row r="87" spans="3:7" x14ac:dyDescent="0.3">
      <c r="C87" s="955"/>
      <c r="D87" s="955"/>
      <c r="E87" s="955"/>
      <c r="F87" s="955"/>
      <c r="G87" s="955"/>
    </row>
    <row r="88" spans="3:7" x14ac:dyDescent="0.3">
      <c r="C88" s="955"/>
      <c r="D88" s="955"/>
      <c r="E88" s="955"/>
      <c r="F88" s="955"/>
      <c r="G88" s="955"/>
    </row>
    <row r="89" spans="3:7" x14ac:dyDescent="0.3">
      <c r="C89" s="955"/>
      <c r="D89" s="955"/>
      <c r="E89" s="955"/>
      <c r="F89" s="955"/>
      <c r="G89" s="955"/>
    </row>
    <row r="90" spans="3:7" x14ac:dyDescent="0.3">
      <c r="C90" s="955"/>
      <c r="D90" s="955"/>
      <c r="E90" s="955"/>
      <c r="F90" s="955"/>
      <c r="G90" s="955"/>
    </row>
    <row r="91" spans="3:7" x14ac:dyDescent="0.3">
      <c r="C91" s="955"/>
      <c r="D91" s="955"/>
      <c r="E91" s="955"/>
      <c r="F91" s="955"/>
      <c r="G91" s="955"/>
    </row>
    <row r="92" spans="3:7" x14ac:dyDescent="0.3">
      <c r="C92" s="955"/>
      <c r="D92" s="955"/>
      <c r="E92" s="955"/>
      <c r="F92" s="955"/>
      <c r="G92" s="955"/>
    </row>
    <row r="93" spans="3:7" x14ac:dyDescent="0.3">
      <c r="C93" s="955"/>
      <c r="D93" s="955"/>
      <c r="E93" s="955"/>
      <c r="F93" s="955"/>
      <c r="G93" s="955"/>
    </row>
    <row r="94" spans="3:7" x14ac:dyDescent="0.3">
      <c r="C94" s="955"/>
      <c r="D94" s="955"/>
      <c r="E94" s="955"/>
      <c r="F94" s="955"/>
      <c r="G94" s="955"/>
    </row>
    <row r="95" spans="3:7" x14ac:dyDescent="0.3">
      <c r="C95" s="955"/>
      <c r="D95" s="955"/>
      <c r="E95" s="955"/>
      <c r="F95" s="955"/>
      <c r="G95" s="955"/>
    </row>
    <row r="96" spans="3:7" x14ac:dyDescent="0.3">
      <c r="C96" s="955"/>
      <c r="D96" s="955"/>
      <c r="E96" s="955"/>
      <c r="F96" s="955"/>
      <c r="G96" s="955"/>
    </row>
    <row r="97" spans="3:7" x14ac:dyDescent="0.3">
      <c r="C97" s="955"/>
      <c r="D97" s="955"/>
      <c r="E97" s="955"/>
      <c r="F97" s="955"/>
      <c r="G97" s="955"/>
    </row>
    <row r="98" spans="3:7" x14ac:dyDescent="0.3">
      <c r="C98" s="955"/>
      <c r="D98" s="955"/>
      <c r="E98" s="955"/>
      <c r="F98" s="955"/>
      <c r="G98" s="955"/>
    </row>
    <row r="99" spans="3:7" x14ac:dyDescent="0.3">
      <c r="C99" s="955"/>
      <c r="D99" s="955"/>
      <c r="E99" s="955"/>
      <c r="F99" s="955"/>
      <c r="G99" s="955"/>
    </row>
    <row r="100" spans="3:7" x14ac:dyDescent="0.3">
      <c r="C100" s="955"/>
      <c r="D100" s="955"/>
      <c r="E100" s="955"/>
      <c r="F100" s="955"/>
      <c r="G100" s="955"/>
    </row>
    <row r="101" spans="3:7" x14ac:dyDescent="0.3">
      <c r="C101" s="955"/>
      <c r="D101" s="955"/>
      <c r="E101" s="955"/>
      <c r="F101" s="955"/>
      <c r="G101" s="955"/>
    </row>
    <row r="102" spans="3:7" x14ac:dyDescent="0.3">
      <c r="C102" s="955"/>
      <c r="D102" s="955"/>
      <c r="E102" s="955"/>
      <c r="F102" s="955"/>
      <c r="G102" s="955"/>
    </row>
    <row r="103" spans="3:7" x14ac:dyDescent="0.3">
      <c r="C103" s="955"/>
      <c r="D103" s="955"/>
      <c r="E103" s="955"/>
      <c r="F103" s="955"/>
      <c r="G103" s="955"/>
    </row>
    <row r="104" spans="3:7" x14ac:dyDescent="0.3">
      <c r="C104" s="955"/>
      <c r="D104" s="955"/>
      <c r="E104" s="955"/>
      <c r="F104" s="955"/>
      <c r="G104" s="955"/>
    </row>
    <row r="105" spans="3:7" x14ac:dyDescent="0.3">
      <c r="C105" s="955"/>
      <c r="D105" s="955"/>
      <c r="E105" s="955"/>
      <c r="F105" s="955"/>
      <c r="G105" s="955"/>
    </row>
    <row r="106" spans="3:7" x14ac:dyDescent="0.3">
      <c r="C106" s="955"/>
      <c r="D106" s="955"/>
      <c r="E106" s="955"/>
      <c r="F106" s="955"/>
      <c r="G106" s="955"/>
    </row>
    <row r="107" spans="3:7" x14ac:dyDescent="0.3">
      <c r="C107" s="955"/>
      <c r="D107" s="955"/>
      <c r="E107" s="955"/>
      <c r="F107" s="955"/>
      <c r="G107" s="955"/>
    </row>
    <row r="108" spans="3:7" x14ac:dyDescent="0.3">
      <c r="C108" s="955"/>
      <c r="D108" s="955"/>
      <c r="E108" s="955"/>
      <c r="F108" s="955"/>
      <c r="G108" s="955"/>
    </row>
    <row r="109" spans="3:7" x14ac:dyDescent="0.3">
      <c r="C109" s="955"/>
      <c r="D109" s="955"/>
      <c r="E109" s="955"/>
      <c r="F109" s="955"/>
      <c r="G109" s="955"/>
    </row>
    <row r="110" spans="3:7" x14ac:dyDescent="0.3">
      <c r="C110" s="955"/>
      <c r="D110" s="955"/>
      <c r="E110" s="955"/>
      <c r="F110" s="955"/>
      <c r="G110" s="955"/>
    </row>
    <row r="111" spans="3:7" x14ac:dyDescent="0.3">
      <c r="C111" s="955"/>
      <c r="D111" s="955"/>
      <c r="E111" s="955"/>
      <c r="F111" s="955"/>
      <c r="G111" s="955"/>
    </row>
    <row r="112" spans="3:7" x14ac:dyDescent="0.3">
      <c r="C112" s="955"/>
      <c r="D112" s="955"/>
      <c r="E112" s="955"/>
      <c r="F112" s="955"/>
      <c r="G112" s="955"/>
    </row>
    <row r="113" spans="3:7" x14ac:dyDescent="0.3">
      <c r="C113" s="955"/>
      <c r="D113" s="955"/>
      <c r="E113" s="955"/>
      <c r="F113" s="955"/>
      <c r="G113" s="955"/>
    </row>
    <row r="114" spans="3:7" x14ac:dyDescent="0.3">
      <c r="C114" s="955"/>
      <c r="D114" s="955"/>
      <c r="E114" s="955"/>
      <c r="F114" s="955"/>
      <c r="G114" s="955"/>
    </row>
    <row r="115" spans="3:7" x14ac:dyDescent="0.3">
      <c r="C115" s="955"/>
      <c r="D115" s="955"/>
      <c r="E115" s="955"/>
      <c r="F115" s="955"/>
      <c r="G115" s="955"/>
    </row>
    <row r="116" spans="3:7" x14ac:dyDescent="0.3">
      <c r="C116" s="955"/>
      <c r="D116" s="955"/>
      <c r="E116" s="955"/>
      <c r="F116" s="955"/>
      <c r="G116" s="955"/>
    </row>
    <row r="117" spans="3:7" x14ac:dyDescent="0.3">
      <c r="C117" s="955"/>
      <c r="D117" s="955"/>
      <c r="E117" s="955"/>
      <c r="F117" s="955"/>
      <c r="G117" s="955"/>
    </row>
    <row r="118" spans="3:7" x14ac:dyDescent="0.3">
      <c r="C118" s="955"/>
      <c r="D118" s="955"/>
      <c r="E118" s="955"/>
      <c r="F118" s="955"/>
      <c r="G118" s="955"/>
    </row>
    <row r="119" spans="3:7" x14ac:dyDescent="0.3">
      <c r="C119" s="955"/>
      <c r="D119" s="955"/>
      <c r="E119" s="955"/>
      <c r="F119" s="955"/>
      <c r="G119" s="955"/>
    </row>
    <row r="120" spans="3:7" x14ac:dyDescent="0.3">
      <c r="C120" s="955"/>
      <c r="D120" s="955"/>
      <c r="E120" s="955"/>
      <c r="F120" s="955"/>
      <c r="G120" s="955"/>
    </row>
    <row r="121" spans="3:7" x14ac:dyDescent="0.3">
      <c r="C121" s="955"/>
      <c r="D121" s="955"/>
      <c r="E121" s="955"/>
      <c r="F121" s="955"/>
      <c r="G121" s="955"/>
    </row>
    <row r="122" spans="3:7" x14ac:dyDescent="0.3">
      <c r="C122" s="955"/>
      <c r="D122" s="955"/>
      <c r="E122" s="955"/>
      <c r="F122" s="955"/>
      <c r="G122" s="955"/>
    </row>
    <row r="123" spans="3:7" x14ac:dyDescent="0.3">
      <c r="C123" s="955"/>
      <c r="D123" s="955"/>
      <c r="E123" s="955"/>
      <c r="F123" s="955"/>
      <c r="G123" s="955"/>
    </row>
    <row r="124" spans="3:7" x14ac:dyDescent="0.3">
      <c r="C124" s="955"/>
      <c r="D124" s="955"/>
      <c r="E124" s="955"/>
      <c r="F124" s="955"/>
      <c r="G124" s="955"/>
    </row>
    <row r="125" spans="3:7" x14ac:dyDescent="0.3">
      <c r="C125" s="955"/>
      <c r="D125" s="955"/>
      <c r="E125" s="955"/>
      <c r="F125" s="955"/>
      <c r="G125" s="955"/>
    </row>
    <row r="126" spans="3:7" x14ac:dyDescent="0.3">
      <c r="C126" s="955"/>
      <c r="D126" s="955"/>
      <c r="E126" s="955"/>
      <c r="F126" s="955"/>
      <c r="G126" s="955"/>
    </row>
    <row r="127" spans="3:7" x14ac:dyDescent="0.3">
      <c r="C127" s="955"/>
      <c r="D127" s="955"/>
      <c r="E127" s="955"/>
      <c r="F127" s="955"/>
      <c r="G127" s="955"/>
    </row>
    <row r="128" spans="3: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2:AC70">
    <filterColumn colId="10" showButton="0"/>
    <filterColumn colId="11" showButton="0"/>
    <filterColumn colId="12" showButton="0"/>
    <filterColumn colId="13" showButton="0"/>
    <filterColumn colId="14" showButton="0"/>
    <filterColumn colId="15" showButton="0"/>
    <filterColumn colId="16" showButton="0"/>
    <filterColumn colId="17" showButton="0"/>
    <filterColumn colId="18" showButton="0"/>
    <filterColumn colId="19" showButton="0"/>
    <filterColumn colId="20" showButton="0"/>
    <filterColumn colId="21" showButton="0"/>
    <filterColumn colId="22" showButton="0"/>
    <filterColumn colId="23" showButton="0"/>
  </autoFilter>
  <mergeCells count="62">
    <mergeCell ref="AG58:AH58"/>
    <mergeCell ref="AI58:AJ58"/>
    <mergeCell ref="AI70:AJ70"/>
    <mergeCell ref="A66:G66"/>
    <mergeCell ref="K69:Y69"/>
    <mergeCell ref="M70:M71"/>
    <mergeCell ref="N70:N71"/>
    <mergeCell ref="T70:T71"/>
    <mergeCell ref="U70:U71"/>
    <mergeCell ref="V70:V71"/>
    <mergeCell ref="Z70:Z71"/>
    <mergeCell ref="AA70:AB70"/>
    <mergeCell ref="AC70:AD70"/>
    <mergeCell ref="AE70:AF70"/>
    <mergeCell ref="AG70:AH70"/>
    <mergeCell ref="A64:G64"/>
    <mergeCell ref="M58:M59"/>
    <mergeCell ref="N58:N59"/>
    <mergeCell ref="T58:T59"/>
    <mergeCell ref="U58:U59"/>
    <mergeCell ref="V58:V59"/>
    <mergeCell ref="Z58:Z59"/>
    <mergeCell ref="AA38:AB38"/>
    <mergeCell ref="AC38:AD38"/>
    <mergeCell ref="AE38:AF38"/>
    <mergeCell ref="AA58:AB58"/>
    <mergeCell ref="AC58:AD58"/>
    <mergeCell ref="AE58:AF58"/>
    <mergeCell ref="AI17:AJ17"/>
    <mergeCell ref="AG38:AH38"/>
    <mergeCell ref="AI38:AJ38"/>
    <mergeCell ref="K57:Y57"/>
    <mergeCell ref="M38:M39"/>
    <mergeCell ref="N38:N39"/>
    <mergeCell ref="T38:T39"/>
    <mergeCell ref="U38:U39"/>
    <mergeCell ref="V38:V39"/>
    <mergeCell ref="Z38:Z39"/>
    <mergeCell ref="K37:Y37"/>
    <mergeCell ref="M17:M18"/>
    <mergeCell ref="N17:N18"/>
    <mergeCell ref="T17:T18"/>
    <mergeCell ref="U17:U18"/>
    <mergeCell ref="AA17:AB17"/>
    <mergeCell ref="AC17:AD17"/>
    <mergeCell ref="AE17:AF17"/>
    <mergeCell ref="AG2:AH2"/>
    <mergeCell ref="V17:V18"/>
    <mergeCell ref="Z17:Z18"/>
    <mergeCell ref="Z2:Z3"/>
    <mergeCell ref="AA2:AB2"/>
    <mergeCell ref="AC2:AD2"/>
    <mergeCell ref="AG17:AH17"/>
    <mergeCell ref="AI2:AJ2"/>
    <mergeCell ref="A1:H1"/>
    <mergeCell ref="K1:Y1"/>
    <mergeCell ref="M2:M3"/>
    <mergeCell ref="N2:N3"/>
    <mergeCell ref="T2:T3"/>
    <mergeCell ref="U2:U3"/>
    <mergeCell ref="V2:V3"/>
    <mergeCell ref="AE2:AF2"/>
  </mergeCells>
  <conditionalFormatting sqref="E13">
    <cfRule type="containsText" dxfId="1526" priority="10" operator="containsText" text="N/A">
      <formula>NOT(ISERROR(SEARCH("N/A",E13)))</formula>
    </cfRule>
    <cfRule type="containsText" dxfId="1525" priority="11" operator="containsText" text="O">
      <formula>NOT(ISERROR(SEARCH("O",E13)))</formula>
    </cfRule>
    <cfRule type="containsText" dxfId="1524" priority="12" operator="containsText" text="M">
      <formula>NOT(ISERROR(SEARCH("M",E13)))</formula>
    </cfRule>
  </conditionalFormatting>
  <conditionalFormatting sqref="C46:G46">
    <cfRule type="containsText" dxfId="1523" priority="19" operator="containsText" text="O">
      <formula>NOT(ISERROR(SEARCH("O",C46)))</formula>
    </cfRule>
  </conditionalFormatting>
  <conditionalFormatting sqref="C46:G46">
    <cfRule type="containsText" dxfId="1522" priority="16" operator="containsText" text="N/A">
      <formula>NOT(ISERROR(SEARCH("N/A",C46)))</formula>
    </cfRule>
    <cfRule type="containsText" dxfId="1521" priority="17" operator="containsText" text="Blank">
      <formula>NOT(ISERROR(SEARCH("Blank",C46)))</formula>
    </cfRule>
    <cfRule type="containsText" dxfId="1520" priority="18" operator="containsText" text="M">
      <formula>NOT(ISERROR(SEARCH("M",C46)))</formula>
    </cfRule>
  </conditionalFormatting>
  <conditionalFormatting sqref="E12">
    <cfRule type="containsText" dxfId="1519" priority="13" operator="containsText" text="N/A">
      <formula>NOT(ISERROR(SEARCH("N/A",E12)))</formula>
    </cfRule>
    <cfRule type="containsText" dxfId="1518" priority="14" operator="containsText" text="O">
      <formula>NOT(ISERROR(SEARCH("O",E12)))</formula>
    </cfRule>
    <cfRule type="containsText" dxfId="1517" priority="15" operator="containsText" text="M">
      <formula>NOT(ISERROR(SEARCH("M",E12)))</formula>
    </cfRule>
  </conditionalFormatting>
  <conditionalFormatting sqref="C7:H7">
    <cfRule type="containsText" dxfId="1516" priority="7" operator="containsText" text="N/A">
      <formula>NOT(ISERROR(SEARCH("N/A",C7)))</formula>
    </cfRule>
    <cfRule type="containsText" dxfId="1515" priority="8" operator="containsText" text="Blank">
      <formula>NOT(ISERROR(SEARCH("Blank",C7)))</formula>
    </cfRule>
    <cfRule type="containsText" dxfId="1514" priority="9" operator="containsText" text="M">
      <formula>NOT(ISERROR(SEARCH("M",C7)))</formula>
    </cfRule>
  </conditionalFormatting>
  <conditionalFormatting sqref="Z4 Z51:Z55 Z40:Z43 Z45:Z49 Z19:Z35">
    <cfRule type="cellIs" dxfId="1513" priority="6" operator="greaterThan">
      <formula>0</formula>
    </cfRule>
  </conditionalFormatting>
  <conditionalFormatting sqref="Z5:Z14">
    <cfRule type="cellIs" dxfId="1512" priority="5" operator="greaterThan">
      <formula>0</formula>
    </cfRule>
  </conditionalFormatting>
  <conditionalFormatting sqref="Z60:Z67">
    <cfRule type="cellIs" dxfId="1511" priority="4" operator="greaterThan">
      <formula>0</formula>
    </cfRule>
  </conditionalFormatting>
  <conditionalFormatting sqref="Z72:Z75">
    <cfRule type="cellIs" dxfId="1510" priority="3" operator="greaterThan">
      <formula>0</formula>
    </cfRule>
  </conditionalFormatting>
  <conditionalFormatting sqref="Z50">
    <cfRule type="cellIs" dxfId="1509" priority="2" operator="greaterThan">
      <formula>0</formula>
    </cfRule>
  </conditionalFormatting>
  <conditionalFormatting sqref="Z44">
    <cfRule type="cellIs" dxfId="1508" priority="1" operator="greaterThan">
      <formula>0</formula>
    </cfRule>
  </conditionalFormatting>
  <dataValidations count="3">
    <dataValidation type="list" allowBlank="1" showInputMessage="1" showErrorMessage="1" sqref="T70:T79 T58:T68 T2:T36 T38:T56">
      <formula1>"M, O, N/A"</formula1>
    </dataValidation>
    <dataValidation type="list" allowBlank="1" showInputMessage="1" showErrorMessage="1" sqref="V70:V79 V58:V68 V38:V56 V2:V36">
      <formula1>"Passed, Failed, N/A"</formula1>
    </dataValidation>
    <dataValidation type="list" allowBlank="1" showInputMessage="1" showErrorMessage="1" sqref="W2:W79">
      <formula1>"Y, N"</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scale="30" fitToHeight="0" orientation="landscape" r:id="rId19"/>
  <drawing r:id="rId20"/>
  <legacyDrawing r:id="rId21"/>
  <controls>
    <mc:AlternateContent xmlns:mc="http://schemas.openxmlformats.org/markup-compatibility/2006">
      <mc:Choice Requires="x14">
        <control shapeId="1147906" r:id="rId22" name="CommandButton2">
          <controlPr defaultSize="0" autoLine="0" r:id="rId23">
            <anchor moveWithCells="1">
              <from>
                <xdr:col>8</xdr:col>
                <xdr:colOff>114300</xdr:colOff>
                <xdr:row>54</xdr:row>
                <xdr:rowOff>0</xdr:rowOff>
              </from>
              <to>
                <xdr:col>9</xdr:col>
                <xdr:colOff>434340</xdr:colOff>
                <xdr:row>56</xdr:row>
                <xdr:rowOff>83820</xdr:rowOff>
              </to>
            </anchor>
          </controlPr>
        </control>
      </mc:Choice>
      <mc:Fallback>
        <control shapeId="1147906" r:id="rId22" name="CommandButton2"/>
      </mc:Fallback>
    </mc:AlternateContent>
    <mc:AlternateContent xmlns:mc="http://schemas.openxmlformats.org/markup-compatibility/2006">
      <mc:Choice Requires="x14">
        <control shapeId="1147905" r:id="rId24" name="CommandButton1">
          <controlPr defaultSize="0" autoLine="0" r:id="rId25">
            <anchor moveWithCells="1">
              <from>
                <xdr:col>8</xdr:col>
                <xdr:colOff>114300</xdr:colOff>
                <xdr:row>46</xdr:row>
                <xdr:rowOff>0</xdr:rowOff>
              </from>
              <to>
                <xdr:col>9</xdr:col>
                <xdr:colOff>403860</xdr:colOff>
                <xdr:row>47</xdr:row>
                <xdr:rowOff>167640</xdr:rowOff>
              </to>
            </anchor>
          </controlPr>
        </control>
      </mc:Choice>
      <mc:Fallback>
        <control shapeId="1147905" r:id="rId24" name="CommandButton1"/>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7" tint="0.79998168889431442"/>
    <pageSetUpPr fitToPage="1"/>
  </sheetPr>
  <dimension ref="A1:AN196"/>
  <sheetViews>
    <sheetView showGridLines="0" topLeftCell="A55" zoomScale="85" zoomScaleNormal="85" workbookViewId="0">
      <selection activeCell="E61" sqref="E61"/>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26.109375" style="883" customWidth="1"/>
    <col min="19" max="19" width="37" style="883" customWidth="1"/>
    <col min="20" max="20" width="7.5546875" style="883" customWidth="1"/>
    <col min="21" max="21" width="11" style="883" bestFit="1" customWidth="1"/>
    <col min="22" max="22" width="10.44140625" style="883" bestFit="1" customWidth="1"/>
    <col min="23" max="23" width="12.44140625" style="883" customWidth="1"/>
    <col min="24" max="24" width="15.109375" style="883" customWidth="1"/>
    <col min="25" max="25" width="36.5546875" style="883" bestFit="1" customWidth="1"/>
    <col min="26" max="40" width="9.109375" style="883"/>
    <col min="41" max="16384" width="9.109375" style="884"/>
  </cols>
  <sheetData>
    <row r="1" spans="1:36" ht="23.4" x14ac:dyDescent="0.45">
      <c r="A1" s="1188" t="s">
        <v>82</v>
      </c>
      <c r="B1" s="1189"/>
      <c r="C1" s="1189"/>
      <c r="D1" s="1189"/>
      <c r="E1" s="1189"/>
      <c r="F1" s="1189"/>
      <c r="G1" s="1189"/>
      <c r="H1" s="1189"/>
      <c r="K1" s="1193" t="s">
        <v>406</v>
      </c>
      <c r="L1" s="1194"/>
      <c r="M1" s="1194"/>
      <c r="N1" s="1194"/>
      <c r="O1" s="1194"/>
      <c r="P1" s="1194"/>
      <c r="Q1" s="1194"/>
      <c r="R1" s="1194"/>
      <c r="S1" s="1194"/>
      <c r="T1" s="1194"/>
      <c r="U1" s="1194"/>
      <c r="V1" s="1194"/>
      <c r="W1" s="1194"/>
      <c r="X1" s="1194"/>
      <c r="Y1" s="1195"/>
      <c r="Z1" s="985"/>
      <c r="AA1" s="1026"/>
      <c r="AB1" s="1026"/>
      <c r="AC1" s="1026"/>
      <c r="AD1" s="1026"/>
      <c r="AE1" s="1026"/>
      <c r="AF1" s="1026"/>
      <c r="AG1" s="1026"/>
      <c r="AH1" s="1026"/>
      <c r="AI1" s="1026"/>
      <c r="AJ1" s="1026"/>
    </row>
    <row r="2" spans="1:36" ht="23.4" customHeight="1" x14ac:dyDescent="0.3">
      <c r="A2" s="932" t="s">
        <v>367</v>
      </c>
      <c r="B2" s="997" t="s">
        <v>277</v>
      </c>
      <c r="C2" s="884"/>
      <c r="D2" s="884"/>
      <c r="E2" s="884"/>
      <c r="F2" s="884"/>
      <c r="G2" s="884"/>
      <c r="H2" s="884"/>
      <c r="K2" s="1209" t="s">
        <v>133</v>
      </c>
      <c r="L2" s="1209" t="s">
        <v>91</v>
      </c>
      <c r="M2" s="1182" t="s">
        <v>75</v>
      </c>
      <c r="N2" s="1190" t="s">
        <v>134</v>
      </c>
      <c r="O2" s="1209" t="s">
        <v>135</v>
      </c>
      <c r="P2" s="1041" t="s">
        <v>136</v>
      </c>
      <c r="Q2" s="1041" t="s">
        <v>137</v>
      </c>
      <c r="R2" s="1041" t="s">
        <v>138</v>
      </c>
      <c r="S2" s="1210" t="s">
        <v>139</v>
      </c>
      <c r="T2" s="1191" t="s">
        <v>344</v>
      </c>
      <c r="U2" s="1191" t="s">
        <v>342</v>
      </c>
      <c r="V2" s="1191" t="s">
        <v>343</v>
      </c>
      <c r="W2" s="1027" t="s">
        <v>375</v>
      </c>
      <c r="X2" s="1027" t="s">
        <v>376</v>
      </c>
      <c r="Y2" s="1038"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42719</v>
      </c>
      <c r="C3" s="950"/>
      <c r="D3" s="884"/>
      <c r="E3" s="884"/>
      <c r="F3" s="884"/>
      <c r="G3" s="884"/>
      <c r="H3" s="884"/>
      <c r="K3" s="1197"/>
      <c r="L3" s="1197"/>
      <c r="M3" s="1183"/>
      <c r="N3" s="1185"/>
      <c r="O3" s="1197"/>
      <c r="P3" s="148" t="s">
        <v>141</v>
      </c>
      <c r="Q3" s="1040"/>
      <c r="R3" s="1040"/>
      <c r="S3" s="1210"/>
      <c r="T3" s="1191"/>
      <c r="U3" s="1191"/>
      <c r="V3" s="1191"/>
      <c r="W3" s="1027"/>
      <c r="X3" s="1027"/>
      <c r="Y3" s="1031"/>
      <c r="Z3" s="1187"/>
      <c r="AA3" s="1023" t="s">
        <v>672</v>
      </c>
      <c r="AB3" s="1023" t="s">
        <v>673</v>
      </c>
      <c r="AC3" s="1023" t="s">
        <v>672</v>
      </c>
      <c r="AD3" s="1023" t="s">
        <v>673</v>
      </c>
      <c r="AE3" s="1023" t="s">
        <v>672</v>
      </c>
      <c r="AF3" s="1023" t="s">
        <v>673</v>
      </c>
      <c r="AG3" s="1023" t="s">
        <v>672</v>
      </c>
      <c r="AH3" s="1023" t="s">
        <v>673</v>
      </c>
      <c r="AI3" s="1023" t="s">
        <v>672</v>
      </c>
      <c r="AJ3" s="1023" t="s">
        <v>673</v>
      </c>
    </row>
    <row r="4" spans="1:36" ht="12.75" customHeight="1" x14ac:dyDescent="0.3">
      <c r="A4" s="932" t="s">
        <v>368</v>
      </c>
      <c r="B4" s="949">
        <f ca="1">DATEDIF(B3,TODAY(),"D")/365</f>
        <v>3.904109589041096</v>
      </c>
      <c r="C4" s="884"/>
      <c r="D4" s="884"/>
      <c r="E4" s="884"/>
      <c r="F4" s="884"/>
      <c r="G4" s="884"/>
      <c r="H4" s="884"/>
      <c r="K4" s="1028" t="s">
        <v>142</v>
      </c>
      <c r="L4" s="1028" t="s">
        <v>143</v>
      </c>
      <c r="M4" s="934" t="s">
        <v>5</v>
      </c>
      <c r="N4" s="929" t="s">
        <v>144</v>
      </c>
      <c r="O4" s="924" t="s">
        <v>372</v>
      </c>
      <c r="P4" s="149" t="s">
        <v>145</v>
      </c>
      <c r="Q4" s="149" t="s">
        <v>146</v>
      </c>
      <c r="R4" s="146" t="s">
        <v>147</v>
      </c>
      <c r="S4" s="889"/>
      <c r="T4" s="997"/>
      <c r="U4" s="997"/>
      <c r="V4" s="997" t="s">
        <v>374</v>
      </c>
      <c r="W4" s="997" t="s">
        <v>377</v>
      </c>
      <c r="X4" s="997"/>
      <c r="Y4" s="1042" t="s">
        <v>148</v>
      </c>
      <c r="Z4" s="981">
        <f ca="1">DATEDIF(AA4,AB4,"m")/12+DATEDIF(AC4,AD4,"m")/12+DATEDIF(AE4,AF4,"m")/12+DATEDIF(AG4,AH4,"m")/12+DATEDIF(AI4,AJ4,"m")/12</f>
        <v>3.8333333333333335</v>
      </c>
      <c r="AA4" s="982">
        <v>42719</v>
      </c>
      <c r="AB4" s="982">
        <f ca="1">TODAY()</f>
        <v>44144</v>
      </c>
      <c r="AC4" s="982"/>
      <c r="AD4" s="982"/>
      <c r="AE4" s="980"/>
      <c r="AF4" s="980"/>
      <c r="AG4" s="980"/>
      <c r="AH4" s="980"/>
      <c r="AI4" s="980"/>
      <c r="AJ4" s="980"/>
    </row>
    <row r="5" spans="1:36" ht="12.75" customHeight="1" x14ac:dyDescent="0.3">
      <c r="A5" s="932" t="s">
        <v>387</v>
      </c>
      <c r="B5" s="949">
        <v>5</v>
      </c>
      <c r="C5" s="951"/>
      <c r="D5" s="884"/>
      <c r="E5" s="884"/>
      <c r="F5" s="884"/>
      <c r="G5" s="884"/>
      <c r="H5" s="884"/>
      <c r="K5" s="1029"/>
      <c r="L5" s="1029"/>
      <c r="M5" s="934" t="s">
        <v>5</v>
      </c>
      <c r="N5" s="929" t="s">
        <v>144</v>
      </c>
      <c r="O5" s="924" t="s">
        <v>373</v>
      </c>
      <c r="P5" s="150"/>
      <c r="Q5" s="151" t="s">
        <v>150</v>
      </c>
      <c r="R5" s="147" t="s">
        <v>151</v>
      </c>
      <c r="S5" s="889"/>
      <c r="T5" s="997"/>
      <c r="U5" s="997"/>
      <c r="V5" s="997" t="s">
        <v>374</v>
      </c>
      <c r="W5" s="997" t="s">
        <v>377</v>
      </c>
      <c r="X5" s="997"/>
      <c r="Y5" s="1043"/>
      <c r="Z5" s="981">
        <f t="shared" ref="Z5:Z14" ca="1" si="0">DATEDIF(AA5,AB5,"m")/12+DATEDIF(AC5,AD5,"m")/12+DATEDIF(AE5,AF5,"m")/12+DATEDIF(AG5,AH5,"m")/12+DATEDIF(AI5,AJ5,"m")/12</f>
        <v>3.8333333333333335</v>
      </c>
      <c r="AA5" s="982">
        <v>42719</v>
      </c>
      <c r="AB5" s="982">
        <f t="shared" ref="AB5:AB11" ca="1" si="1">TODAY()</f>
        <v>44144</v>
      </c>
      <c r="AC5" s="982"/>
      <c r="AD5" s="982"/>
      <c r="AE5" s="980"/>
      <c r="AF5" s="980"/>
      <c r="AG5" s="980"/>
      <c r="AH5" s="980"/>
      <c r="AI5" s="980"/>
      <c r="AJ5" s="980"/>
    </row>
    <row r="6" spans="1:36" ht="15" thickBot="1" x14ac:dyDescent="0.35">
      <c r="A6" s="932" t="s">
        <v>388</v>
      </c>
      <c r="B6" s="949">
        <f ca="1">B4+B5</f>
        <v>8.9041095890410951</v>
      </c>
      <c r="C6" s="951"/>
      <c r="K6" s="1029"/>
      <c r="L6" s="1029"/>
      <c r="M6" s="934" t="s">
        <v>5</v>
      </c>
      <c r="N6" s="891" t="s">
        <v>149</v>
      </c>
      <c r="O6" s="918" t="s">
        <v>149</v>
      </c>
      <c r="P6" s="150"/>
      <c r="Q6" s="152" t="s">
        <v>150</v>
      </c>
      <c r="R6" s="79" t="s">
        <v>151</v>
      </c>
      <c r="S6" s="889"/>
      <c r="T6" s="997"/>
      <c r="U6" s="997"/>
      <c r="V6" s="997" t="s">
        <v>374</v>
      </c>
      <c r="W6" s="997" t="s">
        <v>377</v>
      </c>
      <c r="X6" s="997"/>
      <c r="Y6" s="894" t="s">
        <v>152</v>
      </c>
      <c r="Z6" s="981">
        <f t="shared" ca="1" si="0"/>
        <v>3.8333333333333335</v>
      </c>
      <c r="AA6" s="982">
        <v>42719</v>
      </c>
      <c r="AB6" s="982">
        <f t="shared" ca="1" si="1"/>
        <v>44144</v>
      </c>
      <c r="AC6" s="982"/>
      <c r="AD6" s="982"/>
      <c r="AE6" s="980"/>
      <c r="AF6" s="980"/>
      <c r="AG6" s="980"/>
      <c r="AH6" s="980"/>
      <c r="AI6" s="980"/>
      <c r="AJ6" s="980"/>
    </row>
    <row r="7" spans="1:36" ht="28.2" thickBot="1" x14ac:dyDescent="0.35">
      <c r="A7" s="947" t="s">
        <v>4</v>
      </c>
      <c r="B7" s="948" t="s">
        <v>135</v>
      </c>
      <c r="C7" s="935" t="s">
        <v>5</v>
      </c>
      <c r="D7" s="935" t="s">
        <v>6</v>
      </c>
      <c r="E7" s="935" t="s">
        <v>7</v>
      </c>
      <c r="F7" s="935" t="s">
        <v>8</v>
      </c>
      <c r="G7" s="935" t="s">
        <v>9</v>
      </c>
      <c r="H7" s="936" t="s">
        <v>76</v>
      </c>
      <c r="K7" s="1029"/>
      <c r="L7" s="1029"/>
      <c r="M7" s="934" t="s">
        <v>5</v>
      </c>
      <c r="N7" s="931" t="s">
        <v>144</v>
      </c>
      <c r="O7" s="917" t="s">
        <v>452</v>
      </c>
      <c r="P7" s="150"/>
      <c r="Q7" s="149" t="s">
        <v>247</v>
      </c>
      <c r="R7" s="146" t="s">
        <v>154</v>
      </c>
      <c r="S7" s="889"/>
      <c r="T7" s="997"/>
      <c r="U7" s="997"/>
      <c r="V7" s="997" t="s">
        <v>374</v>
      </c>
      <c r="W7" s="997" t="s">
        <v>377</v>
      </c>
      <c r="X7" s="997"/>
      <c r="Y7" s="1042" t="s">
        <v>248</v>
      </c>
      <c r="Z7" s="981">
        <f t="shared" ca="1" si="0"/>
        <v>3.8333333333333335</v>
      </c>
      <c r="AA7" s="982">
        <v>42719</v>
      </c>
      <c r="AB7" s="982">
        <f t="shared" ca="1" si="1"/>
        <v>44144</v>
      </c>
      <c r="AC7" s="982"/>
      <c r="AD7" s="982"/>
      <c r="AE7" s="980"/>
      <c r="AF7" s="980"/>
      <c r="AG7" s="980"/>
      <c r="AH7" s="980"/>
      <c r="AI7" s="980"/>
      <c r="AJ7" s="980"/>
    </row>
    <row r="8" spans="1:36" x14ac:dyDescent="0.3">
      <c r="A8" s="937" t="s">
        <v>56</v>
      </c>
      <c r="B8" s="938" t="s">
        <v>182</v>
      </c>
      <c r="C8" s="1003"/>
      <c r="D8" s="1002"/>
      <c r="E8" s="1002" t="s">
        <v>77</v>
      </c>
      <c r="F8" s="1002"/>
      <c r="G8" s="1002"/>
      <c r="H8" s="939">
        <f>IF(C8&lt;&gt;"",'[2]CBL Score Standard'!$D64,IF(D8&lt;&gt;"",SUM('[2]CBL Score Standard'!$D64:$E64),IF(E8&lt;&gt;"",SUM('[2]CBL Score Standard'!$D64:$F64),IF(F8&lt;&gt;"",SUM('[2]CBL Score Standard'!$D64:$G64),IF(G8&lt;&gt;"",SUM('[2]CBL Score Standard'!$D64:$H64,0))))))</f>
        <v>7.468064199148379E-2</v>
      </c>
      <c r="K8" s="1029"/>
      <c r="L8" s="1029"/>
      <c r="M8" s="934" t="s">
        <v>5</v>
      </c>
      <c r="N8" s="931" t="s">
        <v>144</v>
      </c>
      <c r="O8" s="896" t="s">
        <v>517</v>
      </c>
      <c r="P8" s="150"/>
      <c r="Q8" s="152" t="s">
        <v>153</v>
      </c>
      <c r="R8" s="79" t="s">
        <v>156</v>
      </c>
      <c r="S8" s="889"/>
      <c r="T8" s="997"/>
      <c r="U8" s="997"/>
      <c r="V8" s="997" t="s">
        <v>374</v>
      </c>
      <c r="W8" s="997" t="s">
        <v>377</v>
      </c>
      <c r="X8" s="997"/>
      <c r="Y8" s="897" t="s">
        <v>157</v>
      </c>
      <c r="Z8" s="981">
        <f t="shared" ca="1" si="0"/>
        <v>3.8333333333333335</v>
      </c>
      <c r="AA8" s="982">
        <v>42719</v>
      </c>
      <c r="AB8" s="982">
        <f t="shared" ca="1" si="1"/>
        <v>44144</v>
      </c>
      <c r="AC8" s="982"/>
      <c r="AD8" s="982"/>
      <c r="AE8" s="980"/>
      <c r="AF8" s="980"/>
      <c r="AG8" s="980"/>
      <c r="AH8" s="980"/>
      <c r="AI8" s="980"/>
      <c r="AJ8" s="980"/>
    </row>
    <row r="9" spans="1:36" x14ac:dyDescent="0.3">
      <c r="A9" s="940" t="s">
        <v>56</v>
      </c>
      <c r="B9" s="933" t="s">
        <v>427</v>
      </c>
      <c r="C9" s="1003"/>
      <c r="D9" s="1002"/>
      <c r="E9" s="1002" t="s">
        <v>77</v>
      </c>
      <c r="F9" s="1002"/>
      <c r="G9" s="1002"/>
      <c r="H9" s="939">
        <f>IF(C9&lt;&gt;"",'[2]CBL Score Standard'!$D65,IF(D9&lt;&gt;"",SUM('[2]CBL Score Standard'!$D65:$E65),IF(E9&lt;&gt;"",SUM('[2]CBL Score Standard'!$D65:$F65),IF(F9&lt;&gt;"",SUM('[2]CBL Score Standard'!$D65:$G65),IF(G9&lt;&gt;"",SUM('[2]CBL Score Standard'!$D65:$H65,0))))))</f>
        <v>7.468064199148379E-2</v>
      </c>
      <c r="K9" s="1029"/>
      <c r="L9" s="1029"/>
      <c r="M9" s="934" t="s">
        <v>5</v>
      </c>
      <c r="N9" s="931" t="s">
        <v>144</v>
      </c>
      <c r="O9" s="896" t="s">
        <v>661</v>
      </c>
      <c r="P9" s="150"/>
      <c r="Q9" s="152" t="s">
        <v>155</v>
      </c>
      <c r="R9" s="79" t="s">
        <v>158</v>
      </c>
      <c r="S9" s="889"/>
      <c r="T9" s="997"/>
      <c r="U9" s="997"/>
      <c r="V9" s="997" t="s">
        <v>374</v>
      </c>
      <c r="W9" s="997" t="s">
        <v>377</v>
      </c>
      <c r="X9" s="997"/>
      <c r="Y9" s="894" t="s">
        <v>159</v>
      </c>
      <c r="Z9" s="981">
        <f t="shared" ca="1" si="0"/>
        <v>3.8333333333333335</v>
      </c>
      <c r="AA9" s="982">
        <v>42719</v>
      </c>
      <c r="AB9" s="982">
        <f t="shared" ca="1" si="1"/>
        <v>44144</v>
      </c>
      <c r="AC9" s="982"/>
      <c r="AD9" s="982"/>
      <c r="AE9" s="980"/>
      <c r="AF9" s="980"/>
      <c r="AG9" s="980"/>
      <c r="AH9" s="980"/>
      <c r="AI9" s="980"/>
      <c r="AJ9" s="980"/>
    </row>
    <row r="10" spans="1:36" x14ac:dyDescent="0.3">
      <c r="A10" s="940" t="s">
        <v>56</v>
      </c>
      <c r="B10" s="933" t="s">
        <v>663</v>
      </c>
      <c r="C10" s="1003"/>
      <c r="D10" s="1003" t="s">
        <v>77</v>
      </c>
      <c r="E10" s="1005"/>
      <c r="F10" s="1002"/>
      <c r="G10" s="1002"/>
      <c r="H10" s="939">
        <f>IF(C10&lt;&gt;"",'[2]CBL Score Standard'!$D66,IF(D10&lt;&gt;"",SUM('[2]CBL Score Standard'!$D66:$E66),IF(E10&lt;&gt;"",SUM('[2]CBL Score Standard'!$D66:$F66),IF(F10&lt;&gt;"",SUM('[2]CBL Score Standard'!$D66:$G66),IF(G10&lt;&gt;"",SUM('[2]CBL Score Standard'!$D66:$H66,0))))))</f>
        <v>0</v>
      </c>
      <c r="K10" s="1029"/>
      <c r="L10" s="1029"/>
      <c r="M10" s="934" t="s">
        <v>5</v>
      </c>
      <c r="N10" s="931" t="s">
        <v>144</v>
      </c>
      <c r="O10" s="896" t="s">
        <v>662</v>
      </c>
      <c r="P10" s="150"/>
      <c r="Q10" s="976" t="s">
        <v>659</v>
      </c>
      <c r="R10" s="976" t="s">
        <v>278</v>
      </c>
      <c r="S10" s="889"/>
      <c r="T10" s="997"/>
      <c r="U10" s="997"/>
      <c r="V10" s="997" t="s">
        <v>374</v>
      </c>
      <c r="W10" s="997" t="s">
        <v>377</v>
      </c>
      <c r="X10" s="997"/>
      <c r="Y10" s="899" t="s">
        <v>160</v>
      </c>
      <c r="Z10" s="981">
        <f t="shared" ca="1" si="0"/>
        <v>3.8333333333333335</v>
      </c>
      <c r="AA10" s="982">
        <v>42719</v>
      </c>
      <c r="AB10" s="982">
        <f t="shared" ca="1" si="1"/>
        <v>44144</v>
      </c>
      <c r="AC10" s="982"/>
      <c r="AD10" s="982"/>
      <c r="AE10" s="980"/>
      <c r="AF10" s="980"/>
      <c r="AG10" s="980"/>
      <c r="AH10" s="980"/>
      <c r="AI10" s="980"/>
      <c r="AJ10" s="980"/>
    </row>
    <row r="11" spans="1:36" x14ac:dyDescent="0.3">
      <c r="A11" s="940" t="s">
        <v>56</v>
      </c>
      <c r="B11" s="933" t="s">
        <v>215</v>
      </c>
      <c r="C11" s="1003"/>
      <c r="D11" s="1003"/>
      <c r="E11" s="1002" t="s">
        <v>77</v>
      </c>
      <c r="F11" s="1002"/>
      <c r="G11" s="1002"/>
      <c r="H11" s="939">
        <f>IF(C11&lt;&gt;"",'[2]CBL Score Standard'!$D67,IF(D11&lt;&gt;"",SUM('[2]CBL Score Standard'!$D67:$E67),IF(E11&lt;&gt;"",SUM('[2]CBL Score Standard'!$D67:$F67),IF(F11&lt;&gt;"",SUM('[2]CBL Score Standard'!$D67:$G67),IF(G11&lt;&gt;"",SUM('[2]CBL Score Standard'!$D67:$H67,0))))))</f>
        <v>2.8169014084507043E-2</v>
      </c>
      <c r="K11" s="1029"/>
      <c r="L11" s="1029"/>
      <c r="M11" s="934" t="s">
        <v>5</v>
      </c>
      <c r="N11" s="889" t="s">
        <v>31</v>
      </c>
      <c r="O11" s="925" t="s">
        <v>175</v>
      </c>
      <c r="P11" s="150"/>
      <c r="Q11" s="152" t="s">
        <v>383</v>
      </c>
      <c r="R11" s="79" t="s">
        <v>176</v>
      </c>
      <c r="S11" s="889"/>
      <c r="T11" s="997"/>
      <c r="U11" s="997"/>
      <c r="V11" s="997" t="s">
        <v>374</v>
      </c>
      <c r="W11" s="997"/>
      <c r="X11" s="997" t="s">
        <v>377</v>
      </c>
      <c r="Y11" s="897" t="s">
        <v>177</v>
      </c>
      <c r="Z11" s="981">
        <f t="shared" ca="1" si="0"/>
        <v>3.8333333333333335</v>
      </c>
      <c r="AA11" s="982">
        <v>42719</v>
      </c>
      <c r="AB11" s="982">
        <f t="shared" ca="1" si="1"/>
        <v>44144</v>
      </c>
      <c r="AC11" s="982"/>
      <c r="AD11" s="982"/>
      <c r="AE11" s="980"/>
      <c r="AF11" s="980"/>
      <c r="AG11" s="980"/>
      <c r="AH11" s="980"/>
      <c r="AI11" s="980"/>
      <c r="AJ11" s="980"/>
    </row>
    <row r="12" spans="1:36" x14ac:dyDescent="0.3">
      <c r="A12" s="940" t="s">
        <v>63</v>
      </c>
      <c r="B12" s="933" t="s">
        <v>236</v>
      </c>
      <c r="C12" s="1003"/>
      <c r="D12" s="1003"/>
      <c r="E12" s="1003"/>
      <c r="F12" s="1002"/>
      <c r="G12" s="1002"/>
      <c r="H12" s="939" t="b">
        <f>IF(C12&lt;&gt;"",'[2]CBL Score Standard'!$D68,IF(D12&lt;&gt;"",SUM('[2]CBL Score Standard'!$D68:$E68),IF(E12&lt;&gt;"",SUM('[2]CBL Score Standard'!$D68:$F68),IF(F12&lt;&gt;"",SUM('[2]CBL Score Standard'!$D68:$G68),IF(G12&lt;&gt;"",SUM('[2]CBL Score Standard'!$D68:$H68,0))))))</f>
        <v>0</v>
      </c>
      <c r="K12" s="1029"/>
      <c r="L12" s="1029"/>
      <c r="M12" s="934" t="s">
        <v>5</v>
      </c>
      <c r="N12" s="931" t="s">
        <v>31</v>
      </c>
      <c r="O12" s="896" t="s">
        <v>660</v>
      </c>
      <c r="P12" s="611">
        <v>43613</v>
      </c>
      <c r="Q12" s="152" t="s">
        <v>167</v>
      </c>
      <c r="R12" s="79" t="s">
        <v>168</v>
      </c>
      <c r="S12" s="889"/>
      <c r="T12" s="997"/>
      <c r="U12" s="997"/>
      <c r="V12" s="997" t="str">
        <f t="shared" ref="V12:V14" si="2">IF(AND(W12="Y",X12="Y"),"Passed",IF(T12="M","Passed", ""))</f>
        <v/>
      </c>
      <c r="W12" s="997"/>
      <c r="X12" s="997"/>
      <c r="Y12" s="894"/>
      <c r="Z12" s="981">
        <f t="shared" si="0"/>
        <v>0</v>
      </c>
      <c r="AA12" s="982"/>
      <c r="AB12" s="982"/>
      <c r="AC12" s="982"/>
      <c r="AD12" s="982"/>
      <c r="AE12" s="980"/>
      <c r="AF12" s="980"/>
      <c r="AG12" s="980"/>
      <c r="AH12" s="980"/>
      <c r="AI12" s="980"/>
      <c r="AJ12" s="980"/>
    </row>
    <row r="13" spans="1:36" x14ac:dyDescent="0.3">
      <c r="A13" s="940" t="s">
        <v>63</v>
      </c>
      <c r="B13" s="933" t="s">
        <v>244</v>
      </c>
      <c r="C13" s="1003"/>
      <c r="D13" s="1003"/>
      <c r="E13" s="1003"/>
      <c r="F13" s="1003"/>
      <c r="G13" s="1002"/>
      <c r="H13" s="939" t="b">
        <f>IF(C13&lt;&gt;"",'[2]CBL Score Standard'!$D69,IF(D13&lt;&gt;"",SUM('[2]CBL Score Standard'!$D69:$E69),IF(E13&lt;&gt;"",SUM('[2]CBL Score Standard'!$D69:$F69),IF(F13&lt;&gt;"",SUM('[2]CBL Score Standard'!$D69:$G69),IF(G13&lt;&gt;"",SUM('[2]CBL Score Standard'!$D69:$H69,0))))))</f>
        <v>0</v>
      </c>
      <c r="K13" s="1029"/>
      <c r="L13" s="1029"/>
      <c r="M13" s="934" t="s">
        <v>5</v>
      </c>
      <c r="N13" s="931" t="s">
        <v>54</v>
      </c>
      <c r="O13" s="896" t="s">
        <v>425</v>
      </c>
      <c r="P13" s="152" t="s">
        <v>230</v>
      </c>
      <c r="Q13" s="152" t="s">
        <v>230</v>
      </c>
      <c r="R13" s="79" t="s">
        <v>230</v>
      </c>
      <c r="S13" s="889"/>
      <c r="T13" s="997"/>
      <c r="U13" s="997"/>
      <c r="V13" s="997" t="str">
        <f t="shared" si="2"/>
        <v/>
      </c>
      <c r="W13" s="997"/>
      <c r="X13" s="997"/>
      <c r="Y13" s="894" t="s">
        <v>169</v>
      </c>
      <c r="Z13" s="981">
        <f t="shared" si="0"/>
        <v>0</v>
      </c>
      <c r="AA13" s="982"/>
      <c r="AB13" s="982"/>
      <c r="AC13" s="982"/>
      <c r="AD13" s="982"/>
      <c r="AE13" s="980"/>
      <c r="AF13" s="980"/>
      <c r="AG13" s="980"/>
      <c r="AH13" s="980"/>
      <c r="AI13" s="980"/>
      <c r="AJ13" s="980"/>
    </row>
    <row r="14" spans="1:36" ht="27.6" x14ac:dyDescent="0.3">
      <c r="A14" s="940" t="s">
        <v>55</v>
      </c>
      <c r="B14" s="933" t="s">
        <v>694</v>
      </c>
      <c r="C14" s="1003"/>
      <c r="D14" s="1003"/>
      <c r="E14" s="1002" t="s">
        <v>77</v>
      </c>
      <c r="F14" s="1002"/>
      <c r="G14" s="1002"/>
      <c r="H14" s="939">
        <f>IF(C14&lt;&gt;"",'[2]CBL Score Standard'!$D70,IF(D14&lt;&gt;"",SUM('[2]CBL Score Standard'!$D70:$E70),IF(E14&lt;&gt;"",SUM('[2]CBL Score Standard'!$D70:$F70),IF(F14&lt;&gt;"",SUM('[2]CBL Score Standard'!$D70:$G70),IF(G14&lt;&gt;"",SUM('[2]CBL Score Standard'!$D70:$H70,0))))))</f>
        <v>2.8169014084507043E-2</v>
      </c>
      <c r="K14" s="1030"/>
      <c r="L14" s="1030"/>
      <c r="M14" s="934" t="s">
        <v>5</v>
      </c>
      <c r="N14" s="889" t="s">
        <v>41</v>
      </c>
      <c r="O14" s="923" t="s">
        <v>450</v>
      </c>
      <c r="P14" s="611">
        <v>43627</v>
      </c>
      <c r="Q14" s="152" t="s">
        <v>381</v>
      </c>
      <c r="R14" s="79" t="s">
        <v>382</v>
      </c>
      <c r="S14" s="889"/>
      <c r="T14" s="997"/>
      <c r="U14" s="997"/>
      <c r="V14" s="997" t="str">
        <f t="shared" si="2"/>
        <v/>
      </c>
      <c r="W14" s="997"/>
      <c r="X14" s="997"/>
      <c r="Y14" s="894" t="s">
        <v>163</v>
      </c>
      <c r="Z14" s="981">
        <f t="shared" si="0"/>
        <v>0</v>
      </c>
      <c r="AA14" s="982"/>
      <c r="AB14" s="982"/>
      <c r="AC14" s="982"/>
      <c r="AD14" s="982"/>
      <c r="AE14" s="980"/>
      <c r="AF14" s="980"/>
      <c r="AG14" s="980"/>
      <c r="AH14" s="980"/>
      <c r="AI14" s="980"/>
      <c r="AJ14" s="980"/>
    </row>
    <row r="15" spans="1:36" x14ac:dyDescent="0.3">
      <c r="A15" s="940" t="s">
        <v>55</v>
      </c>
      <c r="B15" s="933" t="s">
        <v>185</v>
      </c>
      <c r="C15" s="1003"/>
      <c r="D15" s="1002"/>
      <c r="E15" s="1002" t="s">
        <v>77</v>
      </c>
      <c r="F15" s="1002"/>
      <c r="G15" s="1002"/>
      <c r="H15" s="939">
        <f>IF(C15&lt;&gt;"",'[2]CBL Score Standard'!$D71,IF(D15&lt;&gt;"",SUM('[2]CBL Score Standard'!$D71:$E71),IF(E15&lt;&gt;"",SUM('[2]CBL Score Standard'!$D71:$F71),IF(F15&lt;&gt;"",SUM('[2]CBL Score Standard'!$D71:$G71),IF(G15&lt;&gt;"",SUM('[2]CBL Score Standard'!$D71:$H71,0))))))</f>
        <v>2.8169014084507043E-2</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D16" s="1003"/>
      <c r="E16" s="1003"/>
      <c r="F16" s="1003" t="s">
        <v>77</v>
      </c>
      <c r="G16" s="1003"/>
      <c r="H16" s="939">
        <f>IF(C16&lt;&gt;"",'[2]CBL Score Standard'!$D72,IF(D16&lt;&gt;"",SUM('[2]CBL Score Standard'!$D72:$E72),IF(E16&lt;&gt;"",SUM('[2]CBL Score Standard'!$D72:$F72),IF(F16&lt;&gt;"",SUM('[2]CBL Score Standard'!$D72:$G72),IF(G16&lt;&gt;"",SUM('[2]CBL Score Standard'!$D72:$H72,0))))))</f>
        <v>0</v>
      </c>
      <c r="K16" s="1193" t="s">
        <v>170</v>
      </c>
      <c r="L16" s="1194"/>
      <c r="M16" s="1194"/>
      <c r="N16" s="1194"/>
      <c r="O16" s="1194"/>
      <c r="P16" s="1194"/>
      <c r="Q16" s="1194"/>
      <c r="R16" s="1194"/>
      <c r="S16" s="1194"/>
      <c r="T16" s="1194"/>
      <c r="U16" s="1194"/>
      <c r="V16" s="1194"/>
      <c r="W16" s="1194"/>
      <c r="X16" s="1194"/>
      <c r="Y16" s="1195"/>
      <c r="Z16" s="985"/>
      <c r="AA16" s="1026"/>
      <c r="AB16" s="1026"/>
      <c r="AC16" s="1026"/>
      <c r="AD16" s="1026"/>
      <c r="AE16" s="1026"/>
      <c r="AF16" s="1026"/>
      <c r="AG16" s="1026"/>
      <c r="AH16" s="1026"/>
      <c r="AI16" s="1026"/>
      <c r="AJ16" s="1026"/>
    </row>
    <row r="17" spans="1:36" ht="23.4" customHeight="1" x14ac:dyDescent="0.3">
      <c r="A17" s="940" t="s">
        <v>55</v>
      </c>
      <c r="B17" s="933" t="s">
        <v>194</v>
      </c>
      <c r="C17" s="1003"/>
      <c r="D17" s="1003"/>
      <c r="E17" s="1003"/>
      <c r="F17" s="1003" t="s">
        <v>77</v>
      </c>
      <c r="G17" s="1003"/>
      <c r="H17" s="939">
        <f>IF(C17&lt;&gt;"",'[2]CBL Score Standard'!$D73,IF(D17&lt;&gt;"",SUM('[2]CBL Score Standard'!$D73:$E73),IF(E17&lt;&gt;"",SUM('[2]CBL Score Standard'!$D73:$F73),IF(F17&lt;&gt;"",SUM('[2]CBL Score Standard'!$D73:$G73),IF(G17&lt;&gt;"",SUM('[2]CBL Score Standard'!$D73:$H73,0))))))</f>
        <v>0</v>
      </c>
      <c r="K17" s="1211" t="s">
        <v>133</v>
      </c>
      <c r="L17" s="1211" t="s">
        <v>91</v>
      </c>
      <c r="M17" s="1182" t="s">
        <v>75</v>
      </c>
      <c r="N17" s="1184" t="s">
        <v>134</v>
      </c>
      <c r="O17" s="1211" t="s">
        <v>135</v>
      </c>
      <c r="P17" s="1039" t="s">
        <v>136</v>
      </c>
      <c r="Q17" s="1039" t="s">
        <v>137</v>
      </c>
      <c r="R17" s="1039" t="s">
        <v>138</v>
      </c>
      <c r="S17" s="1212" t="s">
        <v>139</v>
      </c>
      <c r="T17" s="1191" t="s">
        <v>344</v>
      </c>
      <c r="U17" s="1191" t="s">
        <v>342</v>
      </c>
      <c r="V17" s="1191" t="s">
        <v>343</v>
      </c>
      <c r="W17" s="1027" t="s">
        <v>375</v>
      </c>
      <c r="X17" s="1027" t="s">
        <v>376</v>
      </c>
      <c r="Y17" s="1037"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940" t="s">
        <v>55</v>
      </c>
      <c r="B18" s="933" t="s">
        <v>196</v>
      </c>
      <c r="C18" s="1003"/>
      <c r="D18" s="1003"/>
      <c r="E18" s="1003"/>
      <c r="F18" s="1003"/>
      <c r="G18" s="1003"/>
      <c r="H18" s="939" t="b">
        <f>IF(C18&lt;&gt;"",'[2]CBL Score Standard'!$D74,IF(D18&lt;&gt;"",SUM('[2]CBL Score Standard'!$D74:$E74),IF(E18&lt;&gt;"",SUM('[2]CBL Score Standard'!$D74:$F74),IF(F18&lt;&gt;"",SUM('[2]CBL Score Standard'!$D74:$G74),IF(G18&lt;&gt;"",SUM('[2]CBL Score Standard'!$D74:$H74,0))))))</f>
        <v>0</v>
      </c>
      <c r="K18" s="1197"/>
      <c r="L18" s="1197"/>
      <c r="M18" s="1183"/>
      <c r="N18" s="1190"/>
      <c r="O18" s="1197"/>
      <c r="P18" s="148" t="s">
        <v>141</v>
      </c>
      <c r="Q18" s="1040"/>
      <c r="R18" s="1040"/>
      <c r="S18" s="1210"/>
      <c r="T18" s="1191"/>
      <c r="U18" s="1191"/>
      <c r="V18" s="1191"/>
      <c r="W18" s="1027"/>
      <c r="X18" s="1027"/>
      <c r="Y18" s="1031"/>
      <c r="Z18" s="1187"/>
      <c r="AA18" s="1023" t="s">
        <v>672</v>
      </c>
      <c r="AB18" s="1023" t="s">
        <v>673</v>
      </c>
      <c r="AC18" s="1023" t="s">
        <v>672</v>
      </c>
      <c r="AD18" s="1023" t="s">
        <v>673</v>
      </c>
      <c r="AE18" s="1023" t="s">
        <v>672</v>
      </c>
      <c r="AF18" s="1023" t="s">
        <v>673</v>
      </c>
      <c r="AG18" s="1023" t="s">
        <v>672</v>
      </c>
      <c r="AH18" s="1023" t="s">
        <v>673</v>
      </c>
      <c r="AI18" s="1023" t="s">
        <v>672</v>
      </c>
      <c r="AJ18" s="1023" t="s">
        <v>673</v>
      </c>
    </row>
    <row r="19" spans="1:36" x14ac:dyDescent="0.3">
      <c r="A19" s="940" t="s">
        <v>55</v>
      </c>
      <c r="B19" s="933" t="s">
        <v>198</v>
      </c>
      <c r="C19" s="1003"/>
      <c r="D19" s="1003"/>
      <c r="E19" s="1003"/>
      <c r="F19" s="1003"/>
      <c r="G19" s="1003"/>
      <c r="H19" s="939" t="b">
        <f>IF(C19&lt;&gt;"",'[2]CBL Score Standard'!$D75,IF(D19&lt;&gt;"",SUM('[2]CBL Score Standard'!$D75:$E75),IF(E19&lt;&gt;"",SUM('[2]CBL Score Standard'!$D75:$F75),IF(F19&lt;&gt;"",SUM('[2]CBL Score Standard'!$D75:$G75),IF(G19&lt;&gt;"",SUM('[2]CBL Score Standard'!$D75:$H75,0))))))</f>
        <v>0</v>
      </c>
      <c r="K19" s="1028" t="s">
        <v>142</v>
      </c>
      <c r="L19" s="1028" t="s">
        <v>143</v>
      </c>
      <c r="M19" s="934" t="s">
        <v>6</v>
      </c>
      <c r="N19" s="889" t="s">
        <v>46</v>
      </c>
      <c r="O19" s="925" t="s">
        <v>171</v>
      </c>
      <c r="P19" s="149" t="s">
        <v>145</v>
      </c>
      <c r="Q19" s="152" t="s">
        <v>172</v>
      </c>
      <c r="R19" s="79" t="s">
        <v>173</v>
      </c>
      <c r="S19" s="393" t="s">
        <v>277</v>
      </c>
      <c r="T19" s="394" t="s">
        <v>72</v>
      </c>
      <c r="U19" s="999">
        <v>44075</v>
      </c>
      <c r="V19" s="997" t="s">
        <v>374</v>
      </c>
      <c r="W19" s="997"/>
      <c r="X19" s="997" t="s">
        <v>377</v>
      </c>
      <c r="Y19" s="897" t="s">
        <v>174</v>
      </c>
      <c r="Z19" s="981">
        <f t="shared" ref="Z19:Z35" si="3">DATEDIF(AA19,AB19,"m")/12+DATEDIF(AC19,AD19,"m")/12+DATEDIF(AE19,AF19,"m")/12+DATEDIF(AG19,AH19,"m")/12+DATEDIF(AI19,AJ19,"m")/12</f>
        <v>0</v>
      </c>
      <c r="AA19" s="982"/>
      <c r="AB19" s="982"/>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IF(C20&lt;&gt;"",'[2]CBL Score Standard'!$D76,IF(D20&lt;&gt;"",SUM('[2]CBL Score Standard'!$D76:$E76),IF(E20&lt;&gt;"",SUM('[2]CBL Score Standard'!$D76:$F76),IF(F20&lt;&gt;"",SUM('[2]CBL Score Standard'!$D76:$G76),IF(G20&lt;&gt;"",SUM('[2]CBL Score Standard'!$D76:$H76,0))))))</f>
        <v>0</v>
      </c>
      <c r="K20" s="1029"/>
      <c r="L20" s="1029"/>
      <c r="M20" s="934" t="s">
        <v>6</v>
      </c>
      <c r="N20" s="889" t="s">
        <v>41</v>
      </c>
      <c r="O20" s="925" t="s">
        <v>178</v>
      </c>
      <c r="P20" s="151"/>
      <c r="Q20" s="152" t="s">
        <v>179</v>
      </c>
      <c r="R20" s="79" t="s">
        <v>180</v>
      </c>
      <c r="S20" s="889" t="s">
        <v>277</v>
      </c>
      <c r="T20" s="998" t="s">
        <v>72</v>
      </c>
      <c r="U20" s="999">
        <v>43759</v>
      </c>
      <c r="V20" s="1001" t="s">
        <v>374</v>
      </c>
      <c r="W20" s="997"/>
      <c r="X20" s="997"/>
      <c r="Y20" s="897" t="s">
        <v>181</v>
      </c>
      <c r="Z20" s="981">
        <f t="shared" ca="1" si="3"/>
        <v>1.6666666666666667</v>
      </c>
      <c r="AA20" s="982">
        <v>43525</v>
      </c>
      <c r="AB20" s="982">
        <f ca="1">TODAY()</f>
        <v>44144</v>
      </c>
      <c r="AC20" s="982"/>
      <c r="AD20" s="982"/>
      <c r="AE20" s="980"/>
      <c r="AF20" s="980"/>
      <c r="AG20" s="980"/>
      <c r="AH20" s="980"/>
      <c r="AI20" s="980"/>
      <c r="AJ20" s="980"/>
    </row>
    <row r="21" spans="1:36" x14ac:dyDescent="0.3">
      <c r="A21" s="940" t="s">
        <v>55</v>
      </c>
      <c r="B21" s="933" t="s">
        <v>664</v>
      </c>
      <c r="C21" s="1003"/>
      <c r="D21" s="1003"/>
      <c r="E21" s="1002" t="s">
        <v>77</v>
      </c>
      <c r="F21" s="1002"/>
      <c r="G21" s="1002"/>
      <c r="H21" s="939">
        <f>IF(C21&lt;&gt;"",'[2]CBL Score Standard'!$D77,IF(D21&lt;&gt;"",SUM('[2]CBL Score Standard'!$D77:$E77),IF(E21&lt;&gt;"",SUM('[2]CBL Score Standard'!$D77:$F77),IF(F21&lt;&gt;"",SUM('[2]CBL Score Standard'!$D77:$G77),IF(G21&lt;&gt;"",SUM('[2]CBL Score Standard'!$D77:$H77,0))))))</f>
        <v>2.8169014084507043E-2</v>
      </c>
      <c r="K21" s="1029"/>
      <c r="L21" s="1029"/>
      <c r="M21" s="934" t="s">
        <v>6</v>
      </c>
      <c r="N21" s="889" t="s">
        <v>56</v>
      </c>
      <c r="O21" s="923" t="s">
        <v>182</v>
      </c>
      <c r="P21" s="611">
        <v>43609</v>
      </c>
      <c r="Q21" s="152" t="s">
        <v>172</v>
      </c>
      <c r="R21" s="79" t="s">
        <v>183</v>
      </c>
      <c r="S21" s="69" t="s">
        <v>277</v>
      </c>
      <c r="T21" s="84" t="s">
        <v>72</v>
      </c>
      <c r="U21" s="997"/>
      <c r="V21" s="1001" t="s">
        <v>374</v>
      </c>
      <c r="W21" s="997"/>
      <c r="X21" s="997"/>
      <c r="Y21" s="899" t="s">
        <v>184</v>
      </c>
      <c r="Z21" s="981">
        <f t="shared" si="3"/>
        <v>0</v>
      </c>
      <c r="AA21" s="982"/>
      <c r="AB21" s="982"/>
      <c r="AC21" s="982"/>
      <c r="AD21" s="982"/>
      <c r="AE21" s="980"/>
      <c r="AF21" s="980"/>
      <c r="AG21" s="980"/>
      <c r="AH21" s="980"/>
      <c r="AI21" s="980"/>
      <c r="AJ21" s="980"/>
    </row>
    <row r="22" spans="1:36" x14ac:dyDescent="0.3">
      <c r="A22" s="940" t="s">
        <v>55</v>
      </c>
      <c r="B22" s="933" t="s">
        <v>448</v>
      </c>
      <c r="C22" s="1003"/>
      <c r="D22" s="1003"/>
      <c r="E22" s="1002" t="s">
        <v>77</v>
      </c>
      <c r="F22" s="1002"/>
      <c r="G22" s="1002"/>
      <c r="H22" s="939">
        <f>IF(C22&lt;&gt;"",'[2]CBL Score Standard'!$D78,IF(D22&lt;&gt;"",SUM('[2]CBL Score Standard'!$D78:$E78),IF(E22&lt;&gt;"",SUM('[2]CBL Score Standard'!$D78:$F78),IF(F22&lt;&gt;"",SUM('[2]CBL Score Standard'!$D78:$G78),IF(G22&lt;&gt;"",SUM('[2]CBL Score Standard'!$D78:$H78,0))))))</f>
        <v>2.8169014084507043E-2</v>
      </c>
      <c r="K22" s="1029"/>
      <c r="L22" s="1029"/>
      <c r="M22" s="934" t="s">
        <v>6</v>
      </c>
      <c r="N22" s="889" t="s">
        <v>144</v>
      </c>
      <c r="O22" s="923" t="s">
        <v>187</v>
      </c>
      <c r="P22" s="150"/>
      <c r="Q22" s="152" t="s">
        <v>153</v>
      </c>
      <c r="R22" s="79" t="s">
        <v>156</v>
      </c>
      <c r="S22" s="69" t="s">
        <v>277</v>
      </c>
      <c r="T22" s="84" t="s">
        <v>72</v>
      </c>
      <c r="U22" s="997"/>
      <c r="V22" s="1001" t="s">
        <v>374</v>
      </c>
      <c r="W22" s="997"/>
      <c r="X22" s="997"/>
      <c r="Y22" s="897" t="s">
        <v>157</v>
      </c>
      <c r="Z22" s="981">
        <f t="shared" si="3"/>
        <v>0</v>
      </c>
      <c r="AA22" s="982"/>
      <c r="AB22" s="982"/>
      <c r="AC22" s="982"/>
      <c r="AD22" s="982"/>
      <c r="AE22" s="980"/>
      <c r="AF22" s="980"/>
      <c r="AG22" s="980"/>
      <c r="AH22" s="980"/>
      <c r="AI22" s="980"/>
      <c r="AJ22" s="980"/>
    </row>
    <row r="23" spans="1:36" ht="12.75" customHeight="1" x14ac:dyDescent="0.3">
      <c r="A23" s="940" t="s">
        <v>55</v>
      </c>
      <c r="B23" s="933" t="s">
        <v>665</v>
      </c>
      <c r="C23" s="1003"/>
      <c r="D23" s="1003"/>
      <c r="E23" s="1002" t="s">
        <v>77</v>
      </c>
      <c r="F23" s="1002"/>
      <c r="G23" s="1002"/>
      <c r="H23" s="939">
        <f>IF(C23&lt;&gt;"",'[2]CBL Score Standard'!$D79,IF(D23&lt;&gt;"",SUM('[2]CBL Score Standard'!$D79:$E79),IF(E23&lt;&gt;"",SUM('[2]CBL Score Standard'!$D79:$F79),IF(F23&lt;&gt;"",SUM('[2]CBL Score Standard'!$D79:$G79),IF(G23&lt;&gt;"",SUM('[2]CBL Score Standard'!$D79:$H79,0))))))</f>
        <v>2.8169014084507043E-2</v>
      </c>
      <c r="K23" s="1029"/>
      <c r="L23" s="1029"/>
      <c r="M23" s="934" t="s">
        <v>6</v>
      </c>
      <c r="N23" s="889" t="s">
        <v>144</v>
      </c>
      <c r="O23" s="923" t="s">
        <v>188</v>
      </c>
      <c r="P23" s="150"/>
      <c r="Q23" s="152" t="s">
        <v>155</v>
      </c>
      <c r="R23" s="79" t="s">
        <v>158</v>
      </c>
      <c r="S23" s="69" t="s">
        <v>277</v>
      </c>
      <c r="T23" s="84" t="s">
        <v>72</v>
      </c>
      <c r="U23" s="997"/>
      <c r="V23" s="1001" t="s">
        <v>374</v>
      </c>
      <c r="W23" s="997"/>
      <c r="X23" s="997"/>
      <c r="Y23" s="894" t="s">
        <v>159</v>
      </c>
      <c r="Z23" s="981">
        <f t="shared" si="3"/>
        <v>0</v>
      </c>
      <c r="AA23" s="982"/>
      <c r="AB23" s="982"/>
      <c r="AC23" s="982"/>
      <c r="AD23" s="982"/>
      <c r="AE23" s="980"/>
      <c r="AF23" s="980"/>
      <c r="AG23" s="980"/>
      <c r="AH23" s="980"/>
      <c r="AI23" s="980"/>
      <c r="AJ23" s="980"/>
    </row>
    <row r="24" spans="1:36" ht="12.75" customHeight="1" x14ac:dyDescent="0.3">
      <c r="A24" s="940" t="s">
        <v>55</v>
      </c>
      <c r="B24" s="933" t="s">
        <v>238</v>
      </c>
      <c r="C24" s="1003"/>
      <c r="D24" s="1003"/>
      <c r="E24" s="1003" t="s">
        <v>77</v>
      </c>
      <c r="F24" s="1002"/>
      <c r="G24" s="1002"/>
      <c r="H24" s="939">
        <f>IF(C24&lt;&gt;"",'[2]CBL Score Standard'!$D80,IF(D24&lt;&gt;"",SUM('[2]CBL Score Standard'!$D80:$E80),IF(E24&lt;&gt;"",SUM('[2]CBL Score Standard'!$D80:$F80),IF(F24&lt;&gt;"",SUM('[2]CBL Score Standard'!$D80:$G80),IF(G24&lt;&gt;"",SUM('[2]CBL Score Standard'!$D80:$H80,0))))))</f>
        <v>0</v>
      </c>
      <c r="K24" s="1029"/>
      <c r="L24" s="1029"/>
      <c r="M24" s="934" t="s">
        <v>6</v>
      </c>
      <c r="N24" s="889" t="s">
        <v>144</v>
      </c>
      <c r="O24" s="923" t="s">
        <v>189</v>
      </c>
      <c r="P24" s="150"/>
      <c r="Q24" s="976" t="s">
        <v>659</v>
      </c>
      <c r="R24" s="976" t="s">
        <v>278</v>
      </c>
      <c r="S24" s="69" t="s">
        <v>277</v>
      </c>
      <c r="T24" s="84" t="s">
        <v>72</v>
      </c>
      <c r="U24" s="997"/>
      <c r="V24" s="1001" t="s">
        <v>374</v>
      </c>
      <c r="W24" s="997"/>
      <c r="X24" s="997" t="s">
        <v>377</v>
      </c>
      <c r="Y24" s="899" t="s">
        <v>160</v>
      </c>
      <c r="Z24" s="981">
        <f t="shared" si="3"/>
        <v>0</v>
      </c>
      <c r="AA24" s="982"/>
      <c r="AB24" s="982"/>
      <c r="AC24" s="982"/>
      <c r="AD24" s="982"/>
      <c r="AE24" s="980"/>
      <c r="AF24" s="980"/>
      <c r="AG24" s="980"/>
      <c r="AH24" s="980"/>
      <c r="AI24" s="980"/>
      <c r="AJ24" s="980"/>
    </row>
    <row r="25" spans="1:36" x14ac:dyDescent="0.3">
      <c r="A25" s="940" t="s">
        <v>55</v>
      </c>
      <c r="B25" s="933" t="s">
        <v>515</v>
      </c>
      <c r="C25" s="1003"/>
      <c r="D25" s="1003"/>
      <c r="E25" s="1003"/>
      <c r="F25" s="1002"/>
      <c r="G25" s="1002"/>
      <c r="H25" s="939" t="b">
        <f>IF(C25&lt;&gt;"",'[2]CBL Score Standard'!$D81,IF(D25&lt;&gt;"",SUM('[2]CBL Score Standard'!$D81:$E81),IF(E25&lt;&gt;"",SUM('[2]CBL Score Standard'!$D81:$F81),IF(F25&lt;&gt;"",SUM('[2]CBL Score Standard'!$D81:$G81),IF(G25&lt;&gt;"",SUM('[2]CBL Score Standard'!$D81:$H81,0))))))</f>
        <v>0</v>
      </c>
      <c r="K25" s="1029"/>
      <c r="L25" s="1029"/>
      <c r="M25" s="934" t="s">
        <v>6</v>
      </c>
      <c r="N25" s="889" t="s">
        <v>144</v>
      </c>
      <c r="O25" s="923" t="s">
        <v>190</v>
      </c>
      <c r="P25" s="150"/>
      <c r="Q25" s="152" t="s">
        <v>161</v>
      </c>
      <c r="R25" s="79" t="s">
        <v>162</v>
      </c>
      <c r="S25" s="69" t="s">
        <v>277</v>
      </c>
      <c r="T25" s="84" t="s">
        <v>72</v>
      </c>
      <c r="U25" s="997"/>
      <c r="V25" s="1001" t="s">
        <v>374</v>
      </c>
      <c r="W25" s="997"/>
      <c r="X25" s="997"/>
      <c r="Y25" s="899" t="s">
        <v>163</v>
      </c>
      <c r="Z25" s="981">
        <f t="shared" si="3"/>
        <v>0</v>
      </c>
      <c r="AA25" s="982"/>
      <c r="AB25" s="982"/>
      <c r="AC25" s="982"/>
      <c r="AD25" s="982"/>
      <c r="AE25" s="980"/>
      <c r="AF25" s="980"/>
      <c r="AG25" s="980"/>
      <c r="AH25" s="980"/>
      <c r="AI25" s="980"/>
      <c r="AJ25" s="980"/>
    </row>
    <row r="26" spans="1:36" ht="26.4" x14ac:dyDescent="0.3">
      <c r="A26" s="940" t="s">
        <v>3</v>
      </c>
      <c r="B26" s="933" t="s">
        <v>516</v>
      </c>
      <c r="C26" s="1003"/>
      <c r="D26" s="1003"/>
      <c r="E26" s="1003"/>
      <c r="F26" s="1003"/>
      <c r="G26" s="1002"/>
      <c r="H26" s="939" t="b">
        <f>IF(C26&lt;&gt;"",'[2]CBL Score Standard'!$D82,IF(D26&lt;&gt;"",SUM('[2]CBL Score Standard'!$D82:$E82),IF(E26&lt;&gt;"",SUM('[2]CBL Score Standard'!$D82:$F82),IF(F26&lt;&gt;"",SUM('[2]CBL Score Standard'!$D82:$G82),IF(G26&lt;&gt;"",SUM('[2]CBL Score Standard'!$D82:$H82,0))))))</f>
        <v>0</v>
      </c>
      <c r="K26" s="1029"/>
      <c r="L26" s="1029"/>
      <c r="M26" s="934" t="s">
        <v>6</v>
      </c>
      <c r="N26" s="889" t="s">
        <v>144</v>
      </c>
      <c r="O26" s="923" t="s">
        <v>191</v>
      </c>
      <c r="P26" s="151"/>
      <c r="Q26" s="152" t="s">
        <v>164</v>
      </c>
      <c r="R26" s="79" t="s">
        <v>165</v>
      </c>
      <c r="S26" s="69" t="s">
        <v>277</v>
      </c>
      <c r="T26" s="84" t="s">
        <v>72</v>
      </c>
      <c r="U26" s="997"/>
      <c r="V26" s="1001" t="s">
        <v>374</v>
      </c>
      <c r="W26" s="997"/>
      <c r="X26" s="997"/>
      <c r="Y26" s="899" t="s">
        <v>166</v>
      </c>
      <c r="Z26" s="981">
        <f t="shared" si="3"/>
        <v>0</v>
      </c>
      <c r="AA26" s="982"/>
      <c r="AB26" s="982"/>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IF(C27&lt;&gt;"",'[2]CBL Score Standard'!$D83,IF(D27&lt;&gt;"",SUM('[2]CBL Score Standard'!$D83:$E83),IF(E27&lt;&gt;"",SUM('[2]CBL Score Standard'!$D83:$F83),IF(F27&lt;&gt;"",SUM('[2]CBL Score Standard'!$D83:$G83),IF(G27&lt;&gt;"",SUM('[2]CBL Score Standard'!$D83:$H83,0))))))</f>
        <v>0</v>
      </c>
      <c r="K27" s="1029"/>
      <c r="L27" s="1029"/>
      <c r="M27" s="934" t="s">
        <v>6</v>
      </c>
      <c r="N27" s="889" t="s">
        <v>55</v>
      </c>
      <c r="O27" s="923" t="s">
        <v>192</v>
      </c>
      <c r="P27" s="611">
        <v>43608</v>
      </c>
      <c r="Q27" s="152" t="s">
        <v>383</v>
      </c>
      <c r="R27" s="79" t="s">
        <v>341</v>
      </c>
      <c r="S27" s="903"/>
      <c r="T27" s="997"/>
      <c r="U27" s="1000">
        <v>43608</v>
      </c>
      <c r="V27" s="997" t="s">
        <v>374</v>
      </c>
      <c r="W27" s="997"/>
      <c r="X27" s="997"/>
      <c r="Y27" s="899" t="s">
        <v>193</v>
      </c>
      <c r="Z27" s="981">
        <f t="shared" ca="1" si="3"/>
        <v>0.91666666666666663</v>
      </c>
      <c r="AA27" s="982">
        <v>43800</v>
      </c>
      <c r="AB27" s="982">
        <f ca="1">TODAY()</f>
        <v>44144</v>
      </c>
      <c r="AC27" s="982"/>
      <c r="AD27" s="982"/>
      <c r="AE27" s="980"/>
      <c r="AF27" s="980"/>
      <c r="AG27" s="980"/>
      <c r="AH27" s="980"/>
      <c r="AI27" s="980"/>
      <c r="AJ27" s="980"/>
    </row>
    <row r="28" spans="1:36" ht="27.6" x14ac:dyDescent="0.3">
      <c r="A28" s="940" t="s">
        <v>59</v>
      </c>
      <c r="B28" s="933" t="s">
        <v>684</v>
      </c>
      <c r="C28" s="1003"/>
      <c r="D28" s="1003"/>
      <c r="E28" s="1002" t="s">
        <v>77</v>
      </c>
      <c r="F28" s="1002"/>
      <c r="G28" s="1002"/>
      <c r="H28" s="939">
        <f>IF(C28&lt;&gt;"",'[2]CBL Score Standard'!$D84,IF(D28&lt;&gt;"",SUM('[2]CBL Score Standard'!$D84:$E84),IF(E28&lt;&gt;"",SUM('[2]CBL Score Standard'!$D84:$F84),IF(F28&lt;&gt;"",SUM('[2]CBL Score Standard'!$D84:$G84),IF(G28&lt;&gt;"",SUM('[2]CBL Score Standard'!$D84:$H84,0))))))</f>
        <v>2.8169014084507043E-2</v>
      </c>
      <c r="K28" s="1029"/>
      <c r="L28" s="1029"/>
      <c r="M28" s="934" t="s">
        <v>6</v>
      </c>
      <c r="N28" s="889" t="s">
        <v>55</v>
      </c>
      <c r="O28" s="923" t="s">
        <v>194</v>
      </c>
      <c r="P28" s="611">
        <v>43544</v>
      </c>
      <c r="Q28" s="976" t="s">
        <v>649</v>
      </c>
      <c r="R28" s="976" t="s">
        <v>650</v>
      </c>
      <c r="S28" s="903"/>
      <c r="T28" s="997"/>
      <c r="U28" s="611">
        <v>43544</v>
      </c>
      <c r="V28" s="997" t="str">
        <f t="shared" ref="V28:V35" si="4">IF(AND(W28="Y",X28="Y"),"Passed",IF(T28="M","Passed", ""))</f>
        <v>Passed</v>
      </c>
      <c r="W28" s="997" t="s">
        <v>377</v>
      </c>
      <c r="X28" s="997" t="s">
        <v>377</v>
      </c>
      <c r="Y28" s="899" t="s">
        <v>195</v>
      </c>
      <c r="Z28" s="981">
        <f t="shared" si="3"/>
        <v>1.8333333333333333</v>
      </c>
      <c r="AA28" s="982">
        <v>42856</v>
      </c>
      <c r="AB28" s="982">
        <v>43525</v>
      </c>
      <c r="AC28" s="982"/>
      <c r="AD28" s="982"/>
      <c r="AE28" s="980"/>
      <c r="AF28" s="980"/>
      <c r="AG28" s="980"/>
      <c r="AH28" s="980"/>
      <c r="AI28" s="980"/>
      <c r="AJ28" s="980"/>
    </row>
    <row r="29" spans="1:36" ht="27.6" x14ac:dyDescent="0.3">
      <c r="A29" s="940" t="s">
        <v>59</v>
      </c>
      <c r="B29" s="933" t="s">
        <v>683</v>
      </c>
      <c r="C29" s="1003"/>
      <c r="D29" s="1003"/>
      <c r="E29" s="1002" t="s">
        <v>77</v>
      </c>
      <c r="F29" s="1002"/>
      <c r="G29" s="1002"/>
      <c r="H29" s="939">
        <f>IF(C29&lt;&gt;"",'[2]CBL Score Standard'!$D85,IF(D29&lt;&gt;"",SUM('[2]CBL Score Standard'!$D85:$E85),IF(E29&lt;&gt;"",SUM('[2]CBL Score Standard'!$D85:$F85),IF(F29&lt;&gt;"",SUM('[2]CBL Score Standard'!$D85:$G85),IF(G29&lt;&gt;"",SUM('[2]CBL Score Standard'!$D85:$H85,0))))))</f>
        <v>2.8169014084507043E-2</v>
      </c>
      <c r="K29" s="1029"/>
      <c r="L29" s="1029"/>
      <c r="M29" s="934" t="s">
        <v>6</v>
      </c>
      <c r="N29" s="889" t="s">
        <v>55</v>
      </c>
      <c r="O29" s="923" t="s">
        <v>196</v>
      </c>
      <c r="P29" s="149" t="s">
        <v>145</v>
      </c>
      <c r="Q29" s="976" t="s">
        <v>651</v>
      </c>
      <c r="R29" s="976" t="s">
        <v>652</v>
      </c>
      <c r="S29" s="903"/>
      <c r="T29" s="997"/>
      <c r="U29" s="997"/>
      <c r="V29" s="997" t="str">
        <f t="shared" si="4"/>
        <v/>
      </c>
      <c r="W29" s="997"/>
      <c r="X29" s="997"/>
      <c r="Y29" s="899" t="s">
        <v>197</v>
      </c>
      <c r="Z29" s="981">
        <f t="shared" si="3"/>
        <v>0</v>
      </c>
      <c r="AA29" s="982"/>
      <c r="AB29" s="982"/>
      <c r="AC29" s="982"/>
      <c r="AD29" s="982"/>
      <c r="AE29" s="980"/>
      <c r="AF29" s="980"/>
      <c r="AG29" s="980"/>
      <c r="AH29" s="980"/>
      <c r="AI29" s="980"/>
      <c r="AJ29" s="980"/>
    </row>
    <row r="30" spans="1:36" x14ac:dyDescent="0.3">
      <c r="A30" s="940" t="s">
        <v>149</v>
      </c>
      <c r="B30" s="933" t="s">
        <v>149</v>
      </c>
      <c r="C30" s="1002"/>
      <c r="D30" s="1002"/>
      <c r="E30" s="1002" t="s">
        <v>77</v>
      </c>
      <c r="F30" s="1002"/>
      <c r="G30" s="1002"/>
      <c r="H30" s="939">
        <f>IF(C30&lt;&gt;"",'[2]CBL Score Standard'!$D86,IF(D30&lt;&gt;"",SUM('[2]CBL Score Standard'!$D86:$E86),IF(E30&lt;&gt;"",SUM('[2]CBL Score Standard'!$D86:$F86),IF(F30&lt;&gt;"",SUM('[2]CBL Score Standard'!$D86:$G86),IF(G30&lt;&gt;"",SUM('[2]CBL Score Standard'!$D86:$H86,0))))))</f>
        <v>0.16558973290057469</v>
      </c>
      <c r="K30" s="1029"/>
      <c r="L30" s="1029"/>
      <c r="M30" s="934" t="s">
        <v>6</v>
      </c>
      <c r="N30" s="889" t="s">
        <v>55</v>
      </c>
      <c r="O30" s="923" t="s">
        <v>198</v>
      </c>
      <c r="P30" s="151"/>
      <c r="Q30" s="152" t="s">
        <v>199</v>
      </c>
      <c r="R30" s="79" t="s">
        <v>200</v>
      </c>
      <c r="S30" s="903"/>
      <c r="T30" s="997"/>
      <c r="U30" s="997"/>
      <c r="V30" s="997" t="str">
        <f t="shared" si="4"/>
        <v/>
      </c>
      <c r="W30" s="997"/>
      <c r="X30" s="997"/>
      <c r="Y30" s="902" t="s">
        <v>201</v>
      </c>
      <c r="Z30" s="981">
        <f t="shared" si="3"/>
        <v>0</v>
      </c>
      <c r="AA30" s="982"/>
      <c r="AB30" s="982"/>
      <c r="AC30" s="982"/>
      <c r="AD30" s="982"/>
      <c r="AE30" s="980"/>
      <c r="AF30" s="980"/>
      <c r="AG30" s="980"/>
      <c r="AH30" s="980"/>
      <c r="AI30" s="980"/>
      <c r="AJ30" s="980"/>
    </row>
    <row r="31" spans="1:36" x14ac:dyDescent="0.3">
      <c r="A31" s="940" t="s">
        <v>149</v>
      </c>
      <c r="B31" s="933" t="s">
        <v>370</v>
      </c>
      <c r="C31" s="1003"/>
      <c r="D31" s="1003"/>
      <c r="E31" s="132"/>
      <c r="F31" s="1002"/>
      <c r="G31" s="1002"/>
      <c r="H31" s="939" t="b">
        <f>IF(C31&lt;&gt;"",'[2]CBL Score Standard'!$D87,IF(D31&lt;&gt;"",SUM('[2]CBL Score Standard'!$D87:$E87),IF(E31&lt;&gt;"",SUM('[2]CBL Score Standard'!$D87:$F87),IF(F31&lt;&gt;"",SUM('[2]CBL Score Standard'!$D87:$G87),IF(G31&lt;&gt;"",SUM('[2]CBL Score Standard'!$D87:$H87,0))))))</f>
        <v>0</v>
      </c>
      <c r="K31" s="1029"/>
      <c r="L31" s="1029"/>
      <c r="M31" s="934" t="s">
        <v>6</v>
      </c>
      <c r="N31" s="889" t="s">
        <v>55</v>
      </c>
      <c r="O31" s="923" t="s">
        <v>202</v>
      </c>
      <c r="P31" s="611">
        <v>43629</v>
      </c>
      <c r="Q31" s="152" t="s">
        <v>384</v>
      </c>
      <c r="R31" s="79" t="s">
        <v>385</v>
      </c>
      <c r="S31" s="903"/>
      <c r="T31" s="997"/>
      <c r="U31" s="997"/>
      <c r="V31" s="997" t="str">
        <f t="shared" si="4"/>
        <v/>
      </c>
      <c r="W31" s="997"/>
      <c r="X31" s="997"/>
      <c r="Y31" s="902" t="s">
        <v>203</v>
      </c>
      <c r="Z31" s="981">
        <f t="shared" si="3"/>
        <v>0</v>
      </c>
      <c r="AA31" s="982"/>
      <c r="AB31" s="982"/>
      <c r="AC31" s="982"/>
      <c r="AD31" s="982"/>
      <c r="AE31" s="980"/>
      <c r="AF31" s="980"/>
      <c r="AG31" s="980"/>
      <c r="AH31" s="980"/>
      <c r="AI31" s="980"/>
      <c r="AJ31" s="980"/>
    </row>
    <row r="32" spans="1:36" ht="26.4" x14ac:dyDescent="0.3">
      <c r="A32" s="940" t="s">
        <v>31</v>
      </c>
      <c r="B32" s="933" t="s">
        <v>660</v>
      </c>
      <c r="C32" s="1002"/>
      <c r="D32" s="1002"/>
      <c r="E32" s="1002" t="s">
        <v>77</v>
      </c>
      <c r="F32" s="1002"/>
      <c r="G32" s="1002"/>
      <c r="H32" s="939">
        <f>IF(C32&lt;&gt;"",'[2]CBL Score Standard'!$D88,IF(D32&lt;&gt;"",SUM('[2]CBL Score Standard'!$D88:$E88),IF(E32&lt;&gt;"",SUM('[2]CBL Score Standard'!$D88:$F88),IF(F32&lt;&gt;"",SUM('[2]CBL Score Standard'!$D88:$G88),IF(G32&lt;&gt;"",SUM('[2]CBL Score Standard'!$D88:$H88,0))))))</f>
        <v>0.16558973290057469</v>
      </c>
      <c r="K32" s="1029"/>
      <c r="L32" s="1029"/>
      <c r="M32" s="934" t="s">
        <v>6</v>
      </c>
      <c r="N32" s="889" t="s">
        <v>56</v>
      </c>
      <c r="O32" s="923" t="s">
        <v>427</v>
      </c>
      <c r="P32" s="611">
        <v>43613</v>
      </c>
      <c r="Q32" s="152" t="s">
        <v>167</v>
      </c>
      <c r="R32" s="79" t="s">
        <v>204</v>
      </c>
      <c r="S32" s="70" t="s">
        <v>277</v>
      </c>
      <c r="T32" s="620" t="s">
        <v>72</v>
      </c>
      <c r="U32" s="611">
        <v>43613</v>
      </c>
      <c r="V32" s="997" t="str">
        <f t="shared" si="4"/>
        <v>Passed</v>
      </c>
      <c r="W32" s="997" t="s">
        <v>377</v>
      </c>
      <c r="X32" s="997" t="s">
        <v>377</v>
      </c>
      <c r="Y32" s="899" t="s">
        <v>205</v>
      </c>
      <c r="Z32" s="981">
        <f t="shared" si="3"/>
        <v>0</v>
      </c>
      <c r="AA32" s="982"/>
      <c r="AB32" s="982"/>
      <c r="AC32" s="982"/>
      <c r="AD32" s="982"/>
      <c r="AE32" s="980"/>
      <c r="AF32" s="980"/>
      <c r="AG32" s="980"/>
      <c r="AH32" s="980"/>
      <c r="AI32" s="980"/>
      <c r="AJ32" s="980"/>
    </row>
    <row r="33" spans="1:36" x14ac:dyDescent="0.3">
      <c r="A33" s="940" t="s">
        <v>31</v>
      </c>
      <c r="B33" s="933" t="s">
        <v>175</v>
      </c>
      <c r="C33" s="1003"/>
      <c r="D33" s="1002"/>
      <c r="E33" s="1002" t="s">
        <v>77</v>
      </c>
      <c r="F33" s="1002"/>
      <c r="G33" s="1002"/>
      <c r="H33" s="939">
        <f>IF(C33&lt;&gt;"",'[2]CBL Score Standard'!$D89,IF(D33&lt;&gt;"",SUM('[2]CBL Score Standard'!$D89:$E89),IF(E33&lt;&gt;"",SUM('[2]CBL Score Standard'!$D89:$F89),IF(F33&lt;&gt;"",SUM('[2]CBL Score Standard'!$D89:$G89),IF(G33&lt;&gt;"",SUM('[2]CBL Score Standard'!$D89:$H89,0))))))</f>
        <v>0.16558973290057469</v>
      </c>
      <c r="K33" s="1029"/>
      <c r="L33" s="1029"/>
      <c r="M33" s="934" t="s">
        <v>6</v>
      </c>
      <c r="N33" s="889" t="s">
        <v>0</v>
      </c>
      <c r="O33" s="923" t="s">
        <v>426</v>
      </c>
      <c r="P33" s="152" t="s">
        <v>145</v>
      </c>
      <c r="Q33" s="152" t="s">
        <v>206</v>
      </c>
      <c r="R33" s="79" t="s">
        <v>206</v>
      </c>
      <c r="S33" s="903"/>
      <c r="T33" s="997"/>
      <c r="U33" s="997"/>
      <c r="V33" s="997" t="str">
        <f t="shared" si="4"/>
        <v/>
      </c>
      <c r="W33" s="997"/>
      <c r="X33" s="997"/>
      <c r="Y33" s="894"/>
      <c r="Z33" s="981">
        <f t="shared" si="3"/>
        <v>0</v>
      </c>
      <c r="AA33" s="982"/>
      <c r="AB33" s="982"/>
      <c r="AC33" s="982"/>
      <c r="AD33" s="982"/>
      <c r="AE33" s="980"/>
      <c r="AF33" s="980"/>
      <c r="AG33" s="980"/>
      <c r="AH33" s="980"/>
      <c r="AI33" s="980"/>
      <c r="AJ33" s="980"/>
    </row>
    <row r="34" spans="1:36" x14ac:dyDescent="0.3">
      <c r="A34" s="940" t="s">
        <v>46</v>
      </c>
      <c r="B34" s="933" t="s">
        <v>171</v>
      </c>
      <c r="C34" s="1003"/>
      <c r="D34" s="1002"/>
      <c r="E34" s="1002"/>
      <c r="F34" s="1002" t="s">
        <v>77</v>
      </c>
      <c r="G34" s="1002"/>
      <c r="H34" s="939">
        <f>IF(C34&lt;&gt;"",'[2]CBL Score Standard'!$D90,IF(D34&lt;&gt;"",SUM('[2]CBL Score Standard'!$D90:$E90),IF(E34&lt;&gt;"",SUM('[2]CBL Score Standard'!$D90:$F90),IF(F34&lt;&gt;"",SUM('[2]CBL Score Standard'!$D90:$G90),IF(G34&lt;&gt;"",SUM('[2]CBL Score Standard'!$D90:$H90,0))))))</f>
        <v>9.5957237736164644E-2</v>
      </c>
      <c r="K34" s="1029"/>
      <c r="L34" s="1029"/>
      <c r="M34" s="934" t="s">
        <v>6</v>
      </c>
      <c r="N34" s="889" t="s">
        <v>53</v>
      </c>
      <c r="O34" s="926" t="s">
        <v>371</v>
      </c>
      <c r="P34" s="152" t="s">
        <v>145</v>
      </c>
      <c r="Q34" s="152" t="s">
        <v>164</v>
      </c>
      <c r="R34" s="79" t="s">
        <v>207</v>
      </c>
      <c r="S34" s="903"/>
      <c r="T34" s="997"/>
      <c r="U34" s="997"/>
      <c r="V34" s="997" t="str">
        <f t="shared" si="4"/>
        <v/>
      </c>
      <c r="W34" s="997"/>
      <c r="X34" s="997"/>
      <c r="Y34" s="902" t="s">
        <v>208</v>
      </c>
      <c r="Z34" s="981">
        <f t="shared" si="3"/>
        <v>0</v>
      </c>
      <c r="AA34" s="982"/>
      <c r="AB34" s="982"/>
      <c r="AC34" s="982"/>
      <c r="AD34" s="982"/>
      <c r="AE34" s="980"/>
      <c r="AF34" s="980"/>
      <c r="AG34" s="980"/>
      <c r="AH34" s="980"/>
      <c r="AI34" s="980"/>
      <c r="AJ34" s="980"/>
    </row>
    <row r="35" spans="1:36" ht="28.8" x14ac:dyDescent="0.3">
      <c r="A35" s="940" t="s">
        <v>2</v>
      </c>
      <c r="B35" s="933" t="s">
        <v>234</v>
      </c>
      <c r="C35" s="1003"/>
      <c r="D35" s="1003"/>
      <c r="E35" s="1003"/>
      <c r="F35" s="1002"/>
      <c r="G35" s="1002"/>
      <c r="H35" s="939" t="b">
        <f>IF(C35&lt;&gt;"",'[2]CBL Score Standard'!$D91,IF(D35&lt;&gt;"",SUM('[2]CBL Score Standard'!$D91:$E91),IF(E35&lt;&gt;"",SUM('[2]CBL Score Standard'!$D91:$F91),IF(F35&lt;&gt;"",SUM('[2]CBL Score Standard'!$D91:$G91),IF(G35&lt;&gt;"",SUM('[2]CBL Score Standard'!$D91:$H91,0))))))</f>
        <v>0</v>
      </c>
      <c r="K35" s="1030"/>
      <c r="L35" s="1030"/>
      <c r="M35" s="934" t="s">
        <v>6</v>
      </c>
      <c r="N35" s="889" t="s">
        <v>54</v>
      </c>
      <c r="O35" s="923" t="s">
        <v>345</v>
      </c>
      <c r="P35" s="611">
        <v>43644</v>
      </c>
      <c r="Q35" s="152" t="s">
        <v>209</v>
      </c>
      <c r="R35" s="79" t="s">
        <v>210</v>
      </c>
      <c r="S35" s="903"/>
      <c r="T35" s="997"/>
      <c r="U35" s="997"/>
      <c r="V35" s="997" t="str">
        <f t="shared" si="4"/>
        <v/>
      </c>
      <c r="W35" s="997"/>
      <c r="X35" s="997"/>
      <c r="Y35" s="973" t="s">
        <v>629</v>
      </c>
      <c r="Z35" s="981">
        <f t="shared" si="3"/>
        <v>0</v>
      </c>
      <c r="AA35" s="982"/>
      <c r="AB35" s="982"/>
      <c r="AC35" s="982"/>
      <c r="AD35" s="982"/>
      <c r="AE35" s="980"/>
      <c r="AF35" s="980"/>
      <c r="AG35" s="980"/>
      <c r="AH35" s="980"/>
      <c r="AI35" s="980"/>
      <c r="AJ35" s="980"/>
    </row>
    <row r="36" spans="1:36" x14ac:dyDescent="0.3">
      <c r="A36" s="940" t="s">
        <v>54</v>
      </c>
      <c r="B36" s="933" t="s">
        <v>425</v>
      </c>
      <c r="C36" s="1002"/>
      <c r="D36" s="1002" t="s">
        <v>77</v>
      </c>
      <c r="E36" s="1002"/>
      <c r="F36" s="1002"/>
      <c r="G36" s="1002"/>
      <c r="H36" s="939">
        <f>IF(C36&lt;&gt;"",'[2]CBL Score Standard'!$D92,IF(D36&lt;&gt;"",SUM('[2]CBL Score Standard'!$D92:$E92),IF(E36&lt;&gt;"",SUM('[2]CBL Score Standard'!$D92:$F92),IF(F36&lt;&gt;"",SUM('[2]CBL Score Standard'!$D92:$G92),IF(G36&lt;&gt;"",SUM('[2]CBL Score Standard'!$D92:$H92,0))))))</f>
        <v>0.13742071881606766</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2" t="s">
        <v>77</v>
      </c>
      <c r="E37" s="1002"/>
      <c r="F37" s="1002"/>
      <c r="G37" s="1002"/>
      <c r="H37" s="939">
        <f>IF(C37&lt;&gt;"",'[2]CBL Score Standard'!$D93,IF(D37&lt;&gt;"",SUM('[2]CBL Score Standard'!$D93:$E93),IF(E37&lt;&gt;"",SUM('[2]CBL Score Standard'!$D93:$F93),IF(F37&lt;&gt;"",SUM('[2]CBL Score Standard'!$D93:$G93),IF(G37&lt;&gt;"",SUM('[2]CBL Score Standard'!$D93:$H93,0))))))</f>
        <v>4.6511627906976744E-2</v>
      </c>
      <c r="K37" s="1193" t="s">
        <v>211</v>
      </c>
      <c r="L37" s="1194"/>
      <c r="M37" s="1194"/>
      <c r="N37" s="1194"/>
      <c r="O37" s="1194"/>
      <c r="P37" s="1194"/>
      <c r="Q37" s="1194"/>
      <c r="R37" s="1194"/>
      <c r="S37" s="1194"/>
      <c r="T37" s="1194"/>
      <c r="U37" s="1194"/>
      <c r="V37" s="1194"/>
      <c r="W37" s="1194"/>
      <c r="X37" s="1194"/>
      <c r="Y37" s="1195"/>
      <c r="Z37" s="985"/>
      <c r="AA37" s="1026"/>
      <c r="AB37" s="1026"/>
      <c r="AC37" s="1026"/>
      <c r="AD37" s="1026"/>
      <c r="AE37" s="1026"/>
      <c r="AF37" s="1026"/>
      <c r="AG37" s="1026"/>
      <c r="AH37" s="1026"/>
      <c r="AI37" s="1026"/>
      <c r="AJ37" s="1026"/>
    </row>
    <row r="38" spans="1:36" ht="23.4" customHeight="1" x14ac:dyDescent="0.3">
      <c r="A38" s="940" t="s">
        <v>54</v>
      </c>
      <c r="B38" s="933" t="s">
        <v>231</v>
      </c>
      <c r="C38" s="1003"/>
      <c r="D38" s="1003"/>
      <c r="E38" s="1002" t="s">
        <v>77</v>
      </c>
      <c r="F38" s="1002"/>
      <c r="G38" s="1002"/>
      <c r="H38" s="939">
        <f>IF(C38&lt;&gt;"",'[2]CBL Score Standard'!$D94,IF(D38&lt;&gt;"",SUM('[2]CBL Score Standard'!$D94:$E94),IF(E38&lt;&gt;"",SUM('[2]CBL Score Standard'!$D94:$F94),IF(F38&lt;&gt;"",SUM('[2]CBL Score Standard'!$D94:$G94),IF(G38&lt;&gt;"",SUM('[2]CBL Score Standard'!$D94:$H94,0))))))</f>
        <v>1.4084507042253521E-2</v>
      </c>
      <c r="K38" s="1211" t="s">
        <v>133</v>
      </c>
      <c r="L38" s="1211" t="s">
        <v>91</v>
      </c>
      <c r="M38" s="1182" t="s">
        <v>75</v>
      </c>
      <c r="N38" s="1184" t="s">
        <v>134</v>
      </c>
      <c r="O38" s="1184" t="s">
        <v>135</v>
      </c>
      <c r="P38" s="1039" t="s">
        <v>136</v>
      </c>
      <c r="Q38" s="1039" t="s">
        <v>137</v>
      </c>
      <c r="R38" s="1039" t="s">
        <v>138</v>
      </c>
      <c r="S38" s="1212" t="s">
        <v>139</v>
      </c>
      <c r="T38" s="1191" t="s">
        <v>344</v>
      </c>
      <c r="U38" s="1191" t="s">
        <v>342</v>
      </c>
      <c r="V38" s="1191" t="s">
        <v>343</v>
      </c>
      <c r="W38" s="1027" t="s">
        <v>375</v>
      </c>
      <c r="X38" s="1027" t="s">
        <v>376</v>
      </c>
      <c r="Y38" s="1037"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940" t="s">
        <v>53</v>
      </c>
      <c r="B39" s="933" t="s">
        <v>371</v>
      </c>
      <c r="C39" s="1003"/>
      <c r="D39" s="1004"/>
      <c r="E39" s="1004" t="s">
        <v>77</v>
      </c>
      <c r="F39" s="1002"/>
      <c r="G39" s="1002"/>
      <c r="H39" s="939">
        <f>IF(C39&lt;&gt;"",'[2]CBL Score Standard'!$D95,IF(D39&lt;&gt;"",SUM('[2]CBL Score Standard'!$D95:$E95),IF(E39&lt;&gt;"",SUM('[2]CBL Score Standard'!$D95:$F95),IF(F39&lt;&gt;"",SUM('[2]CBL Score Standard'!$D95:$G95),IF(G39&lt;&gt;"",SUM('[2]CBL Score Standard'!$D95:$H95,0))))))</f>
        <v>3.7340320995741895E-2</v>
      </c>
      <c r="K39" s="1197"/>
      <c r="L39" s="1197"/>
      <c r="M39" s="1183"/>
      <c r="N39" s="1190"/>
      <c r="O39" s="1185"/>
      <c r="P39" s="148" t="s">
        <v>141</v>
      </c>
      <c r="Q39" s="1040"/>
      <c r="R39" s="1040"/>
      <c r="S39" s="1210"/>
      <c r="T39" s="1191"/>
      <c r="U39" s="1191"/>
      <c r="V39" s="1191"/>
      <c r="W39" s="1027"/>
      <c r="X39" s="1027"/>
      <c r="Y39" s="1031"/>
      <c r="Z39" s="1187"/>
      <c r="AA39" s="1023" t="s">
        <v>672</v>
      </c>
      <c r="AB39" s="1023" t="s">
        <v>673</v>
      </c>
      <c r="AC39" s="1023" t="s">
        <v>672</v>
      </c>
      <c r="AD39" s="1023" t="s">
        <v>673</v>
      </c>
      <c r="AE39" s="1023" t="s">
        <v>672</v>
      </c>
      <c r="AF39" s="1023" t="s">
        <v>673</v>
      </c>
      <c r="AG39" s="1023" t="s">
        <v>672</v>
      </c>
      <c r="AH39" s="1023" t="s">
        <v>673</v>
      </c>
      <c r="AI39" s="1023" t="s">
        <v>672</v>
      </c>
      <c r="AJ39" s="1023" t="s">
        <v>673</v>
      </c>
    </row>
    <row r="40" spans="1:36" x14ac:dyDescent="0.3">
      <c r="A40" s="940" t="s">
        <v>53</v>
      </c>
      <c r="B40" s="933" t="s">
        <v>223</v>
      </c>
      <c r="C40" s="1003"/>
      <c r="D40" s="1003"/>
      <c r="E40" s="1004" t="s">
        <v>77</v>
      </c>
      <c r="F40" s="1002"/>
      <c r="G40" s="1002"/>
      <c r="H40" s="939">
        <f>IF(C40&lt;&gt;"",'[2]CBL Score Standard'!$D96,IF(D40&lt;&gt;"",SUM('[2]CBL Score Standard'!$D96:$E96),IF(E40&lt;&gt;"",SUM('[2]CBL Score Standard'!$D96:$F96),IF(F40&lt;&gt;"",SUM('[2]CBL Score Standard'!$D96:$G96),IF(G40&lt;&gt;"",SUM('[2]CBL Score Standard'!$D96:$H96,0))))))</f>
        <v>1.4084507042253521E-2</v>
      </c>
      <c r="K40" s="1028" t="s">
        <v>142</v>
      </c>
      <c r="L40" s="1028" t="s">
        <v>143</v>
      </c>
      <c r="M40" s="934" t="s">
        <v>7</v>
      </c>
      <c r="N40" s="889" t="s">
        <v>56</v>
      </c>
      <c r="O40" s="923" t="s">
        <v>663</v>
      </c>
      <c r="P40" s="149" t="s">
        <v>145</v>
      </c>
      <c r="Q40" s="152" t="s">
        <v>212</v>
      </c>
      <c r="R40" s="79" t="s">
        <v>213</v>
      </c>
      <c r="S40" s="70" t="s">
        <v>277</v>
      </c>
      <c r="T40" s="998" t="s">
        <v>72</v>
      </c>
      <c r="U40" s="999">
        <v>43752</v>
      </c>
      <c r="V40" s="1001"/>
      <c r="W40" s="997"/>
      <c r="X40" s="997"/>
      <c r="Y40" s="899" t="s">
        <v>214</v>
      </c>
      <c r="Z40" s="981">
        <f t="shared" ref="Z40:Z55" si="5">DATEDIF(AA40,AB40,"m")/12+DATEDIF(AC40,AD40,"m")/12+DATEDIF(AE40,AF40,"m")/12+DATEDIF(AG40,AH40,"m")/12+DATEDIF(AI40,AJ40,"m")/12</f>
        <v>0</v>
      </c>
      <c r="AA40" s="982"/>
      <c r="AB40" s="982"/>
      <c r="AC40" s="982"/>
      <c r="AD40" s="982"/>
      <c r="AE40" s="980"/>
      <c r="AF40" s="980"/>
      <c r="AG40" s="980"/>
      <c r="AH40" s="980"/>
      <c r="AI40" s="980"/>
      <c r="AJ40" s="980"/>
    </row>
    <row r="41" spans="1:36" x14ac:dyDescent="0.3">
      <c r="A41" s="940" t="s">
        <v>53</v>
      </c>
      <c r="B41" s="933" t="s">
        <v>226</v>
      </c>
      <c r="C41" s="1003"/>
      <c r="D41" s="1003"/>
      <c r="E41" s="1002" t="s">
        <v>77</v>
      </c>
      <c r="F41" s="1002"/>
      <c r="G41" s="1002"/>
      <c r="H41" s="939">
        <f>IF(C41&lt;&gt;"",'[2]CBL Score Standard'!$D97,IF(D41&lt;&gt;"",SUM('[2]CBL Score Standard'!$D97:$E97),IF(E41&lt;&gt;"",SUM('[2]CBL Score Standard'!$D97:$F97),IF(F41&lt;&gt;"",SUM('[2]CBL Score Standard'!$D97:$G97),IF(G41&lt;&gt;"",SUM('[2]CBL Score Standard'!$D97:$H97,0))))))</f>
        <v>1.4084507042253521E-2</v>
      </c>
      <c r="K41" s="1029"/>
      <c r="L41" s="1029"/>
      <c r="M41" s="934" t="s">
        <v>7</v>
      </c>
      <c r="N41" s="889" t="s">
        <v>56</v>
      </c>
      <c r="O41" s="923" t="s">
        <v>215</v>
      </c>
      <c r="P41" s="150"/>
      <c r="Q41" s="152" t="s">
        <v>164</v>
      </c>
      <c r="R41" s="79" t="s">
        <v>207</v>
      </c>
      <c r="S41" s="70" t="s">
        <v>277</v>
      </c>
      <c r="T41" s="998" t="s">
        <v>72</v>
      </c>
      <c r="U41" s="999">
        <v>44106</v>
      </c>
      <c r="V41" s="1001" t="s">
        <v>374</v>
      </c>
      <c r="W41" s="997"/>
      <c r="X41" s="997"/>
      <c r="Y41" s="902" t="s">
        <v>216</v>
      </c>
      <c r="Z41" s="981">
        <f t="shared" si="5"/>
        <v>0</v>
      </c>
      <c r="AA41" s="982"/>
      <c r="AB41" s="982"/>
      <c r="AC41" s="982"/>
      <c r="AD41" s="982"/>
      <c r="AE41" s="980"/>
      <c r="AF41" s="980"/>
      <c r="AG41" s="980"/>
      <c r="AH41" s="980"/>
      <c r="AI41" s="980"/>
      <c r="AJ41" s="980"/>
    </row>
    <row r="42" spans="1:36" ht="27.6" x14ac:dyDescent="0.3">
      <c r="A42" s="940" t="s">
        <v>53</v>
      </c>
      <c r="B42" s="933" t="s">
        <v>239</v>
      </c>
      <c r="C42" s="1003"/>
      <c r="D42" s="1003"/>
      <c r="E42" s="1003" t="s">
        <v>77</v>
      </c>
      <c r="F42" s="1002"/>
      <c r="G42" s="1002"/>
      <c r="H42" s="939">
        <f>IF(C42&lt;&gt;"",'[2]CBL Score Standard'!$D98,IF(D42&lt;&gt;"",SUM('[2]CBL Score Standard'!$D98:$E98),IF(E42&lt;&gt;"",SUM('[2]CBL Score Standard'!$D98:$F98),IF(F42&lt;&gt;"",SUM('[2]CBL Score Standard'!$D98:$G98),IF(G42&lt;&gt;"",SUM('[2]CBL Score Standard'!$D98:$H98,0))))))</f>
        <v>0</v>
      </c>
      <c r="K42" s="1029"/>
      <c r="L42" s="1029"/>
      <c r="M42" s="934" t="s">
        <v>7</v>
      </c>
      <c r="N42" s="889" t="s">
        <v>55</v>
      </c>
      <c r="O42" s="927" t="s">
        <v>664</v>
      </c>
      <c r="P42" s="150"/>
      <c r="Q42" s="976" t="s">
        <v>653</v>
      </c>
      <c r="R42" s="976" t="s">
        <v>654</v>
      </c>
      <c r="S42" s="393" t="s">
        <v>277</v>
      </c>
      <c r="T42" s="394" t="s">
        <v>72</v>
      </c>
      <c r="U42" s="999">
        <v>44049</v>
      </c>
      <c r="V42" s="997" t="s">
        <v>374</v>
      </c>
      <c r="W42" s="997"/>
      <c r="X42" s="997"/>
      <c r="Y42" s="905" t="s">
        <v>249</v>
      </c>
      <c r="Z42" s="981">
        <f t="shared" si="5"/>
        <v>0</v>
      </c>
      <c r="AA42" s="982"/>
      <c r="AB42" s="982"/>
      <c r="AC42" s="982"/>
      <c r="AD42" s="982"/>
      <c r="AE42" s="980"/>
      <c r="AF42" s="980"/>
      <c r="AG42" s="980"/>
      <c r="AH42" s="980"/>
      <c r="AI42" s="980"/>
      <c r="AJ42" s="980"/>
    </row>
    <row r="43" spans="1:36" ht="27.6" x14ac:dyDescent="0.3">
      <c r="A43" s="940" t="s">
        <v>0</v>
      </c>
      <c r="B43" s="933" t="s">
        <v>426</v>
      </c>
      <c r="C43" s="1003"/>
      <c r="D43" s="1002"/>
      <c r="E43" s="1002" t="s">
        <v>77</v>
      </c>
      <c r="F43" s="1002"/>
      <c r="G43" s="1002"/>
      <c r="H43" s="939">
        <f>IF(C43&lt;&gt;"",'[2]CBL Score Standard'!$D99,IF(D43&lt;&gt;"",SUM('[2]CBL Score Standard'!$D99:$E99),IF(E43&lt;&gt;"",SUM('[2]CBL Score Standard'!$D99:$F99),IF(F43&lt;&gt;"",SUM('[2]CBL Score Standard'!$D99:$G99),IF(G43&lt;&gt;"",SUM('[2]CBL Score Standard'!$D99:$H99,0))))))</f>
        <v>7.468064199148379E-2</v>
      </c>
      <c r="K43" s="1029"/>
      <c r="L43" s="1029"/>
      <c r="M43" s="934" t="s">
        <v>7</v>
      </c>
      <c r="N43" s="889" t="s">
        <v>55</v>
      </c>
      <c r="O43" s="923" t="s">
        <v>448</v>
      </c>
      <c r="P43" s="151"/>
      <c r="Q43" s="976" t="s">
        <v>655</v>
      </c>
      <c r="R43" s="976" t="s">
        <v>656</v>
      </c>
      <c r="S43" s="393" t="s">
        <v>277</v>
      </c>
      <c r="T43" s="394" t="s">
        <v>72</v>
      </c>
      <c r="U43" s="999">
        <v>44111</v>
      </c>
      <c r="V43" s="997" t="s">
        <v>374</v>
      </c>
      <c r="W43" s="997"/>
      <c r="X43" s="997" t="s">
        <v>377</v>
      </c>
      <c r="Y43" s="902" t="s">
        <v>219</v>
      </c>
      <c r="Z43" s="981">
        <f t="shared" si="5"/>
        <v>0</v>
      </c>
      <c r="AA43" s="982"/>
      <c r="AB43" s="982"/>
      <c r="AC43" s="982"/>
      <c r="AD43" s="982"/>
      <c r="AE43" s="980"/>
      <c r="AF43" s="980"/>
      <c r="AG43" s="980"/>
      <c r="AH43" s="980"/>
      <c r="AI43" s="980"/>
      <c r="AJ43" s="980"/>
    </row>
    <row r="44" spans="1:36" ht="26.4" x14ac:dyDescent="0.3">
      <c r="A44" s="940" t="s">
        <v>41</v>
      </c>
      <c r="B44" s="933" t="s">
        <v>450</v>
      </c>
      <c r="C44" s="1002"/>
      <c r="D44" s="1002"/>
      <c r="E44" s="1002" t="s">
        <v>77</v>
      </c>
      <c r="F44" s="1002"/>
      <c r="G44" s="1002"/>
      <c r="H44" s="939">
        <f>IF(C44&lt;&gt;"",'[2]CBL Score Standard'!$D100,IF(D44&lt;&gt;"",SUM('[2]CBL Score Standard'!$D100:$E100),IF(E44&lt;&gt;"",SUM('[2]CBL Score Standard'!$D100:$F100),IF(F44&lt;&gt;"",SUM('[2]CBL Score Standard'!$D100:$G100),IF(G44&lt;&gt;"",SUM('[2]CBL Score Standard'!$D100:$H100,0))))))</f>
        <v>0.16558973290057469</v>
      </c>
      <c r="K44" s="1029"/>
      <c r="L44" s="1029"/>
      <c r="M44" s="934" t="s">
        <v>7</v>
      </c>
      <c r="N44" s="889" t="s">
        <v>55</v>
      </c>
      <c r="O44" s="923" t="s">
        <v>185</v>
      </c>
      <c r="P44" s="149" t="s">
        <v>145</v>
      </c>
      <c r="Q44" s="976" t="s">
        <v>220</v>
      </c>
      <c r="R44" s="976" t="s">
        <v>270</v>
      </c>
      <c r="S44" s="70" t="s">
        <v>277</v>
      </c>
      <c r="T44" s="620" t="s">
        <v>72</v>
      </c>
      <c r="U44" s="997"/>
      <c r="V44" s="997" t="str">
        <f t="shared" ref="V44:V47" si="6">IF(AND(W44="Y",X44="Y"),"Passed",IF(T44="M","Passed", ""))</f>
        <v>Passed</v>
      </c>
      <c r="W44" s="997"/>
      <c r="X44" s="997" t="s">
        <v>377</v>
      </c>
      <c r="Y44" s="902" t="s">
        <v>186</v>
      </c>
      <c r="Z44" s="981">
        <f t="shared" ca="1" si="5"/>
        <v>3.5</v>
      </c>
      <c r="AA44" s="982">
        <v>42856</v>
      </c>
      <c r="AB44" s="982">
        <f ca="1">TODAY()</f>
        <v>44144</v>
      </c>
      <c r="AC44" s="982"/>
      <c r="AD44" s="982"/>
      <c r="AE44" s="980"/>
      <c r="AF44" s="980"/>
      <c r="AG44" s="980"/>
      <c r="AH44" s="980"/>
      <c r="AI44" s="980"/>
      <c r="AJ44" s="980"/>
    </row>
    <row r="45" spans="1:36" ht="27.6" x14ac:dyDescent="0.3">
      <c r="A45" s="940" t="s">
        <v>41</v>
      </c>
      <c r="B45" s="933" t="s">
        <v>178</v>
      </c>
      <c r="C45" s="1003"/>
      <c r="D45" s="1002"/>
      <c r="E45" s="1002" t="s">
        <v>77</v>
      </c>
      <c r="F45" s="1002"/>
      <c r="G45" s="1002"/>
      <c r="H45" s="939">
        <f>IF(C45&lt;&gt;"",'[2]CBL Score Standard'!$D101,IF(D45&lt;&gt;"",SUM('[2]CBL Score Standard'!$D101:$E101),IF(E45&lt;&gt;"",SUM('[2]CBL Score Standard'!$D101:$F101),IF(F45&lt;&gt;"",SUM('[2]CBL Score Standard'!$D101:$G101),IF(G45&lt;&gt;"",SUM('[2]CBL Score Standard'!$D101:$H101,0))))))</f>
        <v>7.468064199148379E-2</v>
      </c>
      <c r="K45" s="1029"/>
      <c r="L45" s="1029"/>
      <c r="M45" s="934" t="s">
        <v>7</v>
      </c>
      <c r="N45" s="889" t="s">
        <v>55</v>
      </c>
      <c r="O45" s="923" t="s">
        <v>694</v>
      </c>
      <c r="P45" s="611">
        <v>43539</v>
      </c>
      <c r="Q45" s="976" t="s">
        <v>658</v>
      </c>
      <c r="R45" s="976" t="s">
        <v>657</v>
      </c>
      <c r="S45" s="889"/>
      <c r="T45" s="997"/>
      <c r="U45" s="997"/>
      <c r="V45" s="997" t="str">
        <f t="shared" si="6"/>
        <v/>
      </c>
      <c r="W45" s="997"/>
      <c r="X45" s="997" t="s">
        <v>377</v>
      </c>
      <c r="Y45" s="902" t="s">
        <v>186</v>
      </c>
      <c r="Z45" s="981">
        <f t="shared" si="5"/>
        <v>0</v>
      </c>
      <c r="AA45" s="982"/>
      <c r="AB45" s="982"/>
      <c r="AC45" s="982"/>
      <c r="AD45" s="982"/>
      <c r="AE45" s="980"/>
      <c r="AF45" s="980"/>
      <c r="AG45" s="980"/>
      <c r="AH45" s="980"/>
      <c r="AI45" s="980"/>
      <c r="AJ45" s="980"/>
    </row>
    <row r="46" spans="1:36" ht="27.6" x14ac:dyDescent="0.3">
      <c r="A46" s="940" t="s">
        <v>229</v>
      </c>
      <c r="B46" s="933" t="s">
        <v>245</v>
      </c>
      <c r="C46" s="1003"/>
      <c r="D46" s="1003"/>
      <c r="E46" s="1006"/>
      <c r="F46" s="1003"/>
      <c r="G46" s="1002"/>
      <c r="H46" s="939" t="b">
        <f>IF(C46&lt;&gt;"",'[2]CBL Score Standard'!$D102,IF(D46&lt;&gt;"",SUM('[2]CBL Score Standard'!$D102:$E102),IF(E46&lt;&gt;"",SUM('[2]CBL Score Standard'!$D102:$F102),IF(F46&lt;&gt;"",SUM('[2]CBL Score Standard'!$D102:$G102),IF(G46&lt;&gt;"",SUM('[2]CBL Score Standard'!$D102:$H102,0))))))</f>
        <v>0</v>
      </c>
      <c r="K46" s="1029"/>
      <c r="L46" s="1029"/>
      <c r="M46" s="934" t="s">
        <v>7</v>
      </c>
      <c r="N46" s="889" t="s">
        <v>55</v>
      </c>
      <c r="O46" s="923" t="s">
        <v>665</v>
      </c>
      <c r="P46" s="611">
        <v>43607</v>
      </c>
      <c r="Q46" s="152" t="s">
        <v>221</v>
      </c>
      <c r="R46" s="79" t="s">
        <v>200</v>
      </c>
      <c r="S46" s="393" t="s">
        <v>277</v>
      </c>
      <c r="T46" s="394" t="s">
        <v>72</v>
      </c>
      <c r="U46" s="999">
        <v>44035</v>
      </c>
      <c r="V46" s="997" t="s">
        <v>374</v>
      </c>
      <c r="W46" s="997"/>
      <c r="X46" s="997"/>
      <c r="Y46" s="899" t="s">
        <v>222</v>
      </c>
      <c r="Z46" s="981">
        <f t="shared" si="5"/>
        <v>0</v>
      </c>
      <c r="AA46" s="982"/>
      <c r="AB46" s="982"/>
      <c r="AC46" s="982"/>
      <c r="AD46" s="982"/>
      <c r="AE46" s="980"/>
      <c r="AF46" s="980"/>
      <c r="AG46" s="980"/>
      <c r="AH46" s="980"/>
      <c r="AI46" s="980"/>
      <c r="AJ46" s="980"/>
    </row>
    <row r="47" spans="1:36" x14ac:dyDescent="0.3">
      <c r="A47" s="940" t="s">
        <v>144</v>
      </c>
      <c r="B47" s="933" t="s">
        <v>372</v>
      </c>
      <c r="C47" s="1002"/>
      <c r="D47" s="1002"/>
      <c r="E47" s="1002" t="s">
        <v>77</v>
      </c>
      <c r="F47" s="1002"/>
      <c r="G47" s="1002"/>
      <c r="H47" s="939">
        <f>IF(C47&lt;&gt;"",'[2]CBL Score Standard'!$D103,IF(D47&lt;&gt;"",SUM('[2]CBL Score Standard'!$D103:$E103),IF(E47&lt;&gt;"",SUM('[2]CBL Score Standard'!$D103:$F103),IF(F47&lt;&gt;"",SUM('[2]CBL Score Standard'!$D103:$G103),IF(G47&lt;&gt;"",SUM('[2]CBL Score Standard'!$D103:$H103,0))))))</f>
        <v>0.16558973290057469</v>
      </c>
      <c r="K47" s="1029"/>
      <c r="L47" s="1029"/>
      <c r="M47" s="934" t="s">
        <v>7</v>
      </c>
      <c r="N47" s="889" t="s">
        <v>53</v>
      </c>
      <c r="O47" s="923" t="s">
        <v>223</v>
      </c>
      <c r="P47" s="611">
        <v>43621</v>
      </c>
      <c r="Q47" s="154" t="s">
        <v>224</v>
      </c>
      <c r="R47" s="155" t="s">
        <v>225</v>
      </c>
      <c r="S47" s="889"/>
      <c r="T47" s="997"/>
      <c r="U47" s="997"/>
      <c r="V47" s="997" t="str">
        <f t="shared" si="6"/>
        <v/>
      </c>
      <c r="W47" s="997"/>
      <c r="X47" s="997"/>
      <c r="Y47" s="908" t="s">
        <v>632</v>
      </c>
      <c r="Z47" s="981">
        <f t="shared" si="5"/>
        <v>0</v>
      </c>
      <c r="AA47" s="982"/>
      <c r="AB47" s="982"/>
      <c r="AC47" s="982"/>
      <c r="AD47" s="982"/>
      <c r="AE47" s="980"/>
      <c r="AF47" s="980"/>
      <c r="AG47" s="980"/>
      <c r="AH47" s="980"/>
      <c r="AI47" s="980"/>
      <c r="AJ47" s="980"/>
    </row>
    <row r="48" spans="1:36" ht="39.6" x14ac:dyDescent="0.3">
      <c r="A48" s="940" t="s">
        <v>144</v>
      </c>
      <c r="B48" s="933" t="s">
        <v>373</v>
      </c>
      <c r="C48" s="1002"/>
      <c r="D48" s="1002"/>
      <c r="E48" s="1002" t="s">
        <v>77</v>
      </c>
      <c r="F48" s="1002"/>
      <c r="G48" s="1002"/>
      <c r="H48" s="939">
        <f>IF(C48&lt;&gt;"",'[2]CBL Score Standard'!$D104,IF(D48&lt;&gt;"",SUM('[2]CBL Score Standard'!$D104:$E104),IF(E48&lt;&gt;"",SUM('[2]CBL Score Standard'!$D104:$F104),IF(F48&lt;&gt;"",SUM('[2]CBL Score Standard'!$D104:$G104),IF(G48&lt;&gt;"",SUM('[2]CBL Score Standard'!$D104:$H104,0))))))</f>
        <v>0.16558973290057469</v>
      </c>
      <c r="K48" s="1029"/>
      <c r="L48" s="1029"/>
      <c r="M48" s="934" t="s">
        <v>7</v>
      </c>
      <c r="N48" s="889" t="s">
        <v>53</v>
      </c>
      <c r="O48" s="923" t="s">
        <v>226</v>
      </c>
      <c r="P48" s="611">
        <v>43602</v>
      </c>
      <c r="Q48" s="154" t="s">
        <v>227</v>
      </c>
      <c r="R48" s="155" t="s">
        <v>228</v>
      </c>
      <c r="S48" s="70" t="s">
        <v>277</v>
      </c>
      <c r="T48" s="998" t="s">
        <v>72</v>
      </c>
      <c r="U48" s="1000">
        <v>43602</v>
      </c>
      <c r="V48" s="997" t="s">
        <v>374</v>
      </c>
      <c r="W48" s="997" t="s">
        <v>377</v>
      </c>
      <c r="X48" s="997" t="s">
        <v>378</v>
      </c>
      <c r="Y48" s="908" t="s">
        <v>633</v>
      </c>
      <c r="Z48" s="981">
        <f t="shared" si="5"/>
        <v>0</v>
      </c>
      <c r="AA48" s="982"/>
      <c r="AB48" s="982"/>
      <c r="AC48" s="982"/>
      <c r="AD48" s="982"/>
      <c r="AE48" s="980"/>
      <c r="AF48" s="980"/>
      <c r="AG48" s="980"/>
      <c r="AH48" s="980"/>
      <c r="AI48" s="980"/>
      <c r="AJ48" s="980"/>
    </row>
    <row r="49" spans="1:36" ht="27.6" x14ac:dyDescent="0.3">
      <c r="A49" s="940" t="s">
        <v>144</v>
      </c>
      <c r="B49" s="933" t="s">
        <v>452</v>
      </c>
      <c r="C49" s="1002"/>
      <c r="D49" s="1002"/>
      <c r="E49" s="1002" t="s">
        <v>77</v>
      </c>
      <c r="F49" s="1002"/>
      <c r="G49" s="1002"/>
      <c r="H49" s="939">
        <f>IF(C49&lt;&gt;"",'[2]CBL Score Standard'!$D105,IF(D49&lt;&gt;"",SUM('[2]CBL Score Standard'!$D105:$E105),IF(E49&lt;&gt;"",SUM('[2]CBL Score Standard'!$D105:$F105),IF(F49&lt;&gt;"",SUM('[2]CBL Score Standard'!$D105:$G105),IF(G49&lt;&gt;"",SUM('[2]CBL Score Standard'!$D105:$H105,0))))))</f>
        <v>0.16558973290057469</v>
      </c>
      <c r="K49" s="1029"/>
      <c r="L49" s="1029"/>
      <c r="M49" s="934" t="s">
        <v>7</v>
      </c>
      <c r="N49" s="889" t="s">
        <v>59</v>
      </c>
      <c r="O49" s="925" t="s">
        <v>684</v>
      </c>
      <c r="P49" s="611">
        <v>43623</v>
      </c>
      <c r="Q49" s="154" t="s">
        <v>153</v>
      </c>
      <c r="R49" s="155" t="s">
        <v>156</v>
      </c>
      <c r="S49" s="70" t="s">
        <v>277</v>
      </c>
      <c r="T49" s="998" t="s">
        <v>72</v>
      </c>
      <c r="U49" s="1000">
        <v>43754</v>
      </c>
      <c r="V49" s="1001" t="s">
        <v>374</v>
      </c>
      <c r="W49" s="997"/>
      <c r="X49" s="997"/>
      <c r="Y49" s="908" t="s">
        <v>631</v>
      </c>
      <c r="Z49" s="981">
        <f t="shared" si="5"/>
        <v>0</v>
      </c>
      <c r="AA49" s="982"/>
      <c r="AB49" s="982"/>
      <c r="AC49" s="982"/>
      <c r="AD49" s="982"/>
      <c r="AE49" s="980"/>
      <c r="AF49" s="980"/>
      <c r="AG49" s="980"/>
      <c r="AH49" s="980"/>
      <c r="AI49" s="980"/>
      <c r="AJ49" s="980"/>
    </row>
    <row r="50" spans="1:36" ht="27.6" x14ac:dyDescent="0.3">
      <c r="A50" s="940" t="s">
        <v>144</v>
      </c>
      <c r="B50" s="933" t="s">
        <v>517</v>
      </c>
      <c r="C50" s="1002"/>
      <c r="D50" s="1002"/>
      <c r="E50" s="1002" t="s">
        <v>77</v>
      </c>
      <c r="F50" s="1002"/>
      <c r="G50" s="1002"/>
      <c r="H50" s="939">
        <f>IF(C50&lt;&gt;"",'[2]CBL Score Standard'!$D106,IF(D50&lt;&gt;"",SUM('[2]CBL Score Standard'!$D106:$E106),IF(E50&lt;&gt;"",SUM('[2]CBL Score Standard'!$D106:$F106),IF(F50&lt;&gt;"",SUM('[2]CBL Score Standard'!$D106:$G106),IF(G50&lt;&gt;"",SUM('[2]CBL Score Standard'!$D106:$H106,0))))))</f>
        <v>0.16558973290057469</v>
      </c>
      <c r="K50" s="1029"/>
      <c r="L50" s="1029"/>
      <c r="M50" s="934" t="s">
        <v>7</v>
      </c>
      <c r="N50" s="889" t="s">
        <v>59</v>
      </c>
      <c r="O50" s="925" t="s">
        <v>683</v>
      </c>
      <c r="P50" s="611">
        <v>43623</v>
      </c>
      <c r="Q50" s="154" t="s">
        <v>153</v>
      </c>
      <c r="R50" s="155" t="s">
        <v>156</v>
      </c>
      <c r="S50" s="70" t="s">
        <v>277</v>
      </c>
      <c r="T50" s="998" t="s">
        <v>72</v>
      </c>
      <c r="U50" s="1000">
        <v>43754</v>
      </c>
      <c r="V50" s="1001" t="s">
        <v>374</v>
      </c>
      <c r="W50" s="997"/>
      <c r="X50" s="997"/>
      <c r="Y50" s="908" t="s">
        <v>631</v>
      </c>
      <c r="Z50" s="981">
        <f t="shared" si="5"/>
        <v>0</v>
      </c>
      <c r="AA50" s="982"/>
      <c r="AB50" s="982"/>
      <c r="AC50" s="982"/>
      <c r="AD50" s="982"/>
      <c r="AE50" s="980"/>
      <c r="AF50" s="980"/>
      <c r="AG50" s="980"/>
      <c r="AH50" s="980"/>
      <c r="AI50" s="980"/>
      <c r="AJ50" s="980"/>
    </row>
    <row r="51" spans="1:36" ht="41.4" x14ac:dyDescent="0.3">
      <c r="A51" s="940" t="s">
        <v>144</v>
      </c>
      <c r="B51" s="933" t="s">
        <v>661</v>
      </c>
      <c r="C51" s="1002"/>
      <c r="D51" s="1002"/>
      <c r="E51" s="1002" t="s">
        <v>77</v>
      </c>
      <c r="F51" s="1002"/>
      <c r="G51" s="1002"/>
      <c r="H51" s="939">
        <f>IF(C51&lt;&gt;"",'[2]CBL Score Standard'!$D107,IF(D51&lt;&gt;"",SUM('[2]CBL Score Standard'!$D107:$E107),IF(E51&lt;&gt;"",SUM('[2]CBL Score Standard'!$D107:$F107),IF(F51&lt;&gt;"",SUM('[2]CBL Score Standard'!$D107:$G107),IF(G51&lt;&gt;"",SUM('[2]CBL Score Standard'!$D107:$H107,0))))))</f>
        <v>0.16558973290057469</v>
      </c>
      <c r="K51" s="1029"/>
      <c r="L51" s="1029"/>
      <c r="M51" s="934" t="s">
        <v>7</v>
      </c>
      <c r="N51" s="889" t="s">
        <v>56</v>
      </c>
      <c r="O51" s="925" t="s">
        <v>67</v>
      </c>
      <c r="P51" s="611"/>
      <c r="Q51" s="154"/>
      <c r="R51" s="155"/>
      <c r="S51" s="393" t="s">
        <v>277</v>
      </c>
      <c r="T51" s="394" t="s">
        <v>72</v>
      </c>
      <c r="U51" s="999">
        <v>44117</v>
      </c>
      <c r="V51" s="997" t="s">
        <v>374</v>
      </c>
      <c r="W51" s="997"/>
      <c r="X51" s="997"/>
      <c r="Y51" s="908" t="s">
        <v>634</v>
      </c>
      <c r="Z51" s="981">
        <f t="shared" ca="1" si="5"/>
        <v>3.8333333333333335</v>
      </c>
      <c r="AA51" s="982">
        <v>42719</v>
      </c>
      <c r="AB51" s="982">
        <f ca="1">TODAY()</f>
        <v>44144</v>
      </c>
      <c r="AC51" s="982"/>
      <c r="AD51" s="982"/>
      <c r="AE51" s="980"/>
      <c r="AF51" s="980"/>
      <c r="AG51" s="980"/>
      <c r="AH51" s="980"/>
      <c r="AI51" s="980"/>
      <c r="AJ51" s="980"/>
    </row>
    <row r="52" spans="1:36" ht="27.6" x14ac:dyDescent="0.3">
      <c r="A52" s="940" t="s">
        <v>144</v>
      </c>
      <c r="B52" s="933" t="s">
        <v>662</v>
      </c>
      <c r="C52" s="1004"/>
      <c r="D52" s="1004"/>
      <c r="E52" s="1004"/>
      <c r="F52" s="1002" t="s">
        <v>77</v>
      </c>
      <c r="G52" s="1002"/>
      <c r="H52" s="939">
        <f>IF(C52&lt;&gt;"",'[2]CBL Score Standard'!$D108,IF(D52&lt;&gt;"",SUM('[2]CBL Score Standard'!$D108:$E108),IF(E52&lt;&gt;"",SUM('[2]CBL Score Standard'!$D108:$F108),IF(F52&lt;&gt;"",SUM('[2]CBL Score Standard'!$D108:$G108),IF(G52&lt;&gt;"",SUM('[2]CBL Score Standard'!$D108:$H108,0))))))</f>
        <v>0.18686632864525554</v>
      </c>
      <c r="K52" s="1029"/>
      <c r="L52" s="1029"/>
      <c r="M52" s="934" t="s">
        <v>7</v>
      </c>
      <c r="N52" s="889" t="s">
        <v>55</v>
      </c>
      <c r="O52" s="925" t="s">
        <v>1</v>
      </c>
      <c r="P52" s="611"/>
      <c r="Q52" s="154"/>
      <c r="R52" s="155"/>
      <c r="S52" s="997" t="s">
        <v>277</v>
      </c>
      <c r="T52" s="997"/>
      <c r="U52" s="999">
        <v>43763</v>
      </c>
      <c r="V52" s="1001" t="s">
        <v>374</v>
      </c>
      <c r="W52" s="997" t="s">
        <v>377</v>
      </c>
      <c r="X52" s="997"/>
      <c r="Y52" s="908" t="s">
        <v>635</v>
      </c>
      <c r="Z52" s="981">
        <f t="shared" si="5"/>
        <v>0</v>
      </c>
      <c r="AA52" s="982"/>
      <c r="AB52" s="982"/>
      <c r="AC52" s="982"/>
      <c r="AD52" s="982"/>
      <c r="AE52" s="980"/>
      <c r="AF52" s="980"/>
      <c r="AG52" s="980"/>
      <c r="AH52" s="980"/>
      <c r="AI52" s="980"/>
      <c r="AJ52" s="980"/>
    </row>
    <row r="53" spans="1:36" ht="28.8" x14ac:dyDescent="0.3">
      <c r="A53" s="940" t="s">
        <v>144</v>
      </c>
      <c r="B53" s="933" t="s">
        <v>187</v>
      </c>
      <c r="C53" s="1003"/>
      <c r="D53" s="1002"/>
      <c r="E53" s="1002" t="s">
        <v>77</v>
      </c>
      <c r="F53" s="1002"/>
      <c r="G53" s="1002"/>
      <c r="H53" s="939">
        <f>IF(C53&lt;&gt;"",'[2]CBL Score Standard'!$D109,IF(D53&lt;&gt;"",SUM('[2]CBL Score Standard'!$D109:$E109),IF(E53&lt;&gt;"",SUM('[2]CBL Score Standard'!$D109:$F109),IF(F53&lt;&gt;"",SUM('[2]CBL Score Standard'!$D109:$G109),IF(G53&lt;&gt;"",SUM('[2]CBL Score Standard'!$D109:$H109,0))))))</f>
        <v>7.468064199148379E-2</v>
      </c>
      <c r="K53" s="1029"/>
      <c r="L53" s="1029"/>
      <c r="M53" s="934" t="s">
        <v>7</v>
      </c>
      <c r="N53" s="889" t="s">
        <v>56</v>
      </c>
      <c r="O53" s="925" t="s">
        <v>419</v>
      </c>
      <c r="P53" s="611">
        <v>43684</v>
      </c>
      <c r="Q53" s="154" t="s">
        <v>420</v>
      </c>
      <c r="R53" s="155" t="s">
        <v>420</v>
      </c>
      <c r="S53" s="889"/>
      <c r="T53" s="997"/>
      <c r="U53" s="1000">
        <v>43684</v>
      </c>
      <c r="V53" s="997" t="s">
        <v>374</v>
      </c>
      <c r="W53" s="997"/>
      <c r="X53" s="997" t="s">
        <v>377</v>
      </c>
      <c r="Y53" s="973" t="s">
        <v>630</v>
      </c>
      <c r="Z53" s="981">
        <f t="shared" ca="1" si="5"/>
        <v>1.6666666666666667</v>
      </c>
      <c r="AA53" s="982">
        <v>43525</v>
      </c>
      <c r="AB53" s="982">
        <f ca="1">TODAY()</f>
        <v>44144</v>
      </c>
      <c r="AC53" s="982"/>
      <c r="AD53" s="982"/>
      <c r="AE53" s="980"/>
      <c r="AF53" s="980"/>
      <c r="AG53" s="980"/>
      <c r="AH53" s="980"/>
      <c r="AI53" s="980"/>
      <c r="AJ53" s="980"/>
    </row>
    <row r="54" spans="1:36" ht="26.4" x14ac:dyDescent="0.3">
      <c r="A54" s="940" t="s">
        <v>144</v>
      </c>
      <c r="B54" s="933" t="s">
        <v>188</v>
      </c>
      <c r="C54" s="1003"/>
      <c r="D54" s="1002"/>
      <c r="E54" s="1002" t="s">
        <v>77</v>
      </c>
      <c r="F54" s="1002"/>
      <c r="G54" s="1002"/>
      <c r="H54" s="939">
        <f>IF(C54&lt;&gt;"",'[2]CBL Score Standard'!$D110,IF(D54&lt;&gt;"",SUM('[2]CBL Score Standard'!$D110:$E110),IF(E54&lt;&gt;"",SUM('[2]CBL Score Standard'!$D110:$F110),IF(F54&lt;&gt;"",SUM('[2]CBL Score Standard'!$D110:$G110),IF(G54&lt;&gt;"",SUM('[2]CBL Score Standard'!$D110:$H110,0))))))</f>
        <v>7.468064199148379E-2</v>
      </c>
      <c r="K54" s="1029"/>
      <c r="L54" s="1029"/>
      <c r="M54" s="934" t="s">
        <v>7</v>
      </c>
      <c r="N54" s="889" t="s">
        <v>56</v>
      </c>
      <c r="O54" s="925" t="s">
        <v>421</v>
      </c>
      <c r="P54" s="152" t="s">
        <v>230</v>
      </c>
      <c r="Q54" s="154" t="s">
        <v>230</v>
      </c>
      <c r="R54" s="155" t="s">
        <v>230</v>
      </c>
      <c r="S54" s="70" t="s">
        <v>277</v>
      </c>
      <c r="T54" s="998" t="s">
        <v>72</v>
      </c>
      <c r="U54" s="999">
        <v>43763</v>
      </c>
      <c r="V54" s="1001" t="s">
        <v>374</v>
      </c>
      <c r="W54" s="997"/>
      <c r="X54" s="997"/>
      <c r="Y54" s="973" t="s">
        <v>628</v>
      </c>
      <c r="Z54" s="981">
        <f t="shared" si="5"/>
        <v>0</v>
      </c>
      <c r="AA54" s="982"/>
      <c r="AB54" s="982"/>
      <c r="AC54" s="982"/>
      <c r="AD54" s="982"/>
      <c r="AE54" s="980"/>
      <c r="AF54" s="980"/>
      <c r="AG54" s="980"/>
      <c r="AH54" s="980"/>
      <c r="AI54" s="980"/>
      <c r="AJ54" s="980"/>
    </row>
    <row r="55" spans="1:36" s="883" customFormat="1" x14ac:dyDescent="0.3">
      <c r="A55" s="940" t="s">
        <v>144</v>
      </c>
      <c r="B55" s="933" t="s">
        <v>189</v>
      </c>
      <c r="C55" s="1003"/>
      <c r="D55" s="1004"/>
      <c r="E55" s="1004"/>
      <c r="F55" s="1002" t="s">
        <v>77</v>
      </c>
      <c r="G55" s="1002"/>
      <c r="H55" s="939">
        <f>IF(C55&lt;&gt;"",'[2]CBL Score Standard'!$D111,IF(D55&lt;&gt;"",SUM('[2]CBL Score Standard'!$D111:$E111),IF(E55&lt;&gt;"",SUM('[2]CBL Score Standard'!$D111:$F111),IF(F55&lt;&gt;"",SUM('[2]CBL Score Standard'!$D111:$G111),IF(G55&lt;&gt;"",SUM('[2]CBL Score Standard'!$D111:$H111,0))))))</f>
        <v>5.8616916740422742E-2</v>
      </c>
      <c r="K55" s="1030"/>
      <c r="L55" s="1030"/>
      <c r="M55" s="934" t="s">
        <v>7</v>
      </c>
      <c r="N55" s="889" t="s">
        <v>54</v>
      </c>
      <c r="O55" s="925" t="s">
        <v>231</v>
      </c>
      <c r="P55" s="611">
        <v>43610</v>
      </c>
      <c r="Q55" s="152" t="s">
        <v>164</v>
      </c>
      <c r="R55" s="79" t="s">
        <v>165</v>
      </c>
      <c r="S55" s="889" t="s">
        <v>277</v>
      </c>
      <c r="T55" s="998" t="s">
        <v>72</v>
      </c>
      <c r="U55" s="999">
        <v>43756</v>
      </c>
      <c r="V55" s="1001" t="s">
        <v>374</v>
      </c>
      <c r="W55" s="997"/>
      <c r="X55" s="997"/>
      <c r="Y55" s="902" t="s">
        <v>232</v>
      </c>
      <c r="Z55" s="981">
        <f t="shared" si="5"/>
        <v>0</v>
      </c>
      <c r="AA55" s="982"/>
      <c r="AB55" s="982"/>
      <c r="AC55" s="982"/>
      <c r="AD55" s="982"/>
      <c r="AE55" s="980"/>
      <c r="AF55" s="980"/>
      <c r="AG55" s="980"/>
      <c r="AH55" s="980"/>
      <c r="AI55" s="980"/>
      <c r="AJ55" s="980"/>
    </row>
    <row r="56" spans="1:36" s="883" customFormat="1" x14ac:dyDescent="0.3">
      <c r="A56" s="940" t="s">
        <v>144</v>
      </c>
      <c r="B56" s="933" t="s">
        <v>190</v>
      </c>
      <c r="C56" s="1003"/>
      <c r="D56" s="1004"/>
      <c r="E56" s="1004"/>
      <c r="F56" s="1002" t="s">
        <v>77</v>
      </c>
      <c r="G56" s="1002"/>
      <c r="H56" s="939">
        <f>IF(C56&lt;&gt;"",'[2]CBL Score Standard'!$D112,IF(D56&lt;&gt;"",SUM('[2]CBL Score Standard'!$D112:$E112),IF(E56&lt;&gt;"",SUM('[2]CBL Score Standard'!$D112:$F112),IF(F56&lt;&gt;"",SUM('[2]CBL Score Standard'!$D112:$G112),IF(G56&lt;&gt;"",SUM('[2]CBL Score Standard'!$D112:$H112,0))))))</f>
        <v>5.8616916740422742E-2</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c r="E57" s="1002" t="s">
        <v>77</v>
      </c>
      <c r="F57" s="1002"/>
      <c r="G57" s="1002"/>
      <c r="H57" s="939">
        <f>IF(C57&lt;&gt;"",'[2]CBL Score Standard'!$D113,IF(D57&lt;&gt;"",SUM('[2]CBL Score Standard'!$D113:$E113),IF(E57&lt;&gt;"",SUM('[2]CBL Score Standard'!$D113:$F113),IF(F57&lt;&gt;"",SUM('[2]CBL Score Standard'!$D113:$G113),IF(G57&lt;&gt;"",SUM('[2]CBL Score Standard'!$D113:$H113,0))))))</f>
        <v>7.468064199148379E-2</v>
      </c>
      <c r="K57" s="1193" t="s">
        <v>233</v>
      </c>
      <c r="L57" s="1194"/>
      <c r="M57" s="1194"/>
      <c r="N57" s="1194"/>
      <c r="O57" s="1194"/>
      <c r="P57" s="1194"/>
      <c r="Q57" s="1194"/>
      <c r="R57" s="1194"/>
      <c r="S57" s="1194"/>
      <c r="T57" s="1194"/>
      <c r="U57" s="1194"/>
      <c r="V57" s="1194"/>
      <c r="W57" s="1194"/>
      <c r="X57" s="1194"/>
      <c r="Y57" s="1195"/>
      <c r="Z57" s="985"/>
      <c r="AA57" s="1026"/>
      <c r="AB57" s="1026"/>
      <c r="AC57" s="1026"/>
      <c r="AD57" s="1026"/>
      <c r="AE57" s="1026"/>
      <c r="AF57" s="1026"/>
      <c r="AG57" s="1026"/>
      <c r="AH57" s="1026"/>
      <c r="AI57" s="1026"/>
      <c r="AJ57" s="1026"/>
    </row>
    <row r="58" spans="1:36" ht="23.4" customHeight="1" x14ac:dyDescent="0.3">
      <c r="A58" s="940" t="s">
        <v>55</v>
      </c>
      <c r="B58" s="933" t="s">
        <v>419</v>
      </c>
      <c r="C58" s="1003"/>
      <c r="D58" s="1003"/>
      <c r="E58" s="1002" t="s">
        <v>77</v>
      </c>
      <c r="F58" s="1002"/>
      <c r="G58" s="1002"/>
      <c r="H58" s="939">
        <f>IF(C58&lt;&gt;"",'[2]CBL Score Standard'!$D114,IF(D58&lt;&gt;"",SUM('[2]CBL Score Standard'!$D114:$E114),IF(E58&lt;&gt;"",SUM('[2]CBL Score Standard'!$D114:$F114),IF(F58&lt;&gt;"",SUM('[2]CBL Score Standard'!$D114:$G114),IF(G58&lt;&gt;"",SUM('[2]CBL Score Standard'!$D114:$H114,0))))))</f>
        <v>2.8169014084507043E-2</v>
      </c>
      <c r="K58" s="1211" t="s">
        <v>133</v>
      </c>
      <c r="L58" s="1211" t="s">
        <v>91</v>
      </c>
      <c r="M58" s="1182" t="s">
        <v>75</v>
      </c>
      <c r="N58" s="1184" t="s">
        <v>134</v>
      </c>
      <c r="O58" s="1184" t="s">
        <v>135</v>
      </c>
      <c r="P58" s="1039" t="s">
        <v>136</v>
      </c>
      <c r="Q58" s="1039" t="s">
        <v>137</v>
      </c>
      <c r="R58" s="1039" t="s">
        <v>138</v>
      </c>
      <c r="S58" s="1212" t="s">
        <v>139</v>
      </c>
      <c r="T58" s="1191" t="s">
        <v>344</v>
      </c>
      <c r="U58" s="1191" t="s">
        <v>342</v>
      </c>
      <c r="V58" s="1191" t="s">
        <v>343</v>
      </c>
      <c r="W58" s="1027" t="s">
        <v>375</v>
      </c>
      <c r="X58" s="1027" t="s">
        <v>376</v>
      </c>
      <c r="Y58" s="1037"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940" t="s">
        <v>56</v>
      </c>
      <c r="B59" s="933" t="s">
        <v>421</v>
      </c>
      <c r="C59" s="1003"/>
      <c r="D59" s="1003"/>
      <c r="E59" s="1002" t="s">
        <v>77</v>
      </c>
      <c r="F59" s="1002"/>
      <c r="G59" s="1002"/>
      <c r="H59" s="939">
        <f>IF(C59&lt;&gt;"",'[2]CBL Score Standard'!$D115,IF(D59&lt;&gt;"",SUM('[2]CBL Score Standard'!$D115:$E115),IF(E59&lt;&gt;"",SUM('[2]CBL Score Standard'!$D115:$F115),IF(F59&lt;&gt;"",SUM('[2]CBL Score Standard'!$D115:$G115),IF(G59&lt;&gt;"",SUM('[2]CBL Score Standard'!$D115:$H115,0))))))</f>
        <v>1.4084507042253521E-2</v>
      </c>
      <c r="K59" s="1197"/>
      <c r="L59" s="1197"/>
      <c r="M59" s="1183"/>
      <c r="N59" s="1185"/>
      <c r="O59" s="1185"/>
      <c r="P59" s="148" t="s">
        <v>141</v>
      </c>
      <c r="Q59" s="1040"/>
      <c r="R59" s="1040"/>
      <c r="S59" s="1210"/>
      <c r="T59" s="1191"/>
      <c r="U59" s="1191"/>
      <c r="V59" s="1191"/>
      <c r="W59" s="1027"/>
      <c r="X59" s="1027"/>
      <c r="Y59" s="1031"/>
      <c r="Z59" s="1187"/>
      <c r="AA59" s="1023" t="s">
        <v>672</v>
      </c>
      <c r="AB59" s="1023" t="s">
        <v>673</v>
      </c>
      <c r="AC59" s="1023" t="s">
        <v>672</v>
      </c>
      <c r="AD59" s="1023" t="s">
        <v>673</v>
      </c>
      <c r="AE59" s="1023" t="s">
        <v>672</v>
      </c>
      <c r="AF59" s="1023" t="s">
        <v>673</v>
      </c>
      <c r="AG59" s="1023" t="s">
        <v>672</v>
      </c>
      <c r="AH59" s="1023" t="s">
        <v>673</v>
      </c>
      <c r="AI59" s="1023" t="s">
        <v>672</v>
      </c>
      <c r="AJ59" s="1023" t="s">
        <v>673</v>
      </c>
    </row>
    <row r="60" spans="1:36" ht="26.4" x14ac:dyDescent="0.3">
      <c r="A60" s="940" t="s">
        <v>56</v>
      </c>
      <c r="B60" s="933" t="s">
        <v>237</v>
      </c>
      <c r="C60" s="1003"/>
      <c r="D60" s="1003"/>
      <c r="E60" s="1003"/>
      <c r="F60" s="1002"/>
      <c r="G60" s="1002"/>
      <c r="H60" s="939" t="b">
        <f>IF(C60&lt;&gt;"",'[2]CBL Score Standard'!$D116,IF(D60&lt;&gt;"",SUM('[2]CBL Score Standard'!$D116:$E116),IF(E60&lt;&gt;"",SUM('[2]CBL Score Standard'!$D116:$F116),IF(F60&lt;&gt;"",SUM('[2]CBL Score Standard'!$D116:$G116),IF(G60&lt;&gt;"",SUM('[2]CBL Score Standard'!$D116:$H116,0))))))</f>
        <v>0</v>
      </c>
      <c r="K60" s="1206" t="s">
        <v>142</v>
      </c>
      <c r="L60" s="1206" t="s">
        <v>143</v>
      </c>
      <c r="M60" s="934" t="s">
        <v>8</v>
      </c>
      <c r="N60" s="910" t="s">
        <v>2</v>
      </c>
      <c r="O60" s="891" t="s">
        <v>234</v>
      </c>
      <c r="P60" s="911"/>
      <c r="Q60" s="909"/>
      <c r="R60" s="912"/>
      <c r="S60" s="70"/>
      <c r="T60" s="620"/>
      <c r="U60" s="997"/>
      <c r="V60" s="997" t="str">
        <f t="shared" ref="V60:V66" si="7">IF(AND(W60="Y",X60="Y"),"Passed",IF(T60="M","Passed", ""))</f>
        <v/>
      </c>
      <c r="W60" s="997"/>
      <c r="X60" s="997"/>
      <c r="Y60" s="908"/>
      <c r="Z60" s="981">
        <f t="shared" ref="Z60:Z67" si="8">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IF(C61&lt;&gt;"",'[2]CBL Score Standard'!$D117,IF(D61&lt;&gt;"",SUM('[2]CBL Score Standard'!$D117:$E117),IF(E61&lt;&gt;"",SUM('[2]CBL Score Standard'!$D117:$F117),IF(F61&lt;&gt;"",SUM('[2]CBL Score Standard'!$D117:$G117),IF(G61&lt;&gt;"",SUM('[2]CBL Score Standard'!$D117:$H117,0))))))</f>
        <v>0</v>
      </c>
      <c r="K61" s="1207"/>
      <c r="L61" s="1207"/>
      <c r="M61" s="934" t="s">
        <v>8</v>
      </c>
      <c r="N61" s="910" t="s">
        <v>63</v>
      </c>
      <c r="O61" s="891" t="s">
        <v>236</v>
      </c>
      <c r="P61" s="911"/>
      <c r="Q61" s="909"/>
      <c r="R61" s="912"/>
      <c r="S61" s="70"/>
      <c r="T61" s="620"/>
      <c r="U61" s="997"/>
      <c r="V61" s="997" t="str">
        <f t="shared" si="7"/>
        <v/>
      </c>
      <c r="W61" s="997"/>
      <c r="X61" s="997"/>
      <c r="Y61" s="908"/>
      <c r="Z61" s="981">
        <f t="shared" si="8"/>
        <v>0</v>
      </c>
      <c r="AA61" s="982"/>
      <c r="AB61" s="982"/>
      <c r="AC61" s="982"/>
      <c r="AD61" s="982"/>
      <c r="AE61" s="980"/>
      <c r="AF61" s="980"/>
      <c r="AG61" s="980"/>
      <c r="AH61" s="980"/>
      <c r="AI61" s="980"/>
      <c r="AJ61" s="980"/>
    </row>
    <row r="62" spans="1:36" x14ac:dyDescent="0.3">
      <c r="A62" s="940" t="s">
        <v>56</v>
      </c>
      <c r="B62" s="933" t="s">
        <v>67</v>
      </c>
      <c r="C62" s="1003"/>
      <c r="D62" s="1003"/>
      <c r="E62" s="1002" t="s">
        <v>77</v>
      </c>
      <c r="F62" s="1002"/>
      <c r="G62" s="1002"/>
      <c r="H62" s="939">
        <f>IF(C62&lt;&gt;"",'[2]CBL Score Standard'!$D118,IF(D62&lt;&gt;"",SUM('[2]CBL Score Standard'!$D118:$E118),IF(E62&lt;&gt;"",SUM('[2]CBL Score Standard'!$D118:$F118),IF(F62&lt;&gt;"",SUM('[2]CBL Score Standard'!$D118:$G118),IF(G62&lt;&gt;"",SUM('[2]CBL Score Standard'!$D118:$H118,0))))))</f>
        <v>2.8169014084507043E-2</v>
      </c>
      <c r="K62" s="1207"/>
      <c r="L62" s="1207"/>
      <c r="M62" s="934" t="s">
        <v>8</v>
      </c>
      <c r="N62" s="889" t="s">
        <v>56</v>
      </c>
      <c r="O62" s="891" t="s">
        <v>237</v>
      </c>
      <c r="P62" s="911"/>
      <c r="Q62" s="909"/>
      <c r="R62" s="912"/>
      <c r="S62" s="889"/>
      <c r="T62" s="997"/>
      <c r="U62" s="997"/>
      <c r="V62" s="997" t="str">
        <f t="shared" si="7"/>
        <v/>
      </c>
      <c r="W62" s="997"/>
      <c r="X62" s="997"/>
      <c r="Y62" s="908"/>
      <c r="Z62" s="981">
        <f t="shared" si="8"/>
        <v>0</v>
      </c>
      <c r="AA62" s="982"/>
      <c r="AB62" s="982"/>
      <c r="AC62" s="982"/>
      <c r="AD62" s="982"/>
      <c r="AE62" s="980"/>
      <c r="AF62" s="980"/>
      <c r="AG62" s="980"/>
      <c r="AH62" s="980"/>
      <c r="AI62" s="980"/>
      <c r="AJ62" s="980"/>
    </row>
    <row r="63" spans="1:36" ht="15" thickBot="1" x14ac:dyDescent="0.35">
      <c r="A63" s="941" t="s">
        <v>55</v>
      </c>
      <c r="B63" s="933" t="s">
        <v>1</v>
      </c>
      <c r="C63" s="1003"/>
      <c r="D63" s="1003"/>
      <c r="E63" s="1002" t="s">
        <v>77</v>
      </c>
      <c r="F63" s="1002"/>
      <c r="G63" s="1002"/>
      <c r="H63" s="939">
        <f>IF(C63&lt;&gt;"",'[2]CBL Score Standard'!$D119,IF(D63&lt;&gt;"",SUM('[2]CBL Score Standard'!$D119:$E119),IF(E63&lt;&gt;"",SUM('[2]CBL Score Standard'!$D119:$F119),IF(F63&lt;&gt;"",SUM('[2]CBL Score Standard'!$D119:$G119),IF(G63&lt;&gt;"",SUM('[2]CBL Score Standard'!$D119:$H119,0))))))</f>
        <v>2.8169014084507043E-2</v>
      </c>
      <c r="K63" s="1207"/>
      <c r="L63" s="1207"/>
      <c r="M63" s="934" t="s">
        <v>8</v>
      </c>
      <c r="N63" s="889" t="s">
        <v>55</v>
      </c>
      <c r="O63" s="891" t="s">
        <v>238</v>
      </c>
      <c r="P63" s="911"/>
      <c r="Q63" s="909"/>
      <c r="R63" s="912"/>
      <c r="S63" s="889"/>
      <c r="T63" s="997"/>
      <c r="U63" s="997"/>
      <c r="V63" s="997" t="str">
        <f t="shared" si="7"/>
        <v/>
      </c>
      <c r="W63" s="997"/>
      <c r="X63" s="997"/>
      <c r="Y63" s="908"/>
      <c r="Z63" s="981">
        <f t="shared" si="8"/>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3.0005993407252025</v>
      </c>
      <c r="K64" s="1207"/>
      <c r="L64" s="1207"/>
      <c r="M64" s="934" t="s">
        <v>8</v>
      </c>
      <c r="N64" s="910" t="s">
        <v>53</v>
      </c>
      <c r="O64" s="891" t="s">
        <v>239</v>
      </c>
      <c r="P64" s="911"/>
      <c r="Q64" s="909"/>
      <c r="R64" s="912"/>
      <c r="S64" s="889"/>
      <c r="T64" s="997"/>
      <c r="U64" s="997"/>
      <c r="V64" s="997" t="str">
        <f t="shared" si="7"/>
        <v/>
      </c>
      <c r="W64" s="997"/>
      <c r="X64" s="997"/>
      <c r="Y64" s="908"/>
      <c r="Z64" s="981">
        <f t="shared" si="8"/>
        <v>0</v>
      </c>
      <c r="AA64" s="982"/>
      <c r="AB64" s="982"/>
      <c r="AC64" s="982"/>
      <c r="AD64" s="982"/>
      <c r="AE64" s="980"/>
      <c r="AF64" s="980"/>
      <c r="AG64" s="980"/>
      <c r="AH64" s="980"/>
      <c r="AI64" s="980"/>
      <c r="AJ64" s="980"/>
    </row>
    <row r="65" spans="1:36" ht="28.2" thickBot="1" x14ac:dyDescent="0.35">
      <c r="A65" s="942" t="s">
        <v>83</v>
      </c>
      <c r="B65" s="943"/>
      <c r="C65" s="954">
        <v>1</v>
      </c>
      <c r="D65" s="954">
        <v>1</v>
      </c>
      <c r="E65" s="954">
        <v>0.90322580645161288</v>
      </c>
      <c r="F65" s="954">
        <v>0.63829787234042556</v>
      </c>
      <c r="G65" s="954">
        <v>0</v>
      </c>
      <c r="H65" s="944">
        <v>2</v>
      </c>
      <c r="K65" s="1207"/>
      <c r="L65" s="1207"/>
      <c r="M65" s="934" t="s">
        <v>8</v>
      </c>
      <c r="N65" s="910" t="s">
        <v>59</v>
      </c>
      <c r="O65" s="891" t="s">
        <v>240</v>
      </c>
      <c r="P65" s="911"/>
      <c r="Q65" s="909"/>
      <c r="R65" s="912"/>
      <c r="S65" s="889"/>
      <c r="T65" s="997"/>
      <c r="U65" s="997"/>
      <c r="V65" s="997" t="str">
        <f t="shared" si="7"/>
        <v/>
      </c>
      <c r="W65" s="997"/>
      <c r="X65" s="997"/>
      <c r="Y65" s="908"/>
      <c r="Z65" s="981">
        <f t="shared" si="8"/>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2</v>
      </c>
      <c r="K66" s="1207"/>
      <c r="L66" s="1207"/>
      <c r="M66" s="934" t="s">
        <v>8</v>
      </c>
      <c r="N66" s="910" t="s">
        <v>55</v>
      </c>
      <c r="O66" s="891" t="s">
        <v>515</v>
      </c>
      <c r="P66" s="911"/>
      <c r="Q66" s="909"/>
      <c r="R66" s="912"/>
      <c r="S66" s="70"/>
      <c r="T66" s="620"/>
      <c r="U66" s="997"/>
      <c r="V66" s="997" t="str">
        <f t="shared" si="7"/>
        <v/>
      </c>
      <c r="W66" s="997"/>
      <c r="X66" s="997"/>
      <c r="Y66" s="908"/>
      <c r="Z66" s="981">
        <f t="shared" si="8"/>
        <v>0</v>
      </c>
      <c r="AA66" s="982"/>
      <c r="AB66" s="982"/>
      <c r="AC66" s="982"/>
      <c r="AD66" s="982"/>
      <c r="AE66" s="980"/>
      <c r="AF66" s="980"/>
      <c r="AG66" s="980"/>
      <c r="AH66" s="980"/>
      <c r="AI66" s="980"/>
      <c r="AJ66" s="980"/>
    </row>
    <row r="67" spans="1:36" x14ac:dyDescent="0.3">
      <c r="C67" s="955"/>
      <c r="D67" s="955"/>
      <c r="E67" s="955"/>
      <c r="F67" s="955"/>
      <c r="G67" s="955"/>
      <c r="K67" s="1208"/>
      <c r="L67" s="1208"/>
      <c r="M67" s="934" t="s">
        <v>8</v>
      </c>
      <c r="N67" s="910" t="s">
        <v>149</v>
      </c>
      <c r="O67" s="891" t="s">
        <v>370</v>
      </c>
      <c r="P67" s="154" t="s">
        <v>145</v>
      </c>
      <c r="Q67" s="152" t="s">
        <v>217</v>
      </c>
      <c r="R67" s="79" t="s">
        <v>241</v>
      </c>
      <c r="S67" s="889" t="s">
        <v>277</v>
      </c>
      <c r="T67" s="998" t="s">
        <v>72</v>
      </c>
      <c r="U67" s="997"/>
      <c r="V67" s="997"/>
      <c r="W67" s="997"/>
      <c r="X67" s="997"/>
      <c r="Y67" s="899" t="s">
        <v>242</v>
      </c>
      <c r="Z67" s="981">
        <f t="shared" si="8"/>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93" t="s">
        <v>243</v>
      </c>
      <c r="L69" s="1194"/>
      <c r="M69" s="1194"/>
      <c r="N69" s="1194"/>
      <c r="O69" s="1194"/>
      <c r="P69" s="1194"/>
      <c r="Q69" s="1194"/>
      <c r="R69" s="1194"/>
      <c r="S69" s="1194"/>
      <c r="T69" s="1194"/>
      <c r="U69" s="1194"/>
      <c r="V69" s="1194"/>
      <c r="W69" s="1194"/>
      <c r="X69" s="1194"/>
      <c r="Y69" s="1195"/>
      <c r="Z69" s="985"/>
      <c r="AA69" s="1026"/>
      <c r="AB69" s="1026"/>
      <c r="AC69" s="1026"/>
      <c r="AD69" s="1026"/>
      <c r="AE69" s="1026"/>
      <c r="AF69" s="1026"/>
      <c r="AG69" s="1026"/>
      <c r="AH69" s="1026"/>
      <c r="AI69" s="1026"/>
      <c r="AJ69" s="1026"/>
    </row>
    <row r="70" spans="1:36" ht="23.4" customHeight="1" x14ac:dyDescent="0.3">
      <c r="C70" s="955"/>
      <c r="D70" s="955"/>
      <c r="E70" s="955"/>
      <c r="F70" s="955"/>
      <c r="G70" s="955"/>
      <c r="K70" s="1211" t="s">
        <v>133</v>
      </c>
      <c r="L70" s="1211" t="s">
        <v>91</v>
      </c>
      <c r="M70" s="1182" t="s">
        <v>75</v>
      </c>
      <c r="N70" s="1184" t="s">
        <v>134</v>
      </c>
      <c r="O70" s="1184" t="s">
        <v>135</v>
      </c>
      <c r="P70" s="1039" t="s">
        <v>136</v>
      </c>
      <c r="Q70" s="1039" t="s">
        <v>137</v>
      </c>
      <c r="R70" s="1039" t="s">
        <v>138</v>
      </c>
      <c r="S70" s="1212" t="s">
        <v>139</v>
      </c>
      <c r="T70" s="1191" t="s">
        <v>344</v>
      </c>
      <c r="U70" s="1191" t="s">
        <v>342</v>
      </c>
      <c r="V70" s="1191" t="s">
        <v>343</v>
      </c>
      <c r="W70" s="1027" t="s">
        <v>375</v>
      </c>
      <c r="X70" s="1027" t="s">
        <v>379</v>
      </c>
      <c r="Y70" s="1037"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955"/>
      <c r="D71" s="955"/>
      <c r="E71" s="955"/>
      <c r="F71" s="955"/>
      <c r="G71" s="955"/>
      <c r="K71" s="1197"/>
      <c r="L71" s="1197"/>
      <c r="M71" s="1183"/>
      <c r="N71" s="1185"/>
      <c r="O71" s="1185"/>
      <c r="P71" s="148" t="s">
        <v>141</v>
      </c>
      <c r="Q71" s="1040"/>
      <c r="R71" s="1040"/>
      <c r="S71" s="1210"/>
      <c r="T71" s="1191"/>
      <c r="U71" s="1191"/>
      <c r="V71" s="1191"/>
      <c r="W71" s="1027"/>
      <c r="X71" s="1027"/>
      <c r="Y71" s="1031"/>
      <c r="Z71" s="1187"/>
      <c r="AA71" s="1023" t="s">
        <v>672</v>
      </c>
      <c r="AB71" s="1023" t="s">
        <v>673</v>
      </c>
      <c r="AC71" s="1023" t="s">
        <v>672</v>
      </c>
      <c r="AD71" s="1023" t="s">
        <v>673</v>
      </c>
      <c r="AE71" s="1023" t="s">
        <v>672</v>
      </c>
      <c r="AF71" s="1023" t="s">
        <v>673</v>
      </c>
      <c r="AG71" s="1023" t="s">
        <v>672</v>
      </c>
      <c r="AH71" s="1023" t="s">
        <v>673</v>
      </c>
      <c r="AI71" s="1023" t="s">
        <v>672</v>
      </c>
      <c r="AJ71" s="1023" t="s">
        <v>673</v>
      </c>
    </row>
    <row r="72" spans="1:36" x14ac:dyDescent="0.3">
      <c r="C72" s="955"/>
      <c r="D72" s="955"/>
      <c r="E72" s="955"/>
      <c r="F72" s="955"/>
      <c r="G72" s="955"/>
      <c r="K72" s="1028" t="s">
        <v>142</v>
      </c>
      <c r="L72" s="1028" t="s">
        <v>143</v>
      </c>
      <c r="M72" s="934" t="s">
        <v>9</v>
      </c>
      <c r="N72" s="910" t="s">
        <v>235</v>
      </c>
      <c r="O72" s="891" t="s">
        <v>244</v>
      </c>
      <c r="P72" s="913"/>
      <c r="Q72" s="914"/>
      <c r="R72" s="915"/>
      <c r="S72" s="889"/>
      <c r="T72" s="997"/>
      <c r="U72" s="997"/>
      <c r="V72" s="997" t="str">
        <f>IF(AND(W72="Y",X72="Y"),"Passed",IF(T72="M","Passed", ""))</f>
        <v/>
      </c>
      <c r="W72" s="997"/>
      <c r="X72" s="997"/>
      <c r="Y72" s="916"/>
      <c r="Z72" s="981">
        <f t="shared" ref="Z72:Z75" si="9">DATEDIF(AA72,AB72,"m")/12+DATEDIF(AC72,AD72,"m")/12+DATEDIF(AE72,AF72,"m")/12+DATEDIF(AG72,AH72,"m")/12+DATEDIF(AI72,AJ72,"m")/12</f>
        <v>0</v>
      </c>
      <c r="AA72" s="982"/>
      <c r="AB72" s="982"/>
      <c r="AC72" s="982"/>
      <c r="AD72" s="982"/>
      <c r="AE72" s="980"/>
      <c r="AF72" s="980"/>
      <c r="AG72" s="980"/>
      <c r="AH72" s="980"/>
      <c r="AI72" s="980"/>
      <c r="AJ72" s="980"/>
    </row>
    <row r="73" spans="1:36" x14ac:dyDescent="0.3">
      <c r="C73" s="955"/>
      <c r="D73" s="955"/>
      <c r="E73" s="955"/>
      <c r="F73" s="955"/>
      <c r="G73" s="955"/>
      <c r="K73" s="1029"/>
      <c r="L73" s="1029"/>
      <c r="M73" s="934" t="s">
        <v>9</v>
      </c>
      <c r="N73" s="910" t="s">
        <v>229</v>
      </c>
      <c r="O73" s="891" t="s">
        <v>245</v>
      </c>
      <c r="P73" s="913"/>
      <c r="Q73" s="914"/>
      <c r="R73" s="915"/>
      <c r="S73" s="889"/>
      <c r="T73" s="997"/>
      <c r="U73" s="997"/>
      <c r="V73" s="997" t="str">
        <f>IF(AND(W73="Y",X73="Y"),"Passed",IF(T73="M","Passed", ""))</f>
        <v/>
      </c>
      <c r="W73" s="997"/>
      <c r="X73" s="997"/>
      <c r="Y73" s="916"/>
      <c r="Z73" s="981">
        <f t="shared" si="9"/>
        <v>0</v>
      </c>
      <c r="AA73" s="982"/>
      <c r="AB73" s="982"/>
      <c r="AC73" s="982"/>
      <c r="AD73" s="982"/>
      <c r="AE73" s="980"/>
      <c r="AF73" s="980"/>
      <c r="AG73" s="980"/>
      <c r="AH73" s="980"/>
      <c r="AI73" s="980"/>
      <c r="AJ73" s="980"/>
    </row>
    <row r="74" spans="1:36" ht="41.4" x14ac:dyDescent="0.3">
      <c r="C74" s="955"/>
      <c r="D74" s="955"/>
      <c r="E74" s="955"/>
      <c r="F74" s="955"/>
      <c r="G74" s="955"/>
      <c r="K74" s="1029"/>
      <c r="L74" s="1029"/>
      <c r="M74" s="934" t="s">
        <v>9</v>
      </c>
      <c r="N74" s="910" t="s">
        <v>3</v>
      </c>
      <c r="O74" s="891" t="s">
        <v>516</v>
      </c>
      <c r="P74" s="913"/>
      <c r="Q74" s="914"/>
      <c r="R74" s="915"/>
      <c r="S74" s="889"/>
      <c r="T74" s="997"/>
      <c r="U74" s="997"/>
      <c r="V74" s="997" t="str">
        <f>IF(AND(W74="Y",X74="Y"),"Passed",IF(T74="M","Passed", ""))</f>
        <v/>
      </c>
      <c r="W74" s="997"/>
      <c r="X74" s="997"/>
      <c r="Y74" s="916"/>
      <c r="Z74" s="981">
        <f t="shared" si="9"/>
        <v>0</v>
      </c>
      <c r="AA74" s="982"/>
      <c r="AB74" s="982"/>
      <c r="AC74" s="982"/>
      <c r="AD74" s="982"/>
      <c r="AE74" s="980"/>
      <c r="AF74" s="980"/>
      <c r="AG74" s="980"/>
      <c r="AH74" s="980"/>
      <c r="AI74" s="980"/>
      <c r="AJ74" s="980"/>
    </row>
    <row r="75" spans="1:36" ht="41.4" x14ac:dyDescent="0.3">
      <c r="C75" s="955"/>
      <c r="D75" s="955"/>
      <c r="E75" s="955"/>
      <c r="F75" s="955"/>
      <c r="G75" s="955"/>
      <c r="K75" s="1030"/>
      <c r="L75" s="1030"/>
      <c r="M75" s="934" t="s">
        <v>9</v>
      </c>
      <c r="N75" s="910" t="s">
        <v>3</v>
      </c>
      <c r="O75" s="891" t="s">
        <v>246</v>
      </c>
      <c r="P75" s="913"/>
      <c r="Q75" s="914"/>
      <c r="R75" s="915"/>
      <c r="S75" s="889"/>
      <c r="T75" s="997"/>
      <c r="U75" s="997"/>
      <c r="V75" s="997" t="str">
        <f>IF(AND(W75="Y",X75="Y"),"Passed",IF(T75="M","Passed", ""))</f>
        <v/>
      </c>
      <c r="W75" s="997"/>
      <c r="X75" s="997"/>
      <c r="Y75" s="916"/>
      <c r="Z75" s="981">
        <f t="shared" si="9"/>
        <v>0</v>
      </c>
      <c r="AA75" s="982"/>
      <c r="AB75" s="982"/>
      <c r="AC75" s="982"/>
      <c r="AD75" s="982"/>
      <c r="AE75" s="980"/>
      <c r="AF75" s="980"/>
      <c r="AG75" s="980"/>
      <c r="AH75" s="980"/>
      <c r="AI75" s="980"/>
      <c r="AJ75" s="980"/>
    </row>
    <row r="76" spans="1:36" x14ac:dyDescent="0.3">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C80" s="955"/>
      <c r="D80" s="955"/>
      <c r="E80" s="955"/>
      <c r="F80" s="955"/>
      <c r="G80" s="955"/>
    </row>
    <row r="81" spans="3:7" x14ac:dyDescent="0.3">
      <c r="C81" s="955"/>
      <c r="D81" s="955"/>
      <c r="E81" s="955"/>
      <c r="F81" s="955"/>
      <c r="G81" s="955"/>
    </row>
    <row r="82" spans="3:7" x14ac:dyDescent="0.3">
      <c r="C82" s="955"/>
      <c r="D82" s="955"/>
      <c r="E82" s="955"/>
      <c r="F82" s="955"/>
      <c r="G82" s="955"/>
    </row>
    <row r="83" spans="3:7" x14ac:dyDescent="0.3">
      <c r="C83" s="955"/>
      <c r="D83" s="955"/>
      <c r="E83" s="955"/>
      <c r="F83" s="955"/>
      <c r="G83" s="955"/>
    </row>
    <row r="84" spans="3:7" x14ac:dyDescent="0.3">
      <c r="C84" s="955"/>
      <c r="D84" s="955"/>
      <c r="E84" s="955"/>
      <c r="F84" s="955"/>
      <c r="G84" s="955"/>
    </row>
    <row r="85" spans="3:7" x14ac:dyDescent="0.3">
      <c r="C85" s="955"/>
      <c r="D85" s="955"/>
      <c r="E85" s="955"/>
      <c r="F85" s="955"/>
      <c r="G85" s="955"/>
    </row>
    <row r="86" spans="3:7" x14ac:dyDescent="0.3">
      <c r="C86" s="955"/>
      <c r="D86" s="955"/>
      <c r="E86" s="955"/>
      <c r="F86" s="955"/>
      <c r="G86" s="955"/>
    </row>
    <row r="87" spans="3:7" x14ac:dyDescent="0.3">
      <c r="C87" s="955"/>
      <c r="D87" s="955"/>
      <c r="E87" s="955"/>
      <c r="F87" s="955"/>
      <c r="G87" s="955"/>
    </row>
    <row r="88" spans="3:7" x14ac:dyDescent="0.3">
      <c r="C88" s="955"/>
      <c r="D88" s="955"/>
      <c r="E88" s="955"/>
      <c r="F88" s="955"/>
      <c r="G88" s="955"/>
    </row>
    <row r="89" spans="3:7" x14ac:dyDescent="0.3">
      <c r="C89" s="955"/>
      <c r="D89" s="955"/>
      <c r="E89" s="955"/>
      <c r="F89" s="955"/>
      <c r="G89" s="955"/>
    </row>
    <row r="90" spans="3:7" x14ac:dyDescent="0.3">
      <c r="C90" s="955"/>
      <c r="D90" s="955"/>
      <c r="E90" s="955"/>
      <c r="F90" s="955"/>
      <c r="G90" s="955"/>
    </row>
    <row r="91" spans="3:7" x14ac:dyDescent="0.3">
      <c r="C91" s="955"/>
      <c r="D91" s="955"/>
      <c r="E91" s="955"/>
      <c r="F91" s="955"/>
      <c r="G91" s="955"/>
    </row>
    <row r="92" spans="3:7" x14ac:dyDescent="0.3">
      <c r="C92" s="955"/>
      <c r="D92" s="955"/>
      <c r="E92" s="955"/>
      <c r="F92" s="955"/>
      <c r="G92" s="955"/>
    </row>
    <row r="93" spans="3:7" x14ac:dyDescent="0.3">
      <c r="C93" s="955"/>
      <c r="D93" s="955"/>
      <c r="E93" s="955"/>
      <c r="F93" s="955"/>
      <c r="G93" s="955"/>
    </row>
    <row r="94" spans="3:7" x14ac:dyDescent="0.3">
      <c r="C94" s="955"/>
      <c r="D94" s="955"/>
      <c r="E94" s="955"/>
      <c r="F94" s="955"/>
      <c r="G94" s="955"/>
    </row>
    <row r="95" spans="3:7" x14ac:dyDescent="0.3">
      <c r="C95" s="955"/>
      <c r="D95" s="955"/>
      <c r="E95" s="955"/>
      <c r="F95" s="955"/>
      <c r="G95" s="955"/>
    </row>
    <row r="96" spans="3:7" x14ac:dyDescent="0.3">
      <c r="C96" s="955"/>
      <c r="D96" s="955"/>
      <c r="E96" s="955"/>
      <c r="F96" s="955"/>
      <c r="G96" s="955"/>
    </row>
    <row r="97" spans="3:7" x14ac:dyDescent="0.3">
      <c r="C97" s="955"/>
      <c r="D97" s="955"/>
      <c r="E97" s="955"/>
      <c r="F97" s="955"/>
      <c r="G97" s="955"/>
    </row>
    <row r="98" spans="3:7" x14ac:dyDescent="0.3">
      <c r="C98" s="955"/>
      <c r="D98" s="955"/>
      <c r="E98" s="955"/>
      <c r="F98" s="955"/>
      <c r="G98" s="955"/>
    </row>
    <row r="99" spans="3:7" x14ac:dyDescent="0.3">
      <c r="C99" s="955"/>
      <c r="D99" s="955"/>
      <c r="E99" s="955"/>
      <c r="F99" s="955"/>
      <c r="G99" s="955"/>
    </row>
    <row r="100" spans="3:7" x14ac:dyDescent="0.3">
      <c r="C100" s="955"/>
      <c r="D100" s="955"/>
      <c r="E100" s="955"/>
      <c r="F100" s="955"/>
      <c r="G100" s="955"/>
    </row>
    <row r="101" spans="3:7" x14ac:dyDescent="0.3">
      <c r="C101" s="955"/>
      <c r="D101" s="955"/>
      <c r="E101" s="955"/>
      <c r="F101" s="955"/>
      <c r="G101" s="955"/>
    </row>
    <row r="102" spans="3:7" x14ac:dyDescent="0.3">
      <c r="C102" s="955"/>
      <c r="D102" s="955"/>
      <c r="E102" s="955"/>
      <c r="F102" s="955"/>
      <c r="G102" s="955"/>
    </row>
    <row r="103" spans="3:7" x14ac:dyDescent="0.3">
      <c r="C103" s="955"/>
      <c r="D103" s="955"/>
      <c r="E103" s="955"/>
      <c r="F103" s="955"/>
      <c r="G103" s="955"/>
    </row>
    <row r="104" spans="3:7" x14ac:dyDescent="0.3">
      <c r="C104" s="955"/>
      <c r="D104" s="955"/>
      <c r="E104" s="955"/>
      <c r="F104" s="955"/>
      <c r="G104" s="955"/>
    </row>
    <row r="105" spans="3:7" x14ac:dyDescent="0.3">
      <c r="C105" s="955"/>
      <c r="D105" s="955"/>
      <c r="E105" s="955"/>
      <c r="F105" s="955"/>
      <c r="G105" s="955"/>
    </row>
    <row r="106" spans="3:7" x14ac:dyDescent="0.3">
      <c r="C106" s="955"/>
      <c r="D106" s="955"/>
      <c r="E106" s="955"/>
      <c r="F106" s="955"/>
      <c r="G106" s="955"/>
    </row>
    <row r="107" spans="3:7" x14ac:dyDescent="0.3">
      <c r="C107" s="955"/>
      <c r="D107" s="955"/>
      <c r="E107" s="955"/>
      <c r="F107" s="955"/>
      <c r="G107" s="955"/>
    </row>
    <row r="108" spans="3:7" x14ac:dyDescent="0.3">
      <c r="C108" s="955"/>
      <c r="D108" s="955"/>
      <c r="E108" s="955"/>
      <c r="F108" s="955"/>
      <c r="G108" s="955"/>
    </row>
    <row r="109" spans="3:7" x14ac:dyDescent="0.3">
      <c r="C109" s="955"/>
      <c r="D109" s="955"/>
      <c r="E109" s="955"/>
      <c r="F109" s="955"/>
      <c r="G109" s="955"/>
    </row>
    <row r="110" spans="3:7" x14ac:dyDescent="0.3">
      <c r="C110" s="955"/>
      <c r="D110" s="955"/>
      <c r="E110" s="955"/>
      <c r="F110" s="955"/>
      <c r="G110" s="955"/>
    </row>
    <row r="111" spans="3:7" x14ac:dyDescent="0.3">
      <c r="C111" s="955"/>
      <c r="D111" s="955"/>
      <c r="E111" s="955"/>
      <c r="F111" s="955"/>
      <c r="G111" s="955"/>
    </row>
    <row r="112" spans="3:7" x14ac:dyDescent="0.3">
      <c r="C112" s="955"/>
      <c r="D112" s="955"/>
      <c r="E112" s="955"/>
      <c r="F112" s="955"/>
      <c r="G112" s="955"/>
    </row>
    <row r="113" spans="3:7" x14ac:dyDescent="0.3">
      <c r="C113" s="955"/>
      <c r="D113" s="955"/>
      <c r="E113" s="955"/>
      <c r="F113" s="955"/>
      <c r="G113" s="955"/>
    </row>
    <row r="114" spans="3:7" x14ac:dyDescent="0.3">
      <c r="C114" s="955"/>
      <c r="D114" s="955"/>
      <c r="E114" s="955"/>
      <c r="F114" s="955"/>
      <c r="G114" s="955"/>
    </row>
    <row r="115" spans="3:7" x14ac:dyDescent="0.3">
      <c r="C115" s="955"/>
      <c r="D115" s="955"/>
      <c r="E115" s="955"/>
      <c r="F115" s="955"/>
      <c r="G115" s="955"/>
    </row>
    <row r="116" spans="3:7" x14ac:dyDescent="0.3">
      <c r="C116" s="955"/>
      <c r="D116" s="955"/>
      <c r="E116" s="955"/>
      <c r="F116" s="955"/>
      <c r="G116" s="955"/>
    </row>
    <row r="117" spans="3:7" x14ac:dyDescent="0.3">
      <c r="C117" s="955"/>
      <c r="D117" s="955"/>
      <c r="E117" s="955"/>
      <c r="F117" s="955"/>
      <c r="G117" s="955"/>
    </row>
    <row r="118" spans="3:7" x14ac:dyDescent="0.3">
      <c r="C118" s="955"/>
      <c r="D118" s="955"/>
      <c r="E118" s="955"/>
      <c r="F118" s="955"/>
      <c r="G118" s="955"/>
    </row>
    <row r="119" spans="3:7" x14ac:dyDescent="0.3">
      <c r="C119" s="955"/>
      <c r="D119" s="955"/>
      <c r="E119" s="955"/>
      <c r="F119" s="955"/>
      <c r="G119" s="955"/>
    </row>
    <row r="120" spans="3:7" x14ac:dyDescent="0.3">
      <c r="C120" s="955"/>
      <c r="D120" s="955"/>
      <c r="E120" s="955"/>
      <c r="F120" s="955"/>
      <c r="G120" s="955"/>
    </row>
    <row r="121" spans="3:7" x14ac:dyDescent="0.3">
      <c r="C121" s="955"/>
      <c r="D121" s="955"/>
      <c r="E121" s="955"/>
      <c r="F121" s="955"/>
      <c r="G121" s="955"/>
    </row>
    <row r="122" spans="3:7" x14ac:dyDescent="0.3">
      <c r="C122" s="955"/>
      <c r="D122" s="955"/>
      <c r="E122" s="955"/>
      <c r="F122" s="955"/>
      <c r="G122" s="955"/>
    </row>
    <row r="123" spans="3:7" x14ac:dyDescent="0.3">
      <c r="C123" s="955"/>
      <c r="D123" s="955"/>
      <c r="E123" s="955"/>
      <c r="F123" s="955"/>
      <c r="G123" s="955"/>
    </row>
    <row r="124" spans="3:7" x14ac:dyDescent="0.3">
      <c r="C124" s="955"/>
      <c r="D124" s="955"/>
      <c r="E124" s="955"/>
      <c r="F124" s="955"/>
      <c r="G124" s="955"/>
    </row>
    <row r="125" spans="3:7" x14ac:dyDescent="0.3">
      <c r="C125" s="955"/>
      <c r="D125" s="955"/>
      <c r="E125" s="955"/>
      <c r="F125" s="955"/>
      <c r="G125" s="955"/>
    </row>
    <row r="126" spans="3:7" x14ac:dyDescent="0.3">
      <c r="C126" s="955"/>
      <c r="D126" s="955"/>
      <c r="E126" s="955"/>
      <c r="F126" s="955"/>
      <c r="G126" s="955"/>
    </row>
    <row r="127" spans="3:7" x14ac:dyDescent="0.3">
      <c r="C127" s="955"/>
      <c r="D127" s="955"/>
      <c r="E127" s="955"/>
      <c r="F127" s="955"/>
      <c r="G127" s="955"/>
    </row>
    <row r="128" spans="3: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3:AA70"/>
  <mergeCells count="85">
    <mergeCell ref="N70:N71"/>
    <mergeCell ref="O70:O71"/>
    <mergeCell ref="AE70:AF70"/>
    <mergeCell ref="AG70:AH70"/>
    <mergeCell ref="AI70:AJ70"/>
    <mergeCell ref="T70:T71"/>
    <mergeCell ref="U70:U71"/>
    <mergeCell ref="V70:V71"/>
    <mergeCell ref="Z70:Z71"/>
    <mergeCell ref="AA70:AB70"/>
    <mergeCell ref="AC70:AD70"/>
    <mergeCell ref="S70:S71"/>
    <mergeCell ref="AI58:AJ58"/>
    <mergeCell ref="K60:K67"/>
    <mergeCell ref="L60:L67"/>
    <mergeCell ref="A64:G64"/>
    <mergeCell ref="A66:G66"/>
    <mergeCell ref="AE58:AF58"/>
    <mergeCell ref="AG58:AH58"/>
    <mergeCell ref="K69:Y69"/>
    <mergeCell ref="V58:V59"/>
    <mergeCell ref="Z58:Z59"/>
    <mergeCell ref="AA58:AB58"/>
    <mergeCell ref="AC58:AD58"/>
    <mergeCell ref="K70:K71"/>
    <mergeCell ref="L70:L71"/>
    <mergeCell ref="M70:M71"/>
    <mergeCell ref="AI38:AJ38"/>
    <mergeCell ref="K57:Y57"/>
    <mergeCell ref="K58:K59"/>
    <mergeCell ref="L58:L59"/>
    <mergeCell ref="M58:M59"/>
    <mergeCell ref="N58:N59"/>
    <mergeCell ref="O58:O59"/>
    <mergeCell ref="S58:S59"/>
    <mergeCell ref="T58:T59"/>
    <mergeCell ref="U58:U59"/>
    <mergeCell ref="V38:V39"/>
    <mergeCell ref="Z38:Z39"/>
    <mergeCell ref="AA38:AB38"/>
    <mergeCell ref="AC38:AD38"/>
    <mergeCell ref="AE38:AF38"/>
    <mergeCell ref="AG38:AH38"/>
    <mergeCell ref="AI17:AJ17"/>
    <mergeCell ref="K37:Y37"/>
    <mergeCell ref="K38:K39"/>
    <mergeCell ref="L38:L39"/>
    <mergeCell ref="M38:M39"/>
    <mergeCell ref="N38:N39"/>
    <mergeCell ref="O38:O39"/>
    <mergeCell ref="S38:S39"/>
    <mergeCell ref="T38:T39"/>
    <mergeCell ref="U38:U39"/>
    <mergeCell ref="V17:V18"/>
    <mergeCell ref="Z17:Z18"/>
    <mergeCell ref="AA17:AB17"/>
    <mergeCell ref="AC17:AD17"/>
    <mergeCell ref="AE17:AF17"/>
    <mergeCell ref="AG17:AH17"/>
    <mergeCell ref="AI2:AJ2"/>
    <mergeCell ref="K16:Y16"/>
    <mergeCell ref="K17:K18"/>
    <mergeCell ref="L17:L18"/>
    <mergeCell ref="M17:M18"/>
    <mergeCell ref="N17:N18"/>
    <mergeCell ref="O17:O18"/>
    <mergeCell ref="S17:S18"/>
    <mergeCell ref="T17:T18"/>
    <mergeCell ref="U17:U18"/>
    <mergeCell ref="V2:V3"/>
    <mergeCell ref="Z2:Z3"/>
    <mergeCell ref="AA2:AB2"/>
    <mergeCell ref="AC2:AD2"/>
    <mergeCell ref="AE2:AF2"/>
    <mergeCell ref="AG2:AH2"/>
    <mergeCell ref="A1:H1"/>
    <mergeCell ref="K1:Y1"/>
    <mergeCell ref="K2:K3"/>
    <mergeCell ref="L2:L3"/>
    <mergeCell ref="M2:M3"/>
    <mergeCell ref="N2:N3"/>
    <mergeCell ref="O2:O3"/>
    <mergeCell ref="S2:S3"/>
    <mergeCell ref="T2:T3"/>
    <mergeCell ref="U2:U3"/>
  </mergeCells>
  <conditionalFormatting sqref="E13">
    <cfRule type="containsText" dxfId="1507" priority="10" operator="containsText" text="N/A">
      <formula>NOT(ISERROR(SEARCH("N/A",E13)))</formula>
    </cfRule>
    <cfRule type="containsText" dxfId="1506" priority="11" operator="containsText" text="O">
      <formula>NOT(ISERROR(SEARCH("O",E13)))</formula>
    </cfRule>
    <cfRule type="containsText" dxfId="1505" priority="12" operator="containsText" text="M">
      <formula>NOT(ISERROR(SEARCH("M",E13)))</formula>
    </cfRule>
  </conditionalFormatting>
  <conditionalFormatting sqref="C46:G46">
    <cfRule type="containsText" dxfId="1504" priority="19" operator="containsText" text="O">
      <formula>NOT(ISERROR(SEARCH("O",C46)))</formula>
    </cfRule>
  </conditionalFormatting>
  <conditionalFormatting sqref="C46:G46">
    <cfRule type="containsText" dxfId="1503" priority="16" operator="containsText" text="N/A">
      <formula>NOT(ISERROR(SEARCH("N/A",C46)))</formula>
    </cfRule>
    <cfRule type="containsText" dxfId="1502" priority="17" operator="containsText" text="Blank">
      <formula>NOT(ISERROR(SEARCH("Blank",C46)))</formula>
    </cfRule>
    <cfRule type="containsText" dxfId="1501" priority="18" operator="containsText" text="M">
      <formula>NOT(ISERROR(SEARCH("M",C46)))</formula>
    </cfRule>
  </conditionalFormatting>
  <conditionalFormatting sqref="E12">
    <cfRule type="containsText" dxfId="1500" priority="13" operator="containsText" text="N/A">
      <formula>NOT(ISERROR(SEARCH("N/A",E12)))</formula>
    </cfRule>
    <cfRule type="containsText" dxfId="1499" priority="14" operator="containsText" text="O">
      <formula>NOT(ISERROR(SEARCH("O",E12)))</formula>
    </cfRule>
    <cfRule type="containsText" dxfId="1498" priority="15" operator="containsText" text="M">
      <formula>NOT(ISERROR(SEARCH("M",E12)))</formula>
    </cfRule>
  </conditionalFormatting>
  <conditionalFormatting sqref="C7:H7">
    <cfRule type="containsText" dxfId="1497" priority="7" operator="containsText" text="N/A">
      <formula>NOT(ISERROR(SEARCH("N/A",C7)))</formula>
    </cfRule>
    <cfRule type="containsText" dxfId="1496" priority="8" operator="containsText" text="Blank">
      <formula>NOT(ISERROR(SEARCH("Blank",C7)))</formula>
    </cfRule>
    <cfRule type="containsText" dxfId="1495" priority="9" operator="containsText" text="M">
      <formula>NOT(ISERROR(SEARCH("M",C7)))</formula>
    </cfRule>
  </conditionalFormatting>
  <conditionalFormatting sqref="Z4 Z51:Z55 Z40:Z43 Z45:Z49 Z19:Z35">
    <cfRule type="cellIs" dxfId="1494" priority="6" operator="greaterThan">
      <formula>0</formula>
    </cfRule>
  </conditionalFormatting>
  <conditionalFormatting sqref="Z5:Z14">
    <cfRule type="cellIs" dxfId="1493" priority="5" operator="greaterThan">
      <formula>0</formula>
    </cfRule>
  </conditionalFormatting>
  <conditionalFormatting sqref="Z60:Z67">
    <cfRule type="cellIs" dxfId="1492" priority="4" operator="greaterThan">
      <formula>0</formula>
    </cfRule>
  </conditionalFormatting>
  <conditionalFormatting sqref="Z72:Z75">
    <cfRule type="cellIs" dxfId="1491" priority="3" operator="greaterThan">
      <formula>0</formula>
    </cfRule>
  </conditionalFormatting>
  <conditionalFormatting sqref="Z50">
    <cfRule type="cellIs" dxfId="1490" priority="2" operator="greaterThan">
      <formula>0</formula>
    </cfRule>
  </conditionalFormatting>
  <conditionalFormatting sqref="Z44">
    <cfRule type="cellIs" dxfId="1489" priority="1" operator="greaterThan">
      <formula>0</formula>
    </cfRule>
  </conditionalFormatting>
  <dataValidations count="3">
    <dataValidation type="list" allowBlank="1" showInputMessage="1" showErrorMessage="1" sqref="V1:V79">
      <formula1>"Passed, Failed, N/A"</formula1>
    </dataValidation>
    <dataValidation type="list" allowBlank="1" showInputMessage="1" showErrorMessage="1" sqref="T1:T79">
      <formula1>"M, O, N/A"</formula1>
    </dataValidation>
    <dataValidation type="list" allowBlank="1" showInputMessage="1" showErrorMessage="1" sqref="W1:W79">
      <formula1>"Y, N"</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scale="30" fitToHeight="0" orientation="landscape" r:id="rId19"/>
  <drawing r:id="rId20"/>
  <legacyDrawing r:id="rId21"/>
  <controls>
    <mc:AlternateContent xmlns:mc="http://schemas.openxmlformats.org/markup-compatibility/2006">
      <mc:Choice Requires="x14">
        <control shapeId="1148930" r:id="rId22" name="CommandButton2">
          <controlPr defaultSize="0" autoLine="0" r:id="rId23">
            <anchor moveWithCells="1">
              <from>
                <xdr:col>8</xdr:col>
                <xdr:colOff>121920</xdr:colOff>
                <xdr:row>50</xdr:row>
                <xdr:rowOff>22860</xdr:rowOff>
              </from>
              <to>
                <xdr:col>9</xdr:col>
                <xdr:colOff>441960</xdr:colOff>
                <xdr:row>50</xdr:row>
                <xdr:rowOff>487680</xdr:rowOff>
              </to>
            </anchor>
          </controlPr>
        </control>
      </mc:Choice>
      <mc:Fallback>
        <control shapeId="1148930" r:id="rId22" name="CommandButton2"/>
      </mc:Fallback>
    </mc:AlternateContent>
    <mc:AlternateContent xmlns:mc="http://schemas.openxmlformats.org/markup-compatibility/2006">
      <mc:Choice Requires="x14">
        <control shapeId="1148929" r:id="rId24" name="CommandButton1">
          <controlPr defaultSize="0" autoLine="0" r:id="rId25">
            <anchor moveWithCells="1">
              <from>
                <xdr:col>8</xdr:col>
                <xdr:colOff>114300</xdr:colOff>
                <xdr:row>43</xdr:row>
                <xdr:rowOff>0</xdr:rowOff>
              </from>
              <to>
                <xdr:col>9</xdr:col>
                <xdr:colOff>403860</xdr:colOff>
                <xdr:row>44</xdr:row>
                <xdr:rowOff>15240</xdr:rowOff>
              </to>
            </anchor>
          </controlPr>
        </control>
      </mc:Choice>
      <mc:Fallback>
        <control shapeId="1148929" r:id="rId24" name="CommandButton1"/>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6">
    <tabColor theme="7" tint="0.79998168889431442"/>
    <pageSetUpPr fitToPage="1"/>
  </sheetPr>
  <dimension ref="A1:AN196"/>
  <sheetViews>
    <sheetView showGridLines="0" tabSelected="1" topLeftCell="A47" zoomScaleNormal="100" workbookViewId="0">
      <selection activeCell="F57" sqref="F57"/>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12.6640625" bestFit="1" customWidth="1"/>
    <col min="20" max="20" width="12.5546875" customWidth="1"/>
    <col min="21" max="21" width="11" bestFit="1" customWidth="1"/>
    <col min="22" max="22" width="10.44140625" bestFit="1" customWidth="1"/>
    <col min="23" max="23" width="23.44140625" bestFit="1" customWidth="1"/>
    <col min="24" max="24" width="22.88671875" bestFit="1" customWidth="1"/>
    <col min="25" max="25" width="42.33203125" bestFit="1" customWidth="1"/>
    <col min="26" max="26" width="16.5546875" bestFit="1" customWidth="1"/>
    <col min="27" max="36" width="11" bestFit="1" customWidth="1"/>
    <col min="41" max="16384" width="9.109375" style="3"/>
  </cols>
  <sheetData>
    <row r="1" spans="1:36" ht="12.75" customHeight="1" x14ac:dyDescent="0.45">
      <c r="A1" s="1188" t="s">
        <v>82</v>
      </c>
      <c r="B1" s="1189"/>
      <c r="C1" s="1189"/>
      <c r="D1" s="1189"/>
      <c r="E1" s="1189"/>
      <c r="F1" s="1189"/>
      <c r="G1" s="1189"/>
      <c r="H1" s="1189"/>
      <c r="J1" s="202" t="s">
        <v>432</v>
      </c>
      <c r="K1" s="1173" t="s">
        <v>627</v>
      </c>
      <c r="L1" s="1174"/>
      <c r="M1" s="1174"/>
      <c r="N1" s="1174"/>
      <c r="O1" s="1174"/>
      <c r="P1" s="1174"/>
      <c r="Q1" s="1174"/>
      <c r="R1" s="1174"/>
      <c r="S1" s="1174"/>
      <c r="T1" s="1174"/>
      <c r="U1" s="1174"/>
      <c r="V1" s="1174"/>
      <c r="W1" s="1174"/>
      <c r="X1" s="1174"/>
      <c r="Y1" s="365"/>
      <c r="Z1" s="263"/>
      <c r="AA1" s="365"/>
      <c r="AB1" s="365"/>
      <c r="AC1" s="365"/>
      <c r="AD1" s="365"/>
      <c r="AE1" s="365"/>
      <c r="AF1" s="365"/>
      <c r="AG1" s="365"/>
      <c r="AH1" s="365"/>
      <c r="AI1" s="365"/>
      <c r="AJ1" s="365"/>
    </row>
    <row r="2" spans="1:36" ht="27.6" x14ac:dyDescent="0.3">
      <c r="A2" s="98" t="s">
        <v>367</v>
      </c>
      <c r="B2" s="83" t="s">
        <v>701</v>
      </c>
      <c r="C2" s="3"/>
      <c r="D2" s="3"/>
      <c r="E2" s="3"/>
      <c r="F2" s="3"/>
      <c r="G2" s="3"/>
      <c r="H2" s="3"/>
      <c r="K2" s="370" t="s">
        <v>133</v>
      </c>
      <c r="L2" s="370" t="s">
        <v>91</v>
      </c>
      <c r="M2" s="1182" t="s">
        <v>75</v>
      </c>
      <c r="N2" s="1190" t="s">
        <v>134</v>
      </c>
      <c r="O2" s="370" t="s">
        <v>135</v>
      </c>
      <c r="P2" s="370" t="s">
        <v>136</v>
      </c>
      <c r="Q2" s="370" t="s">
        <v>137</v>
      </c>
      <c r="R2" s="370" t="s">
        <v>138</v>
      </c>
      <c r="S2" s="367" t="s">
        <v>139</v>
      </c>
      <c r="T2" s="367" t="s">
        <v>344</v>
      </c>
      <c r="U2" s="367" t="s">
        <v>342</v>
      </c>
      <c r="V2" s="367" t="s">
        <v>343</v>
      </c>
      <c r="W2" s="367" t="s">
        <v>375</v>
      </c>
      <c r="X2" s="367" t="s">
        <v>376</v>
      </c>
      <c r="Y2" s="261"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43970</v>
      </c>
      <c r="C3" s="125"/>
      <c r="D3" s="3"/>
      <c r="E3" s="3"/>
      <c r="F3" s="3"/>
      <c r="G3" s="3"/>
      <c r="H3" s="3"/>
      <c r="K3" s="369"/>
      <c r="L3" s="369"/>
      <c r="M3" s="1183"/>
      <c r="N3" s="1185"/>
      <c r="O3" s="369"/>
      <c r="P3" s="35" t="s">
        <v>141</v>
      </c>
      <c r="Q3" s="369"/>
      <c r="R3" s="369"/>
      <c r="S3" s="367"/>
      <c r="T3" s="367"/>
      <c r="U3" s="367"/>
      <c r="V3" s="367"/>
      <c r="W3" s="367"/>
      <c r="X3" s="367"/>
      <c r="Y3" s="262"/>
      <c r="Z3" s="1187"/>
      <c r="AA3" s="363" t="s">
        <v>672</v>
      </c>
      <c r="AB3" s="363" t="s">
        <v>673</v>
      </c>
      <c r="AC3" s="363" t="s">
        <v>672</v>
      </c>
      <c r="AD3" s="363" t="s">
        <v>673</v>
      </c>
      <c r="AE3" s="363" t="s">
        <v>672</v>
      </c>
      <c r="AF3" s="363" t="s">
        <v>673</v>
      </c>
      <c r="AG3" s="363" t="s">
        <v>672</v>
      </c>
      <c r="AH3" s="363" t="s">
        <v>673</v>
      </c>
      <c r="AI3" s="363" t="s">
        <v>672</v>
      </c>
      <c r="AJ3" s="363" t="s">
        <v>673</v>
      </c>
    </row>
    <row r="4" spans="1:36" x14ac:dyDescent="0.3">
      <c r="A4" s="98" t="s">
        <v>368</v>
      </c>
      <c r="B4" s="124">
        <f ca="1">DATEDIF(B3,TODAY(),"D")/365</f>
        <v>0.47671232876712327</v>
      </c>
      <c r="C4" s="3"/>
      <c r="D4" s="3"/>
      <c r="E4" s="3"/>
      <c r="F4" s="3"/>
      <c r="G4" s="3"/>
      <c r="H4" s="3"/>
      <c r="K4" s="371" t="s">
        <v>142</v>
      </c>
      <c r="L4" s="371" t="s">
        <v>143</v>
      </c>
      <c r="M4" s="104" t="s">
        <v>5</v>
      </c>
      <c r="N4" s="93" t="s">
        <v>144</v>
      </c>
      <c r="O4" s="88" t="s">
        <v>372</v>
      </c>
      <c r="P4" s="140" t="s">
        <v>145</v>
      </c>
      <c r="Q4" s="140" t="s">
        <v>146</v>
      </c>
      <c r="R4" s="266" t="s">
        <v>147</v>
      </c>
      <c r="S4" s="36" t="s">
        <v>701</v>
      </c>
      <c r="T4" s="83"/>
      <c r="U4" s="83"/>
      <c r="V4" s="83"/>
      <c r="W4" s="83"/>
      <c r="X4" s="83"/>
      <c r="Y4" s="257" t="s">
        <v>148</v>
      </c>
      <c r="Z4" s="259">
        <f>DATEDIF(AA4,AB4,"m")/12+DATEDIF(AC4,AD4,"m")/12+DATEDIF(AE4,AF4,"m")/12+DATEDIF(AG4,AH4,"m")/12+DATEDIF(AI4,AJ4,"m")/12</f>
        <v>0</v>
      </c>
      <c r="AA4" s="260"/>
      <c r="AB4" s="260"/>
      <c r="AC4" s="260"/>
      <c r="AD4" s="260"/>
      <c r="AE4" s="258"/>
      <c r="AF4" s="258"/>
      <c r="AG4" s="258"/>
      <c r="AH4" s="258"/>
      <c r="AI4" s="258"/>
      <c r="AJ4" s="258"/>
    </row>
    <row r="5" spans="1:36" ht="12.75" customHeight="1" x14ac:dyDescent="0.3">
      <c r="A5" s="98" t="s">
        <v>387</v>
      </c>
      <c r="B5" s="124">
        <v>2.5</v>
      </c>
      <c r="C5" s="126"/>
      <c r="D5" s="3"/>
      <c r="E5" s="3"/>
      <c r="F5" s="3"/>
      <c r="G5" s="3"/>
      <c r="H5" s="3"/>
      <c r="K5" s="372"/>
      <c r="L5" s="372"/>
      <c r="M5" s="104" t="s">
        <v>5</v>
      </c>
      <c r="N5" s="93" t="s">
        <v>144</v>
      </c>
      <c r="O5" s="88" t="s">
        <v>373</v>
      </c>
      <c r="P5" s="142"/>
      <c r="Q5" s="141" t="s">
        <v>150</v>
      </c>
      <c r="R5" s="265" t="s">
        <v>151</v>
      </c>
      <c r="S5" s="36" t="s">
        <v>701</v>
      </c>
      <c r="T5" s="83"/>
      <c r="U5" s="83"/>
      <c r="V5" s="83"/>
      <c r="W5" s="83"/>
      <c r="X5" s="83"/>
      <c r="Y5" s="377"/>
      <c r="Z5" s="259">
        <f t="shared" ref="Z5:Z14" ca="1" si="0">DATEDIF(AA5,AB5,"m")/12+DATEDIF(AC5,AD5,"m")/12+DATEDIF(AE5,AF5,"m")/12+DATEDIF(AG5,AH5,"m")/12+DATEDIF(AI5,AJ5,"m")/12</f>
        <v>0.91666666666666663</v>
      </c>
      <c r="AA5" s="260">
        <v>43796</v>
      </c>
      <c r="AB5" s="260">
        <f ca="1">TODAY()</f>
        <v>44144</v>
      </c>
      <c r="AC5" s="260"/>
      <c r="AD5" s="260"/>
      <c r="AE5" s="258"/>
      <c r="AF5" s="258"/>
      <c r="AG5" s="258"/>
      <c r="AH5" s="258"/>
      <c r="AI5" s="258"/>
      <c r="AJ5" s="258"/>
    </row>
    <row r="6" spans="1:36" ht="15" thickBot="1" x14ac:dyDescent="0.35">
      <c r="A6" s="98" t="s">
        <v>388</v>
      </c>
      <c r="B6" s="124">
        <f ca="1">B4+B5</f>
        <v>2.9767123287671233</v>
      </c>
      <c r="C6" s="126"/>
      <c r="K6" s="372"/>
      <c r="L6" s="372"/>
      <c r="M6" s="104" t="s">
        <v>5</v>
      </c>
      <c r="N6" s="38" t="s">
        <v>149</v>
      </c>
      <c r="O6" s="65" t="s">
        <v>149</v>
      </c>
      <c r="P6" s="142"/>
      <c r="Q6" s="39" t="s">
        <v>150</v>
      </c>
      <c r="R6" s="40" t="s">
        <v>151</v>
      </c>
      <c r="S6" s="36" t="s">
        <v>701</v>
      </c>
      <c r="T6" s="385" t="s">
        <v>72</v>
      </c>
      <c r="U6" s="83"/>
      <c r="V6" s="83"/>
      <c r="W6" s="83"/>
      <c r="X6" s="83"/>
      <c r="Y6" s="41" t="s">
        <v>152</v>
      </c>
      <c r="Z6" s="259">
        <f t="shared" ca="1" si="0"/>
        <v>0.91666666666666663</v>
      </c>
      <c r="AA6" s="260">
        <v>43796</v>
      </c>
      <c r="AB6" s="260">
        <f ca="1">TODAY()</f>
        <v>44144</v>
      </c>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372"/>
      <c r="L7" s="372"/>
      <c r="M7" s="104" t="s">
        <v>5</v>
      </c>
      <c r="N7" s="127" t="s">
        <v>144</v>
      </c>
      <c r="O7" s="64" t="s">
        <v>452</v>
      </c>
      <c r="P7" s="142"/>
      <c r="Q7" s="140" t="s">
        <v>247</v>
      </c>
      <c r="R7" s="266" t="s">
        <v>154</v>
      </c>
      <c r="S7" s="36" t="s">
        <v>701</v>
      </c>
      <c r="T7" s="83"/>
      <c r="U7" s="83"/>
      <c r="V7" s="83"/>
      <c r="W7" s="83"/>
      <c r="X7" s="83"/>
      <c r="Y7" s="376" t="s">
        <v>248</v>
      </c>
      <c r="Z7" s="259">
        <f t="shared" si="0"/>
        <v>0</v>
      </c>
      <c r="AA7" s="260"/>
      <c r="AB7" s="260"/>
      <c r="AC7" s="260"/>
      <c r="AD7" s="260"/>
      <c r="AE7" s="258"/>
      <c r="AF7" s="258"/>
      <c r="AG7" s="258"/>
      <c r="AH7" s="258"/>
      <c r="AI7" s="258"/>
      <c r="AJ7" s="258"/>
    </row>
    <row r="8" spans="1:36" x14ac:dyDescent="0.3">
      <c r="A8" s="107" t="s">
        <v>56</v>
      </c>
      <c r="B8" s="108" t="s">
        <v>182</v>
      </c>
      <c r="C8" s="100"/>
      <c r="D8" s="24"/>
      <c r="E8" s="24"/>
      <c r="F8" s="24"/>
      <c r="G8" s="24"/>
      <c r="H8" s="109" t="b">
        <f>IF(C8&lt;&gt;"",'CBL Score Standard'!$D64,IF(D8&lt;&gt;"",SUM('CBL Score Standard'!$D64:$E64),IF(E8&lt;&gt;"",SUM('CBL Score Standard'!$D64:$F64),IF(F8&lt;&gt;"",SUM('CBL Score Standard'!$D64:$G64),IF(G8&lt;&gt;"",SUM('CBL Score Standard'!$D64:$H64,0))))))</f>
        <v>0</v>
      </c>
      <c r="K8" s="372"/>
      <c r="L8" s="372"/>
      <c r="M8" s="104" t="s">
        <v>5</v>
      </c>
      <c r="N8" s="127" t="s">
        <v>144</v>
      </c>
      <c r="O8" s="43" t="s">
        <v>517</v>
      </c>
      <c r="P8" s="142"/>
      <c r="Q8" s="39" t="s">
        <v>153</v>
      </c>
      <c r="R8" s="40" t="s">
        <v>156</v>
      </c>
      <c r="S8" s="36" t="s">
        <v>701</v>
      </c>
      <c r="T8" s="83"/>
      <c r="U8" s="83"/>
      <c r="V8" s="83"/>
      <c r="W8" s="83"/>
      <c r="X8" s="83"/>
      <c r="Y8" s="44" t="s">
        <v>157</v>
      </c>
      <c r="Z8" s="259">
        <f t="shared" si="0"/>
        <v>0</v>
      </c>
      <c r="AA8" s="260"/>
      <c r="AB8" s="260"/>
      <c r="AC8" s="260"/>
      <c r="AD8" s="260"/>
      <c r="AE8" s="258"/>
      <c r="AF8" s="258"/>
      <c r="AG8" s="258"/>
      <c r="AH8" s="258"/>
      <c r="AI8" s="258"/>
      <c r="AJ8" s="258"/>
    </row>
    <row r="9" spans="1:36" x14ac:dyDescent="0.3">
      <c r="A9" s="110" t="s">
        <v>56</v>
      </c>
      <c r="B9" s="99" t="s">
        <v>427</v>
      </c>
      <c r="C9" s="100"/>
      <c r="D9" s="24" t="s">
        <v>77</v>
      </c>
      <c r="E9" s="24"/>
      <c r="F9" s="24"/>
      <c r="G9" s="24"/>
      <c r="H9" s="109">
        <f>IF(C9&lt;&gt;"",'CBL Score Standard'!$D65,IF(D9&lt;&gt;"",SUM('CBL Score Standard'!$D65:$E65),IF(E9&lt;&gt;"",SUM('CBL Score Standard'!$D65:$F65),IF(F9&lt;&gt;"",SUM('CBL Score Standard'!$D65:$G65),IF(G9&lt;&gt;"",SUM('CBL Score Standard'!$D65:$H65,0))))))</f>
        <v>4.7619047619047616E-2</v>
      </c>
      <c r="K9" s="372"/>
      <c r="L9" s="372"/>
      <c r="M9" s="104" t="s">
        <v>5</v>
      </c>
      <c r="N9" s="127" t="s">
        <v>144</v>
      </c>
      <c r="O9" s="43" t="s">
        <v>661</v>
      </c>
      <c r="P9" s="142"/>
      <c r="Q9" s="39" t="s">
        <v>155</v>
      </c>
      <c r="R9" s="40" t="s">
        <v>158</v>
      </c>
      <c r="S9" s="36" t="s">
        <v>701</v>
      </c>
      <c r="T9" s="83"/>
      <c r="U9" s="83"/>
      <c r="V9" s="83"/>
      <c r="W9" s="83"/>
      <c r="X9" s="83"/>
      <c r="Y9" s="41" t="s">
        <v>159</v>
      </c>
      <c r="Z9" s="259">
        <f t="shared" ca="1" si="0"/>
        <v>0.91666666666666663</v>
      </c>
      <c r="AA9" s="260">
        <v>43796</v>
      </c>
      <c r="AB9" s="260">
        <f ca="1">TODAY()</f>
        <v>44144</v>
      </c>
      <c r="AC9" s="260"/>
      <c r="AD9" s="260"/>
      <c r="AE9" s="258"/>
      <c r="AF9" s="258"/>
      <c r="AG9" s="258"/>
      <c r="AH9" s="258"/>
      <c r="AI9" s="258"/>
      <c r="AJ9" s="258"/>
    </row>
    <row r="10" spans="1:36" x14ac:dyDescent="0.3">
      <c r="A10" s="110" t="s">
        <v>56</v>
      </c>
      <c r="B10" s="1234" t="s">
        <v>663</v>
      </c>
      <c r="C10" s="100"/>
      <c r="D10" s="100" t="s">
        <v>77</v>
      </c>
      <c r="E10" s="129"/>
      <c r="F10" s="24"/>
      <c r="G10" s="24"/>
      <c r="H10" s="109">
        <f>IF(C10&lt;&gt;"",'CBL Score Standard'!$D66,IF(D10&lt;&gt;"",SUM('CBL Score Standard'!$D66:$E66),IF(E10&lt;&gt;"",SUM('CBL Score Standard'!$D66:$F66),IF(F10&lt;&gt;"",SUM('CBL Score Standard'!$D66:$G66),IF(G10&lt;&gt;"",SUM('CBL Score Standard'!$D66:$H66,0))))))</f>
        <v>0</v>
      </c>
      <c r="K10" s="372"/>
      <c r="L10" s="372"/>
      <c r="M10" s="104" t="s">
        <v>5</v>
      </c>
      <c r="N10" s="127" t="s">
        <v>144</v>
      </c>
      <c r="O10" s="43" t="s">
        <v>662</v>
      </c>
      <c r="P10" s="142"/>
      <c r="Q10" s="254" t="s">
        <v>659</v>
      </c>
      <c r="R10" s="254" t="s">
        <v>278</v>
      </c>
      <c r="S10" s="36" t="s">
        <v>701</v>
      </c>
      <c r="T10" s="83"/>
      <c r="U10" s="83"/>
      <c r="V10" s="83"/>
      <c r="W10" s="83"/>
      <c r="X10" s="83"/>
      <c r="Y10" s="46" t="s">
        <v>160</v>
      </c>
      <c r="Z10" s="259">
        <f t="shared" si="0"/>
        <v>0</v>
      </c>
      <c r="AA10" s="260"/>
      <c r="AB10" s="260"/>
      <c r="AC10" s="260"/>
      <c r="AD10" s="260"/>
      <c r="AE10" s="258"/>
      <c r="AF10" s="258"/>
      <c r="AG10" s="258"/>
      <c r="AH10" s="258"/>
      <c r="AI10" s="258"/>
      <c r="AJ10" s="258"/>
    </row>
    <row r="11" spans="1:36" x14ac:dyDescent="0.3">
      <c r="A11" s="110" t="s">
        <v>56</v>
      </c>
      <c r="B11" s="99" t="s">
        <v>215</v>
      </c>
      <c r="C11" s="100"/>
      <c r="D11" s="1006" t="s">
        <v>77</v>
      </c>
      <c r="E11" s="129"/>
      <c r="F11" s="24"/>
      <c r="G11" s="24"/>
      <c r="H11" s="109">
        <f>IF(C11&lt;&gt;"",'CBL Score Standard'!$D67,IF(D11&lt;&gt;"",SUM('CBL Score Standard'!$D67:$E67),IF(E11&lt;&gt;"",SUM('CBL Score Standard'!$D67:$F67),IF(F11&lt;&gt;"",SUM('CBL Score Standard'!$D67:$G67),IF(G11&lt;&gt;"",SUM('CBL Score Standard'!$D67:$H67,0))))))</f>
        <v>0</v>
      </c>
      <c r="K11" s="372"/>
      <c r="L11" s="372"/>
      <c r="M11" s="104" t="s">
        <v>5</v>
      </c>
      <c r="N11" s="36" t="s">
        <v>31</v>
      </c>
      <c r="O11" s="89" t="s">
        <v>175</v>
      </c>
      <c r="P11" s="372"/>
      <c r="Q11" s="37" t="s">
        <v>383</v>
      </c>
      <c r="R11" s="40" t="s">
        <v>176</v>
      </c>
      <c r="S11" s="36" t="s">
        <v>701</v>
      </c>
      <c r="T11" s="83"/>
      <c r="U11" s="999">
        <v>44029</v>
      </c>
      <c r="V11" s="83" t="s">
        <v>374</v>
      </c>
      <c r="W11" s="83"/>
      <c r="X11" s="83"/>
      <c r="Y11" s="44" t="s">
        <v>177</v>
      </c>
      <c r="Z11" s="259">
        <f t="shared" si="0"/>
        <v>0</v>
      </c>
      <c r="AA11" s="260"/>
      <c r="AB11" s="260"/>
      <c r="AC11" s="260"/>
      <c r="AD11" s="260"/>
      <c r="AE11" s="258"/>
      <c r="AF11" s="258"/>
      <c r="AG11" s="258"/>
      <c r="AH11" s="258"/>
      <c r="AI11" s="258"/>
      <c r="AJ11" s="258"/>
    </row>
    <row r="12" spans="1:36" x14ac:dyDescent="0.3">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372"/>
      <c r="L12" s="372"/>
      <c r="M12" s="104" t="s">
        <v>5</v>
      </c>
      <c r="N12" s="127" t="s">
        <v>31</v>
      </c>
      <c r="O12" s="43" t="s">
        <v>660</v>
      </c>
      <c r="P12" s="47">
        <v>43613</v>
      </c>
      <c r="Q12" s="39" t="s">
        <v>167</v>
      </c>
      <c r="R12" s="40" t="s">
        <v>168</v>
      </c>
      <c r="S12" s="36" t="s">
        <v>701</v>
      </c>
      <c r="T12" s="385" t="s">
        <v>72</v>
      </c>
      <c r="U12" s="83"/>
      <c r="V12" s="83"/>
      <c r="W12" s="83"/>
      <c r="X12" s="83"/>
      <c r="Y12" s="41"/>
      <c r="Z12" s="259">
        <f t="shared" si="0"/>
        <v>0</v>
      </c>
      <c r="AA12" s="260"/>
      <c r="AB12" s="260"/>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72"/>
      <c r="L13" s="372"/>
      <c r="M13" s="104" t="s">
        <v>5</v>
      </c>
      <c r="N13" s="127" t="s">
        <v>54</v>
      </c>
      <c r="O13" s="43" t="s">
        <v>425</v>
      </c>
      <c r="P13" s="39" t="s">
        <v>230</v>
      </c>
      <c r="Q13" s="39" t="s">
        <v>217</v>
      </c>
      <c r="R13" s="39" t="s">
        <v>217</v>
      </c>
      <c r="S13" s="36" t="s">
        <v>701</v>
      </c>
      <c r="T13" s="83"/>
      <c r="U13" s="181"/>
      <c r="V13" s="83"/>
      <c r="W13" s="83"/>
      <c r="X13" s="83"/>
      <c r="Y13" s="41" t="s">
        <v>169</v>
      </c>
      <c r="Z13" s="259">
        <f t="shared" si="0"/>
        <v>0</v>
      </c>
      <c r="AA13" s="260"/>
      <c r="AB13" s="260"/>
      <c r="AC13" s="260"/>
      <c r="AD13" s="260"/>
      <c r="AE13" s="258"/>
      <c r="AF13" s="258"/>
      <c r="AG13" s="258"/>
      <c r="AH13" s="258"/>
      <c r="AI13" s="258"/>
      <c r="AJ13" s="258"/>
    </row>
    <row r="14" spans="1:36" ht="27.6" x14ac:dyDescent="0.3">
      <c r="A14" s="110" t="s">
        <v>55</v>
      </c>
      <c r="B14" s="99" t="s">
        <v>694</v>
      </c>
      <c r="C14" s="100"/>
      <c r="D14" s="100"/>
      <c r="E14" s="24"/>
      <c r="F14" s="24"/>
      <c r="G14" s="24"/>
      <c r="H14" s="109" t="b">
        <f>IF(C14&lt;&gt;"",'CBL Score Standard'!$D70,IF(D14&lt;&gt;"",SUM('CBL Score Standard'!$D70:$E70),IF(E14&lt;&gt;"",SUM('CBL Score Standard'!$D70:$F70),IF(F14&lt;&gt;"",SUM('CBL Score Standard'!$D70:$G70),IF(G14&lt;&gt;"",SUM('CBL Score Standard'!$D70:$H70,0))))))</f>
        <v>0</v>
      </c>
      <c r="K14" s="373"/>
      <c r="L14" s="373"/>
      <c r="M14" s="104" t="s">
        <v>5</v>
      </c>
      <c r="N14" s="36" t="s">
        <v>41</v>
      </c>
      <c r="O14" s="87" t="s">
        <v>450</v>
      </c>
      <c r="P14" s="47">
        <v>43627</v>
      </c>
      <c r="Q14" s="39" t="s">
        <v>381</v>
      </c>
      <c r="R14" s="40" t="s">
        <v>382</v>
      </c>
      <c r="S14" s="36" t="s">
        <v>701</v>
      </c>
      <c r="T14" s="83"/>
      <c r="U14" s="47"/>
      <c r="V14" s="83"/>
      <c r="W14" s="83"/>
      <c r="X14" s="83"/>
      <c r="Y14" s="41" t="s">
        <v>163</v>
      </c>
      <c r="Z14" s="259">
        <f t="shared" si="0"/>
        <v>0</v>
      </c>
      <c r="AA14" s="260"/>
      <c r="AB14" s="260"/>
      <c r="AC14" s="260"/>
      <c r="AD14" s="260"/>
      <c r="AE14" s="258"/>
      <c r="AF14" s="258"/>
      <c r="AG14" s="258"/>
      <c r="AH14" s="258"/>
      <c r="AI14" s="258"/>
      <c r="AJ14" s="258"/>
    </row>
    <row r="15" spans="1:36" x14ac:dyDescent="0.3">
      <c r="A15" s="110" t="s">
        <v>55</v>
      </c>
      <c r="B15" s="99" t="s">
        <v>185</v>
      </c>
      <c r="C15" s="100"/>
      <c r="D15" s="24"/>
      <c r="E15" s="24"/>
      <c r="F15" s="24"/>
      <c r="G15" s="24"/>
      <c r="H15" s="109" t="b">
        <f>IF(C15&lt;&gt;"",'CBL Score Standard'!$D71,IF(D15&lt;&gt;"",SUM('CBL Score Standard'!$D71:$E71),IF(E15&lt;&gt;"",SUM('CBL Score Standard'!$D71:$F71),IF(F15&lt;&gt;"",SUM('CBL Score Standard'!$D71:$G71),IF(G15&lt;&gt;"",SUM('CBL Score Standard'!$D71:$H71,0))))))</f>
        <v>0</v>
      </c>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30"/>
      <c r="F16" s="100"/>
      <c r="G16" s="100"/>
      <c r="H16" s="109" t="b">
        <f>IF(C16&lt;&gt;"",'CBL Score Standard'!$D72,IF(D16&lt;&gt;"",SUM('CBL Score Standard'!$D72:$E72),IF(E16&lt;&gt;"",SUM('CBL Score Standard'!$D72:$F72),IF(F16&lt;&gt;"",SUM('CBL Score Standard'!$D72:$G72),IF(G16&lt;&gt;"",SUM('CBL Score Standard'!$D72:$H72,0))))))</f>
        <v>0</v>
      </c>
      <c r="K16" s="1173" t="s">
        <v>170</v>
      </c>
      <c r="L16" s="1174"/>
      <c r="M16" s="1174"/>
      <c r="N16" s="1174"/>
      <c r="O16" s="1174"/>
      <c r="P16" s="1174"/>
      <c r="Q16" s="1174"/>
      <c r="R16" s="1174"/>
      <c r="S16" s="1174"/>
      <c r="T16" s="1174"/>
      <c r="U16" s="1174"/>
      <c r="V16" s="1174"/>
      <c r="W16" s="1174"/>
      <c r="X16" s="1174"/>
      <c r="Y16" s="365"/>
      <c r="Z16" s="263"/>
      <c r="AA16" s="365"/>
      <c r="AB16" s="365"/>
      <c r="AC16" s="365"/>
      <c r="AD16" s="365"/>
      <c r="AE16" s="365"/>
      <c r="AF16" s="365"/>
      <c r="AG16" s="365"/>
      <c r="AH16" s="365"/>
      <c r="AI16" s="365"/>
      <c r="AJ16" s="365"/>
    </row>
    <row r="17" spans="1:36" ht="27.6" x14ac:dyDescent="0.3">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368" t="s">
        <v>133</v>
      </c>
      <c r="L17" s="368" t="s">
        <v>91</v>
      </c>
      <c r="M17" s="1182" t="s">
        <v>75</v>
      </c>
      <c r="N17" s="1184" t="s">
        <v>134</v>
      </c>
      <c r="O17" s="368" t="s">
        <v>135</v>
      </c>
      <c r="P17" s="368" t="s">
        <v>136</v>
      </c>
      <c r="Q17" s="368" t="s">
        <v>137</v>
      </c>
      <c r="R17" s="368" t="s">
        <v>138</v>
      </c>
      <c r="S17" s="374" t="s">
        <v>139</v>
      </c>
      <c r="T17" s="367" t="s">
        <v>344</v>
      </c>
      <c r="U17" s="367" t="s">
        <v>342</v>
      </c>
      <c r="V17" s="367" t="s">
        <v>343</v>
      </c>
      <c r="W17" s="367" t="s">
        <v>375</v>
      </c>
      <c r="X17" s="367" t="s">
        <v>376</v>
      </c>
      <c r="Y17" s="368" t="s">
        <v>140</v>
      </c>
      <c r="Z17" s="1186" t="s">
        <v>667</v>
      </c>
      <c r="AA17" s="1172" t="s">
        <v>666</v>
      </c>
      <c r="AB17" s="1172"/>
      <c r="AC17" s="1172" t="s">
        <v>668</v>
      </c>
      <c r="AD17" s="1172"/>
      <c r="AE17" s="1172" t="s">
        <v>669</v>
      </c>
      <c r="AF17" s="1172"/>
      <c r="AG17" s="1172" t="s">
        <v>670</v>
      </c>
      <c r="AH17" s="1172"/>
      <c r="AI17" s="1172" t="s">
        <v>671</v>
      </c>
      <c r="AJ17" s="1172"/>
    </row>
    <row r="18" spans="1:36" ht="27.6" x14ac:dyDescent="0.3">
      <c r="A18" s="110" t="s">
        <v>55</v>
      </c>
      <c r="B18" s="99" t="s">
        <v>196</v>
      </c>
      <c r="C18" s="100"/>
      <c r="D18" s="100"/>
      <c r="E18" s="100"/>
      <c r="F18" s="100"/>
      <c r="G18" s="100"/>
      <c r="H18" s="109" t="b">
        <f>IF(C18&lt;&gt;"",'CBL Score Standard'!$D74,IF(D18&lt;&gt;"",SUM('CBL Score Standard'!$D74:$E74),IF(E18&lt;&gt;"",SUM('CBL Score Standard'!$D74:$F74),IF(F18&lt;&gt;"",SUM('CBL Score Standard'!$D74:$G74),IF(G18&lt;&gt;"",SUM('CBL Score Standard'!$D74:$H74,0))))))</f>
        <v>0</v>
      </c>
      <c r="K18" s="369"/>
      <c r="L18" s="369"/>
      <c r="M18" s="1183"/>
      <c r="N18" s="1190"/>
      <c r="O18" s="369"/>
      <c r="P18" s="35" t="s">
        <v>141</v>
      </c>
      <c r="Q18" s="369"/>
      <c r="R18" s="369"/>
      <c r="S18" s="375"/>
      <c r="T18" s="367"/>
      <c r="U18" s="367"/>
      <c r="V18" s="367"/>
      <c r="W18" s="367"/>
      <c r="X18" s="367"/>
      <c r="Y18" s="369"/>
      <c r="Z18" s="1187"/>
      <c r="AA18" s="363" t="s">
        <v>672</v>
      </c>
      <c r="AB18" s="363" t="s">
        <v>673</v>
      </c>
      <c r="AC18" s="363" t="s">
        <v>672</v>
      </c>
      <c r="AD18" s="363" t="s">
        <v>673</v>
      </c>
      <c r="AE18" s="363" t="s">
        <v>672</v>
      </c>
      <c r="AF18" s="363" t="s">
        <v>673</v>
      </c>
      <c r="AG18" s="363" t="s">
        <v>672</v>
      </c>
      <c r="AH18" s="363" t="s">
        <v>673</v>
      </c>
      <c r="AI18" s="363" t="s">
        <v>672</v>
      </c>
      <c r="AJ18" s="363" t="s">
        <v>673</v>
      </c>
    </row>
    <row r="19" spans="1:36"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71" t="s">
        <v>142</v>
      </c>
      <c r="L19" s="371" t="s">
        <v>143</v>
      </c>
      <c r="M19" s="104" t="s">
        <v>6</v>
      </c>
      <c r="N19" s="36" t="s">
        <v>46</v>
      </c>
      <c r="O19" s="89" t="s">
        <v>171</v>
      </c>
      <c r="P19" s="371" t="s">
        <v>145</v>
      </c>
      <c r="Q19" s="37" t="s">
        <v>172</v>
      </c>
      <c r="R19" s="40" t="s">
        <v>173</v>
      </c>
      <c r="S19" s="36" t="s">
        <v>701</v>
      </c>
      <c r="T19" s="385" t="s">
        <v>72</v>
      </c>
      <c r="U19" s="999">
        <v>44075</v>
      </c>
      <c r="V19" s="83" t="s">
        <v>374</v>
      </c>
      <c r="W19" s="83"/>
      <c r="X19" s="83"/>
      <c r="Y19" s="44" t="s">
        <v>174</v>
      </c>
      <c r="Z19" s="259">
        <f t="shared" ref="Z19:Z35" si="1">DATEDIF(AA19,AB19,"m")/12+DATEDIF(AC19,AD19,"m")/12+DATEDIF(AE19,AF19,"m")/12+DATEDIF(AG19,AH19,"m")/12+DATEDIF(AI19,AJ19,"m")/12</f>
        <v>0</v>
      </c>
      <c r="AA19" s="260"/>
      <c r="AB19" s="260"/>
      <c r="AC19" s="260"/>
      <c r="AD19" s="260"/>
      <c r="AE19" s="258"/>
      <c r="AF19" s="258"/>
      <c r="AG19" s="258"/>
      <c r="AH19" s="258"/>
      <c r="AI19" s="258"/>
      <c r="AJ19" s="258"/>
    </row>
    <row r="20" spans="1:36" ht="27.6" x14ac:dyDescent="0.3">
      <c r="A20" s="110" t="s">
        <v>55</v>
      </c>
      <c r="B20" s="99" t="s">
        <v>202</v>
      </c>
      <c r="C20" s="100"/>
      <c r="D20" s="100"/>
      <c r="E20" s="100"/>
      <c r="F20" s="100"/>
      <c r="G20" s="100"/>
      <c r="H20" s="109" t="b">
        <f>IF(C20&lt;&gt;"",'CBL Score Standard'!$D76,IF(D20&lt;&gt;"",SUM('CBL Score Standard'!$D76:$E76),IF(E20&lt;&gt;"",SUM('CBL Score Standard'!$D76:$F76),IF(F20&lt;&gt;"",SUM('CBL Score Standard'!$D76:$G76),IF(G20&lt;&gt;"",SUM('CBL Score Standard'!$D76:$H76,0))))))</f>
        <v>0</v>
      </c>
      <c r="K20" s="372"/>
      <c r="L20" s="372"/>
      <c r="M20" s="104" t="s">
        <v>6</v>
      </c>
      <c r="N20" s="36" t="s">
        <v>41</v>
      </c>
      <c r="O20" s="89" t="s">
        <v>178</v>
      </c>
      <c r="P20" s="373"/>
      <c r="Q20" s="37" t="s">
        <v>179</v>
      </c>
      <c r="R20" s="40" t="s">
        <v>180</v>
      </c>
      <c r="S20" s="36" t="s">
        <v>701</v>
      </c>
      <c r="T20" s="385" t="s">
        <v>72</v>
      </c>
      <c r="U20" s="999">
        <v>44083</v>
      </c>
      <c r="V20" s="83" t="s">
        <v>374</v>
      </c>
      <c r="W20" s="83"/>
      <c r="X20" s="83"/>
      <c r="Y20" s="44" t="s">
        <v>181</v>
      </c>
      <c r="Z20" s="259">
        <f t="shared" si="1"/>
        <v>0</v>
      </c>
      <c r="AA20" s="260"/>
      <c r="AB20" s="260"/>
      <c r="AC20" s="260"/>
      <c r="AD20" s="260"/>
      <c r="AE20" s="258"/>
      <c r="AF20" s="258"/>
      <c r="AG20" s="258"/>
      <c r="AH20" s="258"/>
      <c r="AI20" s="258"/>
      <c r="AJ20" s="258"/>
    </row>
    <row r="21" spans="1:36" x14ac:dyDescent="0.3">
      <c r="A21" s="110" t="s">
        <v>55</v>
      </c>
      <c r="B21" s="99" t="s">
        <v>664</v>
      </c>
      <c r="C21" s="100"/>
      <c r="D21" s="100"/>
      <c r="E21" s="129"/>
      <c r="F21" s="24"/>
      <c r="G21" s="24"/>
      <c r="H21" s="109" t="b">
        <f>IF(C21&lt;&gt;"",'CBL Score Standard'!$D77,IF(D21&lt;&gt;"",SUM('CBL Score Standard'!$D77:$E77),IF(E21&lt;&gt;"",SUM('CBL Score Standard'!$D77:$F77),IF(F21&lt;&gt;"",SUM('CBL Score Standard'!$D77:$G77),IF(G21&lt;&gt;"",SUM('CBL Score Standard'!$D77:$H77,0))))))</f>
        <v>0</v>
      </c>
      <c r="K21" s="372"/>
      <c r="L21" s="372"/>
      <c r="M21" s="104" t="s">
        <v>6</v>
      </c>
      <c r="N21" s="36" t="s">
        <v>56</v>
      </c>
      <c r="O21" s="87" t="s">
        <v>182</v>
      </c>
      <c r="P21" s="47">
        <v>43609</v>
      </c>
      <c r="Q21" s="39" t="s">
        <v>172</v>
      </c>
      <c r="R21" s="45" t="s">
        <v>183</v>
      </c>
      <c r="S21" s="36" t="s">
        <v>701</v>
      </c>
      <c r="T21" s="385" t="s">
        <v>72</v>
      </c>
      <c r="U21" s="181"/>
      <c r="V21" s="83"/>
      <c r="W21" s="83"/>
      <c r="X21" s="83"/>
      <c r="Y21" s="46" t="s">
        <v>184</v>
      </c>
      <c r="Z21" s="259">
        <f t="shared" si="1"/>
        <v>0</v>
      </c>
      <c r="AA21" s="260"/>
      <c r="AB21" s="260"/>
      <c r="AC21" s="260"/>
      <c r="AD21" s="260"/>
      <c r="AE21" s="258"/>
      <c r="AF21" s="258"/>
      <c r="AG21" s="258"/>
      <c r="AH21" s="258"/>
      <c r="AI21" s="258"/>
      <c r="AJ21" s="258"/>
    </row>
    <row r="22" spans="1:36" x14ac:dyDescent="0.3">
      <c r="A22" s="110" t="s">
        <v>55</v>
      </c>
      <c r="B22" s="1234" t="s">
        <v>448</v>
      </c>
      <c r="C22" s="100"/>
      <c r="D22" s="100" t="s">
        <v>77</v>
      </c>
      <c r="E22" s="129"/>
      <c r="F22" s="24"/>
      <c r="G22" s="24"/>
      <c r="H22" s="109">
        <f>IF(C22&lt;&gt;"",'CBL Score Standard'!$D78,IF(D22&lt;&gt;"",SUM('CBL Score Standard'!$D78:$E78),IF(E22&lt;&gt;"",SUM('CBL Score Standard'!$D78:$F78),IF(F22&lt;&gt;"",SUM('CBL Score Standard'!$D78:$G78),IF(G22&lt;&gt;"",SUM('CBL Score Standard'!$D78:$H78,0))))))</f>
        <v>0</v>
      </c>
      <c r="K22" s="372"/>
      <c r="L22" s="372"/>
      <c r="M22" s="104" t="s">
        <v>6</v>
      </c>
      <c r="N22" s="36" t="s">
        <v>144</v>
      </c>
      <c r="O22" s="87" t="s">
        <v>187</v>
      </c>
      <c r="P22" s="372"/>
      <c r="Q22" s="37" t="s">
        <v>153</v>
      </c>
      <c r="R22" s="40" t="s">
        <v>156</v>
      </c>
      <c r="S22" s="36" t="s">
        <v>701</v>
      </c>
      <c r="T22" s="83"/>
      <c r="U22" s="83"/>
      <c r="V22" s="83"/>
      <c r="W22" s="83"/>
      <c r="X22" s="83"/>
      <c r="Y22" s="44" t="s">
        <v>157</v>
      </c>
      <c r="Z22" s="259">
        <f t="shared" si="1"/>
        <v>0</v>
      </c>
      <c r="AA22" s="260"/>
      <c r="AB22" s="260"/>
      <c r="AC22" s="260"/>
      <c r="AD22" s="260"/>
      <c r="AE22" s="258"/>
      <c r="AF22" s="258"/>
      <c r="AG22" s="258"/>
      <c r="AH22" s="258"/>
      <c r="AI22" s="258"/>
      <c r="AJ22" s="258"/>
    </row>
    <row r="23" spans="1:36" ht="12.75" customHeight="1" x14ac:dyDescent="0.3">
      <c r="A23" s="110" t="s">
        <v>55</v>
      </c>
      <c r="B23" s="99" t="s">
        <v>665</v>
      </c>
      <c r="C23" s="100"/>
      <c r="D23" s="100"/>
      <c r="E23" s="129"/>
      <c r="F23" s="24"/>
      <c r="G23" s="24"/>
      <c r="H23" s="109" t="b">
        <f>IF(C23&lt;&gt;"",'CBL Score Standard'!$D79,IF(D23&lt;&gt;"",SUM('CBL Score Standard'!$D79:$E79),IF(E23&lt;&gt;"",SUM('CBL Score Standard'!$D79:$F79),IF(F23&lt;&gt;"",SUM('CBL Score Standard'!$D79:$G79),IF(G23&lt;&gt;"",SUM('CBL Score Standard'!$D79:$H79,0))))))</f>
        <v>0</v>
      </c>
      <c r="K23" s="372"/>
      <c r="L23" s="372"/>
      <c r="M23" s="104" t="s">
        <v>6</v>
      </c>
      <c r="N23" s="36" t="s">
        <v>144</v>
      </c>
      <c r="O23" s="87" t="s">
        <v>188</v>
      </c>
      <c r="P23" s="372"/>
      <c r="Q23" s="39" t="s">
        <v>155</v>
      </c>
      <c r="R23" s="40" t="s">
        <v>158</v>
      </c>
      <c r="S23" s="36" t="s">
        <v>701</v>
      </c>
      <c r="T23" s="83"/>
      <c r="U23" s="83"/>
      <c r="V23" s="83"/>
      <c r="W23" s="83"/>
      <c r="X23" s="83"/>
      <c r="Y23" s="41" t="s">
        <v>159</v>
      </c>
      <c r="Z23" s="259">
        <f t="shared" si="1"/>
        <v>0</v>
      </c>
      <c r="AA23" s="260"/>
      <c r="AB23" s="260"/>
      <c r="AC23" s="260"/>
      <c r="AD23" s="260"/>
      <c r="AE23" s="258"/>
      <c r="AF23" s="258"/>
      <c r="AG23" s="258"/>
      <c r="AH23" s="258"/>
      <c r="AI23" s="258"/>
      <c r="AJ23" s="258"/>
    </row>
    <row r="24" spans="1:36" ht="12.75" customHeight="1" x14ac:dyDescent="0.3">
      <c r="A24" s="110" t="s">
        <v>55</v>
      </c>
      <c r="B24" s="99" t="s">
        <v>238</v>
      </c>
      <c r="C24" s="100"/>
      <c r="D24" s="100"/>
      <c r="E24" s="100"/>
      <c r="F24" s="24"/>
      <c r="G24" s="24"/>
      <c r="H24" s="109" t="b">
        <f>IF(C24&lt;&gt;"",'CBL Score Standard'!$D80,IF(D24&lt;&gt;"",SUM('CBL Score Standard'!$D80:$E80),IF(E24&lt;&gt;"",SUM('CBL Score Standard'!$D80:$F80),IF(F24&lt;&gt;"",SUM('CBL Score Standard'!$D80:$G80),IF(G24&lt;&gt;"",SUM('CBL Score Standard'!$D80:$H80,0))))))</f>
        <v>0</v>
      </c>
      <c r="K24" s="372"/>
      <c r="L24" s="372"/>
      <c r="M24" s="104" t="s">
        <v>6</v>
      </c>
      <c r="N24" s="36" t="s">
        <v>144</v>
      </c>
      <c r="O24" s="87" t="s">
        <v>189</v>
      </c>
      <c r="P24" s="372"/>
      <c r="Q24" s="254" t="s">
        <v>659</v>
      </c>
      <c r="R24" s="254" t="s">
        <v>278</v>
      </c>
      <c r="S24" s="36" t="s">
        <v>701</v>
      </c>
      <c r="T24" s="83"/>
      <c r="U24" s="83"/>
      <c r="V24" s="83"/>
      <c r="W24" s="83"/>
      <c r="X24" s="83"/>
      <c r="Y24" s="46" t="s">
        <v>160</v>
      </c>
      <c r="Z24" s="259">
        <f t="shared" si="1"/>
        <v>0</v>
      </c>
      <c r="AA24" s="260"/>
      <c r="AB24" s="260"/>
      <c r="AC24" s="260"/>
      <c r="AD24" s="260"/>
      <c r="AE24" s="258"/>
      <c r="AF24" s="258"/>
      <c r="AG24" s="258"/>
      <c r="AH24" s="258"/>
      <c r="AI24" s="258"/>
      <c r="AJ24" s="258"/>
    </row>
    <row r="25" spans="1:36" x14ac:dyDescent="0.3">
      <c r="A25" s="110" t="s">
        <v>55</v>
      </c>
      <c r="B25" s="99" t="s">
        <v>515</v>
      </c>
      <c r="C25" s="100"/>
      <c r="D25" s="100"/>
      <c r="E25" s="100"/>
      <c r="F25" s="24"/>
      <c r="G25" s="24"/>
      <c r="H25" s="109" t="b">
        <f>IF(C25&lt;&gt;"",'CBL Score Standard'!$D81,IF(D25&lt;&gt;"",SUM('CBL Score Standard'!$D81:$E81),IF(E25&lt;&gt;"",SUM('CBL Score Standard'!$D81:$F81),IF(F25&lt;&gt;"",SUM('CBL Score Standard'!$D81:$G81),IF(G25&lt;&gt;"",SUM('CBL Score Standard'!$D81:$H81,0))))))</f>
        <v>0</v>
      </c>
      <c r="K25" s="372"/>
      <c r="L25" s="372"/>
      <c r="M25" s="104" t="s">
        <v>6</v>
      </c>
      <c r="N25" s="36" t="s">
        <v>144</v>
      </c>
      <c r="O25" s="87" t="s">
        <v>190</v>
      </c>
      <c r="P25" s="372"/>
      <c r="Q25" s="37" t="s">
        <v>161</v>
      </c>
      <c r="R25" s="40" t="s">
        <v>162</v>
      </c>
      <c r="S25" s="36" t="s">
        <v>701</v>
      </c>
      <c r="T25" s="83"/>
      <c r="U25" s="83"/>
      <c r="V25" s="83"/>
      <c r="W25" s="83"/>
      <c r="X25" s="83"/>
      <c r="Y25" s="46" t="s">
        <v>163</v>
      </c>
      <c r="Z25" s="259">
        <f t="shared" si="1"/>
        <v>0</v>
      </c>
      <c r="AA25" s="260"/>
      <c r="AB25" s="260"/>
      <c r="AC25" s="260"/>
      <c r="AD25" s="260"/>
      <c r="AE25" s="258"/>
      <c r="AF25" s="258"/>
      <c r="AG25" s="258"/>
      <c r="AH25" s="258"/>
      <c r="AI25" s="258"/>
      <c r="AJ25" s="258"/>
    </row>
    <row r="26" spans="1:36" ht="26.4"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72"/>
      <c r="L26" s="372"/>
      <c r="M26" s="104" t="s">
        <v>6</v>
      </c>
      <c r="N26" s="36" t="s">
        <v>144</v>
      </c>
      <c r="O26" s="87" t="s">
        <v>191</v>
      </c>
      <c r="P26" s="373"/>
      <c r="Q26" s="37" t="s">
        <v>164</v>
      </c>
      <c r="R26" s="40" t="s">
        <v>165</v>
      </c>
      <c r="S26" s="36" t="s">
        <v>701</v>
      </c>
      <c r="T26" s="83"/>
      <c r="U26" s="999">
        <v>44088</v>
      </c>
      <c r="V26" s="83" t="s">
        <v>374</v>
      </c>
      <c r="W26" s="83"/>
      <c r="X26" s="83"/>
      <c r="Y26" s="46" t="s">
        <v>166</v>
      </c>
      <c r="Z26" s="259">
        <f t="shared" si="1"/>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72"/>
      <c r="L27" s="372"/>
      <c r="M27" s="104" t="s">
        <v>6</v>
      </c>
      <c r="N27" s="36" t="s">
        <v>55</v>
      </c>
      <c r="O27" s="87" t="s">
        <v>192</v>
      </c>
      <c r="P27" s="47">
        <v>43608</v>
      </c>
      <c r="Q27" s="39" t="s">
        <v>383</v>
      </c>
      <c r="R27" s="45" t="s">
        <v>341</v>
      </c>
      <c r="S27" s="36" t="s">
        <v>701</v>
      </c>
      <c r="T27" s="83"/>
      <c r="U27" s="181"/>
      <c r="V27" s="83"/>
      <c r="W27" s="83"/>
      <c r="X27" s="83"/>
      <c r="Y27" s="46" t="s">
        <v>193</v>
      </c>
      <c r="Z27" s="259">
        <f t="shared" si="1"/>
        <v>0</v>
      </c>
      <c r="AA27" s="260"/>
      <c r="AB27" s="260"/>
      <c r="AC27" s="260"/>
      <c r="AD27" s="260"/>
      <c r="AE27" s="258"/>
      <c r="AF27" s="258"/>
      <c r="AG27" s="258"/>
      <c r="AH27" s="258"/>
      <c r="AI27" s="258"/>
      <c r="AJ27" s="258"/>
    </row>
    <row r="28" spans="1:36" ht="27.6" x14ac:dyDescent="0.3">
      <c r="A28" s="110" t="s">
        <v>59</v>
      </c>
      <c r="B28" s="1234" t="s">
        <v>684</v>
      </c>
      <c r="C28" s="100"/>
      <c r="D28" s="100" t="s">
        <v>77</v>
      </c>
      <c r="E28" s="24"/>
      <c r="F28" s="24"/>
      <c r="G28" s="24"/>
      <c r="H28" s="109">
        <f>IF(C28&lt;&gt;"",'CBL Score Standard'!$D84,IF(D28&lt;&gt;"",SUM('CBL Score Standard'!$D84:$E84),IF(E28&lt;&gt;"",SUM('CBL Score Standard'!$D84:$F84),IF(F28&lt;&gt;"",SUM('CBL Score Standard'!$D84:$G84),IF(G28&lt;&gt;"",SUM('CBL Score Standard'!$D84:$H84,0))))))</f>
        <v>0</v>
      </c>
      <c r="K28" s="372"/>
      <c r="L28" s="372"/>
      <c r="M28" s="104" t="s">
        <v>6</v>
      </c>
      <c r="N28" s="36" t="s">
        <v>55</v>
      </c>
      <c r="O28" s="87" t="s">
        <v>194</v>
      </c>
      <c r="P28" s="47">
        <v>43544</v>
      </c>
      <c r="Q28" s="254" t="s">
        <v>649</v>
      </c>
      <c r="R28" s="254" t="s">
        <v>650</v>
      </c>
      <c r="S28" s="36" t="s">
        <v>701</v>
      </c>
      <c r="T28" s="83"/>
      <c r="U28" s="83"/>
      <c r="V28" s="83"/>
      <c r="W28" s="83"/>
      <c r="X28" s="83"/>
      <c r="Y28" s="46" t="s">
        <v>195</v>
      </c>
      <c r="Z28" s="259">
        <f t="shared" si="1"/>
        <v>0</v>
      </c>
      <c r="AA28" s="260"/>
      <c r="AB28" s="260"/>
      <c r="AC28" s="260"/>
      <c r="AD28" s="260"/>
      <c r="AE28" s="258"/>
      <c r="AF28" s="258"/>
      <c r="AG28" s="258"/>
      <c r="AH28" s="258"/>
      <c r="AI28" s="258"/>
      <c r="AJ28" s="258"/>
    </row>
    <row r="29" spans="1:36" ht="27.6" x14ac:dyDescent="0.3">
      <c r="A29" s="110" t="s">
        <v>59</v>
      </c>
      <c r="B29" s="99" t="s">
        <v>683</v>
      </c>
      <c r="C29" s="100"/>
      <c r="D29" s="100"/>
      <c r="E29" s="24"/>
      <c r="F29" s="24"/>
      <c r="G29" s="24"/>
      <c r="H29" s="109" t="b">
        <f>IF(C29&lt;&gt;"",'CBL Score Standard'!$D85,IF(D29&lt;&gt;"",SUM('CBL Score Standard'!$D85:$E85),IF(E29&lt;&gt;"",SUM('CBL Score Standard'!$D85:$F85),IF(F29&lt;&gt;"",SUM('CBL Score Standard'!$D85:$G85),IF(G29&lt;&gt;"",SUM('CBL Score Standard'!$D85:$H85,0))))))</f>
        <v>0</v>
      </c>
      <c r="K29" s="372"/>
      <c r="L29" s="372"/>
      <c r="M29" s="104" t="s">
        <v>6</v>
      </c>
      <c r="N29" s="36" t="s">
        <v>55</v>
      </c>
      <c r="O29" s="87" t="s">
        <v>196</v>
      </c>
      <c r="P29" s="140" t="s">
        <v>145</v>
      </c>
      <c r="Q29" s="254" t="s">
        <v>651</v>
      </c>
      <c r="R29" s="254" t="s">
        <v>652</v>
      </c>
      <c r="S29" s="36" t="s">
        <v>701</v>
      </c>
      <c r="T29" s="83"/>
      <c r="U29" s="83"/>
      <c r="V29" s="83"/>
      <c r="W29" s="83"/>
      <c r="X29" s="83"/>
      <c r="Y29" s="46" t="s">
        <v>197</v>
      </c>
      <c r="Z29" s="259">
        <f t="shared" si="1"/>
        <v>0</v>
      </c>
      <c r="AA29" s="260"/>
      <c r="AB29" s="260"/>
      <c r="AC29" s="260"/>
      <c r="AD29" s="260"/>
      <c r="AE29" s="258"/>
      <c r="AF29" s="258"/>
      <c r="AG29" s="258"/>
      <c r="AH29" s="258"/>
      <c r="AI29" s="258"/>
      <c r="AJ29" s="258"/>
    </row>
    <row r="30" spans="1:36" x14ac:dyDescent="0.3">
      <c r="A30" s="110" t="s">
        <v>149</v>
      </c>
      <c r="B30" s="99" t="s">
        <v>149</v>
      </c>
      <c r="C30" s="24"/>
      <c r="D30" s="24"/>
      <c r="E30" s="24"/>
      <c r="F30" s="24"/>
      <c r="G30" s="24"/>
      <c r="H30" s="109" t="b">
        <f>IF(C30&lt;&gt;"",'CBL Score Standard'!$D86,IF(D30&lt;&gt;"",SUM('CBL Score Standard'!$D86:$E86),IF(E30&lt;&gt;"",SUM('CBL Score Standard'!$D86:$F86),IF(F30&lt;&gt;"",SUM('CBL Score Standard'!$D86:$G86),IF(G30&lt;&gt;"",SUM('CBL Score Standard'!$D86:$H86,0))))))</f>
        <v>0</v>
      </c>
      <c r="K30" s="372"/>
      <c r="L30" s="372"/>
      <c r="M30" s="104" t="s">
        <v>6</v>
      </c>
      <c r="N30" s="36" t="s">
        <v>55</v>
      </c>
      <c r="O30" s="87" t="s">
        <v>198</v>
      </c>
      <c r="P30" s="141"/>
      <c r="Q30" s="39" t="s">
        <v>199</v>
      </c>
      <c r="R30" s="45" t="s">
        <v>200</v>
      </c>
      <c r="S30" s="36" t="s">
        <v>701</v>
      </c>
      <c r="T30" s="83"/>
      <c r="U30" s="83"/>
      <c r="V30" s="83"/>
      <c r="W30" s="83"/>
      <c r="X30" s="83"/>
      <c r="Y30" s="49" t="s">
        <v>201</v>
      </c>
      <c r="Z30" s="259">
        <f t="shared" si="1"/>
        <v>0</v>
      </c>
      <c r="AA30" s="260"/>
      <c r="AB30" s="260"/>
      <c r="AC30" s="260"/>
      <c r="AD30" s="260"/>
      <c r="AE30" s="258"/>
      <c r="AF30" s="258"/>
      <c r="AG30" s="258"/>
      <c r="AH30" s="258"/>
      <c r="AI30" s="258"/>
      <c r="AJ30" s="258"/>
    </row>
    <row r="31" spans="1:36"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72"/>
      <c r="L31" s="372"/>
      <c r="M31" s="104" t="s">
        <v>6</v>
      </c>
      <c r="N31" s="36" t="s">
        <v>55</v>
      </c>
      <c r="O31" s="87" t="s">
        <v>202</v>
      </c>
      <c r="P31" s="47">
        <v>43629</v>
      </c>
      <c r="Q31" s="39" t="s">
        <v>384</v>
      </c>
      <c r="R31" s="45" t="s">
        <v>385</v>
      </c>
      <c r="S31" s="36" t="s">
        <v>701</v>
      </c>
      <c r="T31" s="83"/>
      <c r="U31" s="83"/>
      <c r="V31" s="83"/>
      <c r="W31" s="83"/>
      <c r="X31" s="83"/>
      <c r="Y31" s="49" t="s">
        <v>203</v>
      </c>
      <c r="Z31" s="259">
        <f t="shared" si="1"/>
        <v>0</v>
      </c>
      <c r="AA31" s="260"/>
      <c r="AB31" s="260"/>
      <c r="AC31" s="260"/>
      <c r="AD31" s="260"/>
      <c r="AE31" s="258"/>
      <c r="AF31" s="258"/>
      <c r="AG31" s="258"/>
      <c r="AH31" s="258"/>
      <c r="AI31" s="258"/>
      <c r="AJ31" s="258"/>
    </row>
    <row r="32" spans="1:36" ht="26.4" x14ac:dyDescent="0.3">
      <c r="A32" s="110" t="s">
        <v>31</v>
      </c>
      <c r="B32" s="99" t="s">
        <v>660</v>
      </c>
      <c r="C32" s="24"/>
      <c r="D32" s="24"/>
      <c r="E32" s="24"/>
      <c r="F32" s="24"/>
      <c r="G32" s="24"/>
      <c r="H32" s="109" t="b">
        <f>IF(C32&lt;&gt;"",'CBL Score Standard'!$D88,IF(D32&lt;&gt;"",SUM('CBL Score Standard'!$D88:$E88),IF(E32&lt;&gt;"",SUM('CBL Score Standard'!$D88:$F88),IF(F32&lt;&gt;"",SUM('CBL Score Standard'!$D88:$G88),IF(G32&lt;&gt;"",SUM('CBL Score Standard'!$D88:$H88,0))))))</f>
        <v>0</v>
      </c>
      <c r="K32" s="372"/>
      <c r="L32" s="372"/>
      <c r="M32" s="104" t="s">
        <v>6</v>
      </c>
      <c r="N32" s="36" t="s">
        <v>56</v>
      </c>
      <c r="O32" s="87" t="s">
        <v>427</v>
      </c>
      <c r="P32" s="47">
        <v>43613</v>
      </c>
      <c r="Q32" s="39" t="s">
        <v>167</v>
      </c>
      <c r="R32" s="45" t="s">
        <v>204</v>
      </c>
      <c r="S32" s="36" t="s">
        <v>701</v>
      </c>
      <c r="T32" s="385" t="s">
        <v>72</v>
      </c>
      <c r="U32" s="185">
        <v>44048</v>
      </c>
      <c r="V32" s="214" t="s">
        <v>374</v>
      </c>
      <c r="W32" s="83"/>
      <c r="X32" s="83"/>
      <c r="Y32" s="46" t="s">
        <v>205</v>
      </c>
      <c r="Z32" s="259">
        <f t="shared" si="1"/>
        <v>0</v>
      </c>
      <c r="AA32" s="260"/>
      <c r="AB32" s="260"/>
      <c r="AC32" s="260"/>
      <c r="AD32" s="260"/>
      <c r="AE32" s="258"/>
      <c r="AF32" s="258"/>
      <c r="AG32" s="258"/>
      <c r="AH32" s="258"/>
      <c r="AI32" s="258"/>
      <c r="AJ32" s="258"/>
    </row>
    <row r="33" spans="1:36" x14ac:dyDescent="0.3">
      <c r="A33" s="110" t="s">
        <v>31</v>
      </c>
      <c r="B33" s="99" t="s">
        <v>175</v>
      </c>
      <c r="C33" s="100"/>
      <c r="D33" s="24" t="s">
        <v>77</v>
      </c>
      <c r="E33" s="129"/>
      <c r="F33" s="24"/>
      <c r="G33" s="24"/>
      <c r="H33" s="109">
        <f>IF(C33&lt;&gt;"",'CBL Score Standard'!$D89,IF(D33&lt;&gt;"",SUM('CBL Score Standard'!$D89:$E89),IF(E33&lt;&gt;"",SUM('CBL Score Standard'!$D89:$F89),IF(F33&lt;&gt;"",SUM('CBL Score Standard'!$D89:$G89),IF(G33&lt;&gt;"",SUM('CBL Score Standard'!$D89:$H89,0))))))</f>
        <v>0.13852813852813853</v>
      </c>
      <c r="K33" s="372"/>
      <c r="L33" s="372"/>
      <c r="M33" s="104" t="s">
        <v>6</v>
      </c>
      <c r="N33" s="36" t="s">
        <v>0</v>
      </c>
      <c r="O33" s="87" t="s">
        <v>426</v>
      </c>
      <c r="P33" s="39" t="s">
        <v>145</v>
      </c>
      <c r="Q33" s="39" t="s">
        <v>206</v>
      </c>
      <c r="R33" s="40" t="s">
        <v>206</v>
      </c>
      <c r="S33" s="36" t="s">
        <v>701</v>
      </c>
      <c r="T33" s="83"/>
      <c r="U33" s="83"/>
      <c r="V33" s="83"/>
      <c r="W33" s="83"/>
      <c r="X33" s="83"/>
      <c r="Y33" s="41"/>
      <c r="Z33" s="259">
        <f t="shared" si="1"/>
        <v>0</v>
      </c>
      <c r="AA33" s="260"/>
      <c r="AB33" s="260"/>
      <c r="AC33" s="260"/>
      <c r="AD33" s="260"/>
      <c r="AE33" s="258"/>
      <c r="AF33" s="258"/>
      <c r="AG33" s="258"/>
      <c r="AH33" s="258"/>
      <c r="AI33" s="258"/>
      <c r="AJ33" s="258"/>
    </row>
    <row r="34" spans="1:36" x14ac:dyDescent="0.3">
      <c r="A34" s="110" t="s">
        <v>46</v>
      </c>
      <c r="B34" s="99" t="s">
        <v>171</v>
      </c>
      <c r="C34" s="100"/>
      <c r="D34" s="24" t="s">
        <v>77</v>
      </c>
      <c r="E34" s="129"/>
      <c r="F34" s="24"/>
      <c r="G34" s="24"/>
      <c r="H34" s="109">
        <f>IF(C34&lt;&gt;"",'CBL Score Standard'!$D90,IF(D34&lt;&gt;"",SUM('CBL Score Standard'!$D90:$E90),IF(E34&lt;&gt;"",SUM('CBL Score Standard'!$D90:$F90),IF(F34&lt;&gt;"",SUM('CBL Score Standard'!$D90:$G90),IF(G34&lt;&gt;"",SUM('CBL Score Standard'!$D90:$H90,0))))))</f>
        <v>4.7619047619047616E-2</v>
      </c>
      <c r="K34" s="372"/>
      <c r="L34" s="372"/>
      <c r="M34" s="104" t="s">
        <v>6</v>
      </c>
      <c r="N34" s="36" t="s">
        <v>53</v>
      </c>
      <c r="O34" s="90" t="s">
        <v>371</v>
      </c>
      <c r="P34" s="39" t="s">
        <v>145</v>
      </c>
      <c r="Q34" s="39" t="s">
        <v>164</v>
      </c>
      <c r="R34" s="45" t="s">
        <v>207</v>
      </c>
      <c r="S34" s="36" t="s">
        <v>701</v>
      </c>
      <c r="T34" s="83"/>
      <c r="U34" s="83"/>
      <c r="V34" s="83"/>
      <c r="W34" s="83"/>
      <c r="X34" s="83"/>
      <c r="Y34" s="49" t="s">
        <v>208</v>
      </c>
      <c r="Z34" s="259">
        <f t="shared" si="1"/>
        <v>0</v>
      </c>
      <c r="AA34" s="260"/>
      <c r="AB34" s="260"/>
      <c r="AC34" s="260"/>
      <c r="AD34" s="260"/>
      <c r="AE34" s="258"/>
      <c r="AF34" s="258"/>
      <c r="AG34" s="258"/>
      <c r="AH34" s="258"/>
      <c r="AI34" s="258"/>
      <c r="AJ34" s="258"/>
    </row>
    <row r="35" spans="1:36" ht="28.8"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73"/>
      <c r="L35" s="373"/>
      <c r="M35" s="104" t="s">
        <v>6</v>
      </c>
      <c r="N35" s="36" t="s">
        <v>54</v>
      </c>
      <c r="O35" s="87" t="s">
        <v>345</v>
      </c>
      <c r="P35" s="47">
        <v>43644</v>
      </c>
      <c r="Q35" s="39" t="s">
        <v>209</v>
      </c>
      <c r="R35" s="45" t="s">
        <v>210</v>
      </c>
      <c r="S35" s="36" t="s">
        <v>701</v>
      </c>
      <c r="T35" s="83"/>
      <c r="U35" s="83"/>
      <c r="V35" s="83"/>
      <c r="W35" s="83"/>
      <c r="X35" s="83"/>
      <c r="Y35" s="250" t="s">
        <v>629</v>
      </c>
      <c r="Z35" s="259">
        <f t="shared" si="1"/>
        <v>0</v>
      </c>
      <c r="AA35" s="260"/>
      <c r="AB35" s="260"/>
      <c r="AC35" s="260"/>
      <c r="AD35" s="260"/>
      <c r="AE35" s="258"/>
      <c r="AF35" s="258"/>
      <c r="AG35" s="258"/>
      <c r="AH35" s="258"/>
      <c r="AI35" s="258"/>
      <c r="AJ35" s="258"/>
    </row>
    <row r="36" spans="1:36" x14ac:dyDescent="0.3">
      <c r="A36" s="110" t="s">
        <v>54</v>
      </c>
      <c r="B36" s="99" t="s">
        <v>425</v>
      </c>
      <c r="C36" s="24"/>
      <c r="D36" s="24"/>
      <c r="E36" s="24"/>
      <c r="F36" s="24"/>
      <c r="G36" s="24"/>
      <c r="H36" s="109" t="b">
        <f>IF(C36&lt;&gt;"",'CBL Score Standard'!$D92,IF(D36&lt;&gt;"",SUM('CBL Score Standard'!$D92:$E92),IF(E36&lt;&gt;"",SUM('CBL Score Standard'!$D92:$F92),IF(F36&lt;&gt;"",SUM('CBL Score Standard'!$D92:$G92),IF(G36&lt;&gt;"",SUM('CBL Score Standard'!$D92:$H92,0))))))</f>
        <v>0</v>
      </c>
      <c r="K36" s="3"/>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c r="F37" s="24"/>
      <c r="G37" s="24"/>
      <c r="H37" s="109" t="b">
        <f>IF(C37&lt;&gt;"",'CBL Score Standard'!$D93,IF(D37&lt;&gt;"",SUM('CBL Score Standard'!$D93:$E93),IF(E37&lt;&gt;"",SUM('CBL Score Standard'!$D93:$F93),IF(F37&lt;&gt;"",SUM('CBL Score Standard'!$D93:$G93),IF(G37&lt;&gt;"",SUM('CBL Score Standard'!$D93:$H93,0))))))</f>
        <v>0</v>
      </c>
      <c r="K37" s="1173" t="s">
        <v>211</v>
      </c>
      <c r="L37" s="1174"/>
      <c r="M37" s="1174"/>
      <c r="N37" s="1174"/>
      <c r="O37" s="1174"/>
      <c r="P37" s="1174"/>
      <c r="Q37" s="1174"/>
      <c r="R37" s="1174"/>
      <c r="S37" s="1174"/>
      <c r="T37" s="1174"/>
      <c r="U37" s="1174"/>
      <c r="V37" s="1174"/>
      <c r="W37" s="1174"/>
      <c r="X37" s="1174"/>
      <c r="Y37" s="365"/>
      <c r="Z37" s="263"/>
      <c r="AA37" s="365"/>
      <c r="AB37" s="365"/>
      <c r="AC37" s="365"/>
      <c r="AD37" s="365"/>
      <c r="AE37" s="365"/>
      <c r="AF37" s="365"/>
      <c r="AG37" s="365"/>
      <c r="AH37" s="365"/>
      <c r="AI37" s="365"/>
      <c r="AJ37" s="365"/>
    </row>
    <row r="38" spans="1:36" ht="27.6" x14ac:dyDescent="0.3">
      <c r="A38" s="110" t="s">
        <v>54</v>
      </c>
      <c r="B38" s="99" t="s">
        <v>231</v>
      </c>
      <c r="C38" s="100"/>
      <c r="D38" s="100"/>
      <c r="E38" s="24"/>
      <c r="F38" s="24"/>
      <c r="G38" s="24"/>
      <c r="H38" s="109" t="b">
        <f>IF(C38&lt;&gt;"",'CBL Score Standard'!$D94,IF(D38&lt;&gt;"",SUM('CBL Score Standard'!$D94:$E94),IF(E38&lt;&gt;"",SUM('CBL Score Standard'!$D94:$F94),IF(F38&lt;&gt;"",SUM('CBL Score Standard'!$D94:$G94),IF(G38&lt;&gt;"",SUM('CBL Score Standard'!$D94:$H94,0))))))</f>
        <v>0</v>
      </c>
      <c r="K38" s="368" t="s">
        <v>133</v>
      </c>
      <c r="L38" s="368" t="s">
        <v>91</v>
      </c>
      <c r="M38" s="1182" t="s">
        <v>75</v>
      </c>
      <c r="N38" s="1184" t="s">
        <v>134</v>
      </c>
      <c r="O38" s="364" t="s">
        <v>135</v>
      </c>
      <c r="P38" s="368" t="s">
        <v>136</v>
      </c>
      <c r="Q38" s="368" t="s">
        <v>137</v>
      </c>
      <c r="R38" s="368" t="s">
        <v>138</v>
      </c>
      <c r="S38" s="374" t="s">
        <v>139</v>
      </c>
      <c r="T38" s="367" t="s">
        <v>344</v>
      </c>
      <c r="U38" s="367" t="s">
        <v>342</v>
      </c>
      <c r="V38" s="367" t="s">
        <v>343</v>
      </c>
      <c r="W38" s="367" t="s">
        <v>375</v>
      </c>
      <c r="X38" s="367" t="s">
        <v>376</v>
      </c>
      <c r="Y38" s="368" t="s">
        <v>140</v>
      </c>
      <c r="Z38" s="1186" t="s">
        <v>667</v>
      </c>
      <c r="AA38" s="1172" t="s">
        <v>666</v>
      </c>
      <c r="AB38" s="1172"/>
      <c r="AC38" s="1172" t="s">
        <v>668</v>
      </c>
      <c r="AD38" s="1172"/>
      <c r="AE38" s="1172" t="s">
        <v>669</v>
      </c>
      <c r="AF38" s="1172"/>
      <c r="AG38" s="1172" t="s">
        <v>670</v>
      </c>
      <c r="AH38" s="1172"/>
      <c r="AI38" s="1172" t="s">
        <v>671</v>
      </c>
      <c r="AJ38" s="1172"/>
    </row>
    <row r="39" spans="1:36" ht="27.6" x14ac:dyDescent="0.3">
      <c r="A39" s="110" t="s">
        <v>53</v>
      </c>
      <c r="B39" s="99" t="s">
        <v>371</v>
      </c>
      <c r="C39" s="100"/>
      <c r="D39" s="117"/>
      <c r="E39" s="117"/>
      <c r="F39" s="24"/>
      <c r="G39" s="24"/>
      <c r="H39" s="109" t="b">
        <f>IF(C39&lt;&gt;"",'CBL Score Standard'!$D95,IF(D39&lt;&gt;"",SUM('CBL Score Standard'!$D95:$E95),IF(E39&lt;&gt;"",SUM('CBL Score Standard'!$D95:$F95),IF(F39&lt;&gt;"",SUM('CBL Score Standard'!$D95:$G95),IF(G39&lt;&gt;"",SUM('CBL Score Standard'!$D95:$H95,0))))))</f>
        <v>0</v>
      </c>
      <c r="K39" s="369"/>
      <c r="L39" s="369"/>
      <c r="M39" s="1183"/>
      <c r="N39" s="1190"/>
      <c r="O39" s="366"/>
      <c r="P39" s="35" t="s">
        <v>141</v>
      </c>
      <c r="Q39" s="369"/>
      <c r="R39" s="369"/>
      <c r="S39" s="375"/>
      <c r="T39" s="367"/>
      <c r="U39" s="367"/>
      <c r="V39" s="367"/>
      <c r="W39" s="367"/>
      <c r="X39" s="367"/>
      <c r="Y39" s="369"/>
      <c r="Z39" s="1187"/>
      <c r="AA39" s="363" t="s">
        <v>672</v>
      </c>
      <c r="AB39" s="363" t="s">
        <v>673</v>
      </c>
      <c r="AC39" s="363" t="s">
        <v>672</v>
      </c>
      <c r="AD39" s="363" t="s">
        <v>673</v>
      </c>
      <c r="AE39" s="363" t="s">
        <v>672</v>
      </c>
      <c r="AF39" s="363" t="s">
        <v>673</v>
      </c>
      <c r="AG39" s="363" t="s">
        <v>672</v>
      </c>
      <c r="AH39" s="363" t="s">
        <v>673</v>
      </c>
      <c r="AI39" s="363" t="s">
        <v>672</v>
      </c>
      <c r="AJ39" s="363" t="s">
        <v>673</v>
      </c>
    </row>
    <row r="40" spans="1:36" x14ac:dyDescent="0.3">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371" t="s">
        <v>142</v>
      </c>
      <c r="L40" s="371" t="s">
        <v>143</v>
      </c>
      <c r="M40" s="104" t="s">
        <v>7</v>
      </c>
      <c r="N40" s="36" t="s">
        <v>56</v>
      </c>
      <c r="O40" s="87" t="s">
        <v>663</v>
      </c>
      <c r="P40" s="140" t="s">
        <v>145</v>
      </c>
      <c r="Q40" s="39" t="s">
        <v>212</v>
      </c>
      <c r="R40" s="45" t="s">
        <v>213</v>
      </c>
      <c r="S40" s="36" t="s">
        <v>701</v>
      </c>
      <c r="T40" s="385" t="s">
        <v>72</v>
      </c>
      <c r="U40" s="180">
        <v>44029</v>
      </c>
      <c r="V40" s="214" t="s">
        <v>374</v>
      </c>
      <c r="W40" s="83"/>
      <c r="X40" s="83"/>
      <c r="Y40" s="46" t="s">
        <v>214</v>
      </c>
      <c r="Z40" s="259">
        <f t="shared" ref="Z40:Z55" si="2">DATEDIF(AA40,AB40,"m")/12+DATEDIF(AC40,AD40,"m")/12+DATEDIF(AE40,AF40,"m")/12+DATEDIF(AG40,AH40,"m")/12+DATEDIF(AI40,AJ40,"m")/12</f>
        <v>0</v>
      </c>
      <c r="AA40" s="260"/>
      <c r="AB40" s="260"/>
      <c r="AC40" s="260"/>
      <c r="AD40" s="260"/>
      <c r="AE40" s="258"/>
      <c r="AF40" s="258"/>
      <c r="AG40" s="258"/>
      <c r="AH40" s="258"/>
      <c r="AI40" s="258"/>
      <c r="AJ40" s="258"/>
    </row>
    <row r="41" spans="1:36"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72"/>
      <c r="L41" s="372"/>
      <c r="M41" s="104" t="s">
        <v>7</v>
      </c>
      <c r="N41" s="36" t="s">
        <v>56</v>
      </c>
      <c r="O41" s="87" t="s">
        <v>215</v>
      </c>
      <c r="P41" s="142"/>
      <c r="Q41" s="39" t="s">
        <v>164</v>
      </c>
      <c r="R41" s="45" t="s">
        <v>207</v>
      </c>
      <c r="S41" s="36" t="s">
        <v>701</v>
      </c>
      <c r="T41" s="84" t="s">
        <v>73</v>
      </c>
      <c r="U41" s="180"/>
      <c r="V41" s="214"/>
      <c r="W41" s="83"/>
      <c r="X41" s="83"/>
      <c r="Y41" s="49" t="s">
        <v>216</v>
      </c>
      <c r="Z41" s="259">
        <f t="shared" si="2"/>
        <v>0</v>
      </c>
      <c r="AA41" s="260"/>
      <c r="AB41" s="260"/>
      <c r="AC41" s="260"/>
      <c r="AD41" s="260"/>
      <c r="AE41" s="258"/>
      <c r="AF41" s="258"/>
      <c r="AG41" s="258"/>
      <c r="AH41" s="258"/>
      <c r="AI41" s="258"/>
      <c r="AJ41" s="258"/>
    </row>
    <row r="42" spans="1:36" ht="12.75" customHeight="1"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72"/>
      <c r="L42" s="372"/>
      <c r="M42" s="104" t="s">
        <v>7</v>
      </c>
      <c r="N42" s="36" t="s">
        <v>55</v>
      </c>
      <c r="O42" s="91" t="s">
        <v>664</v>
      </c>
      <c r="P42" s="142"/>
      <c r="Q42" s="254" t="s">
        <v>653</v>
      </c>
      <c r="R42" s="254" t="s">
        <v>654</v>
      </c>
      <c r="S42" s="36" t="s">
        <v>701</v>
      </c>
      <c r="T42" s="83"/>
      <c r="U42" s="180"/>
      <c r="V42" s="214"/>
      <c r="W42" s="83"/>
      <c r="X42" s="83"/>
      <c r="Y42" s="52" t="s">
        <v>249</v>
      </c>
      <c r="Z42" s="259">
        <f t="shared" si="2"/>
        <v>0</v>
      </c>
      <c r="AA42" s="260"/>
      <c r="AB42" s="260"/>
      <c r="AC42" s="260"/>
      <c r="AD42" s="260"/>
      <c r="AE42" s="258"/>
      <c r="AF42" s="258"/>
      <c r="AG42" s="258"/>
      <c r="AH42" s="258"/>
      <c r="AI42" s="258"/>
      <c r="AJ42" s="258"/>
    </row>
    <row r="43" spans="1:36" ht="27.6" x14ac:dyDescent="0.3">
      <c r="A43" s="110" t="s">
        <v>0</v>
      </c>
      <c r="B43" s="99" t="s">
        <v>426</v>
      </c>
      <c r="C43" s="100"/>
      <c r="D43" s="24"/>
      <c r="E43" s="24"/>
      <c r="F43" s="24"/>
      <c r="G43" s="24"/>
      <c r="H43" s="109" t="b">
        <f>IF(C43&lt;&gt;"",'CBL Score Standard'!$D99,IF(D43&lt;&gt;"",SUM('CBL Score Standard'!$D99:$E99),IF(E43&lt;&gt;"",SUM('CBL Score Standard'!$D99:$F99),IF(F43&lt;&gt;"",SUM('CBL Score Standard'!$D99:$G99),IF(G43&lt;&gt;"",SUM('CBL Score Standard'!$D99:$H99,0))))))</f>
        <v>0</v>
      </c>
      <c r="K43" s="372"/>
      <c r="L43" s="372"/>
      <c r="M43" s="104" t="s">
        <v>7</v>
      </c>
      <c r="N43" s="36" t="s">
        <v>55</v>
      </c>
      <c r="O43" s="87" t="s">
        <v>448</v>
      </c>
      <c r="P43" s="141"/>
      <c r="Q43" s="254" t="s">
        <v>655</v>
      </c>
      <c r="R43" s="254" t="s">
        <v>656</v>
      </c>
      <c r="S43" s="36" t="s">
        <v>701</v>
      </c>
      <c r="T43" s="385" t="s">
        <v>72</v>
      </c>
      <c r="U43" s="180">
        <v>44111</v>
      </c>
      <c r="V43" s="214" t="s">
        <v>374</v>
      </c>
      <c r="W43" s="83"/>
      <c r="X43" s="83"/>
      <c r="Y43" s="49" t="s">
        <v>219</v>
      </c>
      <c r="Z43" s="259">
        <f t="shared" si="2"/>
        <v>0</v>
      </c>
      <c r="AA43" s="260"/>
      <c r="AB43" s="260"/>
      <c r="AC43" s="260"/>
      <c r="AD43" s="260"/>
      <c r="AE43" s="258"/>
      <c r="AF43" s="258"/>
      <c r="AG43" s="258"/>
      <c r="AH43" s="258"/>
      <c r="AI43" s="258"/>
      <c r="AJ43" s="258"/>
    </row>
    <row r="44" spans="1:36" ht="26.4" x14ac:dyDescent="0.3">
      <c r="A44" s="110" t="s">
        <v>41</v>
      </c>
      <c r="B44" s="99" t="s">
        <v>450</v>
      </c>
      <c r="C44" s="24"/>
      <c r="D44" s="24" t="s">
        <v>77</v>
      </c>
      <c r="E44" s="24"/>
      <c r="F44" s="24"/>
      <c r="G44" s="24"/>
      <c r="H44" s="109">
        <f>IF(C44&lt;&gt;"",'CBL Score Standard'!$D100,IF(D44&lt;&gt;"",SUM('CBL Score Standard'!$D100:$E100),IF(E44&lt;&gt;"",SUM('CBL Score Standard'!$D100:$F100),IF(F44&lt;&gt;"",SUM('CBL Score Standard'!$D100:$G100),IF(G44&lt;&gt;"",SUM('CBL Score Standard'!$D100:$H100,0))))))</f>
        <v>0.13852813852813853</v>
      </c>
      <c r="K44" s="372"/>
      <c r="L44" s="372"/>
      <c r="M44" s="104" t="s">
        <v>7</v>
      </c>
      <c r="N44" s="36" t="s">
        <v>55</v>
      </c>
      <c r="O44" s="87" t="s">
        <v>185</v>
      </c>
      <c r="P44" s="371" t="s">
        <v>145</v>
      </c>
      <c r="Q44" s="254" t="s">
        <v>220</v>
      </c>
      <c r="R44" s="254" t="s">
        <v>270</v>
      </c>
      <c r="S44" s="36" t="s">
        <v>701</v>
      </c>
      <c r="T44" s="83"/>
      <c r="U44" s="83"/>
      <c r="V44" s="83"/>
      <c r="W44" s="83"/>
      <c r="X44" s="83"/>
      <c r="Y44" s="49" t="s">
        <v>186</v>
      </c>
      <c r="Z44" s="259">
        <f t="shared" si="2"/>
        <v>0</v>
      </c>
      <c r="AA44" s="260"/>
      <c r="AB44" s="260"/>
      <c r="AC44" s="260"/>
      <c r="AD44" s="260"/>
      <c r="AE44" s="258"/>
      <c r="AF44" s="258"/>
      <c r="AG44" s="258"/>
      <c r="AH44" s="258"/>
      <c r="AI44" s="258"/>
      <c r="AJ44" s="258"/>
    </row>
    <row r="45" spans="1:36" ht="27.6" x14ac:dyDescent="0.3">
      <c r="A45" s="110" t="s">
        <v>41</v>
      </c>
      <c r="B45" s="99" t="s">
        <v>178</v>
      </c>
      <c r="C45" s="100"/>
      <c r="D45" s="24" t="s">
        <v>77</v>
      </c>
      <c r="E45" s="129"/>
      <c r="F45" s="24"/>
      <c r="G45" s="24"/>
      <c r="H45" s="109">
        <f>IF(C45&lt;&gt;"",'CBL Score Standard'!$D101,IF(D45&lt;&gt;"",SUM('CBL Score Standard'!$D101:$E101),IF(E45&lt;&gt;"",SUM('CBL Score Standard'!$D101:$F101),IF(F45&lt;&gt;"",SUM('CBL Score Standard'!$D101:$G101),IF(G45&lt;&gt;"",SUM('CBL Score Standard'!$D101:$H101,0))))))</f>
        <v>4.7619047619047616E-2</v>
      </c>
      <c r="K45" s="372"/>
      <c r="L45" s="372"/>
      <c r="M45" s="104" t="s">
        <v>7</v>
      </c>
      <c r="N45" s="36" t="s">
        <v>55</v>
      </c>
      <c r="O45" s="87" t="s">
        <v>694</v>
      </c>
      <c r="P45" s="47">
        <v>43539</v>
      </c>
      <c r="Q45" s="254" t="s">
        <v>658</v>
      </c>
      <c r="R45" s="254" t="s">
        <v>657</v>
      </c>
      <c r="S45" s="36" t="s">
        <v>701</v>
      </c>
      <c r="T45" s="83"/>
      <c r="U45" s="83"/>
      <c r="V45" s="83"/>
      <c r="W45" s="83"/>
      <c r="X45" s="83"/>
      <c r="Y45" s="49" t="s">
        <v>186</v>
      </c>
      <c r="Z45" s="259">
        <f t="shared" si="2"/>
        <v>0</v>
      </c>
      <c r="AA45" s="260"/>
      <c r="AB45" s="260"/>
      <c r="AC45" s="260"/>
      <c r="AD45" s="260"/>
      <c r="AE45" s="258"/>
      <c r="AF45" s="258"/>
      <c r="AG45" s="258"/>
      <c r="AH45" s="258"/>
      <c r="AI45" s="258"/>
      <c r="AJ45" s="258"/>
    </row>
    <row r="46" spans="1:3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72"/>
      <c r="L46" s="372"/>
      <c r="M46" s="104" t="s">
        <v>7</v>
      </c>
      <c r="N46" s="36" t="s">
        <v>55</v>
      </c>
      <c r="O46" s="87" t="s">
        <v>665</v>
      </c>
      <c r="P46" s="47">
        <v>43607</v>
      </c>
      <c r="Q46" s="39" t="s">
        <v>221</v>
      </c>
      <c r="R46" s="45" t="s">
        <v>200</v>
      </c>
      <c r="S46" s="36" t="s">
        <v>701</v>
      </c>
      <c r="T46" s="83"/>
      <c r="U46" s="47"/>
      <c r="V46" s="83"/>
      <c r="W46" s="83"/>
      <c r="X46" s="83"/>
      <c r="Y46" s="46" t="s">
        <v>222</v>
      </c>
      <c r="Z46" s="259">
        <f t="shared" si="2"/>
        <v>0</v>
      </c>
      <c r="AA46" s="260"/>
      <c r="AB46" s="260"/>
      <c r="AC46" s="260"/>
      <c r="AD46" s="260"/>
      <c r="AE46" s="258"/>
      <c r="AF46" s="258"/>
      <c r="AG46" s="258"/>
      <c r="AH46" s="258"/>
      <c r="AI46" s="258"/>
      <c r="AJ46" s="258"/>
    </row>
    <row r="47" spans="1:36" x14ac:dyDescent="0.3">
      <c r="A47" s="110" t="s">
        <v>144</v>
      </c>
      <c r="B47" s="99" t="s">
        <v>372</v>
      </c>
      <c r="C47" s="24"/>
      <c r="D47" s="24"/>
      <c r="E47" s="24"/>
      <c r="F47" s="24"/>
      <c r="G47" s="24"/>
      <c r="H47" s="109" t="b">
        <f>IF(C47&lt;&gt;"",'CBL Score Standard'!$D103,IF(D47&lt;&gt;"",SUM('CBL Score Standard'!$D103:$E103),IF(E47&lt;&gt;"",SUM('CBL Score Standard'!$D103:$F103),IF(F47&lt;&gt;"",SUM('CBL Score Standard'!$D103:$G103),IF(G47&lt;&gt;"",SUM('CBL Score Standard'!$D103:$H103,0))))))</f>
        <v>0</v>
      </c>
      <c r="K47" s="372"/>
      <c r="L47" s="372"/>
      <c r="M47" s="104" t="s">
        <v>7</v>
      </c>
      <c r="N47" s="36" t="s">
        <v>53</v>
      </c>
      <c r="O47" s="87" t="s">
        <v>223</v>
      </c>
      <c r="P47" s="53">
        <v>43621</v>
      </c>
      <c r="Q47" s="38" t="s">
        <v>224</v>
      </c>
      <c r="R47" s="54" t="s">
        <v>225</v>
      </c>
      <c r="S47" s="36" t="s">
        <v>701</v>
      </c>
      <c r="T47" s="83"/>
      <c r="U47" s="83"/>
      <c r="V47" s="83"/>
      <c r="W47" s="83"/>
      <c r="X47" s="83"/>
      <c r="Y47" s="55" t="s">
        <v>632</v>
      </c>
      <c r="Z47" s="259">
        <f t="shared" si="2"/>
        <v>0</v>
      </c>
      <c r="AA47" s="260"/>
      <c r="AB47" s="260"/>
      <c r="AC47" s="260"/>
      <c r="AD47" s="260"/>
      <c r="AE47" s="258"/>
      <c r="AF47" s="258"/>
      <c r="AG47" s="258"/>
      <c r="AH47" s="258"/>
      <c r="AI47" s="258"/>
      <c r="AJ47" s="258"/>
    </row>
    <row r="48" spans="1:36" ht="39.6" x14ac:dyDescent="0.3">
      <c r="A48" s="110" t="s">
        <v>144</v>
      </c>
      <c r="B48" s="99" t="s">
        <v>373</v>
      </c>
      <c r="C48" s="24"/>
      <c r="D48" s="24"/>
      <c r="E48" s="24"/>
      <c r="F48" s="24"/>
      <c r="G48" s="24"/>
      <c r="H48" s="109" t="b">
        <f>IF(C48&lt;&gt;"",'CBL Score Standard'!$D104,IF(D48&lt;&gt;"",SUM('CBL Score Standard'!$D104:$E104),IF(E48&lt;&gt;"",SUM('CBL Score Standard'!$D104:$F104),IF(F48&lt;&gt;"",SUM('CBL Score Standard'!$D104:$G104),IF(G48&lt;&gt;"",SUM('CBL Score Standard'!$D104:$H104,0))))))</f>
        <v>0</v>
      </c>
      <c r="K48" s="372"/>
      <c r="L48" s="372"/>
      <c r="M48" s="104" t="s">
        <v>7</v>
      </c>
      <c r="N48" s="36" t="s">
        <v>53</v>
      </c>
      <c r="O48" s="87" t="s">
        <v>226</v>
      </c>
      <c r="P48" s="53">
        <v>43602</v>
      </c>
      <c r="Q48" s="38" t="s">
        <v>227</v>
      </c>
      <c r="R48" s="54" t="s">
        <v>228</v>
      </c>
      <c r="S48" s="36" t="s">
        <v>701</v>
      </c>
      <c r="T48" s="83"/>
      <c r="U48" s="83"/>
      <c r="V48" s="83"/>
      <c r="W48" s="83"/>
      <c r="X48" s="83"/>
      <c r="Y48" s="55" t="s">
        <v>633</v>
      </c>
      <c r="Z48" s="259">
        <f t="shared" si="2"/>
        <v>0</v>
      </c>
      <c r="AA48" s="260"/>
      <c r="AB48" s="260"/>
      <c r="AC48" s="260"/>
      <c r="AD48" s="260"/>
      <c r="AE48" s="258"/>
      <c r="AF48" s="258"/>
      <c r="AG48" s="258"/>
      <c r="AH48" s="258"/>
      <c r="AI48" s="258"/>
      <c r="AJ48" s="258"/>
    </row>
    <row r="49" spans="1:36" ht="27.6" x14ac:dyDescent="0.3">
      <c r="A49" s="110" t="s">
        <v>144</v>
      </c>
      <c r="B49" s="99" t="s">
        <v>452</v>
      </c>
      <c r="C49" s="24"/>
      <c r="D49" s="24"/>
      <c r="E49" s="24"/>
      <c r="F49" s="24"/>
      <c r="G49" s="24"/>
      <c r="H49" s="109" t="b">
        <f>IF(C49&lt;&gt;"",'CBL Score Standard'!$D105,IF(D49&lt;&gt;"",SUM('CBL Score Standard'!$D105:$E105),IF(E49&lt;&gt;"",SUM('CBL Score Standard'!$D105:$F105),IF(F49&lt;&gt;"",SUM('CBL Score Standard'!$D105:$G105),IF(G49&lt;&gt;"",SUM('CBL Score Standard'!$D105:$H105,0))))))</f>
        <v>0</v>
      </c>
      <c r="K49" s="372"/>
      <c r="L49" s="372"/>
      <c r="M49" s="104" t="s">
        <v>7</v>
      </c>
      <c r="N49" s="36" t="s">
        <v>59</v>
      </c>
      <c r="O49" s="89" t="s">
        <v>684</v>
      </c>
      <c r="P49" s="53">
        <v>43623</v>
      </c>
      <c r="Q49" s="38" t="s">
        <v>153</v>
      </c>
      <c r="R49" s="54" t="s">
        <v>156</v>
      </c>
      <c r="S49" s="36" t="s">
        <v>701</v>
      </c>
      <c r="T49" s="83"/>
      <c r="U49" s="181">
        <v>44039</v>
      </c>
      <c r="V49" s="214" t="s">
        <v>374</v>
      </c>
      <c r="W49" s="83"/>
      <c r="X49" s="83"/>
      <c r="Y49" s="55" t="s">
        <v>631</v>
      </c>
      <c r="Z49" s="259">
        <f t="shared" si="2"/>
        <v>0</v>
      </c>
      <c r="AA49" s="260"/>
      <c r="AB49" s="260"/>
      <c r="AC49" s="260"/>
      <c r="AD49" s="260"/>
      <c r="AE49" s="258"/>
      <c r="AF49" s="258"/>
      <c r="AG49" s="258"/>
      <c r="AH49" s="258"/>
      <c r="AI49" s="258"/>
      <c r="AJ49" s="258"/>
    </row>
    <row r="50" spans="1:36" ht="27.6" x14ac:dyDescent="0.3">
      <c r="A50" s="110" t="s">
        <v>144</v>
      </c>
      <c r="B50" s="99" t="s">
        <v>517</v>
      </c>
      <c r="C50" s="24"/>
      <c r="D50" s="24"/>
      <c r="E50" s="24"/>
      <c r="F50" s="24"/>
      <c r="G50" s="24"/>
      <c r="H50" s="109" t="b">
        <f>IF(C50&lt;&gt;"",'CBL Score Standard'!$D106,IF(D50&lt;&gt;"",SUM('CBL Score Standard'!$D106:$E106),IF(E50&lt;&gt;"",SUM('CBL Score Standard'!$D106:$F106),IF(F50&lt;&gt;"",SUM('CBL Score Standard'!$D106:$G106),IF(G50&lt;&gt;"",SUM('CBL Score Standard'!$D106:$H106,0))))))</f>
        <v>0</v>
      </c>
      <c r="K50" s="372"/>
      <c r="L50" s="372"/>
      <c r="M50" s="104" t="s">
        <v>7</v>
      </c>
      <c r="N50" s="36" t="s">
        <v>59</v>
      </c>
      <c r="O50" s="89" t="s">
        <v>683</v>
      </c>
      <c r="P50" s="53">
        <v>43623</v>
      </c>
      <c r="Q50" s="64" t="s">
        <v>153</v>
      </c>
      <c r="R50" s="382" t="s">
        <v>156</v>
      </c>
      <c r="S50" s="36" t="s">
        <v>701</v>
      </c>
      <c r="T50" s="83"/>
      <c r="U50" s="181"/>
      <c r="V50" s="214"/>
      <c r="W50" s="83"/>
      <c r="X50" s="83"/>
      <c r="Y50" s="55" t="s">
        <v>631</v>
      </c>
      <c r="Z50" s="259">
        <f t="shared" si="2"/>
        <v>0</v>
      </c>
      <c r="AA50" s="260"/>
      <c r="AB50" s="260"/>
      <c r="AC50" s="260"/>
      <c r="AD50" s="260"/>
      <c r="AE50" s="258"/>
      <c r="AF50" s="258"/>
      <c r="AG50" s="258"/>
      <c r="AH50" s="258"/>
      <c r="AI50" s="258"/>
      <c r="AJ50" s="258"/>
    </row>
    <row r="51" spans="1:36" ht="27.6" x14ac:dyDescent="0.3">
      <c r="A51" s="110" t="s">
        <v>144</v>
      </c>
      <c r="B51" s="99" t="s">
        <v>661</v>
      </c>
      <c r="C51" s="24"/>
      <c r="D51" s="24"/>
      <c r="E51" s="24"/>
      <c r="F51" s="24"/>
      <c r="G51" s="24"/>
      <c r="H51" s="109" t="b">
        <f>IF(C51&lt;&gt;"",'CBL Score Standard'!$D107,IF(D51&lt;&gt;"",SUM('CBL Score Standard'!$D107:$E107),IF(E51&lt;&gt;"",SUM('CBL Score Standard'!$D107:$F107),IF(F51&lt;&gt;"",SUM('CBL Score Standard'!$D107:$G107),IF(G51&lt;&gt;"",SUM('CBL Score Standard'!$D107:$H107,0))))))</f>
        <v>0</v>
      </c>
      <c r="K51" s="372"/>
      <c r="L51" s="372"/>
      <c r="M51" s="104" t="s">
        <v>7</v>
      </c>
      <c r="N51" s="36" t="s">
        <v>56</v>
      </c>
      <c r="O51" s="89" t="s">
        <v>67</v>
      </c>
      <c r="P51" s="381"/>
      <c r="Q51" s="384" t="s">
        <v>639</v>
      </c>
      <c r="R51" s="384" t="s">
        <v>640</v>
      </c>
      <c r="S51" s="36" t="s">
        <v>701</v>
      </c>
      <c r="T51" s="385" t="s">
        <v>72</v>
      </c>
      <c r="U51" s="999">
        <v>44117</v>
      </c>
      <c r="V51" s="83" t="s">
        <v>374</v>
      </c>
      <c r="W51" s="83"/>
      <c r="X51" s="83"/>
      <c r="Y51" s="55" t="s">
        <v>634</v>
      </c>
      <c r="Z51" s="259">
        <f t="shared" si="2"/>
        <v>0</v>
      </c>
      <c r="AA51" s="260"/>
      <c r="AB51" s="260"/>
      <c r="AC51" s="260"/>
      <c r="AD51" s="260"/>
      <c r="AE51" s="258"/>
      <c r="AF51" s="258"/>
      <c r="AG51" s="258"/>
      <c r="AH51" s="258"/>
      <c r="AI51" s="258"/>
      <c r="AJ51" s="258"/>
    </row>
    <row r="52" spans="1:36" ht="27.6" x14ac:dyDescent="0.3">
      <c r="A52" s="110" t="s">
        <v>144</v>
      </c>
      <c r="B52" s="99" t="s">
        <v>662</v>
      </c>
      <c r="C52" s="117"/>
      <c r="D52" s="117"/>
      <c r="E52" s="117"/>
      <c r="F52" s="24"/>
      <c r="G52" s="24"/>
      <c r="H52" s="109" t="b">
        <f>IF(C52&lt;&gt;"",'CBL Score Standard'!$D108,IF(D52&lt;&gt;"",SUM('CBL Score Standard'!$D108:$E108),IF(E52&lt;&gt;"",SUM('CBL Score Standard'!$D108:$F108),IF(F52&lt;&gt;"",SUM('CBL Score Standard'!$D108:$G108),IF(G52&lt;&gt;"",SUM('CBL Score Standard'!$D108:$H108,0))))))</f>
        <v>0</v>
      </c>
      <c r="K52" s="372"/>
      <c r="L52" s="372"/>
      <c r="M52" s="104" t="s">
        <v>7</v>
      </c>
      <c r="N52" s="36" t="s">
        <v>55</v>
      </c>
      <c r="O52" s="89" t="s">
        <v>1</v>
      </c>
      <c r="P52" s="381"/>
      <c r="Q52" s="384" t="s">
        <v>641</v>
      </c>
      <c r="R52" s="384" t="s">
        <v>318</v>
      </c>
      <c r="S52" s="36" t="s">
        <v>701</v>
      </c>
      <c r="T52" s="83" t="s">
        <v>73</v>
      </c>
      <c r="U52" s="83"/>
      <c r="V52" s="83"/>
      <c r="W52" s="83"/>
      <c r="X52" s="83"/>
      <c r="Y52" s="55" t="s">
        <v>635</v>
      </c>
      <c r="Z52" s="259">
        <f t="shared" si="2"/>
        <v>0</v>
      </c>
      <c r="AA52" s="260"/>
      <c r="AB52" s="260"/>
      <c r="AC52" s="260"/>
      <c r="AD52" s="260"/>
      <c r="AE52" s="258"/>
      <c r="AF52" s="258"/>
      <c r="AG52" s="258"/>
      <c r="AH52" s="258"/>
      <c r="AI52" s="258"/>
      <c r="AJ52" s="258"/>
    </row>
    <row r="53" spans="1:36" ht="28.8" x14ac:dyDescent="0.3">
      <c r="A53" s="110" t="s">
        <v>144</v>
      </c>
      <c r="B53" s="99" t="s">
        <v>187</v>
      </c>
      <c r="C53" s="100"/>
      <c r="D53" s="24"/>
      <c r="E53" s="24"/>
      <c r="F53" s="24"/>
      <c r="G53" s="24"/>
      <c r="H53" s="109" t="b">
        <f>IF(C53&lt;&gt;"",'CBL Score Standard'!$D109,IF(D53&lt;&gt;"",SUM('CBL Score Standard'!$D109:$E109),IF(E53&lt;&gt;"",SUM('CBL Score Standard'!$D109:$F109),IF(F53&lt;&gt;"",SUM('CBL Score Standard'!$D109:$G109),IF(G53&lt;&gt;"",SUM('CBL Score Standard'!$D109:$H109,0))))))</f>
        <v>0</v>
      </c>
      <c r="K53" s="372"/>
      <c r="L53" s="372"/>
      <c r="M53" s="104" t="s">
        <v>7</v>
      </c>
      <c r="N53" s="36" t="s">
        <v>56</v>
      </c>
      <c r="O53" s="89" t="s">
        <v>419</v>
      </c>
      <c r="P53" s="381">
        <v>43684</v>
      </c>
      <c r="Q53" s="88" t="s">
        <v>420</v>
      </c>
      <c r="R53" s="88" t="s">
        <v>420</v>
      </c>
      <c r="S53" s="36" t="s">
        <v>701</v>
      </c>
      <c r="T53" s="83"/>
      <c r="U53" s="181"/>
      <c r="V53" s="83"/>
      <c r="W53" s="83"/>
      <c r="X53" s="83"/>
      <c r="Y53" s="250" t="s">
        <v>630</v>
      </c>
      <c r="Z53" s="259">
        <f t="shared" si="2"/>
        <v>0</v>
      </c>
      <c r="AA53" s="260"/>
      <c r="AB53" s="260"/>
      <c r="AC53" s="260"/>
      <c r="AD53" s="260"/>
      <c r="AE53" s="258"/>
      <c r="AF53" s="258"/>
      <c r="AG53" s="258"/>
      <c r="AH53" s="258"/>
      <c r="AI53" s="258"/>
      <c r="AJ53" s="258"/>
    </row>
    <row r="54" spans="1:36" ht="26.4" x14ac:dyDescent="0.3">
      <c r="A54" s="110" t="s">
        <v>144</v>
      </c>
      <c r="B54" s="99" t="s">
        <v>188</v>
      </c>
      <c r="C54" s="100"/>
      <c r="D54" s="24"/>
      <c r="E54" s="24"/>
      <c r="F54" s="24"/>
      <c r="G54" s="24"/>
      <c r="H54" s="109" t="b">
        <f>IF(C54&lt;&gt;"",'CBL Score Standard'!$D110,IF(D54&lt;&gt;"",SUM('CBL Score Standard'!$D110:$E110),IF(E54&lt;&gt;"",SUM('CBL Score Standard'!$D110:$F110),IF(F54&lt;&gt;"",SUM('CBL Score Standard'!$D110:$G110),IF(G54&lt;&gt;"",SUM('CBL Score Standard'!$D110:$H110,0))))))</f>
        <v>0</v>
      </c>
      <c r="K54" s="372"/>
      <c r="L54" s="372"/>
      <c r="M54" s="104" t="s">
        <v>7</v>
      </c>
      <c r="N54" s="36" t="s">
        <v>56</v>
      </c>
      <c r="O54" s="89" t="s">
        <v>421</v>
      </c>
      <c r="P54" s="37" t="s">
        <v>230</v>
      </c>
      <c r="Q54" s="65" t="s">
        <v>230</v>
      </c>
      <c r="R54" s="383" t="s">
        <v>230</v>
      </c>
      <c r="S54" s="36" t="s">
        <v>701</v>
      </c>
      <c r="T54" s="83"/>
      <c r="U54" s="83"/>
      <c r="V54" s="83"/>
      <c r="W54" s="83"/>
      <c r="X54" s="83"/>
      <c r="Y54" s="250" t="s">
        <v>628</v>
      </c>
      <c r="Z54" s="259">
        <f t="shared" si="2"/>
        <v>0</v>
      </c>
      <c r="AA54" s="260"/>
      <c r="AB54" s="260"/>
      <c r="AC54" s="260"/>
      <c r="AD54" s="260"/>
      <c r="AE54" s="258"/>
      <c r="AF54" s="258"/>
      <c r="AG54" s="258"/>
      <c r="AH54" s="258"/>
      <c r="AI54" s="258"/>
      <c r="AJ54" s="258"/>
    </row>
    <row r="55" spans="1:36" customFormat="1" x14ac:dyDescent="0.3">
      <c r="A55" s="110" t="s">
        <v>144</v>
      </c>
      <c r="B55" s="99" t="s">
        <v>189</v>
      </c>
      <c r="C55" s="100"/>
      <c r="D55" s="117"/>
      <c r="E55" s="117"/>
      <c r="F55" s="24"/>
      <c r="G55" s="24"/>
      <c r="H55" s="109" t="b">
        <f>IF(C55&lt;&gt;"",'CBL Score Standard'!$D111,IF(D55&lt;&gt;"",SUM('CBL Score Standard'!$D111:$E111),IF(E55&lt;&gt;"",SUM('CBL Score Standard'!$D111:$F111),IF(F55&lt;&gt;"",SUM('CBL Score Standard'!$D111:$G111),IF(G55&lt;&gt;"",SUM('CBL Score Standard'!$D111:$H111,0))))))</f>
        <v>0</v>
      </c>
      <c r="K55" s="373"/>
      <c r="L55" s="373"/>
      <c r="M55" s="104" t="s">
        <v>7</v>
      </c>
      <c r="N55" s="36" t="s">
        <v>54</v>
      </c>
      <c r="O55" s="89" t="s">
        <v>231</v>
      </c>
      <c r="P55" s="47">
        <v>43610</v>
      </c>
      <c r="Q55" s="39" t="s">
        <v>164</v>
      </c>
      <c r="R55" s="45" t="s">
        <v>165</v>
      </c>
      <c r="S55" s="36" t="s">
        <v>701</v>
      </c>
      <c r="T55" s="83"/>
      <c r="U55" s="83"/>
      <c r="V55" s="83"/>
      <c r="W55" s="83"/>
      <c r="X55" s="83"/>
      <c r="Y55" s="49" t="s">
        <v>232</v>
      </c>
      <c r="Z55" s="259">
        <f t="shared" si="2"/>
        <v>0</v>
      </c>
      <c r="AA55" s="260"/>
      <c r="AB55" s="260"/>
      <c r="AC55" s="260"/>
      <c r="AD55" s="260"/>
      <c r="AE55" s="258"/>
      <c r="AF55" s="258"/>
      <c r="AG55" s="258"/>
      <c r="AH55" s="258"/>
      <c r="AI55" s="258"/>
      <c r="AJ55" s="258"/>
    </row>
    <row r="56" spans="1:36" customFormat="1" x14ac:dyDescent="0.3">
      <c r="A56" s="110" t="s">
        <v>144</v>
      </c>
      <c r="B56" s="99" t="s">
        <v>190</v>
      </c>
      <c r="C56" s="100"/>
      <c r="D56" s="117"/>
      <c r="E56" s="117"/>
      <c r="F56" s="24"/>
      <c r="G56" s="24"/>
      <c r="H56" s="109" t="b">
        <f>IF(C56&lt;&gt;"",'CBL Score Standard'!$D112,IF(D56&lt;&gt;"",SUM('CBL Score Standard'!$D112:$E112),IF(E56&lt;&gt;"",SUM('CBL Score Standard'!$D112:$F112),IF(F56&lt;&gt;"",SUM('CBL Score Standard'!$D112:$G112),IF(G56&lt;&gt;"",SUM('CBL Score Standard'!$D112:$H112,0))))))</f>
        <v>0</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t="s">
        <v>77</v>
      </c>
      <c r="E57" s="24"/>
      <c r="F57" s="24"/>
      <c r="G57" s="24"/>
      <c r="H57" s="109">
        <f>IF(C57&lt;&gt;"",'CBL Score Standard'!$D113,IF(D57&lt;&gt;"",SUM('CBL Score Standard'!$D113:$E113),IF(E57&lt;&gt;"",SUM('CBL Score Standard'!$D113:$F113),IF(F57&lt;&gt;"",SUM('CBL Score Standard'!$D113:$G113),IF(G57&lt;&gt;"",SUM('CBL Score Standard'!$D113:$H113,0))))))</f>
        <v>2.3809523809523808E-2</v>
      </c>
      <c r="K57" s="1173" t="s">
        <v>233</v>
      </c>
      <c r="L57" s="1174"/>
      <c r="M57" s="1174"/>
      <c r="N57" s="1174"/>
      <c r="O57" s="1174"/>
      <c r="P57" s="1174"/>
      <c r="Q57" s="1174"/>
      <c r="R57" s="1174"/>
      <c r="S57" s="1174"/>
      <c r="T57" s="1174"/>
      <c r="U57" s="1174"/>
      <c r="V57" s="1174"/>
      <c r="W57" s="1174"/>
      <c r="X57" s="1174"/>
      <c r="Y57" s="365"/>
      <c r="Z57" s="263"/>
      <c r="AA57" s="365"/>
      <c r="AB57" s="365"/>
      <c r="AC57" s="365"/>
      <c r="AD57" s="365"/>
      <c r="AE57" s="365"/>
      <c r="AF57" s="365"/>
      <c r="AG57" s="365"/>
      <c r="AH57" s="365"/>
      <c r="AI57" s="365"/>
      <c r="AJ57" s="365"/>
    </row>
    <row r="58" spans="1:36" ht="27.6" x14ac:dyDescent="0.3">
      <c r="A58" s="110" t="s">
        <v>55</v>
      </c>
      <c r="B58" s="99" t="s">
        <v>419</v>
      </c>
      <c r="C58" s="100"/>
      <c r="D58" s="1006" t="s">
        <v>77</v>
      </c>
      <c r="E58" s="117"/>
      <c r="F58" s="24"/>
      <c r="G58" s="24"/>
      <c r="H58" s="109">
        <f>IF(C58&lt;&gt;"",'CBL Score Standard'!$D114,IF(D58&lt;&gt;"",SUM('CBL Score Standard'!$D114:$E114),IF(E58&lt;&gt;"",SUM('CBL Score Standard'!$D114:$F114),IF(F58&lt;&gt;"",SUM('CBL Score Standard'!$D114:$G114),IF(G58&lt;&gt;"",SUM('CBL Score Standard'!$D114:$H114,0))))))</f>
        <v>0</v>
      </c>
      <c r="K58" s="368" t="s">
        <v>133</v>
      </c>
      <c r="L58" s="368" t="s">
        <v>91</v>
      </c>
      <c r="M58" s="1182" t="s">
        <v>75</v>
      </c>
      <c r="N58" s="1184" t="s">
        <v>134</v>
      </c>
      <c r="O58" s="364" t="s">
        <v>135</v>
      </c>
      <c r="P58" s="368" t="s">
        <v>136</v>
      </c>
      <c r="Q58" s="368" t="s">
        <v>137</v>
      </c>
      <c r="R58" s="368" t="s">
        <v>138</v>
      </c>
      <c r="S58" s="374" t="s">
        <v>139</v>
      </c>
      <c r="T58" s="367" t="s">
        <v>344</v>
      </c>
      <c r="U58" s="367" t="s">
        <v>342</v>
      </c>
      <c r="V58" s="367" t="s">
        <v>343</v>
      </c>
      <c r="W58" s="367" t="s">
        <v>375</v>
      </c>
      <c r="X58" s="367" t="s">
        <v>376</v>
      </c>
      <c r="Y58" s="368" t="s">
        <v>140</v>
      </c>
      <c r="Z58" s="1186" t="s">
        <v>667</v>
      </c>
      <c r="AA58" s="1172" t="s">
        <v>666</v>
      </c>
      <c r="AB58" s="1172"/>
      <c r="AC58" s="1172" t="s">
        <v>668</v>
      </c>
      <c r="AD58" s="1172"/>
      <c r="AE58" s="1172" t="s">
        <v>669</v>
      </c>
      <c r="AF58" s="1172"/>
      <c r="AG58" s="1172" t="s">
        <v>670</v>
      </c>
      <c r="AH58" s="1172"/>
      <c r="AI58" s="1172" t="s">
        <v>671</v>
      </c>
      <c r="AJ58" s="1172"/>
    </row>
    <row r="59" spans="1:36" ht="27.6" x14ac:dyDescent="0.3">
      <c r="A59" s="110" t="s">
        <v>56</v>
      </c>
      <c r="B59" s="99" t="s">
        <v>421</v>
      </c>
      <c r="C59" s="100"/>
      <c r="D59" s="100"/>
      <c r="E59" s="117"/>
      <c r="F59" s="24"/>
      <c r="G59" s="24"/>
      <c r="H59" s="109" t="b">
        <f>IF(C59&lt;&gt;"",'CBL Score Standard'!$D115,IF(D59&lt;&gt;"",SUM('CBL Score Standard'!$D115:$E115),IF(E59&lt;&gt;"",SUM('CBL Score Standard'!$D115:$F115),IF(F59&lt;&gt;"",SUM('CBL Score Standard'!$D115:$G115),IF(G59&lt;&gt;"",SUM('CBL Score Standard'!$D115:$H115,0))))))</f>
        <v>0</v>
      </c>
      <c r="K59" s="369"/>
      <c r="L59" s="369"/>
      <c r="M59" s="1183"/>
      <c r="N59" s="1185"/>
      <c r="O59" s="366"/>
      <c r="P59" s="35" t="s">
        <v>141</v>
      </c>
      <c r="Q59" s="369"/>
      <c r="R59" s="369"/>
      <c r="S59" s="375"/>
      <c r="T59" s="367"/>
      <c r="U59" s="367"/>
      <c r="V59" s="367"/>
      <c r="W59" s="367"/>
      <c r="X59" s="367"/>
      <c r="Y59" s="369"/>
      <c r="Z59" s="1187"/>
      <c r="AA59" s="363" t="s">
        <v>672</v>
      </c>
      <c r="AB59" s="363" t="s">
        <v>673</v>
      </c>
      <c r="AC59" s="363" t="s">
        <v>672</v>
      </c>
      <c r="AD59" s="363" t="s">
        <v>673</v>
      </c>
      <c r="AE59" s="363" t="s">
        <v>672</v>
      </c>
      <c r="AF59" s="363" t="s">
        <v>673</v>
      </c>
      <c r="AG59" s="363" t="s">
        <v>672</v>
      </c>
      <c r="AH59" s="363" t="s">
        <v>673</v>
      </c>
      <c r="AI59" s="363" t="s">
        <v>672</v>
      </c>
      <c r="AJ59" s="363" t="s">
        <v>673</v>
      </c>
    </row>
    <row r="60" spans="1:36" ht="26.4" x14ac:dyDescent="0.3">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371" t="s">
        <v>142</v>
      </c>
      <c r="L60" s="371" t="s">
        <v>143</v>
      </c>
      <c r="M60" s="104" t="s">
        <v>8</v>
      </c>
      <c r="N60" s="57" t="s">
        <v>2</v>
      </c>
      <c r="O60" s="38" t="s">
        <v>234</v>
      </c>
      <c r="P60" s="58"/>
      <c r="Q60" s="56"/>
      <c r="R60" s="59"/>
      <c r="S60" s="36" t="s">
        <v>701</v>
      </c>
      <c r="T60" s="83"/>
      <c r="U60" s="83"/>
      <c r="V60" s="83" t="str">
        <f t="shared" ref="V60:V67" si="3">IF(AND(W60="Y",X60="Y"),"Passed",IF(T60="M","Passed", ""))</f>
        <v/>
      </c>
      <c r="W60" s="83"/>
      <c r="X60" s="83"/>
      <c r="Y60" s="55"/>
      <c r="Z60" s="259">
        <f t="shared" ref="Z60:Z67" si="4">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372"/>
      <c r="L61" s="372"/>
      <c r="M61" s="104" t="s">
        <v>8</v>
      </c>
      <c r="N61" s="57" t="s">
        <v>63</v>
      </c>
      <c r="O61" s="38" t="s">
        <v>236</v>
      </c>
      <c r="P61" s="58"/>
      <c r="Q61" s="56"/>
      <c r="R61" s="59"/>
      <c r="S61" s="36" t="s">
        <v>701</v>
      </c>
      <c r="T61" s="83"/>
      <c r="U61" s="83"/>
      <c r="V61" s="83" t="str">
        <f t="shared" si="3"/>
        <v/>
      </c>
      <c r="W61" s="83"/>
      <c r="X61" s="83"/>
      <c r="Y61" s="55"/>
      <c r="Z61" s="259">
        <f t="shared" si="4"/>
        <v>0</v>
      </c>
      <c r="AA61" s="260"/>
      <c r="AB61" s="260"/>
      <c r="AC61" s="260"/>
      <c r="AD61" s="260"/>
      <c r="AE61" s="258"/>
      <c r="AF61" s="258"/>
      <c r="AG61" s="258"/>
      <c r="AH61" s="258"/>
      <c r="AI61" s="258"/>
      <c r="AJ61" s="258"/>
    </row>
    <row r="62" spans="1:36" x14ac:dyDescent="0.3">
      <c r="A62" s="110" t="s">
        <v>56</v>
      </c>
      <c r="B62" s="1234" t="s">
        <v>67</v>
      </c>
      <c r="C62" s="100"/>
      <c r="D62" s="100" t="s">
        <v>77</v>
      </c>
      <c r="E62" s="24"/>
      <c r="F62" s="24"/>
      <c r="G62" s="24"/>
      <c r="H62" s="109">
        <f>IF(C62&lt;&gt;"",'CBL Score Standard'!$D118,IF(D62&lt;&gt;"",SUM('CBL Score Standard'!$D118:$E118),IF(E62&lt;&gt;"",SUM('CBL Score Standard'!$D118:$F118),IF(F62&lt;&gt;"",SUM('CBL Score Standard'!$D118:$G118),IF(G62&lt;&gt;"",SUM('CBL Score Standard'!$D118:$H118,0))))))</f>
        <v>0</v>
      </c>
      <c r="K62" s="372"/>
      <c r="L62" s="372"/>
      <c r="M62" s="104" t="s">
        <v>8</v>
      </c>
      <c r="N62" s="36" t="s">
        <v>56</v>
      </c>
      <c r="O62" s="38" t="s">
        <v>237</v>
      </c>
      <c r="P62" s="58"/>
      <c r="Q62" s="56"/>
      <c r="R62" s="59"/>
      <c r="S62" s="36" t="s">
        <v>701</v>
      </c>
      <c r="T62" s="83"/>
      <c r="U62" s="83"/>
      <c r="V62" s="83" t="str">
        <f t="shared" si="3"/>
        <v/>
      </c>
      <c r="W62" s="83"/>
      <c r="X62" s="83"/>
      <c r="Y62" s="55"/>
      <c r="Z62" s="259">
        <f t="shared" si="4"/>
        <v>0</v>
      </c>
      <c r="AA62" s="260"/>
      <c r="AB62" s="260"/>
      <c r="AC62" s="260"/>
      <c r="AD62" s="260"/>
      <c r="AE62" s="258"/>
      <c r="AF62" s="258"/>
      <c r="AG62" s="258"/>
      <c r="AH62" s="258"/>
      <c r="AI62" s="258"/>
      <c r="AJ62" s="258"/>
    </row>
    <row r="63" spans="1:36" ht="12.75" customHeight="1" thickBot="1" x14ac:dyDescent="0.35">
      <c r="A63" s="111" t="s">
        <v>55</v>
      </c>
      <c r="B63" s="99" t="s">
        <v>1</v>
      </c>
      <c r="C63" s="100"/>
      <c r="D63" s="1006" t="s">
        <v>77</v>
      </c>
      <c r="E63" s="24"/>
      <c r="F63" s="24"/>
      <c r="G63" s="24"/>
      <c r="H63" s="109">
        <f>IF(C63&lt;&gt;"",'CBL Score Standard'!$D119,IF(D63&lt;&gt;"",SUM('CBL Score Standard'!$D119:$E119),IF(E63&lt;&gt;"",SUM('CBL Score Standard'!$D119:$F119),IF(F63&lt;&gt;"",SUM('CBL Score Standard'!$D119:$G119),IF(G63&lt;&gt;"",SUM('CBL Score Standard'!$D119:$H119,0))))))</f>
        <v>0</v>
      </c>
      <c r="K63" s="372"/>
      <c r="L63" s="372"/>
      <c r="M63" s="104" t="s">
        <v>8</v>
      </c>
      <c r="N63" s="36" t="s">
        <v>55</v>
      </c>
      <c r="O63" s="38" t="s">
        <v>238</v>
      </c>
      <c r="P63" s="58"/>
      <c r="Q63" s="56"/>
      <c r="R63" s="59"/>
      <c r="S63" s="36" t="s">
        <v>701</v>
      </c>
      <c r="T63" s="83"/>
      <c r="U63" s="83"/>
      <c r="V63" s="83" t="str">
        <f t="shared" si="3"/>
        <v/>
      </c>
      <c r="W63" s="83"/>
      <c r="X63" s="83"/>
      <c r="Y63" s="55"/>
      <c r="Z63" s="259">
        <f t="shared" si="4"/>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0.44372294372294374</v>
      </c>
      <c r="K64" s="372"/>
      <c r="L64" s="372"/>
      <c r="M64" s="104" t="s">
        <v>8</v>
      </c>
      <c r="N64" s="57" t="s">
        <v>53</v>
      </c>
      <c r="O64" s="38" t="s">
        <v>239</v>
      </c>
      <c r="P64" s="58"/>
      <c r="Q64" s="56"/>
      <c r="R64" s="59"/>
      <c r="S64" s="36" t="s">
        <v>701</v>
      </c>
      <c r="T64" s="83"/>
      <c r="U64" s="83"/>
      <c r="V64" s="83" t="str">
        <f t="shared" si="3"/>
        <v/>
      </c>
      <c r="W64" s="83"/>
      <c r="X64" s="83"/>
      <c r="Y64" s="55"/>
      <c r="Z64" s="259">
        <f t="shared" si="4"/>
        <v>0</v>
      </c>
      <c r="AA64" s="260"/>
      <c r="AB64" s="260"/>
      <c r="AC64" s="260"/>
      <c r="AD64" s="260"/>
      <c r="AE64" s="258"/>
      <c r="AF64" s="258"/>
      <c r="AG64" s="258"/>
      <c r="AH64" s="258"/>
      <c r="AI64" s="258"/>
      <c r="AJ64" s="258"/>
    </row>
    <row r="65" spans="1:36" ht="28.2" thickBot="1" x14ac:dyDescent="0.35">
      <c r="A65" s="112" t="s">
        <v>83</v>
      </c>
      <c r="B65" s="113"/>
      <c r="C65" s="134">
        <v>0.18181818181818182</v>
      </c>
      <c r="D65" s="134">
        <v>0.26315789473684209</v>
      </c>
      <c r="E65" s="134">
        <v>0</v>
      </c>
      <c r="F65" s="134">
        <v>0</v>
      </c>
      <c r="G65" s="134">
        <v>0</v>
      </c>
      <c r="H65" s="114">
        <v>0</v>
      </c>
      <c r="K65" s="372"/>
      <c r="L65" s="372"/>
      <c r="M65" s="104" t="s">
        <v>8</v>
      </c>
      <c r="N65" s="57" t="s">
        <v>59</v>
      </c>
      <c r="O65" s="38" t="s">
        <v>240</v>
      </c>
      <c r="P65" s="58"/>
      <c r="Q65" s="56"/>
      <c r="R65" s="59"/>
      <c r="S65" s="36" t="s">
        <v>701</v>
      </c>
      <c r="T65" s="83"/>
      <c r="U65" s="83"/>
      <c r="V65" s="83" t="str">
        <f t="shared" si="3"/>
        <v/>
      </c>
      <c r="W65" s="83"/>
      <c r="X65" s="83"/>
      <c r="Y65" s="55"/>
      <c r="Z65" s="259">
        <f t="shared" si="4"/>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0</v>
      </c>
      <c r="K66" s="372"/>
      <c r="L66" s="372"/>
      <c r="M66" s="104" t="s">
        <v>8</v>
      </c>
      <c r="N66" s="57" t="s">
        <v>55</v>
      </c>
      <c r="O66" s="38" t="s">
        <v>515</v>
      </c>
      <c r="P66" s="58"/>
      <c r="Q66" s="56"/>
      <c r="R66" s="59"/>
      <c r="S66" s="36" t="s">
        <v>701</v>
      </c>
      <c r="T66" s="83"/>
      <c r="U66" s="83"/>
      <c r="V66" s="83" t="str">
        <f t="shared" si="3"/>
        <v/>
      </c>
      <c r="W66" s="83"/>
      <c r="X66" s="83"/>
      <c r="Y66" s="55"/>
      <c r="Z66" s="259">
        <f t="shared" si="4"/>
        <v>0</v>
      </c>
      <c r="AA66" s="260"/>
      <c r="AB66" s="260"/>
      <c r="AC66" s="260"/>
      <c r="AD66" s="260"/>
      <c r="AE66" s="258"/>
      <c r="AF66" s="258"/>
      <c r="AG66" s="258"/>
      <c r="AH66" s="258"/>
      <c r="AI66" s="258"/>
      <c r="AJ66" s="258"/>
    </row>
    <row r="67" spans="1:36" x14ac:dyDescent="0.3">
      <c r="C67" s="135"/>
      <c r="D67" s="135"/>
      <c r="E67" s="135"/>
      <c r="F67" s="135"/>
      <c r="G67" s="135"/>
      <c r="K67" s="373"/>
      <c r="L67" s="373"/>
      <c r="M67" s="104" t="s">
        <v>8</v>
      </c>
      <c r="N67" s="57" t="s">
        <v>149</v>
      </c>
      <c r="O67" s="38" t="s">
        <v>370</v>
      </c>
      <c r="P67" s="51" t="s">
        <v>145</v>
      </c>
      <c r="Q67" s="39" t="s">
        <v>217</v>
      </c>
      <c r="R67" s="45" t="s">
        <v>241</v>
      </c>
      <c r="S67" s="36" t="s">
        <v>701</v>
      </c>
      <c r="T67" s="83"/>
      <c r="U67" s="83"/>
      <c r="V67" s="83" t="str">
        <f t="shared" si="3"/>
        <v/>
      </c>
      <c r="W67" s="83"/>
      <c r="X67" s="83"/>
      <c r="Y67" s="46" t="s">
        <v>242</v>
      </c>
      <c r="Z67" s="259">
        <f t="shared" si="4"/>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73" t="s">
        <v>243</v>
      </c>
      <c r="L69" s="1174"/>
      <c r="M69" s="1174"/>
      <c r="N69" s="1174"/>
      <c r="O69" s="1174"/>
      <c r="P69" s="1174"/>
      <c r="Q69" s="1174"/>
      <c r="R69" s="1174"/>
      <c r="S69" s="1174"/>
      <c r="T69" s="1174"/>
      <c r="U69" s="1174"/>
      <c r="V69" s="1174"/>
      <c r="W69" s="1174"/>
      <c r="X69" s="1174"/>
      <c r="Y69" s="365"/>
      <c r="Z69" s="263"/>
      <c r="AA69" s="365"/>
      <c r="AB69" s="365"/>
      <c r="AC69" s="365"/>
      <c r="AD69" s="365"/>
      <c r="AE69" s="365"/>
      <c r="AF69" s="365"/>
      <c r="AG69" s="365"/>
      <c r="AH69" s="365"/>
      <c r="AI69" s="365"/>
      <c r="AJ69" s="365"/>
    </row>
    <row r="70" spans="1:36" ht="27.6" x14ac:dyDescent="0.3">
      <c r="B70" s="135"/>
      <c r="C70" s="135"/>
      <c r="D70" s="135"/>
      <c r="E70" s="135"/>
      <c r="F70" s="135"/>
      <c r="G70" s="135"/>
      <c r="K70" s="368" t="s">
        <v>133</v>
      </c>
      <c r="L70" s="368" t="s">
        <v>91</v>
      </c>
      <c r="M70" s="1182" t="s">
        <v>75</v>
      </c>
      <c r="N70" s="1184" t="s">
        <v>134</v>
      </c>
      <c r="O70" s="364" t="s">
        <v>135</v>
      </c>
      <c r="P70" s="368" t="s">
        <v>136</v>
      </c>
      <c r="Q70" s="368" t="s">
        <v>137</v>
      </c>
      <c r="R70" s="368" t="s">
        <v>138</v>
      </c>
      <c r="S70" s="374" t="s">
        <v>139</v>
      </c>
      <c r="T70" s="367" t="s">
        <v>344</v>
      </c>
      <c r="U70" s="367" t="s">
        <v>342</v>
      </c>
      <c r="V70" s="367" t="s">
        <v>343</v>
      </c>
      <c r="W70" s="367" t="s">
        <v>375</v>
      </c>
      <c r="X70" s="367" t="s">
        <v>379</v>
      </c>
      <c r="Y70" s="368" t="s">
        <v>140</v>
      </c>
      <c r="Z70" s="1186" t="s">
        <v>667</v>
      </c>
      <c r="AA70" s="1172" t="s">
        <v>666</v>
      </c>
      <c r="AB70" s="1172"/>
      <c r="AC70" s="1172" t="s">
        <v>668</v>
      </c>
      <c r="AD70" s="1172"/>
      <c r="AE70" s="1172" t="s">
        <v>669</v>
      </c>
      <c r="AF70" s="1172"/>
      <c r="AG70" s="1172" t="s">
        <v>670</v>
      </c>
      <c r="AH70" s="1172"/>
      <c r="AI70" s="1172" t="s">
        <v>671</v>
      </c>
      <c r="AJ70" s="1172"/>
    </row>
    <row r="71" spans="1:36" ht="27.6" x14ac:dyDescent="0.3">
      <c r="B71" s="135"/>
      <c r="C71" s="135"/>
      <c r="D71" s="135"/>
      <c r="E71" s="135"/>
      <c r="F71" s="135"/>
      <c r="G71" s="135"/>
      <c r="K71" s="369"/>
      <c r="L71" s="369"/>
      <c r="M71" s="1183"/>
      <c r="N71" s="1185"/>
      <c r="O71" s="366"/>
      <c r="P71" s="35" t="s">
        <v>141</v>
      </c>
      <c r="Q71" s="369"/>
      <c r="R71" s="369"/>
      <c r="S71" s="375"/>
      <c r="T71" s="367"/>
      <c r="U71" s="367"/>
      <c r="V71" s="367"/>
      <c r="W71" s="367"/>
      <c r="X71" s="367"/>
      <c r="Y71" s="369"/>
      <c r="Z71" s="1187"/>
      <c r="AA71" s="363" t="s">
        <v>672</v>
      </c>
      <c r="AB71" s="363" t="s">
        <v>673</v>
      </c>
      <c r="AC71" s="363" t="s">
        <v>672</v>
      </c>
      <c r="AD71" s="363" t="s">
        <v>673</v>
      </c>
      <c r="AE71" s="363" t="s">
        <v>672</v>
      </c>
      <c r="AF71" s="363" t="s">
        <v>673</v>
      </c>
      <c r="AG71" s="363" t="s">
        <v>672</v>
      </c>
      <c r="AH71" s="363" t="s">
        <v>673</v>
      </c>
      <c r="AI71" s="363" t="s">
        <v>672</v>
      </c>
      <c r="AJ71" s="363" t="s">
        <v>673</v>
      </c>
    </row>
    <row r="72" spans="1:36" x14ac:dyDescent="0.3">
      <c r="B72" s="135"/>
      <c r="C72" s="135"/>
      <c r="D72" s="135"/>
      <c r="E72" s="135"/>
      <c r="F72" s="135"/>
      <c r="G72" s="135"/>
      <c r="K72" s="371" t="s">
        <v>142</v>
      </c>
      <c r="L72" s="371" t="s">
        <v>143</v>
      </c>
      <c r="M72" s="104" t="s">
        <v>9</v>
      </c>
      <c r="N72" s="57" t="s">
        <v>235</v>
      </c>
      <c r="O72" s="38" t="s">
        <v>244</v>
      </c>
      <c r="P72" s="60"/>
      <c r="Q72" s="61"/>
      <c r="R72" s="62"/>
      <c r="S72" s="36" t="s">
        <v>701</v>
      </c>
      <c r="T72" s="83"/>
      <c r="U72" s="83"/>
      <c r="V72" s="83" t="str">
        <f>IF(AND(W72="Y",X72="Y"),"Passed",IF(T72="M","Passed", ""))</f>
        <v/>
      </c>
      <c r="W72" s="83"/>
      <c r="X72" s="83"/>
      <c r="Y72" s="63"/>
      <c r="Z72" s="259">
        <f t="shared" ref="Z72:Z75" si="5">DATEDIF(AA72,AB72,"m")/12+DATEDIF(AC72,AD72,"m")/12+DATEDIF(AE72,AF72,"m")/12+DATEDIF(AG72,AH72,"m")/12+DATEDIF(AI72,AJ72,"m")/12</f>
        <v>0</v>
      </c>
      <c r="AA72" s="260"/>
      <c r="AB72" s="260"/>
      <c r="AC72" s="260"/>
      <c r="AD72" s="260"/>
      <c r="AE72" s="258"/>
      <c r="AF72" s="258"/>
      <c r="AG72" s="258"/>
      <c r="AH72" s="258"/>
      <c r="AI72" s="258"/>
      <c r="AJ72" s="258"/>
    </row>
    <row r="73" spans="1:36" x14ac:dyDescent="0.3">
      <c r="B73" s="135"/>
      <c r="C73" s="135"/>
      <c r="D73" s="135"/>
      <c r="E73" s="135"/>
      <c r="F73" s="135"/>
      <c r="G73" s="135"/>
      <c r="K73" s="372"/>
      <c r="L73" s="372"/>
      <c r="M73" s="104" t="s">
        <v>9</v>
      </c>
      <c r="N73" s="57" t="s">
        <v>229</v>
      </c>
      <c r="O73" s="38" t="s">
        <v>245</v>
      </c>
      <c r="P73" s="60"/>
      <c r="Q73" s="61"/>
      <c r="R73" s="62"/>
      <c r="S73" s="36" t="s">
        <v>701</v>
      </c>
      <c r="T73" s="83"/>
      <c r="U73" s="83"/>
      <c r="V73" s="83" t="str">
        <f>IF(AND(W73="Y",X73="Y"),"Passed",IF(T73="M","Passed", ""))</f>
        <v/>
      </c>
      <c r="W73" s="83"/>
      <c r="X73" s="83"/>
      <c r="Y73" s="63"/>
      <c r="Z73" s="259">
        <f t="shared" si="5"/>
        <v>0</v>
      </c>
      <c r="AA73" s="260"/>
      <c r="AB73" s="260"/>
      <c r="AC73" s="260"/>
      <c r="AD73" s="260"/>
      <c r="AE73" s="258"/>
      <c r="AF73" s="258"/>
      <c r="AG73" s="258"/>
      <c r="AH73" s="258"/>
      <c r="AI73" s="258"/>
      <c r="AJ73" s="258"/>
    </row>
    <row r="74" spans="1:36" ht="41.4" x14ac:dyDescent="0.3">
      <c r="B74" s="135"/>
      <c r="C74" s="135"/>
      <c r="D74" s="135"/>
      <c r="E74" s="135"/>
      <c r="F74" s="135"/>
      <c r="G74" s="135"/>
      <c r="K74" s="372"/>
      <c r="L74" s="372"/>
      <c r="M74" s="104" t="s">
        <v>9</v>
      </c>
      <c r="N74" s="57" t="s">
        <v>3</v>
      </c>
      <c r="O74" s="38" t="s">
        <v>516</v>
      </c>
      <c r="P74" s="60"/>
      <c r="Q74" s="61"/>
      <c r="R74" s="62"/>
      <c r="S74" s="36" t="s">
        <v>701</v>
      </c>
      <c r="T74" s="83"/>
      <c r="U74" s="83"/>
      <c r="V74" s="83" t="str">
        <f>IF(AND(W74="Y",X74="Y"),"Passed",IF(T74="M","Passed", ""))</f>
        <v/>
      </c>
      <c r="W74" s="83"/>
      <c r="X74" s="83"/>
      <c r="Y74" s="63"/>
      <c r="Z74" s="259">
        <f t="shared" si="5"/>
        <v>0</v>
      </c>
      <c r="AA74" s="260"/>
      <c r="AB74" s="260"/>
      <c r="AC74" s="260"/>
      <c r="AD74" s="260"/>
      <c r="AE74" s="258"/>
      <c r="AF74" s="258"/>
      <c r="AG74" s="258"/>
      <c r="AH74" s="258"/>
      <c r="AI74" s="258"/>
      <c r="AJ74" s="258"/>
    </row>
    <row r="75" spans="1:36" ht="12.75" customHeight="1" x14ac:dyDescent="0.3">
      <c r="B75" s="135"/>
      <c r="C75" s="135"/>
      <c r="D75" s="135"/>
      <c r="E75" s="135"/>
      <c r="F75" s="135"/>
      <c r="G75" s="135"/>
      <c r="K75" s="373"/>
      <c r="L75" s="373"/>
      <c r="M75" s="104" t="s">
        <v>9</v>
      </c>
      <c r="N75" s="57" t="s">
        <v>3</v>
      </c>
      <c r="O75" s="38" t="s">
        <v>246</v>
      </c>
      <c r="P75" s="60"/>
      <c r="Q75" s="61"/>
      <c r="R75" s="62"/>
      <c r="S75" s="36" t="s">
        <v>701</v>
      </c>
      <c r="T75" s="83"/>
      <c r="U75" s="83"/>
      <c r="V75" s="83" t="str">
        <f>IF(AND(W75="Y",X75="Y"),"Passed",IF(T75="M","Passed", ""))</f>
        <v/>
      </c>
      <c r="W75" s="83"/>
      <c r="X75" s="83"/>
      <c r="Y75" s="63"/>
      <c r="Z75" s="259">
        <f t="shared" si="5"/>
        <v>0</v>
      </c>
      <c r="AA75" s="260"/>
      <c r="AB75" s="260"/>
      <c r="AC75" s="260"/>
      <c r="AD75" s="260"/>
      <c r="AE75" s="258"/>
      <c r="AF75" s="258"/>
      <c r="AG75" s="258"/>
      <c r="AH75" s="258"/>
      <c r="AI75" s="258"/>
      <c r="AJ75" s="258"/>
    </row>
    <row r="76" spans="1:36" x14ac:dyDescent="0.3">
      <c r="B76" s="135"/>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B77" s="135"/>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B78" s="135"/>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B79" s="135"/>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B80" s="135"/>
      <c r="C80" s="135"/>
      <c r="D80" s="135"/>
      <c r="E80" s="135"/>
      <c r="F80" s="135"/>
      <c r="G80" s="135"/>
    </row>
    <row r="81" spans="2:7" x14ac:dyDescent="0.3">
      <c r="B81" s="135"/>
      <c r="C81" s="135"/>
      <c r="D81" s="135"/>
      <c r="E81" s="135"/>
      <c r="F81" s="135"/>
      <c r="G81" s="135"/>
    </row>
    <row r="82" spans="2:7" x14ac:dyDescent="0.3">
      <c r="B82" s="135"/>
      <c r="C82" s="135"/>
      <c r="D82" s="135"/>
      <c r="E82" s="135"/>
      <c r="F82" s="135"/>
      <c r="G82" s="135"/>
    </row>
    <row r="83" spans="2:7" x14ac:dyDescent="0.3">
      <c r="B83" s="135"/>
      <c r="C83" s="135"/>
      <c r="D83" s="135"/>
      <c r="E83" s="135"/>
      <c r="F83" s="135"/>
      <c r="G83" s="135"/>
    </row>
    <row r="84" spans="2:7" x14ac:dyDescent="0.3">
      <c r="B84" s="135"/>
      <c r="C84" s="135"/>
      <c r="D84" s="135"/>
      <c r="E84" s="135"/>
      <c r="F84" s="135"/>
      <c r="G84" s="135"/>
    </row>
    <row r="85" spans="2:7" x14ac:dyDescent="0.3">
      <c r="B85" s="135"/>
      <c r="C85" s="135"/>
      <c r="D85" s="135"/>
      <c r="E85" s="135"/>
      <c r="F85" s="135"/>
      <c r="G85" s="135"/>
    </row>
    <row r="86" spans="2:7" x14ac:dyDescent="0.3">
      <c r="B86" s="135"/>
      <c r="C86" s="135"/>
      <c r="D86" s="135"/>
      <c r="E86" s="135"/>
      <c r="F86" s="135"/>
      <c r="G86" s="135"/>
    </row>
    <row r="87" spans="2:7" x14ac:dyDescent="0.3">
      <c r="B87" s="135"/>
      <c r="C87" s="135"/>
      <c r="D87" s="135"/>
      <c r="E87" s="135"/>
      <c r="F87" s="135"/>
      <c r="G87" s="135"/>
    </row>
    <row r="88" spans="2:7" x14ac:dyDescent="0.3">
      <c r="B88" s="135"/>
      <c r="C88" s="135"/>
      <c r="D88" s="135"/>
      <c r="E88" s="135"/>
      <c r="F88" s="135"/>
      <c r="G88" s="135"/>
    </row>
    <row r="89" spans="2:7" x14ac:dyDescent="0.3">
      <c r="B89" s="135"/>
      <c r="C89" s="135"/>
      <c r="D89" s="135"/>
      <c r="E89" s="135"/>
      <c r="F89" s="135"/>
      <c r="G89" s="135"/>
    </row>
    <row r="90" spans="2:7" x14ac:dyDescent="0.3">
      <c r="B90" s="135"/>
      <c r="C90" s="135"/>
      <c r="D90" s="135"/>
      <c r="E90" s="135"/>
      <c r="F90" s="135"/>
      <c r="G90" s="135"/>
    </row>
    <row r="91" spans="2:7" x14ac:dyDescent="0.3">
      <c r="B91" s="135"/>
      <c r="C91" s="135"/>
      <c r="D91" s="135"/>
      <c r="E91" s="135"/>
      <c r="F91" s="135"/>
      <c r="G91" s="135"/>
    </row>
    <row r="92" spans="2:7" x14ac:dyDescent="0.3">
      <c r="B92" s="135"/>
      <c r="C92" s="135"/>
      <c r="D92" s="135"/>
      <c r="E92" s="135"/>
      <c r="F92" s="135"/>
      <c r="G92" s="135"/>
    </row>
    <row r="93" spans="2:7" x14ac:dyDescent="0.3">
      <c r="B93" s="135"/>
      <c r="C93" s="135"/>
      <c r="D93" s="135"/>
      <c r="E93" s="135"/>
      <c r="F93" s="135"/>
      <c r="G93" s="135"/>
    </row>
    <row r="94" spans="2:7" x14ac:dyDescent="0.3">
      <c r="B94" s="135"/>
      <c r="C94" s="135"/>
      <c r="D94" s="135"/>
      <c r="E94" s="135"/>
      <c r="F94" s="135"/>
      <c r="G94" s="135"/>
    </row>
    <row r="95" spans="2:7" x14ac:dyDescent="0.3">
      <c r="B95" s="135"/>
      <c r="C95" s="135"/>
      <c r="D95" s="135"/>
      <c r="E95" s="135"/>
      <c r="F95" s="135"/>
      <c r="G95" s="135"/>
    </row>
    <row r="96" spans="2:7" x14ac:dyDescent="0.3">
      <c r="B96" s="135"/>
      <c r="C96" s="135"/>
      <c r="D96" s="135"/>
      <c r="E96" s="135"/>
      <c r="F96" s="135"/>
      <c r="G96" s="135"/>
    </row>
    <row r="97" spans="2:7" x14ac:dyDescent="0.3">
      <c r="B97" s="135"/>
      <c r="C97" s="135"/>
      <c r="D97" s="135"/>
      <c r="E97" s="135"/>
      <c r="F97" s="135"/>
      <c r="G97" s="135"/>
    </row>
    <row r="98" spans="2:7" x14ac:dyDescent="0.3">
      <c r="B98" s="135"/>
      <c r="C98" s="135"/>
      <c r="D98" s="135"/>
      <c r="E98" s="135"/>
      <c r="F98" s="135"/>
      <c r="G98" s="135"/>
    </row>
    <row r="99" spans="2:7" x14ac:dyDescent="0.3">
      <c r="B99" s="135"/>
      <c r="C99" s="135"/>
      <c r="D99" s="135"/>
      <c r="E99" s="135"/>
      <c r="F99" s="135"/>
      <c r="G99" s="135"/>
    </row>
    <row r="100" spans="2:7" x14ac:dyDescent="0.3">
      <c r="B100" s="135"/>
      <c r="C100" s="135"/>
      <c r="D100" s="135"/>
      <c r="E100" s="135"/>
      <c r="F100" s="135"/>
      <c r="G100" s="135"/>
    </row>
    <row r="101" spans="2:7" x14ac:dyDescent="0.3">
      <c r="B101" s="135"/>
      <c r="C101" s="135"/>
      <c r="D101" s="135"/>
      <c r="E101" s="135"/>
      <c r="F101" s="135"/>
      <c r="G101" s="135"/>
    </row>
    <row r="102" spans="2:7" x14ac:dyDescent="0.3">
      <c r="B102" s="135"/>
      <c r="C102" s="135"/>
      <c r="D102" s="135"/>
      <c r="E102" s="135"/>
      <c r="F102" s="135"/>
      <c r="G102" s="135"/>
    </row>
    <row r="103" spans="2:7" x14ac:dyDescent="0.3">
      <c r="B103" s="135"/>
      <c r="C103" s="135"/>
      <c r="D103" s="135"/>
      <c r="E103" s="135"/>
      <c r="F103" s="135"/>
      <c r="G103" s="135"/>
    </row>
    <row r="104" spans="2:7" x14ac:dyDescent="0.3">
      <c r="B104" s="135"/>
      <c r="C104" s="135"/>
      <c r="D104" s="135"/>
      <c r="E104" s="135"/>
      <c r="F104" s="135"/>
      <c r="G104" s="135"/>
    </row>
    <row r="105" spans="2:7" x14ac:dyDescent="0.3">
      <c r="B105" s="135"/>
      <c r="C105" s="135"/>
      <c r="D105" s="135"/>
      <c r="E105" s="135"/>
      <c r="F105" s="135"/>
      <c r="G105" s="135"/>
    </row>
    <row r="106" spans="2:7" x14ac:dyDescent="0.3">
      <c r="B106" s="135"/>
      <c r="C106" s="135"/>
      <c r="D106" s="135"/>
      <c r="E106" s="135"/>
      <c r="F106" s="135"/>
      <c r="G106" s="135"/>
    </row>
    <row r="107" spans="2:7" x14ac:dyDescent="0.3">
      <c r="B107" s="135"/>
      <c r="C107" s="135"/>
      <c r="D107" s="135"/>
      <c r="E107" s="135"/>
      <c r="F107" s="135"/>
      <c r="G107" s="135"/>
    </row>
    <row r="108" spans="2:7" x14ac:dyDescent="0.3">
      <c r="B108" s="135"/>
      <c r="C108" s="135"/>
      <c r="D108" s="135"/>
      <c r="E108" s="135"/>
      <c r="F108" s="135"/>
      <c r="G108" s="135"/>
    </row>
    <row r="109" spans="2:7" x14ac:dyDescent="0.3">
      <c r="B109" s="135"/>
      <c r="C109" s="135"/>
      <c r="D109" s="135"/>
      <c r="E109" s="135"/>
      <c r="F109" s="135"/>
      <c r="G109" s="135"/>
    </row>
    <row r="110" spans="2:7" x14ac:dyDescent="0.3">
      <c r="B110" s="135"/>
      <c r="C110" s="135"/>
      <c r="D110" s="135"/>
      <c r="E110" s="135"/>
      <c r="F110" s="135"/>
      <c r="G110" s="135"/>
    </row>
    <row r="111" spans="2:7" x14ac:dyDescent="0.3">
      <c r="B111" s="135"/>
      <c r="C111" s="135"/>
      <c r="D111" s="135"/>
      <c r="E111" s="135"/>
      <c r="F111" s="135"/>
      <c r="G111" s="135"/>
    </row>
    <row r="112" spans="2:7" x14ac:dyDescent="0.3">
      <c r="B112" s="135"/>
      <c r="C112" s="135"/>
      <c r="D112" s="135"/>
      <c r="E112" s="135"/>
      <c r="F112" s="135"/>
      <c r="G112" s="135"/>
    </row>
    <row r="113" spans="2:7" x14ac:dyDescent="0.3">
      <c r="B113" s="135"/>
      <c r="C113" s="135"/>
      <c r="D113" s="135"/>
      <c r="E113" s="135"/>
      <c r="F113" s="135"/>
      <c r="G113" s="135"/>
    </row>
    <row r="114" spans="2:7" x14ac:dyDescent="0.3">
      <c r="B114" s="135"/>
      <c r="C114" s="135"/>
      <c r="D114" s="135"/>
      <c r="E114" s="135"/>
      <c r="F114" s="135"/>
      <c r="G114" s="135"/>
    </row>
    <row r="115" spans="2:7" x14ac:dyDescent="0.3">
      <c r="B115" s="135"/>
      <c r="C115" s="135"/>
      <c r="D115" s="135"/>
      <c r="E115" s="135"/>
      <c r="F115" s="135"/>
      <c r="G115" s="135"/>
    </row>
    <row r="116" spans="2:7" x14ac:dyDescent="0.3">
      <c r="B116" s="135"/>
      <c r="C116" s="135"/>
      <c r="D116" s="135"/>
      <c r="E116" s="135"/>
      <c r="F116" s="135"/>
      <c r="G116" s="135"/>
    </row>
    <row r="117" spans="2:7" x14ac:dyDescent="0.3">
      <c r="B117" s="135"/>
      <c r="C117" s="135"/>
      <c r="D117" s="135"/>
      <c r="E117" s="135"/>
      <c r="F117" s="135"/>
      <c r="G117" s="135"/>
    </row>
    <row r="118" spans="2:7" x14ac:dyDescent="0.3">
      <c r="B118" s="135"/>
      <c r="C118" s="135"/>
      <c r="D118" s="135"/>
      <c r="E118" s="135"/>
      <c r="F118" s="135"/>
      <c r="G118" s="135"/>
    </row>
    <row r="119" spans="2:7" x14ac:dyDescent="0.3">
      <c r="B119" s="135"/>
      <c r="C119" s="135"/>
      <c r="D119" s="135"/>
      <c r="E119" s="135"/>
      <c r="F119" s="135"/>
      <c r="G119" s="135"/>
    </row>
    <row r="120" spans="2:7" x14ac:dyDescent="0.3">
      <c r="B120" s="135"/>
      <c r="C120" s="135"/>
      <c r="D120" s="135"/>
      <c r="E120" s="135"/>
      <c r="F120" s="135"/>
      <c r="G120" s="135"/>
    </row>
    <row r="121" spans="2:7" x14ac:dyDescent="0.3">
      <c r="B121" s="135"/>
      <c r="C121" s="135"/>
      <c r="D121" s="135"/>
      <c r="E121" s="135"/>
      <c r="F121" s="135"/>
      <c r="G121" s="135"/>
    </row>
    <row r="122" spans="2:7" x14ac:dyDescent="0.3">
      <c r="B122" s="135"/>
      <c r="C122" s="135"/>
      <c r="D122" s="135"/>
      <c r="E122" s="135"/>
      <c r="F122" s="135"/>
      <c r="G122" s="135"/>
    </row>
    <row r="123" spans="2:7" x14ac:dyDescent="0.3">
      <c r="B123" s="135"/>
      <c r="C123" s="135"/>
      <c r="D123" s="135"/>
      <c r="E123" s="135"/>
      <c r="F123" s="135"/>
      <c r="G123" s="135"/>
    </row>
    <row r="124" spans="2:7" x14ac:dyDescent="0.3">
      <c r="B124" s="135"/>
      <c r="C124" s="135"/>
      <c r="D124" s="135"/>
      <c r="E124" s="135"/>
      <c r="F124" s="135"/>
      <c r="G124" s="135"/>
    </row>
    <row r="125" spans="2:7" x14ac:dyDescent="0.3">
      <c r="C125" s="135"/>
      <c r="D125" s="135"/>
      <c r="E125" s="135"/>
      <c r="F125" s="135"/>
      <c r="G125" s="135"/>
    </row>
    <row r="126" spans="2:7" x14ac:dyDescent="0.3">
      <c r="C126" s="135"/>
      <c r="D126" s="135"/>
      <c r="E126" s="135"/>
      <c r="F126" s="135"/>
      <c r="G126" s="135"/>
    </row>
    <row r="127" spans="2:7" x14ac:dyDescent="0.3">
      <c r="C127" s="135"/>
      <c r="D127" s="135"/>
      <c r="E127" s="135"/>
      <c r="F127" s="135"/>
      <c r="G127" s="135"/>
    </row>
    <row r="128" spans="2: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customSheetViews>
    <customSheetView guid="{3F51B73C-8999-4BDD-B7BB-CFA8C5D5F118}" showGridLines="0" fitToPage="1">
      <selection activeCell="J1" sqref="J1"/>
      <pageMargins left="0.25" right="0" top="0.25" bottom="0.25" header="0.3" footer="0"/>
      <pageSetup scale="30" fitToHeight="0" orientation="landscape" r:id="rId1"/>
    </customSheetView>
    <customSheetView guid="{6D9FC8F7-6352-4BF1-890A-27BF36FADC03}" showGridLines="0" fitToPage="1">
      <selection activeCell="J1" sqref="J1"/>
      <pageMargins left="0.25" right="0" top="0.25" bottom="0.25" header="0.3" footer="0"/>
      <pageSetup scale="30" fitToHeight="0" orientation="landscape" r:id="rId2"/>
    </customSheetView>
  </customSheetViews>
  <mergeCells count="48">
    <mergeCell ref="AG70:AH70"/>
    <mergeCell ref="AI70:AJ70"/>
    <mergeCell ref="AI58:AJ58"/>
    <mergeCell ref="A64:G64"/>
    <mergeCell ref="A66:G66"/>
    <mergeCell ref="K69:X69"/>
    <mergeCell ref="M70:M71"/>
    <mergeCell ref="N70:N71"/>
    <mergeCell ref="Z70:Z71"/>
    <mergeCell ref="AA70:AB70"/>
    <mergeCell ref="AC70:AD70"/>
    <mergeCell ref="AE70:AF70"/>
    <mergeCell ref="AI38:AJ38"/>
    <mergeCell ref="K57:X57"/>
    <mergeCell ref="M58:M59"/>
    <mergeCell ref="N58:N59"/>
    <mergeCell ref="Z58:Z59"/>
    <mergeCell ref="AA58:AB58"/>
    <mergeCell ref="AC58:AD58"/>
    <mergeCell ref="AE58:AF58"/>
    <mergeCell ref="AG58:AH58"/>
    <mergeCell ref="AE17:AF17"/>
    <mergeCell ref="AG17:AH17"/>
    <mergeCell ref="AI17:AJ17"/>
    <mergeCell ref="K37:X37"/>
    <mergeCell ref="M38:M39"/>
    <mergeCell ref="N38:N39"/>
    <mergeCell ref="Z38:Z39"/>
    <mergeCell ref="AA38:AB38"/>
    <mergeCell ref="AC38:AD38"/>
    <mergeCell ref="AE38:AF38"/>
    <mergeCell ref="M17:M18"/>
    <mergeCell ref="N17:N18"/>
    <mergeCell ref="Z17:Z18"/>
    <mergeCell ref="AA17:AB17"/>
    <mergeCell ref="AC17:AD17"/>
    <mergeCell ref="AG38:AH38"/>
    <mergeCell ref="AC2:AD2"/>
    <mergeCell ref="AE2:AF2"/>
    <mergeCell ref="AG2:AH2"/>
    <mergeCell ref="AI2:AJ2"/>
    <mergeCell ref="K16:X16"/>
    <mergeCell ref="AA2:AB2"/>
    <mergeCell ref="A1:H1"/>
    <mergeCell ref="K1:X1"/>
    <mergeCell ref="M2:M3"/>
    <mergeCell ref="N2:N3"/>
    <mergeCell ref="Z2:Z3"/>
  </mergeCells>
  <conditionalFormatting sqref="G46">
    <cfRule type="containsText" dxfId="1488" priority="23" operator="containsText" text="O">
      <formula>NOT(ISERROR(SEARCH("O",G46)))</formula>
    </cfRule>
  </conditionalFormatting>
  <conditionalFormatting sqref="G46">
    <cfRule type="containsText" dxfId="1487" priority="20" operator="containsText" text="N/A">
      <formula>NOT(ISERROR(SEARCH("N/A",G46)))</formula>
    </cfRule>
    <cfRule type="containsText" dxfId="1486" priority="21" operator="containsText" text="Blank">
      <formula>NOT(ISERROR(SEARCH("Blank",G46)))</formula>
    </cfRule>
    <cfRule type="containsText" dxfId="1485" priority="22" operator="containsText" text="M">
      <formula>NOT(ISERROR(SEARCH("M",G46)))</formula>
    </cfRule>
  </conditionalFormatting>
  <conditionalFormatting sqref="C7:D7 F7:H7">
    <cfRule type="containsText" dxfId="1484" priority="17" operator="containsText" text="N/A">
      <formula>NOT(ISERROR(SEARCH("N/A",C7)))</formula>
    </cfRule>
    <cfRule type="containsText" dxfId="1483" priority="18" operator="containsText" text="Blank">
      <formula>NOT(ISERROR(SEARCH("Blank",C7)))</formula>
    </cfRule>
    <cfRule type="containsText" dxfId="1482" priority="19" operator="containsText" text="M">
      <formula>NOT(ISERROR(SEARCH("M",C7)))</formula>
    </cfRule>
  </conditionalFormatting>
  <conditionalFormatting sqref="F46">
    <cfRule type="containsText" dxfId="1481" priority="16" operator="containsText" text="O">
      <formula>NOT(ISERROR(SEARCH("O",F46)))</formula>
    </cfRule>
  </conditionalFormatting>
  <conditionalFormatting sqref="F46">
    <cfRule type="containsText" dxfId="1480" priority="13" operator="containsText" text="N/A">
      <formula>NOT(ISERROR(SEARCH("N/A",F46)))</formula>
    </cfRule>
    <cfRule type="containsText" dxfId="1479" priority="14" operator="containsText" text="Blank">
      <formula>NOT(ISERROR(SEARCH("Blank",F46)))</formula>
    </cfRule>
    <cfRule type="containsText" dxfId="1478" priority="15" operator="containsText" text="M">
      <formula>NOT(ISERROR(SEARCH("M",F46)))</formula>
    </cfRule>
  </conditionalFormatting>
  <conditionalFormatting sqref="C46:D46">
    <cfRule type="containsText" dxfId="1477" priority="12" operator="containsText" text="O">
      <formula>NOT(ISERROR(SEARCH("O",C46)))</formula>
    </cfRule>
  </conditionalFormatting>
  <conditionalFormatting sqref="C46:D46">
    <cfRule type="containsText" dxfId="1476" priority="9" operator="containsText" text="N/A">
      <formula>NOT(ISERROR(SEARCH("N/A",C46)))</formula>
    </cfRule>
    <cfRule type="containsText" dxfId="1475" priority="10" operator="containsText" text="Blank">
      <formula>NOT(ISERROR(SEARCH("Blank",C46)))</formula>
    </cfRule>
    <cfRule type="containsText" dxfId="1474" priority="11" operator="containsText" text="M">
      <formula>NOT(ISERROR(SEARCH("M",C46)))</formula>
    </cfRule>
  </conditionalFormatting>
  <conditionalFormatting sqref="B125:B1048576 B1:B28 B30:B69">
    <cfRule type="duplicateValues" dxfId="1473" priority="8"/>
  </conditionalFormatting>
  <conditionalFormatting sqref="B29">
    <cfRule type="duplicateValues" dxfId="1472" priority="7"/>
  </conditionalFormatting>
  <conditionalFormatting sqref="Z4 Z51:Z55 Z40:Z43 Z45:Z49 Z19:Z35">
    <cfRule type="cellIs" dxfId="1471" priority="6" operator="greaterThan">
      <formula>0</formula>
    </cfRule>
  </conditionalFormatting>
  <conditionalFormatting sqref="Z5:Z14">
    <cfRule type="cellIs" dxfId="1470" priority="5" operator="greaterThan">
      <formula>0</formula>
    </cfRule>
  </conditionalFormatting>
  <conditionalFormatting sqref="Z60:Z67">
    <cfRule type="cellIs" dxfId="1469" priority="4" operator="greaterThan">
      <formula>0</formula>
    </cfRule>
  </conditionalFormatting>
  <conditionalFormatting sqref="Z72:Z75">
    <cfRule type="cellIs" dxfId="1468" priority="3" operator="greaterThan">
      <formula>0</formula>
    </cfRule>
  </conditionalFormatting>
  <conditionalFormatting sqref="Z50">
    <cfRule type="cellIs" dxfId="1467" priority="2" operator="greaterThan">
      <formula>0</formula>
    </cfRule>
  </conditionalFormatting>
  <conditionalFormatting sqref="Z44">
    <cfRule type="cellIs" dxfId="1466" priority="1" operator="greaterThan">
      <formula>0</formula>
    </cfRule>
  </conditionalFormatting>
  <dataValidations count="3">
    <dataValidation type="list" allowBlank="1" showInputMessage="1" showErrorMessage="1" sqref="V58:V68 V70:V79 V38:V56 V17:V36 V2:V15">
      <formula1>"Passed, Failed, N/A"</formula1>
    </dataValidation>
    <dataValidation type="list" allowBlank="1" showInputMessage="1" showErrorMessage="1" sqref="T70:T79 T58:T68 T2:T15 T17:T36 T38:T56">
      <formula1>"M, O, N/A"</formula1>
    </dataValidation>
    <dataValidation type="list" allowBlank="1" showInputMessage="1" showErrorMessage="1" sqref="X33 X19 X21 X4:X10 W70:W79 W2:W15 W58:W68 X12 W17:W36 W38:W56">
      <formula1>"Y, N"</formula1>
    </dataValidation>
  </dataValidations>
  <hyperlinks>
    <hyperlink ref="Y4" r:id="rId3" display="http://collab.lge.com/main/x/gOGHLw"/>
    <hyperlink ref="Y7" r:id="rId4" display="http://collab.lge.com/main/x/AocBNg"/>
    <hyperlink ref="Y8" r:id="rId5"/>
    <hyperlink ref="Y19" r:id="rId6"/>
    <hyperlink ref="Y20" r:id="rId7"/>
    <hyperlink ref="Y22" r:id="rId8"/>
    <hyperlink ref="Y30" r:id="rId9"/>
    <hyperlink ref="Y31" r:id="rId10"/>
    <hyperlink ref="Y34" r:id="rId11"/>
    <hyperlink ref="Y41" r:id="rId12"/>
    <hyperlink ref="Y42" r:id="rId13" display="http://collab.lge.com/main/x/j9smN"/>
    <hyperlink ref="Y43" r:id="rId14"/>
    <hyperlink ref="Y45" r:id="rId15"/>
    <hyperlink ref="Y55" r:id="rId16"/>
    <hyperlink ref="Y35" r:id="rId17"/>
    <hyperlink ref="Y53" r:id="rId18"/>
    <hyperlink ref="Y11" r:id="rId19"/>
    <hyperlink ref="Y44" r:id="rId20"/>
    <hyperlink ref="J1" location="Summary!A1" display="Home"/>
  </hyperlinks>
  <pageMargins left="0.25" right="0" top="0.25" bottom="0.25" header="0.3" footer="0"/>
  <pageSetup scale="30" fitToHeight="0" orientation="landscape" r:id="rId21"/>
  <drawing r:id="rId22"/>
  <legacyDrawing r:id="rId23"/>
  <controls>
    <mc:AlternateContent xmlns:mc="http://schemas.openxmlformats.org/markup-compatibility/2006">
      <mc:Choice Requires="x14">
        <control shapeId="640004" r:id="rId24" name="CommandButton4">
          <controlPr defaultSize="0" autoLine="0" r:id="rId25">
            <anchor moveWithCells="1">
              <from>
                <xdr:col>8</xdr:col>
                <xdr:colOff>121920</xdr:colOff>
                <xdr:row>9</xdr:row>
                <xdr:rowOff>68580</xdr:rowOff>
              </from>
              <to>
                <xdr:col>9</xdr:col>
                <xdr:colOff>441960</xdr:colOff>
                <xdr:row>11</xdr:row>
                <xdr:rowOff>152400</xdr:rowOff>
              </to>
            </anchor>
          </controlPr>
        </control>
      </mc:Choice>
      <mc:Fallback>
        <control shapeId="640004" r:id="rId24" name="CommandButton4"/>
      </mc:Fallback>
    </mc:AlternateContent>
    <mc:AlternateContent xmlns:mc="http://schemas.openxmlformats.org/markup-compatibility/2006">
      <mc:Choice Requires="x14">
        <control shapeId="640003" r:id="rId26" name="CommandButton3">
          <controlPr defaultSize="0" autoLine="0" r:id="rId27">
            <anchor moveWithCells="1">
              <from>
                <xdr:col>8</xdr:col>
                <xdr:colOff>114300</xdr:colOff>
                <xdr:row>6</xdr:row>
                <xdr:rowOff>106680</xdr:rowOff>
              </from>
              <to>
                <xdr:col>9</xdr:col>
                <xdr:colOff>403860</xdr:colOff>
                <xdr:row>7</xdr:row>
                <xdr:rowOff>99060</xdr:rowOff>
              </to>
            </anchor>
          </controlPr>
        </control>
      </mc:Choice>
      <mc:Fallback>
        <control shapeId="640003" r:id="rId26" name="CommandButton3"/>
      </mc:Fallback>
    </mc:AlternateContent>
    <mc:AlternateContent xmlns:mc="http://schemas.openxmlformats.org/markup-compatibility/2006">
      <mc:Choice Requires="x14">
        <control shapeId="640002" r:id="rId28" name="CommandButton2">
          <controlPr defaultSize="0" autoLine="0" r:id="rId29">
            <anchor moveWithCells="1">
              <from>
                <xdr:col>8</xdr:col>
                <xdr:colOff>121920</xdr:colOff>
                <xdr:row>9</xdr:row>
                <xdr:rowOff>68580</xdr:rowOff>
              </from>
              <to>
                <xdr:col>9</xdr:col>
                <xdr:colOff>441960</xdr:colOff>
                <xdr:row>11</xdr:row>
                <xdr:rowOff>152400</xdr:rowOff>
              </to>
            </anchor>
          </controlPr>
        </control>
      </mc:Choice>
      <mc:Fallback>
        <control shapeId="640002" r:id="rId28" name="CommandButton2"/>
      </mc:Fallback>
    </mc:AlternateContent>
    <mc:AlternateContent xmlns:mc="http://schemas.openxmlformats.org/markup-compatibility/2006">
      <mc:Choice Requires="x14">
        <control shapeId="640001" r:id="rId30" name="CommandButton1">
          <controlPr defaultSize="0" autoLine="0" r:id="rId31">
            <anchor moveWithCells="1">
              <from>
                <xdr:col>8</xdr:col>
                <xdr:colOff>114300</xdr:colOff>
                <xdr:row>6</xdr:row>
                <xdr:rowOff>106680</xdr:rowOff>
              </from>
              <to>
                <xdr:col>9</xdr:col>
                <xdr:colOff>403860</xdr:colOff>
                <xdr:row>7</xdr:row>
                <xdr:rowOff>99060</xdr:rowOff>
              </to>
            </anchor>
          </controlPr>
        </control>
      </mc:Choice>
      <mc:Fallback>
        <control shapeId="640001" r:id="rId30" name="CommandButton1"/>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1">
    <tabColor rgb="FFFFC000"/>
    <pageSetUpPr fitToPage="1"/>
  </sheetPr>
  <dimension ref="A1:AN196"/>
  <sheetViews>
    <sheetView showGridLines="0" topLeftCell="A52" zoomScale="85" zoomScaleNormal="85" workbookViewId="0">
      <selection activeCell="F61" sqref="F6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9.109375" customWidth="1"/>
    <col min="19" max="19" width="17.33203125" bestFit="1" customWidth="1"/>
    <col min="20" max="20" width="7.5546875" customWidth="1"/>
    <col min="21" max="21" width="11" bestFit="1" customWidth="1"/>
    <col min="22" max="22" width="10.44140625" bestFit="1" customWidth="1"/>
    <col min="23" max="23" width="12.44140625" customWidth="1"/>
    <col min="24" max="24" width="15.109375" customWidth="1"/>
    <col min="25" max="25" width="36.5546875" hidden="1" customWidth="1"/>
    <col min="41" max="16384" width="9.109375" style="3"/>
  </cols>
  <sheetData>
    <row r="1" spans="1:36" ht="23.4" x14ac:dyDescent="0.45">
      <c r="A1" s="1188" t="s">
        <v>82</v>
      </c>
      <c r="B1" s="1189"/>
      <c r="C1" s="1189"/>
      <c r="D1" s="1189"/>
      <c r="E1" s="1189"/>
      <c r="F1" s="1189"/>
      <c r="G1" s="1189"/>
      <c r="H1" s="1189"/>
      <c r="K1" s="1193" t="s">
        <v>403</v>
      </c>
      <c r="L1" s="1194"/>
      <c r="M1" s="1194"/>
      <c r="N1" s="1194"/>
      <c r="O1" s="1194"/>
      <c r="P1" s="1194"/>
      <c r="Q1" s="1194"/>
      <c r="R1" s="1194"/>
      <c r="S1" s="1194"/>
      <c r="T1" s="1194"/>
      <c r="U1" s="1194"/>
      <c r="V1" s="1194"/>
      <c r="W1" s="1194"/>
      <c r="X1" s="1194"/>
      <c r="Y1" s="1195"/>
      <c r="Z1" s="263"/>
      <c r="AA1" s="402"/>
      <c r="AB1" s="402"/>
      <c r="AC1" s="402"/>
      <c r="AD1" s="402"/>
      <c r="AE1" s="402"/>
      <c r="AF1" s="402"/>
      <c r="AG1" s="402"/>
      <c r="AH1" s="402"/>
      <c r="AI1" s="402"/>
      <c r="AJ1" s="402"/>
    </row>
    <row r="2" spans="1:36" ht="23.4" customHeight="1" x14ac:dyDescent="0.3">
      <c r="A2" s="98" t="s">
        <v>367</v>
      </c>
      <c r="B2" s="83" t="s">
        <v>263</v>
      </c>
      <c r="C2" s="3"/>
      <c r="D2" s="3"/>
      <c r="E2" s="3"/>
      <c r="F2" s="3"/>
      <c r="G2" s="3"/>
      <c r="H2" s="3"/>
      <c r="K2" s="1209" t="s">
        <v>133</v>
      </c>
      <c r="L2" s="1209" t="s">
        <v>91</v>
      </c>
      <c r="M2" s="1182" t="s">
        <v>75</v>
      </c>
      <c r="N2" s="1190" t="s">
        <v>134</v>
      </c>
      <c r="O2" s="1209" t="s">
        <v>135</v>
      </c>
      <c r="P2" s="412" t="s">
        <v>136</v>
      </c>
      <c r="Q2" s="412" t="s">
        <v>137</v>
      </c>
      <c r="R2" s="412" t="s">
        <v>138</v>
      </c>
      <c r="S2" s="1210" t="s">
        <v>139</v>
      </c>
      <c r="T2" s="1191" t="s">
        <v>344</v>
      </c>
      <c r="U2" s="1191" t="s">
        <v>342</v>
      </c>
      <c r="V2" s="1191" t="s">
        <v>343</v>
      </c>
      <c r="W2" s="404" t="s">
        <v>375</v>
      </c>
      <c r="X2" s="404" t="s">
        <v>376</v>
      </c>
      <c r="Y2" s="412"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42858</v>
      </c>
      <c r="C3" s="125"/>
      <c r="D3" s="3"/>
      <c r="E3" s="3"/>
      <c r="F3" s="3"/>
      <c r="G3" s="3"/>
      <c r="H3" s="3"/>
      <c r="K3" s="1197"/>
      <c r="L3" s="1197"/>
      <c r="M3" s="1183"/>
      <c r="N3" s="1185"/>
      <c r="O3" s="1197"/>
      <c r="P3" s="35" t="s">
        <v>141</v>
      </c>
      <c r="Q3" s="405"/>
      <c r="R3" s="405"/>
      <c r="S3" s="1210"/>
      <c r="T3" s="1191"/>
      <c r="U3" s="1191"/>
      <c r="V3" s="1191"/>
      <c r="W3" s="404"/>
      <c r="X3" s="404"/>
      <c r="Y3" s="405"/>
      <c r="Z3" s="1187"/>
      <c r="AA3" s="400" t="s">
        <v>672</v>
      </c>
      <c r="AB3" s="400" t="s">
        <v>673</v>
      </c>
      <c r="AC3" s="400" t="s">
        <v>672</v>
      </c>
      <c r="AD3" s="400" t="s">
        <v>673</v>
      </c>
      <c r="AE3" s="400" t="s">
        <v>672</v>
      </c>
      <c r="AF3" s="400" t="s">
        <v>673</v>
      </c>
      <c r="AG3" s="400" t="s">
        <v>672</v>
      </c>
      <c r="AH3" s="400" t="s">
        <v>673</v>
      </c>
      <c r="AI3" s="400" t="s">
        <v>672</v>
      </c>
      <c r="AJ3" s="400" t="s">
        <v>673</v>
      </c>
    </row>
    <row r="4" spans="1:36" ht="12.75" customHeight="1" x14ac:dyDescent="0.3">
      <c r="A4" s="98" t="s">
        <v>368</v>
      </c>
      <c r="B4" s="124">
        <f ca="1">DATEDIF(B3,TODAY(),"D")/365</f>
        <v>3.5232876712328767</v>
      </c>
      <c r="C4" s="3"/>
      <c r="D4" s="3"/>
      <c r="E4" s="3"/>
      <c r="F4" s="3"/>
      <c r="G4" s="3"/>
      <c r="H4" s="3"/>
      <c r="K4" s="406" t="s">
        <v>142</v>
      </c>
      <c r="L4" s="406" t="s">
        <v>143</v>
      </c>
      <c r="M4" s="104" t="s">
        <v>5</v>
      </c>
      <c r="N4" s="93" t="s">
        <v>144</v>
      </c>
      <c r="O4" s="88" t="s">
        <v>372</v>
      </c>
      <c r="P4" s="140" t="s">
        <v>145</v>
      </c>
      <c r="Q4" s="140" t="s">
        <v>146</v>
      </c>
      <c r="R4" s="266" t="s">
        <v>147</v>
      </c>
      <c r="S4" s="36"/>
      <c r="T4" s="83"/>
      <c r="U4" s="83"/>
      <c r="V4" s="83" t="str">
        <f t="shared" ref="V4:V9" si="0">IF(AND(W4="Y",X4="Y"),"Passed",IF(T4="M","Passed", ""))</f>
        <v>Passed</v>
      </c>
      <c r="W4" s="83" t="s">
        <v>377</v>
      </c>
      <c r="X4" s="83" t="s">
        <v>377</v>
      </c>
      <c r="Y4" s="416" t="s">
        <v>148</v>
      </c>
      <c r="Z4" s="259">
        <f t="shared" ref="Z4:Z14" ca="1" si="1">DATEDIF(AA4,AB4,"m")/12+DATEDIF(AC4,AD4,"m")/12+DATEDIF(AE4,AF4,"m")/12+DATEDIF(AG4,AH4,"m")/12+DATEDIF(AI4,AJ4,"m")/12</f>
        <v>3.5</v>
      </c>
      <c r="AA4" s="260">
        <v>42858</v>
      </c>
      <c r="AB4" s="260">
        <f ca="1">TODAY()</f>
        <v>44144</v>
      </c>
      <c r="AC4" s="260"/>
      <c r="AD4" s="260"/>
      <c r="AE4" s="258"/>
      <c r="AF4" s="258"/>
      <c r="AG4" s="258"/>
      <c r="AH4" s="258"/>
      <c r="AI4" s="258"/>
      <c r="AJ4" s="258"/>
    </row>
    <row r="5" spans="1:36" ht="12.75" customHeight="1" x14ac:dyDescent="0.3">
      <c r="A5" s="98" t="s">
        <v>387</v>
      </c>
      <c r="B5" s="124">
        <v>3</v>
      </c>
      <c r="C5" s="126"/>
      <c r="D5" s="3"/>
      <c r="E5" s="3"/>
      <c r="F5" s="3"/>
      <c r="G5" s="3"/>
      <c r="H5" s="3"/>
      <c r="K5" s="407"/>
      <c r="L5" s="407"/>
      <c r="M5" s="104" t="s">
        <v>5</v>
      </c>
      <c r="N5" s="93" t="s">
        <v>144</v>
      </c>
      <c r="O5" s="88" t="s">
        <v>373</v>
      </c>
      <c r="P5" s="142"/>
      <c r="Q5" s="141" t="s">
        <v>150</v>
      </c>
      <c r="R5" s="265" t="s">
        <v>151</v>
      </c>
      <c r="S5" s="36"/>
      <c r="T5" s="83"/>
      <c r="U5" s="83"/>
      <c r="V5" s="83" t="str">
        <f t="shared" si="0"/>
        <v>Passed</v>
      </c>
      <c r="W5" s="83" t="s">
        <v>377</v>
      </c>
      <c r="X5" s="83" t="s">
        <v>377</v>
      </c>
      <c r="Y5" s="417"/>
      <c r="Z5" s="259">
        <f t="shared" ca="1" si="1"/>
        <v>3.5</v>
      </c>
      <c r="AA5" s="260">
        <v>42858</v>
      </c>
      <c r="AB5" s="260">
        <f ca="1">TODAY()</f>
        <v>44144</v>
      </c>
      <c r="AC5" s="260"/>
      <c r="AD5" s="260"/>
      <c r="AE5" s="258"/>
      <c r="AF5" s="258"/>
      <c r="AG5" s="258"/>
      <c r="AH5" s="258"/>
      <c r="AI5" s="258"/>
      <c r="AJ5" s="258"/>
    </row>
    <row r="6" spans="1:36" ht="15" thickBot="1" x14ac:dyDescent="0.35">
      <c r="A6" s="98" t="s">
        <v>388</v>
      </c>
      <c r="B6" s="124">
        <f ca="1">B4+B5</f>
        <v>6.5232876712328771</v>
      </c>
      <c r="C6" s="126"/>
      <c r="K6" s="407"/>
      <c r="L6" s="407"/>
      <c r="M6" s="104" t="s">
        <v>5</v>
      </c>
      <c r="N6" s="38" t="s">
        <v>149</v>
      </c>
      <c r="O6" s="65" t="s">
        <v>149</v>
      </c>
      <c r="P6" s="142"/>
      <c r="Q6" s="39" t="s">
        <v>150</v>
      </c>
      <c r="R6" s="40" t="s">
        <v>151</v>
      </c>
      <c r="S6" s="36"/>
      <c r="T6" s="83"/>
      <c r="U6" s="83"/>
      <c r="V6" s="83" t="str">
        <f t="shared" si="0"/>
        <v>Passed</v>
      </c>
      <c r="W6" s="83" t="s">
        <v>377</v>
      </c>
      <c r="X6" s="83" t="s">
        <v>377</v>
      </c>
      <c r="Y6" s="41" t="s">
        <v>152</v>
      </c>
      <c r="Z6" s="259">
        <f t="shared" ca="1" si="1"/>
        <v>3.5</v>
      </c>
      <c r="AA6" s="260">
        <v>42858</v>
      </c>
      <c r="AB6" s="260">
        <f ca="1">TODAY()</f>
        <v>44144</v>
      </c>
      <c r="AC6" s="260"/>
      <c r="AD6" s="260"/>
      <c r="AE6" s="258"/>
      <c r="AF6" s="258"/>
      <c r="AG6" s="258"/>
      <c r="AH6" s="258"/>
      <c r="AI6" s="258"/>
      <c r="AJ6" s="258"/>
    </row>
    <row r="7" spans="1:36" ht="14.4" customHeight="1" thickBot="1" x14ac:dyDescent="0.35">
      <c r="A7" s="120" t="s">
        <v>4</v>
      </c>
      <c r="B7" s="121" t="s">
        <v>135</v>
      </c>
      <c r="C7" s="105" t="s">
        <v>5</v>
      </c>
      <c r="D7" s="105" t="s">
        <v>6</v>
      </c>
      <c r="E7" s="105" t="s">
        <v>7</v>
      </c>
      <c r="F7" s="105" t="s">
        <v>8</v>
      </c>
      <c r="G7" s="105" t="s">
        <v>9</v>
      </c>
      <c r="H7" s="106" t="s">
        <v>76</v>
      </c>
      <c r="K7" s="407"/>
      <c r="L7" s="407"/>
      <c r="M7" s="104" t="s">
        <v>5</v>
      </c>
      <c r="N7" s="127" t="s">
        <v>144</v>
      </c>
      <c r="O7" s="64" t="s">
        <v>452</v>
      </c>
      <c r="P7" s="142"/>
      <c r="Q7" s="140" t="s">
        <v>247</v>
      </c>
      <c r="R7" s="266" t="s">
        <v>154</v>
      </c>
      <c r="S7" s="36"/>
      <c r="T7" s="83"/>
      <c r="U7" s="83"/>
      <c r="V7" s="83" t="str">
        <f t="shared" si="0"/>
        <v>Passed</v>
      </c>
      <c r="W7" s="83" t="s">
        <v>377</v>
      </c>
      <c r="X7" s="83" t="s">
        <v>377</v>
      </c>
      <c r="Y7" s="416" t="s">
        <v>248</v>
      </c>
      <c r="Z7" s="259">
        <f t="shared" ca="1" si="1"/>
        <v>3.5</v>
      </c>
      <c r="AA7" s="260">
        <v>42858</v>
      </c>
      <c r="AB7" s="260">
        <f ca="1">TODAY()</f>
        <v>44144</v>
      </c>
      <c r="AC7" s="260"/>
      <c r="AD7" s="260"/>
      <c r="AE7" s="258"/>
      <c r="AF7" s="258"/>
      <c r="AG7" s="258"/>
      <c r="AH7" s="258"/>
      <c r="AI7" s="258"/>
      <c r="AJ7" s="258"/>
    </row>
    <row r="8" spans="1:36" ht="27.6" customHeight="1" x14ac:dyDescent="0.3">
      <c r="A8" s="107" t="s">
        <v>56</v>
      </c>
      <c r="B8" s="108" t="s">
        <v>182</v>
      </c>
      <c r="C8" s="1003"/>
      <c r="D8" s="1002"/>
      <c r="E8" s="1002"/>
      <c r="F8" s="1002" t="s">
        <v>77</v>
      </c>
      <c r="G8" s="1002"/>
      <c r="H8" s="109">
        <f>IF(C8&lt;&gt;"",'[1]CBL Score Standard'!$D64,IF(D8&lt;&gt;"",SUM('[1]CBL Score Standard'!$D64:$E64),IF(E8&lt;&gt;"",SUM('[1]CBL Score Standard'!$D64:$F64),IF(F8&lt;&gt;"",SUM('[1]CBL Score Standard'!$D64:$G64),IF(G8&lt;&gt;"",SUM('[1]CBL Score Standard'!$D64:$H64,0))))))</f>
        <v>9.5957237736164644E-2</v>
      </c>
      <c r="K8" s="407"/>
      <c r="L8" s="407"/>
      <c r="M8" s="104" t="s">
        <v>5</v>
      </c>
      <c r="N8" s="127" t="s">
        <v>144</v>
      </c>
      <c r="O8" s="43" t="s">
        <v>517</v>
      </c>
      <c r="P8" s="142"/>
      <c r="Q8" s="39" t="s">
        <v>153</v>
      </c>
      <c r="R8" s="40" t="s">
        <v>156</v>
      </c>
      <c r="S8" s="36"/>
      <c r="T8" s="83"/>
      <c r="U8" s="83"/>
      <c r="V8" s="83" t="str">
        <f t="shared" si="0"/>
        <v/>
      </c>
      <c r="W8" s="83" t="s">
        <v>378</v>
      </c>
      <c r="X8" s="83"/>
      <c r="Y8" s="44" t="s">
        <v>157</v>
      </c>
      <c r="Z8" s="259">
        <f t="shared" si="1"/>
        <v>0</v>
      </c>
      <c r="AA8" s="260"/>
      <c r="AB8" s="260"/>
      <c r="AC8" s="260"/>
      <c r="AD8" s="260"/>
      <c r="AE8" s="258"/>
      <c r="AF8" s="258"/>
      <c r="AG8" s="258"/>
      <c r="AH8" s="258"/>
      <c r="AI8" s="258"/>
      <c r="AJ8" s="258"/>
    </row>
    <row r="9" spans="1:36" ht="13.8" customHeight="1" x14ac:dyDescent="0.3">
      <c r="A9" s="110" t="s">
        <v>56</v>
      </c>
      <c r="B9" s="99" t="s">
        <v>427</v>
      </c>
      <c r="C9" s="1003"/>
      <c r="D9" s="1002"/>
      <c r="E9" s="1002"/>
      <c r="F9" s="1002" t="s">
        <v>77</v>
      </c>
      <c r="G9" s="1002"/>
      <c r="H9" s="109">
        <f>IF(C9&lt;&gt;"",'[1]CBL Score Standard'!$D65,IF(D9&lt;&gt;"",SUM('[1]CBL Score Standard'!$D65:$E65),IF(E9&lt;&gt;"",SUM('[1]CBL Score Standard'!$D65:$F65),IF(F9&lt;&gt;"",SUM('[1]CBL Score Standard'!$D65:$G65),IF(G9&lt;&gt;"",SUM('[1]CBL Score Standard'!$D65:$H65,0))))))</f>
        <v>9.5957237736164644E-2</v>
      </c>
      <c r="K9" s="407"/>
      <c r="L9" s="407"/>
      <c r="M9" s="104" t="s">
        <v>5</v>
      </c>
      <c r="N9" s="127" t="s">
        <v>144</v>
      </c>
      <c r="O9" s="43" t="s">
        <v>661</v>
      </c>
      <c r="P9" s="142"/>
      <c r="Q9" s="39" t="s">
        <v>155</v>
      </c>
      <c r="R9" s="40" t="s">
        <v>158</v>
      </c>
      <c r="S9" s="36"/>
      <c r="T9" s="83"/>
      <c r="U9" s="83"/>
      <c r="V9" s="83" t="str">
        <f t="shared" si="0"/>
        <v>Passed</v>
      </c>
      <c r="W9" s="83" t="s">
        <v>377</v>
      </c>
      <c r="X9" s="83" t="s">
        <v>377</v>
      </c>
      <c r="Y9" s="41" t="s">
        <v>159</v>
      </c>
      <c r="Z9" s="259">
        <f t="shared" ca="1" si="1"/>
        <v>3.5</v>
      </c>
      <c r="AA9" s="260">
        <v>42858</v>
      </c>
      <c r="AB9" s="260">
        <f ca="1">TODAY()</f>
        <v>44144</v>
      </c>
      <c r="AC9" s="260"/>
      <c r="AD9" s="260"/>
      <c r="AE9" s="258"/>
      <c r="AF9" s="258"/>
      <c r="AG9" s="258"/>
      <c r="AH9" s="258"/>
      <c r="AI9" s="258"/>
      <c r="AJ9" s="258"/>
    </row>
    <row r="10" spans="1:36" ht="13.8" customHeight="1" x14ac:dyDescent="0.3">
      <c r="A10" s="110" t="s">
        <v>56</v>
      </c>
      <c r="B10" s="99" t="s">
        <v>663</v>
      </c>
      <c r="C10" s="1003"/>
      <c r="D10" s="1003"/>
      <c r="E10" s="1002"/>
      <c r="F10" s="1002" t="s">
        <v>77</v>
      </c>
      <c r="G10" s="1002"/>
      <c r="H10" s="109">
        <f>IF(C10&lt;&gt;"",'[1]CBL Score Standard'!$D66,IF(D10&lt;&gt;"",SUM('[1]CBL Score Standard'!$D66:$E66),IF(E10&lt;&gt;"",SUM('[1]CBL Score Standard'!$D66:$F66),IF(F10&lt;&gt;"",SUM('[1]CBL Score Standard'!$D66:$G66),IF(G10&lt;&gt;"",SUM('[1]CBL Score Standard'!$D66:$H66,0))))))</f>
        <v>4.9445609829187893E-2</v>
      </c>
      <c r="K10" s="407"/>
      <c r="L10" s="407"/>
      <c r="M10" s="104" t="s">
        <v>5</v>
      </c>
      <c r="N10" s="127" t="s">
        <v>144</v>
      </c>
      <c r="O10" s="43" t="s">
        <v>662</v>
      </c>
      <c r="P10" s="142"/>
      <c r="Q10" s="254" t="s">
        <v>659</v>
      </c>
      <c r="R10" s="254" t="s">
        <v>278</v>
      </c>
      <c r="S10" s="36"/>
      <c r="T10" s="83"/>
      <c r="U10" s="83"/>
      <c r="V10" s="83" t="s">
        <v>374</v>
      </c>
      <c r="W10" s="83" t="s">
        <v>378</v>
      </c>
      <c r="X10" s="83"/>
      <c r="Y10" s="46" t="s">
        <v>160</v>
      </c>
      <c r="Z10" s="259">
        <f t="shared" si="1"/>
        <v>0</v>
      </c>
      <c r="AA10" s="260">
        <v>42858</v>
      </c>
      <c r="AB10" s="260">
        <v>42858</v>
      </c>
      <c r="AC10" s="260"/>
      <c r="AD10" s="260"/>
      <c r="AE10" s="258"/>
      <c r="AF10" s="258"/>
      <c r="AG10" s="258"/>
      <c r="AH10" s="258"/>
      <c r="AI10" s="258"/>
      <c r="AJ10" s="258"/>
    </row>
    <row r="11" spans="1:36" ht="13.8" customHeight="1" x14ac:dyDescent="0.3">
      <c r="A11" s="110" t="s">
        <v>56</v>
      </c>
      <c r="B11" s="99" t="s">
        <v>215</v>
      </c>
      <c r="C11" s="1003"/>
      <c r="D11" s="1003"/>
      <c r="E11" s="1002"/>
      <c r="F11" s="1002" t="s">
        <v>77</v>
      </c>
      <c r="G11" s="1002"/>
      <c r="H11" s="109">
        <f>IF(C11&lt;&gt;"",'[1]CBL Score Standard'!$D67,IF(D11&lt;&gt;"",SUM('[1]CBL Score Standard'!$D67:$E67),IF(E11&lt;&gt;"",SUM('[1]CBL Score Standard'!$D67:$F67),IF(F11&lt;&gt;"",SUM('[1]CBL Score Standard'!$D67:$G67),IF(G11&lt;&gt;"",SUM('[1]CBL Score Standard'!$D67:$H67,0))))))</f>
        <v>4.9445609829187893E-2</v>
      </c>
      <c r="K11" s="407"/>
      <c r="L11" s="407"/>
      <c r="M11" s="104" t="s">
        <v>5</v>
      </c>
      <c r="N11" s="36" t="s">
        <v>31</v>
      </c>
      <c r="O11" s="89" t="s">
        <v>175</v>
      </c>
      <c r="P11" s="407"/>
      <c r="Q11" s="37" t="s">
        <v>383</v>
      </c>
      <c r="R11" s="40" t="s">
        <v>176</v>
      </c>
      <c r="S11" s="36"/>
      <c r="T11" s="83"/>
      <c r="U11" s="83"/>
      <c r="V11" s="83" t="str">
        <f>IF(AND(W11="Y",X11="Y"),"Passed",IF(T11="M","Passed", ""))</f>
        <v>Passed</v>
      </c>
      <c r="W11" s="83" t="s">
        <v>377</v>
      </c>
      <c r="X11" s="83" t="s">
        <v>377</v>
      </c>
      <c r="Y11" s="44" t="s">
        <v>177</v>
      </c>
      <c r="Z11" s="259">
        <f t="shared" ca="1" si="1"/>
        <v>3.5</v>
      </c>
      <c r="AA11" s="260">
        <v>42858</v>
      </c>
      <c r="AB11" s="260">
        <f ca="1">TODAY()</f>
        <v>44144</v>
      </c>
      <c r="AC11" s="260"/>
      <c r="AD11" s="260"/>
      <c r="AE11" s="258"/>
      <c r="AF11" s="258"/>
      <c r="AG11" s="258"/>
      <c r="AH11" s="258"/>
      <c r="AI11" s="258"/>
      <c r="AJ11" s="258"/>
    </row>
    <row r="12" spans="1:36" ht="13.8" customHeight="1" x14ac:dyDescent="0.3">
      <c r="A12" s="110" t="s">
        <v>63</v>
      </c>
      <c r="B12" s="99" t="s">
        <v>236</v>
      </c>
      <c r="C12" s="1003"/>
      <c r="D12" s="1003"/>
      <c r="E12" s="1003"/>
      <c r="F12" s="1002"/>
      <c r="G12" s="1002"/>
      <c r="H12" s="109" t="b">
        <f>IF(C12&lt;&gt;"",'[1]CBL Score Standard'!$D68,IF(D12&lt;&gt;"",SUM('[1]CBL Score Standard'!$D68:$E68),IF(E12&lt;&gt;"",SUM('[1]CBL Score Standard'!$D68:$F68),IF(F12&lt;&gt;"",SUM('[1]CBL Score Standard'!$D68:$G68),IF(G12&lt;&gt;"",SUM('[1]CBL Score Standard'!$D68:$H68,0))))))</f>
        <v>0</v>
      </c>
      <c r="K12" s="407"/>
      <c r="L12" s="407"/>
      <c r="M12" s="104" t="s">
        <v>5</v>
      </c>
      <c r="N12" s="127" t="s">
        <v>31</v>
      </c>
      <c r="O12" s="43" t="s">
        <v>660</v>
      </c>
      <c r="P12" s="47">
        <v>43613</v>
      </c>
      <c r="Q12" s="39" t="s">
        <v>167</v>
      </c>
      <c r="R12" s="40" t="s">
        <v>168</v>
      </c>
      <c r="S12" s="36"/>
      <c r="T12" s="83"/>
      <c r="U12" s="83"/>
      <c r="V12" s="83" t="str">
        <f>IF(AND(W12="Y",X12="Y"),"Passed",IF(T12="M","Passed", ""))</f>
        <v>Passed</v>
      </c>
      <c r="W12" s="83" t="s">
        <v>377</v>
      </c>
      <c r="X12" s="83" t="s">
        <v>377</v>
      </c>
      <c r="Y12" s="41"/>
      <c r="Z12" s="259">
        <f t="shared" ca="1" si="1"/>
        <v>3.5</v>
      </c>
      <c r="AA12" s="260">
        <v>42858</v>
      </c>
      <c r="AB12" s="260">
        <f ca="1">TODAY()</f>
        <v>44144</v>
      </c>
      <c r="AC12" s="260"/>
      <c r="AD12" s="260"/>
      <c r="AE12" s="258"/>
      <c r="AF12" s="258"/>
      <c r="AG12" s="258"/>
      <c r="AH12" s="258"/>
      <c r="AI12" s="258"/>
      <c r="AJ12" s="258"/>
    </row>
    <row r="13" spans="1:36" ht="13.8" customHeight="1" x14ac:dyDescent="0.3">
      <c r="A13" s="110" t="s">
        <v>63</v>
      </c>
      <c r="B13" s="99" t="s">
        <v>244</v>
      </c>
      <c r="C13" s="1003"/>
      <c r="D13" s="1003"/>
      <c r="E13" s="1003"/>
      <c r="F13" s="1003"/>
      <c r="G13" s="1002"/>
      <c r="H13" s="109" t="b">
        <f>IF(C13&lt;&gt;"",'[1]CBL Score Standard'!$D69,IF(D13&lt;&gt;"",SUM('[1]CBL Score Standard'!$D69:$E69),IF(E13&lt;&gt;"",SUM('[1]CBL Score Standard'!$D69:$F69),IF(F13&lt;&gt;"",SUM('[1]CBL Score Standard'!$D69:$G69),IF(G13&lt;&gt;"",SUM('[1]CBL Score Standard'!$D69:$H69,0))))))</f>
        <v>0</v>
      </c>
      <c r="K13" s="407"/>
      <c r="L13" s="407"/>
      <c r="M13" s="104" t="s">
        <v>5</v>
      </c>
      <c r="N13" s="127" t="s">
        <v>54</v>
      </c>
      <c r="O13" s="43" t="s">
        <v>425</v>
      </c>
      <c r="P13" s="39" t="s">
        <v>230</v>
      </c>
      <c r="Q13" s="39" t="s">
        <v>230</v>
      </c>
      <c r="R13" s="40" t="s">
        <v>230</v>
      </c>
      <c r="S13" s="36" t="s">
        <v>263</v>
      </c>
      <c r="T13" s="128" t="s">
        <v>72</v>
      </c>
      <c r="U13" s="181">
        <v>43658</v>
      </c>
      <c r="V13" s="83" t="s">
        <v>374</v>
      </c>
      <c r="W13" s="83" t="s">
        <v>378</v>
      </c>
      <c r="X13" s="83"/>
      <c r="Y13" s="41" t="s">
        <v>169</v>
      </c>
      <c r="Z13" s="259">
        <f t="shared" ca="1" si="1"/>
        <v>3.5</v>
      </c>
      <c r="AA13" s="260">
        <v>42858</v>
      </c>
      <c r="AB13" s="260">
        <f ca="1">TODAY()</f>
        <v>44144</v>
      </c>
      <c r="AC13" s="260"/>
      <c r="AD13" s="260"/>
      <c r="AE13" s="258"/>
      <c r="AF13" s="258"/>
      <c r="AG13" s="258"/>
      <c r="AH13" s="258"/>
      <c r="AI13" s="258"/>
      <c r="AJ13" s="258"/>
    </row>
    <row r="14" spans="1:36" ht="13.8" customHeight="1" x14ac:dyDescent="0.3">
      <c r="A14" s="110" t="s">
        <v>55</v>
      </c>
      <c r="B14" s="99" t="s">
        <v>694</v>
      </c>
      <c r="C14" s="1003"/>
      <c r="D14" s="1003"/>
      <c r="E14" s="1002" t="s">
        <v>77</v>
      </c>
      <c r="F14" s="1002"/>
      <c r="G14" s="1002"/>
      <c r="H14" s="109">
        <f>IF(C14&lt;&gt;"",'[1]CBL Score Standard'!$D70,IF(D14&lt;&gt;"",SUM('[1]CBL Score Standard'!$D70:$E70),IF(E14&lt;&gt;"",SUM('[1]CBL Score Standard'!$D70:$F70),IF(F14&lt;&gt;"",SUM('[1]CBL Score Standard'!$D70:$G70),IF(G14&lt;&gt;"",SUM('[1]CBL Score Standard'!$D70:$H70,0))))))</f>
        <v>2.8169014084507043E-2</v>
      </c>
      <c r="K14" s="408"/>
      <c r="L14" s="408"/>
      <c r="M14" s="104" t="s">
        <v>5</v>
      </c>
      <c r="N14" s="36" t="s">
        <v>41</v>
      </c>
      <c r="O14" s="87" t="s">
        <v>450</v>
      </c>
      <c r="P14" s="47">
        <v>43627</v>
      </c>
      <c r="Q14" s="39" t="s">
        <v>381</v>
      </c>
      <c r="R14" s="40" t="s">
        <v>382</v>
      </c>
      <c r="S14" s="36"/>
      <c r="T14" s="83"/>
      <c r="U14" s="47"/>
      <c r="V14" s="83" t="s">
        <v>374</v>
      </c>
      <c r="W14" s="83" t="s">
        <v>378</v>
      </c>
      <c r="X14" s="83"/>
      <c r="Y14" s="41" t="s">
        <v>163</v>
      </c>
      <c r="Z14" s="259">
        <f t="shared" ca="1" si="1"/>
        <v>3.5</v>
      </c>
      <c r="AA14" s="260">
        <v>42858</v>
      </c>
      <c r="AB14" s="260">
        <f ca="1">TODAY()</f>
        <v>44144</v>
      </c>
      <c r="AC14" s="260"/>
      <c r="AD14" s="260"/>
      <c r="AE14" s="258"/>
      <c r="AF14" s="258"/>
      <c r="AG14" s="258"/>
      <c r="AH14" s="258"/>
      <c r="AI14" s="258"/>
      <c r="AJ14" s="258"/>
    </row>
    <row r="15" spans="1:36" ht="27.6" customHeight="1" x14ac:dyDescent="0.3">
      <c r="A15" s="110" t="s">
        <v>55</v>
      </c>
      <c r="B15" s="99" t="s">
        <v>185</v>
      </c>
      <c r="C15" s="1003"/>
      <c r="D15" s="1002"/>
      <c r="E15" s="1002" t="s">
        <v>77</v>
      </c>
      <c r="F15" s="1002"/>
      <c r="G15" s="1002"/>
      <c r="H15" s="109">
        <f>IF(C15&lt;&gt;"",'[1]CBL Score Standard'!$D71,IF(D15&lt;&gt;"",SUM('[1]CBL Score Standard'!$D71:$E71),IF(E15&lt;&gt;"",SUM('[1]CBL Score Standard'!$D71:$F71),IF(F15&lt;&gt;"",SUM('[1]CBL Score Standard'!$D71:$G71),IF(G15&lt;&gt;"",SUM('[1]CBL Score Standard'!$D71:$H71,0))))))</f>
        <v>2.8169014084507043E-2</v>
      </c>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3"/>
      <c r="D16" s="1003"/>
      <c r="E16" s="1006"/>
      <c r="F16" s="1003" t="s">
        <v>77</v>
      </c>
      <c r="G16" s="1003"/>
      <c r="H16" s="109">
        <f>IF(C16&lt;&gt;"",'[1]CBL Score Standard'!$D72,IF(D16&lt;&gt;"",SUM('[1]CBL Score Standard'!$D72:$E72),IF(E16&lt;&gt;"",SUM('[1]CBL Score Standard'!$D72:$F72),IF(F16&lt;&gt;"",SUM('[1]CBL Score Standard'!$D72:$G72),IF(G16&lt;&gt;"",SUM('[1]CBL Score Standard'!$D72:$H72,0))))))</f>
        <v>0</v>
      </c>
      <c r="K16" s="1193" t="s">
        <v>170</v>
      </c>
      <c r="L16" s="1194"/>
      <c r="M16" s="1194"/>
      <c r="N16" s="1194"/>
      <c r="O16" s="1194"/>
      <c r="P16" s="1194"/>
      <c r="Q16" s="1194"/>
      <c r="R16" s="1194"/>
      <c r="S16" s="1194"/>
      <c r="T16" s="1194"/>
      <c r="U16" s="1194"/>
      <c r="V16" s="1194"/>
      <c r="W16" s="1194"/>
      <c r="X16" s="1194"/>
      <c r="Y16" s="1195"/>
      <c r="Z16" s="263"/>
      <c r="AA16" s="402"/>
      <c r="AB16" s="402"/>
      <c r="AC16" s="402"/>
      <c r="AD16" s="402"/>
      <c r="AE16" s="402"/>
      <c r="AF16" s="402"/>
      <c r="AG16" s="402"/>
      <c r="AH16" s="402"/>
      <c r="AI16" s="402"/>
      <c r="AJ16" s="402"/>
    </row>
    <row r="17" spans="1:36" ht="23.4" customHeight="1" x14ac:dyDescent="0.3">
      <c r="A17" s="110" t="s">
        <v>55</v>
      </c>
      <c r="B17" s="99" t="s">
        <v>194</v>
      </c>
      <c r="C17" s="1003"/>
      <c r="D17" s="1003"/>
      <c r="E17" s="1003"/>
      <c r="F17" s="1003"/>
      <c r="G17" s="1003"/>
      <c r="H17" s="109" t="b">
        <f>IF(C17&lt;&gt;"",'[1]CBL Score Standard'!$D73,IF(D17&lt;&gt;"",SUM('[1]CBL Score Standard'!$D73:$E73),IF(E17&lt;&gt;"",SUM('[1]CBL Score Standard'!$D73:$F73),IF(F17&lt;&gt;"",SUM('[1]CBL Score Standard'!$D73:$G73),IF(G17&lt;&gt;"",SUM('[1]CBL Score Standard'!$D73:$H73,0))))))</f>
        <v>0</v>
      </c>
      <c r="K17" s="1211" t="s">
        <v>133</v>
      </c>
      <c r="L17" s="1211" t="s">
        <v>91</v>
      </c>
      <c r="M17" s="1182" t="s">
        <v>75</v>
      </c>
      <c r="N17" s="1184" t="s">
        <v>134</v>
      </c>
      <c r="O17" s="1211" t="s">
        <v>135</v>
      </c>
      <c r="P17" s="409" t="s">
        <v>136</v>
      </c>
      <c r="Q17" s="409" t="s">
        <v>137</v>
      </c>
      <c r="R17" s="409" t="s">
        <v>138</v>
      </c>
      <c r="S17" s="1212" t="s">
        <v>139</v>
      </c>
      <c r="T17" s="1191" t="s">
        <v>344</v>
      </c>
      <c r="U17" s="1191" t="s">
        <v>342</v>
      </c>
      <c r="V17" s="1191" t="s">
        <v>343</v>
      </c>
      <c r="W17" s="404" t="s">
        <v>375</v>
      </c>
      <c r="X17" s="404" t="s">
        <v>376</v>
      </c>
      <c r="Y17" s="409"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3"/>
      <c r="D18" s="1003"/>
      <c r="E18" s="1003" t="s">
        <v>77</v>
      </c>
      <c r="F18" s="1003"/>
      <c r="G18" s="1003"/>
      <c r="H18" s="109">
        <f>IF(C18&lt;&gt;"",'[1]CBL Score Standard'!$D74,IF(D18&lt;&gt;"",SUM('[1]CBL Score Standard'!$D74:$E74),IF(E18&lt;&gt;"",SUM('[1]CBL Score Standard'!$D74:$F74),IF(F18&lt;&gt;"",SUM('[1]CBL Score Standard'!$D74:$G74),IF(G18&lt;&gt;"",SUM('[1]CBL Score Standard'!$D74:$H74,0))))))</f>
        <v>0</v>
      </c>
      <c r="K18" s="1197"/>
      <c r="L18" s="1197"/>
      <c r="M18" s="1183"/>
      <c r="N18" s="1190"/>
      <c r="O18" s="1197"/>
      <c r="P18" s="35" t="s">
        <v>141</v>
      </c>
      <c r="Q18" s="405"/>
      <c r="R18" s="405"/>
      <c r="S18" s="1210"/>
      <c r="T18" s="1191"/>
      <c r="U18" s="1191"/>
      <c r="V18" s="1191"/>
      <c r="W18" s="404"/>
      <c r="X18" s="404"/>
      <c r="Y18" s="405"/>
      <c r="Z18" s="1187"/>
      <c r="AA18" s="400" t="s">
        <v>672</v>
      </c>
      <c r="AB18" s="400" t="s">
        <v>673</v>
      </c>
      <c r="AC18" s="400" t="s">
        <v>672</v>
      </c>
      <c r="AD18" s="400" t="s">
        <v>673</v>
      </c>
      <c r="AE18" s="400" t="s">
        <v>672</v>
      </c>
      <c r="AF18" s="400" t="s">
        <v>673</v>
      </c>
      <c r="AG18" s="400" t="s">
        <v>672</v>
      </c>
      <c r="AH18" s="400" t="s">
        <v>673</v>
      </c>
      <c r="AI18" s="400" t="s">
        <v>672</v>
      </c>
      <c r="AJ18" s="400" t="s">
        <v>673</v>
      </c>
    </row>
    <row r="19" spans="1:36" x14ac:dyDescent="0.3">
      <c r="A19" s="110" t="s">
        <v>55</v>
      </c>
      <c r="B19" s="99" t="s">
        <v>198</v>
      </c>
      <c r="C19" s="1003"/>
      <c r="D19" s="1003"/>
      <c r="E19" s="1003" t="s">
        <v>77</v>
      </c>
      <c r="F19" s="1003"/>
      <c r="G19" s="1003"/>
      <c r="H19" s="109">
        <f>IF(C19&lt;&gt;"",'[1]CBL Score Standard'!$D75,IF(D19&lt;&gt;"",SUM('[1]CBL Score Standard'!$D75:$E75),IF(E19&lt;&gt;"",SUM('[1]CBL Score Standard'!$D75:$F75),IF(F19&lt;&gt;"",SUM('[1]CBL Score Standard'!$D75:$G75),IF(G19&lt;&gt;"",SUM('[1]CBL Score Standard'!$D75:$H75,0))))))</f>
        <v>0</v>
      </c>
      <c r="K19" s="406" t="s">
        <v>142</v>
      </c>
      <c r="L19" s="406" t="s">
        <v>143</v>
      </c>
      <c r="M19" s="104" t="s">
        <v>6</v>
      </c>
      <c r="N19" s="36" t="s">
        <v>46</v>
      </c>
      <c r="O19" s="89" t="s">
        <v>171</v>
      </c>
      <c r="P19" s="406" t="s">
        <v>145</v>
      </c>
      <c r="Q19" s="37" t="s">
        <v>172</v>
      </c>
      <c r="R19" s="40" t="s">
        <v>173</v>
      </c>
      <c r="S19" s="36"/>
      <c r="T19" s="83"/>
      <c r="U19" s="83"/>
      <c r="V19" s="83" t="str">
        <f>IF(AND(W19="Y",X19="Y"),"Passed",IF(T19="M","Passed", ""))</f>
        <v/>
      </c>
      <c r="W19" s="83"/>
      <c r="X19" s="83" t="s">
        <v>377</v>
      </c>
      <c r="Y19" s="44" t="s">
        <v>174</v>
      </c>
      <c r="Z19" s="259">
        <f t="shared" ref="Z19:Z35" si="2">DATEDIF(AA19,AB19,"m")/12+DATEDIF(AC19,AD19,"m")/12+DATEDIF(AE19,AF19,"m")/12+DATEDIF(AG19,AH19,"m")/12+DATEDIF(AI19,AJ19,"m")/12</f>
        <v>0</v>
      </c>
      <c r="AA19" s="260"/>
      <c r="AB19" s="260"/>
      <c r="AC19" s="260"/>
      <c r="AD19" s="260"/>
      <c r="AE19" s="258"/>
      <c r="AF19" s="258"/>
      <c r="AG19" s="258"/>
      <c r="AH19" s="258"/>
      <c r="AI19" s="258"/>
      <c r="AJ19" s="258"/>
    </row>
    <row r="20" spans="1:36" ht="13.8" customHeight="1" x14ac:dyDescent="0.3">
      <c r="A20" s="110" t="s">
        <v>55</v>
      </c>
      <c r="B20" s="99" t="s">
        <v>202</v>
      </c>
      <c r="C20" s="1003"/>
      <c r="D20" s="1003"/>
      <c r="E20" s="1003"/>
      <c r="F20" s="1003"/>
      <c r="G20" s="1003"/>
      <c r="H20" s="109" t="b">
        <f>IF(C20&lt;&gt;"",'[1]CBL Score Standard'!$D76,IF(D20&lt;&gt;"",SUM('[1]CBL Score Standard'!$D76:$E76),IF(E20&lt;&gt;"",SUM('[1]CBL Score Standard'!$D76:$F76),IF(F20&lt;&gt;"",SUM('[1]CBL Score Standard'!$D76:$G76),IF(G20&lt;&gt;"",SUM('[1]CBL Score Standard'!$D76:$H76,0))))))</f>
        <v>0</v>
      </c>
      <c r="K20" s="407"/>
      <c r="L20" s="407"/>
      <c r="M20" s="104" t="s">
        <v>6</v>
      </c>
      <c r="N20" s="36" t="s">
        <v>41</v>
      </c>
      <c r="O20" s="89" t="s">
        <v>178</v>
      </c>
      <c r="P20" s="408"/>
      <c r="Q20" s="37" t="s">
        <v>179</v>
      </c>
      <c r="R20" s="40" t="s">
        <v>180</v>
      </c>
      <c r="S20" s="36"/>
      <c r="T20" s="83"/>
      <c r="U20" s="83"/>
      <c r="V20" s="83" t="str">
        <f>IF(AND(W20="Y",X20="Y"),"Passed",IF(T20="M","Passed", ""))</f>
        <v>Passed</v>
      </c>
      <c r="W20" s="83" t="s">
        <v>377</v>
      </c>
      <c r="X20" s="83" t="s">
        <v>377</v>
      </c>
      <c r="Y20" s="44" t="s">
        <v>181</v>
      </c>
      <c r="Z20" s="259">
        <f t="shared" ca="1" si="2"/>
        <v>3.5</v>
      </c>
      <c r="AA20" s="260">
        <v>42858</v>
      </c>
      <c r="AB20" s="260">
        <f ca="1">TODAY()</f>
        <v>44144</v>
      </c>
      <c r="AC20" s="260"/>
      <c r="AD20" s="260"/>
      <c r="AE20" s="258"/>
      <c r="AF20" s="258"/>
      <c r="AG20" s="258"/>
      <c r="AH20" s="258"/>
      <c r="AI20" s="258"/>
      <c r="AJ20" s="258"/>
    </row>
    <row r="21" spans="1:36" ht="27.6" customHeight="1" x14ac:dyDescent="0.3">
      <c r="A21" s="110" t="s">
        <v>55</v>
      </c>
      <c r="B21" s="99" t="s">
        <v>664</v>
      </c>
      <c r="C21" s="1003"/>
      <c r="D21" s="1003"/>
      <c r="E21" s="1002"/>
      <c r="F21" s="1002" t="s">
        <v>77</v>
      </c>
      <c r="G21" s="1002"/>
      <c r="H21" s="109">
        <f>IF(C21&lt;&gt;"",'[1]CBL Score Standard'!$D77,IF(D21&lt;&gt;"",SUM('[1]CBL Score Standard'!$D77:$E77),IF(E21&lt;&gt;"",SUM('[1]CBL Score Standard'!$D77:$F77),IF(F21&lt;&gt;"",SUM('[1]CBL Score Standard'!$D77:$G77),IF(G21&lt;&gt;"",SUM('[1]CBL Score Standard'!$D77:$H77,0))))))</f>
        <v>4.9445609829187893E-2</v>
      </c>
      <c r="K21" s="407"/>
      <c r="L21" s="407"/>
      <c r="M21" s="104" t="s">
        <v>6</v>
      </c>
      <c r="N21" s="36" t="s">
        <v>56</v>
      </c>
      <c r="O21" s="87" t="s">
        <v>182</v>
      </c>
      <c r="P21" s="47">
        <v>43609</v>
      </c>
      <c r="Q21" s="39" t="s">
        <v>172</v>
      </c>
      <c r="R21" s="45" t="s">
        <v>183</v>
      </c>
      <c r="S21" s="36"/>
      <c r="T21" s="83"/>
      <c r="U21" s="83"/>
      <c r="V21" s="83" t="str">
        <f>IF(AND(W21="Y",X21="Y"),"Passed",IF(T21="M","Passed", ""))</f>
        <v>Passed</v>
      </c>
      <c r="W21" s="83" t="s">
        <v>377</v>
      </c>
      <c r="X21" s="83" t="s">
        <v>377</v>
      </c>
      <c r="Y21" s="46" t="s">
        <v>184</v>
      </c>
      <c r="Z21" s="259">
        <f t="shared" ca="1" si="2"/>
        <v>3.5</v>
      </c>
      <c r="AA21" s="260">
        <v>42858</v>
      </c>
      <c r="AB21" s="260">
        <f ca="1">TODAY()</f>
        <v>44144</v>
      </c>
      <c r="AC21" s="260"/>
      <c r="AD21" s="260"/>
      <c r="AE21" s="258"/>
      <c r="AF21" s="258"/>
      <c r="AG21" s="258"/>
      <c r="AH21" s="258"/>
      <c r="AI21" s="258"/>
      <c r="AJ21" s="258"/>
    </row>
    <row r="22" spans="1:36" ht="13.8" customHeight="1" x14ac:dyDescent="0.3">
      <c r="A22" s="110" t="s">
        <v>55</v>
      </c>
      <c r="B22" s="99" t="s">
        <v>448</v>
      </c>
      <c r="C22" s="1003"/>
      <c r="D22" s="1003"/>
      <c r="E22" s="1002"/>
      <c r="F22" s="1002" t="s">
        <v>77</v>
      </c>
      <c r="G22" s="1002"/>
      <c r="H22" s="109">
        <f>IF(C22&lt;&gt;"",'[1]CBL Score Standard'!$D78,IF(D22&lt;&gt;"",SUM('[1]CBL Score Standard'!$D78:$E78),IF(E22&lt;&gt;"",SUM('[1]CBL Score Standard'!$D78:$F78),IF(F22&lt;&gt;"",SUM('[1]CBL Score Standard'!$D78:$G78),IF(G22&lt;&gt;"",SUM('[1]CBL Score Standard'!$D78:$H78,0))))))</f>
        <v>4.9445609829187893E-2</v>
      </c>
      <c r="K22" s="407"/>
      <c r="L22" s="407"/>
      <c r="M22" s="104" t="s">
        <v>6</v>
      </c>
      <c r="N22" s="36" t="s">
        <v>144</v>
      </c>
      <c r="O22" s="87" t="s">
        <v>187</v>
      </c>
      <c r="P22" s="407"/>
      <c r="Q22" s="37" t="s">
        <v>153</v>
      </c>
      <c r="R22" s="40" t="s">
        <v>156</v>
      </c>
      <c r="S22" s="36"/>
      <c r="T22" s="83"/>
      <c r="U22" s="83"/>
      <c r="V22" s="83" t="str">
        <f>IF(AND(W22="Y",X22="Y"),"Passed",IF(T22="M","Passed", ""))</f>
        <v>Passed</v>
      </c>
      <c r="W22" s="83" t="s">
        <v>377</v>
      </c>
      <c r="X22" s="83" t="s">
        <v>377</v>
      </c>
      <c r="Y22" s="44" t="s">
        <v>157</v>
      </c>
      <c r="Z22" s="259">
        <f t="shared" ca="1" si="2"/>
        <v>3.5</v>
      </c>
      <c r="AA22" s="260">
        <v>42858</v>
      </c>
      <c r="AB22" s="260">
        <f ca="1">TODAY()</f>
        <v>44144</v>
      </c>
      <c r="AC22" s="260"/>
      <c r="AD22" s="260"/>
      <c r="AE22" s="258"/>
      <c r="AF22" s="258"/>
      <c r="AG22" s="258"/>
      <c r="AH22" s="258"/>
      <c r="AI22" s="258"/>
      <c r="AJ22" s="258"/>
    </row>
    <row r="23" spans="1:36" ht="12.75" customHeight="1" x14ac:dyDescent="0.3">
      <c r="A23" s="110" t="s">
        <v>55</v>
      </c>
      <c r="B23" s="99" t="s">
        <v>665</v>
      </c>
      <c r="C23" s="1003"/>
      <c r="D23" s="1003"/>
      <c r="E23" s="1002"/>
      <c r="F23" s="1002" t="s">
        <v>77</v>
      </c>
      <c r="G23" s="1002"/>
      <c r="H23" s="109">
        <f>IF(C23&lt;&gt;"",'[1]CBL Score Standard'!$D79,IF(D23&lt;&gt;"",SUM('[1]CBL Score Standard'!$D79:$E79),IF(E23&lt;&gt;"",SUM('[1]CBL Score Standard'!$D79:$F79),IF(F23&lt;&gt;"",SUM('[1]CBL Score Standard'!$D79:$G79),IF(G23&lt;&gt;"",SUM('[1]CBL Score Standard'!$D79:$H79,0))))))</f>
        <v>4.9445609829187893E-2</v>
      </c>
      <c r="K23" s="407"/>
      <c r="L23" s="407"/>
      <c r="M23" s="104" t="s">
        <v>6</v>
      </c>
      <c r="N23" s="36" t="s">
        <v>144</v>
      </c>
      <c r="O23" s="87" t="s">
        <v>188</v>
      </c>
      <c r="P23" s="407"/>
      <c r="Q23" s="39" t="s">
        <v>155</v>
      </c>
      <c r="R23" s="40" t="s">
        <v>158</v>
      </c>
      <c r="S23" s="36"/>
      <c r="T23" s="83"/>
      <c r="U23" s="83"/>
      <c r="V23" s="83" t="s">
        <v>374</v>
      </c>
      <c r="W23" s="83" t="s">
        <v>378</v>
      </c>
      <c r="X23" s="83" t="s">
        <v>377</v>
      </c>
      <c r="Y23" s="41" t="s">
        <v>159</v>
      </c>
      <c r="Z23" s="259">
        <f t="shared" ca="1" si="2"/>
        <v>3.5</v>
      </c>
      <c r="AA23" s="260">
        <v>42858</v>
      </c>
      <c r="AB23" s="260">
        <f ca="1">TODAY()</f>
        <v>44144</v>
      </c>
      <c r="AC23" s="260"/>
      <c r="AD23" s="260"/>
      <c r="AE23" s="258"/>
      <c r="AF23" s="258"/>
      <c r="AG23" s="258"/>
      <c r="AH23" s="258"/>
      <c r="AI23" s="258"/>
      <c r="AJ23" s="258"/>
    </row>
    <row r="24" spans="1:36" ht="12.75" customHeight="1" x14ac:dyDescent="0.3">
      <c r="A24" s="110" t="s">
        <v>55</v>
      </c>
      <c r="B24" s="99" t="s">
        <v>238</v>
      </c>
      <c r="C24" s="1003"/>
      <c r="D24" s="1003"/>
      <c r="E24" s="1003" t="s">
        <v>77</v>
      </c>
      <c r="F24" s="1002"/>
      <c r="G24" s="1002"/>
      <c r="H24" s="109">
        <f>IF(C24&lt;&gt;"",'[1]CBL Score Standard'!$D80,IF(D24&lt;&gt;"",SUM('[1]CBL Score Standard'!$D80:$E80),IF(E24&lt;&gt;"",SUM('[1]CBL Score Standard'!$D80:$F80),IF(F24&lt;&gt;"",SUM('[1]CBL Score Standard'!$D80:$G80),IF(G24&lt;&gt;"",SUM('[1]CBL Score Standard'!$D80:$H80,0))))))</f>
        <v>0</v>
      </c>
      <c r="K24" s="407"/>
      <c r="L24" s="407"/>
      <c r="M24" s="104" t="s">
        <v>6</v>
      </c>
      <c r="N24" s="36" t="s">
        <v>144</v>
      </c>
      <c r="O24" s="87" t="s">
        <v>189</v>
      </c>
      <c r="P24" s="407"/>
      <c r="Q24" s="254" t="s">
        <v>659</v>
      </c>
      <c r="R24" s="254" t="s">
        <v>278</v>
      </c>
      <c r="S24" s="36"/>
      <c r="T24" s="83"/>
      <c r="U24" s="83"/>
      <c r="V24" s="83" t="s">
        <v>374</v>
      </c>
      <c r="W24" s="83" t="s">
        <v>378</v>
      </c>
      <c r="X24" s="83"/>
      <c r="Y24" s="46" t="s">
        <v>160</v>
      </c>
      <c r="Z24" s="259">
        <f t="shared" si="2"/>
        <v>0</v>
      </c>
      <c r="AA24" s="260">
        <v>42858</v>
      </c>
      <c r="AB24" s="260">
        <v>42858</v>
      </c>
      <c r="AC24" s="260"/>
      <c r="AD24" s="260"/>
      <c r="AE24" s="258"/>
      <c r="AF24" s="258"/>
      <c r="AG24" s="258"/>
      <c r="AH24" s="258"/>
      <c r="AI24" s="258"/>
      <c r="AJ24" s="258"/>
    </row>
    <row r="25" spans="1:36" ht="13.8" customHeight="1" x14ac:dyDescent="0.3">
      <c r="A25" s="110" t="s">
        <v>55</v>
      </c>
      <c r="B25" s="99" t="s">
        <v>515</v>
      </c>
      <c r="C25" s="1003"/>
      <c r="D25" s="1003"/>
      <c r="E25" s="1003"/>
      <c r="F25" s="1002"/>
      <c r="G25" s="1002"/>
      <c r="H25" s="109" t="b">
        <f>IF(C25&lt;&gt;"",'[1]CBL Score Standard'!$D81,IF(D25&lt;&gt;"",SUM('[1]CBL Score Standard'!$D81:$E81),IF(E25&lt;&gt;"",SUM('[1]CBL Score Standard'!$D81:$F81),IF(F25&lt;&gt;"",SUM('[1]CBL Score Standard'!$D81:$G81),IF(G25&lt;&gt;"",SUM('[1]CBL Score Standard'!$D81:$H81,0))))))</f>
        <v>0</v>
      </c>
      <c r="K25" s="407"/>
      <c r="L25" s="407"/>
      <c r="M25" s="104" t="s">
        <v>6</v>
      </c>
      <c r="N25" s="36" t="s">
        <v>144</v>
      </c>
      <c r="O25" s="87" t="s">
        <v>190</v>
      </c>
      <c r="P25" s="407"/>
      <c r="Q25" s="37" t="s">
        <v>161</v>
      </c>
      <c r="R25" s="40" t="s">
        <v>162</v>
      </c>
      <c r="S25" s="36"/>
      <c r="T25" s="83"/>
      <c r="U25" s="83"/>
      <c r="V25" s="83" t="s">
        <v>374</v>
      </c>
      <c r="W25" s="83" t="s">
        <v>378</v>
      </c>
      <c r="X25" s="83"/>
      <c r="Y25" s="46" t="s">
        <v>163</v>
      </c>
      <c r="Z25" s="259">
        <f t="shared" si="2"/>
        <v>0</v>
      </c>
      <c r="AA25" s="260">
        <v>42858</v>
      </c>
      <c r="AB25" s="260">
        <v>42858</v>
      </c>
      <c r="AC25" s="260"/>
      <c r="AD25" s="260"/>
      <c r="AE25" s="258"/>
      <c r="AF25" s="258"/>
      <c r="AG25" s="258"/>
      <c r="AH25" s="258"/>
      <c r="AI25" s="258"/>
      <c r="AJ25" s="258"/>
    </row>
    <row r="26" spans="1:36" ht="26.4" customHeight="1" x14ac:dyDescent="0.3">
      <c r="A26" s="110" t="s">
        <v>3</v>
      </c>
      <c r="B26" s="99" t="s">
        <v>516</v>
      </c>
      <c r="C26" s="1003"/>
      <c r="D26" s="1003"/>
      <c r="E26" s="1003"/>
      <c r="F26" s="1003"/>
      <c r="G26" s="1002"/>
      <c r="H26" s="109" t="b">
        <f>IF(C26&lt;&gt;"",'[1]CBL Score Standard'!$D82,IF(D26&lt;&gt;"",SUM('[1]CBL Score Standard'!$D82:$E82),IF(E26&lt;&gt;"",SUM('[1]CBL Score Standard'!$D82:$F82),IF(F26&lt;&gt;"",SUM('[1]CBL Score Standard'!$D82:$G82),IF(G26&lt;&gt;"",SUM('[1]CBL Score Standard'!$D82:$H82,0))))))</f>
        <v>0</v>
      </c>
      <c r="K26" s="407"/>
      <c r="L26" s="407"/>
      <c r="M26" s="104" t="s">
        <v>6</v>
      </c>
      <c r="N26" s="36" t="s">
        <v>144</v>
      </c>
      <c r="O26" s="87" t="s">
        <v>191</v>
      </c>
      <c r="P26" s="408"/>
      <c r="Q26" s="37" t="s">
        <v>164</v>
      </c>
      <c r="R26" s="40" t="s">
        <v>165</v>
      </c>
      <c r="S26" s="36"/>
      <c r="T26" s="83"/>
      <c r="U26" s="83"/>
      <c r="V26" s="83" t="str">
        <f>IF(AND(W26="Y",X26="Y"),"Passed",IF(T26="M","Passed", ""))</f>
        <v>Passed</v>
      </c>
      <c r="W26" s="83" t="s">
        <v>377</v>
      </c>
      <c r="X26" s="83" t="s">
        <v>377</v>
      </c>
      <c r="Y26" s="46" t="s">
        <v>166</v>
      </c>
      <c r="Z26" s="259">
        <f t="shared" ca="1" si="2"/>
        <v>3.5</v>
      </c>
      <c r="AA26" s="260">
        <v>42858</v>
      </c>
      <c r="AB26" s="260">
        <f ca="1">TODAY()</f>
        <v>44144</v>
      </c>
      <c r="AC26" s="260"/>
      <c r="AD26" s="260"/>
      <c r="AE26" s="258"/>
      <c r="AF26" s="258"/>
      <c r="AG26" s="258"/>
      <c r="AH26" s="258"/>
      <c r="AI26" s="258"/>
      <c r="AJ26" s="258"/>
    </row>
    <row r="27" spans="1:36" ht="26.4" customHeight="1" x14ac:dyDescent="0.3">
      <c r="A27" s="110" t="s">
        <v>3</v>
      </c>
      <c r="B27" s="99" t="s">
        <v>246</v>
      </c>
      <c r="C27" s="1003"/>
      <c r="D27" s="1003"/>
      <c r="E27" s="1003"/>
      <c r="F27" s="1003"/>
      <c r="G27" s="1002"/>
      <c r="H27" s="109" t="b">
        <f>IF(C27&lt;&gt;"",'[1]CBL Score Standard'!$D83,IF(D27&lt;&gt;"",SUM('[1]CBL Score Standard'!$D83:$E83),IF(E27&lt;&gt;"",SUM('[1]CBL Score Standard'!$D83:$F83),IF(F27&lt;&gt;"",SUM('[1]CBL Score Standard'!$D83:$G83),IF(G27&lt;&gt;"",SUM('[1]CBL Score Standard'!$D83:$H83,0))))))</f>
        <v>0</v>
      </c>
      <c r="K27" s="407"/>
      <c r="L27" s="407"/>
      <c r="M27" s="104" t="s">
        <v>6</v>
      </c>
      <c r="N27" s="36" t="s">
        <v>55</v>
      </c>
      <c r="O27" s="87" t="s">
        <v>192</v>
      </c>
      <c r="P27" s="47">
        <v>43608</v>
      </c>
      <c r="Q27" s="39" t="s">
        <v>383</v>
      </c>
      <c r="R27" s="45" t="s">
        <v>341</v>
      </c>
      <c r="S27" s="66" t="s">
        <v>263</v>
      </c>
      <c r="T27" s="128" t="s">
        <v>72</v>
      </c>
      <c r="U27" s="181">
        <v>43608</v>
      </c>
      <c r="V27" s="83" t="s">
        <v>374</v>
      </c>
      <c r="W27" s="83" t="s">
        <v>378</v>
      </c>
      <c r="X27" s="83" t="s">
        <v>377</v>
      </c>
      <c r="Y27" s="46" t="s">
        <v>193</v>
      </c>
      <c r="Z27" s="259">
        <f t="shared" ca="1" si="2"/>
        <v>3.25</v>
      </c>
      <c r="AA27" s="260">
        <v>42950</v>
      </c>
      <c r="AB27" s="260">
        <f ca="1">TODAY()</f>
        <v>44144</v>
      </c>
      <c r="AC27" s="260"/>
      <c r="AD27" s="260"/>
      <c r="AE27" s="258"/>
      <c r="AF27" s="258"/>
      <c r="AG27" s="258"/>
      <c r="AH27" s="258"/>
      <c r="AI27" s="258"/>
      <c r="AJ27" s="258"/>
    </row>
    <row r="28" spans="1:36" ht="13.8" customHeight="1" x14ac:dyDescent="0.3">
      <c r="A28" s="110" t="s">
        <v>59</v>
      </c>
      <c r="B28" s="99" t="s">
        <v>684</v>
      </c>
      <c r="C28" s="1003"/>
      <c r="D28" s="1003"/>
      <c r="E28" s="1005"/>
      <c r="F28" s="1002" t="s">
        <v>77</v>
      </c>
      <c r="G28" s="1002"/>
      <c r="H28" s="109">
        <f>IF(C28&lt;&gt;"",'[1]CBL Score Standard'!$D84,IF(D28&lt;&gt;"",SUM('[1]CBL Score Standard'!$D84:$E84),IF(E28&lt;&gt;"",SUM('[1]CBL Score Standard'!$D84:$F84),IF(F28&lt;&gt;"",SUM('[1]CBL Score Standard'!$D84:$G84),IF(G28&lt;&gt;"",SUM('[1]CBL Score Standard'!$D84:$H84,0))))))</f>
        <v>4.9445609829187893E-2</v>
      </c>
      <c r="K28" s="407"/>
      <c r="L28" s="407"/>
      <c r="M28" s="104" t="s">
        <v>6</v>
      </c>
      <c r="N28" s="36" t="s">
        <v>55</v>
      </c>
      <c r="O28" s="87" t="s">
        <v>194</v>
      </c>
      <c r="P28" s="47">
        <v>43544</v>
      </c>
      <c r="Q28" s="254" t="s">
        <v>649</v>
      </c>
      <c r="R28" s="254" t="s">
        <v>650</v>
      </c>
      <c r="S28" s="36"/>
      <c r="T28" s="83"/>
      <c r="U28" s="83"/>
      <c r="V28" s="83" t="str">
        <f>IF(AND(W28="Y",X28="Y"),"Passed",IF(T28="M","Passed", ""))</f>
        <v/>
      </c>
      <c r="W28" s="83" t="s">
        <v>378</v>
      </c>
      <c r="X28" s="83" t="s">
        <v>378</v>
      </c>
      <c r="Y28" s="46" t="s">
        <v>195</v>
      </c>
      <c r="Z28" s="259">
        <f t="shared" si="2"/>
        <v>0</v>
      </c>
      <c r="AA28" s="260"/>
      <c r="AB28" s="260"/>
      <c r="AC28" s="260"/>
      <c r="AD28" s="260"/>
      <c r="AE28" s="258"/>
      <c r="AF28" s="258"/>
      <c r="AG28" s="258"/>
      <c r="AH28" s="258"/>
      <c r="AI28" s="258"/>
      <c r="AJ28" s="258"/>
    </row>
    <row r="29" spans="1:36" ht="27.6" customHeight="1" x14ac:dyDescent="0.3">
      <c r="A29" s="110" t="s">
        <v>59</v>
      </c>
      <c r="B29" s="99" t="s">
        <v>683</v>
      </c>
      <c r="C29" s="1003"/>
      <c r="D29" s="1003"/>
      <c r="E29" s="1005" t="s">
        <v>77</v>
      </c>
      <c r="F29" s="1002"/>
      <c r="G29" s="1002"/>
      <c r="H29" s="109">
        <f>IF(C29&lt;&gt;"",'[1]CBL Score Standard'!$D85,IF(D29&lt;&gt;"",SUM('[1]CBL Score Standard'!$D85:$E85),IF(E29&lt;&gt;"",SUM('[1]CBL Score Standard'!$D85:$F85),IF(F29&lt;&gt;"",SUM('[1]CBL Score Standard'!$D85:$G85),IF(G29&lt;&gt;"",SUM('[1]CBL Score Standard'!$D85:$H85,0))))))</f>
        <v>2.8169014084507043E-2</v>
      </c>
      <c r="K29" s="407"/>
      <c r="L29" s="407"/>
      <c r="M29" s="104" t="s">
        <v>6</v>
      </c>
      <c r="N29" s="36" t="s">
        <v>55</v>
      </c>
      <c r="O29" s="87" t="s">
        <v>196</v>
      </c>
      <c r="P29" s="140" t="s">
        <v>145</v>
      </c>
      <c r="Q29" s="254" t="s">
        <v>651</v>
      </c>
      <c r="R29" s="254" t="s">
        <v>652</v>
      </c>
      <c r="S29" s="36"/>
      <c r="T29" s="83"/>
      <c r="U29" s="83"/>
      <c r="V29" s="83" t="str">
        <f>IF(AND(W29="Y",X29="Y"),"Passed",IF(T29="M","Passed", ""))</f>
        <v/>
      </c>
      <c r="W29" s="83" t="s">
        <v>378</v>
      </c>
      <c r="X29" s="83" t="s">
        <v>377</v>
      </c>
      <c r="Y29" s="46" t="s">
        <v>197</v>
      </c>
      <c r="Z29" s="259">
        <f t="shared" si="2"/>
        <v>2</v>
      </c>
      <c r="AA29" s="260">
        <v>42858</v>
      </c>
      <c r="AB29" s="260">
        <v>43588</v>
      </c>
      <c r="AC29" s="260"/>
      <c r="AD29" s="260"/>
      <c r="AE29" s="258"/>
      <c r="AF29" s="258"/>
      <c r="AG29" s="258"/>
      <c r="AH29" s="258"/>
      <c r="AI29" s="258"/>
      <c r="AJ29" s="258"/>
    </row>
    <row r="30" spans="1:36" ht="27.6" customHeight="1" x14ac:dyDescent="0.3">
      <c r="A30" s="110" t="s">
        <v>149</v>
      </c>
      <c r="B30" s="99" t="s">
        <v>149</v>
      </c>
      <c r="C30" s="1002"/>
      <c r="D30" s="1002"/>
      <c r="E30" s="1002"/>
      <c r="F30" s="1002" t="s">
        <v>77</v>
      </c>
      <c r="G30" s="1002"/>
      <c r="H30" s="109">
        <f>IF(C30&lt;&gt;"",'[1]CBL Score Standard'!$D86,IF(D30&lt;&gt;"",SUM('[1]CBL Score Standard'!$D86:$E86),IF(E30&lt;&gt;"",SUM('[1]CBL Score Standard'!$D86:$F86),IF(F30&lt;&gt;"",SUM('[1]CBL Score Standard'!$D86:$G86),IF(G30&lt;&gt;"",SUM('[1]CBL Score Standard'!$D86:$H86,0))))))</f>
        <v>0.18686632864525554</v>
      </c>
      <c r="K30" s="407"/>
      <c r="L30" s="407"/>
      <c r="M30" s="104" t="s">
        <v>6</v>
      </c>
      <c r="N30" s="36" t="s">
        <v>55</v>
      </c>
      <c r="O30" s="87" t="s">
        <v>198</v>
      </c>
      <c r="P30" s="141"/>
      <c r="Q30" s="39" t="s">
        <v>199</v>
      </c>
      <c r="R30" s="45" t="s">
        <v>200</v>
      </c>
      <c r="S30" s="36"/>
      <c r="T30" s="83"/>
      <c r="U30" s="83"/>
      <c r="V30" s="83" t="str">
        <f>IF(AND(W30="Y",X30="Y"),"Passed",IF(T30="M","Passed", ""))</f>
        <v/>
      </c>
      <c r="W30" s="83" t="s">
        <v>378</v>
      </c>
      <c r="X30" s="83" t="s">
        <v>377</v>
      </c>
      <c r="Y30" s="49" t="s">
        <v>201</v>
      </c>
      <c r="Z30" s="259">
        <f t="shared" si="2"/>
        <v>2</v>
      </c>
      <c r="AA30" s="260">
        <v>42858</v>
      </c>
      <c r="AB30" s="260">
        <v>43588</v>
      </c>
      <c r="AC30" s="260"/>
      <c r="AD30" s="260"/>
      <c r="AE30" s="258"/>
      <c r="AF30" s="258"/>
      <c r="AG30" s="258"/>
      <c r="AH30" s="258"/>
      <c r="AI30" s="258"/>
      <c r="AJ30" s="258"/>
    </row>
    <row r="31" spans="1:36" ht="13.8" customHeight="1" x14ac:dyDescent="0.3">
      <c r="A31" s="110" t="s">
        <v>149</v>
      </c>
      <c r="B31" s="99" t="s">
        <v>370</v>
      </c>
      <c r="C31" s="1003"/>
      <c r="D31" s="1003"/>
      <c r="E31" s="1004"/>
      <c r="F31" s="1002"/>
      <c r="G31" s="1002"/>
      <c r="H31" s="109" t="b">
        <f>IF(C31&lt;&gt;"",'[1]CBL Score Standard'!$D87,IF(D31&lt;&gt;"",SUM('[1]CBL Score Standard'!$D87:$E87),IF(E31&lt;&gt;"",SUM('[1]CBL Score Standard'!$D87:$F87),IF(F31&lt;&gt;"",SUM('[1]CBL Score Standard'!$D87:$G87),IF(G31&lt;&gt;"",SUM('[1]CBL Score Standard'!$D87:$H87,0))))))</f>
        <v>0</v>
      </c>
      <c r="K31" s="407"/>
      <c r="L31" s="407"/>
      <c r="M31" s="104" t="s">
        <v>6</v>
      </c>
      <c r="N31" s="36" t="s">
        <v>55</v>
      </c>
      <c r="O31" s="87" t="s">
        <v>202</v>
      </c>
      <c r="P31" s="47">
        <v>43629</v>
      </c>
      <c r="Q31" s="39" t="s">
        <v>384</v>
      </c>
      <c r="R31" s="45" t="s">
        <v>385</v>
      </c>
      <c r="S31" s="36"/>
      <c r="T31" s="83"/>
      <c r="U31" s="83"/>
      <c r="V31" s="83" t="str">
        <f>IF(AND(W31="Y",X31="Y"),"Passed",IF(T31="M","Passed", ""))</f>
        <v/>
      </c>
      <c r="W31" s="83" t="s">
        <v>378</v>
      </c>
      <c r="X31" s="83"/>
      <c r="Y31" s="49" t="s">
        <v>203</v>
      </c>
      <c r="Z31" s="259">
        <f t="shared" si="2"/>
        <v>0</v>
      </c>
      <c r="AA31" s="260"/>
      <c r="AB31" s="260"/>
      <c r="AC31" s="260"/>
      <c r="AD31" s="260"/>
      <c r="AE31" s="258"/>
      <c r="AF31" s="258"/>
      <c r="AG31" s="258"/>
      <c r="AH31" s="258"/>
      <c r="AI31" s="258"/>
      <c r="AJ31" s="258"/>
    </row>
    <row r="32" spans="1:36" ht="26.4" customHeight="1" x14ac:dyDescent="0.3">
      <c r="A32" s="110" t="s">
        <v>31</v>
      </c>
      <c r="B32" s="99" t="s">
        <v>660</v>
      </c>
      <c r="C32" s="1002"/>
      <c r="D32" s="1002"/>
      <c r="E32" s="1002"/>
      <c r="F32" s="1002" t="s">
        <v>77</v>
      </c>
      <c r="G32" s="1002"/>
      <c r="H32" s="109">
        <f>IF(C32&lt;&gt;"",'[1]CBL Score Standard'!$D88,IF(D32&lt;&gt;"",SUM('[1]CBL Score Standard'!$D88:$E88),IF(E32&lt;&gt;"",SUM('[1]CBL Score Standard'!$D88:$F88),IF(F32&lt;&gt;"",SUM('[1]CBL Score Standard'!$D88:$G88),IF(G32&lt;&gt;"",SUM('[1]CBL Score Standard'!$D88:$H88,0))))))</f>
        <v>0.18686632864525554</v>
      </c>
      <c r="K32" s="407"/>
      <c r="L32" s="407"/>
      <c r="M32" s="104" t="s">
        <v>6</v>
      </c>
      <c r="N32" s="36" t="s">
        <v>56</v>
      </c>
      <c r="O32" s="87" t="s">
        <v>427</v>
      </c>
      <c r="P32" s="47">
        <v>43613</v>
      </c>
      <c r="Q32" s="39" t="s">
        <v>167</v>
      </c>
      <c r="R32" s="45" t="s">
        <v>204</v>
      </c>
      <c r="S32" s="36"/>
      <c r="T32" s="83"/>
      <c r="U32" s="83"/>
      <c r="V32" s="83" t="s">
        <v>374</v>
      </c>
      <c r="W32" s="83" t="s">
        <v>378</v>
      </c>
      <c r="X32" s="83" t="s">
        <v>377</v>
      </c>
      <c r="Y32" s="46" t="s">
        <v>205</v>
      </c>
      <c r="Z32" s="259">
        <f t="shared" ca="1" si="2"/>
        <v>3.5</v>
      </c>
      <c r="AA32" s="260">
        <v>42858</v>
      </c>
      <c r="AB32" s="260">
        <f ca="1">TODAY()</f>
        <v>44144</v>
      </c>
      <c r="AC32" s="260"/>
      <c r="AD32" s="260"/>
      <c r="AE32" s="258"/>
      <c r="AF32" s="258"/>
      <c r="AG32" s="258"/>
      <c r="AH32" s="258"/>
      <c r="AI32" s="258"/>
      <c r="AJ32" s="258"/>
    </row>
    <row r="33" spans="1:36" ht="13.8" customHeight="1" x14ac:dyDescent="0.3">
      <c r="A33" s="110" t="s">
        <v>31</v>
      </c>
      <c r="B33" s="99" t="s">
        <v>175</v>
      </c>
      <c r="C33" s="1003"/>
      <c r="D33" s="1002"/>
      <c r="E33" s="1002"/>
      <c r="F33" s="1002" t="s">
        <v>77</v>
      </c>
      <c r="G33" s="1002"/>
      <c r="H33" s="109">
        <f>IF(C33&lt;&gt;"",'[1]CBL Score Standard'!$D89,IF(D33&lt;&gt;"",SUM('[1]CBL Score Standard'!$D89:$E89),IF(E33&lt;&gt;"",SUM('[1]CBL Score Standard'!$D89:$F89),IF(F33&lt;&gt;"",SUM('[1]CBL Score Standard'!$D89:$G89),IF(G33&lt;&gt;"",SUM('[1]CBL Score Standard'!$D89:$H89,0))))))</f>
        <v>0.18686632864525554</v>
      </c>
      <c r="K33" s="407"/>
      <c r="L33" s="407"/>
      <c r="M33" s="104" t="s">
        <v>6</v>
      </c>
      <c r="N33" s="36" t="s">
        <v>0</v>
      </c>
      <c r="O33" s="87" t="s">
        <v>426</v>
      </c>
      <c r="P33" s="39" t="s">
        <v>145</v>
      </c>
      <c r="Q33" s="39" t="s">
        <v>206</v>
      </c>
      <c r="R33" s="40" t="s">
        <v>206</v>
      </c>
      <c r="S33" s="36"/>
      <c r="T33" s="83"/>
      <c r="U33" s="83"/>
      <c r="V33" s="83" t="str">
        <f>IF(AND(W33="Y",X33="Y"),"Passed",IF(T33="M","Passed", ""))</f>
        <v>Passed</v>
      </c>
      <c r="W33" s="83" t="s">
        <v>377</v>
      </c>
      <c r="X33" s="83" t="s">
        <v>377</v>
      </c>
      <c r="Y33" s="41"/>
      <c r="Z33" s="259">
        <f t="shared" ca="1" si="2"/>
        <v>3.5</v>
      </c>
      <c r="AA33" s="260">
        <v>42858</v>
      </c>
      <c r="AB33" s="260">
        <f ca="1">TODAY()</f>
        <v>44144</v>
      </c>
      <c r="AC33" s="260"/>
      <c r="AD33" s="260"/>
      <c r="AE33" s="258"/>
      <c r="AF33" s="258"/>
      <c r="AG33" s="258"/>
      <c r="AH33" s="258"/>
      <c r="AI33" s="258"/>
      <c r="AJ33" s="258"/>
    </row>
    <row r="34" spans="1:36" ht="13.8" customHeight="1" x14ac:dyDescent="0.3">
      <c r="A34" s="110" t="s">
        <v>46</v>
      </c>
      <c r="B34" s="99" t="s">
        <v>171</v>
      </c>
      <c r="C34" s="1003"/>
      <c r="D34" s="1002"/>
      <c r="E34" s="1002" t="s">
        <v>77</v>
      </c>
      <c r="F34" s="1002"/>
      <c r="G34" s="1002"/>
      <c r="H34" s="109">
        <f>IF(C34&lt;&gt;"",'[1]CBL Score Standard'!$D90,IF(D34&lt;&gt;"",SUM('[1]CBL Score Standard'!$D90:$E90),IF(E34&lt;&gt;"",SUM('[1]CBL Score Standard'!$D90:$F90),IF(F34&lt;&gt;"",SUM('[1]CBL Score Standard'!$D90:$G90),IF(G34&lt;&gt;"",SUM('[1]CBL Score Standard'!$D90:$H90,0))))))</f>
        <v>7.468064199148379E-2</v>
      </c>
      <c r="K34" s="407"/>
      <c r="L34" s="407"/>
      <c r="M34" s="104" t="s">
        <v>6</v>
      </c>
      <c r="N34" s="36" t="s">
        <v>53</v>
      </c>
      <c r="O34" s="90" t="s">
        <v>371</v>
      </c>
      <c r="P34" s="39" t="s">
        <v>145</v>
      </c>
      <c r="Q34" s="39" t="s">
        <v>164</v>
      </c>
      <c r="R34" s="45" t="s">
        <v>207</v>
      </c>
      <c r="S34" s="36"/>
      <c r="T34" s="83"/>
      <c r="U34" s="83"/>
      <c r="V34" s="83" t="str">
        <f>IF(AND(W34="Y",X34="Y"),"Passed",IF(T34="M","Passed", ""))</f>
        <v/>
      </c>
      <c r="W34" s="83" t="s">
        <v>378</v>
      </c>
      <c r="X34" s="83"/>
      <c r="Y34" s="49" t="s">
        <v>208</v>
      </c>
      <c r="Z34" s="259">
        <f t="shared" si="2"/>
        <v>0</v>
      </c>
      <c r="AA34" s="260"/>
      <c r="AB34" s="260"/>
      <c r="AC34" s="260"/>
      <c r="AD34" s="260"/>
      <c r="AE34" s="258"/>
      <c r="AF34" s="258"/>
      <c r="AG34" s="258"/>
      <c r="AH34" s="258"/>
      <c r="AI34" s="258"/>
      <c r="AJ34" s="258"/>
    </row>
    <row r="35" spans="1:36" ht="13.8" customHeight="1" x14ac:dyDescent="0.3">
      <c r="A35" s="110" t="s">
        <v>2</v>
      </c>
      <c r="B35" s="99" t="s">
        <v>234</v>
      </c>
      <c r="C35" s="1003"/>
      <c r="D35" s="1003"/>
      <c r="E35" s="1003"/>
      <c r="F35" s="1002"/>
      <c r="G35" s="1002"/>
      <c r="H35" s="109" t="b">
        <f>IF(C35&lt;&gt;"",'[1]CBL Score Standard'!$D91,IF(D35&lt;&gt;"",SUM('[1]CBL Score Standard'!$D91:$E91),IF(E35&lt;&gt;"",SUM('[1]CBL Score Standard'!$D91:$F91),IF(F35&lt;&gt;"",SUM('[1]CBL Score Standard'!$D91:$G91),IF(G35&lt;&gt;"",SUM('[1]CBL Score Standard'!$D91:$H91,0))))))</f>
        <v>0</v>
      </c>
      <c r="K35" s="408"/>
      <c r="L35" s="408"/>
      <c r="M35" s="104" t="s">
        <v>6</v>
      </c>
      <c r="N35" s="36" t="s">
        <v>54</v>
      </c>
      <c r="O35" s="87" t="s">
        <v>345</v>
      </c>
      <c r="P35" s="47">
        <v>43644</v>
      </c>
      <c r="Q35" s="39" t="s">
        <v>209</v>
      </c>
      <c r="R35" s="45" t="s">
        <v>210</v>
      </c>
      <c r="S35" s="36"/>
      <c r="T35" s="83"/>
      <c r="U35" s="83"/>
      <c r="V35" s="83" t="str">
        <f>IF(AND(W35="Y",X35="Y"),"Passed",IF(T35="M","Passed", ""))</f>
        <v>Passed</v>
      </c>
      <c r="W35" s="83" t="s">
        <v>377</v>
      </c>
      <c r="X35" s="83" t="s">
        <v>377</v>
      </c>
      <c r="Y35" s="250" t="s">
        <v>629</v>
      </c>
      <c r="Z35" s="259">
        <f t="shared" ca="1" si="2"/>
        <v>3.5</v>
      </c>
      <c r="AA35" s="260">
        <v>42858</v>
      </c>
      <c r="AB35" s="260">
        <f ca="1">TODAY()</f>
        <v>44144</v>
      </c>
      <c r="AC35" s="260"/>
      <c r="AD35" s="260"/>
      <c r="AE35" s="258"/>
      <c r="AF35" s="258"/>
      <c r="AG35" s="258"/>
      <c r="AH35" s="258"/>
      <c r="AI35" s="258"/>
      <c r="AJ35" s="258"/>
    </row>
    <row r="36" spans="1:36" ht="28.8" customHeight="1" x14ac:dyDescent="0.3">
      <c r="A36" s="110" t="s">
        <v>54</v>
      </c>
      <c r="B36" s="99" t="s">
        <v>425</v>
      </c>
      <c r="C36" s="1002"/>
      <c r="D36" s="1002"/>
      <c r="E36" s="1005"/>
      <c r="F36" s="1002" t="s">
        <v>77</v>
      </c>
      <c r="G36" s="1002"/>
      <c r="H36" s="109">
        <f>IF(C36&lt;&gt;"",'[1]CBL Score Standard'!$D92,IF(D36&lt;&gt;"",SUM('[1]CBL Score Standard'!$D92:$E92),IF(E36&lt;&gt;"",SUM('[1]CBL Score Standard'!$D92:$F92),IF(F36&lt;&gt;"",SUM('[1]CBL Score Standard'!$D92:$G92),IF(G36&lt;&gt;"",SUM('[1]CBL Score Standard'!$D92:$H92,0))))))</f>
        <v>0.18686632864525554</v>
      </c>
      <c r="K36" s="3"/>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3"/>
      <c r="D37" s="1002"/>
      <c r="E37" s="1002"/>
      <c r="F37" s="1002" t="s">
        <v>77</v>
      </c>
      <c r="G37" s="1002"/>
      <c r="H37" s="109">
        <f>IF(C37&lt;&gt;"",'[1]CBL Score Standard'!$D93,IF(D37&lt;&gt;"",SUM('[1]CBL Score Standard'!$D93:$E93),IF(E37&lt;&gt;"",SUM('[1]CBL Score Standard'!$D93:$F93),IF(F37&lt;&gt;"",SUM('[1]CBL Score Standard'!$D93:$G93),IF(G37&lt;&gt;"",SUM('[1]CBL Score Standard'!$D93:$H93,0))))))</f>
        <v>9.5957237736164644E-2</v>
      </c>
      <c r="K37" s="1193" t="s">
        <v>211</v>
      </c>
      <c r="L37" s="1194"/>
      <c r="M37" s="1194"/>
      <c r="N37" s="1194"/>
      <c r="O37" s="1194"/>
      <c r="P37" s="1194"/>
      <c r="Q37" s="1194"/>
      <c r="R37" s="1194"/>
      <c r="S37" s="1194"/>
      <c r="T37" s="1194"/>
      <c r="U37" s="1194"/>
      <c r="V37" s="1194"/>
      <c r="W37" s="1194"/>
      <c r="X37" s="1194"/>
      <c r="Y37" s="1195"/>
      <c r="Z37" s="263"/>
      <c r="AA37" s="402"/>
      <c r="AB37" s="402"/>
      <c r="AC37" s="402"/>
      <c r="AD37" s="402"/>
      <c r="AE37" s="402"/>
      <c r="AF37" s="402"/>
      <c r="AG37" s="402"/>
      <c r="AH37" s="402"/>
      <c r="AI37" s="402"/>
      <c r="AJ37" s="402"/>
    </row>
    <row r="38" spans="1:36" ht="23.4" customHeight="1" x14ac:dyDescent="0.3">
      <c r="A38" s="110" t="s">
        <v>54</v>
      </c>
      <c r="B38" s="99" t="s">
        <v>231</v>
      </c>
      <c r="C38" s="1003"/>
      <c r="D38" s="1003"/>
      <c r="E38" s="1002" t="s">
        <v>77</v>
      </c>
      <c r="F38" s="1002"/>
      <c r="G38" s="1002"/>
      <c r="H38" s="109">
        <f>IF(C38&lt;&gt;"",'[1]CBL Score Standard'!$D94,IF(D38&lt;&gt;"",SUM('[1]CBL Score Standard'!$D94:$E94),IF(E38&lt;&gt;"",SUM('[1]CBL Score Standard'!$D94:$F94),IF(F38&lt;&gt;"",SUM('[1]CBL Score Standard'!$D94:$G94),IF(G38&lt;&gt;"",SUM('[1]CBL Score Standard'!$D94:$H94,0))))))</f>
        <v>1.4084507042253521E-2</v>
      </c>
      <c r="K38" s="1211" t="s">
        <v>133</v>
      </c>
      <c r="L38" s="1211" t="s">
        <v>91</v>
      </c>
      <c r="M38" s="1182" t="s">
        <v>75</v>
      </c>
      <c r="N38" s="1184" t="s">
        <v>134</v>
      </c>
      <c r="O38" s="1184" t="s">
        <v>135</v>
      </c>
      <c r="P38" s="409" t="s">
        <v>136</v>
      </c>
      <c r="Q38" s="409" t="s">
        <v>137</v>
      </c>
      <c r="R38" s="409" t="s">
        <v>138</v>
      </c>
      <c r="S38" s="1212" t="s">
        <v>139</v>
      </c>
      <c r="T38" s="1191" t="s">
        <v>344</v>
      </c>
      <c r="U38" s="1191" t="s">
        <v>342</v>
      </c>
      <c r="V38" s="1191" t="s">
        <v>343</v>
      </c>
      <c r="W38" s="404" t="s">
        <v>375</v>
      </c>
      <c r="X38" s="404" t="s">
        <v>376</v>
      </c>
      <c r="Y38" s="409"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3"/>
      <c r="D39" s="1004"/>
      <c r="E39" s="1004"/>
      <c r="F39" s="1002"/>
      <c r="G39" s="1002"/>
      <c r="H39" s="109" t="b">
        <f>IF(C39&lt;&gt;"",'[1]CBL Score Standard'!$D95,IF(D39&lt;&gt;"",SUM('[1]CBL Score Standard'!$D95:$E95),IF(E39&lt;&gt;"",SUM('[1]CBL Score Standard'!$D95:$F95),IF(F39&lt;&gt;"",SUM('[1]CBL Score Standard'!$D95:$G95),IF(G39&lt;&gt;"",SUM('[1]CBL Score Standard'!$D95:$H95,0))))))</f>
        <v>0</v>
      </c>
      <c r="K39" s="1197"/>
      <c r="L39" s="1197"/>
      <c r="M39" s="1183"/>
      <c r="N39" s="1190"/>
      <c r="O39" s="1185"/>
      <c r="P39" s="35" t="s">
        <v>141</v>
      </c>
      <c r="Q39" s="405"/>
      <c r="R39" s="405"/>
      <c r="S39" s="1210"/>
      <c r="T39" s="1191"/>
      <c r="U39" s="1191"/>
      <c r="V39" s="1191"/>
      <c r="W39" s="404"/>
      <c r="X39" s="404"/>
      <c r="Y39" s="405"/>
      <c r="Z39" s="1187"/>
      <c r="AA39" s="400" t="s">
        <v>672</v>
      </c>
      <c r="AB39" s="400" t="s">
        <v>673</v>
      </c>
      <c r="AC39" s="400" t="s">
        <v>672</v>
      </c>
      <c r="AD39" s="400" t="s">
        <v>673</v>
      </c>
      <c r="AE39" s="400" t="s">
        <v>672</v>
      </c>
      <c r="AF39" s="400" t="s">
        <v>673</v>
      </c>
      <c r="AG39" s="400" t="s">
        <v>672</v>
      </c>
      <c r="AH39" s="400" t="s">
        <v>673</v>
      </c>
      <c r="AI39" s="400" t="s">
        <v>672</v>
      </c>
      <c r="AJ39" s="400" t="s">
        <v>673</v>
      </c>
    </row>
    <row r="40" spans="1:36" x14ac:dyDescent="0.3">
      <c r="A40" s="110" t="s">
        <v>53</v>
      </c>
      <c r="B40" s="99" t="s">
        <v>223</v>
      </c>
      <c r="C40" s="1003"/>
      <c r="D40" s="1003"/>
      <c r="E40" s="1002" t="s">
        <v>77</v>
      </c>
      <c r="F40" s="1002"/>
      <c r="G40" s="1002"/>
      <c r="H40" s="109">
        <f>IF(C40&lt;&gt;"",'[1]CBL Score Standard'!$D96,IF(D40&lt;&gt;"",SUM('[1]CBL Score Standard'!$D96:$E96),IF(E40&lt;&gt;"",SUM('[1]CBL Score Standard'!$D96:$F96),IF(F40&lt;&gt;"",SUM('[1]CBL Score Standard'!$D96:$G96),IF(G40&lt;&gt;"",SUM('[1]CBL Score Standard'!$D96:$H96,0))))))</f>
        <v>1.4084507042253521E-2</v>
      </c>
      <c r="K40" s="406" t="s">
        <v>142</v>
      </c>
      <c r="L40" s="406" t="s">
        <v>143</v>
      </c>
      <c r="M40" s="104" t="s">
        <v>7</v>
      </c>
      <c r="N40" s="36" t="s">
        <v>56</v>
      </c>
      <c r="O40" s="87" t="s">
        <v>663</v>
      </c>
      <c r="P40" s="140" t="s">
        <v>145</v>
      </c>
      <c r="Q40" s="39" t="s">
        <v>212</v>
      </c>
      <c r="R40" s="45" t="s">
        <v>213</v>
      </c>
      <c r="S40" s="70"/>
      <c r="T40" s="157"/>
      <c r="U40" s="83"/>
      <c r="V40" s="83" t="str">
        <f t="shared" ref="V40:V47" si="3">IF(AND(W40="Y",X40="Y"),"Passed",IF(T40="M","Passed", ""))</f>
        <v>Passed</v>
      </c>
      <c r="W40" s="83" t="s">
        <v>377</v>
      </c>
      <c r="X40" s="83" t="s">
        <v>377</v>
      </c>
      <c r="Y40" s="46" t="s">
        <v>214</v>
      </c>
      <c r="Z40" s="259">
        <f t="shared" ref="Z40:Z55" ca="1" si="4">DATEDIF(AA40,AB40,"m")/12+DATEDIF(AC40,AD40,"m")/12+DATEDIF(AE40,AF40,"m")/12+DATEDIF(AG40,AH40,"m")/12+DATEDIF(AI40,AJ40,"m")/12</f>
        <v>3.5</v>
      </c>
      <c r="AA40" s="260">
        <v>42858</v>
      </c>
      <c r="AB40" s="260">
        <f ca="1">TODAY()</f>
        <v>44144</v>
      </c>
      <c r="AC40" s="260"/>
      <c r="AD40" s="260"/>
      <c r="AE40" s="258"/>
      <c r="AF40" s="258"/>
      <c r="AG40" s="258"/>
      <c r="AH40" s="258"/>
      <c r="AI40" s="258"/>
      <c r="AJ40" s="258"/>
    </row>
    <row r="41" spans="1:36" ht="13.8" customHeight="1" x14ac:dyDescent="0.3">
      <c r="A41" s="110" t="s">
        <v>53</v>
      </c>
      <c r="B41" s="99" t="s">
        <v>226</v>
      </c>
      <c r="C41" s="1003"/>
      <c r="D41" s="1003"/>
      <c r="E41" s="1002" t="s">
        <v>77</v>
      </c>
      <c r="F41" s="1002"/>
      <c r="G41" s="1002"/>
      <c r="H41" s="109">
        <f>IF(C41&lt;&gt;"",'[1]CBL Score Standard'!$D97,IF(D41&lt;&gt;"",SUM('[1]CBL Score Standard'!$D97:$E97),IF(E41&lt;&gt;"",SUM('[1]CBL Score Standard'!$D97:$F97),IF(F41&lt;&gt;"",SUM('[1]CBL Score Standard'!$D97:$G97),IF(G41&lt;&gt;"",SUM('[1]CBL Score Standard'!$D97:$H97,0))))))</f>
        <v>1.4084507042253521E-2</v>
      </c>
      <c r="K41" s="407"/>
      <c r="L41" s="407"/>
      <c r="M41" s="104" t="s">
        <v>7</v>
      </c>
      <c r="N41" s="36" t="s">
        <v>56</v>
      </c>
      <c r="O41" s="87" t="s">
        <v>215</v>
      </c>
      <c r="P41" s="142"/>
      <c r="Q41" s="39" t="s">
        <v>164</v>
      </c>
      <c r="R41" s="45" t="s">
        <v>207</v>
      </c>
      <c r="S41" s="70"/>
      <c r="T41" s="157"/>
      <c r="U41" s="83"/>
      <c r="V41" s="83" t="str">
        <f t="shared" si="3"/>
        <v>Passed</v>
      </c>
      <c r="W41" s="83" t="s">
        <v>377</v>
      </c>
      <c r="X41" s="83" t="s">
        <v>377</v>
      </c>
      <c r="Y41" s="49" t="s">
        <v>216</v>
      </c>
      <c r="Z41" s="259">
        <f t="shared" ca="1" si="4"/>
        <v>3.5</v>
      </c>
      <c r="AA41" s="260">
        <v>42858</v>
      </c>
      <c r="AB41" s="260">
        <f ca="1">TODAY()</f>
        <v>44144</v>
      </c>
      <c r="AC41" s="260"/>
      <c r="AD41" s="260"/>
      <c r="AE41" s="258"/>
      <c r="AF41" s="258"/>
      <c r="AG41" s="258"/>
      <c r="AH41" s="258"/>
      <c r="AI41" s="258"/>
      <c r="AJ41" s="258"/>
    </row>
    <row r="42" spans="1:36" ht="26.4" customHeight="1" x14ac:dyDescent="0.3">
      <c r="A42" s="110" t="s">
        <v>53</v>
      </c>
      <c r="B42" s="99" t="s">
        <v>239</v>
      </c>
      <c r="C42" s="1003"/>
      <c r="D42" s="1003"/>
      <c r="E42" s="1003"/>
      <c r="F42" s="1002"/>
      <c r="G42" s="1002"/>
      <c r="H42" s="109" t="b">
        <f>IF(C42&lt;&gt;"",'[1]CBL Score Standard'!$D98,IF(D42&lt;&gt;"",SUM('[1]CBL Score Standard'!$D98:$E98),IF(E42&lt;&gt;"",SUM('[1]CBL Score Standard'!$D98:$F98),IF(F42&lt;&gt;"",SUM('[1]CBL Score Standard'!$D98:$G98),IF(G42&lt;&gt;"",SUM('[1]CBL Score Standard'!$D98:$H98,0))))))</f>
        <v>0</v>
      </c>
      <c r="K42" s="407"/>
      <c r="L42" s="407"/>
      <c r="M42" s="104" t="s">
        <v>7</v>
      </c>
      <c r="N42" s="36" t="s">
        <v>55</v>
      </c>
      <c r="O42" s="91" t="s">
        <v>664</v>
      </c>
      <c r="P42" s="142"/>
      <c r="Q42" s="254" t="s">
        <v>653</v>
      </c>
      <c r="R42" s="254" t="s">
        <v>654</v>
      </c>
      <c r="S42" s="70"/>
      <c r="T42" s="157"/>
      <c r="U42" s="83"/>
      <c r="V42" s="83" t="str">
        <f t="shared" si="3"/>
        <v>Passed</v>
      </c>
      <c r="W42" s="83" t="s">
        <v>377</v>
      </c>
      <c r="X42" s="83" t="s">
        <v>377</v>
      </c>
      <c r="Y42" s="52" t="s">
        <v>249</v>
      </c>
      <c r="Z42" s="259">
        <f t="shared" ca="1" si="4"/>
        <v>3.5</v>
      </c>
      <c r="AA42" s="260">
        <v>42858</v>
      </c>
      <c r="AB42" s="260">
        <f ca="1">TODAY()</f>
        <v>44144</v>
      </c>
      <c r="AC42" s="260"/>
      <c r="AD42" s="260"/>
      <c r="AE42" s="258"/>
      <c r="AF42" s="258"/>
      <c r="AG42" s="258"/>
      <c r="AH42" s="258"/>
      <c r="AI42" s="258"/>
      <c r="AJ42" s="258"/>
    </row>
    <row r="43" spans="1:36" ht="27.6" customHeight="1" x14ac:dyDescent="0.3">
      <c r="A43" s="110" t="s">
        <v>0</v>
      </c>
      <c r="B43" s="99" t="s">
        <v>426</v>
      </c>
      <c r="C43" s="1003"/>
      <c r="D43" s="1002"/>
      <c r="E43" s="1002"/>
      <c r="F43" s="1002" t="s">
        <v>77</v>
      </c>
      <c r="G43" s="1002"/>
      <c r="H43" s="109">
        <f>IF(C43&lt;&gt;"",'[1]CBL Score Standard'!$D99,IF(D43&lt;&gt;"",SUM('[1]CBL Score Standard'!$D99:$E99),IF(E43&lt;&gt;"",SUM('[1]CBL Score Standard'!$D99:$F99),IF(F43&lt;&gt;"",SUM('[1]CBL Score Standard'!$D99:$G99),IF(G43&lt;&gt;"",SUM('[1]CBL Score Standard'!$D99:$H99,0))))))</f>
        <v>9.5957237736164644E-2</v>
      </c>
      <c r="K43" s="407"/>
      <c r="L43" s="407"/>
      <c r="M43" s="104" t="s">
        <v>7</v>
      </c>
      <c r="N43" s="36" t="s">
        <v>55</v>
      </c>
      <c r="O43" s="87" t="s">
        <v>448</v>
      </c>
      <c r="P43" s="141"/>
      <c r="Q43" s="254" t="s">
        <v>655</v>
      </c>
      <c r="R43" s="254" t="s">
        <v>656</v>
      </c>
      <c r="S43" s="70"/>
      <c r="T43" s="157"/>
      <c r="U43" s="83"/>
      <c r="V43" s="83" t="str">
        <f t="shared" si="3"/>
        <v>Passed</v>
      </c>
      <c r="W43" s="83" t="s">
        <v>377</v>
      </c>
      <c r="X43" s="83" t="s">
        <v>377</v>
      </c>
      <c r="Y43" s="49" t="s">
        <v>219</v>
      </c>
      <c r="Z43" s="259">
        <f t="shared" ca="1" si="4"/>
        <v>3.5</v>
      </c>
      <c r="AA43" s="260">
        <v>42858</v>
      </c>
      <c r="AB43" s="260">
        <f ca="1">TODAY()</f>
        <v>44144</v>
      </c>
      <c r="AC43" s="260"/>
      <c r="AD43" s="260"/>
      <c r="AE43" s="258"/>
      <c r="AF43" s="258"/>
      <c r="AG43" s="258"/>
      <c r="AH43" s="258"/>
      <c r="AI43" s="258"/>
      <c r="AJ43" s="258"/>
    </row>
    <row r="44" spans="1:36" ht="27.6" customHeight="1" x14ac:dyDescent="0.3">
      <c r="A44" s="110" t="s">
        <v>41</v>
      </c>
      <c r="B44" s="99" t="s">
        <v>450</v>
      </c>
      <c r="C44" s="1002"/>
      <c r="D44" s="1002"/>
      <c r="E44" s="1002"/>
      <c r="F44" s="1002" t="s">
        <v>77</v>
      </c>
      <c r="G44" s="1002"/>
      <c r="H44" s="109">
        <f>IF(C44&lt;&gt;"",'[1]CBL Score Standard'!$D100,IF(D44&lt;&gt;"",SUM('[1]CBL Score Standard'!$D100:$E100),IF(E44&lt;&gt;"",SUM('[1]CBL Score Standard'!$D100:$F100),IF(F44&lt;&gt;"",SUM('[1]CBL Score Standard'!$D100:$G100),IF(G44&lt;&gt;"",SUM('[1]CBL Score Standard'!$D100:$H100,0))))))</f>
        <v>0.18686632864525554</v>
      </c>
      <c r="K44" s="407"/>
      <c r="L44" s="407"/>
      <c r="M44" s="104" t="s">
        <v>7</v>
      </c>
      <c r="N44" s="36" t="s">
        <v>55</v>
      </c>
      <c r="O44" s="87" t="s">
        <v>185</v>
      </c>
      <c r="P44" s="406" t="s">
        <v>145</v>
      </c>
      <c r="Q44" s="254" t="s">
        <v>220</v>
      </c>
      <c r="R44" s="254" t="s">
        <v>270</v>
      </c>
      <c r="S44" s="36"/>
      <c r="T44" s="83"/>
      <c r="U44" s="83"/>
      <c r="V44" s="83" t="str">
        <f t="shared" si="3"/>
        <v>Passed</v>
      </c>
      <c r="W44" s="83" t="s">
        <v>377</v>
      </c>
      <c r="X44" s="83" t="s">
        <v>377</v>
      </c>
      <c r="Y44" s="49" t="s">
        <v>186</v>
      </c>
      <c r="Z44" s="259">
        <f t="shared" ca="1" si="4"/>
        <v>3.5</v>
      </c>
      <c r="AA44" s="260">
        <v>42858</v>
      </c>
      <c r="AB44" s="260">
        <f ca="1">TODAY()</f>
        <v>44144</v>
      </c>
      <c r="AC44" s="260"/>
      <c r="AD44" s="260"/>
      <c r="AE44" s="258"/>
      <c r="AF44" s="258"/>
      <c r="AG44" s="258"/>
      <c r="AH44" s="258"/>
      <c r="AI44" s="258"/>
      <c r="AJ44" s="258"/>
    </row>
    <row r="45" spans="1:36" ht="26.4" customHeight="1" x14ac:dyDescent="0.3">
      <c r="A45" s="110" t="s">
        <v>41</v>
      </c>
      <c r="B45" s="99" t="s">
        <v>178</v>
      </c>
      <c r="C45" s="1003"/>
      <c r="D45" s="1002"/>
      <c r="E45" s="1002"/>
      <c r="F45" s="1002" t="s">
        <v>77</v>
      </c>
      <c r="G45" s="1002"/>
      <c r="H45" s="109">
        <f>IF(C45&lt;&gt;"",'[1]CBL Score Standard'!$D101,IF(D45&lt;&gt;"",SUM('[1]CBL Score Standard'!$D101:$E101),IF(E45&lt;&gt;"",SUM('[1]CBL Score Standard'!$D101:$F101),IF(F45&lt;&gt;"",SUM('[1]CBL Score Standard'!$D101:$G101),IF(G45&lt;&gt;"",SUM('[1]CBL Score Standard'!$D101:$H101,0))))))</f>
        <v>9.5957237736164644E-2</v>
      </c>
      <c r="K45" s="407"/>
      <c r="L45" s="407"/>
      <c r="M45" s="104" t="s">
        <v>7</v>
      </c>
      <c r="N45" s="36" t="s">
        <v>55</v>
      </c>
      <c r="O45" s="87" t="s">
        <v>694</v>
      </c>
      <c r="P45" s="47">
        <v>43539</v>
      </c>
      <c r="Q45" s="254" t="s">
        <v>658</v>
      </c>
      <c r="R45" s="254" t="s">
        <v>657</v>
      </c>
      <c r="S45" s="36"/>
      <c r="T45" s="83"/>
      <c r="U45" s="83"/>
      <c r="V45" s="83" t="str">
        <f t="shared" si="3"/>
        <v/>
      </c>
      <c r="W45" s="83" t="s">
        <v>378</v>
      </c>
      <c r="X45" s="83"/>
      <c r="Y45" s="49" t="s">
        <v>186</v>
      </c>
      <c r="Z45" s="259">
        <f t="shared" si="4"/>
        <v>0</v>
      </c>
      <c r="AA45" s="260"/>
      <c r="AB45" s="260"/>
      <c r="AC45" s="260"/>
      <c r="AD45" s="260"/>
      <c r="AE45" s="258"/>
      <c r="AF45" s="258"/>
      <c r="AG45" s="258"/>
      <c r="AH45" s="258"/>
      <c r="AI45" s="258"/>
      <c r="AJ45" s="258"/>
    </row>
    <row r="46" spans="1:36" ht="27.6" customHeight="1" x14ac:dyDescent="0.3">
      <c r="A46" s="110" t="s">
        <v>229</v>
      </c>
      <c r="B46" s="99" t="s">
        <v>245</v>
      </c>
      <c r="C46" s="1003"/>
      <c r="D46" s="1003"/>
      <c r="E46" s="1003"/>
      <c r="F46" s="1003"/>
      <c r="G46" s="1002"/>
      <c r="H46" s="109" t="b">
        <f>IF(C46&lt;&gt;"",'[1]CBL Score Standard'!$D102,IF(D46&lt;&gt;"",SUM('[1]CBL Score Standard'!$D102:$E102),IF(E46&lt;&gt;"",SUM('[1]CBL Score Standard'!$D102:$F102),IF(F46&lt;&gt;"",SUM('[1]CBL Score Standard'!$D102:$G102),IF(G46&lt;&gt;"",SUM('[1]CBL Score Standard'!$D102:$H102,0))))))</f>
        <v>0</v>
      </c>
      <c r="K46" s="407"/>
      <c r="L46" s="407"/>
      <c r="M46" s="104" t="s">
        <v>7</v>
      </c>
      <c r="N46" s="36" t="s">
        <v>55</v>
      </c>
      <c r="O46" s="87" t="s">
        <v>665</v>
      </c>
      <c r="P46" s="47">
        <v>43607</v>
      </c>
      <c r="Q46" s="39" t="s">
        <v>221</v>
      </c>
      <c r="R46" s="45" t="s">
        <v>200</v>
      </c>
      <c r="S46" s="70"/>
      <c r="T46" s="157"/>
      <c r="U46" s="83"/>
      <c r="V46" s="83" t="str">
        <f t="shared" si="3"/>
        <v>Passed</v>
      </c>
      <c r="W46" s="83" t="s">
        <v>377</v>
      </c>
      <c r="X46" s="83" t="s">
        <v>377</v>
      </c>
      <c r="Y46" s="46" t="s">
        <v>222</v>
      </c>
      <c r="Z46" s="259">
        <f t="shared" ca="1" si="4"/>
        <v>3.5</v>
      </c>
      <c r="AA46" s="260">
        <v>42858</v>
      </c>
      <c r="AB46" s="260">
        <f ca="1">TODAY()</f>
        <v>44144</v>
      </c>
      <c r="AC46" s="260"/>
      <c r="AD46" s="260"/>
      <c r="AE46" s="258"/>
      <c r="AF46" s="258"/>
      <c r="AG46" s="258"/>
      <c r="AH46" s="258"/>
      <c r="AI46" s="258"/>
      <c r="AJ46" s="258"/>
    </row>
    <row r="47" spans="1:36" ht="27.6" customHeight="1" x14ac:dyDescent="0.3">
      <c r="A47" s="110" t="s">
        <v>144</v>
      </c>
      <c r="B47" s="99" t="s">
        <v>372</v>
      </c>
      <c r="C47" s="1002"/>
      <c r="D47" s="1002"/>
      <c r="E47" s="1002"/>
      <c r="F47" s="1002" t="s">
        <v>77</v>
      </c>
      <c r="G47" s="1002"/>
      <c r="H47" s="109">
        <f>IF(C47&lt;&gt;"",'[1]CBL Score Standard'!$D103,IF(D47&lt;&gt;"",SUM('[1]CBL Score Standard'!$D103:$E103),IF(E47&lt;&gt;"",SUM('[1]CBL Score Standard'!$D103:$F103),IF(F47&lt;&gt;"",SUM('[1]CBL Score Standard'!$D103:$G103),IF(G47&lt;&gt;"",SUM('[1]CBL Score Standard'!$D103:$H103,0))))))</f>
        <v>0.18686632864525554</v>
      </c>
      <c r="K47" s="407"/>
      <c r="L47" s="407"/>
      <c r="M47" s="104" t="s">
        <v>7</v>
      </c>
      <c r="N47" s="36" t="s">
        <v>53</v>
      </c>
      <c r="O47" s="87" t="s">
        <v>223</v>
      </c>
      <c r="P47" s="53">
        <v>43621</v>
      </c>
      <c r="Q47" s="38" t="s">
        <v>224</v>
      </c>
      <c r="R47" s="54" t="s">
        <v>225</v>
      </c>
      <c r="S47" s="66" t="s">
        <v>263</v>
      </c>
      <c r="T47" s="128" t="s">
        <v>72</v>
      </c>
      <c r="U47" s="153">
        <v>43621</v>
      </c>
      <c r="V47" s="83" t="str">
        <f t="shared" si="3"/>
        <v>Passed</v>
      </c>
      <c r="W47" s="83" t="s">
        <v>378</v>
      </c>
      <c r="X47" s="83"/>
      <c r="Y47" s="55" t="s">
        <v>632</v>
      </c>
      <c r="Z47" s="259">
        <f t="shared" si="4"/>
        <v>0</v>
      </c>
      <c r="AA47" s="260"/>
      <c r="AB47" s="260"/>
      <c r="AC47" s="260"/>
      <c r="AD47" s="260"/>
      <c r="AE47" s="258"/>
      <c r="AF47" s="258"/>
      <c r="AG47" s="258"/>
      <c r="AH47" s="258"/>
      <c r="AI47" s="258"/>
      <c r="AJ47" s="258"/>
    </row>
    <row r="48" spans="1:36" ht="39.6" customHeight="1" x14ac:dyDescent="0.3">
      <c r="A48" s="110" t="s">
        <v>144</v>
      </c>
      <c r="B48" s="99" t="s">
        <v>373</v>
      </c>
      <c r="C48" s="1002"/>
      <c r="D48" s="1002"/>
      <c r="E48" s="1002"/>
      <c r="F48" s="1002" t="s">
        <v>77</v>
      </c>
      <c r="G48" s="1002"/>
      <c r="H48" s="109">
        <f>IF(C48&lt;&gt;"",'[1]CBL Score Standard'!$D104,IF(D48&lt;&gt;"",SUM('[1]CBL Score Standard'!$D104:$E104),IF(E48&lt;&gt;"",SUM('[1]CBL Score Standard'!$D104:$F104),IF(F48&lt;&gt;"",SUM('[1]CBL Score Standard'!$D104:$G104),IF(G48&lt;&gt;"",SUM('[1]CBL Score Standard'!$D104:$H104,0))))))</f>
        <v>0.18686632864525554</v>
      </c>
      <c r="K48" s="407"/>
      <c r="L48" s="407"/>
      <c r="M48" s="104" t="s">
        <v>7</v>
      </c>
      <c r="N48" s="36" t="s">
        <v>53</v>
      </c>
      <c r="O48" s="87" t="s">
        <v>226</v>
      </c>
      <c r="P48" s="53">
        <v>43602</v>
      </c>
      <c r="Q48" s="38" t="s">
        <v>227</v>
      </c>
      <c r="R48" s="54" t="s">
        <v>228</v>
      </c>
      <c r="S48" s="36"/>
      <c r="T48" s="83"/>
      <c r="U48" s="83"/>
      <c r="V48" s="83" t="s">
        <v>374</v>
      </c>
      <c r="W48" s="83" t="s">
        <v>378</v>
      </c>
      <c r="X48" s="83"/>
      <c r="Y48" s="55" t="s">
        <v>633</v>
      </c>
      <c r="Z48" s="259">
        <f t="shared" si="4"/>
        <v>0</v>
      </c>
      <c r="AA48" s="260"/>
      <c r="AB48" s="260"/>
      <c r="AC48" s="260"/>
      <c r="AD48" s="260"/>
      <c r="AE48" s="258"/>
      <c r="AF48" s="258"/>
      <c r="AG48" s="258"/>
      <c r="AH48" s="258"/>
      <c r="AI48" s="258"/>
      <c r="AJ48" s="258"/>
    </row>
    <row r="49" spans="1:36" ht="13.8" customHeight="1" x14ac:dyDescent="0.3">
      <c r="A49" s="110" t="s">
        <v>144</v>
      </c>
      <c r="B49" s="99" t="s">
        <v>452</v>
      </c>
      <c r="C49" s="1002"/>
      <c r="D49" s="1002"/>
      <c r="E49" s="1002" t="s">
        <v>77</v>
      </c>
      <c r="F49" s="1002"/>
      <c r="G49" s="1002"/>
      <c r="H49" s="109">
        <f>IF(C49&lt;&gt;"",'[1]CBL Score Standard'!$D105,IF(D49&lt;&gt;"",SUM('[1]CBL Score Standard'!$D105:$E105),IF(E49&lt;&gt;"",SUM('[1]CBL Score Standard'!$D105:$F105),IF(F49&lt;&gt;"",SUM('[1]CBL Score Standard'!$D105:$G105),IF(G49&lt;&gt;"",SUM('[1]CBL Score Standard'!$D105:$H105,0))))))</f>
        <v>0.16558973290057469</v>
      </c>
      <c r="K49" s="407"/>
      <c r="L49" s="407"/>
      <c r="M49" s="104" t="s">
        <v>7</v>
      </c>
      <c r="N49" s="36" t="s">
        <v>59</v>
      </c>
      <c r="O49" s="89" t="s">
        <v>684</v>
      </c>
      <c r="P49" s="53">
        <v>43623</v>
      </c>
      <c r="Q49" s="38" t="s">
        <v>153</v>
      </c>
      <c r="R49" s="54" t="s">
        <v>156</v>
      </c>
      <c r="S49" s="66" t="s">
        <v>263</v>
      </c>
      <c r="T49" s="128" t="s">
        <v>72</v>
      </c>
      <c r="U49" s="181">
        <v>43626</v>
      </c>
      <c r="V49" s="83" t="s">
        <v>374</v>
      </c>
      <c r="W49" s="83" t="s">
        <v>378</v>
      </c>
      <c r="X49" s="83"/>
      <c r="Y49" s="55" t="s">
        <v>631</v>
      </c>
      <c r="Z49" s="259">
        <f t="shared" ca="1" si="4"/>
        <v>3.5</v>
      </c>
      <c r="AA49" s="260">
        <v>42858</v>
      </c>
      <c r="AB49" s="260">
        <f ca="1">TODAY()</f>
        <v>44144</v>
      </c>
      <c r="AC49" s="260"/>
      <c r="AD49" s="260"/>
      <c r="AE49" s="258"/>
      <c r="AF49" s="258"/>
      <c r="AG49" s="258"/>
      <c r="AH49" s="258"/>
      <c r="AI49" s="258"/>
      <c r="AJ49" s="258"/>
    </row>
    <row r="50" spans="1:36" ht="27.6" customHeight="1" x14ac:dyDescent="0.3">
      <c r="A50" s="110" t="s">
        <v>144</v>
      </c>
      <c r="B50" s="99" t="s">
        <v>517</v>
      </c>
      <c r="C50" s="1002"/>
      <c r="D50" s="1002"/>
      <c r="E50" s="1002" t="s">
        <v>77</v>
      </c>
      <c r="F50" s="1002"/>
      <c r="G50" s="1002"/>
      <c r="H50" s="109">
        <f>IF(C50&lt;&gt;"",'[1]CBL Score Standard'!$D106,IF(D50&lt;&gt;"",SUM('[1]CBL Score Standard'!$D106:$E106),IF(E50&lt;&gt;"",SUM('[1]CBL Score Standard'!$D106:$F106),IF(F50&lt;&gt;"",SUM('[1]CBL Score Standard'!$D106:$G106),IF(G50&lt;&gt;"",SUM('[1]CBL Score Standard'!$D106:$H106,0))))))</f>
        <v>0.16558973290057469</v>
      </c>
      <c r="K50" s="407"/>
      <c r="L50" s="407"/>
      <c r="M50" s="104" t="s">
        <v>7</v>
      </c>
      <c r="N50" s="36" t="s">
        <v>59</v>
      </c>
      <c r="O50" s="89" t="s">
        <v>683</v>
      </c>
      <c r="P50" s="53">
        <v>43623</v>
      </c>
      <c r="Q50" s="38" t="s">
        <v>153</v>
      </c>
      <c r="R50" s="54" t="s">
        <v>156</v>
      </c>
      <c r="S50" s="66" t="s">
        <v>263</v>
      </c>
      <c r="T50" s="128" t="s">
        <v>72</v>
      </c>
      <c r="U50" s="181">
        <v>43626</v>
      </c>
      <c r="V50" s="83"/>
      <c r="W50" s="83" t="s">
        <v>378</v>
      </c>
      <c r="X50" s="83"/>
      <c r="Y50" s="55" t="s">
        <v>631</v>
      </c>
      <c r="Z50" s="259">
        <f t="shared" si="4"/>
        <v>0</v>
      </c>
      <c r="AA50" s="260"/>
      <c r="AB50" s="260"/>
      <c r="AC50" s="260"/>
      <c r="AD50" s="260"/>
      <c r="AE50" s="258"/>
      <c r="AF50" s="258"/>
      <c r="AG50" s="258"/>
      <c r="AH50" s="258"/>
      <c r="AI50" s="258"/>
      <c r="AJ50" s="258"/>
    </row>
    <row r="51" spans="1:36" ht="27.6" customHeight="1" thickBot="1" x14ac:dyDescent="0.35">
      <c r="A51" s="110" t="s">
        <v>144</v>
      </c>
      <c r="B51" s="99" t="s">
        <v>661</v>
      </c>
      <c r="C51" s="1002"/>
      <c r="D51" s="1002"/>
      <c r="E51" s="1002"/>
      <c r="F51" s="1002" t="s">
        <v>77</v>
      </c>
      <c r="G51" s="1002"/>
      <c r="H51" s="109">
        <f>IF(C51&lt;&gt;"",'[1]CBL Score Standard'!$D107,IF(D51&lt;&gt;"",SUM('[1]CBL Score Standard'!$D107:$E107),IF(E51&lt;&gt;"",SUM('[1]CBL Score Standard'!$D107:$F107),IF(F51&lt;&gt;"",SUM('[1]CBL Score Standard'!$D107:$G107),IF(G51&lt;&gt;"",SUM('[1]CBL Score Standard'!$D107:$H107,0))))))</f>
        <v>0.18686632864525554</v>
      </c>
      <c r="K51" s="407"/>
      <c r="L51" s="407"/>
      <c r="M51" s="104" t="s">
        <v>7</v>
      </c>
      <c r="N51" s="36" t="s">
        <v>56</v>
      </c>
      <c r="O51" s="89" t="s">
        <v>67</v>
      </c>
      <c r="P51" s="53">
        <v>44132</v>
      </c>
      <c r="Q51" s="251" t="s">
        <v>639</v>
      </c>
      <c r="R51" s="54"/>
      <c r="S51" s="83" t="s">
        <v>263</v>
      </c>
      <c r="T51" s="83"/>
      <c r="U51" s="180">
        <v>43766</v>
      </c>
      <c r="V51" s="214" t="s">
        <v>374</v>
      </c>
      <c r="W51" s="83" t="s">
        <v>378</v>
      </c>
      <c r="X51" s="83"/>
      <c r="Y51" s="55" t="s">
        <v>634</v>
      </c>
      <c r="Z51" s="259">
        <f t="shared" si="4"/>
        <v>0</v>
      </c>
      <c r="AA51" s="260"/>
      <c r="AB51" s="260"/>
      <c r="AC51" s="260"/>
      <c r="AD51" s="260"/>
      <c r="AE51" s="258"/>
      <c r="AF51" s="258"/>
      <c r="AG51" s="258"/>
      <c r="AH51" s="258"/>
      <c r="AI51" s="258"/>
      <c r="AJ51" s="258"/>
    </row>
    <row r="52" spans="1:36" ht="41.4" customHeight="1" thickBot="1" x14ac:dyDescent="0.35">
      <c r="A52" s="110" t="s">
        <v>144</v>
      </c>
      <c r="B52" s="99" t="s">
        <v>662</v>
      </c>
      <c r="C52" s="1004"/>
      <c r="D52" s="1004"/>
      <c r="E52" s="1002" t="s">
        <v>77</v>
      </c>
      <c r="F52" s="1002"/>
      <c r="G52" s="1002"/>
      <c r="H52" s="109">
        <f>IF(C52&lt;&gt;"",'[1]CBL Score Standard'!$D108,IF(D52&lt;&gt;"",SUM('[1]CBL Score Standard'!$D108:$E108),IF(E52&lt;&gt;"",SUM('[1]CBL Score Standard'!$D108:$F108),IF(F52&lt;&gt;"",SUM('[1]CBL Score Standard'!$D108:$G108),IF(G52&lt;&gt;"",SUM('[1]CBL Score Standard'!$D108:$H108,0))))))</f>
        <v>0.16558973290057469</v>
      </c>
      <c r="K52" s="407"/>
      <c r="L52" s="407"/>
      <c r="M52" s="104" t="s">
        <v>7</v>
      </c>
      <c r="N52" s="36" t="s">
        <v>55</v>
      </c>
      <c r="O52" s="89" t="s">
        <v>1</v>
      </c>
      <c r="P52" s="53">
        <v>43763</v>
      </c>
      <c r="Q52" s="251" t="s">
        <v>641</v>
      </c>
      <c r="R52" s="54"/>
      <c r="S52" s="83" t="s">
        <v>263</v>
      </c>
      <c r="T52" s="83"/>
      <c r="U52" s="180">
        <v>43763</v>
      </c>
      <c r="V52" s="214" t="s">
        <v>374</v>
      </c>
      <c r="W52" s="83" t="s">
        <v>378</v>
      </c>
      <c r="X52" s="83"/>
      <c r="Y52" s="55" t="s">
        <v>635</v>
      </c>
      <c r="Z52" s="259">
        <f t="shared" ca="1" si="4"/>
        <v>3.1666666666666665</v>
      </c>
      <c r="AA52" s="260">
        <v>42981</v>
      </c>
      <c r="AB52" s="260">
        <f ca="1">TODAY()</f>
        <v>44144</v>
      </c>
      <c r="AC52" s="260"/>
      <c r="AD52" s="260"/>
      <c r="AE52" s="258"/>
      <c r="AF52" s="258"/>
      <c r="AG52" s="258"/>
      <c r="AH52" s="258"/>
      <c r="AI52" s="258"/>
      <c r="AJ52" s="258"/>
    </row>
    <row r="53" spans="1:36" ht="27.6" customHeight="1" x14ac:dyDescent="0.3">
      <c r="A53" s="110" t="s">
        <v>144</v>
      </c>
      <c r="B53" s="99" t="s">
        <v>187</v>
      </c>
      <c r="C53" s="1003"/>
      <c r="D53" s="1002"/>
      <c r="E53" s="1002"/>
      <c r="F53" s="1002" t="s">
        <v>77</v>
      </c>
      <c r="G53" s="1002"/>
      <c r="H53" s="109">
        <f>IF(C53&lt;&gt;"",'[1]CBL Score Standard'!$D109,IF(D53&lt;&gt;"",SUM('[1]CBL Score Standard'!$D109:$E109),IF(E53&lt;&gt;"",SUM('[1]CBL Score Standard'!$D109:$F109),IF(F53&lt;&gt;"",SUM('[1]CBL Score Standard'!$D109:$G109),IF(G53&lt;&gt;"",SUM('[1]CBL Score Standard'!$D109:$H109,0))))))</f>
        <v>9.5957237736164644E-2</v>
      </c>
      <c r="K53" s="407"/>
      <c r="L53" s="407"/>
      <c r="M53" s="104" t="s">
        <v>7</v>
      </c>
      <c r="N53" s="36" t="s">
        <v>55</v>
      </c>
      <c r="O53" s="89" t="s">
        <v>419</v>
      </c>
      <c r="P53" s="37" t="s">
        <v>145</v>
      </c>
      <c r="Q53" s="38" t="s">
        <v>420</v>
      </c>
      <c r="R53" s="54" t="s">
        <v>420</v>
      </c>
      <c r="S53" s="36" t="s">
        <v>263</v>
      </c>
      <c r="T53" s="157" t="s">
        <v>72</v>
      </c>
      <c r="U53" s="83"/>
      <c r="V53" s="83" t="str">
        <f>IF(AND(W53="Y",X53="Y"),"Passed",IF(T53="M","Passed", ""))</f>
        <v>Passed</v>
      </c>
      <c r="W53" s="83" t="s">
        <v>377</v>
      </c>
      <c r="X53" s="83" t="s">
        <v>377</v>
      </c>
      <c r="Y53" s="250" t="s">
        <v>630</v>
      </c>
      <c r="Z53" s="259">
        <f t="shared" ca="1" si="4"/>
        <v>3.5</v>
      </c>
      <c r="AA53" s="260">
        <v>42858</v>
      </c>
      <c r="AB53" s="260">
        <f ca="1">TODAY()</f>
        <v>44144</v>
      </c>
      <c r="AC53" s="260"/>
      <c r="AD53" s="260"/>
      <c r="AE53" s="258"/>
      <c r="AF53" s="258"/>
      <c r="AG53" s="258"/>
      <c r="AH53" s="258"/>
      <c r="AI53" s="258"/>
      <c r="AJ53" s="258"/>
    </row>
    <row r="54" spans="1:36" ht="28.8" customHeight="1" x14ac:dyDescent="0.3">
      <c r="A54" s="110" t="s">
        <v>144</v>
      </c>
      <c r="B54" s="99" t="s">
        <v>188</v>
      </c>
      <c r="C54" s="1003"/>
      <c r="D54" s="1002"/>
      <c r="E54" s="1002"/>
      <c r="F54" s="1002" t="s">
        <v>77</v>
      </c>
      <c r="G54" s="1002"/>
      <c r="H54" s="109">
        <f>IF(C54&lt;&gt;"",'[1]CBL Score Standard'!$D110,IF(D54&lt;&gt;"",SUM('[1]CBL Score Standard'!$D110:$E110),IF(E54&lt;&gt;"",SUM('[1]CBL Score Standard'!$D110:$F110),IF(F54&lt;&gt;"",SUM('[1]CBL Score Standard'!$D110:$G110),IF(G54&lt;&gt;"",SUM('[1]CBL Score Standard'!$D110:$H110,0))))))</f>
        <v>9.5957237736164644E-2</v>
      </c>
      <c r="K54" s="407"/>
      <c r="L54" s="407"/>
      <c r="M54" s="104" t="s">
        <v>7</v>
      </c>
      <c r="N54" s="36" t="s">
        <v>56</v>
      </c>
      <c r="O54" s="89" t="s">
        <v>421</v>
      </c>
      <c r="P54" s="37" t="s">
        <v>230</v>
      </c>
      <c r="Q54" s="38" t="s">
        <v>230</v>
      </c>
      <c r="R54" s="54" t="s">
        <v>230</v>
      </c>
      <c r="S54" s="36" t="s">
        <v>263</v>
      </c>
      <c r="T54" s="128" t="s">
        <v>72</v>
      </c>
      <c r="U54" s="180">
        <v>43763</v>
      </c>
      <c r="V54" s="214" t="s">
        <v>374</v>
      </c>
      <c r="W54" s="83" t="s">
        <v>378</v>
      </c>
      <c r="X54" s="83"/>
      <c r="Y54" s="250" t="s">
        <v>628</v>
      </c>
      <c r="Z54" s="259">
        <f t="shared" ca="1" si="4"/>
        <v>3.5</v>
      </c>
      <c r="AA54" s="260">
        <v>42858</v>
      </c>
      <c r="AB54" s="260">
        <f ca="1">TODAY()</f>
        <v>44144</v>
      </c>
      <c r="AC54" s="260"/>
      <c r="AD54" s="260"/>
      <c r="AE54" s="258"/>
      <c r="AF54" s="258"/>
      <c r="AG54" s="258"/>
      <c r="AH54" s="258"/>
      <c r="AI54" s="258"/>
      <c r="AJ54" s="258"/>
    </row>
    <row r="55" spans="1:36" customFormat="1" ht="14.4" customHeight="1" x14ac:dyDescent="0.3">
      <c r="A55" s="110" t="s">
        <v>144</v>
      </c>
      <c r="B55" s="99" t="s">
        <v>189</v>
      </c>
      <c r="C55" s="1003"/>
      <c r="D55" s="1004"/>
      <c r="E55" s="1002" t="s">
        <v>77</v>
      </c>
      <c r="F55" s="1002"/>
      <c r="G55" s="1002"/>
      <c r="H55" s="109">
        <f>IF(C55&lt;&gt;"",'[1]CBL Score Standard'!$D111,IF(D55&lt;&gt;"",SUM('[1]CBL Score Standard'!$D111:$E111),IF(E55&lt;&gt;"",SUM('[1]CBL Score Standard'!$D111:$F111),IF(F55&lt;&gt;"",SUM('[1]CBL Score Standard'!$D111:$G111),IF(G55&lt;&gt;"",SUM('[1]CBL Score Standard'!$D111:$H111,0))))))</f>
        <v>3.7340320995741895E-2</v>
      </c>
      <c r="K55" s="408"/>
      <c r="L55" s="408"/>
      <c r="M55" s="104" t="s">
        <v>7</v>
      </c>
      <c r="N55" s="36" t="s">
        <v>54</v>
      </c>
      <c r="O55" s="89" t="s">
        <v>231</v>
      </c>
      <c r="P55" s="47">
        <v>43610</v>
      </c>
      <c r="Q55" s="39" t="s">
        <v>164</v>
      </c>
      <c r="R55" s="45" t="s">
        <v>165</v>
      </c>
      <c r="S55" s="66" t="s">
        <v>263</v>
      </c>
      <c r="T55" s="128" t="s">
        <v>72</v>
      </c>
      <c r="U55" s="180">
        <v>43756</v>
      </c>
      <c r="V55" s="214" t="s">
        <v>374</v>
      </c>
      <c r="W55" s="83" t="s">
        <v>378</v>
      </c>
      <c r="X55" s="83"/>
      <c r="Y55" s="49" t="s">
        <v>232</v>
      </c>
      <c r="Z55" s="259">
        <f t="shared" ca="1" si="4"/>
        <v>3.5</v>
      </c>
      <c r="AA55" s="260">
        <v>42858</v>
      </c>
      <c r="AB55" s="260">
        <f ca="1">TODAY()</f>
        <v>44144</v>
      </c>
      <c r="AC55" s="260"/>
      <c r="AD55" s="260"/>
      <c r="AE55" s="258"/>
      <c r="AF55" s="258"/>
      <c r="AG55" s="258"/>
      <c r="AH55" s="258"/>
      <c r="AI55" s="258"/>
      <c r="AJ55" s="258"/>
    </row>
    <row r="56" spans="1:36" customFormat="1" ht="14.4" customHeight="1" x14ac:dyDescent="0.3">
      <c r="A56" s="110" t="s">
        <v>144</v>
      </c>
      <c r="B56" s="99" t="s">
        <v>190</v>
      </c>
      <c r="C56" s="1003"/>
      <c r="D56" s="1004"/>
      <c r="E56" s="1002" t="s">
        <v>77</v>
      </c>
      <c r="F56" s="1002"/>
      <c r="G56" s="1002"/>
      <c r="H56" s="109">
        <f>IF(C56&lt;&gt;"",'[1]CBL Score Standard'!$D112,IF(D56&lt;&gt;"",SUM('[1]CBL Score Standard'!$D112:$E112),IF(E56&lt;&gt;"",SUM('[1]CBL Score Standard'!$D112:$F112),IF(F56&lt;&gt;"",SUM('[1]CBL Score Standard'!$D112:$G112),IF(G56&lt;&gt;"",SUM('[1]CBL Score Standard'!$D112:$H112,0))))))</f>
        <v>3.7340320995741895E-2</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3"/>
      <c r="D57" s="1002"/>
      <c r="E57" s="1002"/>
      <c r="F57" s="1002" t="s">
        <v>77</v>
      </c>
      <c r="G57" s="1002"/>
      <c r="H57" s="109">
        <f>IF(C57&lt;&gt;"",'[1]CBL Score Standard'!$D113,IF(D57&lt;&gt;"",SUM('[1]CBL Score Standard'!$D113:$E113),IF(E57&lt;&gt;"",SUM('[1]CBL Score Standard'!$D113:$F113),IF(F57&lt;&gt;"",SUM('[1]CBL Score Standard'!$D113:$G113),IF(G57&lt;&gt;"",SUM('[1]CBL Score Standard'!$D113:$H113,0))))))</f>
        <v>9.5957237736164644E-2</v>
      </c>
      <c r="K57" s="1193" t="s">
        <v>233</v>
      </c>
      <c r="L57" s="1194"/>
      <c r="M57" s="1194"/>
      <c r="N57" s="1194"/>
      <c r="O57" s="1194"/>
      <c r="P57" s="1194"/>
      <c r="Q57" s="1194"/>
      <c r="R57" s="1194"/>
      <c r="S57" s="1194"/>
      <c r="T57" s="1194"/>
      <c r="U57" s="1194"/>
      <c r="V57" s="1194"/>
      <c r="W57" s="1194"/>
      <c r="X57" s="1194"/>
      <c r="Y57" s="1195"/>
      <c r="Z57" s="263"/>
      <c r="AA57" s="402"/>
      <c r="AB57" s="402"/>
      <c r="AC57" s="402"/>
      <c r="AD57" s="402"/>
      <c r="AE57" s="402"/>
      <c r="AF57" s="402"/>
      <c r="AG57" s="402"/>
      <c r="AH57" s="402"/>
      <c r="AI57" s="402"/>
      <c r="AJ57" s="402"/>
    </row>
    <row r="58" spans="1:36" ht="23.4" customHeight="1" x14ac:dyDescent="0.3">
      <c r="A58" s="110" t="s">
        <v>55</v>
      </c>
      <c r="B58" s="99" t="s">
        <v>419</v>
      </c>
      <c r="C58" s="1003"/>
      <c r="D58" s="1003"/>
      <c r="E58" s="132"/>
      <c r="F58" s="1002" t="s">
        <v>77</v>
      </c>
      <c r="G58" s="1002"/>
      <c r="H58" s="109">
        <f>IF(C58&lt;&gt;"",'[1]CBL Score Standard'!$D114,IF(D58&lt;&gt;"",SUM('[1]CBL Score Standard'!$D114:$E114),IF(E58&lt;&gt;"",SUM('[1]CBL Score Standard'!$D114:$F114),IF(F58&lt;&gt;"",SUM('[1]CBL Score Standard'!$D114:$G114),IF(G58&lt;&gt;"",SUM('[1]CBL Score Standard'!$D114:$H114,0))))))</f>
        <v>4.9445609829187893E-2</v>
      </c>
      <c r="K58" s="1211" t="s">
        <v>133</v>
      </c>
      <c r="L58" s="1211" t="s">
        <v>91</v>
      </c>
      <c r="M58" s="1182" t="s">
        <v>75</v>
      </c>
      <c r="N58" s="1184" t="s">
        <v>134</v>
      </c>
      <c r="O58" s="1184" t="s">
        <v>135</v>
      </c>
      <c r="P58" s="409" t="s">
        <v>136</v>
      </c>
      <c r="Q58" s="409" t="s">
        <v>137</v>
      </c>
      <c r="R58" s="409" t="s">
        <v>138</v>
      </c>
      <c r="S58" s="1212" t="s">
        <v>139</v>
      </c>
      <c r="T58" s="1191" t="s">
        <v>344</v>
      </c>
      <c r="U58" s="1191" t="s">
        <v>342</v>
      </c>
      <c r="V58" s="1191" t="s">
        <v>343</v>
      </c>
      <c r="W58" s="404" t="s">
        <v>375</v>
      </c>
      <c r="X58" s="404" t="s">
        <v>376</v>
      </c>
      <c r="Y58" s="409"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3"/>
      <c r="D59" s="1003"/>
      <c r="E59" s="1002" t="s">
        <v>77</v>
      </c>
      <c r="F59" s="1002"/>
      <c r="G59" s="1002"/>
      <c r="H59" s="109">
        <f>IF(C59&lt;&gt;"",'[1]CBL Score Standard'!$D115,IF(D59&lt;&gt;"",SUM('[1]CBL Score Standard'!$D115:$E115),IF(E59&lt;&gt;"",SUM('[1]CBL Score Standard'!$D115:$F115),IF(F59&lt;&gt;"",SUM('[1]CBL Score Standard'!$D115:$G115),IF(G59&lt;&gt;"",SUM('[1]CBL Score Standard'!$D115:$H115,0))))))</f>
        <v>1.4084507042253521E-2</v>
      </c>
      <c r="K59" s="1197"/>
      <c r="L59" s="1197"/>
      <c r="M59" s="1183"/>
      <c r="N59" s="1185"/>
      <c r="O59" s="1185"/>
      <c r="P59" s="35" t="s">
        <v>141</v>
      </c>
      <c r="Q59" s="405"/>
      <c r="R59" s="405"/>
      <c r="S59" s="1210"/>
      <c r="T59" s="1191"/>
      <c r="U59" s="1191"/>
      <c r="V59" s="1191"/>
      <c r="W59" s="404"/>
      <c r="X59" s="404"/>
      <c r="Y59" s="405"/>
      <c r="Z59" s="1187"/>
      <c r="AA59" s="400" t="s">
        <v>672</v>
      </c>
      <c r="AB59" s="400" t="s">
        <v>673</v>
      </c>
      <c r="AC59" s="400" t="s">
        <v>672</v>
      </c>
      <c r="AD59" s="400" t="s">
        <v>673</v>
      </c>
      <c r="AE59" s="400" t="s">
        <v>672</v>
      </c>
      <c r="AF59" s="400" t="s">
        <v>673</v>
      </c>
      <c r="AG59" s="400" t="s">
        <v>672</v>
      </c>
      <c r="AH59" s="400" t="s">
        <v>673</v>
      </c>
      <c r="AI59" s="400" t="s">
        <v>672</v>
      </c>
      <c r="AJ59" s="400" t="s">
        <v>673</v>
      </c>
    </row>
    <row r="60" spans="1:36" ht="26.4" x14ac:dyDescent="0.3">
      <c r="A60" s="110" t="s">
        <v>56</v>
      </c>
      <c r="B60" s="99" t="s">
        <v>237</v>
      </c>
      <c r="C60" s="1003"/>
      <c r="D60" s="1003"/>
      <c r="E60" s="1003"/>
      <c r="F60" s="1002"/>
      <c r="G60" s="1002"/>
      <c r="H60" s="109" t="b">
        <f>IF(C60&lt;&gt;"",'[1]CBL Score Standard'!$D116,IF(D60&lt;&gt;"",SUM('[1]CBL Score Standard'!$D116:$E116),IF(E60&lt;&gt;"",SUM('[1]CBL Score Standard'!$D116:$F116),IF(F60&lt;&gt;"",SUM('[1]CBL Score Standard'!$D116:$G116),IF(G60&lt;&gt;"",SUM('[1]CBL Score Standard'!$D116:$H116,0))))))</f>
        <v>0</v>
      </c>
      <c r="K60" s="1206" t="s">
        <v>142</v>
      </c>
      <c r="L60" s="1206" t="s">
        <v>143</v>
      </c>
      <c r="M60" s="104" t="s">
        <v>8</v>
      </c>
      <c r="N60" s="57" t="s">
        <v>2</v>
      </c>
      <c r="O60" s="38" t="s">
        <v>234</v>
      </c>
      <c r="P60" s="58"/>
      <c r="Q60" s="56"/>
      <c r="R60" s="59"/>
      <c r="S60" s="36"/>
      <c r="T60" s="83"/>
      <c r="U60" s="83"/>
      <c r="V60" s="83" t="str">
        <f t="shared" ref="V60:V67" si="5">IF(AND(W60="Y",X60="Y"),"Passed",IF(T60="M","Passed", ""))</f>
        <v/>
      </c>
      <c r="W60" s="83" t="s">
        <v>378</v>
      </c>
      <c r="X60" s="83"/>
      <c r="Y60" s="55"/>
      <c r="Z60" s="259">
        <f t="shared" ref="Z60:Z67" si="6">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3"/>
      <c r="D61" s="1003"/>
      <c r="E61" s="1003"/>
      <c r="F61" s="1002"/>
      <c r="G61" s="1002"/>
      <c r="H61" s="109" t="b">
        <f>IF(C61&lt;&gt;"",'[1]CBL Score Standard'!$D117,IF(D61&lt;&gt;"",SUM('[1]CBL Score Standard'!$D117:$E117),IF(E61&lt;&gt;"",SUM('[1]CBL Score Standard'!$D117:$F117),IF(F61&lt;&gt;"",SUM('[1]CBL Score Standard'!$D117:$G117),IF(G61&lt;&gt;"",SUM('[1]CBL Score Standard'!$D117:$H117,0))))))</f>
        <v>0</v>
      </c>
      <c r="K61" s="1207"/>
      <c r="L61" s="1207"/>
      <c r="M61" s="104" t="s">
        <v>8</v>
      </c>
      <c r="N61" s="57" t="s">
        <v>63</v>
      </c>
      <c r="O61" s="38" t="s">
        <v>236</v>
      </c>
      <c r="P61" s="58"/>
      <c r="Q61" s="56"/>
      <c r="R61" s="59"/>
      <c r="S61" s="36"/>
      <c r="T61" s="83"/>
      <c r="U61" s="83"/>
      <c r="V61" s="83" t="str">
        <f t="shared" si="5"/>
        <v/>
      </c>
      <c r="W61" s="83" t="s">
        <v>378</v>
      </c>
      <c r="X61" s="83"/>
      <c r="Y61" s="55"/>
      <c r="Z61" s="259">
        <f t="shared" si="6"/>
        <v>0</v>
      </c>
      <c r="AA61" s="260"/>
      <c r="AB61" s="260"/>
      <c r="AC61" s="260"/>
      <c r="AD61" s="260"/>
      <c r="AE61" s="258"/>
      <c r="AF61" s="258"/>
      <c r="AG61" s="258"/>
      <c r="AH61" s="258"/>
      <c r="AI61" s="258"/>
      <c r="AJ61" s="258"/>
    </row>
    <row r="62" spans="1:36" x14ac:dyDescent="0.3">
      <c r="A62" s="110" t="s">
        <v>56</v>
      </c>
      <c r="B62" s="99" t="s">
        <v>67</v>
      </c>
      <c r="C62" s="1003"/>
      <c r="D62" s="1003"/>
      <c r="E62" s="1002"/>
      <c r="F62" s="1002" t="s">
        <v>77</v>
      </c>
      <c r="G62" s="1002"/>
      <c r="H62" s="109">
        <f>IF(C62&lt;&gt;"",'[1]CBL Score Standard'!$D118,IF(D62&lt;&gt;"",SUM('[1]CBL Score Standard'!$D118:$E118),IF(E62&lt;&gt;"",SUM('[1]CBL Score Standard'!$D118:$F118),IF(F62&lt;&gt;"",SUM('[1]CBL Score Standard'!$D118:$G118),IF(G62&lt;&gt;"",SUM('[1]CBL Score Standard'!$D118:$H118,0))))))</f>
        <v>4.9445609829187893E-2</v>
      </c>
      <c r="K62" s="1207"/>
      <c r="L62" s="1207"/>
      <c r="M62" s="104" t="s">
        <v>8</v>
      </c>
      <c r="N62" s="36" t="s">
        <v>56</v>
      </c>
      <c r="O62" s="38" t="s">
        <v>237</v>
      </c>
      <c r="P62" s="58"/>
      <c r="Q62" s="56"/>
      <c r="R62" s="59"/>
      <c r="S62" s="36"/>
      <c r="T62" s="83"/>
      <c r="U62" s="83"/>
      <c r="V62" s="83" t="str">
        <f t="shared" si="5"/>
        <v/>
      </c>
      <c r="W62" s="83" t="s">
        <v>378</v>
      </c>
      <c r="X62" s="83"/>
      <c r="Y62" s="55"/>
      <c r="Z62" s="259">
        <f t="shared" si="6"/>
        <v>0</v>
      </c>
      <c r="AA62" s="260"/>
      <c r="AB62" s="260"/>
      <c r="AC62" s="260"/>
      <c r="AD62" s="260"/>
      <c r="AE62" s="258"/>
      <c r="AF62" s="258"/>
      <c r="AG62" s="258"/>
      <c r="AH62" s="258"/>
      <c r="AI62" s="258"/>
      <c r="AJ62" s="258"/>
    </row>
    <row r="63" spans="1:36" ht="15" thickBot="1" x14ac:dyDescent="0.35">
      <c r="A63" s="111" t="s">
        <v>55</v>
      </c>
      <c r="B63" s="99" t="s">
        <v>1</v>
      </c>
      <c r="C63" s="1003"/>
      <c r="D63" s="1003"/>
      <c r="E63" s="1002"/>
      <c r="F63" s="1002" t="s">
        <v>77</v>
      </c>
      <c r="G63" s="1002"/>
      <c r="H63" s="109">
        <f>IF(C63&lt;&gt;"",'[1]CBL Score Standard'!$D119,IF(D63&lt;&gt;"",SUM('[1]CBL Score Standard'!$D119:$E119),IF(E63&lt;&gt;"",SUM('[1]CBL Score Standard'!$D119:$F119),IF(F63&lt;&gt;"",SUM('[1]CBL Score Standard'!$D119:$G119),IF(G63&lt;&gt;"",SUM('[1]CBL Score Standard'!$D119:$H119,0))))))</f>
        <v>4.9445609829187893E-2</v>
      </c>
      <c r="K63" s="1207"/>
      <c r="L63" s="1207"/>
      <c r="M63" s="104" t="s">
        <v>8</v>
      </c>
      <c r="N63" s="36" t="s">
        <v>55</v>
      </c>
      <c r="O63" s="38" t="s">
        <v>238</v>
      </c>
      <c r="P63" s="58"/>
      <c r="Q63" s="56"/>
      <c r="R63" s="59"/>
      <c r="S63" s="36"/>
      <c r="T63" s="83"/>
      <c r="U63" s="83"/>
      <c r="V63" s="83" t="str">
        <f t="shared" si="5"/>
        <v/>
      </c>
      <c r="W63" s="83" t="s">
        <v>378</v>
      </c>
      <c r="X63" s="83"/>
      <c r="Y63" s="55"/>
      <c r="Z63" s="259">
        <f t="shared" si="6"/>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3.4945745726212802</v>
      </c>
      <c r="K64" s="1207"/>
      <c r="L64" s="1207"/>
      <c r="M64" s="104" t="s">
        <v>8</v>
      </c>
      <c r="N64" s="57" t="s">
        <v>53</v>
      </c>
      <c r="O64" s="38" t="s">
        <v>239</v>
      </c>
      <c r="P64" s="58"/>
      <c r="Q64" s="56"/>
      <c r="R64" s="59"/>
      <c r="S64" s="36"/>
      <c r="T64" s="83"/>
      <c r="U64" s="83"/>
      <c r="V64" s="83" t="str">
        <f t="shared" si="5"/>
        <v/>
      </c>
      <c r="W64" s="83" t="s">
        <v>378</v>
      </c>
      <c r="X64" s="83"/>
      <c r="Y64" s="55"/>
      <c r="Z64" s="259">
        <f t="shared" si="6"/>
        <v>0</v>
      </c>
      <c r="AA64" s="260"/>
      <c r="AB64" s="260"/>
      <c r="AC64" s="260"/>
      <c r="AD64" s="260"/>
      <c r="AE64" s="258"/>
      <c r="AF64" s="258"/>
      <c r="AG64" s="258"/>
      <c r="AH64" s="258"/>
      <c r="AI64" s="258"/>
      <c r="AJ64" s="258"/>
    </row>
    <row r="65" spans="1:36" ht="28.2" thickBot="1" x14ac:dyDescent="0.35">
      <c r="A65" s="112" t="s">
        <v>83</v>
      </c>
      <c r="B65" s="113"/>
      <c r="C65" s="134">
        <v>1</v>
      </c>
      <c r="D65" s="134">
        <v>1</v>
      </c>
      <c r="E65" s="134">
        <v>1</v>
      </c>
      <c r="F65" s="134">
        <v>0.72340425531914898</v>
      </c>
      <c r="G65" s="134">
        <v>0</v>
      </c>
      <c r="H65" s="114">
        <v>2</v>
      </c>
      <c r="K65" s="1207"/>
      <c r="L65" s="1207"/>
      <c r="M65" s="104" t="s">
        <v>8</v>
      </c>
      <c r="N65" s="57" t="s">
        <v>59</v>
      </c>
      <c r="O65" s="38" t="s">
        <v>240</v>
      </c>
      <c r="P65" s="58"/>
      <c r="Q65" s="56"/>
      <c r="R65" s="59"/>
      <c r="S65" s="36"/>
      <c r="T65" s="83"/>
      <c r="U65" s="83"/>
      <c r="V65" s="83" t="str">
        <f t="shared" si="5"/>
        <v/>
      </c>
      <c r="W65" s="83" t="s">
        <v>378</v>
      </c>
      <c r="X65" s="83"/>
      <c r="Y65" s="55"/>
      <c r="Z65" s="259">
        <f t="shared" si="6"/>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3</v>
      </c>
      <c r="K66" s="1207"/>
      <c r="L66" s="1207"/>
      <c r="M66" s="104" t="s">
        <v>8</v>
      </c>
      <c r="N66" s="57" t="s">
        <v>55</v>
      </c>
      <c r="O66" s="38" t="s">
        <v>515</v>
      </c>
      <c r="P66" s="58"/>
      <c r="Q66" s="56"/>
      <c r="R66" s="59"/>
      <c r="S66" s="36"/>
      <c r="T66" s="83"/>
      <c r="U66" s="83"/>
      <c r="V66" s="83" t="str">
        <f t="shared" si="5"/>
        <v/>
      </c>
      <c r="W66" s="83" t="s">
        <v>378</v>
      </c>
      <c r="X66" s="83"/>
      <c r="Y66" s="55"/>
      <c r="Z66" s="259">
        <f t="shared" si="6"/>
        <v>0</v>
      </c>
      <c r="AA66" s="260"/>
      <c r="AB66" s="260"/>
      <c r="AC66" s="260"/>
      <c r="AD66" s="260"/>
      <c r="AE66" s="258"/>
      <c r="AF66" s="258"/>
      <c r="AG66" s="258"/>
      <c r="AH66" s="258"/>
      <c r="AI66" s="258"/>
      <c r="AJ66" s="258"/>
    </row>
    <row r="67" spans="1:36" ht="27.6" x14ac:dyDescent="0.3">
      <c r="C67" s="135"/>
      <c r="D67" s="135"/>
      <c r="E67" s="135"/>
      <c r="F67" s="135"/>
      <c r="G67" s="135"/>
      <c r="K67" s="1208"/>
      <c r="L67" s="1208"/>
      <c r="M67" s="104" t="s">
        <v>8</v>
      </c>
      <c r="N67" s="57" t="s">
        <v>149</v>
      </c>
      <c r="O67" s="38" t="s">
        <v>370</v>
      </c>
      <c r="P67" s="51" t="s">
        <v>145</v>
      </c>
      <c r="Q67" s="39" t="s">
        <v>217</v>
      </c>
      <c r="R67" s="45" t="s">
        <v>241</v>
      </c>
      <c r="S67" s="36"/>
      <c r="T67" s="83"/>
      <c r="U67" s="83"/>
      <c r="V67" s="83" t="str">
        <f t="shared" si="5"/>
        <v/>
      </c>
      <c r="W67" s="83" t="s">
        <v>378</v>
      </c>
      <c r="X67" s="83"/>
      <c r="Y67" s="46" t="s">
        <v>242</v>
      </c>
      <c r="Z67" s="259">
        <f t="shared" si="6"/>
        <v>0</v>
      </c>
      <c r="AA67" s="260"/>
      <c r="AB67" s="260"/>
      <c r="AC67" s="260"/>
      <c r="AD67" s="260"/>
      <c r="AE67" s="258"/>
      <c r="AF67" s="258"/>
      <c r="AG67" s="258"/>
      <c r="AH67" s="258"/>
      <c r="AI67" s="258"/>
      <c r="AJ67" s="258"/>
    </row>
    <row r="68" spans="1:36" ht="13.8" customHeight="1" x14ac:dyDescent="0.3">
      <c r="C68" s="135"/>
      <c r="D68" s="135"/>
      <c r="E68" s="135"/>
      <c r="F68" s="135"/>
      <c r="G68" s="135"/>
      <c r="K68" s="3"/>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402"/>
      <c r="AB69" s="402"/>
      <c r="AC69" s="402"/>
      <c r="AD69" s="402"/>
      <c r="AE69" s="402"/>
      <c r="AF69" s="402"/>
      <c r="AG69" s="402"/>
      <c r="AH69" s="402"/>
      <c r="AI69" s="402"/>
      <c r="AJ69" s="402"/>
    </row>
    <row r="70" spans="1:36" ht="23.4" customHeight="1" x14ac:dyDescent="0.3">
      <c r="C70" s="135"/>
      <c r="D70" s="135"/>
      <c r="E70" s="135"/>
      <c r="F70" s="135"/>
      <c r="G70" s="135"/>
      <c r="K70" s="1211" t="s">
        <v>133</v>
      </c>
      <c r="L70" s="1211" t="s">
        <v>91</v>
      </c>
      <c r="M70" s="1182" t="s">
        <v>75</v>
      </c>
      <c r="N70" s="1184" t="s">
        <v>134</v>
      </c>
      <c r="O70" s="1184" t="s">
        <v>135</v>
      </c>
      <c r="P70" s="409" t="s">
        <v>136</v>
      </c>
      <c r="Q70" s="409" t="s">
        <v>137</v>
      </c>
      <c r="R70" s="409" t="s">
        <v>138</v>
      </c>
      <c r="S70" s="1212" t="s">
        <v>139</v>
      </c>
      <c r="T70" s="1191" t="s">
        <v>344</v>
      </c>
      <c r="U70" s="1191" t="s">
        <v>342</v>
      </c>
      <c r="V70" s="1191" t="s">
        <v>343</v>
      </c>
      <c r="W70" s="404" t="s">
        <v>375</v>
      </c>
      <c r="X70" s="404" t="s">
        <v>379</v>
      </c>
      <c r="Y70" s="409"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35" t="s">
        <v>141</v>
      </c>
      <c r="Q71" s="405"/>
      <c r="R71" s="405"/>
      <c r="S71" s="1210"/>
      <c r="T71" s="1191"/>
      <c r="U71" s="1191"/>
      <c r="V71" s="1191"/>
      <c r="W71" s="404"/>
      <c r="X71" s="404"/>
      <c r="Y71" s="405"/>
      <c r="Z71" s="1187"/>
      <c r="AA71" s="400" t="s">
        <v>672</v>
      </c>
      <c r="AB71" s="400" t="s">
        <v>673</v>
      </c>
      <c r="AC71" s="400" t="s">
        <v>672</v>
      </c>
      <c r="AD71" s="400" t="s">
        <v>673</v>
      </c>
      <c r="AE71" s="400" t="s">
        <v>672</v>
      </c>
      <c r="AF71" s="400" t="s">
        <v>673</v>
      </c>
      <c r="AG71" s="400" t="s">
        <v>672</v>
      </c>
      <c r="AH71" s="400" t="s">
        <v>673</v>
      </c>
      <c r="AI71" s="400" t="s">
        <v>672</v>
      </c>
      <c r="AJ71" s="400" t="s">
        <v>673</v>
      </c>
    </row>
    <row r="72" spans="1:36" x14ac:dyDescent="0.3">
      <c r="C72" s="135"/>
      <c r="D72" s="135"/>
      <c r="E72" s="135"/>
      <c r="F72" s="135"/>
      <c r="G72" s="135"/>
      <c r="K72" s="406" t="s">
        <v>142</v>
      </c>
      <c r="L72" s="406" t="s">
        <v>143</v>
      </c>
      <c r="M72" s="104" t="s">
        <v>9</v>
      </c>
      <c r="N72" s="57" t="s">
        <v>235</v>
      </c>
      <c r="O72" s="38" t="s">
        <v>244</v>
      </c>
      <c r="P72" s="60"/>
      <c r="Q72" s="61"/>
      <c r="R72" s="62"/>
      <c r="S72" s="36"/>
      <c r="T72" s="83"/>
      <c r="U72" s="83"/>
      <c r="V72" s="83" t="str">
        <f>IF(AND(W72="Y",X72="Y"),"Passed",IF(T72="M","Passed", ""))</f>
        <v/>
      </c>
      <c r="W72" s="83" t="s">
        <v>378</v>
      </c>
      <c r="X72" s="83"/>
      <c r="Y72" s="63"/>
      <c r="Z72" s="259">
        <f>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407"/>
      <c r="L73" s="407"/>
      <c r="M73" s="104" t="s">
        <v>9</v>
      </c>
      <c r="N73" s="57" t="s">
        <v>229</v>
      </c>
      <c r="O73" s="38" t="s">
        <v>245</v>
      </c>
      <c r="P73" s="60"/>
      <c r="Q73" s="61"/>
      <c r="R73" s="62"/>
      <c r="S73" s="36"/>
      <c r="T73" s="83"/>
      <c r="U73" s="83"/>
      <c r="V73" s="83" t="str">
        <f>IF(AND(W73="Y",X73="Y"),"Passed",IF(T73="M","Passed", ""))</f>
        <v/>
      </c>
      <c r="W73" s="83" t="s">
        <v>378</v>
      </c>
      <c r="X73" s="83"/>
      <c r="Y73" s="63"/>
      <c r="Z73" s="259">
        <f>DATEDIF(AA73,AB73,"m")/12+DATEDIF(AC73,AD73,"m")/12+DATEDIF(AE73,AF73,"m")/12+DATEDIF(AG73,AH73,"m")/12+DATEDIF(AI73,AJ73,"m")/12</f>
        <v>0</v>
      </c>
      <c r="AA73" s="260"/>
      <c r="AB73" s="260"/>
      <c r="AC73" s="260"/>
      <c r="AD73" s="260"/>
      <c r="AE73" s="258"/>
      <c r="AF73" s="258"/>
      <c r="AG73" s="258"/>
      <c r="AH73" s="258"/>
      <c r="AI73" s="258"/>
      <c r="AJ73" s="258"/>
    </row>
    <row r="74" spans="1:36" ht="41.4" x14ac:dyDescent="0.3">
      <c r="C74" s="135"/>
      <c r="D74" s="135"/>
      <c r="E74" s="135"/>
      <c r="F74" s="135"/>
      <c r="G74" s="135"/>
      <c r="K74" s="407"/>
      <c r="L74" s="407"/>
      <c r="M74" s="104" t="s">
        <v>9</v>
      </c>
      <c r="N74" s="57" t="s">
        <v>3</v>
      </c>
      <c r="O74" s="38" t="s">
        <v>516</v>
      </c>
      <c r="P74" s="60"/>
      <c r="Q74" s="61"/>
      <c r="R74" s="62"/>
      <c r="S74" s="36"/>
      <c r="T74" s="83"/>
      <c r="U74" s="83"/>
      <c r="V74" s="83" t="str">
        <f>IF(AND(W74="Y",X74="Y"),"Passed",IF(T74="M","Passed", ""))</f>
        <v/>
      </c>
      <c r="W74" s="83" t="s">
        <v>378</v>
      </c>
      <c r="X74" s="83"/>
      <c r="Y74" s="63"/>
      <c r="Z74" s="259">
        <f>DATEDIF(AA74,AB74,"m")/12+DATEDIF(AC74,AD74,"m")/12+DATEDIF(AE74,AF74,"m")/12+DATEDIF(AG74,AH74,"m")/12+DATEDIF(AI74,AJ74,"m")/12</f>
        <v>0</v>
      </c>
      <c r="AA74" s="260"/>
      <c r="AB74" s="260"/>
      <c r="AC74" s="260"/>
      <c r="AD74" s="260"/>
      <c r="AE74" s="258"/>
      <c r="AF74" s="258"/>
      <c r="AG74" s="258"/>
      <c r="AH74" s="258"/>
      <c r="AI74" s="258"/>
      <c r="AJ74" s="258"/>
    </row>
    <row r="75" spans="1:36" ht="41.4" x14ac:dyDescent="0.3">
      <c r="C75" s="135"/>
      <c r="D75" s="135"/>
      <c r="E75" s="135"/>
      <c r="F75" s="135"/>
      <c r="G75" s="135"/>
      <c r="K75" s="408"/>
      <c r="L75" s="408"/>
      <c r="M75" s="104" t="s">
        <v>9</v>
      </c>
      <c r="N75" s="57" t="s">
        <v>3</v>
      </c>
      <c r="O75" s="38" t="s">
        <v>246</v>
      </c>
      <c r="P75" s="60"/>
      <c r="Q75" s="61"/>
      <c r="R75" s="62"/>
      <c r="S75" s="36"/>
      <c r="T75" s="83"/>
      <c r="U75" s="83"/>
      <c r="V75" s="83" t="str">
        <f>IF(AND(W75="Y",X75="Y"),"Passed",IF(T75="M","Passed", ""))</f>
        <v/>
      </c>
      <c r="W75" s="83" t="s">
        <v>378</v>
      </c>
      <c r="X75" s="83"/>
      <c r="Y75" s="63"/>
      <c r="Z75" s="259">
        <f>DATEDIF(AA75,AB75,"m")/12+DATEDIF(AC75,AD75,"m")/12+DATEDIF(AE75,AF75,"m")/12+DATEDIF(AG75,AH75,"m")/12+DATEDIF(AI75,AJ75,"m")/12</f>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A70"/>
  <customSheetViews>
    <customSheetView guid="{6D9FC8F7-6352-4BF1-890A-27BF36FADC03}" scale="85" showGridLines="0" fitToPage="1" showAutoFilter="1" hiddenColumns="1" topLeftCell="J1">
      <selection activeCell="O32" sqref="O32"/>
      <pageMargins left="0.25" right="0" top="0.25" bottom="0.25" header="0.3" footer="0"/>
      <pageSetup scale="34" fitToHeight="0" orientation="landscape" r:id="rId1"/>
      <autoFilter ref="A3:AA70"/>
    </customSheetView>
  </customSheetViews>
  <mergeCells count="85">
    <mergeCell ref="AI70:AJ70"/>
    <mergeCell ref="AE38:AF38"/>
    <mergeCell ref="AG38:AH38"/>
    <mergeCell ref="AI38:AJ38"/>
    <mergeCell ref="Z58:Z59"/>
    <mergeCell ref="AA58:AB58"/>
    <mergeCell ref="AC58:AD58"/>
    <mergeCell ref="AE58:AF58"/>
    <mergeCell ref="AG58:AH58"/>
    <mergeCell ref="AI58:AJ58"/>
    <mergeCell ref="Z70:Z71"/>
    <mergeCell ref="AA70:AB70"/>
    <mergeCell ref="AC70:AD70"/>
    <mergeCell ref="Z38:Z39"/>
    <mergeCell ref="AA38:AB38"/>
    <mergeCell ref="AC38:AD38"/>
    <mergeCell ref="AI2:AJ2"/>
    <mergeCell ref="Z17:Z18"/>
    <mergeCell ref="AA17:AB17"/>
    <mergeCell ref="AC17:AD17"/>
    <mergeCell ref="AE17:AF17"/>
    <mergeCell ref="AG17:AH17"/>
    <mergeCell ref="AI17:AJ17"/>
    <mergeCell ref="AE2:AF2"/>
    <mergeCell ref="AG2:AH2"/>
    <mergeCell ref="Z2:Z3"/>
    <mergeCell ref="AA2:AB2"/>
    <mergeCell ref="AC2:AD2"/>
    <mergeCell ref="O70:O71"/>
    <mergeCell ref="S70:S71"/>
    <mergeCell ref="T70:T71"/>
    <mergeCell ref="V70:V71"/>
    <mergeCell ref="U70:U71"/>
    <mergeCell ref="M70:M71"/>
    <mergeCell ref="S17:S18"/>
    <mergeCell ref="T17:T18"/>
    <mergeCell ref="U17:U18"/>
    <mergeCell ref="V17:V18"/>
    <mergeCell ref="K57:Y57"/>
    <mergeCell ref="K17:K18"/>
    <mergeCell ref="L17:L18"/>
    <mergeCell ref="M17:M18"/>
    <mergeCell ref="N17:N18"/>
    <mergeCell ref="O17:O18"/>
    <mergeCell ref="S38:S39"/>
    <mergeCell ref="T38:T39"/>
    <mergeCell ref="U38:U39"/>
    <mergeCell ref="V38:V39"/>
    <mergeCell ref="N70:N71"/>
    <mergeCell ref="A64:G64"/>
    <mergeCell ref="O58:O59"/>
    <mergeCell ref="S58:S59"/>
    <mergeCell ref="T58:T59"/>
    <mergeCell ref="U58:U59"/>
    <mergeCell ref="K58:K59"/>
    <mergeCell ref="L58:L59"/>
    <mergeCell ref="M58:M59"/>
    <mergeCell ref="N58:N59"/>
    <mergeCell ref="V58:V59"/>
    <mergeCell ref="L2:L3"/>
    <mergeCell ref="M2:M3"/>
    <mergeCell ref="N2:N3"/>
    <mergeCell ref="O2:O3"/>
    <mergeCell ref="O38:O39"/>
    <mergeCell ref="S2:S3"/>
    <mergeCell ref="T2:T3"/>
    <mergeCell ref="U2:U3"/>
    <mergeCell ref="V2:V3"/>
    <mergeCell ref="K16:Y16"/>
    <mergeCell ref="A1:H1"/>
    <mergeCell ref="AE70:AF70"/>
    <mergeCell ref="AG70:AH70"/>
    <mergeCell ref="K70:K71"/>
    <mergeCell ref="L70:L71"/>
    <mergeCell ref="K37:Y37"/>
    <mergeCell ref="K38:K39"/>
    <mergeCell ref="L38:L39"/>
    <mergeCell ref="M38:M39"/>
    <mergeCell ref="N38:N39"/>
    <mergeCell ref="A66:G66"/>
    <mergeCell ref="K60:K67"/>
    <mergeCell ref="L60:L67"/>
    <mergeCell ref="K69:Y69"/>
    <mergeCell ref="K1:Y1"/>
    <mergeCell ref="K2:K3"/>
  </mergeCells>
  <conditionalFormatting sqref="C7:H7">
    <cfRule type="containsText" dxfId="1465" priority="17" operator="containsText" text="N/A">
      <formula>NOT(ISERROR(SEARCH("N/A",C7)))</formula>
    </cfRule>
    <cfRule type="containsText" dxfId="1464" priority="18" operator="containsText" text="Blank">
      <formula>NOT(ISERROR(SEARCH("Blank",C7)))</formula>
    </cfRule>
    <cfRule type="containsText" dxfId="1463" priority="19" operator="containsText" text="M">
      <formula>NOT(ISERROR(SEARCH("M",C7)))</formula>
    </cfRule>
  </conditionalFormatting>
  <conditionalFormatting sqref="Z4 Z51:Z55 Z40:Z43 Z45:Z49 Z19:Z35">
    <cfRule type="cellIs" dxfId="1462" priority="16" operator="greaterThan">
      <formula>0</formula>
    </cfRule>
  </conditionalFormatting>
  <conditionalFormatting sqref="Z5:Z14">
    <cfRule type="cellIs" dxfId="1461" priority="15" operator="greaterThan">
      <formula>0</formula>
    </cfRule>
  </conditionalFormatting>
  <conditionalFormatting sqref="Z60:Z67">
    <cfRule type="cellIs" dxfId="1460" priority="14" operator="greaterThan">
      <formula>0</formula>
    </cfRule>
  </conditionalFormatting>
  <conditionalFormatting sqref="Z72:Z75">
    <cfRule type="cellIs" dxfId="1459" priority="13" operator="greaterThan">
      <formula>0</formula>
    </cfRule>
  </conditionalFormatting>
  <conditionalFormatting sqref="Z50">
    <cfRule type="cellIs" dxfId="1458" priority="12" operator="greaterThan">
      <formula>0</formula>
    </cfRule>
  </conditionalFormatting>
  <conditionalFormatting sqref="Z44">
    <cfRule type="cellIs" dxfId="1457" priority="11" operator="greaterThan">
      <formula>0</formula>
    </cfRule>
  </conditionalFormatting>
  <conditionalFormatting sqref="E13">
    <cfRule type="containsText" dxfId="1456" priority="1" operator="containsText" text="N/A">
      <formula>NOT(ISERROR(SEARCH("N/A",E13)))</formula>
    </cfRule>
    <cfRule type="containsText" dxfId="1455" priority="2" operator="containsText" text="O">
      <formula>NOT(ISERROR(SEARCH("O",E13)))</formula>
    </cfRule>
    <cfRule type="containsText" dxfId="1454" priority="3" operator="containsText" text="M">
      <formula>NOT(ISERROR(SEARCH("M",E13)))</formula>
    </cfRule>
  </conditionalFormatting>
  <conditionalFormatting sqref="C46:G46">
    <cfRule type="containsText" dxfId="1453" priority="10" operator="containsText" text="O">
      <formula>NOT(ISERROR(SEARCH("O",C46)))</formula>
    </cfRule>
  </conditionalFormatting>
  <conditionalFormatting sqref="C46:G46">
    <cfRule type="containsText" dxfId="1452" priority="7" operator="containsText" text="N/A">
      <formula>NOT(ISERROR(SEARCH("N/A",C46)))</formula>
    </cfRule>
    <cfRule type="containsText" dxfId="1451" priority="8" operator="containsText" text="Blank">
      <formula>NOT(ISERROR(SEARCH("Blank",C46)))</formula>
    </cfRule>
    <cfRule type="containsText" dxfId="1450" priority="9" operator="containsText" text="M">
      <formula>NOT(ISERROR(SEARCH("M",C46)))</formula>
    </cfRule>
  </conditionalFormatting>
  <conditionalFormatting sqref="E12">
    <cfRule type="containsText" dxfId="1449" priority="4" operator="containsText" text="N/A">
      <formula>NOT(ISERROR(SEARCH("N/A",E12)))</formula>
    </cfRule>
    <cfRule type="containsText" dxfId="1448" priority="5" operator="containsText" text="O">
      <formula>NOT(ISERROR(SEARCH("O",E12)))</formula>
    </cfRule>
    <cfRule type="containsText" dxfId="1447" priority="6" operator="containsText" text="M">
      <formula>NOT(ISERROR(SEARCH("M",E12)))</formula>
    </cfRule>
  </conditionalFormatting>
  <dataValidations count="3">
    <dataValidation type="list" allowBlank="1" showInputMessage="1" showErrorMessage="1" sqref="W1:X79">
      <formula1>"Y, N"</formula1>
    </dataValidation>
    <dataValidation type="list" allowBlank="1" showInputMessage="1" showErrorMessage="1" sqref="T1:T79">
      <formula1>"M, O, N/A"</formula1>
    </dataValidation>
    <dataValidation type="list" allowBlank="1" showInputMessage="1" showErrorMessage="1" sqref="V1:V79">
      <formula1>"Passed, Failed, N/A"</formula1>
    </dataValidation>
  </dataValidations>
  <hyperlinks>
    <hyperlink ref="Y4" r:id="rId2" display="http://collab.lge.com/main/x/gOGHLw"/>
    <hyperlink ref="Y7" r:id="rId3" display="http://collab.lge.com/main/x/AocBNg"/>
    <hyperlink ref="Y8" r:id="rId4"/>
    <hyperlink ref="Y19" r:id="rId5"/>
    <hyperlink ref="Y20" r:id="rId6"/>
    <hyperlink ref="Y22" r:id="rId7"/>
    <hyperlink ref="Y30" r:id="rId8"/>
    <hyperlink ref="Y31" r:id="rId9"/>
    <hyperlink ref="Y34" r:id="rId10"/>
    <hyperlink ref="Y41" r:id="rId11"/>
    <hyperlink ref="Y42" r:id="rId12" display="http://collab.lge.com/main/x/j9smN"/>
    <hyperlink ref="Y43" r:id="rId13"/>
    <hyperlink ref="Y45" r:id="rId14"/>
    <hyperlink ref="Y55" r:id="rId15"/>
    <hyperlink ref="Y35" r:id="rId16"/>
    <hyperlink ref="Y53" r:id="rId17"/>
    <hyperlink ref="Y11" r:id="rId18"/>
    <hyperlink ref="Y44" r:id="rId19"/>
  </hyperlinks>
  <pageMargins left="0.25" right="0" top="0.25" bottom="0.25" header="0.3" footer="0"/>
  <pageSetup scale="34" fitToHeight="0" orientation="landscape" r:id="rId20"/>
  <drawing r:id="rId21"/>
  <legacyDrawing r:id="rId22"/>
  <controls>
    <mc:AlternateContent xmlns:mc="http://schemas.openxmlformats.org/markup-compatibility/2006">
      <mc:Choice Requires="x14">
        <control shapeId="837641" r:id="rId23" name="CommandButton2">
          <controlPr defaultSize="0" autoLine="0" r:id="rId24">
            <anchor moveWithCells="1">
              <from>
                <xdr:col>8</xdr:col>
                <xdr:colOff>121920</xdr:colOff>
                <xdr:row>30</xdr:row>
                <xdr:rowOff>0</xdr:rowOff>
              </from>
              <to>
                <xdr:col>9</xdr:col>
                <xdr:colOff>441960</xdr:colOff>
                <xdr:row>31</xdr:row>
                <xdr:rowOff>281940</xdr:rowOff>
              </to>
            </anchor>
          </controlPr>
        </control>
      </mc:Choice>
      <mc:Fallback>
        <control shapeId="837641" r:id="rId23" name="CommandButton2"/>
      </mc:Fallback>
    </mc:AlternateContent>
    <mc:AlternateContent xmlns:mc="http://schemas.openxmlformats.org/markup-compatibility/2006">
      <mc:Choice Requires="x14">
        <control shapeId="837640" r:id="rId25" name="CommandButton1">
          <controlPr defaultSize="0" autoLine="0" r:id="rId26">
            <anchor moveWithCells="1">
              <from>
                <xdr:col>8</xdr:col>
                <xdr:colOff>114300</xdr:colOff>
                <xdr:row>14</xdr:row>
                <xdr:rowOff>0</xdr:rowOff>
              </from>
              <to>
                <xdr:col>9</xdr:col>
                <xdr:colOff>403860</xdr:colOff>
                <xdr:row>15</xdr:row>
                <xdr:rowOff>0</xdr:rowOff>
              </to>
            </anchor>
          </controlPr>
        </control>
      </mc:Choice>
      <mc:Fallback>
        <control shapeId="837640" r:id="rId25" name="CommandButton1"/>
      </mc:Fallback>
    </mc:AlternateContent>
  </control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pageSetUpPr fitToPage="1"/>
  </sheetPr>
  <dimension ref="A1:AN196"/>
  <sheetViews>
    <sheetView showGridLines="0" topLeftCell="A43" zoomScale="70" zoomScaleNormal="70" workbookViewId="0">
      <selection activeCell="J52" sqref="J52"/>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9.109375" hidden="1" customWidth="1"/>
    <col min="19" max="19" width="37" customWidth="1"/>
    <col min="20" max="20" width="7.5546875" customWidth="1"/>
    <col min="21" max="21" width="11" bestFit="1" customWidth="1"/>
    <col min="22" max="22" width="10.44140625" bestFit="1" customWidth="1"/>
    <col min="23" max="23" width="12.44140625" customWidth="1"/>
    <col min="24" max="24" width="15.109375" customWidth="1"/>
    <col min="25" max="25" width="36.5546875" bestFit="1" customWidth="1"/>
    <col min="41" max="16384" width="9.109375" style="3"/>
  </cols>
  <sheetData>
    <row r="1" spans="1:36" ht="23.4" x14ac:dyDescent="0.45">
      <c r="A1" s="1188" t="s">
        <v>82</v>
      </c>
      <c r="B1" s="1189"/>
      <c r="C1" s="1189"/>
      <c r="D1" s="1189"/>
      <c r="E1" s="1189"/>
      <c r="F1" s="1189"/>
      <c r="G1" s="1189"/>
      <c r="H1" s="1189"/>
      <c r="K1" s="1193" t="s">
        <v>407</v>
      </c>
      <c r="L1" s="1194"/>
      <c r="M1" s="1194"/>
      <c r="N1" s="1194"/>
      <c r="O1" s="1194"/>
      <c r="P1" s="1194"/>
      <c r="Q1" s="1194"/>
      <c r="R1" s="1194"/>
      <c r="S1" s="1222"/>
      <c r="T1" s="1194"/>
      <c r="U1" s="1194"/>
      <c r="V1" s="1194"/>
      <c r="W1" s="1194"/>
      <c r="X1" s="1194"/>
      <c r="Y1" s="1195"/>
      <c r="Z1" s="263"/>
      <c r="AA1" s="330"/>
      <c r="AB1" s="330"/>
      <c r="AC1" s="330"/>
      <c r="AD1" s="330"/>
      <c r="AE1" s="330"/>
      <c r="AF1" s="330"/>
      <c r="AG1" s="330"/>
      <c r="AH1" s="330"/>
      <c r="AI1" s="330"/>
      <c r="AJ1" s="330"/>
    </row>
    <row r="2" spans="1:36" ht="23.4" customHeight="1" x14ac:dyDescent="0.3">
      <c r="A2" s="98" t="s">
        <v>367</v>
      </c>
      <c r="B2" s="83" t="s">
        <v>369</v>
      </c>
      <c r="C2" s="3"/>
      <c r="D2" s="3"/>
      <c r="E2" s="3"/>
      <c r="F2" s="3"/>
      <c r="G2" s="3"/>
      <c r="H2" s="3"/>
      <c r="K2" s="1209" t="s">
        <v>133</v>
      </c>
      <c r="L2" s="1209" t="s">
        <v>91</v>
      </c>
      <c r="M2" s="1182" t="s">
        <v>75</v>
      </c>
      <c r="N2" s="1190" t="s">
        <v>134</v>
      </c>
      <c r="O2" s="1209" t="s">
        <v>135</v>
      </c>
      <c r="P2" s="143" t="s">
        <v>136</v>
      </c>
      <c r="Q2" s="143" t="s">
        <v>137</v>
      </c>
      <c r="R2" s="143" t="s">
        <v>138</v>
      </c>
      <c r="S2" s="1223" t="s">
        <v>139</v>
      </c>
      <c r="T2" s="1191" t="s">
        <v>344</v>
      </c>
      <c r="U2" s="1191" t="s">
        <v>342</v>
      </c>
      <c r="V2" s="1191" t="s">
        <v>343</v>
      </c>
      <c r="W2" s="333" t="s">
        <v>375</v>
      </c>
      <c r="X2" s="333" t="s">
        <v>376</v>
      </c>
      <c r="Y2" s="334"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43353</v>
      </c>
      <c r="C3" s="125"/>
      <c r="D3" s="3"/>
      <c r="E3" s="3"/>
      <c r="F3" s="3"/>
      <c r="G3" s="3"/>
      <c r="H3" s="3"/>
      <c r="K3" s="1197"/>
      <c r="L3" s="1197"/>
      <c r="M3" s="1183"/>
      <c r="N3" s="1185"/>
      <c r="O3" s="1197"/>
      <c r="P3" s="148" t="s">
        <v>141</v>
      </c>
      <c r="Q3" s="144"/>
      <c r="R3" s="144"/>
      <c r="S3" s="1210"/>
      <c r="T3" s="1191"/>
      <c r="U3" s="1191"/>
      <c r="V3" s="1191"/>
      <c r="W3" s="333"/>
      <c r="X3" s="333"/>
      <c r="Y3" s="335"/>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2.1671232876712327</v>
      </c>
      <c r="C4" s="3"/>
      <c r="D4" s="3"/>
      <c r="E4" s="3"/>
      <c r="F4" s="3"/>
      <c r="G4" s="3"/>
      <c r="H4" s="3"/>
      <c r="K4" s="337" t="s">
        <v>142</v>
      </c>
      <c r="L4" s="337" t="s">
        <v>143</v>
      </c>
      <c r="M4" s="104" t="s">
        <v>5</v>
      </c>
      <c r="N4" s="93" t="s">
        <v>144</v>
      </c>
      <c r="O4" s="88" t="s">
        <v>372</v>
      </c>
      <c r="P4" s="149" t="s">
        <v>145</v>
      </c>
      <c r="Q4" s="149" t="s">
        <v>146</v>
      </c>
      <c r="R4" s="146" t="s">
        <v>147</v>
      </c>
      <c r="S4" s="36" t="s">
        <v>369</v>
      </c>
      <c r="T4" s="422" t="s">
        <v>72</v>
      </c>
      <c r="U4" s="1134">
        <v>44041.194444444445</v>
      </c>
      <c r="V4" s="422" t="s">
        <v>418</v>
      </c>
      <c r="W4" s="83"/>
      <c r="X4" s="83"/>
      <c r="Y4" s="342" t="s">
        <v>148</v>
      </c>
      <c r="Z4" s="259">
        <f>DATEDIF(AA4,AB4,"m")/12+DATEDIF(AC4,AD4,"m")/12+DATEDIF(AE4,AF4,"m")/12+DATEDIF(AG4,AH4,"m")/12+DATEDIF(AI4,AJ4,"m")/12</f>
        <v>0</v>
      </c>
      <c r="AA4" s="260"/>
      <c r="AB4" s="260"/>
      <c r="AC4" s="260"/>
      <c r="AD4" s="260"/>
      <c r="AE4" s="258"/>
      <c r="AF4" s="258"/>
      <c r="AG4" s="258"/>
      <c r="AH4" s="258"/>
      <c r="AI4" s="258"/>
      <c r="AJ4" s="258"/>
    </row>
    <row r="5" spans="1:36" ht="12.75" customHeight="1" x14ac:dyDescent="0.3">
      <c r="A5" s="98" t="s">
        <v>387</v>
      </c>
      <c r="B5" s="124">
        <v>10.083333333333334</v>
      </c>
      <c r="C5" s="126"/>
      <c r="D5" s="3"/>
      <c r="E5" s="3"/>
      <c r="F5" s="3"/>
      <c r="G5" s="3"/>
      <c r="H5" s="3"/>
      <c r="K5" s="338"/>
      <c r="L5" s="338"/>
      <c r="M5" s="104" t="s">
        <v>5</v>
      </c>
      <c r="N5" s="93" t="s">
        <v>144</v>
      </c>
      <c r="O5" s="88" t="s">
        <v>373</v>
      </c>
      <c r="P5" s="150"/>
      <c r="Q5" s="151" t="s">
        <v>150</v>
      </c>
      <c r="R5" s="147" t="s">
        <v>151</v>
      </c>
      <c r="S5" s="36" t="s">
        <v>369</v>
      </c>
      <c r="T5" s="422"/>
      <c r="U5" s="422"/>
      <c r="V5" s="422" t="s">
        <v>374</v>
      </c>
      <c r="W5" s="83"/>
      <c r="X5" s="83"/>
      <c r="Y5" s="343"/>
      <c r="Z5" s="259">
        <f t="shared" ref="Z5:Z14" ca="1" si="0">DATEDIF(AA5,AB5,"m")/12+DATEDIF(AC5,AD5,"m")/12+DATEDIF(AE5,AF5,"m")/12+DATEDIF(AG5,AH5,"m")/12+DATEDIF(AI5,AJ5,"m")/12</f>
        <v>1.75</v>
      </c>
      <c r="AA5" s="260">
        <v>43475</v>
      </c>
      <c r="AB5" s="260">
        <f ca="1">TODAY()</f>
        <v>44144</v>
      </c>
      <c r="AC5" s="260"/>
      <c r="AD5" s="260"/>
      <c r="AE5" s="258"/>
      <c r="AF5" s="258"/>
      <c r="AG5" s="258"/>
      <c r="AH5" s="258"/>
      <c r="AI5" s="258"/>
      <c r="AJ5" s="258"/>
    </row>
    <row r="6" spans="1:36" ht="15" thickBot="1" x14ac:dyDescent="0.35">
      <c r="A6" s="98" t="s">
        <v>388</v>
      </c>
      <c r="B6" s="124">
        <f ca="1">B4+B5</f>
        <v>12.250456621004567</v>
      </c>
      <c r="C6" s="126"/>
      <c r="K6" s="338"/>
      <c r="L6" s="338"/>
      <c r="M6" s="104" t="s">
        <v>5</v>
      </c>
      <c r="N6" s="38" t="s">
        <v>149</v>
      </c>
      <c r="O6" s="65" t="s">
        <v>149</v>
      </c>
      <c r="P6" s="150"/>
      <c r="Q6" s="152" t="s">
        <v>150</v>
      </c>
      <c r="R6" s="79" t="s">
        <v>151</v>
      </c>
      <c r="S6" s="70" t="s">
        <v>369</v>
      </c>
      <c r="T6" s="423" t="s">
        <v>72</v>
      </c>
      <c r="U6" s="424">
        <v>43755</v>
      </c>
      <c r="V6" s="425" t="s">
        <v>374</v>
      </c>
      <c r="W6" s="83"/>
      <c r="X6" s="83"/>
      <c r="Y6" s="41" t="s">
        <v>152</v>
      </c>
      <c r="Z6" s="259">
        <f t="shared" ca="1" si="0"/>
        <v>2</v>
      </c>
      <c r="AA6" s="260">
        <v>43390</v>
      </c>
      <c r="AB6" s="260">
        <f ca="1">TODAY()</f>
        <v>44144</v>
      </c>
      <c r="AC6" s="260"/>
      <c r="AD6" s="260"/>
      <c r="AE6" s="258"/>
      <c r="AF6" s="258"/>
      <c r="AG6" s="258"/>
      <c r="AH6" s="258"/>
      <c r="AI6" s="258"/>
      <c r="AJ6" s="258"/>
    </row>
    <row r="7" spans="1:36" ht="55.8"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36" t="s">
        <v>369</v>
      </c>
      <c r="T7" s="422"/>
      <c r="U7" s="422"/>
      <c r="V7" s="422" t="s">
        <v>374</v>
      </c>
      <c r="W7" s="83"/>
      <c r="X7" s="83"/>
      <c r="Y7" s="342" t="s">
        <v>248</v>
      </c>
      <c r="Z7" s="259">
        <f t="shared" ca="1" si="0"/>
        <v>1.75</v>
      </c>
      <c r="AA7" s="260">
        <v>43475</v>
      </c>
      <c r="AB7" s="260">
        <f ca="1">TODAY()</f>
        <v>44144</v>
      </c>
      <c r="AC7" s="260"/>
      <c r="AD7" s="260"/>
      <c r="AE7" s="258"/>
      <c r="AF7" s="258"/>
      <c r="AG7" s="258"/>
      <c r="AH7" s="258"/>
      <c r="AI7" s="258"/>
      <c r="AJ7" s="258"/>
    </row>
    <row r="8" spans="1:36" ht="27.6" x14ac:dyDescent="0.3">
      <c r="A8" s="107" t="s">
        <v>56</v>
      </c>
      <c r="B8" s="108" t="s">
        <v>182</v>
      </c>
      <c r="C8" s="100"/>
      <c r="D8" s="24"/>
      <c r="E8" s="24" t="s">
        <v>77</v>
      </c>
      <c r="F8" s="24"/>
      <c r="G8" s="24"/>
      <c r="H8" s="109">
        <f>IF(C8&lt;&gt;"",'CBL Score Standard'!$D64,IF(D8&lt;&gt;"",SUM('CBL Score Standard'!$D64:$E64),IF(E8&lt;&gt;"",SUM('CBL Score Standard'!$D64:$F64),IF(F8&lt;&gt;"",SUM('CBL Score Standard'!$D64:$G64),IF(G8&lt;&gt;"",SUM('CBL Score Standard'!$D64:$H64,0))))))</f>
        <v>7.6190476190476183E-2</v>
      </c>
      <c r="K8" s="338"/>
      <c r="L8" s="338"/>
      <c r="M8" s="104" t="s">
        <v>5</v>
      </c>
      <c r="N8" s="127" t="s">
        <v>144</v>
      </c>
      <c r="O8" s="43" t="s">
        <v>517</v>
      </c>
      <c r="P8" s="150"/>
      <c r="Q8" s="152" t="s">
        <v>153</v>
      </c>
      <c r="R8" s="79" t="s">
        <v>156</v>
      </c>
      <c r="S8" s="36" t="s">
        <v>369</v>
      </c>
      <c r="T8" s="422" t="s">
        <v>72</v>
      </c>
      <c r="U8" s="422"/>
      <c r="V8" s="422" t="s">
        <v>374</v>
      </c>
      <c r="W8" s="83"/>
      <c r="X8" s="83"/>
      <c r="Y8" s="44" t="s">
        <v>157</v>
      </c>
      <c r="Z8" s="259">
        <f t="shared" si="0"/>
        <v>0</v>
      </c>
      <c r="AA8" s="260"/>
      <c r="AB8" s="260"/>
      <c r="AC8" s="260"/>
      <c r="AD8" s="260"/>
      <c r="AE8" s="258"/>
      <c r="AF8" s="258"/>
      <c r="AG8" s="258"/>
      <c r="AH8" s="258"/>
      <c r="AI8" s="258"/>
      <c r="AJ8" s="258"/>
    </row>
    <row r="9" spans="1:36" ht="27.6" x14ac:dyDescent="0.3">
      <c r="A9" s="110" t="s">
        <v>56</v>
      </c>
      <c r="B9" s="99" t="s">
        <v>427</v>
      </c>
      <c r="C9" s="100"/>
      <c r="D9" s="24"/>
      <c r="E9" s="24" t="s">
        <v>77</v>
      </c>
      <c r="F9" s="24"/>
      <c r="G9" s="24"/>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43" t="s">
        <v>661</v>
      </c>
      <c r="P9" s="150"/>
      <c r="Q9" s="152" t="s">
        <v>155</v>
      </c>
      <c r="R9" s="79" t="s">
        <v>158</v>
      </c>
      <c r="S9" s="36" t="s">
        <v>369</v>
      </c>
      <c r="T9" s="422"/>
      <c r="U9" s="422"/>
      <c r="V9" s="422" t="s">
        <v>374</v>
      </c>
      <c r="W9" s="83"/>
      <c r="X9" s="83"/>
      <c r="Y9" s="41" t="s">
        <v>159</v>
      </c>
      <c r="Z9" s="259">
        <f t="shared" ca="1" si="0"/>
        <v>1.75</v>
      </c>
      <c r="AA9" s="260">
        <v>43475</v>
      </c>
      <c r="AB9" s="260">
        <f ca="1">TODAY()</f>
        <v>44144</v>
      </c>
      <c r="AC9" s="260"/>
      <c r="AD9" s="260"/>
      <c r="AE9" s="258"/>
      <c r="AF9" s="258"/>
      <c r="AG9" s="258"/>
      <c r="AH9" s="258"/>
      <c r="AI9" s="258"/>
      <c r="AJ9" s="258"/>
    </row>
    <row r="10" spans="1:36" x14ac:dyDescent="0.3">
      <c r="A10" s="110" t="s">
        <v>56</v>
      </c>
      <c r="B10" s="99" t="s">
        <v>663</v>
      </c>
      <c r="C10" s="100"/>
      <c r="D10" s="100"/>
      <c r="E10" s="24" t="s">
        <v>77</v>
      </c>
      <c r="F10" s="24"/>
      <c r="G10" s="24"/>
      <c r="H10" s="109">
        <f>IF(C10&lt;&gt;"",'CBL Score Standard'!$D66,IF(D10&lt;&gt;"",SUM('CBL Score Standard'!$D66:$E66),IF(E10&lt;&gt;"",SUM('CBL Score Standard'!$D66:$F66),IF(F10&lt;&gt;"",SUM('CBL Score Standard'!$D66:$G66),IF(G10&lt;&gt;"",SUM('CBL Score Standard'!$D66:$H66,0))))))</f>
        <v>2.8571428571428571E-2</v>
      </c>
      <c r="K10" s="338"/>
      <c r="L10" s="338"/>
      <c r="M10" s="104" t="s">
        <v>5</v>
      </c>
      <c r="N10" s="127" t="s">
        <v>144</v>
      </c>
      <c r="O10" s="43" t="s">
        <v>662</v>
      </c>
      <c r="P10" s="150"/>
      <c r="Q10" s="254" t="s">
        <v>659</v>
      </c>
      <c r="R10" s="254" t="s">
        <v>278</v>
      </c>
      <c r="S10" s="36" t="s">
        <v>369</v>
      </c>
      <c r="T10" s="422" t="s">
        <v>72</v>
      </c>
      <c r="U10" s="422"/>
      <c r="V10" s="422"/>
      <c r="W10" s="83"/>
      <c r="X10" s="83"/>
      <c r="Y10" s="46" t="s">
        <v>160</v>
      </c>
      <c r="Z10" s="259">
        <f t="shared" si="0"/>
        <v>0</v>
      </c>
      <c r="AA10" s="260"/>
      <c r="AB10" s="260"/>
      <c r="AC10" s="260"/>
      <c r="AD10" s="260"/>
      <c r="AE10" s="258"/>
      <c r="AF10" s="258"/>
      <c r="AG10" s="258"/>
      <c r="AH10" s="258"/>
      <c r="AI10" s="258"/>
      <c r="AJ10" s="258"/>
    </row>
    <row r="11" spans="1:36" x14ac:dyDescent="0.3">
      <c r="A11" s="110" t="s">
        <v>56</v>
      </c>
      <c r="B11" s="99" t="s">
        <v>215</v>
      </c>
      <c r="C11" s="100"/>
      <c r="D11" s="100"/>
      <c r="E11" s="24" t="s">
        <v>77</v>
      </c>
      <c r="F11" s="24"/>
      <c r="G11" s="24"/>
      <c r="H11" s="109">
        <f>IF(C11&lt;&gt;"",'CBL Score Standard'!$D67,IF(D11&lt;&gt;"",SUM('CBL Score Standard'!$D67:$E67),IF(E11&lt;&gt;"",SUM('CBL Score Standard'!$D67:$F67),IF(F11&lt;&gt;"",SUM('CBL Score Standard'!$D67:$G67),IF(G11&lt;&gt;"",SUM('CBL Score Standard'!$D67:$H67,0))))))</f>
        <v>2.8571428571428571E-2</v>
      </c>
      <c r="K11" s="338"/>
      <c r="L11" s="338"/>
      <c r="M11" s="104" t="s">
        <v>5</v>
      </c>
      <c r="N11" s="36" t="s">
        <v>31</v>
      </c>
      <c r="O11" s="89" t="s">
        <v>175</v>
      </c>
      <c r="P11" s="150"/>
      <c r="Q11" s="152" t="s">
        <v>383</v>
      </c>
      <c r="R11" s="79" t="s">
        <v>176</v>
      </c>
      <c r="S11" s="36" t="s">
        <v>369</v>
      </c>
      <c r="T11" s="422" t="s">
        <v>72</v>
      </c>
      <c r="U11" s="999">
        <v>44029</v>
      </c>
      <c r="V11" s="422" t="s">
        <v>374</v>
      </c>
      <c r="W11" s="83"/>
      <c r="X11" s="83"/>
      <c r="Y11" s="44" t="s">
        <v>177</v>
      </c>
      <c r="Z11" s="259">
        <f t="shared" si="0"/>
        <v>0</v>
      </c>
      <c r="AA11" s="260"/>
      <c r="AB11" s="260"/>
      <c r="AC11" s="260"/>
      <c r="AD11" s="260"/>
      <c r="AE11" s="258"/>
      <c r="AF11" s="258"/>
      <c r="AG11" s="258"/>
      <c r="AH11" s="258"/>
      <c r="AI11" s="258"/>
      <c r="AJ11" s="258"/>
    </row>
    <row r="12" spans="1:36" ht="27.6" x14ac:dyDescent="0.3">
      <c r="A12" s="110" t="s">
        <v>63</v>
      </c>
      <c r="B12" s="99" t="s">
        <v>236</v>
      </c>
      <c r="C12" s="100"/>
      <c r="D12" s="100" t="s">
        <v>77</v>
      </c>
      <c r="E12" s="100"/>
      <c r="F12" s="24"/>
      <c r="G12" s="24"/>
      <c r="H12" s="109">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36" t="s">
        <v>369</v>
      </c>
      <c r="T12" s="422" t="s">
        <v>72</v>
      </c>
      <c r="U12" s="422"/>
      <c r="V12" s="422" t="s">
        <v>374</v>
      </c>
      <c r="W12" s="83"/>
      <c r="X12" s="83"/>
      <c r="Y12" s="41"/>
      <c r="Z12" s="259">
        <f t="shared" si="0"/>
        <v>0</v>
      </c>
      <c r="AA12" s="260"/>
      <c r="AB12" s="260"/>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36" t="s">
        <v>369</v>
      </c>
      <c r="T13" s="422" t="s">
        <v>72</v>
      </c>
      <c r="U13" s="422"/>
      <c r="V13" s="422" t="s">
        <v>374</v>
      </c>
      <c r="W13" s="83"/>
      <c r="X13" s="83"/>
      <c r="Y13" s="41" t="s">
        <v>169</v>
      </c>
      <c r="Z13" s="259">
        <f t="shared" si="0"/>
        <v>0</v>
      </c>
      <c r="AA13" s="260"/>
      <c r="AB13" s="260"/>
      <c r="AC13" s="260"/>
      <c r="AD13" s="260"/>
      <c r="AE13" s="258"/>
      <c r="AF13" s="258"/>
      <c r="AG13" s="258"/>
      <c r="AH13" s="258"/>
      <c r="AI13" s="258"/>
      <c r="AJ13" s="258"/>
    </row>
    <row r="14" spans="1:36" ht="27.6" x14ac:dyDescent="0.3">
      <c r="A14" s="110" t="s">
        <v>55</v>
      </c>
      <c r="B14" s="99" t="s">
        <v>694</v>
      </c>
      <c r="C14" s="130"/>
      <c r="D14" s="100"/>
      <c r="E14" s="24" t="s">
        <v>77</v>
      </c>
      <c r="F14" s="24"/>
      <c r="G14" s="24"/>
      <c r="H14" s="109">
        <f>IF(C14&lt;&gt;"",'CBL Score Standard'!$D70,IF(D14&lt;&gt;"",SUM('CBL Score Standard'!$D70:$E70),IF(E14&lt;&gt;"",SUM('CBL Score Standard'!$D70:$F70),IF(F14&lt;&gt;"",SUM('CBL Score Standard'!$D70:$G70),IF(G14&lt;&gt;"",SUM('CBL Score Standard'!$D70:$H70,0))))))</f>
        <v>1.4285714285714285E-2</v>
      </c>
      <c r="K14" s="339"/>
      <c r="L14" s="339"/>
      <c r="M14" s="104" t="s">
        <v>5</v>
      </c>
      <c r="N14" s="36" t="s">
        <v>41</v>
      </c>
      <c r="O14" s="87" t="s">
        <v>450</v>
      </c>
      <c r="P14" s="153">
        <v>43627</v>
      </c>
      <c r="Q14" s="152" t="s">
        <v>381</v>
      </c>
      <c r="R14" s="79" t="s">
        <v>382</v>
      </c>
      <c r="S14" s="36" t="s">
        <v>369</v>
      </c>
      <c r="T14" s="422" t="s">
        <v>72</v>
      </c>
      <c r="U14" s="422"/>
      <c r="V14" s="422" t="s">
        <v>374</v>
      </c>
      <c r="W14" s="83"/>
      <c r="X14" s="83"/>
      <c r="Y14" s="41" t="s">
        <v>163</v>
      </c>
      <c r="Z14" s="259">
        <f t="shared" si="0"/>
        <v>0</v>
      </c>
      <c r="AA14" s="260"/>
      <c r="AB14" s="260"/>
      <c r="AC14" s="260"/>
      <c r="AD14" s="260"/>
      <c r="AE14" s="258"/>
      <c r="AF14" s="258"/>
      <c r="AG14" s="258"/>
      <c r="AH14" s="258"/>
      <c r="AI14" s="258"/>
      <c r="AJ14" s="258"/>
    </row>
    <row r="15" spans="1:36" x14ac:dyDescent="0.3">
      <c r="A15" s="110" t="s">
        <v>55</v>
      </c>
      <c r="B15" s="99" t="s">
        <v>185</v>
      </c>
      <c r="C15" s="130"/>
      <c r="D15" s="24"/>
      <c r="E15" s="24" t="s">
        <v>77</v>
      </c>
      <c r="F15" s="24"/>
      <c r="G15" s="24"/>
      <c r="H15" s="109">
        <f>IF(C15&lt;&gt;"",'CBL Score Standard'!$D71,IF(D15&lt;&gt;"",SUM('CBL Score Standard'!$D71:$E71),IF(E15&lt;&gt;"",SUM('CBL Score Standard'!$D71:$F71),IF(F15&lt;&gt;"",SUM('CBL Score Standard'!$D71:$G71),IF(G15&lt;&gt;"",SUM('CBL Score Standard'!$D71:$H71,0))))))</f>
        <v>2.8571428571428571E-2</v>
      </c>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30" t="s">
        <v>77</v>
      </c>
      <c r="F16" s="100"/>
      <c r="G16" s="100"/>
      <c r="H16" s="109">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333" t="s">
        <v>375</v>
      </c>
      <c r="X17" s="333" t="s">
        <v>376</v>
      </c>
      <c r="Y17" s="336"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t="s">
        <v>77</v>
      </c>
      <c r="F18" s="100"/>
      <c r="G18" s="100"/>
      <c r="H18" s="109">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333"/>
      <c r="X18" s="333"/>
      <c r="Y18" s="335"/>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30" t="s">
        <v>77</v>
      </c>
      <c r="D19" s="100"/>
      <c r="E19" s="100"/>
      <c r="F19" s="100"/>
      <c r="G19" s="100"/>
      <c r="H19" s="109">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36" t="s">
        <v>369</v>
      </c>
      <c r="T19" s="426" t="s">
        <v>72</v>
      </c>
      <c r="U19" s="426"/>
      <c r="V19" s="426" t="s">
        <v>374</v>
      </c>
      <c r="W19" s="83"/>
      <c r="X19" s="83"/>
      <c r="Y19" s="44" t="s">
        <v>174</v>
      </c>
      <c r="Z19" s="259">
        <f t="shared" ref="Z19:Z35" si="1">DATEDIF(AA19,AB19,"m")/12+DATEDIF(AC19,AD19,"m")/12+DATEDIF(AE19,AF19,"m")/12+DATEDIF(AG19,AH19,"m")/12+DATEDIF(AI19,AJ19,"m")/12</f>
        <v>0</v>
      </c>
      <c r="AA19" s="260"/>
      <c r="AB19" s="260"/>
      <c r="AC19" s="260"/>
      <c r="AD19" s="260"/>
      <c r="AE19" s="258"/>
      <c r="AF19" s="258"/>
      <c r="AG19" s="258"/>
      <c r="AH19" s="258"/>
      <c r="AI19" s="258"/>
      <c r="AJ19" s="258"/>
    </row>
    <row r="20" spans="1:36" ht="27.6" x14ac:dyDescent="0.3">
      <c r="A20" s="110" t="s">
        <v>55</v>
      </c>
      <c r="B20" s="99" t="s">
        <v>202</v>
      </c>
      <c r="C20" s="100"/>
      <c r="D20" s="100"/>
      <c r="E20" s="130" t="s">
        <v>77</v>
      </c>
      <c r="F20" s="100"/>
      <c r="G20" s="100"/>
      <c r="H20" s="109">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36" t="s">
        <v>369</v>
      </c>
      <c r="T20" s="426" t="s">
        <v>72</v>
      </c>
      <c r="U20" s="999">
        <v>44083</v>
      </c>
      <c r="V20" s="997" t="s">
        <v>374</v>
      </c>
      <c r="W20" s="83"/>
      <c r="X20" s="83"/>
      <c r="Y20" s="44" t="s">
        <v>181</v>
      </c>
      <c r="Z20" s="259">
        <f t="shared" si="1"/>
        <v>0</v>
      </c>
      <c r="AA20" s="260"/>
      <c r="AB20" s="260"/>
      <c r="AC20" s="260"/>
      <c r="AD20" s="260"/>
      <c r="AE20" s="258"/>
      <c r="AF20" s="258"/>
      <c r="AG20" s="258"/>
      <c r="AH20" s="258"/>
      <c r="AI20" s="258"/>
      <c r="AJ20" s="258"/>
    </row>
    <row r="21" spans="1:36" x14ac:dyDescent="0.3">
      <c r="A21" s="110" t="s">
        <v>55</v>
      </c>
      <c r="B21" s="99" t="s">
        <v>664</v>
      </c>
      <c r="C21" s="100"/>
      <c r="D21" s="100"/>
      <c r="E21" s="129" t="s">
        <v>77</v>
      </c>
      <c r="F21" s="24"/>
      <c r="G21" s="24"/>
      <c r="H21" s="109">
        <f>IF(C21&lt;&gt;"",'CBL Score Standard'!$D77,IF(D21&lt;&gt;"",SUM('CBL Score Standard'!$D77:$E77),IF(E21&lt;&gt;"",SUM('CBL Score Standard'!$D77:$F77),IF(F21&lt;&gt;"",SUM('CBL Score Standard'!$D77:$G77),IF(G21&lt;&gt;"",SUM('CBL Score Standard'!$D77:$H77,0))))))</f>
        <v>2.8571428571428571E-2</v>
      </c>
      <c r="K21" s="338"/>
      <c r="L21" s="338"/>
      <c r="M21" s="104" t="s">
        <v>6</v>
      </c>
      <c r="N21" s="36" t="s">
        <v>56</v>
      </c>
      <c r="O21" s="87" t="s">
        <v>182</v>
      </c>
      <c r="P21" s="153">
        <v>43609</v>
      </c>
      <c r="Q21" s="152" t="s">
        <v>172</v>
      </c>
      <c r="R21" s="79" t="s">
        <v>183</v>
      </c>
      <c r="S21" s="36" t="s">
        <v>369</v>
      </c>
      <c r="T21" s="426" t="s">
        <v>72</v>
      </c>
      <c r="U21" s="426"/>
      <c r="V21" s="997" t="s">
        <v>374</v>
      </c>
      <c r="W21" s="83"/>
      <c r="X21" s="83"/>
      <c r="Y21" s="46" t="s">
        <v>184</v>
      </c>
      <c r="Z21" s="259">
        <f t="shared" si="1"/>
        <v>0</v>
      </c>
      <c r="AA21" s="260"/>
      <c r="AB21" s="260"/>
      <c r="AC21" s="260"/>
      <c r="AD21" s="260"/>
      <c r="AE21" s="258"/>
      <c r="AF21" s="258"/>
      <c r="AG21" s="258"/>
      <c r="AH21" s="258"/>
      <c r="AI21" s="258"/>
      <c r="AJ21" s="258"/>
    </row>
    <row r="22" spans="1:36" ht="27.6" x14ac:dyDescent="0.3">
      <c r="A22" s="110" t="s">
        <v>55</v>
      </c>
      <c r="B22" s="99" t="s">
        <v>448</v>
      </c>
      <c r="C22" s="100"/>
      <c r="D22" s="100"/>
      <c r="E22" s="129" t="s">
        <v>77</v>
      </c>
      <c r="F22" s="24"/>
      <c r="G22" s="24"/>
      <c r="H22" s="109">
        <f>IF(C22&lt;&gt;"",'CBL Score Standard'!$D78,IF(D22&lt;&gt;"",SUM('CBL Score Standard'!$D78:$E78),IF(E22&lt;&gt;"",SUM('CBL Score Standard'!$D78:$F78),IF(F22&lt;&gt;"",SUM('CBL Score Standard'!$D78:$G78),IF(G22&lt;&gt;"",SUM('CBL Score Standard'!$D78:$H78,0))))))</f>
        <v>2.8571428571428571E-2</v>
      </c>
      <c r="K22" s="338"/>
      <c r="L22" s="338"/>
      <c r="M22" s="104" t="s">
        <v>6</v>
      </c>
      <c r="N22" s="36" t="s">
        <v>144</v>
      </c>
      <c r="O22" s="87" t="s">
        <v>187</v>
      </c>
      <c r="P22" s="150"/>
      <c r="Q22" s="152" t="s">
        <v>153</v>
      </c>
      <c r="R22" s="79" t="s">
        <v>156</v>
      </c>
      <c r="S22" s="36" t="s">
        <v>369</v>
      </c>
      <c r="T22" s="426" t="s">
        <v>72</v>
      </c>
      <c r="U22" s="999">
        <v>44063</v>
      </c>
      <c r="V22" s="997" t="s">
        <v>374</v>
      </c>
      <c r="W22" s="83"/>
      <c r="X22" s="83"/>
      <c r="Y22" s="44" t="s">
        <v>157</v>
      </c>
      <c r="Z22" s="259">
        <f t="shared" si="1"/>
        <v>0</v>
      </c>
      <c r="AA22" s="260"/>
      <c r="AB22" s="260"/>
      <c r="AC22" s="260"/>
      <c r="AD22" s="260"/>
      <c r="AE22" s="258"/>
      <c r="AF22" s="258"/>
      <c r="AG22" s="258"/>
      <c r="AH22" s="258"/>
      <c r="AI22" s="258"/>
      <c r="AJ22" s="258"/>
    </row>
    <row r="23" spans="1:36" ht="12.75" customHeight="1" x14ac:dyDescent="0.3">
      <c r="A23" s="110" t="s">
        <v>55</v>
      </c>
      <c r="B23" s="99" t="s">
        <v>665</v>
      </c>
      <c r="C23" s="100"/>
      <c r="D23" s="100"/>
      <c r="E23" s="129" t="s">
        <v>77</v>
      </c>
      <c r="F23" s="24"/>
      <c r="G23" s="24"/>
      <c r="H23" s="109">
        <f>IF(C23&lt;&gt;"",'CBL Score Standard'!$D79,IF(D23&lt;&gt;"",SUM('CBL Score Standard'!$D79:$E79),IF(E23&lt;&gt;"",SUM('CBL Score Standard'!$D79:$F79),IF(F23&lt;&gt;"",SUM('CBL Score Standard'!$D79:$G79),IF(G23&lt;&gt;"",SUM('CBL Score Standard'!$D79:$H79,0))))))</f>
        <v>2.8571428571428571E-2</v>
      </c>
      <c r="K23" s="338"/>
      <c r="L23" s="338"/>
      <c r="M23" s="104" t="s">
        <v>6</v>
      </c>
      <c r="N23" s="36" t="s">
        <v>144</v>
      </c>
      <c r="O23" s="87" t="s">
        <v>188</v>
      </c>
      <c r="P23" s="150"/>
      <c r="Q23" s="152" t="s">
        <v>155</v>
      </c>
      <c r="R23" s="79" t="s">
        <v>158</v>
      </c>
      <c r="S23" s="36" t="s">
        <v>369</v>
      </c>
      <c r="T23" s="426" t="s">
        <v>72</v>
      </c>
      <c r="U23" s="426"/>
      <c r="V23" s="997" t="s">
        <v>374</v>
      </c>
      <c r="W23" s="83"/>
      <c r="X23" s="83"/>
      <c r="Y23" s="41" t="s">
        <v>159</v>
      </c>
      <c r="Z23" s="259">
        <f t="shared" si="1"/>
        <v>0</v>
      </c>
      <c r="AA23" s="260"/>
      <c r="AB23" s="260"/>
      <c r="AC23" s="260"/>
      <c r="AD23" s="260"/>
      <c r="AE23" s="258"/>
      <c r="AF23" s="258"/>
      <c r="AG23" s="258"/>
      <c r="AH23" s="258"/>
      <c r="AI23" s="258"/>
      <c r="AJ23" s="258"/>
    </row>
    <row r="24" spans="1:36" ht="12.75" customHeight="1" x14ac:dyDescent="0.3">
      <c r="A24" s="110" t="s">
        <v>55</v>
      </c>
      <c r="B24" s="99" t="s">
        <v>238</v>
      </c>
      <c r="C24" s="100"/>
      <c r="D24" s="100" t="s">
        <v>77</v>
      </c>
      <c r="E24" s="100"/>
      <c r="F24" s="24"/>
      <c r="G24" s="24"/>
      <c r="H24" s="109">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36" t="s">
        <v>369</v>
      </c>
      <c r="T24" s="426"/>
      <c r="U24" s="426"/>
      <c r="V24" s="997" t="s">
        <v>374</v>
      </c>
      <c r="W24" s="83"/>
      <c r="X24" s="83"/>
      <c r="Y24" s="46" t="s">
        <v>160</v>
      </c>
      <c r="Z24" s="259">
        <f t="shared" si="1"/>
        <v>0</v>
      </c>
      <c r="AA24" s="260"/>
      <c r="AB24" s="260"/>
      <c r="AC24" s="260"/>
      <c r="AD24" s="260"/>
      <c r="AE24" s="258"/>
      <c r="AF24" s="258"/>
      <c r="AG24" s="258"/>
      <c r="AH24" s="258"/>
      <c r="AI24" s="258"/>
      <c r="AJ24" s="258"/>
    </row>
    <row r="25" spans="1:36" x14ac:dyDescent="0.3">
      <c r="A25" s="110" t="s">
        <v>55</v>
      </c>
      <c r="B25" s="99" t="s">
        <v>515</v>
      </c>
      <c r="C25" s="100"/>
      <c r="D25" s="100"/>
      <c r="E25" s="100"/>
      <c r="F25" s="24"/>
      <c r="G25" s="24"/>
      <c r="H25" s="109" t="b">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36" t="s">
        <v>369</v>
      </c>
      <c r="T25" s="426"/>
      <c r="U25" s="426"/>
      <c r="V25" s="997" t="s">
        <v>374</v>
      </c>
      <c r="W25" s="83"/>
      <c r="X25" s="83"/>
      <c r="Y25" s="46" t="s">
        <v>163</v>
      </c>
      <c r="Z25" s="259">
        <f t="shared" si="1"/>
        <v>0</v>
      </c>
      <c r="AA25" s="260"/>
      <c r="AB25" s="260"/>
      <c r="AC25" s="260"/>
      <c r="AD25" s="260"/>
      <c r="AE25" s="258"/>
      <c r="AF25" s="258"/>
      <c r="AG25" s="258"/>
      <c r="AH25" s="258"/>
      <c r="AI25" s="258"/>
      <c r="AJ25" s="258"/>
    </row>
    <row r="26" spans="1:36" ht="27.6"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36" t="s">
        <v>369</v>
      </c>
      <c r="T26" s="426"/>
      <c r="U26" s="429">
        <v>43760</v>
      </c>
      <c r="V26" s="431" t="s">
        <v>374</v>
      </c>
      <c r="W26" s="83"/>
      <c r="X26" s="83"/>
      <c r="Y26" s="46" t="s">
        <v>166</v>
      </c>
      <c r="Z26" s="259">
        <f t="shared" ca="1" si="1"/>
        <v>1</v>
      </c>
      <c r="AA26" s="260">
        <v>43760</v>
      </c>
      <c r="AB26" s="260">
        <f ca="1">TODAY()</f>
        <v>44144</v>
      </c>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70" t="s">
        <v>369</v>
      </c>
      <c r="T27" s="427" t="s">
        <v>72</v>
      </c>
      <c r="U27" s="430">
        <v>43608</v>
      </c>
      <c r="V27" s="426" t="s">
        <v>374</v>
      </c>
      <c r="W27" s="83"/>
      <c r="X27" s="83"/>
      <c r="Y27" s="46" t="s">
        <v>193</v>
      </c>
      <c r="Z27" s="259">
        <f t="shared" ca="1" si="1"/>
        <v>1.4166666666666667</v>
      </c>
      <c r="AA27" s="260">
        <v>43608</v>
      </c>
      <c r="AB27" s="260">
        <f ca="1">TODAY()</f>
        <v>44144</v>
      </c>
      <c r="AC27" s="260"/>
      <c r="AD27" s="260"/>
      <c r="AE27" s="258"/>
      <c r="AF27" s="258"/>
      <c r="AG27" s="258"/>
      <c r="AH27" s="258"/>
      <c r="AI27" s="258"/>
      <c r="AJ27" s="258"/>
    </row>
    <row r="28" spans="1:36" ht="41.4" x14ac:dyDescent="0.3">
      <c r="A28" s="110" t="s">
        <v>59</v>
      </c>
      <c r="B28" s="99" t="s">
        <v>684</v>
      </c>
      <c r="C28" s="100"/>
      <c r="D28" s="100"/>
      <c r="E28" s="129" t="s">
        <v>77</v>
      </c>
      <c r="F28" s="24"/>
      <c r="G28" s="24"/>
      <c r="H28" s="109">
        <f>IF(C28&lt;&gt;"",'CBL Score Standard'!$D84,IF(D28&lt;&gt;"",SUM('CBL Score Standard'!$D84:$E84),IF(E28&lt;&gt;"",SUM('CBL Score Standard'!$D84:$F84),IF(F28&lt;&gt;"",SUM('CBL Score Standard'!$D84:$G84),IF(G28&lt;&gt;"",SUM('CBL Score Standard'!$D84:$H84,0))))))</f>
        <v>2.8571428571428571E-2</v>
      </c>
      <c r="K28" s="338"/>
      <c r="L28" s="338"/>
      <c r="M28" s="104" t="s">
        <v>6</v>
      </c>
      <c r="N28" s="36" t="s">
        <v>55</v>
      </c>
      <c r="O28" s="87" t="s">
        <v>194</v>
      </c>
      <c r="P28" s="153">
        <v>43544</v>
      </c>
      <c r="Q28" s="254" t="s">
        <v>649</v>
      </c>
      <c r="R28" s="254" t="s">
        <v>650</v>
      </c>
      <c r="S28" s="158" t="s">
        <v>369</v>
      </c>
      <c r="T28" s="428"/>
      <c r="U28" s="426"/>
      <c r="V28" s="426" t="s">
        <v>719</v>
      </c>
      <c r="W28" s="83"/>
      <c r="X28" s="83"/>
      <c r="Y28" s="46" t="s">
        <v>195</v>
      </c>
      <c r="Z28" s="259">
        <f t="shared" si="1"/>
        <v>0</v>
      </c>
      <c r="AA28" s="260"/>
      <c r="AB28" s="260"/>
      <c r="AC28" s="260"/>
      <c r="AD28" s="260"/>
      <c r="AE28" s="258"/>
      <c r="AF28" s="258"/>
      <c r="AG28" s="258"/>
      <c r="AH28" s="258"/>
      <c r="AI28" s="258"/>
      <c r="AJ28" s="258"/>
    </row>
    <row r="29" spans="1:36" ht="27.6" x14ac:dyDescent="0.3">
      <c r="A29" s="110" t="s">
        <v>59</v>
      </c>
      <c r="B29" s="99" t="s">
        <v>683</v>
      </c>
      <c r="C29" s="100"/>
      <c r="D29" s="1005" t="s">
        <v>77</v>
      </c>
      <c r="E29" s="129"/>
      <c r="F29" s="24"/>
      <c r="G29" s="24"/>
      <c r="H29" s="109">
        <f>IF(C29&lt;&gt;"",'CBL Score Standard'!$D85,IF(D29&lt;&gt;"",SUM('CBL Score Standard'!$D85:$E85),IF(E29&lt;&gt;"",SUM('CBL Score Standard'!$D85:$F85),IF(F29&lt;&gt;"",SUM('CBL Score Standard'!$D85:$G85),IF(G29&lt;&gt;"",SUM('CBL Score Standard'!$D85:$H85,0))))))</f>
        <v>0</v>
      </c>
      <c r="K29" s="338"/>
      <c r="L29" s="338"/>
      <c r="M29" s="104" t="s">
        <v>6</v>
      </c>
      <c r="N29" s="36" t="s">
        <v>55</v>
      </c>
      <c r="O29" s="87" t="s">
        <v>196</v>
      </c>
      <c r="P29" s="149" t="s">
        <v>145</v>
      </c>
      <c r="Q29" s="254" t="s">
        <v>651</v>
      </c>
      <c r="R29" s="254" t="s">
        <v>652</v>
      </c>
      <c r="S29" s="158" t="s">
        <v>369</v>
      </c>
      <c r="T29" s="428" t="s">
        <v>72</v>
      </c>
      <c r="U29" s="426"/>
      <c r="V29" s="426" t="s">
        <v>374</v>
      </c>
      <c r="W29" s="83"/>
      <c r="X29" s="83"/>
      <c r="Y29" s="46" t="s">
        <v>197</v>
      </c>
      <c r="Z29" s="259">
        <f t="shared" si="1"/>
        <v>0</v>
      </c>
      <c r="AA29" s="260"/>
      <c r="AB29" s="260"/>
      <c r="AC29" s="260"/>
      <c r="AD29" s="260"/>
      <c r="AE29" s="258"/>
      <c r="AF29" s="258"/>
      <c r="AG29" s="258"/>
      <c r="AH29" s="258"/>
      <c r="AI29" s="258"/>
      <c r="AJ29" s="258"/>
    </row>
    <row r="30" spans="1:36" ht="27.6" x14ac:dyDescent="0.3">
      <c r="A30" s="110" t="s">
        <v>149</v>
      </c>
      <c r="B30" s="99" t="s">
        <v>149</v>
      </c>
      <c r="C30" s="24"/>
      <c r="D30" s="24"/>
      <c r="E30" s="129" t="s">
        <v>77</v>
      </c>
      <c r="F30" s="24"/>
      <c r="G30" s="24"/>
      <c r="H30" s="109">
        <f>IF(C30&lt;&gt;"",'CBL Score Standard'!$D86,IF(D30&lt;&gt;"",SUM('CBL Score Standard'!$D86:$E86),IF(E30&lt;&gt;"",SUM('CBL Score Standard'!$D86:$F86),IF(F30&lt;&gt;"",SUM('CBL Score Standard'!$D86:$G86),IF(G30&lt;&gt;"",SUM('CBL Score Standard'!$D86:$H86,0))))))</f>
        <v>0.16709956709956711</v>
      </c>
      <c r="K30" s="338"/>
      <c r="L30" s="338"/>
      <c r="M30" s="104" t="s">
        <v>6</v>
      </c>
      <c r="N30" s="36" t="s">
        <v>55</v>
      </c>
      <c r="O30" s="87" t="s">
        <v>198</v>
      </c>
      <c r="P30" s="151"/>
      <c r="Q30" s="152" t="s">
        <v>199</v>
      </c>
      <c r="R30" s="79" t="s">
        <v>200</v>
      </c>
      <c r="S30" s="158" t="s">
        <v>369</v>
      </c>
      <c r="T30" s="428"/>
      <c r="U30" s="426"/>
      <c r="V30" s="426" t="s">
        <v>719</v>
      </c>
      <c r="W30" s="83"/>
      <c r="X30" s="83"/>
      <c r="Y30" s="49" t="s">
        <v>201</v>
      </c>
      <c r="Z30" s="259">
        <f t="shared" si="1"/>
        <v>0</v>
      </c>
      <c r="AA30" s="260"/>
      <c r="AB30" s="260"/>
      <c r="AC30" s="260"/>
      <c r="AD30" s="260"/>
      <c r="AE30" s="258"/>
      <c r="AF30" s="258"/>
      <c r="AG30" s="258"/>
      <c r="AH30" s="258"/>
      <c r="AI30" s="258"/>
      <c r="AJ30" s="258"/>
    </row>
    <row r="31" spans="1:36" ht="27.6"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70" t="s">
        <v>369</v>
      </c>
      <c r="T31" s="427" t="s">
        <v>72</v>
      </c>
      <c r="U31" s="430">
        <v>43629</v>
      </c>
      <c r="V31" s="426" t="s">
        <v>374</v>
      </c>
      <c r="W31" s="83"/>
      <c r="X31" s="83"/>
      <c r="Y31" s="49" t="s">
        <v>203</v>
      </c>
      <c r="Z31" s="259">
        <f t="shared" ca="1" si="1"/>
        <v>1.3333333333333333</v>
      </c>
      <c r="AA31" s="260">
        <v>43629</v>
      </c>
      <c r="AB31" s="260">
        <f ca="1">TODAY()</f>
        <v>44144</v>
      </c>
      <c r="AC31" s="260"/>
      <c r="AD31" s="260"/>
      <c r="AE31" s="258"/>
      <c r="AF31" s="258"/>
      <c r="AG31" s="258"/>
      <c r="AH31" s="258"/>
      <c r="AI31" s="258"/>
      <c r="AJ31" s="258"/>
    </row>
    <row r="32" spans="1:36" ht="41.4" x14ac:dyDescent="0.3">
      <c r="A32" s="110" t="s">
        <v>31</v>
      </c>
      <c r="B32" s="99" t="s">
        <v>660</v>
      </c>
      <c r="C32" s="24"/>
      <c r="D32" s="24"/>
      <c r="E32" s="24" t="s">
        <v>77</v>
      </c>
      <c r="F32" s="24"/>
      <c r="G32" s="24"/>
      <c r="H32" s="109">
        <f>IF(C32&lt;&gt;"",'CBL Score Standard'!$D88,IF(D32&lt;&gt;"",SUM('CBL Score Standard'!$D88:$E88),IF(E32&lt;&gt;"",SUM('CBL Score Standard'!$D88:$F88),IF(F32&lt;&gt;"",SUM('CBL Score Standard'!$D88:$G88),IF(G32&lt;&gt;"",SUM('CBL Score Standard'!$D88:$H88,0))))))</f>
        <v>0.16709956709956711</v>
      </c>
      <c r="K32" s="338"/>
      <c r="L32" s="338"/>
      <c r="M32" s="104" t="s">
        <v>6</v>
      </c>
      <c r="N32" s="36" t="s">
        <v>56</v>
      </c>
      <c r="O32" s="87" t="s">
        <v>427</v>
      </c>
      <c r="P32" s="153">
        <v>43613</v>
      </c>
      <c r="Q32" s="152" t="s">
        <v>167</v>
      </c>
      <c r="R32" s="79" t="s">
        <v>204</v>
      </c>
      <c r="S32" s="70" t="s">
        <v>369</v>
      </c>
      <c r="T32" s="428" t="s">
        <v>72</v>
      </c>
      <c r="U32" s="426"/>
      <c r="V32" s="426" t="s">
        <v>374</v>
      </c>
      <c r="W32" s="83"/>
      <c r="X32" s="83"/>
      <c r="Y32" s="46" t="s">
        <v>205</v>
      </c>
      <c r="Z32" s="259">
        <f t="shared" si="1"/>
        <v>0</v>
      </c>
      <c r="AA32" s="260"/>
      <c r="AB32" s="260"/>
      <c r="AC32" s="260"/>
      <c r="AD32" s="260"/>
      <c r="AE32" s="258"/>
      <c r="AF32" s="258"/>
      <c r="AG32" s="258"/>
      <c r="AH32" s="258"/>
      <c r="AI32" s="258"/>
      <c r="AJ32" s="258"/>
    </row>
    <row r="33" spans="1:36" ht="27.6" x14ac:dyDescent="0.3">
      <c r="A33" s="110" t="s">
        <v>31</v>
      </c>
      <c r="B33" s="99" t="s">
        <v>175</v>
      </c>
      <c r="C33" s="100"/>
      <c r="D33" s="24"/>
      <c r="E33" s="24" t="s">
        <v>77</v>
      </c>
      <c r="F33" s="24"/>
      <c r="G33" s="24"/>
      <c r="H33" s="109">
        <f>IF(C33&lt;&gt;"",'CBL Score Standard'!$D89,IF(D33&lt;&gt;"",SUM('CBL Score Standard'!$D89:$E89),IF(E33&lt;&gt;"",SUM('CBL Score Standard'!$D89:$F89),IF(F33&lt;&gt;"",SUM('CBL Score Standard'!$D89:$G89),IF(G33&lt;&gt;"",SUM('CBL Score Standard'!$D89:$H89,0))))))</f>
        <v>0.16709956709956711</v>
      </c>
      <c r="K33" s="338"/>
      <c r="L33" s="338"/>
      <c r="M33" s="104" t="s">
        <v>6</v>
      </c>
      <c r="N33" s="36" t="s">
        <v>0</v>
      </c>
      <c r="O33" s="87" t="s">
        <v>426</v>
      </c>
      <c r="P33" s="152" t="s">
        <v>145</v>
      </c>
      <c r="Q33" s="152" t="s">
        <v>206</v>
      </c>
      <c r="R33" s="79" t="s">
        <v>206</v>
      </c>
      <c r="S33" s="50" t="s">
        <v>369</v>
      </c>
      <c r="T33" s="426"/>
      <c r="U33" s="426"/>
      <c r="V33" s="426" t="s">
        <v>374</v>
      </c>
      <c r="W33" s="83" t="s">
        <v>377</v>
      </c>
      <c r="X33" s="83" t="s">
        <v>377</v>
      </c>
      <c r="Y33" s="41"/>
      <c r="Z33" s="259">
        <f t="shared" ca="1" si="1"/>
        <v>1.8333333333333333</v>
      </c>
      <c r="AA33" s="260">
        <v>43467</v>
      </c>
      <c r="AB33" s="260">
        <f ca="1">TODAY()</f>
        <v>44144</v>
      </c>
      <c r="AC33" s="260"/>
      <c r="AD33" s="260"/>
      <c r="AE33" s="258"/>
      <c r="AF33" s="258"/>
      <c r="AG33" s="258"/>
      <c r="AH33" s="258"/>
      <c r="AI33" s="258"/>
      <c r="AJ33" s="258"/>
    </row>
    <row r="34" spans="1:36" ht="41.4" x14ac:dyDescent="0.3">
      <c r="A34" s="110" t="s">
        <v>46</v>
      </c>
      <c r="B34" s="99" t="s">
        <v>171</v>
      </c>
      <c r="C34" s="100"/>
      <c r="D34" s="24"/>
      <c r="E34" s="24" t="s">
        <v>77</v>
      </c>
      <c r="F34" s="24"/>
      <c r="G34" s="24"/>
      <c r="H34" s="109">
        <f>IF(C34&lt;&gt;"",'CBL Score Standard'!$D90,IF(D34&lt;&gt;"",SUM('CBL Score Standard'!$D90:$E90),IF(E34&lt;&gt;"",SUM('CBL Score Standard'!$D90:$F90),IF(F34&lt;&gt;"",SUM('CBL Score Standard'!$D90:$G90),IF(G34&lt;&gt;"",SUM('CBL Score Standard'!$D90:$H90,0))))))</f>
        <v>7.6190476190476183E-2</v>
      </c>
      <c r="K34" s="338"/>
      <c r="L34" s="338"/>
      <c r="M34" s="104" t="s">
        <v>6</v>
      </c>
      <c r="N34" s="36" t="s">
        <v>53</v>
      </c>
      <c r="O34" s="90" t="s">
        <v>371</v>
      </c>
      <c r="P34" s="152" t="s">
        <v>145</v>
      </c>
      <c r="Q34" s="152" t="s">
        <v>164</v>
      </c>
      <c r="R34" s="79" t="s">
        <v>207</v>
      </c>
      <c r="S34" s="70" t="s">
        <v>369</v>
      </c>
      <c r="T34" s="428"/>
      <c r="U34" s="426"/>
      <c r="V34" s="426" t="s">
        <v>719</v>
      </c>
      <c r="W34" s="83"/>
      <c r="X34" s="83"/>
      <c r="Y34" s="49" t="s">
        <v>208</v>
      </c>
      <c r="Z34" s="259">
        <f t="shared" si="1"/>
        <v>0</v>
      </c>
      <c r="AA34" s="260"/>
      <c r="AB34" s="260"/>
      <c r="AC34" s="260"/>
      <c r="AD34" s="260"/>
      <c r="AE34" s="258"/>
      <c r="AF34" s="258"/>
      <c r="AG34" s="258"/>
      <c r="AH34" s="258"/>
      <c r="AI34" s="258"/>
      <c r="AJ34" s="258"/>
    </row>
    <row r="35" spans="1:36" ht="28.8"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70" t="s">
        <v>369</v>
      </c>
      <c r="T35" s="428" t="s">
        <v>72</v>
      </c>
      <c r="U35" s="426"/>
      <c r="V35" s="426" t="s">
        <v>374</v>
      </c>
      <c r="W35" s="83"/>
      <c r="X35" s="83"/>
      <c r="Y35" s="250" t="s">
        <v>629</v>
      </c>
      <c r="Z35" s="259">
        <f t="shared" si="1"/>
        <v>0</v>
      </c>
      <c r="AA35" s="260"/>
      <c r="AB35" s="260"/>
      <c r="AC35" s="260"/>
      <c r="AD35" s="260"/>
      <c r="AE35" s="258"/>
      <c r="AF35" s="258"/>
      <c r="AG35" s="258"/>
      <c r="AH35" s="258"/>
      <c r="AI35" s="258"/>
      <c r="AJ35" s="258"/>
    </row>
    <row r="36" spans="1:36" x14ac:dyDescent="0.3">
      <c r="A36" s="110" t="s">
        <v>54</v>
      </c>
      <c r="B36" s="99" t="s">
        <v>425</v>
      </c>
      <c r="C36" s="24"/>
      <c r="D36" s="24"/>
      <c r="E36" s="24" t="s">
        <v>77</v>
      </c>
      <c r="F36" s="24"/>
      <c r="G36" s="24"/>
      <c r="H36" s="109">
        <f>IF(C36&lt;&gt;"",'CBL Score Standard'!$D92,IF(D36&lt;&gt;"",SUM('CBL Score Standard'!$D92:$E92),IF(E36&lt;&gt;"",SUM('CBL Score Standard'!$D92:$F92),IF(F36&lt;&gt;"",SUM('CBL Score Standard'!$D92:$G92),IF(G36&lt;&gt;"",SUM('CBL Score Standard'!$D92:$H92,0))))))</f>
        <v>0.16709956709956711</v>
      </c>
      <c r="K36" s="3"/>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t="s">
        <v>77</v>
      </c>
      <c r="F37" s="24"/>
      <c r="G37" s="24"/>
      <c r="H37" s="10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c r="E38" s="24" t="s">
        <v>77</v>
      </c>
      <c r="F38" s="24"/>
      <c r="G38" s="24"/>
      <c r="H38" s="109">
        <f>IF(C38&lt;&gt;"",'CBL Score Standard'!$D94,IF(D38&lt;&gt;"",SUM('CBL Score Standard'!$D94:$E94),IF(E38&lt;&gt;"",SUM('CBL Score Standard'!$D94:$F94),IF(F38&lt;&gt;"",SUM('CBL Score Standard'!$D94:$G94),IF(G38&lt;&gt;"",SUM('CBL Score Standard'!$D94:$H94,0))))))</f>
        <v>1.4285714285714285E-2</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333" t="s">
        <v>375</v>
      </c>
      <c r="X38" s="333" t="s">
        <v>376</v>
      </c>
      <c r="Y38" s="336"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17"/>
      <c r="F39" s="24"/>
      <c r="G39" s="24"/>
      <c r="H39" s="109" t="b">
        <f>IF(C39&lt;&gt;"",'CBL Score Standard'!$D95,IF(D39&lt;&gt;"",SUM('CBL Score Standard'!$D95:$E95),IF(E39&lt;&gt;"",SUM('CBL Score Standard'!$D95:$F95),IF(F39&lt;&gt;"",SUM('CBL Score Standard'!$D95:$G95),IF(G39&lt;&gt;"",SUM('CBL Score Standard'!$D95:$H95,0))))))</f>
        <v>0</v>
      </c>
      <c r="K39" s="1197"/>
      <c r="L39" s="1197"/>
      <c r="M39" s="1183"/>
      <c r="N39" s="1190"/>
      <c r="O39" s="1185"/>
      <c r="P39" s="148" t="s">
        <v>141</v>
      </c>
      <c r="Q39" s="144"/>
      <c r="R39" s="144"/>
      <c r="S39" s="1210"/>
      <c r="T39" s="1191"/>
      <c r="U39" s="1191"/>
      <c r="V39" s="1191"/>
      <c r="W39" s="333"/>
      <c r="X39" s="333"/>
      <c r="Y39" s="335"/>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337" t="s">
        <v>142</v>
      </c>
      <c r="L40" s="337" t="s">
        <v>143</v>
      </c>
      <c r="M40" s="104" t="s">
        <v>7</v>
      </c>
      <c r="N40" s="36" t="s">
        <v>56</v>
      </c>
      <c r="O40" s="87" t="s">
        <v>663</v>
      </c>
      <c r="P40" s="149" t="s">
        <v>145</v>
      </c>
      <c r="Q40" s="152" t="s">
        <v>212</v>
      </c>
      <c r="R40" s="79" t="s">
        <v>213</v>
      </c>
      <c r="S40" s="36" t="s">
        <v>369</v>
      </c>
      <c r="T40" s="432"/>
      <c r="U40" s="999">
        <v>44029</v>
      </c>
      <c r="V40" s="432" t="s">
        <v>374</v>
      </c>
      <c r="W40" s="83"/>
      <c r="X40" s="83"/>
      <c r="Y40" s="46" t="s">
        <v>214</v>
      </c>
      <c r="Z40" s="259">
        <f t="shared" ref="Z40:Z55" si="2">DATEDIF(AA40,AB40,"m")/12+DATEDIF(AC40,AD40,"m")/12+DATEDIF(AE40,AF40,"m")/12+DATEDIF(AG40,AH40,"m")/12+DATEDIF(AI40,AJ40,"m")/12</f>
        <v>0</v>
      </c>
      <c r="AA40" s="260"/>
      <c r="AB40" s="260"/>
      <c r="AC40" s="260"/>
      <c r="AD40" s="260"/>
      <c r="AE40" s="258"/>
      <c r="AF40" s="258"/>
      <c r="AG40" s="258"/>
      <c r="AH40" s="258"/>
      <c r="AI40" s="258"/>
      <c r="AJ40" s="258"/>
    </row>
    <row r="41" spans="1:36" ht="41.4"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36" t="s">
        <v>369</v>
      </c>
      <c r="T41" s="432"/>
      <c r="U41" s="432"/>
      <c r="V41" s="997" t="s">
        <v>374</v>
      </c>
      <c r="W41" s="83"/>
      <c r="X41" s="83"/>
      <c r="Y41" s="49" t="s">
        <v>216</v>
      </c>
      <c r="Z41" s="259">
        <f t="shared" si="2"/>
        <v>0</v>
      </c>
      <c r="AA41" s="260"/>
      <c r="AB41" s="260"/>
      <c r="AC41" s="260"/>
      <c r="AD41" s="260"/>
      <c r="AE41" s="258"/>
      <c r="AF41" s="258"/>
      <c r="AG41" s="258"/>
      <c r="AH41" s="258"/>
      <c r="AI41" s="258"/>
      <c r="AJ41" s="258"/>
    </row>
    <row r="42" spans="1:36" ht="41.4"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70" t="s">
        <v>369</v>
      </c>
      <c r="T42" s="433" t="s">
        <v>72</v>
      </c>
      <c r="U42" s="435">
        <v>43766</v>
      </c>
      <c r="V42" s="437" t="s">
        <v>374</v>
      </c>
      <c r="W42" s="83"/>
      <c r="X42" s="83"/>
      <c r="Y42" s="52" t="s">
        <v>249</v>
      </c>
      <c r="Z42" s="259">
        <f t="shared" ca="1" si="2"/>
        <v>1</v>
      </c>
      <c r="AA42" s="260">
        <v>43766</v>
      </c>
      <c r="AB42" s="260">
        <f ca="1">TODAY()</f>
        <v>44144</v>
      </c>
      <c r="AC42" s="260"/>
      <c r="AD42" s="260"/>
      <c r="AE42" s="258"/>
      <c r="AF42" s="258"/>
      <c r="AG42" s="258"/>
      <c r="AH42" s="258"/>
      <c r="AI42" s="258"/>
      <c r="AJ42" s="258"/>
    </row>
    <row r="43" spans="1:36" ht="55.2" x14ac:dyDescent="0.3">
      <c r="A43" s="110" t="s">
        <v>0</v>
      </c>
      <c r="B43" s="99" t="s">
        <v>426</v>
      </c>
      <c r="C43" s="100"/>
      <c r="D43" s="24"/>
      <c r="E43" s="24" t="s">
        <v>77</v>
      </c>
      <c r="F43" s="24"/>
      <c r="G43" s="24"/>
      <c r="H43" s="109">
        <f>IF(C43&lt;&gt;"",'CBL Score Standard'!$D99,IF(D43&lt;&gt;"",SUM('CBL Score Standard'!$D99:$E99),IF(E43&lt;&gt;"",SUM('CBL Score Standard'!$D99:$F99),IF(F43&lt;&gt;"",SUM('CBL Score Standard'!$D99:$G99),IF(G43&lt;&gt;"",SUM('CBL Score Standard'!$D99:$H99,0))))))</f>
        <v>7.6190476190476183E-2</v>
      </c>
      <c r="K43" s="338"/>
      <c r="L43" s="338"/>
      <c r="M43" s="104" t="s">
        <v>7</v>
      </c>
      <c r="N43" s="36" t="s">
        <v>55</v>
      </c>
      <c r="O43" s="87" t="s">
        <v>448</v>
      </c>
      <c r="P43" s="151"/>
      <c r="Q43" s="254" t="s">
        <v>655</v>
      </c>
      <c r="R43" s="254" t="s">
        <v>656</v>
      </c>
      <c r="S43" s="70" t="s">
        <v>369</v>
      </c>
      <c r="T43" s="433" t="s">
        <v>72</v>
      </c>
      <c r="U43" s="435">
        <v>43753</v>
      </c>
      <c r="V43" s="437" t="s">
        <v>374</v>
      </c>
      <c r="W43" s="83"/>
      <c r="X43" s="83"/>
      <c r="Y43" s="49" t="s">
        <v>219</v>
      </c>
      <c r="Z43" s="259">
        <f t="shared" ca="1" si="2"/>
        <v>1</v>
      </c>
      <c r="AA43" s="260">
        <v>43753</v>
      </c>
      <c r="AB43" s="260">
        <f ca="1">TODAY()</f>
        <v>44144</v>
      </c>
      <c r="AC43" s="260"/>
      <c r="AD43" s="260"/>
      <c r="AE43" s="258"/>
      <c r="AF43" s="258"/>
      <c r="AG43" s="258"/>
      <c r="AH43" s="258"/>
      <c r="AI43" s="258"/>
      <c r="AJ43" s="258"/>
    </row>
    <row r="44" spans="1:36" ht="26.4" x14ac:dyDescent="0.3">
      <c r="A44" s="110" t="s">
        <v>41</v>
      </c>
      <c r="B44" s="99" t="s">
        <v>450</v>
      </c>
      <c r="C44" s="24"/>
      <c r="D44" s="24"/>
      <c r="E44" s="24" t="s">
        <v>77</v>
      </c>
      <c r="F44" s="24"/>
      <c r="G44" s="24"/>
      <c r="H44" s="109">
        <f>IF(C44&lt;&gt;"",'CBL Score Standard'!$D100,IF(D44&lt;&gt;"",SUM('CBL Score Standard'!$D100:$E100),IF(E44&lt;&gt;"",SUM('CBL Score Standard'!$D100:$F100),IF(F44&lt;&gt;"",SUM('CBL Score Standard'!$D100:$G100),IF(G44&lt;&gt;"",SUM('CBL Score Standard'!$D100:$H100,0))))))</f>
        <v>0.16709956709956711</v>
      </c>
      <c r="K44" s="338"/>
      <c r="L44" s="338"/>
      <c r="M44" s="104" t="s">
        <v>7</v>
      </c>
      <c r="N44" s="36" t="s">
        <v>55</v>
      </c>
      <c r="O44" s="87" t="s">
        <v>185</v>
      </c>
      <c r="P44" s="149" t="s">
        <v>145</v>
      </c>
      <c r="Q44" s="254" t="s">
        <v>220</v>
      </c>
      <c r="R44" s="254" t="s">
        <v>270</v>
      </c>
      <c r="S44" s="36" t="s">
        <v>369</v>
      </c>
      <c r="T44" s="432"/>
      <c r="U44" s="432"/>
      <c r="V44" s="432" t="s">
        <v>374</v>
      </c>
      <c r="W44" s="83"/>
      <c r="X44" s="83"/>
      <c r="Y44" s="49" t="s">
        <v>186</v>
      </c>
      <c r="Z44" s="259">
        <f t="shared" si="2"/>
        <v>0</v>
      </c>
      <c r="AA44" s="260"/>
      <c r="AB44" s="260"/>
      <c r="AC44" s="260"/>
      <c r="AD44" s="260"/>
      <c r="AE44" s="258"/>
      <c r="AF44" s="258"/>
      <c r="AG44" s="258"/>
      <c r="AH44" s="258"/>
      <c r="AI44" s="258"/>
      <c r="AJ44" s="258"/>
    </row>
    <row r="45" spans="1:36" ht="27.6" x14ac:dyDescent="0.3">
      <c r="A45" s="110" t="s">
        <v>41</v>
      </c>
      <c r="B45" s="99" t="s">
        <v>178</v>
      </c>
      <c r="C45" s="100"/>
      <c r="D45" s="24"/>
      <c r="E45" s="1005" t="s">
        <v>77</v>
      </c>
      <c r="F45" s="24"/>
      <c r="G45" s="24"/>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254" t="s">
        <v>657</v>
      </c>
      <c r="S45" s="70" t="s">
        <v>369</v>
      </c>
      <c r="T45" s="434"/>
      <c r="U45" s="432"/>
      <c r="V45" s="997" t="s">
        <v>374</v>
      </c>
      <c r="W45" s="83"/>
      <c r="X45" s="83"/>
      <c r="Y45" s="49" t="s">
        <v>186</v>
      </c>
      <c r="Z45" s="259">
        <f t="shared" si="2"/>
        <v>0</v>
      </c>
      <c r="AA45" s="260"/>
      <c r="AB45" s="260"/>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70" t="s">
        <v>369</v>
      </c>
      <c r="T46" s="434" t="s">
        <v>72</v>
      </c>
      <c r="U46" s="432"/>
      <c r="V46" s="432" t="s">
        <v>374</v>
      </c>
      <c r="W46" s="83" t="s">
        <v>377</v>
      </c>
      <c r="X46" s="83" t="s">
        <v>377</v>
      </c>
      <c r="Y46" s="46" t="s">
        <v>222</v>
      </c>
      <c r="Z46" s="259">
        <f t="shared" ca="1" si="2"/>
        <v>1.4166666666666667</v>
      </c>
      <c r="AA46" s="260">
        <v>43608</v>
      </c>
      <c r="AB46" s="260">
        <f ca="1">TODAY()</f>
        <v>44144</v>
      </c>
      <c r="AC46" s="260"/>
      <c r="AD46" s="260"/>
      <c r="AE46" s="258"/>
      <c r="AF46" s="258"/>
      <c r="AG46" s="258"/>
      <c r="AH46" s="258"/>
      <c r="AI46" s="258"/>
      <c r="AJ46" s="258"/>
    </row>
    <row r="47" spans="1:36" ht="27.6" x14ac:dyDescent="0.3">
      <c r="A47" s="110" t="s">
        <v>144</v>
      </c>
      <c r="B47" s="99" t="s">
        <v>372</v>
      </c>
      <c r="C47" s="24"/>
      <c r="D47" s="24"/>
      <c r="E47" s="24" t="s">
        <v>77</v>
      </c>
      <c r="F47" s="24"/>
      <c r="G47" s="24"/>
      <c r="H47" s="109">
        <f>IF(C47&lt;&gt;"",'CBL Score Standard'!$D103,IF(D47&lt;&gt;"",SUM('CBL Score Standard'!$D103:$E103),IF(E47&lt;&gt;"",SUM('CBL Score Standard'!$D103:$F103),IF(F47&lt;&gt;"",SUM('CBL Score Standard'!$D103:$G103),IF(G47&lt;&gt;"",SUM('CBL Score Standard'!$D103:$H103,0))))))</f>
        <v>0.16709956709956711</v>
      </c>
      <c r="K47" s="338"/>
      <c r="L47" s="338"/>
      <c r="M47" s="104" t="s">
        <v>7</v>
      </c>
      <c r="N47" s="36" t="s">
        <v>53</v>
      </c>
      <c r="O47" s="87" t="s">
        <v>223</v>
      </c>
      <c r="P47" s="153">
        <v>43621</v>
      </c>
      <c r="Q47" s="154" t="s">
        <v>224</v>
      </c>
      <c r="R47" s="155" t="s">
        <v>225</v>
      </c>
      <c r="S47" s="70" t="s">
        <v>369</v>
      </c>
      <c r="T47" s="434" t="s">
        <v>72</v>
      </c>
      <c r="U47" s="432"/>
      <c r="V47" s="432"/>
      <c r="W47" s="83"/>
      <c r="X47" s="83"/>
      <c r="Y47" s="55" t="s">
        <v>632</v>
      </c>
      <c r="Z47" s="259">
        <f t="shared" si="2"/>
        <v>0</v>
      </c>
      <c r="AA47" s="260"/>
      <c r="AB47" s="260"/>
      <c r="AC47" s="260"/>
      <c r="AD47" s="260"/>
      <c r="AE47" s="258"/>
      <c r="AF47" s="258"/>
      <c r="AG47" s="258"/>
      <c r="AH47" s="258"/>
      <c r="AI47" s="258"/>
      <c r="AJ47" s="258"/>
    </row>
    <row r="48" spans="1:36" ht="39.6" x14ac:dyDescent="0.3">
      <c r="A48" s="110" t="s">
        <v>144</v>
      </c>
      <c r="B48" s="99" t="s">
        <v>373</v>
      </c>
      <c r="C48" s="24"/>
      <c r="D48" s="24"/>
      <c r="E48" s="24" t="s">
        <v>77</v>
      </c>
      <c r="F48" s="24"/>
      <c r="G48" s="24"/>
      <c r="H48" s="109">
        <f>IF(C48&lt;&gt;"",'CBL Score Standard'!$D104,IF(D48&lt;&gt;"",SUM('CBL Score Standard'!$D104:$E104),IF(E48&lt;&gt;"",SUM('CBL Score Standard'!$D104:$F104),IF(F48&lt;&gt;"",SUM('CBL Score Standard'!$D104:$G104),IF(G48&lt;&gt;"",SUM('CBL Score Standard'!$D104:$H104,0))))))</f>
        <v>0.16709956709956711</v>
      </c>
      <c r="K48" s="338"/>
      <c r="L48" s="338"/>
      <c r="M48" s="104" t="s">
        <v>7</v>
      </c>
      <c r="N48" s="36" t="s">
        <v>53</v>
      </c>
      <c r="O48" s="87" t="s">
        <v>226</v>
      </c>
      <c r="P48" s="153">
        <v>43602</v>
      </c>
      <c r="Q48" s="154" t="s">
        <v>227</v>
      </c>
      <c r="R48" s="155" t="s">
        <v>228</v>
      </c>
      <c r="S48" s="70" t="s">
        <v>369</v>
      </c>
      <c r="T48" s="434"/>
      <c r="U48" s="432"/>
      <c r="V48" s="432" t="s">
        <v>719</v>
      </c>
      <c r="W48" s="83"/>
      <c r="X48" s="83"/>
      <c r="Y48" s="55" t="s">
        <v>633</v>
      </c>
      <c r="Z48" s="259">
        <f t="shared" si="2"/>
        <v>0</v>
      </c>
      <c r="AA48" s="260"/>
      <c r="AB48" s="260"/>
      <c r="AC48" s="260"/>
      <c r="AD48" s="260"/>
      <c r="AE48" s="258"/>
      <c r="AF48" s="258"/>
      <c r="AG48" s="258"/>
      <c r="AH48" s="258"/>
      <c r="AI48" s="258"/>
      <c r="AJ48" s="258"/>
    </row>
    <row r="49" spans="1:36" ht="27.6" x14ac:dyDescent="0.3">
      <c r="A49" s="110" t="s">
        <v>144</v>
      </c>
      <c r="B49" s="99" t="s">
        <v>452</v>
      </c>
      <c r="C49" s="24"/>
      <c r="D49" s="24"/>
      <c r="E49" s="24" t="s">
        <v>77</v>
      </c>
      <c r="F49" s="24"/>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9" t="s">
        <v>684</v>
      </c>
      <c r="P49" s="153">
        <v>43623</v>
      </c>
      <c r="Q49" s="154" t="s">
        <v>153</v>
      </c>
      <c r="R49" s="155" t="s">
        <v>156</v>
      </c>
      <c r="S49" s="70" t="s">
        <v>369</v>
      </c>
      <c r="T49" s="434" t="s">
        <v>72</v>
      </c>
      <c r="U49" s="432"/>
      <c r="V49" s="432"/>
      <c r="W49" s="83"/>
      <c r="X49" s="83"/>
      <c r="Y49" s="55" t="s">
        <v>631</v>
      </c>
      <c r="Z49" s="259">
        <f t="shared" si="2"/>
        <v>0</v>
      </c>
      <c r="AA49" s="260"/>
      <c r="AB49" s="260"/>
      <c r="AC49" s="260"/>
      <c r="AD49" s="260"/>
      <c r="AE49" s="258"/>
      <c r="AF49" s="258"/>
      <c r="AG49" s="258"/>
      <c r="AH49" s="258"/>
      <c r="AI49" s="258"/>
      <c r="AJ49" s="258"/>
    </row>
    <row r="50" spans="1:36" ht="27.6" x14ac:dyDescent="0.3">
      <c r="A50" s="110" t="s">
        <v>144</v>
      </c>
      <c r="B50" s="99" t="s">
        <v>517</v>
      </c>
      <c r="C50" s="24"/>
      <c r="D50" s="24"/>
      <c r="E50" s="24" t="s">
        <v>77</v>
      </c>
      <c r="F50" s="24"/>
      <c r="G50" s="24"/>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9" t="s">
        <v>683</v>
      </c>
      <c r="P50" s="153">
        <v>43623</v>
      </c>
      <c r="Q50" s="154" t="s">
        <v>153</v>
      </c>
      <c r="R50" s="155" t="s">
        <v>156</v>
      </c>
      <c r="S50" s="70" t="s">
        <v>369</v>
      </c>
      <c r="T50" s="434" t="s">
        <v>72</v>
      </c>
      <c r="U50" s="999">
        <v>44008</v>
      </c>
      <c r="V50" s="432" t="s">
        <v>418</v>
      </c>
      <c r="W50" s="83"/>
      <c r="X50" s="83"/>
      <c r="Y50" s="55" t="s">
        <v>631</v>
      </c>
      <c r="Z50" s="259">
        <f t="shared" si="2"/>
        <v>0</v>
      </c>
      <c r="AA50" s="260"/>
      <c r="AB50" s="260"/>
      <c r="AC50" s="260"/>
      <c r="AD50" s="260"/>
      <c r="AE50" s="258"/>
      <c r="AF50" s="258"/>
      <c r="AG50" s="258"/>
      <c r="AH50" s="258"/>
      <c r="AI50" s="258"/>
      <c r="AJ50" s="258"/>
    </row>
    <row r="51" spans="1:36" ht="41.4" x14ac:dyDescent="0.3">
      <c r="A51" s="110" t="s">
        <v>144</v>
      </c>
      <c r="B51" s="99" t="s">
        <v>661</v>
      </c>
      <c r="C51" s="24"/>
      <c r="D51" s="24"/>
      <c r="E51" s="24" t="s">
        <v>77</v>
      </c>
      <c r="F51" s="24"/>
      <c r="G51" s="24"/>
      <c r="H51" s="109">
        <f>IF(C51&lt;&gt;"",'CBL Score Standard'!$D107,IF(D51&lt;&gt;"",SUM('CBL Score Standard'!$D107:$E107),IF(E51&lt;&gt;"",SUM('CBL Score Standard'!$D107:$F107),IF(F51&lt;&gt;"",SUM('CBL Score Standard'!$D107:$G107),IF(G51&lt;&gt;"",SUM('CBL Score Standard'!$D107:$H107,0))))))</f>
        <v>0.16709956709956711</v>
      </c>
      <c r="K51" s="338"/>
      <c r="L51" s="338"/>
      <c r="M51" s="104" t="s">
        <v>7</v>
      </c>
      <c r="N51" s="36" t="s">
        <v>56</v>
      </c>
      <c r="O51" s="89" t="s">
        <v>67</v>
      </c>
      <c r="P51" s="153"/>
      <c r="Q51" s="154"/>
      <c r="R51" s="155"/>
      <c r="S51" s="160" t="s">
        <v>369</v>
      </c>
      <c r="T51" s="433" t="s">
        <v>72</v>
      </c>
      <c r="U51" s="435">
        <v>43766</v>
      </c>
      <c r="V51" s="437" t="s">
        <v>374</v>
      </c>
      <c r="W51" s="83"/>
      <c r="X51" s="83"/>
      <c r="Y51" s="55" t="s">
        <v>634</v>
      </c>
      <c r="Z51" s="259">
        <f t="shared" si="2"/>
        <v>0</v>
      </c>
      <c r="AA51" s="260"/>
      <c r="AB51" s="260"/>
      <c r="AC51" s="260"/>
      <c r="AD51" s="260"/>
      <c r="AE51" s="258"/>
      <c r="AF51" s="258"/>
      <c r="AG51" s="258"/>
      <c r="AH51" s="258"/>
      <c r="AI51" s="258"/>
      <c r="AJ51" s="258"/>
    </row>
    <row r="52" spans="1:36" ht="27.6" x14ac:dyDescent="0.3">
      <c r="A52" s="110" t="s">
        <v>144</v>
      </c>
      <c r="B52" s="99" t="s">
        <v>662</v>
      </c>
      <c r="C52" s="117"/>
      <c r="D52" s="117" t="s">
        <v>77</v>
      </c>
      <c r="E52" s="117"/>
      <c r="F52" s="24"/>
      <c r="G52" s="24"/>
      <c r="H52" s="109">
        <f>IF(C52&lt;&gt;"",'CBL Score Standard'!$D108,IF(D52&lt;&gt;"",SUM('CBL Score Standard'!$D108:$E108),IF(E52&lt;&gt;"",SUM('CBL Score Standard'!$D108:$F108),IF(F52&lt;&gt;"",SUM('CBL Score Standard'!$D108:$G108),IF(G52&lt;&gt;"",SUM('CBL Score Standard'!$D108:$H108,0))))))</f>
        <v>0.13852813852813853</v>
      </c>
      <c r="K52" s="338"/>
      <c r="L52" s="338"/>
      <c r="M52" s="104" t="s">
        <v>7</v>
      </c>
      <c r="N52" s="36" t="s">
        <v>55</v>
      </c>
      <c r="O52" s="89" t="s">
        <v>1</v>
      </c>
      <c r="P52" s="153"/>
      <c r="Q52" s="154"/>
      <c r="R52" s="155"/>
      <c r="S52" s="160" t="s">
        <v>369</v>
      </c>
      <c r="T52" s="433" t="s">
        <v>72</v>
      </c>
      <c r="U52" s="435">
        <v>43763</v>
      </c>
      <c r="V52" s="437" t="s">
        <v>374</v>
      </c>
      <c r="W52" s="83"/>
      <c r="X52" s="83"/>
      <c r="Y52" s="55" t="s">
        <v>635</v>
      </c>
      <c r="Z52" s="259">
        <f t="shared" si="2"/>
        <v>0</v>
      </c>
      <c r="AA52" s="260"/>
      <c r="AB52" s="260"/>
      <c r="AC52" s="260"/>
      <c r="AD52" s="260"/>
      <c r="AE52" s="258"/>
      <c r="AF52" s="258"/>
      <c r="AG52" s="258"/>
      <c r="AH52" s="258"/>
      <c r="AI52" s="258"/>
      <c r="AJ52" s="258"/>
    </row>
    <row r="53" spans="1:36" ht="41.4" x14ac:dyDescent="0.3">
      <c r="A53" s="110" t="s">
        <v>144</v>
      </c>
      <c r="B53" s="99" t="s">
        <v>187</v>
      </c>
      <c r="C53" s="100"/>
      <c r="D53" s="24"/>
      <c r="E53" s="24" t="s">
        <v>77</v>
      </c>
      <c r="F53" s="24"/>
      <c r="G53" s="24"/>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55</v>
      </c>
      <c r="O53" s="89" t="s">
        <v>419</v>
      </c>
      <c r="P53" s="152" t="s">
        <v>145</v>
      </c>
      <c r="Q53" s="154" t="s">
        <v>420</v>
      </c>
      <c r="R53" s="155" t="s">
        <v>420</v>
      </c>
      <c r="S53" s="70" t="s">
        <v>369</v>
      </c>
      <c r="T53" s="434"/>
      <c r="U53" s="432"/>
      <c r="V53" s="432" t="s">
        <v>374</v>
      </c>
      <c r="W53" s="83"/>
      <c r="X53" s="83"/>
      <c r="Y53" s="250" t="s">
        <v>630</v>
      </c>
      <c r="Z53" s="259">
        <f t="shared" si="2"/>
        <v>0</v>
      </c>
      <c r="AA53" s="260"/>
      <c r="AB53" s="260"/>
      <c r="AC53" s="260"/>
      <c r="AD53" s="260"/>
      <c r="AE53" s="258"/>
      <c r="AF53" s="258"/>
      <c r="AG53" s="258"/>
      <c r="AH53" s="258"/>
      <c r="AI53" s="258"/>
      <c r="AJ53" s="258"/>
    </row>
    <row r="54" spans="1:36" ht="26.4" x14ac:dyDescent="0.3">
      <c r="A54" s="110" t="s">
        <v>144</v>
      </c>
      <c r="B54" s="99" t="s">
        <v>188</v>
      </c>
      <c r="C54" s="100"/>
      <c r="D54" s="24"/>
      <c r="E54" s="24" t="s">
        <v>77</v>
      </c>
      <c r="F54" s="24"/>
      <c r="G54" s="24"/>
      <c r="H54" s="109">
        <f>IF(C54&lt;&gt;"",'CBL Score Standard'!$D110,IF(D54&lt;&gt;"",SUM('CBL Score Standard'!$D110:$E110),IF(E54&lt;&gt;"",SUM('CBL Score Standard'!$D110:$F110),IF(F54&lt;&gt;"",SUM('CBL Score Standard'!$D110:$G110),IF(G54&lt;&gt;"",SUM('CBL Score Standard'!$D110:$H110,0))))))</f>
        <v>7.6190476190476183E-2</v>
      </c>
      <c r="K54" s="338"/>
      <c r="L54" s="338"/>
      <c r="M54" s="104" t="s">
        <v>7</v>
      </c>
      <c r="N54" s="36" t="s">
        <v>56</v>
      </c>
      <c r="O54" s="89" t="s">
        <v>421</v>
      </c>
      <c r="P54" s="153">
        <v>43669</v>
      </c>
      <c r="Q54" s="154" t="s">
        <v>422</v>
      </c>
      <c r="R54" s="155" t="s">
        <v>423</v>
      </c>
      <c r="S54" s="70" t="s">
        <v>369</v>
      </c>
      <c r="T54" s="433" t="s">
        <v>72</v>
      </c>
      <c r="U54" s="436">
        <v>43669</v>
      </c>
      <c r="V54" s="432" t="s">
        <v>374</v>
      </c>
      <c r="W54" s="83"/>
      <c r="X54" s="83"/>
      <c r="Y54" s="250" t="s">
        <v>628</v>
      </c>
      <c r="Z54" s="259">
        <f t="shared" si="2"/>
        <v>0</v>
      </c>
      <c r="AA54" s="260"/>
      <c r="AB54" s="260"/>
      <c r="AC54" s="260"/>
      <c r="AD54" s="260"/>
      <c r="AE54" s="258"/>
      <c r="AF54" s="258"/>
      <c r="AG54" s="258"/>
      <c r="AH54" s="258"/>
      <c r="AI54" s="258"/>
      <c r="AJ54" s="258"/>
    </row>
    <row r="55" spans="1:36" customFormat="1" ht="27.6" x14ac:dyDescent="0.3">
      <c r="A55" s="110" t="s">
        <v>144</v>
      </c>
      <c r="B55" s="99" t="s">
        <v>189</v>
      </c>
      <c r="C55" s="100"/>
      <c r="D55" s="117"/>
      <c r="E55" s="117" t="s">
        <v>77</v>
      </c>
      <c r="F55" s="24"/>
      <c r="G55" s="24"/>
      <c r="H55" s="109">
        <f>IF(C55&lt;&gt;"",'CBL Score Standard'!$D111,IF(D55&lt;&gt;"",SUM('CBL Score Standard'!$D111:$E111),IF(E55&lt;&gt;"",SUM('CBL Score Standard'!$D111:$F111),IF(F55&lt;&gt;"",SUM('CBL Score Standard'!$D111:$G111),IF(G55&lt;&gt;"",SUM('CBL Score Standard'!$D111:$H111,0))))))</f>
        <v>3.8095238095238092E-2</v>
      </c>
      <c r="K55" s="339"/>
      <c r="L55" s="339"/>
      <c r="M55" s="104" t="s">
        <v>7</v>
      </c>
      <c r="N55" s="36" t="s">
        <v>54</v>
      </c>
      <c r="O55" s="89" t="s">
        <v>231</v>
      </c>
      <c r="P55" s="153">
        <v>43610</v>
      </c>
      <c r="Q55" s="152" t="s">
        <v>164</v>
      </c>
      <c r="R55" s="79" t="s">
        <v>165</v>
      </c>
      <c r="S55" s="70" t="s">
        <v>369</v>
      </c>
      <c r="T55" s="434"/>
      <c r="U55" s="432"/>
      <c r="V55" s="432" t="s">
        <v>374</v>
      </c>
      <c r="W55" s="83"/>
      <c r="X55" s="83"/>
      <c r="Y55" s="49" t="s">
        <v>232</v>
      </c>
      <c r="Z55" s="259">
        <f t="shared" si="2"/>
        <v>0</v>
      </c>
      <c r="AA55" s="260"/>
      <c r="AB55" s="260"/>
      <c r="AC55" s="260"/>
      <c r="AD55" s="260"/>
      <c r="AE55" s="258"/>
      <c r="AF55" s="258"/>
      <c r="AG55" s="258"/>
      <c r="AH55" s="258"/>
      <c r="AI55" s="258"/>
      <c r="AJ55" s="258"/>
    </row>
    <row r="56" spans="1:36" customFormat="1" x14ac:dyDescent="0.3">
      <c r="A56" s="110" t="s">
        <v>144</v>
      </c>
      <c r="B56" s="99" t="s">
        <v>190</v>
      </c>
      <c r="C56" s="100"/>
      <c r="D56" s="117"/>
      <c r="E56" s="117" t="s">
        <v>77</v>
      </c>
      <c r="F56" s="24"/>
      <c r="G56" s="24"/>
      <c r="H56" s="109">
        <f>IF(C56&lt;&gt;"",'CBL Score Standard'!$D112,IF(D56&lt;&gt;"",SUM('CBL Score Standard'!$D112:$E112),IF(E56&lt;&gt;"",SUM('CBL Score Standard'!$D112:$F112),IF(F56&lt;&gt;"",SUM('CBL Score Standard'!$D112:$G112),IF(G56&lt;&gt;"",SUM('CBL Score Standard'!$D112:$H112,0))))))</f>
        <v>3.8095238095238092E-2</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129" t="s">
        <v>77</v>
      </c>
      <c r="F57" s="24"/>
      <c r="G57" s="24"/>
      <c r="H57" s="10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17" t="s">
        <v>77</v>
      </c>
      <c r="F58" s="24"/>
      <c r="G58" s="24"/>
      <c r="H58" s="10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333" t="s">
        <v>375</v>
      </c>
      <c r="X58" s="333" t="s">
        <v>376</v>
      </c>
      <c r="Y58" s="336"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32" t="s">
        <v>77</v>
      </c>
      <c r="F59" s="24"/>
      <c r="G59" s="24"/>
      <c r="H59" s="109">
        <f>IF(C59&lt;&gt;"",'CBL Score Standard'!$D115,IF(D59&lt;&gt;"",SUM('CBL Score Standard'!$D115:$E115),IF(E59&lt;&gt;"",SUM('CBL Score Standard'!$D115:$F115),IF(F59&lt;&gt;"",SUM('CBL Score Standard'!$D115:$G115),IF(G59&lt;&gt;"",SUM('CBL Score Standard'!$D115:$H115,0))))))</f>
        <v>1.4285714285714285E-2</v>
      </c>
      <c r="K59" s="1197"/>
      <c r="L59" s="1197"/>
      <c r="M59" s="1183"/>
      <c r="N59" s="1185"/>
      <c r="O59" s="1185"/>
      <c r="P59" s="148" t="s">
        <v>141</v>
      </c>
      <c r="Q59" s="144"/>
      <c r="R59" s="144"/>
      <c r="S59" s="1210"/>
      <c r="T59" s="1191"/>
      <c r="U59" s="1191"/>
      <c r="V59" s="1191"/>
      <c r="W59" s="333"/>
      <c r="X59" s="333"/>
      <c r="Y59" s="335"/>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30"/>
      <c r="F60" s="24"/>
      <c r="G60" s="24"/>
      <c r="H60" s="10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70" t="s">
        <v>369</v>
      </c>
      <c r="T60" s="157"/>
      <c r="U60" s="83"/>
      <c r="V60" s="83" t="str">
        <f t="shared" ref="V60:V67" si="3">IF(AND(W60="Y",X60="Y"),"Passed",IF(T60="M","Passed", ""))</f>
        <v/>
      </c>
      <c r="W60" s="83"/>
      <c r="X60" s="83"/>
      <c r="Y60" s="55"/>
      <c r="Z60" s="259">
        <f t="shared" ref="Z60:Z67" si="4">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70" t="s">
        <v>369</v>
      </c>
      <c r="T61" s="157"/>
      <c r="U61" s="83"/>
      <c r="V61" s="83" t="str">
        <f t="shared" si="3"/>
        <v/>
      </c>
      <c r="W61" s="83"/>
      <c r="X61" s="83"/>
      <c r="Y61" s="55"/>
      <c r="Z61" s="259">
        <f t="shared" si="4"/>
        <v>0</v>
      </c>
      <c r="AA61" s="260"/>
      <c r="AB61" s="260"/>
      <c r="AC61" s="260"/>
      <c r="AD61" s="260"/>
      <c r="AE61" s="258"/>
      <c r="AF61" s="258"/>
      <c r="AG61" s="258"/>
      <c r="AH61" s="258"/>
      <c r="AI61" s="258"/>
      <c r="AJ61" s="258"/>
    </row>
    <row r="62" spans="1:36" x14ac:dyDescent="0.3">
      <c r="A62" s="110" t="s">
        <v>56</v>
      </c>
      <c r="B62" s="99" t="s">
        <v>67</v>
      </c>
      <c r="C62" s="100"/>
      <c r="D62" s="100"/>
      <c r="E62" s="129" t="s">
        <v>77</v>
      </c>
      <c r="F62" s="24"/>
      <c r="G62" s="24"/>
      <c r="H62" s="109">
        <f>IF(C62&lt;&gt;"",'CBL Score Standard'!$D118,IF(D62&lt;&gt;"",SUM('CBL Score Standard'!$D118:$E118),IF(E62&lt;&gt;"",SUM('CBL Score Standard'!$D118:$F118),IF(F62&lt;&gt;"",SUM('CBL Score Standard'!$D118:$G118),IF(G62&lt;&gt;"",SUM('CBL Score Standard'!$D118:$H118,0))))))</f>
        <v>2.8571428571428571E-2</v>
      </c>
      <c r="K62" s="1207"/>
      <c r="L62" s="1207"/>
      <c r="M62" s="104" t="s">
        <v>8</v>
      </c>
      <c r="N62" s="36" t="s">
        <v>56</v>
      </c>
      <c r="O62" s="38" t="s">
        <v>237</v>
      </c>
      <c r="P62" s="58"/>
      <c r="Q62" s="56"/>
      <c r="R62" s="59"/>
      <c r="S62" s="70" t="s">
        <v>369</v>
      </c>
      <c r="T62" s="128" t="s">
        <v>72</v>
      </c>
      <c r="U62" s="83"/>
      <c r="V62" s="83"/>
      <c r="W62" s="83"/>
      <c r="X62" s="83"/>
      <c r="Y62" s="55"/>
      <c r="Z62" s="259">
        <f t="shared" si="4"/>
        <v>0</v>
      </c>
      <c r="AA62" s="260"/>
      <c r="AB62" s="260"/>
      <c r="AC62" s="260"/>
      <c r="AD62" s="260"/>
      <c r="AE62" s="258"/>
      <c r="AF62" s="258"/>
      <c r="AG62" s="258"/>
      <c r="AH62" s="258"/>
      <c r="AI62" s="258"/>
      <c r="AJ62" s="258"/>
    </row>
    <row r="63" spans="1:36" ht="15" thickBot="1" x14ac:dyDescent="0.35">
      <c r="A63" s="111" t="s">
        <v>55</v>
      </c>
      <c r="B63" s="99" t="s">
        <v>1</v>
      </c>
      <c r="C63" s="100"/>
      <c r="D63" s="100"/>
      <c r="E63" s="129" t="s">
        <v>77</v>
      </c>
      <c r="F63" s="24"/>
      <c r="G63" s="24"/>
      <c r="H63" s="109">
        <f>IF(C63&lt;&gt;"",'CBL Score Standard'!$D119,IF(D63&lt;&gt;"",SUM('CBL Score Standard'!$D119:$E119),IF(E63&lt;&gt;"",SUM('CBL Score Standard'!$D119:$F119),IF(F63&lt;&gt;"",SUM('CBL Score Standard'!$D119:$G119),IF(G63&lt;&gt;"",SUM('CBL Score Standard'!$D119:$H119,0))))))</f>
        <v>2.8571428571428571E-2</v>
      </c>
      <c r="K63" s="1207"/>
      <c r="L63" s="1207"/>
      <c r="M63" s="104" t="s">
        <v>8</v>
      </c>
      <c r="N63" s="36" t="s">
        <v>55</v>
      </c>
      <c r="O63" s="38" t="s">
        <v>238</v>
      </c>
      <c r="P63" s="58"/>
      <c r="Q63" s="56"/>
      <c r="R63" s="59"/>
      <c r="S63" s="70" t="s">
        <v>369</v>
      </c>
      <c r="T63" s="157"/>
      <c r="U63" s="83"/>
      <c r="V63" s="83" t="str">
        <f t="shared" si="3"/>
        <v/>
      </c>
      <c r="W63" s="83"/>
      <c r="X63" s="83"/>
      <c r="Y63" s="55"/>
      <c r="Z63" s="259">
        <f t="shared" si="4"/>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2.8761904761904762</v>
      </c>
      <c r="K64" s="1207"/>
      <c r="L64" s="1207"/>
      <c r="M64" s="104" t="s">
        <v>8</v>
      </c>
      <c r="N64" s="57" t="s">
        <v>53</v>
      </c>
      <c r="O64" s="38" t="s">
        <v>239</v>
      </c>
      <c r="P64" s="58"/>
      <c r="Q64" s="56"/>
      <c r="R64" s="59"/>
      <c r="S64" s="70" t="s">
        <v>369</v>
      </c>
      <c r="T64" s="157"/>
      <c r="U64" s="83"/>
      <c r="V64" s="83" t="str">
        <f t="shared" si="3"/>
        <v/>
      </c>
      <c r="W64" s="83"/>
      <c r="X64" s="83"/>
      <c r="Y64" s="55"/>
      <c r="Z64" s="259">
        <f t="shared" si="4"/>
        <v>0</v>
      </c>
      <c r="AA64" s="260"/>
      <c r="AB64" s="260"/>
      <c r="AC64" s="260"/>
      <c r="AD64" s="260"/>
      <c r="AE64" s="258"/>
      <c r="AF64" s="258"/>
      <c r="AG64" s="258"/>
      <c r="AH64" s="258"/>
      <c r="AI64" s="258"/>
      <c r="AJ64" s="258"/>
    </row>
    <row r="65" spans="1:36" ht="28.2" thickBot="1" x14ac:dyDescent="0.35">
      <c r="A65" s="112" t="s">
        <v>83</v>
      </c>
      <c r="B65" s="113"/>
      <c r="C65" s="134">
        <v>1</v>
      </c>
      <c r="D65" s="134">
        <v>1</v>
      </c>
      <c r="E65" s="134">
        <v>0.93548387096774188</v>
      </c>
      <c r="F65" s="134">
        <v>0</v>
      </c>
      <c r="G65" s="134">
        <v>0</v>
      </c>
      <c r="H65" s="114">
        <v>0</v>
      </c>
      <c r="K65" s="1207"/>
      <c r="L65" s="1207"/>
      <c r="M65" s="104" t="s">
        <v>8</v>
      </c>
      <c r="N65" s="57" t="s">
        <v>59</v>
      </c>
      <c r="O65" s="38" t="s">
        <v>240</v>
      </c>
      <c r="P65" s="58"/>
      <c r="Q65" s="56"/>
      <c r="R65" s="59"/>
      <c r="S65" s="70" t="s">
        <v>369</v>
      </c>
      <c r="T65" s="157"/>
      <c r="U65" s="83"/>
      <c r="V65" s="83" t="str">
        <f t="shared" si="3"/>
        <v/>
      </c>
      <c r="W65" s="83"/>
      <c r="X65" s="83"/>
      <c r="Y65" s="55"/>
      <c r="Z65" s="259">
        <f t="shared" si="4"/>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2</v>
      </c>
      <c r="K66" s="1207"/>
      <c r="L66" s="1207"/>
      <c r="M66" s="104" t="s">
        <v>8</v>
      </c>
      <c r="N66" s="57" t="s">
        <v>55</v>
      </c>
      <c r="O66" s="38" t="s">
        <v>515</v>
      </c>
      <c r="P66" s="58"/>
      <c r="Q66" s="56"/>
      <c r="R66" s="59"/>
      <c r="S66" s="70" t="s">
        <v>369</v>
      </c>
      <c r="T66" s="157"/>
      <c r="U66" s="83"/>
      <c r="V66" s="83" t="str">
        <f t="shared" si="3"/>
        <v/>
      </c>
      <c r="W66" s="83"/>
      <c r="X66" s="83"/>
      <c r="Y66" s="55"/>
      <c r="Z66" s="259">
        <f t="shared" si="4"/>
        <v>0</v>
      </c>
      <c r="AA66" s="260"/>
      <c r="AB66" s="260"/>
      <c r="AC66" s="260"/>
      <c r="AD66" s="260"/>
      <c r="AE66" s="258"/>
      <c r="AF66" s="258"/>
      <c r="AG66" s="258"/>
      <c r="AH66" s="258"/>
      <c r="AI66" s="258"/>
      <c r="AJ66" s="258"/>
    </row>
    <row r="67" spans="1:36" ht="27.6" x14ac:dyDescent="0.3">
      <c r="C67" s="135"/>
      <c r="D67" s="135"/>
      <c r="E67" s="135"/>
      <c r="F67" s="135"/>
      <c r="G67" s="135"/>
      <c r="K67" s="1208"/>
      <c r="L67" s="1208"/>
      <c r="M67" s="104" t="s">
        <v>8</v>
      </c>
      <c r="N67" s="57" t="s">
        <v>149</v>
      </c>
      <c r="O67" s="38" t="s">
        <v>370</v>
      </c>
      <c r="P67" s="154" t="s">
        <v>145</v>
      </c>
      <c r="Q67" s="152" t="s">
        <v>217</v>
      </c>
      <c r="R67" s="79" t="s">
        <v>241</v>
      </c>
      <c r="S67" s="70" t="s">
        <v>369</v>
      </c>
      <c r="T67" s="157"/>
      <c r="U67" s="83"/>
      <c r="V67" s="83" t="str">
        <f t="shared" si="3"/>
        <v/>
      </c>
      <c r="W67" s="83"/>
      <c r="X67" s="83"/>
      <c r="Y67" s="46" t="s">
        <v>242</v>
      </c>
      <c r="Z67" s="259">
        <f t="shared" si="4"/>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92"/>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222"/>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24" t="s">
        <v>139</v>
      </c>
      <c r="T70" s="1191" t="s">
        <v>344</v>
      </c>
      <c r="U70" s="1191" t="s">
        <v>342</v>
      </c>
      <c r="V70" s="1191" t="s">
        <v>343</v>
      </c>
      <c r="W70" s="333" t="s">
        <v>375</v>
      </c>
      <c r="X70" s="333" t="s">
        <v>379</v>
      </c>
      <c r="Y70" s="336"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23"/>
      <c r="T71" s="1191"/>
      <c r="U71" s="1191"/>
      <c r="V71" s="1191"/>
      <c r="W71" s="333"/>
      <c r="X71" s="333"/>
      <c r="Y71" s="335"/>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c r="T72" s="83"/>
      <c r="U72" s="83"/>
      <c r="V72" s="83" t="str">
        <f>IF(AND(W72="Y",X72="Y"),"Passed",IF(T72="M","Passed", ""))</f>
        <v/>
      </c>
      <c r="W72" s="83"/>
      <c r="X72" s="83"/>
      <c r="Y72" s="63"/>
      <c r="Z72" s="259">
        <f t="shared" ref="Z72:Z75" si="5">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36"/>
      <c r="T73" s="83"/>
      <c r="U73" s="83"/>
      <c r="V73" s="83" t="str">
        <f>IF(AND(W73="Y",X73="Y"),"Passed",IF(T73="M","Passed", ""))</f>
        <v/>
      </c>
      <c r="W73" s="83"/>
      <c r="X73" s="83"/>
      <c r="Y73" s="63"/>
      <c r="Z73" s="259">
        <f t="shared" si="5"/>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36"/>
      <c r="T74" s="83"/>
      <c r="U74" s="83"/>
      <c r="V74" s="83" t="str">
        <f>IF(AND(W74="Y",X74="Y"),"Passed",IF(T74="M","Passed", ""))</f>
        <v/>
      </c>
      <c r="W74" s="83"/>
      <c r="X74" s="83"/>
      <c r="Y74" s="63"/>
      <c r="Z74" s="259">
        <f t="shared" si="5"/>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36"/>
      <c r="T75" s="83"/>
      <c r="U75" s="83"/>
      <c r="V75" s="83" t="str">
        <f>IF(AND(W75="Y",X75="Y"),"Passed",IF(T75="M","Passed", ""))</f>
        <v/>
      </c>
      <c r="W75" s="83"/>
      <c r="X75" s="83"/>
      <c r="Y75" s="63"/>
      <c r="Z75" s="259">
        <f t="shared" si="5"/>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92"/>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92"/>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92"/>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92"/>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A70"/>
  <customSheetViews>
    <customSheetView guid="{3F51B73C-8999-4BDD-B7BB-CFA8C5D5F118}" scale="70" showGridLines="0" fitToPage="1" showAutoFilter="1" hiddenColumns="1">
      <selection activeCell="K1" sqref="K1:AN1048576"/>
      <pageMargins left="0.25" right="0" top="0.25" bottom="0.25" header="0.3" footer="0"/>
      <pageSetup scale="32" fitToHeight="0" orientation="landscape" r:id="rId1"/>
      <autoFilter ref="A3:AA70"/>
    </customSheetView>
    <customSheetView guid="{61959E49-C4BC-41CB-B0BE-7EDA73DE356A}" showGridLines="0" fitToPage="1" showAutoFilter="1" hiddenColumns="1" topLeftCell="J40">
      <selection activeCell="V58" sqref="V58"/>
      <pageMargins left="0.25" right="0" top="0.25" bottom="0.25" header="0.3" footer="0"/>
      <pageSetup scale="32" fitToHeight="0" orientation="landscape" r:id="rId2"/>
      <autoFilter ref="A3:AB70"/>
    </customSheetView>
    <customSheetView guid="{9F775BAE-2403-40FE-95E3-B0411D9A7170}" showGridLines="0" fitToPage="1" showAutoFilter="1" hiddenColumns="1" topLeftCell="J37">
      <selection activeCell="C8" sqref="C8:G67"/>
      <pageMargins left="0.25" right="0" top="0.25" bottom="0.25" header="0.3" footer="0"/>
      <pageSetup scale="32" fitToHeight="0" orientation="landscape" r:id="rId3"/>
      <autoFilter ref="A3:AB70"/>
    </customSheetView>
    <customSheetView guid="{B9E7682A-072E-4CF9-AE10-B3ED27CB27F8}" showGridLines="0" fitToPage="1" showAutoFilter="1" hiddenColumns="1" topLeftCell="G1">
      <selection activeCell="U31" sqref="U31:V31"/>
      <pageMargins left="0.25" right="0" top="0.25" bottom="0.25" header="0.3" footer="0"/>
      <pageSetup scale="32" fitToHeight="0" orientation="landscape" r:id="rId4"/>
      <autoFilter ref="A3:AB70"/>
    </customSheetView>
    <customSheetView guid="{040B64FF-F135-4C7F-9498-A8399C10673D}" scale="70" showGridLines="0" fitToPage="1" showAutoFilter="1" hiddenColumns="1">
      <selection activeCell="K1" sqref="K1:AN1048576"/>
      <pageMargins left="0.25" right="0" top="0.25" bottom="0.25" header="0.3" footer="0"/>
      <pageSetup scale="32" fitToHeight="0" orientation="landscape" r:id="rId5"/>
      <autoFilter ref="A3:AA70"/>
    </customSheetView>
    <customSheetView guid="{6D9FC8F7-6352-4BF1-890A-27BF36FADC03}" scale="70" showGridLines="0" fitToPage="1" showAutoFilter="1" hiddenColumns="1">
      <selection activeCell="K1" sqref="K1:AN1048576"/>
      <pageMargins left="0.25" right="0" top="0.25" bottom="0.25" header="0.3" footer="0"/>
      <pageSetup scale="32" fitToHeight="0" orientation="landscape" r:id="rId6"/>
      <autoFilter ref="A3:AA70"/>
    </customSheetView>
  </customSheetViews>
  <mergeCells count="85">
    <mergeCell ref="AI70:AJ70"/>
    <mergeCell ref="AI38:AJ38"/>
    <mergeCell ref="Z58:Z59"/>
    <mergeCell ref="AA58:AB58"/>
    <mergeCell ref="AC58:AD58"/>
    <mergeCell ref="AE58:AF58"/>
    <mergeCell ref="AG58:AH58"/>
    <mergeCell ref="AI58:AJ58"/>
    <mergeCell ref="Z38:Z39"/>
    <mergeCell ref="AA38:AB38"/>
    <mergeCell ref="AC38:AD38"/>
    <mergeCell ref="AE38:AF38"/>
    <mergeCell ref="AG38:AH38"/>
    <mergeCell ref="AG70:AH70"/>
    <mergeCell ref="AE70:AF70"/>
    <mergeCell ref="AI2:AJ2"/>
    <mergeCell ref="Z17:Z18"/>
    <mergeCell ref="AA17:AB17"/>
    <mergeCell ref="AC17:AD17"/>
    <mergeCell ref="AE17:AF17"/>
    <mergeCell ref="AG17:AH17"/>
    <mergeCell ref="AI17:AJ17"/>
    <mergeCell ref="Z2:Z3"/>
    <mergeCell ref="AA2:AB2"/>
    <mergeCell ref="AC2:AD2"/>
    <mergeCell ref="AE2:AF2"/>
    <mergeCell ref="AG2:AH2"/>
    <mergeCell ref="K69:Y69"/>
    <mergeCell ref="K70:K71"/>
    <mergeCell ref="L70:L71"/>
    <mergeCell ref="M70:M71"/>
    <mergeCell ref="N70:N71"/>
    <mergeCell ref="O70:O71"/>
    <mergeCell ref="S70:S71"/>
    <mergeCell ref="T70:T71"/>
    <mergeCell ref="U70:U71"/>
    <mergeCell ref="V70:V71"/>
    <mergeCell ref="V17:V18"/>
    <mergeCell ref="V38:V39"/>
    <mergeCell ref="K57:Y57"/>
    <mergeCell ref="K58:K59"/>
    <mergeCell ref="L58:L59"/>
    <mergeCell ref="M58:M59"/>
    <mergeCell ref="N58:N59"/>
    <mergeCell ref="O58:O59"/>
    <mergeCell ref="S58:S59"/>
    <mergeCell ref="T58:T59"/>
    <mergeCell ref="U58:U59"/>
    <mergeCell ref="V58:V59"/>
    <mergeCell ref="N17:N18"/>
    <mergeCell ref="O17:O18"/>
    <mergeCell ref="S17:S18"/>
    <mergeCell ref="T17:T18"/>
    <mergeCell ref="U17:U18"/>
    <mergeCell ref="T38:T39"/>
    <mergeCell ref="U38:U39"/>
    <mergeCell ref="K1:Y1"/>
    <mergeCell ref="K2:K3"/>
    <mergeCell ref="L2:L3"/>
    <mergeCell ref="M2:M3"/>
    <mergeCell ref="N2:N3"/>
    <mergeCell ref="O2:O3"/>
    <mergeCell ref="S2:S3"/>
    <mergeCell ref="T2:T3"/>
    <mergeCell ref="U2:U3"/>
    <mergeCell ref="V2:V3"/>
    <mergeCell ref="K16:Y16"/>
    <mergeCell ref="K17:K18"/>
    <mergeCell ref="L17:L18"/>
    <mergeCell ref="M17:M18"/>
    <mergeCell ref="A1:H1"/>
    <mergeCell ref="Z70:Z71"/>
    <mergeCell ref="AA70:AB70"/>
    <mergeCell ref="AC70:AD70"/>
    <mergeCell ref="A64:G64"/>
    <mergeCell ref="A66:G66"/>
    <mergeCell ref="K60:K67"/>
    <mergeCell ref="L60:L67"/>
    <mergeCell ref="K37:Y37"/>
    <mergeCell ref="K38:K39"/>
    <mergeCell ref="L38:L39"/>
    <mergeCell ref="M38:M39"/>
    <mergeCell ref="N38:N39"/>
    <mergeCell ref="O38:O39"/>
    <mergeCell ref="S38:S39"/>
  </mergeCells>
  <conditionalFormatting sqref="C7:H7">
    <cfRule type="containsText" dxfId="1446" priority="37" operator="containsText" text="N/A">
      <formula>NOT(ISERROR(SEARCH("N/A",C7)))</formula>
    </cfRule>
    <cfRule type="containsText" dxfId="1445" priority="38" operator="containsText" text="Blank">
      <formula>NOT(ISERROR(SEARCH("Blank",C7)))</formula>
    </cfRule>
    <cfRule type="containsText" dxfId="1444" priority="39" operator="containsText" text="M">
      <formula>NOT(ISERROR(SEARCH("M",C7)))</formula>
    </cfRule>
  </conditionalFormatting>
  <conditionalFormatting sqref="E13">
    <cfRule type="containsText" dxfId="1443" priority="15" operator="containsText" text="N/A">
      <formula>NOT(ISERROR(SEARCH("N/A",E13)))</formula>
    </cfRule>
    <cfRule type="containsText" dxfId="1442" priority="16" operator="containsText" text="O">
      <formula>NOT(ISERROR(SEARCH("O",E13)))</formula>
    </cfRule>
    <cfRule type="containsText" dxfId="1441" priority="17" operator="containsText" text="M">
      <formula>NOT(ISERROR(SEARCH("M",E13)))</formula>
    </cfRule>
  </conditionalFormatting>
  <conditionalFormatting sqref="C46:G46">
    <cfRule type="containsText" dxfId="1440" priority="24" operator="containsText" text="O">
      <formula>NOT(ISERROR(SEARCH("O",C46)))</formula>
    </cfRule>
  </conditionalFormatting>
  <conditionalFormatting sqref="C46:G46">
    <cfRule type="containsText" dxfId="1439" priority="21" operator="containsText" text="N/A">
      <formula>NOT(ISERROR(SEARCH("N/A",C46)))</formula>
    </cfRule>
    <cfRule type="containsText" dxfId="1438" priority="22" operator="containsText" text="Blank">
      <formula>NOT(ISERROR(SEARCH("Blank",C46)))</formula>
    </cfRule>
    <cfRule type="containsText" dxfId="1437" priority="23" operator="containsText" text="M">
      <formula>NOT(ISERROR(SEARCH("M",C46)))</formula>
    </cfRule>
  </conditionalFormatting>
  <conditionalFormatting sqref="E12">
    <cfRule type="containsText" dxfId="1436" priority="18" operator="containsText" text="N/A">
      <formula>NOT(ISERROR(SEARCH("N/A",E12)))</formula>
    </cfRule>
    <cfRule type="containsText" dxfId="1435" priority="19" operator="containsText" text="O">
      <formula>NOT(ISERROR(SEARCH("O",E12)))</formula>
    </cfRule>
    <cfRule type="containsText" dxfId="1434" priority="20" operator="containsText" text="M">
      <formula>NOT(ISERROR(SEARCH("M",E12)))</formula>
    </cfRule>
  </conditionalFormatting>
  <conditionalFormatting sqref="Z4 Z51:Z55 Z40:Z43 Z45:Z49 Z19:Z35">
    <cfRule type="cellIs" dxfId="1433" priority="6" operator="greaterThan">
      <formula>0</formula>
    </cfRule>
  </conditionalFormatting>
  <conditionalFormatting sqref="Z5:Z14">
    <cfRule type="cellIs" dxfId="1432" priority="5" operator="greaterThan">
      <formula>0</formula>
    </cfRule>
  </conditionalFormatting>
  <conditionalFormatting sqref="Z60:Z67">
    <cfRule type="cellIs" dxfId="1431" priority="4" operator="greaterThan">
      <formula>0</formula>
    </cfRule>
  </conditionalFormatting>
  <conditionalFormatting sqref="Z72:Z75">
    <cfRule type="cellIs" dxfId="1430" priority="3" operator="greaterThan">
      <formula>0</formula>
    </cfRule>
  </conditionalFormatting>
  <conditionalFormatting sqref="Z50">
    <cfRule type="cellIs" dxfId="1429" priority="2" operator="greaterThan">
      <formula>0</formula>
    </cfRule>
  </conditionalFormatting>
  <conditionalFormatting sqref="Z44">
    <cfRule type="cellIs" dxfId="1428" priority="1" operator="greaterThan">
      <formula>0</formula>
    </cfRule>
  </conditionalFormatting>
  <dataValidations count="3">
    <dataValidation type="list" allowBlank="1" showInputMessage="1" showErrorMessage="1" sqref="V1:V79">
      <formula1>"Passed, Failed, N/A"</formula1>
    </dataValidation>
    <dataValidation type="list" allowBlank="1" showInputMessage="1" showErrorMessage="1" sqref="T1:T79">
      <formula1>"M, O, N/A"</formula1>
    </dataValidation>
    <dataValidation type="list" allowBlank="1" showInputMessage="1" showErrorMessage="1" sqref="W1:W79">
      <formula1>"Y, N"</formula1>
    </dataValidation>
  </dataValidations>
  <hyperlinks>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35" r:id="rId21"/>
    <hyperlink ref="Y53" r:id="rId22"/>
    <hyperlink ref="Y11" r:id="rId23"/>
    <hyperlink ref="Y44" r:id="rId24"/>
  </hyperlinks>
  <pageMargins left="0.25" right="0" top="0.25" bottom="0.25" header="0.3" footer="0"/>
  <pageSetup scale="32" fitToHeight="0" orientation="landscape" r:id="rId25"/>
  <drawing r:id="rId26"/>
  <legacyDrawing r:id="rId27"/>
  <controls>
    <mc:AlternateContent xmlns:mc="http://schemas.openxmlformats.org/markup-compatibility/2006">
      <mc:Choice Requires="x14">
        <control shapeId="4105" r:id="rId28" name="CommandButton1">
          <controlPr defaultSize="0" autoLine="0" r:id="rId29">
            <anchor moveWithCells="1">
              <from>
                <xdr:col>8</xdr:col>
                <xdr:colOff>251460</xdr:colOff>
                <xdr:row>49</xdr:row>
                <xdr:rowOff>68580</xdr:rowOff>
              </from>
              <to>
                <xdr:col>9</xdr:col>
                <xdr:colOff>541020</xdr:colOff>
                <xdr:row>50</xdr:row>
                <xdr:rowOff>68580</xdr:rowOff>
              </to>
            </anchor>
          </controlPr>
        </control>
      </mc:Choice>
      <mc:Fallback>
        <control shapeId="4105" r:id="rId28" name="CommandButton1"/>
      </mc:Fallback>
    </mc:AlternateContent>
    <mc:AlternateContent xmlns:mc="http://schemas.openxmlformats.org/markup-compatibility/2006">
      <mc:Choice Requires="x14">
        <control shapeId="4106" r:id="rId30" name="CommandButton2">
          <controlPr defaultSize="0" autoLine="0" r:id="rId31">
            <anchor moveWithCells="1">
              <from>
                <xdr:col>8</xdr:col>
                <xdr:colOff>144780</xdr:colOff>
                <xdr:row>59</xdr:row>
                <xdr:rowOff>0</xdr:rowOff>
              </from>
              <to>
                <xdr:col>9</xdr:col>
                <xdr:colOff>464820</xdr:colOff>
                <xdr:row>60</xdr:row>
                <xdr:rowOff>114300</xdr:rowOff>
              </to>
            </anchor>
          </controlPr>
        </control>
      </mc:Choice>
      <mc:Fallback>
        <control shapeId="4106" r:id="rId30" name="CommandButton2"/>
      </mc:Fallback>
    </mc:AlternateContent>
  </control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5"/>
    <pageSetUpPr fitToPage="1"/>
  </sheetPr>
  <dimension ref="A1:AN196"/>
  <sheetViews>
    <sheetView showGridLines="0" topLeftCell="A52" zoomScale="85" zoomScaleNormal="85" workbookViewId="0">
      <selection activeCell="V53" sqref="V53:V55"/>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9.109375" hidden="1" customWidth="1"/>
    <col min="19" max="19" width="12.6640625" bestFit="1" customWidth="1"/>
    <col min="20" max="20" width="7.5546875" customWidth="1"/>
    <col min="21" max="21" width="11" bestFit="1" customWidth="1"/>
    <col min="22" max="22" width="10.44140625" bestFit="1" customWidth="1"/>
    <col min="23" max="23" width="12.44140625" customWidth="1"/>
    <col min="24" max="24" width="15.109375" customWidth="1"/>
    <col min="25" max="25" width="36.5546875" bestFit="1" customWidth="1"/>
    <col min="41" max="16384" width="9.109375" style="3"/>
  </cols>
  <sheetData>
    <row r="1" spans="1:36" ht="23.4" x14ac:dyDescent="0.45">
      <c r="A1" s="1188" t="s">
        <v>82</v>
      </c>
      <c r="B1" s="1189"/>
      <c r="C1" s="1189"/>
      <c r="D1" s="1189"/>
      <c r="E1" s="1189"/>
      <c r="F1" s="1189"/>
      <c r="G1" s="1189"/>
      <c r="H1" s="1189"/>
      <c r="K1" s="1193" t="s">
        <v>408</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23.4" customHeight="1" x14ac:dyDescent="0.3">
      <c r="A2" s="98" t="s">
        <v>367</v>
      </c>
      <c r="B2" s="83" t="s">
        <v>266</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191" t="s">
        <v>343</v>
      </c>
      <c r="W2" s="333" t="s">
        <v>375</v>
      </c>
      <c r="X2" s="333" t="s">
        <v>376</v>
      </c>
      <c r="Y2" s="1196"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43129</v>
      </c>
      <c r="C3" s="125"/>
      <c r="D3" s="3"/>
      <c r="E3" s="3"/>
      <c r="F3" s="3"/>
      <c r="G3" s="3"/>
      <c r="H3" s="3"/>
      <c r="K3" s="1197"/>
      <c r="L3" s="1197"/>
      <c r="M3" s="1183"/>
      <c r="N3" s="1185"/>
      <c r="O3" s="1197"/>
      <c r="P3" s="148" t="s">
        <v>141</v>
      </c>
      <c r="Q3" s="144"/>
      <c r="R3" s="144"/>
      <c r="S3" s="1210"/>
      <c r="T3" s="1191"/>
      <c r="U3" s="1191"/>
      <c r="V3" s="119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2.7808219178082192</v>
      </c>
      <c r="C4" s="3"/>
      <c r="D4" s="3"/>
      <c r="E4" s="3"/>
      <c r="F4" s="3"/>
      <c r="G4" s="3"/>
      <c r="H4" s="3"/>
      <c r="K4" s="337" t="s">
        <v>142</v>
      </c>
      <c r="L4" s="337" t="s">
        <v>143</v>
      </c>
      <c r="M4" s="104" t="s">
        <v>5</v>
      </c>
      <c r="N4" s="93" t="s">
        <v>144</v>
      </c>
      <c r="O4" s="88" t="s">
        <v>372</v>
      </c>
      <c r="P4" s="149" t="s">
        <v>145</v>
      </c>
      <c r="Q4" s="149" t="s">
        <v>146</v>
      </c>
      <c r="R4" s="146" t="s">
        <v>147</v>
      </c>
      <c r="S4" s="76" t="s">
        <v>266</v>
      </c>
      <c r="T4" s="438"/>
      <c r="U4" s="438"/>
      <c r="V4" s="438" t="s">
        <v>374</v>
      </c>
      <c r="W4" s="83" t="s">
        <v>377</v>
      </c>
      <c r="X4" s="83" t="s">
        <v>377</v>
      </c>
      <c r="Y4" s="1225" t="s">
        <v>148</v>
      </c>
      <c r="Z4" s="259">
        <f ca="1">DATEDIF(AA4,AB4,"m")/12+DATEDIF(AC4,AD4,"m")/12+DATEDIF(AE4,AF4,"m")/12+DATEDIF(AG4,AH4,"m")/12+DATEDIF(AI4,AJ4,"m")/12</f>
        <v>2.75</v>
      </c>
      <c r="AA4" s="260">
        <v>43129</v>
      </c>
      <c r="AB4" s="260">
        <f ca="1">TODAY()</f>
        <v>44144</v>
      </c>
      <c r="AC4" s="260"/>
      <c r="AD4" s="260"/>
      <c r="AE4" s="258"/>
      <c r="AF4" s="258"/>
      <c r="AG4" s="258"/>
      <c r="AH4" s="258"/>
      <c r="AI4" s="258"/>
      <c r="AJ4" s="258"/>
    </row>
    <row r="5" spans="1:36" ht="12.75" customHeight="1" x14ac:dyDescent="0.3">
      <c r="A5" s="98" t="s">
        <v>387</v>
      </c>
      <c r="B5" s="124">
        <v>1.5</v>
      </c>
      <c r="C5" s="126"/>
      <c r="D5" s="3"/>
      <c r="E5" s="3"/>
      <c r="F5" s="3"/>
      <c r="G5" s="3"/>
      <c r="H5" s="3"/>
      <c r="K5" s="338"/>
      <c r="L5" s="338"/>
      <c r="M5" s="104" t="s">
        <v>5</v>
      </c>
      <c r="N5" s="93" t="s">
        <v>144</v>
      </c>
      <c r="O5" s="88" t="s">
        <v>373</v>
      </c>
      <c r="P5" s="150"/>
      <c r="Q5" s="151" t="s">
        <v>150</v>
      </c>
      <c r="R5" s="147" t="s">
        <v>151</v>
      </c>
      <c r="S5" s="76" t="s">
        <v>266</v>
      </c>
      <c r="T5" s="438"/>
      <c r="U5" s="438"/>
      <c r="V5" s="438" t="s">
        <v>374</v>
      </c>
      <c r="W5" s="83" t="s">
        <v>377</v>
      </c>
      <c r="X5" s="83" t="s">
        <v>377</v>
      </c>
      <c r="Y5" s="1226"/>
      <c r="Z5" s="259">
        <f t="shared" ref="Z5:Z14" ca="1" si="0">DATEDIF(AA5,AB5,"m")/12+DATEDIF(AC5,AD5,"m")/12+DATEDIF(AE5,AF5,"m")/12+DATEDIF(AG5,AH5,"m")/12+DATEDIF(AI5,AJ5,"m")/12</f>
        <v>2.75</v>
      </c>
      <c r="AA5" s="260">
        <v>43129</v>
      </c>
      <c r="AB5" s="260">
        <f t="shared" ref="AB5:AB9" ca="1" si="1">TODAY()</f>
        <v>44144</v>
      </c>
      <c r="AC5" s="260"/>
      <c r="AD5" s="260"/>
      <c r="AE5" s="258"/>
      <c r="AF5" s="258"/>
      <c r="AG5" s="258"/>
      <c r="AH5" s="258"/>
      <c r="AI5" s="258"/>
      <c r="AJ5" s="258"/>
    </row>
    <row r="6" spans="1:36" ht="15" thickBot="1" x14ac:dyDescent="0.35">
      <c r="A6" s="98" t="s">
        <v>388</v>
      </c>
      <c r="B6" s="124">
        <f ca="1">B4+B5</f>
        <v>4.2808219178082192</v>
      </c>
      <c r="C6" s="126"/>
      <c r="K6" s="338"/>
      <c r="L6" s="338"/>
      <c r="M6" s="104" t="s">
        <v>5</v>
      </c>
      <c r="N6" s="38" t="s">
        <v>149</v>
      </c>
      <c r="O6" s="65" t="s">
        <v>149</v>
      </c>
      <c r="P6" s="150"/>
      <c r="Q6" s="152" t="s">
        <v>150</v>
      </c>
      <c r="R6" s="79" t="s">
        <v>151</v>
      </c>
      <c r="S6" s="76" t="s">
        <v>266</v>
      </c>
      <c r="T6" s="438"/>
      <c r="U6" s="438"/>
      <c r="V6" s="438" t="s">
        <v>374</v>
      </c>
      <c r="W6" s="83" t="s">
        <v>377</v>
      </c>
      <c r="X6" s="83" t="s">
        <v>377</v>
      </c>
      <c r="Y6" s="41" t="s">
        <v>152</v>
      </c>
      <c r="Z6" s="259">
        <f t="shared" ca="1" si="0"/>
        <v>2.75</v>
      </c>
      <c r="AA6" s="260">
        <v>43129</v>
      </c>
      <c r="AB6" s="260">
        <f t="shared" ca="1" si="1"/>
        <v>44144</v>
      </c>
      <c r="AC6" s="260"/>
      <c r="AD6" s="260"/>
      <c r="AE6" s="258"/>
      <c r="AF6" s="258"/>
      <c r="AG6" s="258"/>
      <c r="AH6" s="258"/>
      <c r="AI6" s="258"/>
      <c r="AJ6" s="258"/>
    </row>
    <row r="7" spans="1:36" ht="55.8"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76" t="s">
        <v>266</v>
      </c>
      <c r="T7" s="438"/>
      <c r="U7" s="438"/>
      <c r="V7" s="438" t="s">
        <v>374</v>
      </c>
      <c r="W7" s="83" t="s">
        <v>377</v>
      </c>
      <c r="X7" s="83" t="s">
        <v>377</v>
      </c>
      <c r="Y7" s="342" t="s">
        <v>248</v>
      </c>
      <c r="Z7" s="259">
        <f t="shared" ca="1" si="0"/>
        <v>2.75</v>
      </c>
      <c r="AA7" s="260">
        <v>43129</v>
      </c>
      <c r="AB7" s="260">
        <f t="shared" ca="1" si="1"/>
        <v>44144</v>
      </c>
      <c r="AC7" s="260"/>
      <c r="AD7" s="260"/>
      <c r="AE7" s="258"/>
      <c r="AF7" s="258"/>
      <c r="AG7" s="258"/>
      <c r="AH7" s="258"/>
      <c r="AI7" s="258"/>
      <c r="AJ7" s="258"/>
    </row>
    <row r="8" spans="1:36" ht="27.6" x14ac:dyDescent="0.3">
      <c r="A8" s="107" t="s">
        <v>56</v>
      </c>
      <c r="B8" s="108" t="s">
        <v>182</v>
      </c>
      <c r="C8" s="100"/>
      <c r="D8" s="24"/>
      <c r="E8" s="1005" t="s">
        <v>77</v>
      </c>
      <c r="F8" s="24"/>
      <c r="G8" s="24"/>
      <c r="H8" s="109">
        <f>IF(C8&lt;&gt;"",'CBL Score Standard'!$D64,IF(D8&lt;&gt;"",SUM('CBL Score Standard'!$D64:$E64),IF(E8&lt;&gt;"",SUM('CBL Score Standard'!$D64:$F64),IF(F8&lt;&gt;"",SUM('CBL Score Standard'!$D64:$G64),IF(G8&lt;&gt;"",SUM('CBL Score Standard'!$D64:$H64,0))))))</f>
        <v>7.6190476190476183E-2</v>
      </c>
      <c r="K8" s="338"/>
      <c r="L8" s="338"/>
      <c r="M8" s="104" t="s">
        <v>5</v>
      </c>
      <c r="N8" s="127" t="s">
        <v>144</v>
      </c>
      <c r="O8" s="43" t="s">
        <v>517</v>
      </c>
      <c r="P8" s="150"/>
      <c r="Q8" s="152" t="s">
        <v>153</v>
      </c>
      <c r="R8" s="79" t="s">
        <v>156</v>
      </c>
      <c r="S8" s="76" t="s">
        <v>266</v>
      </c>
      <c r="T8" s="438"/>
      <c r="U8" s="438"/>
      <c r="V8" s="438" t="s">
        <v>374</v>
      </c>
      <c r="W8" s="83" t="s">
        <v>377</v>
      </c>
      <c r="X8" s="83" t="s">
        <v>377</v>
      </c>
      <c r="Y8" s="44" t="s">
        <v>157</v>
      </c>
      <c r="Z8" s="259">
        <f t="shared" ca="1" si="0"/>
        <v>2.75</v>
      </c>
      <c r="AA8" s="260">
        <v>43129</v>
      </c>
      <c r="AB8" s="260">
        <f t="shared" ca="1" si="1"/>
        <v>44144</v>
      </c>
      <c r="AC8" s="260"/>
      <c r="AD8" s="260"/>
      <c r="AE8" s="258"/>
      <c r="AF8" s="258"/>
      <c r="AG8" s="258"/>
      <c r="AH8" s="258"/>
      <c r="AI8" s="258"/>
      <c r="AJ8" s="258"/>
    </row>
    <row r="9" spans="1:36" ht="27.6" x14ac:dyDescent="0.3">
      <c r="A9" s="110" t="s">
        <v>56</v>
      </c>
      <c r="B9" s="99" t="s">
        <v>427</v>
      </c>
      <c r="C9" s="100"/>
      <c r="D9" s="24"/>
      <c r="E9" s="24" t="s">
        <v>77</v>
      </c>
      <c r="F9" s="24"/>
      <c r="G9" s="24"/>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43" t="s">
        <v>661</v>
      </c>
      <c r="P9" s="150"/>
      <c r="Q9" s="152" t="s">
        <v>155</v>
      </c>
      <c r="R9" s="79" t="s">
        <v>158</v>
      </c>
      <c r="S9" s="166" t="s">
        <v>266</v>
      </c>
      <c r="T9" s="439"/>
      <c r="U9" s="438"/>
      <c r="V9" s="438" t="s">
        <v>374</v>
      </c>
      <c r="W9" s="83" t="s">
        <v>377</v>
      </c>
      <c r="X9" s="83" t="s">
        <v>377</v>
      </c>
      <c r="Y9" s="82" t="s">
        <v>159</v>
      </c>
      <c r="Z9" s="259">
        <f t="shared" ca="1" si="0"/>
        <v>2.75</v>
      </c>
      <c r="AA9" s="260">
        <v>43129</v>
      </c>
      <c r="AB9" s="260">
        <f t="shared" ca="1" si="1"/>
        <v>44144</v>
      </c>
      <c r="AC9" s="260"/>
      <c r="AD9" s="260"/>
      <c r="AE9" s="258"/>
      <c r="AF9" s="258"/>
      <c r="AG9" s="258"/>
      <c r="AH9" s="258"/>
      <c r="AI9" s="258"/>
      <c r="AJ9" s="258"/>
    </row>
    <row r="10" spans="1:36" x14ac:dyDescent="0.3">
      <c r="A10" s="110" t="s">
        <v>56</v>
      </c>
      <c r="B10" s="99" t="s">
        <v>663</v>
      </c>
      <c r="C10" s="100"/>
      <c r="D10" s="100"/>
      <c r="E10" s="129" t="s">
        <v>77</v>
      </c>
      <c r="F10" s="24"/>
      <c r="G10" s="24"/>
      <c r="H10" s="109">
        <f>IF(C10&lt;&gt;"",'CBL Score Standard'!$D66,IF(D10&lt;&gt;"",SUM('CBL Score Standard'!$D66:$E66),IF(E10&lt;&gt;"",SUM('CBL Score Standard'!$D66:$F66),IF(F10&lt;&gt;"",SUM('CBL Score Standard'!$D66:$G66),IF(G10&lt;&gt;"",SUM('CBL Score Standard'!$D66:$H66,0))))))</f>
        <v>2.8571428571428571E-2</v>
      </c>
      <c r="K10" s="338"/>
      <c r="L10" s="338"/>
      <c r="M10" s="104" t="s">
        <v>5</v>
      </c>
      <c r="N10" s="127" t="s">
        <v>144</v>
      </c>
      <c r="O10" s="43" t="s">
        <v>662</v>
      </c>
      <c r="P10" s="150"/>
      <c r="Q10" s="254" t="s">
        <v>659</v>
      </c>
      <c r="R10" s="254" t="s">
        <v>278</v>
      </c>
      <c r="S10" s="166" t="s">
        <v>266</v>
      </c>
      <c r="T10" s="439" t="s">
        <v>72</v>
      </c>
      <c r="U10" s="438"/>
      <c r="V10" s="997" t="s">
        <v>374</v>
      </c>
      <c r="W10" s="83" t="s">
        <v>377</v>
      </c>
      <c r="X10" s="83"/>
      <c r="Y10" s="46" t="s">
        <v>160</v>
      </c>
      <c r="Z10" s="259">
        <f t="shared" si="0"/>
        <v>0</v>
      </c>
      <c r="AA10" s="260"/>
      <c r="AB10" s="260"/>
      <c r="AC10" s="260"/>
      <c r="AD10" s="260"/>
      <c r="AE10" s="258"/>
      <c r="AF10" s="258"/>
      <c r="AG10" s="258"/>
      <c r="AH10" s="258"/>
      <c r="AI10" s="258"/>
      <c r="AJ10" s="258"/>
    </row>
    <row r="11" spans="1:36" x14ac:dyDescent="0.3">
      <c r="A11" s="110" t="s">
        <v>56</v>
      </c>
      <c r="B11" s="99" t="s">
        <v>215</v>
      </c>
      <c r="C11" s="100"/>
      <c r="D11" s="100"/>
      <c r="E11" s="24" t="s">
        <v>77</v>
      </c>
      <c r="F11" s="24"/>
      <c r="G11" s="24"/>
      <c r="H11" s="109">
        <f>IF(C11&lt;&gt;"",'CBL Score Standard'!$D67,IF(D11&lt;&gt;"",SUM('CBL Score Standard'!$D67:$E67),IF(E11&lt;&gt;"",SUM('CBL Score Standard'!$D67:$F67),IF(F11&lt;&gt;"",SUM('CBL Score Standard'!$D67:$G67),IF(G11&lt;&gt;"",SUM('CBL Score Standard'!$D67:$H67,0))))))</f>
        <v>2.8571428571428571E-2</v>
      </c>
      <c r="K11" s="338"/>
      <c r="L11" s="338"/>
      <c r="M11" s="104" t="s">
        <v>5</v>
      </c>
      <c r="N11" s="36" t="s">
        <v>31</v>
      </c>
      <c r="O11" s="89" t="s">
        <v>175</v>
      </c>
      <c r="P11" s="150"/>
      <c r="Q11" s="152" t="s">
        <v>383</v>
      </c>
      <c r="R11" s="79" t="s">
        <v>176</v>
      </c>
      <c r="S11" s="166" t="s">
        <v>266</v>
      </c>
      <c r="T11" s="439" t="s">
        <v>72</v>
      </c>
      <c r="U11" s="999">
        <v>44029</v>
      </c>
      <c r="V11" s="438" t="s">
        <v>374</v>
      </c>
      <c r="W11" s="83" t="s">
        <v>378</v>
      </c>
      <c r="X11" s="83"/>
      <c r="Y11" s="44" t="s">
        <v>177</v>
      </c>
      <c r="Z11" s="259">
        <f t="shared" si="0"/>
        <v>0</v>
      </c>
      <c r="AA11" s="260"/>
      <c r="AB11" s="260"/>
      <c r="AC11" s="260"/>
      <c r="AD11" s="260"/>
      <c r="AE11" s="258"/>
      <c r="AF11" s="258"/>
      <c r="AG11" s="258"/>
      <c r="AH11" s="258"/>
      <c r="AI11" s="258"/>
      <c r="AJ11" s="258"/>
    </row>
    <row r="12" spans="1:36" ht="27.6" x14ac:dyDescent="0.3">
      <c r="A12" s="110" t="s">
        <v>63</v>
      </c>
      <c r="B12" s="99" t="s">
        <v>236</v>
      </c>
      <c r="C12" s="1006"/>
      <c r="D12" s="100" t="s">
        <v>77</v>
      </c>
      <c r="E12" s="100"/>
      <c r="F12" s="24"/>
      <c r="G12" s="24"/>
      <c r="H12" s="109">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166" t="s">
        <v>266</v>
      </c>
      <c r="T12" s="439" t="s">
        <v>72</v>
      </c>
      <c r="U12" s="438"/>
      <c r="V12" s="438" t="s">
        <v>374</v>
      </c>
      <c r="W12" s="83" t="s">
        <v>378</v>
      </c>
      <c r="X12" s="83"/>
      <c r="Y12" s="41"/>
      <c r="Z12" s="259">
        <f t="shared" si="0"/>
        <v>0</v>
      </c>
      <c r="AA12" s="260"/>
      <c r="AB12" s="260"/>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166" t="s">
        <v>266</v>
      </c>
      <c r="T13" s="439" t="s">
        <v>72</v>
      </c>
      <c r="U13" s="999">
        <v>44063</v>
      </c>
      <c r="V13" s="997" t="s">
        <v>374</v>
      </c>
      <c r="W13" s="83" t="s">
        <v>378</v>
      </c>
      <c r="X13" s="83"/>
      <c r="Y13" s="41" t="s">
        <v>169</v>
      </c>
      <c r="Z13" s="259">
        <f t="shared" si="0"/>
        <v>0</v>
      </c>
      <c r="AA13" s="260"/>
      <c r="AB13" s="260"/>
      <c r="AC13" s="260"/>
      <c r="AD13" s="260"/>
      <c r="AE13" s="258"/>
      <c r="AF13" s="258"/>
      <c r="AG13" s="258"/>
      <c r="AH13" s="258"/>
      <c r="AI13" s="258"/>
      <c r="AJ13" s="258"/>
    </row>
    <row r="14" spans="1:36" ht="27.6" x14ac:dyDescent="0.3">
      <c r="A14" s="110" t="s">
        <v>55</v>
      </c>
      <c r="B14" s="99" t="s">
        <v>694</v>
      </c>
      <c r="C14" s="100"/>
      <c r="D14" s="100"/>
      <c r="E14" s="24" t="s">
        <v>77</v>
      </c>
      <c r="F14" s="24"/>
      <c r="G14" s="24"/>
      <c r="H14" s="109">
        <f>IF(C14&lt;&gt;"",'CBL Score Standard'!$D70,IF(D14&lt;&gt;"",SUM('CBL Score Standard'!$D70:$E70),IF(E14&lt;&gt;"",SUM('CBL Score Standard'!$D70:$F70),IF(F14&lt;&gt;"",SUM('CBL Score Standard'!$D70:$G70),IF(G14&lt;&gt;"",SUM('CBL Score Standard'!$D70:$H70,0))))))</f>
        <v>1.4285714285714285E-2</v>
      </c>
      <c r="K14" s="339"/>
      <c r="L14" s="339"/>
      <c r="M14" s="104" t="s">
        <v>5</v>
      </c>
      <c r="N14" s="36" t="s">
        <v>41</v>
      </c>
      <c r="O14" s="87" t="s">
        <v>450</v>
      </c>
      <c r="P14" s="153">
        <v>43627</v>
      </c>
      <c r="Q14" s="152" t="s">
        <v>381</v>
      </c>
      <c r="R14" s="79" t="s">
        <v>382</v>
      </c>
      <c r="S14" s="166" t="s">
        <v>266</v>
      </c>
      <c r="T14" s="439" t="s">
        <v>72</v>
      </c>
      <c r="U14" s="438"/>
      <c r="V14" s="438" t="s">
        <v>374</v>
      </c>
      <c r="W14" s="83" t="s">
        <v>378</v>
      </c>
      <c r="X14" s="83"/>
      <c r="Y14" s="41"/>
      <c r="Z14" s="259">
        <f t="shared" si="0"/>
        <v>0</v>
      </c>
      <c r="AA14" s="260"/>
      <c r="AB14" s="260"/>
      <c r="AC14" s="260"/>
      <c r="AD14" s="260"/>
      <c r="AE14" s="258"/>
      <c r="AF14" s="258"/>
      <c r="AG14" s="258"/>
      <c r="AH14" s="258"/>
      <c r="AI14" s="258"/>
      <c r="AJ14" s="258"/>
    </row>
    <row r="15" spans="1:36" x14ac:dyDescent="0.3">
      <c r="A15" s="110" t="s">
        <v>55</v>
      </c>
      <c r="B15" s="99" t="s">
        <v>185</v>
      </c>
      <c r="C15" s="100"/>
      <c r="D15" s="24"/>
      <c r="E15" s="24" t="s">
        <v>77</v>
      </c>
      <c r="F15" s="24"/>
      <c r="G15" s="24"/>
      <c r="H15" s="109">
        <f>IF(C15&lt;&gt;"",'CBL Score Standard'!$D71,IF(D15&lt;&gt;"",SUM('CBL Score Standard'!$D71:$E71),IF(E15&lt;&gt;"",SUM('CBL Score Standard'!$D71:$F71),IF(F15&lt;&gt;"",SUM('CBL Score Standard'!$D71:$G71),IF(G15&lt;&gt;"",SUM('CBL Score Standard'!$D71:$H71,0))))))</f>
        <v>2.8571428571428571E-2</v>
      </c>
      <c r="K15" s="48"/>
      <c r="L15" s="48"/>
      <c r="M15" s="3"/>
      <c r="N15" s="94"/>
      <c r="O15" s="48"/>
      <c r="P15" s="48"/>
      <c r="Q15" s="48"/>
      <c r="R15" s="48"/>
      <c r="S15" s="80"/>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30" t="s">
        <v>77</v>
      </c>
      <c r="F16" s="100"/>
      <c r="G16" s="100"/>
      <c r="H16" s="109">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333" t="s">
        <v>375</v>
      </c>
      <c r="X17" s="333" t="s">
        <v>376</v>
      </c>
      <c r="Y17" s="1196"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t="s">
        <v>77</v>
      </c>
      <c r="F18" s="100"/>
      <c r="G18" s="100"/>
      <c r="H18" s="109">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ht="12.75" customHeight="1" x14ac:dyDescent="0.3">
      <c r="A19" s="110" t="s">
        <v>55</v>
      </c>
      <c r="B19" s="99" t="s">
        <v>198</v>
      </c>
      <c r="C19" s="100"/>
      <c r="D19" s="100"/>
      <c r="E19" s="100" t="s">
        <v>77</v>
      </c>
      <c r="F19" s="100"/>
      <c r="G19" s="100"/>
      <c r="H19" s="109">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76" t="s">
        <v>266</v>
      </c>
      <c r="T19" s="440"/>
      <c r="U19" s="440"/>
      <c r="V19" s="440" t="s">
        <v>374</v>
      </c>
      <c r="W19" s="83" t="s">
        <v>377</v>
      </c>
      <c r="X19" s="83" t="s">
        <v>377</v>
      </c>
      <c r="Y19" s="44" t="s">
        <v>174</v>
      </c>
      <c r="Z19" s="259">
        <f t="shared" ref="Z19:Z35" ca="1" si="2">DATEDIF(AA19,AB19,"m")/12+DATEDIF(AC19,AD19,"m")/12+DATEDIF(AE19,AF19,"m")/12+DATEDIF(AG19,AH19,"m")/12+DATEDIF(AI19,AJ19,"m")/12</f>
        <v>1.25</v>
      </c>
      <c r="AA19" s="260">
        <v>43678</v>
      </c>
      <c r="AB19" s="260">
        <f t="shared" ref="AB19" ca="1" si="3">TODAY()</f>
        <v>44144</v>
      </c>
      <c r="AC19" s="260"/>
      <c r="AD19" s="260"/>
      <c r="AE19" s="258"/>
      <c r="AF19" s="258"/>
      <c r="AG19" s="258"/>
      <c r="AH19" s="258"/>
      <c r="AI19" s="258"/>
      <c r="AJ19" s="258"/>
    </row>
    <row r="20" spans="1:36" ht="27.6" x14ac:dyDescent="0.3">
      <c r="A20" s="110" t="s">
        <v>55</v>
      </c>
      <c r="B20" s="99" t="s">
        <v>202</v>
      </c>
      <c r="C20" s="100"/>
      <c r="D20" s="100"/>
      <c r="E20" s="130" t="s">
        <v>77</v>
      </c>
      <c r="F20" s="100"/>
      <c r="G20" s="100"/>
      <c r="H20" s="109">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166" t="s">
        <v>266</v>
      </c>
      <c r="T20" s="442" t="s">
        <v>72</v>
      </c>
      <c r="U20" s="999">
        <v>44083</v>
      </c>
      <c r="V20" s="440" t="s">
        <v>374</v>
      </c>
      <c r="W20" s="83" t="s">
        <v>378</v>
      </c>
      <c r="X20" s="83"/>
      <c r="Y20" s="44" t="s">
        <v>181</v>
      </c>
      <c r="Z20" s="259">
        <f t="shared" si="2"/>
        <v>0</v>
      </c>
      <c r="AA20" s="260"/>
      <c r="AB20" s="260"/>
      <c r="AC20" s="260"/>
      <c r="AD20" s="260"/>
      <c r="AE20" s="258"/>
      <c r="AF20" s="258"/>
      <c r="AG20" s="258"/>
      <c r="AH20" s="258"/>
      <c r="AI20" s="258"/>
      <c r="AJ20" s="258"/>
    </row>
    <row r="21" spans="1:36" x14ac:dyDescent="0.3">
      <c r="A21" s="110" t="s">
        <v>55</v>
      </c>
      <c r="B21" s="99" t="s">
        <v>664</v>
      </c>
      <c r="C21" s="100"/>
      <c r="D21" s="100"/>
      <c r="E21" s="129" t="s">
        <v>77</v>
      </c>
      <c r="F21" s="24"/>
      <c r="G21" s="24"/>
      <c r="H21" s="109">
        <f>IF(C21&lt;&gt;"",'CBL Score Standard'!$D77,IF(D21&lt;&gt;"",SUM('CBL Score Standard'!$D77:$E77),IF(E21&lt;&gt;"",SUM('CBL Score Standard'!$D77:$F77),IF(F21&lt;&gt;"",SUM('CBL Score Standard'!$D77:$G77),IF(G21&lt;&gt;"",SUM('CBL Score Standard'!$D77:$H77,0))))))</f>
        <v>2.8571428571428571E-2</v>
      </c>
      <c r="K21" s="338"/>
      <c r="L21" s="338"/>
      <c r="M21" s="104" t="s">
        <v>6</v>
      </c>
      <c r="N21" s="36" t="s">
        <v>56</v>
      </c>
      <c r="O21" s="87" t="s">
        <v>182</v>
      </c>
      <c r="P21" s="153">
        <v>43609</v>
      </c>
      <c r="Q21" s="152" t="s">
        <v>172</v>
      </c>
      <c r="R21" s="79" t="s">
        <v>183</v>
      </c>
      <c r="S21" s="166" t="s">
        <v>266</v>
      </c>
      <c r="T21" s="442" t="s">
        <v>72</v>
      </c>
      <c r="U21" s="440"/>
      <c r="V21" s="997" t="s">
        <v>374</v>
      </c>
      <c r="W21" s="83" t="s">
        <v>378</v>
      </c>
      <c r="X21" s="83"/>
      <c r="Y21" s="46" t="s">
        <v>184</v>
      </c>
      <c r="Z21" s="259">
        <f t="shared" si="2"/>
        <v>0</v>
      </c>
      <c r="AA21" s="260"/>
      <c r="AB21" s="260"/>
      <c r="AC21" s="260"/>
      <c r="AD21" s="260"/>
      <c r="AE21" s="258"/>
      <c r="AF21" s="258"/>
      <c r="AG21" s="258"/>
      <c r="AH21" s="258"/>
      <c r="AI21" s="258"/>
      <c r="AJ21" s="258"/>
    </row>
    <row r="22" spans="1:36" ht="27.6" x14ac:dyDescent="0.3">
      <c r="A22" s="110" t="s">
        <v>55</v>
      </c>
      <c r="B22" s="99" t="s">
        <v>448</v>
      </c>
      <c r="C22" s="100"/>
      <c r="D22" s="100"/>
      <c r="E22" s="129" t="s">
        <v>77</v>
      </c>
      <c r="F22" s="24"/>
      <c r="G22" s="24"/>
      <c r="H22" s="109">
        <f>IF(C22&lt;&gt;"",'CBL Score Standard'!$D78,IF(D22&lt;&gt;"",SUM('CBL Score Standard'!$D78:$E78),IF(E22&lt;&gt;"",SUM('CBL Score Standard'!$D78:$F78),IF(F22&lt;&gt;"",SUM('CBL Score Standard'!$D78:$G78),IF(G22&lt;&gt;"",SUM('CBL Score Standard'!$D78:$H78,0))))))</f>
        <v>2.8571428571428571E-2</v>
      </c>
      <c r="K22" s="338"/>
      <c r="L22" s="338"/>
      <c r="M22" s="104" t="s">
        <v>6</v>
      </c>
      <c r="N22" s="36" t="s">
        <v>144</v>
      </c>
      <c r="O22" s="87" t="s">
        <v>187</v>
      </c>
      <c r="P22" s="150"/>
      <c r="Q22" s="152" t="s">
        <v>153</v>
      </c>
      <c r="R22" s="79" t="s">
        <v>156</v>
      </c>
      <c r="S22" s="166" t="s">
        <v>266</v>
      </c>
      <c r="T22" s="442" t="s">
        <v>72</v>
      </c>
      <c r="U22" s="440"/>
      <c r="V22" s="440" t="s">
        <v>374</v>
      </c>
      <c r="W22" s="83" t="s">
        <v>378</v>
      </c>
      <c r="X22" s="83"/>
      <c r="Y22" s="44" t="s">
        <v>157</v>
      </c>
      <c r="Z22" s="259">
        <f t="shared" si="2"/>
        <v>0</v>
      </c>
      <c r="AA22" s="260"/>
      <c r="AB22" s="260"/>
      <c r="AC22" s="260"/>
      <c r="AD22" s="260"/>
      <c r="AE22" s="258"/>
      <c r="AF22" s="258"/>
      <c r="AG22" s="258"/>
      <c r="AH22" s="258"/>
      <c r="AI22" s="258"/>
      <c r="AJ22" s="258"/>
    </row>
    <row r="23" spans="1:36" ht="12.75" customHeight="1" x14ac:dyDescent="0.3">
      <c r="A23" s="110" t="s">
        <v>55</v>
      </c>
      <c r="B23" s="99" t="s">
        <v>665</v>
      </c>
      <c r="C23" s="100"/>
      <c r="D23" s="100"/>
      <c r="E23" s="129" t="s">
        <v>77</v>
      </c>
      <c r="F23" s="24"/>
      <c r="G23" s="24"/>
      <c r="H23" s="109">
        <f>IF(C23&lt;&gt;"",'CBL Score Standard'!$D79,IF(D23&lt;&gt;"",SUM('CBL Score Standard'!$D79:$E79),IF(E23&lt;&gt;"",SUM('CBL Score Standard'!$D79:$F79),IF(F23&lt;&gt;"",SUM('CBL Score Standard'!$D79:$G79),IF(G23&lt;&gt;"",SUM('CBL Score Standard'!$D79:$H79,0))))))</f>
        <v>2.8571428571428571E-2</v>
      </c>
      <c r="K23" s="338"/>
      <c r="L23" s="338"/>
      <c r="M23" s="104" t="s">
        <v>6</v>
      </c>
      <c r="N23" s="36" t="s">
        <v>144</v>
      </c>
      <c r="O23" s="87" t="s">
        <v>188</v>
      </c>
      <c r="P23" s="150"/>
      <c r="Q23" s="152" t="s">
        <v>155</v>
      </c>
      <c r="R23" s="79" t="s">
        <v>158</v>
      </c>
      <c r="S23" s="166" t="s">
        <v>266</v>
      </c>
      <c r="T23" s="442" t="s">
        <v>72</v>
      </c>
      <c r="U23" s="440"/>
      <c r="V23" s="440" t="s">
        <v>374</v>
      </c>
      <c r="W23" s="83" t="s">
        <v>378</v>
      </c>
      <c r="X23" s="83"/>
      <c r="Y23" s="41" t="s">
        <v>159</v>
      </c>
      <c r="Z23" s="259">
        <f t="shared" si="2"/>
        <v>0</v>
      </c>
      <c r="AA23" s="260"/>
      <c r="AB23" s="260"/>
      <c r="AC23" s="260"/>
      <c r="AD23" s="260"/>
      <c r="AE23" s="258"/>
      <c r="AF23" s="258"/>
      <c r="AG23" s="258"/>
      <c r="AH23" s="258"/>
      <c r="AI23" s="258"/>
      <c r="AJ23" s="258"/>
    </row>
    <row r="24" spans="1:36" ht="12.75" customHeight="1" x14ac:dyDescent="0.3">
      <c r="A24" s="110" t="s">
        <v>55</v>
      </c>
      <c r="B24" s="99" t="s">
        <v>238</v>
      </c>
      <c r="C24" s="100"/>
      <c r="D24" s="100" t="s">
        <v>77</v>
      </c>
      <c r="E24" s="100"/>
      <c r="F24" s="24"/>
      <c r="G24" s="24"/>
      <c r="H24" s="109">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166" t="s">
        <v>266</v>
      </c>
      <c r="T24" s="442" t="s">
        <v>72</v>
      </c>
      <c r="U24" s="440"/>
      <c r="V24" s="440" t="s">
        <v>374</v>
      </c>
      <c r="W24" s="83" t="s">
        <v>378</v>
      </c>
      <c r="X24" s="83"/>
      <c r="Y24" s="46" t="s">
        <v>160</v>
      </c>
      <c r="Z24" s="259">
        <f t="shared" si="2"/>
        <v>0</v>
      </c>
      <c r="AA24" s="260"/>
      <c r="AB24" s="260"/>
      <c r="AC24" s="260"/>
      <c r="AD24" s="260"/>
      <c r="AE24" s="258"/>
      <c r="AF24" s="258"/>
      <c r="AG24" s="258"/>
      <c r="AH24" s="258"/>
      <c r="AI24" s="258"/>
      <c r="AJ24" s="258"/>
    </row>
    <row r="25" spans="1:36" x14ac:dyDescent="0.3">
      <c r="A25" s="110" t="s">
        <v>55</v>
      </c>
      <c r="B25" s="99" t="s">
        <v>515</v>
      </c>
      <c r="C25" s="100"/>
      <c r="D25" s="100"/>
      <c r="E25" s="100"/>
      <c r="F25" s="24"/>
      <c r="G25" s="24"/>
      <c r="H25" s="109" t="b">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76" t="s">
        <v>266</v>
      </c>
      <c r="T25" s="440" t="s">
        <v>72</v>
      </c>
      <c r="U25" s="440"/>
      <c r="V25" s="440" t="s">
        <v>374</v>
      </c>
      <c r="W25" s="83" t="s">
        <v>378</v>
      </c>
      <c r="X25" s="83"/>
      <c r="Y25" s="46" t="s">
        <v>163</v>
      </c>
      <c r="Z25" s="259">
        <f t="shared" si="2"/>
        <v>0</v>
      </c>
      <c r="AA25" s="260"/>
      <c r="AB25" s="260"/>
      <c r="AC25" s="260"/>
      <c r="AD25" s="260"/>
      <c r="AE25" s="258"/>
      <c r="AF25" s="258"/>
      <c r="AG25" s="258"/>
      <c r="AH25" s="258"/>
      <c r="AI25" s="258"/>
      <c r="AJ25" s="258"/>
    </row>
    <row r="26" spans="1:36" ht="27.6"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166" t="s">
        <v>266</v>
      </c>
      <c r="T26" s="441" t="s">
        <v>72</v>
      </c>
      <c r="U26" s="443">
        <v>43760</v>
      </c>
      <c r="V26" s="445" t="s">
        <v>374</v>
      </c>
      <c r="W26" s="83" t="s">
        <v>378</v>
      </c>
      <c r="X26" s="83"/>
      <c r="Y26" s="46" t="s">
        <v>166</v>
      </c>
      <c r="Z26" s="259">
        <f t="shared" ca="1" si="2"/>
        <v>1</v>
      </c>
      <c r="AA26" s="260">
        <v>43760</v>
      </c>
      <c r="AB26" s="260">
        <f t="shared" ref="AB26:AB27" ca="1" si="4">TODAY()</f>
        <v>44144</v>
      </c>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166" t="s">
        <v>266</v>
      </c>
      <c r="T27" s="441" t="s">
        <v>72</v>
      </c>
      <c r="U27" s="444">
        <v>43608</v>
      </c>
      <c r="V27" s="440" t="s">
        <v>374</v>
      </c>
      <c r="W27" s="83" t="s">
        <v>378</v>
      </c>
      <c r="X27" s="83"/>
      <c r="Y27" s="46" t="s">
        <v>193</v>
      </c>
      <c r="Z27" s="259">
        <f t="shared" ca="1" si="2"/>
        <v>1.4166666666666667</v>
      </c>
      <c r="AA27" s="260">
        <v>43608</v>
      </c>
      <c r="AB27" s="260">
        <f t="shared" ca="1" si="4"/>
        <v>44144</v>
      </c>
      <c r="AC27" s="260"/>
      <c r="AD27" s="260"/>
      <c r="AE27" s="258"/>
      <c r="AF27" s="258"/>
      <c r="AG27" s="258"/>
      <c r="AH27" s="258"/>
      <c r="AI27" s="258"/>
      <c r="AJ27" s="258"/>
    </row>
    <row r="28" spans="1:36" ht="41.4" x14ac:dyDescent="0.3">
      <c r="A28" s="110" t="s">
        <v>59</v>
      </c>
      <c r="B28" s="99" t="s">
        <v>684</v>
      </c>
      <c r="C28" s="100"/>
      <c r="D28" s="100"/>
      <c r="E28" s="24" t="s">
        <v>77</v>
      </c>
      <c r="F28" s="24"/>
      <c r="G28" s="24"/>
      <c r="H28" s="109">
        <f>IF(C28&lt;&gt;"",'CBL Score Standard'!$D84,IF(D28&lt;&gt;"",SUM('CBL Score Standard'!$D84:$E84),IF(E28&lt;&gt;"",SUM('CBL Score Standard'!$D84:$F84),IF(F28&lt;&gt;"",SUM('CBL Score Standard'!$D84:$G84),IF(G28&lt;&gt;"",SUM('CBL Score Standard'!$D84:$H84,0))))))</f>
        <v>2.8571428571428571E-2</v>
      </c>
      <c r="K28" s="338"/>
      <c r="L28" s="338"/>
      <c r="M28" s="104" t="s">
        <v>6</v>
      </c>
      <c r="N28" s="36" t="s">
        <v>55</v>
      </c>
      <c r="O28" s="87" t="s">
        <v>194</v>
      </c>
      <c r="P28" s="153">
        <v>43544</v>
      </c>
      <c r="Q28" s="254" t="s">
        <v>649</v>
      </c>
      <c r="R28" s="254" t="s">
        <v>650</v>
      </c>
      <c r="S28" s="172" t="s">
        <v>266</v>
      </c>
      <c r="T28" s="442"/>
      <c r="U28" s="440"/>
      <c r="V28" s="440" t="s">
        <v>719</v>
      </c>
      <c r="W28" s="83" t="s">
        <v>378</v>
      </c>
      <c r="X28" s="83"/>
      <c r="Y28" s="46" t="s">
        <v>195</v>
      </c>
      <c r="Z28" s="259">
        <f t="shared" si="2"/>
        <v>0</v>
      </c>
      <c r="AA28" s="260"/>
      <c r="AB28" s="260"/>
      <c r="AC28" s="260"/>
      <c r="AD28" s="260"/>
      <c r="AE28" s="258"/>
      <c r="AF28" s="258"/>
      <c r="AG28" s="258"/>
      <c r="AH28" s="258"/>
      <c r="AI28" s="258"/>
      <c r="AJ28" s="258"/>
    </row>
    <row r="29" spans="1:36" ht="27.6" x14ac:dyDescent="0.3">
      <c r="A29" s="110" t="s">
        <v>59</v>
      </c>
      <c r="B29" s="99" t="s">
        <v>683</v>
      </c>
      <c r="C29" s="100"/>
      <c r="D29" s="1006"/>
      <c r="E29" s="24" t="s">
        <v>77</v>
      </c>
      <c r="F29" s="24"/>
      <c r="G29" s="24"/>
      <c r="H29" s="109">
        <f>IF(C29&lt;&gt;"",'CBL Score Standard'!$D85,IF(D29&lt;&gt;"",SUM('CBL Score Standard'!$D85:$E85),IF(E29&lt;&gt;"",SUM('CBL Score Standard'!$D85:$F85),IF(F29&lt;&gt;"",SUM('CBL Score Standard'!$D85:$G85),IF(G29&lt;&gt;"",SUM('CBL Score Standard'!$D85:$H85,0))))))</f>
        <v>2.8571428571428571E-2</v>
      </c>
      <c r="K29" s="338"/>
      <c r="L29" s="338"/>
      <c r="M29" s="104" t="s">
        <v>6</v>
      </c>
      <c r="N29" s="36" t="s">
        <v>55</v>
      </c>
      <c r="O29" s="87" t="s">
        <v>196</v>
      </c>
      <c r="P29" s="149" t="s">
        <v>145</v>
      </c>
      <c r="Q29" s="254" t="s">
        <v>651</v>
      </c>
      <c r="R29" s="254" t="s">
        <v>652</v>
      </c>
      <c r="S29" s="173" t="s">
        <v>266</v>
      </c>
      <c r="T29" s="440"/>
      <c r="U29" s="440"/>
      <c r="V29" s="440" t="s">
        <v>374</v>
      </c>
      <c r="W29" s="83" t="s">
        <v>377</v>
      </c>
      <c r="X29" s="83" t="s">
        <v>377</v>
      </c>
      <c r="Y29" s="81" t="s">
        <v>197</v>
      </c>
      <c r="Z29" s="259">
        <f t="shared" ca="1" si="2"/>
        <v>1.5833333333333333</v>
      </c>
      <c r="AA29" s="260">
        <v>43558</v>
      </c>
      <c r="AB29" s="260">
        <f ca="1">TODAY()</f>
        <v>44144</v>
      </c>
      <c r="AC29" s="260"/>
      <c r="AD29" s="260"/>
      <c r="AE29" s="258"/>
      <c r="AF29" s="258"/>
      <c r="AG29" s="258"/>
      <c r="AH29" s="258"/>
      <c r="AI29" s="258"/>
      <c r="AJ29" s="258"/>
    </row>
    <row r="30" spans="1:36" ht="27.6" x14ac:dyDescent="0.3">
      <c r="A30" s="110" t="s">
        <v>149</v>
      </c>
      <c r="B30" s="99" t="s">
        <v>149</v>
      </c>
      <c r="C30" s="24"/>
      <c r="D30" s="24"/>
      <c r="E30" s="24" t="s">
        <v>77</v>
      </c>
      <c r="F30" s="24"/>
      <c r="G30" s="24"/>
      <c r="H30" s="109">
        <f>IF(C30&lt;&gt;"",'CBL Score Standard'!$D86,IF(D30&lt;&gt;"",SUM('CBL Score Standard'!$D86:$E86),IF(E30&lt;&gt;"",SUM('CBL Score Standard'!$D86:$F86),IF(F30&lt;&gt;"",SUM('CBL Score Standard'!$D86:$G86),IF(G30&lt;&gt;"",SUM('CBL Score Standard'!$D86:$H86,0))))))</f>
        <v>0.16709956709956711</v>
      </c>
      <c r="K30" s="338"/>
      <c r="L30" s="338"/>
      <c r="M30" s="104" t="s">
        <v>6</v>
      </c>
      <c r="N30" s="36" t="s">
        <v>55</v>
      </c>
      <c r="O30" s="87" t="s">
        <v>198</v>
      </c>
      <c r="P30" s="151"/>
      <c r="Q30" s="152" t="s">
        <v>199</v>
      </c>
      <c r="R30" s="79" t="s">
        <v>200</v>
      </c>
      <c r="S30" s="173" t="s">
        <v>266</v>
      </c>
      <c r="T30" s="440"/>
      <c r="U30" s="440"/>
      <c r="V30" s="440" t="s">
        <v>374</v>
      </c>
      <c r="W30" s="83" t="s">
        <v>377</v>
      </c>
      <c r="X30" s="83" t="s">
        <v>377</v>
      </c>
      <c r="Y30" s="81" t="s">
        <v>201</v>
      </c>
      <c r="Z30" s="259">
        <f t="shared" ca="1" si="2"/>
        <v>1.6666666666666667</v>
      </c>
      <c r="AA30" s="260">
        <v>43508</v>
      </c>
      <c r="AB30" s="260">
        <f t="shared" ref="AB30:AB31" ca="1" si="5">TODAY()</f>
        <v>44144</v>
      </c>
      <c r="AC30" s="260"/>
      <c r="AD30" s="260"/>
      <c r="AE30" s="258"/>
      <c r="AF30" s="258"/>
      <c r="AG30" s="258"/>
      <c r="AH30" s="258"/>
      <c r="AI30" s="258"/>
      <c r="AJ30" s="258"/>
    </row>
    <row r="31" spans="1:36" ht="27.6"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166" t="s">
        <v>266</v>
      </c>
      <c r="T31" s="441" t="s">
        <v>72</v>
      </c>
      <c r="U31" s="444">
        <v>43629</v>
      </c>
      <c r="V31" s="440" t="s">
        <v>374</v>
      </c>
      <c r="W31" s="83" t="s">
        <v>378</v>
      </c>
      <c r="X31" s="83" t="s">
        <v>378</v>
      </c>
      <c r="Y31" s="49" t="s">
        <v>203</v>
      </c>
      <c r="Z31" s="259">
        <f t="shared" ca="1" si="2"/>
        <v>1.3333333333333333</v>
      </c>
      <c r="AA31" s="260">
        <v>43629</v>
      </c>
      <c r="AB31" s="260">
        <f t="shared" ca="1" si="5"/>
        <v>44144</v>
      </c>
      <c r="AC31" s="260"/>
      <c r="AD31" s="260"/>
      <c r="AE31" s="258"/>
      <c r="AF31" s="258"/>
      <c r="AG31" s="258"/>
      <c r="AH31" s="258"/>
      <c r="AI31" s="258"/>
      <c r="AJ31" s="258"/>
    </row>
    <row r="32" spans="1:36" ht="41.4" x14ac:dyDescent="0.3">
      <c r="A32" s="110" t="s">
        <v>31</v>
      </c>
      <c r="B32" s="99" t="s">
        <v>660</v>
      </c>
      <c r="C32" s="24"/>
      <c r="D32" s="24"/>
      <c r="E32" s="24" t="s">
        <v>77</v>
      </c>
      <c r="F32" s="24"/>
      <c r="G32" s="24"/>
      <c r="H32" s="109">
        <f>IF(C32&lt;&gt;"",'CBL Score Standard'!$D88,IF(D32&lt;&gt;"",SUM('CBL Score Standard'!$D88:$E88),IF(E32&lt;&gt;"",SUM('CBL Score Standard'!$D88:$F88),IF(F32&lt;&gt;"",SUM('CBL Score Standard'!$D88:$G88),IF(G32&lt;&gt;"",SUM('CBL Score Standard'!$D88:$H88,0))))))</f>
        <v>0.16709956709956711</v>
      </c>
      <c r="K32" s="338"/>
      <c r="L32" s="338"/>
      <c r="M32" s="104" t="s">
        <v>6</v>
      </c>
      <c r="N32" s="36" t="s">
        <v>56</v>
      </c>
      <c r="O32" s="87" t="s">
        <v>427</v>
      </c>
      <c r="P32" s="153">
        <v>43613</v>
      </c>
      <c r="Q32" s="152" t="s">
        <v>167</v>
      </c>
      <c r="R32" s="79" t="s">
        <v>204</v>
      </c>
      <c r="S32" s="166" t="s">
        <v>266</v>
      </c>
      <c r="T32" s="442" t="s">
        <v>72</v>
      </c>
      <c r="U32" s="999">
        <v>44048</v>
      </c>
      <c r="V32" s="440" t="s">
        <v>374</v>
      </c>
      <c r="W32" s="83" t="s">
        <v>378</v>
      </c>
      <c r="X32" s="83"/>
      <c r="Y32" s="46" t="s">
        <v>205</v>
      </c>
      <c r="Z32" s="259">
        <f t="shared" si="2"/>
        <v>0</v>
      </c>
      <c r="AA32" s="260"/>
      <c r="AB32" s="260"/>
      <c r="AC32" s="260"/>
      <c r="AD32" s="260"/>
      <c r="AE32" s="258"/>
      <c r="AF32" s="258"/>
      <c r="AG32" s="258"/>
      <c r="AH32" s="258"/>
      <c r="AI32" s="258"/>
      <c r="AJ32" s="258"/>
    </row>
    <row r="33" spans="1:36" ht="27.6" x14ac:dyDescent="0.3">
      <c r="A33" s="110" t="s">
        <v>31</v>
      </c>
      <c r="B33" s="99" t="s">
        <v>175</v>
      </c>
      <c r="C33" s="100"/>
      <c r="D33" s="24"/>
      <c r="E33" s="24" t="s">
        <v>77</v>
      </c>
      <c r="F33" s="24"/>
      <c r="G33" s="24"/>
      <c r="H33" s="109">
        <f>IF(C33&lt;&gt;"",'CBL Score Standard'!$D89,IF(D33&lt;&gt;"",SUM('CBL Score Standard'!$D89:$E89),IF(E33&lt;&gt;"",SUM('CBL Score Standard'!$D89:$F89),IF(F33&lt;&gt;"",SUM('CBL Score Standard'!$D89:$G89),IF(G33&lt;&gt;"",SUM('CBL Score Standard'!$D89:$H89,0))))))</f>
        <v>0.16709956709956711</v>
      </c>
      <c r="K33" s="338"/>
      <c r="L33" s="338"/>
      <c r="M33" s="104" t="s">
        <v>6</v>
      </c>
      <c r="N33" s="36" t="s">
        <v>0</v>
      </c>
      <c r="O33" s="87" t="s">
        <v>426</v>
      </c>
      <c r="P33" s="152" t="s">
        <v>145</v>
      </c>
      <c r="Q33" s="152" t="s">
        <v>206</v>
      </c>
      <c r="R33" s="79" t="s">
        <v>206</v>
      </c>
      <c r="S33" s="76" t="s">
        <v>266</v>
      </c>
      <c r="T33" s="440" t="s">
        <v>72</v>
      </c>
      <c r="U33" s="440"/>
      <c r="V33" s="440" t="s">
        <v>374</v>
      </c>
      <c r="W33" s="83" t="s">
        <v>378</v>
      </c>
      <c r="X33" s="83"/>
      <c r="Y33" s="41"/>
      <c r="Z33" s="259">
        <f t="shared" si="2"/>
        <v>0</v>
      </c>
      <c r="AA33" s="260"/>
      <c r="AB33" s="260"/>
      <c r="AC33" s="260"/>
      <c r="AD33" s="260"/>
      <c r="AE33" s="258"/>
      <c r="AF33" s="258"/>
      <c r="AG33" s="258"/>
      <c r="AH33" s="258"/>
      <c r="AI33" s="258"/>
      <c r="AJ33" s="258"/>
    </row>
    <row r="34" spans="1:36" ht="41.4" x14ac:dyDescent="0.3">
      <c r="A34" s="110" t="s">
        <v>46</v>
      </c>
      <c r="B34" s="99" t="s">
        <v>171</v>
      </c>
      <c r="C34" s="100"/>
      <c r="D34" s="24"/>
      <c r="E34" s="24" t="s">
        <v>77</v>
      </c>
      <c r="F34" s="24"/>
      <c r="G34" s="24"/>
      <c r="H34" s="109">
        <f>IF(C34&lt;&gt;"",'CBL Score Standard'!$D90,IF(D34&lt;&gt;"",SUM('CBL Score Standard'!$D90:$E90),IF(E34&lt;&gt;"",SUM('CBL Score Standard'!$D90:$F90),IF(F34&lt;&gt;"",SUM('CBL Score Standard'!$D90:$G90),IF(G34&lt;&gt;"",SUM('CBL Score Standard'!$D90:$H90,0))))))</f>
        <v>7.6190476190476183E-2</v>
      </c>
      <c r="K34" s="338"/>
      <c r="L34" s="338"/>
      <c r="M34" s="104" t="s">
        <v>6</v>
      </c>
      <c r="N34" s="36" t="s">
        <v>53</v>
      </c>
      <c r="O34" s="90" t="s">
        <v>371</v>
      </c>
      <c r="P34" s="152" t="s">
        <v>145</v>
      </c>
      <c r="Q34" s="152" t="s">
        <v>164</v>
      </c>
      <c r="R34" s="79" t="s">
        <v>207</v>
      </c>
      <c r="S34" s="173" t="s">
        <v>266</v>
      </c>
      <c r="T34" s="440"/>
      <c r="U34" s="440"/>
      <c r="V34" s="440" t="s">
        <v>719</v>
      </c>
      <c r="W34" s="83" t="s">
        <v>378</v>
      </c>
      <c r="X34" s="83"/>
      <c r="Y34" s="49" t="s">
        <v>208</v>
      </c>
      <c r="Z34" s="259">
        <f t="shared" si="2"/>
        <v>0</v>
      </c>
      <c r="AA34" s="260"/>
      <c r="AB34" s="260"/>
      <c r="AC34" s="260"/>
      <c r="AD34" s="260"/>
      <c r="AE34" s="258"/>
      <c r="AF34" s="258"/>
      <c r="AG34" s="258"/>
      <c r="AH34" s="258"/>
      <c r="AI34" s="258"/>
      <c r="AJ34" s="258"/>
    </row>
    <row r="35" spans="1:36"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76" t="s">
        <v>266</v>
      </c>
      <c r="T35" s="440" t="s">
        <v>72</v>
      </c>
      <c r="U35" s="440"/>
      <c r="V35" s="440" t="s">
        <v>374</v>
      </c>
      <c r="W35" s="83" t="s">
        <v>378</v>
      </c>
      <c r="X35" s="83"/>
      <c r="Y35" s="46"/>
      <c r="Z35" s="259">
        <f t="shared" si="2"/>
        <v>0</v>
      </c>
      <c r="AA35" s="260"/>
      <c r="AB35" s="260"/>
      <c r="AC35" s="260"/>
      <c r="AD35" s="260"/>
      <c r="AE35" s="258"/>
      <c r="AF35" s="258"/>
      <c r="AG35" s="258"/>
      <c r="AH35" s="258"/>
      <c r="AI35" s="258"/>
      <c r="AJ35" s="258"/>
    </row>
    <row r="36" spans="1:36" x14ac:dyDescent="0.3">
      <c r="A36" s="110" t="s">
        <v>54</v>
      </c>
      <c r="B36" s="99" t="s">
        <v>425</v>
      </c>
      <c r="C36" s="24"/>
      <c r="D36" s="24"/>
      <c r="E36" s="24" t="s">
        <v>77</v>
      </c>
      <c r="F36" s="24"/>
      <c r="G36" s="24"/>
      <c r="H36" s="109">
        <f>IF(C36&lt;&gt;"",'CBL Score Standard'!$D92,IF(D36&lt;&gt;"",SUM('CBL Score Standard'!$D92:$E92),IF(E36&lt;&gt;"",SUM('CBL Score Standard'!$D92:$F92),IF(F36&lt;&gt;"",SUM('CBL Score Standard'!$D92:$G92),IF(G36&lt;&gt;"",SUM('CBL Score Standard'!$D92:$H92,0))))))</f>
        <v>0.16709956709956711</v>
      </c>
      <c r="K36" s="3"/>
      <c r="L36" s="3"/>
      <c r="M36" s="3"/>
      <c r="N36" s="92"/>
      <c r="O36" s="3"/>
      <c r="P36" s="3"/>
      <c r="Q36" s="3"/>
      <c r="R36" s="3"/>
      <c r="S36" s="78"/>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t="s">
        <v>77</v>
      </c>
      <c r="F37" s="24"/>
      <c r="G37" s="24"/>
      <c r="H37" s="10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c r="E38" s="24" t="s">
        <v>77</v>
      </c>
      <c r="F38" s="24"/>
      <c r="G38" s="24"/>
      <c r="H38" s="109">
        <f>IF(C38&lt;&gt;"",'CBL Score Standard'!$D94,IF(D38&lt;&gt;"",SUM('CBL Score Standard'!$D94:$E94),IF(E38&lt;&gt;"",SUM('CBL Score Standard'!$D94:$F94),IF(F38&lt;&gt;"",SUM('CBL Score Standard'!$D94:$G94),IF(G38&lt;&gt;"",SUM('CBL Score Standard'!$D94:$H94,0))))))</f>
        <v>1.4285714285714285E-2</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333" t="s">
        <v>375</v>
      </c>
      <c r="X38" s="333" t="s">
        <v>376</v>
      </c>
      <c r="Y38" s="1196"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17"/>
      <c r="F39" s="24"/>
      <c r="G39" s="24"/>
      <c r="H39" s="109" t="b">
        <f>IF(C39&lt;&gt;"",'CBL Score Standard'!$D95,IF(D39&lt;&gt;"",SUM('CBL Score Standard'!$D95:$E95),IF(E39&lt;&gt;"",SUM('CBL Score Standard'!$D95:$F95),IF(F39&lt;&gt;"",SUM('CBL Score Standard'!$D95:$G95),IF(G39&lt;&gt;"",SUM('CBL Score Standard'!$D95:$H95,0))))))</f>
        <v>0</v>
      </c>
      <c r="K39" s="1197"/>
      <c r="L39" s="1197"/>
      <c r="M39" s="1183"/>
      <c r="N39" s="1190"/>
      <c r="O39" s="1185"/>
      <c r="P39" s="148" t="s">
        <v>141</v>
      </c>
      <c r="Q39" s="144"/>
      <c r="R39" s="144"/>
      <c r="S39" s="1210"/>
      <c r="T39" s="1191"/>
      <c r="U39" s="1191"/>
      <c r="V39" s="119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337" t="s">
        <v>142</v>
      </c>
      <c r="L40" s="337" t="s">
        <v>143</v>
      </c>
      <c r="M40" s="104" t="s">
        <v>7</v>
      </c>
      <c r="N40" s="36" t="s">
        <v>56</v>
      </c>
      <c r="O40" s="87" t="s">
        <v>663</v>
      </c>
      <c r="P40" s="149" t="s">
        <v>145</v>
      </c>
      <c r="Q40" s="152" t="s">
        <v>212</v>
      </c>
      <c r="R40" s="79" t="s">
        <v>213</v>
      </c>
      <c r="S40" s="166" t="s">
        <v>266</v>
      </c>
      <c r="T40" s="447" t="s">
        <v>72</v>
      </c>
      <c r="U40" s="449">
        <v>44029</v>
      </c>
      <c r="V40" s="450" t="s">
        <v>374</v>
      </c>
      <c r="W40" s="83" t="s">
        <v>378</v>
      </c>
      <c r="X40" s="83"/>
      <c r="Y40" s="81" t="s">
        <v>214</v>
      </c>
      <c r="Z40" s="259">
        <f t="shared" ref="Z40:Z55" ca="1" si="6">DATEDIF(AA40,AB40,"m")/12+DATEDIF(AC40,AD40,"m")/12+DATEDIF(AE40,AF40,"m")/12+DATEDIF(AG40,AH40,"m")/12+DATEDIF(AI40,AJ40,"m")/12</f>
        <v>1</v>
      </c>
      <c r="AA40" s="260">
        <v>43752</v>
      </c>
      <c r="AB40" s="260">
        <f t="shared" ref="AB40:AB43" ca="1" si="7">TODAY()</f>
        <v>44144</v>
      </c>
      <c r="AC40" s="260"/>
      <c r="AD40" s="260"/>
      <c r="AE40" s="258"/>
      <c r="AF40" s="258"/>
      <c r="AG40" s="258"/>
      <c r="AH40" s="258"/>
      <c r="AI40" s="258"/>
      <c r="AJ40" s="258"/>
    </row>
    <row r="41" spans="1:36" ht="41.4"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166" t="s">
        <v>266</v>
      </c>
      <c r="T41" s="448"/>
      <c r="U41" s="449">
        <v>43752</v>
      </c>
      <c r="V41" s="450" t="s">
        <v>374</v>
      </c>
      <c r="W41" s="83" t="s">
        <v>378</v>
      </c>
      <c r="X41" s="83"/>
      <c r="Y41" s="81" t="s">
        <v>216</v>
      </c>
      <c r="Z41" s="259">
        <f t="shared" ca="1" si="6"/>
        <v>1</v>
      </c>
      <c r="AA41" s="260">
        <v>43752</v>
      </c>
      <c r="AB41" s="260">
        <f t="shared" ca="1" si="7"/>
        <v>44144</v>
      </c>
      <c r="AC41" s="260"/>
      <c r="AD41" s="260"/>
      <c r="AE41" s="258"/>
      <c r="AF41" s="258"/>
      <c r="AG41" s="258"/>
      <c r="AH41" s="258"/>
      <c r="AI41" s="258"/>
      <c r="AJ41" s="258"/>
    </row>
    <row r="42" spans="1:36" ht="12.75" customHeight="1"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166" t="s">
        <v>266</v>
      </c>
      <c r="T42" s="447" t="s">
        <v>72</v>
      </c>
      <c r="U42" s="449">
        <v>43753</v>
      </c>
      <c r="V42" s="450" t="s">
        <v>374</v>
      </c>
      <c r="W42" s="83" t="s">
        <v>378</v>
      </c>
      <c r="X42" s="83"/>
      <c r="Y42" s="52" t="s">
        <v>249</v>
      </c>
      <c r="Z42" s="259">
        <f t="shared" ca="1" si="6"/>
        <v>1</v>
      </c>
      <c r="AA42" s="260">
        <v>43766</v>
      </c>
      <c r="AB42" s="260">
        <f t="shared" ca="1" si="7"/>
        <v>44144</v>
      </c>
      <c r="AC42" s="260"/>
      <c r="AD42" s="260"/>
      <c r="AE42" s="258"/>
      <c r="AF42" s="258"/>
      <c r="AG42" s="258"/>
      <c r="AH42" s="258"/>
      <c r="AI42" s="258"/>
      <c r="AJ42" s="258"/>
    </row>
    <row r="43" spans="1:36" ht="55.2" x14ac:dyDescent="0.3">
      <c r="A43" s="110" t="s">
        <v>0</v>
      </c>
      <c r="B43" s="99" t="s">
        <v>426</v>
      </c>
      <c r="C43" s="100"/>
      <c r="D43" s="24"/>
      <c r="E43" s="24" t="s">
        <v>77</v>
      </c>
      <c r="F43" s="24"/>
      <c r="G43" s="24"/>
      <c r="H43" s="109">
        <f>IF(C43&lt;&gt;"",'CBL Score Standard'!$D99,IF(D43&lt;&gt;"",SUM('CBL Score Standard'!$D99:$E99),IF(E43&lt;&gt;"",SUM('CBL Score Standard'!$D99:$F99),IF(F43&lt;&gt;"",SUM('CBL Score Standard'!$D99:$G99),IF(G43&lt;&gt;"",SUM('CBL Score Standard'!$D99:$H99,0))))))</f>
        <v>7.6190476190476183E-2</v>
      </c>
      <c r="K43" s="338"/>
      <c r="L43" s="338"/>
      <c r="M43" s="104" t="s">
        <v>7</v>
      </c>
      <c r="N43" s="36" t="s">
        <v>55</v>
      </c>
      <c r="O43" s="87" t="s">
        <v>448</v>
      </c>
      <c r="P43" s="151"/>
      <c r="Q43" s="254" t="s">
        <v>655</v>
      </c>
      <c r="R43" s="254" t="s">
        <v>656</v>
      </c>
      <c r="S43" s="76" t="s">
        <v>266</v>
      </c>
      <c r="T43" s="448" t="s">
        <v>72</v>
      </c>
      <c r="U43" s="449">
        <v>43753</v>
      </c>
      <c r="V43" s="450" t="s">
        <v>374</v>
      </c>
      <c r="W43" s="83" t="s">
        <v>377</v>
      </c>
      <c r="X43" s="83"/>
      <c r="Y43" s="49" t="s">
        <v>219</v>
      </c>
      <c r="Z43" s="259">
        <f t="shared" ca="1" si="6"/>
        <v>1</v>
      </c>
      <c r="AA43" s="260">
        <v>43753</v>
      </c>
      <c r="AB43" s="260">
        <f t="shared" ca="1" si="7"/>
        <v>44144</v>
      </c>
      <c r="AC43" s="260"/>
      <c r="AD43" s="260"/>
      <c r="AE43" s="258"/>
      <c r="AF43" s="258"/>
      <c r="AG43" s="258"/>
      <c r="AH43" s="258"/>
      <c r="AI43" s="258"/>
      <c r="AJ43" s="258"/>
    </row>
    <row r="44" spans="1:36" ht="26.4" x14ac:dyDescent="0.3">
      <c r="A44" s="110" t="s">
        <v>41</v>
      </c>
      <c r="B44" s="99" t="s">
        <v>450</v>
      </c>
      <c r="C44" s="24"/>
      <c r="D44" s="24"/>
      <c r="E44" s="24" t="s">
        <v>77</v>
      </c>
      <c r="F44" s="24"/>
      <c r="G44" s="24"/>
      <c r="H44" s="109">
        <f>IF(C44&lt;&gt;"",'CBL Score Standard'!$D100,IF(D44&lt;&gt;"",SUM('CBL Score Standard'!$D100:$E100),IF(E44&lt;&gt;"",SUM('CBL Score Standard'!$D100:$F100),IF(F44&lt;&gt;"",SUM('CBL Score Standard'!$D100:$G100),IF(G44&lt;&gt;"",SUM('CBL Score Standard'!$D100:$H100,0))))))</f>
        <v>0.16709956709956711</v>
      </c>
      <c r="K44" s="338"/>
      <c r="L44" s="338"/>
      <c r="M44" s="104" t="s">
        <v>7</v>
      </c>
      <c r="N44" s="36" t="s">
        <v>55</v>
      </c>
      <c r="O44" s="87" t="s">
        <v>185</v>
      </c>
      <c r="P44" s="149" t="s">
        <v>145</v>
      </c>
      <c r="Q44" s="254" t="s">
        <v>220</v>
      </c>
      <c r="R44" s="254" t="s">
        <v>270</v>
      </c>
      <c r="S44" s="166" t="s">
        <v>266</v>
      </c>
      <c r="T44" s="448"/>
      <c r="U44" s="446"/>
      <c r="V44" s="446" t="s">
        <v>374</v>
      </c>
      <c r="W44" s="83" t="s">
        <v>377</v>
      </c>
      <c r="X44" s="83"/>
      <c r="Y44" s="49" t="s">
        <v>186</v>
      </c>
      <c r="Z44" s="259">
        <f t="shared" si="6"/>
        <v>0</v>
      </c>
      <c r="AA44" s="260"/>
      <c r="AB44" s="260"/>
      <c r="AC44" s="260"/>
      <c r="AD44" s="260"/>
      <c r="AE44" s="258"/>
      <c r="AF44" s="258"/>
      <c r="AG44" s="258"/>
      <c r="AH44" s="258"/>
      <c r="AI44" s="258"/>
      <c r="AJ44" s="258"/>
    </row>
    <row r="45" spans="1:36" ht="27.6" x14ac:dyDescent="0.3">
      <c r="A45" s="110" t="s">
        <v>41</v>
      </c>
      <c r="B45" s="99" t="s">
        <v>178</v>
      </c>
      <c r="C45" s="100"/>
      <c r="D45" s="24"/>
      <c r="E45" s="24" t="s">
        <v>77</v>
      </c>
      <c r="F45" s="24"/>
      <c r="G45" s="24"/>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254" t="s">
        <v>657</v>
      </c>
      <c r="S45" s="166" t="s">
        <v>266</v>
      </c>
      <c r="T45" s="448" t="s">
        <v>72</v>
      </c>
      <c r="U45" s="446"/>
      <c r="V45" s="997" t="s">
        <v>374</v>
      </c>
      <c r="W45" s="83" t="s">
        <v>378</v>
      </c>
      <c r="X45" s="83"/>
      <c r="Y45" s="49" t="s">
        <v>186</v>
      </c>
      <c r="Z45" s="259">
        <f t="shared" si="6"/>
        <v>0</v>
      </c>
      <c r="AA45" s="260"/>
      <c r="AB45" s="260"/>
      <c r="AC45" s="260"/>
      <c r="AD45" s="260"/>
      <c r="AE45" s="258"/>
      <c r="AF45" s="258"/>
      <c r="AG45" s="258"/>
      <c r="AH45" s="258"/>
      <c r="AI45" s="258"/>
      <c r="AJ45" s="258"/>
    </row>
    <row r="46" spans="1:36" ht="28.8"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166" t="s">
        <v>266</v>
      </c>
      <c r="T46" s="447" t="s">
        <v>72</v>
      </c>
      <c r="U46" s="449">
        <v>43754</v>
      </c>
      <c r="V46" s="450" t="s">
        <v>374</v>
      </c>
      <c r="W46" s="83" t="s">
        <v>378</v>
      </c>
      <c r="X46" s="83"/>
      <c r="Y46" s="81" t="s">
        <v>222</v>
      </c>
      <c r="Z46" s="259">
        <f t="shared" ca="1" si="6"/>
        <v>1</v>
      </c>
      <c r="AA46" s="260">
        <v>43754</v>
      </c>
      <c r="AB46" s="260">
        <f ca="1">TODAY()</f>
        <v>44144</v>
      </c>
      <c r="AC46" s="260"/>
      <c r="AD46" s="260"/>
      <c r="AE46" s="258"/>
      <c r="AF46" s="258"/>
      <c r="AG46" s="258"/>
      <c r="AH46" s="258"/>
      <c r="AI46" s="258"/>
      <c r="AJ46" s="258"/>
    </row>
    <row r="47" spans="1:36" ht="27.6" x14ac:dyDescent="0.3">
      <c r="A47" s="110" t="s">
        <v>144</v>
      </c>
      <c r="B47" s="99" t="s">
        <v>372</v>
      </c>
      <c r="C47" s="24"/>
      <c r="D47" s="24"/>
      <c r="E47" s="24" t="s">
        <v>77</v>
      </c>
      <c r="F47" s="24"/>
      <c r="G47" s="24"/>
      <c r="H47" s="109">
        <f>IF(C47&lt;&gt;"",'CBL Score Standard'!$D103,IF(D47&lt;&gt;"",SUM('CBL Score Standard'!$D103:$E103),IF(E47&lt;&gt;"",SUM('CBL Score Standard'!$D103:$F103),IF(F47&lt;&gt;"",SUM('CBL Score Standard'!$D103:$G103),IF(G47&lt;&gt;"",SUM('CBL Score Standard'!$D103:$H103,0))))))</f>
        <v>0.16709956709956711</v>
      </c>
      <c r="K47" s="338"/>
      <c r="L47" s="338"/>
      <c r="M47" s="104" t="s">
        <v>7</v>
      </c>
      <c r="N47" s="36" t="s">
        <v>53</v>
      </c>
      <c r="O47" s="87" t="s">
        <v>223</v>
      </c>
      <c r="P47" s="153">
        <v>43621</v>
      </c>
      <c r="Q47" s="154" t="s">
        <v>224</v>
      </c>
      <c r="R47" s="155" t="s">
        <v>225</v>
      </c>
      <c r="S47" s="166" t="s">
        <v>266</v>
      </c>
      <c r="T47" s="448"/>
      <c r="U47" s="446"/>
      <c r="V47" s="446" t="s">
        <v>719</v>
      </c>
      <c r="W47" s="83" t="s">
        <v>378</v>
      </c>
      <c r="X47" s="83"/>
      <c r="Y47" s="55"/>
      <c r="Z47" s="259">
        <f t="shared" si="6"/>
        <v>0</v>
      </c>
      <c r="AA47" s="260"/>
      <c r="AB47" s="260"/>
      <c r="AC47" s="260"/>
      <c r="AD47" s="260"/>
      <c r="AE47" s="258"/>
      <c r="AF47" s="258"/>
      <c r="AG47" s="258"/>
      <c r="AH47" s="258"/>
      <c r="AI47" s="258"/>
      <c r="AJ47" s="258"/>
    </row>
    <row r="48" spans="1:36" ht="39.6" x14ac:dyDescent="0.3">
      <c r="A48" s="110" t="s">
        <v>144</v>
      </c>
      <c r="B48" s="99" t="s">
        <v>373</v>
      </c>
      <c r="C48" s="24"/>
      <c r="D48" s="24"/>
      <c r="E48" s="24" t="s">
        <v>77</v>
      </c>
      <c r="F48" s="24"/>
      <c r="G48" s="24"/>
      <c r="H48" s="109">
        <f>IF(C48&lt;&gt;"",'CBL Score Standard'!$D104,IF(D48&lt;&gt;"",SUM('CBL Score Standard'!$D104:$E104),IF(E48&lt;&gt;"",SUM('CBL Score Standard'!$D104:$F104),IF(F48&lt;&gt;"",SUM('CBL Score Standard'!$D104:$G104),IF(G48&lt;&gt;"",SUM('CBL Score Standard'!$D104:$H104,0))))))</f>
        <v>0.16709956709956711</v>
      </c>
      <c r="K48" s="338"/>
      <c r="L48" s="338"/>
      <c r="M48" s="104" t="s">
        <v>7</v>
      </c>
      <c r="N48" s="36" t="s">
        <v>53</v>
      </c>
      <c r="O48" s="87" t="s">
        <v>226</v>
      </c>
      <c r="P48" s="153">
        <v>43602</v>
      </c>
      <c r="Q48" s="154" t="s">
        <v>227</v>
      </c>
      <c r="R48" s="155" t="s">
        <v>228</v>
      </c>
      <c r="S48" s="166" t="s">
        <v>266</v>
      </c>
      <c r="T48" s="448"/>
      <c r="U48" s="446"/>
      <c r="V48" s="446" t="s">
        <v>719</v>
      </c>
      <c r="W48" s="83" t="s">
        <v>378</v>
      </c>
      <c r="X48" s="83"/>
      <c r="Y48" s="55"/>
      <c r="Z48" s="259">
        <f t="shared" si="6"/>
        <v>0</v>
      </c>
      <c r="AA48" s="260"/>
      <c r="AB48" s="260"/>
      <c r="AC48" s="260"/>
      <c r="AD48" s="260"/>
      <c r="AE48" s="258"/>
      <c r="AF48" s="258"/>
      <c r="AG48" s="258"/>
      <c r="AH48" s="258"/>
      <c r="AI48" s="258"/>
      <c r="AJ48" s="258"/>
    </row>
    <row r="49" spans="1:36" ht="27.6" x14ac:dyDescent="0.3">
      <c r="A49" s="110" t="s">
        <v>144</v>
      </c>
      <c r="B49" s="99" t="s">
        <v>452</v>
      </c>
      <c r="C49" s="24"/>
      <c r="D49" s="24"/>
      <c r="E49" s="24" t="s">
        <v>77</v>
      </c>
      <c r="F49" s="24"/>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9" t="s">
        <v>684</v>
      </c>
      <c r="P49" s="153">
        <v>43623</v>
      </c>
      <c r="Q49" s="154" t="s">
        <v>153</v>
      </c>
      <c r="R49" s="155" t="s">
        <v>156</v>
      </c>
      <c r="S49" s="166" t="s">
        <v>266</v>
      </c>
      <c r="T49" s="448" t="s">
        <v>72</v>
      </c>
      <c r="U49" s="446"/>
      <c r="V49" s="446"/>
      <c r="W49" s="83" t="s">
        <v>378</v>
      </c>
      <c r="X49" s="83"/>
      <c r="Y49" s="55"/>
      <c r="Z49" s="259">
        <f t="shared" si="6"/>
        <v>0</v>
      </c>
      <c r="AA49" s="260"/>
      <c r="AB49" s="260"/>
      <c r="AC49" s="260"/>
      <c r="AD49" s="260"/>
      <c r="AE49" s="258"/>
      <c r="AF49" s="258"/>
      <c r="AG49" s="258"/>
      <c r="AH49" s="258"/>
      <c r="AI49" s="258"/>
      <c r="AJ49" s="258"/>
    </row>
    <row r="50" spans="1:36" ht="27.6" x14ac:dyDescent="0.3">
      <c r="A50" s="110" t="s">
        <v>144</v>
      </c>
      <c r="B50" s="99" t="s">
        <v>517</v>
      </c>
      <c r="C50" s="24"/>
      <c r="D50" s="24"/>
      <c r="E50" s="24" t="s">
        <v>77</v>
      </c>
      <c r="F50" s="24"/>
      <c r="G50" s="24"/>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9" t="s">
        <v>683</v>
      </c>
      <c r="P50" s="153">
        <v>43623</v>
      </c>
      <c r="Q50" s="154" t="s">
        <v>153</v>
      </c>
      <c r="R50" s="155" t="s">
        <v>156</v>
      </c>
      <c r="S50" s="166" t="s">
        <v>266</v>
      </c>
      <c r="T50" s="448" t="s">
        <v>72</v>
      </c>
      <c r="U50" s="999">
        <v>44008</v>
      </c>
      <c r="V50" s="446" t="s">
        <v>374</v>
      </c>
      <c r="W50" s="83" t="s">
        <v>378</v>
      </c>
      <c r="X50" s="83"/>
      <c r="Y50" s="55"/>
      <c r="Z50" s="259">
        <f t="shared" si="6"/>
        <v>0</v>
      </c>
      <c r="AA50" s="260"/>
      <c r="AB50" s="260"/>
      <c r="AC50" s="260"/>
      <c r="AD50" s="260"/>
      <c r="AE50" s="258"/>
      <c r="AF50" s="258"/>
      <c r="AG50" s="258"/>
      <c r="AH50" s="258"/>
      <c r="AI50" s="258"/>
      <c r="AJ50" s="258"/>
    </row>
    <row r="51" spans="1:36" x14ac:dyDescent="0.3">
      <c r="A51" s="110" t="s">
        <v>144</v>
      </c>
      <c r="B51" s="99" t="s">
        <v>661</v>
      </c>
      <c r="C51" s="24"/>
      <c r="D51" s="24"/>
      <c r="E51" s="24" t="s">
        <v>77</v>
      </c>
      <c r="F51" s="24"/>
      <c r="G51" s="24"/>
      <c r="H51" s="109">
        <f>IF(C51&lt;&gt;"",'CBL Score Standard'!$D107,IF(D51&lt;&gt;"",SUM('CBL Score Standard'!$D107:$E107),IF(E51&lt;&gt;"",SUM('CBL Score Standard'!$D107:$F107),IF(F51&lt;&gt;"",SUM('CBL Score Standard'!$D107:$G107),IF(G51&lt;&gt;"",SUM('CBL Score Standard'!$D107:$H107,0))))))</f>
        <v>0.16709956709956711</v>
      </c>
      <c r="K51" s="338"/>
      <c r="L51" s="338"/>
      <c r="M51" s="104" t="s">
        <v>7</v>
      </c>
      <c r="N51" s="36" t="s">
        <v>56</v>
      </c>
      <c r="O51" s="89" t="s">
        <v>67</v>
      </c>
      <c r="P51" s="153"/>
      <c r="Q51" s="154"/>
      <c r="R51" s="155"/>
      <c r="S51" s="157" t="s">
        <v>266</v>
      </c>
      <c r="T51" s="448"/>
      <c r="U51" s="449">
        <v>43766</v>
      </c>
      <c r="V51" s="450" t="s">
        <v>374</v>
      </c>
      <c r="W51" s="83" t="s">
        <v>378</v>
      </c>
      <c r="X51" s="83"/>
      <c r="Y51" s="83"/>
      <c r="Z51" s="259">
        <f t="shared" ca="1" si="6"/>
        <v>1</v>
      </c>
      <c r="AA51" s="260">
        <v>43766</v>
      </c>
      <c r="AB51" s="260">
        <f ca="1">TODAY()</f>
        <v>44144</v>
      </c>
      <c r="AC51" s="260"/>
      <c r="AD51" s="260"/>
      <c r="AE51" s="258"/>
      <c r="AF51" s="258"/>
      <c r="AG51" s="258"/>
      <c r="AH51" s="258"/>
      <c r="AI51" s="258"/>
      <c r="AJ51" s="258"/>
    </row>
    <row r="52" spans="1:36" x14ac:dyDescent="0.3">
      <c r="A52" s="110" t="s">
        <v>144</v>
      </c>
      <c r="B52" s="99" t="s">
        <v>662</v>
      </c>
      <c r="C52" s="132"/>
      <c r="D52" s="117"/>
      <c r="E52" s="117" t="s">
        <v>77</v>
      </c>
      <c r="F52" s="24"/>
      <c r="G52" s="24"/>
      <c r="H52" s="109">
        <f>IF(C52&lt;&gt;"",'CBL Score Standard'!$D108,IF(D52&lt;&gt;"",SUM('CBL Score Standard'!$D108:$E108),IF(E52&lt;&gt;"",SUM('CBL Score Standard'!$D108:$F108),IF(F52&lt;&gt;"",SUM('CBL Score Standard'!$D108:$G108),IF(G52&lt;&gt;"",SUM('CBL Score Standard'!$D108:$H108,0))))))</f>
        <v>0.16709956709956711</v>
      </c>
      <c r="K52" s="338"/>
      <c r="L52" s="338"/>
      <c r="M52" s="104" t="s">
        <v>7</v>
      </c>
      <c r="N52" s="36" t="s">
        <v>55</v>
      </c>
      <c r="O52" s="89" t="s">
        <v>1</v>
      </c>
      <c r="P52" s="153"/>
      <c r="Q52" s="154"/>
      <c r="R52" s="155"/>
      <c r="S52" s="157" t="s">
        <v>266</v>
      </c>
      <c r="T52" s="448"/>
      <c r="U52" s="446"/>
      <c r="V52" s="446" t="s">
        <v>719</v>
      </c>
      <c r="W52" s="83" t="s">
        <v>378</v>
      </c>
      <c r="X52" s="83"/>
      <c r="Y52" s="83"/>
      <c r="Z52" s="259">
        <f t="shared" si="6"/>
        <v>0</v>
      </c>
      <c r="AA52" s="260"/>
      <c r="AB52" s="260"/>
      <c r="AC52" s="260"/>
      <c r="AD52" s="260"/>
      <c r="AE52" s="258"/>
      <c r="AF52" s="258"/>
      <c r="AG52" s="258"/>
      <c r="AH52" s="258"/>
      <c r="AI52" s="258"/>
      <c r="AJ52" s="258"/>
    </row>
    <row r="53" spans="1:36" ht="41.4" x14ac:dyDescent="0.3">
      <c r="A53" s="110" t="s">
        <v>144</v>
      </c>
      <c r="B53" s="99" t="s">
        <v>187</v>
      </c>
      <c r="C53" s="100"/>
      <c r="D53" s="24"/>
      <c r="E53" s="24" t="s">
        <v>77</v>
      </c>
      <c r="F53" s="24"/>
      <c r="G53" s="24"/>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55</v>
      </c>
      <c r="O53" s="89" t="s">
        <v>419</v>
      </c>
      <c r="P53" s="152" t="s">
        <v>145</v>
      </c>
      <c r="Q53" s="154" t="s">
        <v>420</v>
      </c>
      <c r="R53" s="155" t="s">
        <v>420</v>
      </c>
      <c r="S53" s="166" t="s">
        <v>266</v>
      </c>
      <c r="T53" s="448"/>
      <c r="U53" s="446"/>
      <c r="V53" s="446" t="s">
        <v>374</v>
      </c>
      <c r="W53" s="83" t="s">
        <v>378</v>
      </c>
      <c r="X53" s="83"/>
      <c r="Y53" s="55"/>
      <c r="Z53" s="259">
        <f t="shared" si="6"/>
        <v>0</v>
      </c>
      <c r="AA53" s="260"/>
      <c r="AB53" s="260"/>
      <c r="AC53" s="260"/>
      <c r="AD53" s="260"/>
      <c r="AE53" s="258"/>
      <c r="AF53" s="258"/>
      <c r="AG53" s="258"/>
      <c r="AH53" s="258"/>
      <c r="AI53" s="258"/>
      <c r="AJ53" s="258"/>
    </row>
    <row r="54" spans="1:36" ht="26.4" x14ac:dyDescent="0.3">
      <c r="A54" s="110" t="s">
        <v>144</v>
      </c>
      <c r="B54" s="99" t="s">
        <v>188</v>
      </c>
      <c r="C54" s="100"/>
      <c r="D54" s="24"/>
      <c r="E54" s="24" t="s">
        <v>77</v>
      </c>
      <c r="F54" s="24"/>
      <c r="G54" s="24"/>
      <c r="H54" s="109">
        <f>IF(C54&lt;&gt;"",'CBL Score Standard'!$D110,IF(D54&lt;&gt;"",SUM('CBL Score Standard'!$D110:$E110),IF(E54&lt;&gt;"",SUM('CBL Score Standard'!$D110:$F110),IF(F54&lt;&gt;"",SUM('CBL Score Standard'!$D110:$G110),IF(G54&lt;&gt;"",SUM('CBL Score Standard'!$D110:$H110,0))))))</f>
        <v>7.6190476190476183E-2</v>
      </c>
      <c r="K54" s="338"/>
      <c r="L54" s="338"/>
      <c r="M54" s="104" t="s">
        <v>7</v>
      </c>
      <c r="N54" s="36" t="s">
        <v>56</v>
      </c>
      <c r="O54" s="89" t="s">
        <v>421</v>
      </c>
      <c r="P54" s="152" t="s">
        <v>230</v>
      </c>
      <c r="Q54" s="154" t="s">
        <v>230</v>
      </c>
      <c r="R54" s="155" t="s">
        <v>230</v>
      </c>
      <c r="S54" s="166" t="s">
        <v>266</v>
      </c>
      <c r="T54" s="447" t="s">
        <v>72</v>
      </c>
      <c r="U54" s="449">
        <v>43763</v>
      </c>
      <c r="V54" s="450" t="s">
        <v>374</v>
      </c>
      <c r="W54" s="83" t="s">
        <v>378</v>
      </c>
      <c r="X54" s="83"/>
      <c r="Y54" s="41" t="s">
        <v>230</v>
      </c>
      <c r="Z54" s="259">
        <f t="shared" ca="1" si="6"/>
        <v>1</v>
      </c>
      <c r="AA54" s="260">
        <v>43766</v>
      </c>
      <c r="AB54" s="260">
        <f ca="1">TODAY()</f>
        <v>44144</v>
      </c>
      <c r="AC54" s="260"/>
      <c r="AD54" s="260"/>
      <c r="AE54" s="258"/>
      <c r="AF54" s="258"/>
      <c r="AG54" s="258"/>
      <c r="AH54" s="258"/>
      <c r="AI54" s="258"/>
      <c r="AJ54" s="258"/>
    </row>
    <row r="55" spans="1:36" customFormat="1" ht="27.6" x14ac:dyDescent="0.3">
      <c r="A55" s="110" t="s">
        <v>144</v>
      </c>
      <c r="B55" s="99" t="s">
        <v>189</v>
      </c>
      <c r="C55" s="100"/>
      <c r="D55" s="117"/>
      <c r="E55" s="117" t="s">
        <v>77</v>
      </c>
      <c r="F55" s="24"/>
      <c r="G55" s="24"/>
      <c r="H55" s="109">
        <f>IF(C55&lt;&gt;"",'CBL Score Standard'!$D111,IF(D55&lt;&gt;"",SUM('CBL Score Standard'!$D111:$E111),IF(E55&lt;&gt;"",SUM('CBL Score Standard'!$D111:$F111),IF(F55&lt;&gt;"",SUM('CBL Score Standard'!$D111:$G111),IF(G55&lt;&gt;"",SUM('CBL Score Standard'!$D111:$H111,0))))))</f>
        <v>3.8095238095238092E-2</v>
      </c>
      <c r="K55" s="339"/>
      <c r="L55" s="339"/>
      <c r="M55" s="104" t="s">
        <v>7</v>
      </c>
      <c r="N55" s="36" t="s">
        <v>54</v>
      </c>
      <c r="O55" s="89" t="s">
        <v>231</v>
      </c>
      <c r="P55" s="153">
        <v>43610</v>
      </c>
      <c r="Q55" s="152" t="s">
        <v>164</v>
      </c>
      <c r="R55" s="79" t="s">
        <v>165</v>
      </c>
      <c r="S55" s="76" t="s">
        <v>266</v>
      </c>
      <c r="T55" s="446"/>
      <c r="U55" s="446"/>
      <c r="V55" s="997" t="s">
        <v>374</v>
      </c>
      <c r="W55" s="83" t="s">
        <v>378</v>
      </c>
      <c r="X55" s="83"/>
      <c r="Y55" s="49" t="s">
        <v>232</v>
      </c>
      <c r="Z55" s="259">
        <f t="shared" si="6"/>
        <v>0</v>
      </c>
      <c r="AA55" s="260"/>
      <c r="AB55" s="260"/>
      <c r="AC55" s="260"/>
      <c r="AD55" s="260"/>
      <c r="AE55" s="258"/>
      <c r="AF55" s="258"/>
      <c r="AG55" s="258"/>
      <c r="AH55" s="258"/>
      <c r="AI55" s="258"/>
      <c r="AJ55" s="258"/>
    </row>
    <row r="56" spans="1:36" customFormat="1" x14ac:dyDescent="0.3">
      <c r="A56" s="110" t="s">
        <v>144</v>
      </c>
      <c r="B56" s="99" t="s">
        <v>190</v>
      </c>
      <c r="C56" s="100"/>
      <c r="D56" s="117"/>
      <c r="E56" s="117" t="s">
        <v>77</v>
      </c>
      <c r="F56" s="24"/>
      <c r="G56" s="24"/>
      <c r="H56" s="109">
        <f>IF(C56&lt;&gt;"",'CBL Score Standard'!$D112,IF(D56&lt;&gt;"",SUM('CBL Score Standard'!$D112:$E112),IF(E56&lt;&gt;"",SUM('CBL Score Standard'!$D112:$F112),IF(F56&lt;&gt;"",SUM('CBL Score Standard'!$D112:$G112),IF(G56&lt;&gt;"",SUM('CBL Score Standard'!$D112:$H112,0))))))</f>
        <v>3.8095238095238092E-2</v>
      </c>
      <c r="K56" s="3"/>
      <c r="L56" s="3"/>
      <c r="M56" s="3"/>
      <c r="N56" s="92"/>
      <c r="O56" s="3"/>
      <c r="P56" s="3"/>
      <c r="Q56" s="3"/>
      <c r="R56" s="3"/>
      <c r="S56" s="78"/>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129" t="s">
        <v>77</v>
      </c>
      <c r="F57" s="24"/>
      <c r="G57" s="24"/>
      <c r="H57" s="10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6"/>
      <c r="E58" s="117" t="s">
        <v>77</v>
      </c>
      <c r="F58" s="24"/>
      <c r="G58" s="24"/>
      <c r="H58" s="10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333" t="s">
        <v>375</v>
      </c>
      <c r="X58" s="333" t="s">
        <v>376</v>
      </c>
      <c r="Y58" s="1196"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32" t="s">
        <v>77</v>
      </c>
      <c r="F59" s="24"/>
      <c r="G59" s="24"/>
      <c r="H59" s="109">
        <f>IF(C59&lt;&gt;"",'CBL Score Standard'!$D115,IF(D59&lt;&gt;"",SUM('CBL Score Standard'!$D115:$E115),IF(E59&lt;&gt;"",SUM('CBL Score Standard'!$D115:$F115),IF(F59&lt;&gt;"",SUM('CBL Score Standard'!$D115:$G115),IF(G59&lt;&gt;"",SUM('CBL Score Standard'!$D115:$H115,0))))))</f>
        <v>1.4285714285714285E-2</v>
      </c>
      <c r="K59" s="1197"/>
      <c r="L59" s="1197"/>
      <c r="M59" s="1183"/>
      <c r="N59" s="1185"/>
      <c r="O59" s="1185"/>
      <c r="P59" s="148" t="s">
        <v>141</v>
      </c>
      <c r="Q59" s="144"/>
      <c r="R59" s="144"/>
      <c r="S59" s="1210"/>
      <c r="T59" s="1191"/>
      <c r="U59" s="1191"/>
      <c r="V59" s="119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t="s">
        <v>77</v>
      </c>
      <c r="E60" s="100"/>
      <c r="F60" s="24"/>
      <c r="G60" s="24"/>
      <c r="H60" s="109">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76"/>
      <c r="T60" s="83"/>
      <c r="U60" s="83"/>
      <c r="V60" s="83" t="str">
        <f t="shared" ref="V60:V67" si="8">IF(AND(W60="Y",X60="Y"),"Passed",IF(T60="M","Passed", ""))</f>
        <v/>
      </c>
      <c r="W60" s="83" t="s">
        <v>378</v>
      </c>
      <c r="X60" s="83"/>
      <c r="Y60" s="55"/>
      <c r="Z60" s="259">
        <f t="shared" ref="Z60:Z67" si="9">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76"/>
      <c r="T61" s="83"/>
      <c r="U61" s="83"/>
      <c r="V61" s="83" t="str">
        <f t="shared" si="8"/>
        <v/>
      </c>
      <c r="W61" s="83" t="s">
        <v>378</v>
      </c>
      <c r="X61" s="83"/>
      <c r="Y61" s="55"/>
      <c r="Z61" s="259">
        <f t="shared" si="9"/>
        <v>0</v>
      </c>
      <c r="AA61" s="260"/>
      <c r="AB61" s="260"/>
      <c r="AC61" s="260"/>
      <c r="AD61" s="260"/>
      <c r="AE61" s="258"/>
      <c r="AF61" s="258"/>
      <c r="AG61" s="258"/>
      <c r="AH61" s="258"/>
      <c r="AI61" s="258"/>
      <c r="AJ61" s="258"/>
    </row>
    <row r="62" spans="1:36" x14ac:dyDescent="0.3">
      <c r="A62" s="110" t="s">
        <v>56</v>
      </c>
      <c r="B62" s="99" t="s">
        <v>67</v>
      </c>
      <c r="C62" s="100"/>
      <c r="D62" s="100"/>
      <c r="E62" s="24" t="s">
        <v>77</v>
      </c>
      <c r="F62" s="24"/>
      <c r="G62" s="24"/>
      <c r="H62" s="109">
        <f>IF(C62&lt;&gt;"",'CBL Score Standard'!$D118,IF(D62&lt;&gt;"",SUM('CBL Score Standard'!$D118:$E118),IF(E62&lt;&gt;"",SUM('CBL Score Standard'!$D118:$F118),IF(F62&lt;&gt;"",SUM('CBL Score Standard'!$D118:$G118),IF(G62&lt;&gt;"",SUM('CBL Score Standard'!$D118:$H118,0))))))</f>
        <v>2.8571428571428571E-2</v>
      </c>
      <c r="K62" s="1207"/>
      <c r="L62" s="1207"/>
      <c r="M62" s="104" t="s">
        <v>8</v>
      </c>
      <c r="N62" s="36" t="s">
        <v>56</v>
      </c>
      <c r="O62" s="38" t="s">
        <v>237</v>
      </c>
      <c r="P62" s="58"/>
      <c r="Q62" s="56"/>
      <c r="R62" s="59"/>
      <c r="S62" s="76"/>
      <c r="T62" s="83"/>
      <c r="U62" s="83"/>
      <c r="V62" s="83" t="str">
        <f t="shared" si="8"/>
        <v/>
      </c>
      <c r="W62" s="83" t="s">
        <v>378</v>
      </c>
      <c r="X62" s="83"/>
      <c r="Y62" s="55"/>
      <c r="Z62" s="259">
        <f t="shared" si="9"/>
        <v>0</v>
      </c>
      <c r="AA62" s="260"/>
      <c r="AB62" s="260"/>
      <c r="AC62" s="260"/>
      <c r="AD62" s="260"/>
      <c r="AE62" s="258"/>
      <c r="AF62" s="258"/>
      <c r="AG62" s="258"/>
      <c r="AH62" s="258"/>
      <c r="AI62" s="258"/>
      <c r="AJ62" s="258"/>
    </row>
    <row r="63" spans="1:36" ht="12.75" customHeight="1" thickBot="1" x14ac:dyDescent="0.35">
      <c r="A63" s="111" t="s">
        <v>55</v>
      </c>
      <c r="B63" s="99" t="s">
        <v>1</v>
      </c>
      <c r="C63" s="1006"/>
      <c r="D63" s="100"/>
      <c r="E63" s="24" t="s">
        <v>77</v>
      </c>
      <c r="F63" s="24"/>
      <c r="G63" s="24"/>
      <c r="H63" s="109">
        <f>IF(C63&lt;&gt;"",'CBL Score Standard'!$D119,IF(D63&lt;&gt;"",SUM('CBL Score Standard'!$D119:$E119),IF(E63&lt;&gt;"",SUM('CBL Score Standard'!$D119:$F119),IF(F63&lt;&gt;"",SUM('CBL Score Standard'!$D119:$G119),IF(G63&lt;&gt;"",SUM('CBL Score Standard'!$D119:$H119,0))))))</f>
        <v>2.8571428571428571E-2</v>
      </c>
      <c r="K63" s="1207"/>
      <c r="L63" s="1207"/>
      <c r="M63" s="104" t="s">
        <v>8</v>
      </c>
      <c r="N63" s="36" t="s">
        <v>55</v>
      </c>
      <c r="O63" s="38" t="s">
        <v>238</v>
      </c>
      <c r="P63" s="58"/>
      <c r="Q63" s="56"/>
      <c r="R63" s="59"/>
      <c r="S63" s="76"/>
      <c r="T63" s="83"/>
      <c r="U63" s="83"/>
      <c r="V63" s="83" t="str">
        <f t="shared" si="8"/>
        <v/>
      </c>
      <c r="W63" s="83" t="s">
        <v>378</v>
      </c>
      <c r="X63" s="83"/>
      <c r="Y63" s="55"/>
      <c r="Z63" s="259">
        <f t="shared" si="9"/>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2.9333333333333331</v>
      </c>
      <c r="K64" s="1207"/>
      <c r="L64" s="1207"/>
      <c r="M64" s="104" t="s">
        <v>8</v>
      </c>
      <c r="N64" s="57" t="s">
        <v>53</v>
      </c>
      <c r="O64" s="38" t="s">
        <v>239</v>
      </c>
      <c r="P64" s="58"/>
      <c r="Q64" s="56"/>
      <c r="R64" s="59"/>
      <c r="S64" s="76"/>
      <c r="T64" s="83"/>
      <c r="U64" s="83"/>
      <c r="V64" s="83" t="str">
        <f t="shared" si="8"/>
        <v/>
      </c>
      <c r="W64" s="83" t="s">
        <v>378</v>
      </c>
      <c r="X64" s="83"/>
      <c r="Y64" s="55"/>
      <c r="Z64" s="259">
        <f t="shared" si="9"/>
        <v>0</v>
      </c>
      <c r="AA64" s="260"/>
      <c r="AB64" s="260"/>
      <c r="AC64" s="260"/>
      <c r="AD64" s="260"/>
      <c r="AE64" s="258"/>
      <c r="AF64" s="258"/>
      <c r="AG64" s="258"/>
      <c r="AH64" s="258"/>
      <c r="AI64" s="258"/>
      <c r="AJ64" s="258"/>
    </row>
    <row r="65" spans="1:36" ht="28.2" thickBot="1" x14ac:dyDescent="0.35">
      <c r="A65" s="112" t="s">
        <v>83</v>
      </c>
      <c r="B65" s="113"/>
      <c r="C65" s="134">
        <v>1</v>
      </c>
      <c r="D65" s="134">
        <v>1</v>
      </c>
      <c r="E65" s="134">
        <v>1</v>
      </c>
      <c r="F65" s="134">
        <v>0</v>
      </c>
      <c r="G65" s="134">
        <v>0</v>
      </c>
      <c r="H65" s="114">
        <v>0</v>
      </c>
      <c r="K65" s="1207"/>
      <c r="L65" s="1207"/>
      <c r="M65" s="104" t="s">
        <v>8</v>
      </c>
      <c r="N65" s="57" t="s">
        <v>59</v>
      </c>
      <c r="O65" s="38" t="s">
        <v>240</v>
      </c>
      <c r="P65" s="58"/>
      <c r="Q65" s="56"/>
      <c r="R65" s="59"/>
      <c r="S65" s="76"/>
      <c r="T65" s="83"/>
      <c r="U65" s="83"/>
      <c r="V65" s="83" t="str">
        <f t="shared" si="8"/>
        <v/>
      </c>
      <c r="W65" s="83" t="s">
        <v>378</v>
      </c>
      <c r="X65" s="83"/>
      <c r="Y65" s="55"/>
      <c r="Z65" s="259">
        <f t="shared" si="9"/>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3</v>
      </c>
      <c r="K66" s="1207"/>
      <c r="L66" s="1207"/>
      <c r="M66" s="104" t="s">
        <v>8</v>
      </c>
      <c r="N66" s="57" t="s">
        <v>55</v>
      </c>
      <c r="O66" s="38" t="s">
        <v>515</v>
      </c>
      <c r="P66" s="58"/>
      <c r="Q66" s="56"/>
      <c r="R66" s="59"/>
      <c r="S66" s="76"/>
      <c r="T66" s="83"/>
      <c r="U66" s="83"/>
      <c r="V66" s="83" t="str">
        <f t="shared" si="8"/>
        <v/>
      </c>
      <c r="W66" s="83" t="s">
        <v>378</v>
      </c>
      <c r="X66" s="83"/>
      <c r="Y66" s="55"/>
      <c r="Z66" s="259">
        <f t="shared" si="9"/>
        <v>0</v>
      </c>
      <c r="AA66" s="260"/>
      <c r="AB66" s="260"/>
      <c r="AC66" s="260"/>
      <c r="AD66" s="260"/>
      <c r="AE66" s="258"/>
      <c r="AF66" s="258"/>
      <c r="AG66" s="258"/>
      <c r="AH66" s="258"/>
      <c r="AI66" s="258"/>
      <c r="AJ66" s="258"/>
    </row>
    <row r="67" spans="1:36" ht="27.6" x14ac:dyDescent="0.3">
      <c r="C67" s="135"/>
      <c r="D67" s="135"/>
      <c r="E67" s="135"/>
      <c r="F67" s="135"/>
      <c r="G67" s="135"/>
      <c r="K67" s="1208"/>
      <c r="L67" s="1208"/>
      <c r="M67" s="104" t="s">
        <v>8</v>
      </c>
      <c r="N67" s="57" t="s">
        <v>149</v>
      </c>
      <c r="O67" s="38" t="s">
        <v>370</v>
      </c>
      <c r="P67" s="154" t="s">
        <v>145</v>
      </c>
      <c r="Q67" s="152" t="s">
        <v>217</v>
      </c>
      <c r="R67" s="79" t="s">
        <v>241</v>
      </c>
      <c r="S67" s="76"/>
      <c r="T67" s="83"/>
      <c r="U67" s="83"/>
      <c r="V67" s="83" t="str">
        <f t="shared" si="8"/>
        <v/>
      </c>
      <c r="W67" s="83" t="s">
        <v>378</v>
      </c>
      <c r="X67" s="83"/>
      <c r="Y67" s="46" t="s">
        <v>242</v>
      </c>
      <c r="Z67" s="259">
        <f t="shared" si="9"/>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78"/>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333" t="s">
        <v>375</v>
      </c>
      <c r="X70" s="333" t="s">
        <v>379</v>
      </c>
      <c r="Y70" s="1196"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19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76"/>
      <c r="T72" s="83"/>
      <c r="U72" s="83"/>
      <c r="V72" s="83" t="str">
        <f>IF(AND(W72="Y",X72="Y"),"Passed",IF(T72="M","Passed", ""))</f>
        <v/>
      </c>
      <c r="W72" s="83" t="s">
        <v>378</v>
      </c>
      <c r="X72" s="83"/>
      <c r="Y72" s="63"/>
      <c r="Z72" s="259">
        <f t="shared" ref="Z72:Z75" si="10">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76"/>
      <c r="T73" s="83"/>
      <c r="U73" s="83"/>
      <c r="V73" s="83" t="str">
        <f>IF(AND(W73="Y",X73="Y"),"Passed",IF(T73="M","Passed", ""))</f>
        <v/>
      </c>
      <c r="W73" s="83" t="s">
        <v>378</v>
      </c>
      <c r="X73" s="83"/>
      <c r="Y73" s="63"/>
      <c r="Z73" s="259">
        <f t="shared" si="10"/>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76"/>
      <c r="T74" s="83"/>
      <c r="U74" s="83"/>
      <c r="V74" s="83" t="str">
        <f>IF(AND(W74="Y",X74="Y"),"Passed",IF(T74="M","Passed", ""))</f>
        <v/>
      </c>
      <c r="W74" s="83" t="s">
        <v>378</v>
      </c>
      <c r="X74" s="83"/>
      <c r="Y74" s="63"/>
      <c r="Z74" s="259">
        <f t="shared" si="10"/>
        <v>0</v>
      </c>
      <c r="AA74" s="260"/>
      <c r="AB74" s="260"/>
      <c r="AC74" s="260"/>
      <c r="AD74" s="260"/>
      <c r="AE74" s="258"/>
      <c r="AF74" s="258"/>
      <c r="AG74" s="258"/>
      <c r="AH74" s="258"/>
      <c r="AI74" s="258"/>
      <c r="AJ74" s="258"/>
    </row>
    <row r="75" spans="1:36" ht="12.75" customHeight="1" x14ac:dyDescent="0.3">
      <c r="C75" s="135"/>
      <c r="D75" s="135"/>
      <c r="E75" s="135"/>
      <c r="F75" s="135"/>
      <c r="G75" s="135"/>
      <c r="K75" s="339"/>
      <c r="L75" s="339"/>
      <c r="M75" s="104" t="s">
        <v>9</v>
      </c>
      <c r="N75" s="57" t="s">
        <v>3</v>
      </c>
      <c r="O75" s="38" t="s">
        <v>246</v>
      </c>
      <c r="P75" s="60"/>
      <c r="Q75" s="61"/>
      <c r="R75" s="62"/>
      <c r="S75" s="76"/>
      <c r="T75" s="83"/>
      <c r="U75" s="83"/>
      <c r="V75" s="83" t="str">
        <f>IF(AND(W75="Y",X75="Y"),"Passed",IF(T75="M","Passed", ""))</f>
        <v/>
      </c>
      <c r="W75" s="83" t="s">
        <v>378</v>
      </c>
      <c r="X75" s="83"/>
      <c r="Y75" s="63"/>
      <c r="Z75" s="259">
        <f t="shared" si="10"/>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78"/>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78"/>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78"/>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78"/>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4:AA70"/>
  <customSheetViews>
    <customSheetView guid="{3F51B73C-8999-4BDD-B7BB-CFA8C5D5F118}" scale="85" showGridLines="0" fitToPage="1" showAutoFilter="1" hiddenColumns="1" topLeftCell="B1">
      <selection activeCell="K1" sqref="K1:AN1048576"/>
      <pageMargins left="0.25" right="0" top="0.25" bottom="0.25" header="0.3" footer="0"/>
      <pageSetup scale="34" fitToHeight="0" orientation="landscape" r:id="rId1"/>
      <autoFilter ref="A4:AA70"/>
    </customSheetView>
    <customSheetView guid="{61959E49-C4BC-41CB-B0BE-7EDA73DE356A}" showGridLines="0" fitToPage="1" showAutoFilter="1" hiddenColumns="1" topLeftCell="L34">
      <selection activeCell="X35" sqref="X35"/>
      <pageMargins left="0.25" right="0" top="0.25" bottom="0.25" header="0.3" footer="0"/>
      <pageSetup scale="34" fitToHeight="0" orientation="landscape" r:id="rId2"/>
      <autoFilter ref="A4:AB70"/>
    </customSheetView>
    <customSheetView guid="{9F775BAE-2403-40FE-95E3-B0411D9A7170}" showGridLines="0" fitToPage="1" showAutoFilter="1" hiddenColumns="1">
      <selection activeCell="C8" sqref="C8:G67"/>
      <pageMargins left="0.25" right="0" top="0.25" bottom="0.25" header="0.3" footer="0"/>
      <pageSetup scale="34" fitToHeight="0" orientation="landscape" r:id="rId3"/>
      <autoFilter ref="A4:AB70"/>
    </customSheetView>
    <customSheetView guid="{B9E7682A-072E-4CF9-AE10-B3ED27CB27F8}" showGridLines="0" fitToPage="1" showAutoFilter="1" hiddenColumns="1">
      <selection activeCell="C8" sqref="C8:G67"/>
      <pageMargins left="0.25" right="0" top="0.25" bottom="0.25" header="0.3" footer="0"/>
      <pageSetup scale="34" fitToHeight="0" orientation="landscape" r:id="rId4"/>
      <autoFilter ref="A4:AB70"/>
    </customSheetView>
    <customSheetView guid="{040B64FF-F135-4C7F-9498-A8399C10673D}" scale="85" showGridLines="0" fitToPage="1" showAutoFilter="1" hiddenColumns="1" topLeftCell="B1">
      <selection activeCell="K1" sqref="K1:AN1048576"/>
      <pageMargins left="0.25" right="0" top="0.25" bottom="0.25" header="0.3" footer="0"/>
      <pageSetup scale="34" fitToHeight="0" orientation="landscape" r:id="rId5"/>
      <autoFilter ref="A4:AA70"/>
    </customSheetView>
    <customSheetView guid="{6D9FC8F7-6352-4BF1-890A-27BF36FADC03}" scale="85" showGridLines="0" fitToPage="1" showAutoFilter="1" hiddenColumns="1" topLeftCell="B1">
      <selection activeCell="K1" sqref="K1:AN1048576"/>
      <pageMargins left="0.25" right="0" top="0.25" bottom="0.25" header="0.3" footer="0"/>
      <pageSetup scale="34" fitToHeight="0" orientation="landscape" r:id="rId6"/>
      <autoFilter ref="A4:AA70"/>
    </customSheetView>
  </customSheetViews>
  <mergeCells count="91">
    <mergeCell ref="AI70:AJ70"/>
    <mergeCell ref="AI38:AJ38"/>
    <mergeCell ref="Z58:Z59"/>
    <mergeCell ref="AA58:AB58"/>
    <mergeCell ref="AC58:AD58"/>
    <mergeCell ref="AE58:AF58"/>
    <mergeCell ref="AG58:AH58"/>
    <mergeCell ref="AI58:AJ58"/>
    <mergeCell ref="Z38:Z39"/>
    <mergeCell ref="AA38:AB38"/>
    <mergeCell ref="AC38:AD38"/>
    <mergeCell ref="AE38:AF38"/>
    <mergeCell ref="AG38:AH38"/>
    <mergeCell ref="AE70:AF70"/>
    <mergeCell ref="AG70:AH70"/>
    <mergeCell ref="AI2:AJ2"/>
    <mergeCell ref="Z17:Z18"/>
    <mergeCell ref="AA17:AB17"/>
    <mergeCell ref="AC17:AD17"/>
    <mergeCell ref="AE17:AF17"/>
    <mergeCell ref="AG17:AH17"/>
    <mergeCell ref="AI17:AJ17"/>
    <mergeCell ref="Z2:Z3"/>
    <mergeCell ref="AA2:AB2"/>
    <mergeCell ref="AC2:AD2"/>
    <mergeCell ref="AE2:AF2"/>
    <mergeCell ref="AG2:AH2"/>
    <mergeCell ref="K69:Y69"/>
    <mergeCell ref="K70:K71"/>
    <mergeCell ref="L70:L71"/>
    <mergeCell ref="M70:M71"/>
    <mergeCell ref="N70:N71"/>
    <mergeCell ref="O70:O71"/>
    <mergeCell ref="S70:S71"/>
    <mergeCell ref="T70:T71"/>
    <mergeCell ref="U70:U71"/>
    <mergeCell ref="V70:V71"/>
    <mergeCell ref="Y70:Y71"/>
    <mergeCell ref="Y17:Y18"/>
    <mergeCell ref="K37:Y37"/>
    <mergeCell ref="K38:K39"/>
    <mergeCell ref="L38:L39"/>
    <mergeCell ref="M38:M39"/>
    <mergeCell ref="N38:N39"/>
    <mergeCell ref="O38:O39"/>
    <mergeCell ref="S38:S39"/>
    <mergeCell ref="T38:T39"/>
    <mergeCell ref="U38:U39"/>
    <mergeCell ref="V38:V39"/>
    <mergeCell ref="Y38:Y39"/>
    <mergeCell ref="O17:O18"/>
    <mergeCell ref="S17:S18"/>
    <mergeCell ref="T17:T18"/>
    <mergeCell ref="U17:U18"/>
    <mergeCell ref="V17:V18"/>
    <mergeCell ref="K1:Y1"/>
    <mergeCell ref="K2:K3"/>
    <mergeCell ref="L2:L3"/>
    <mergeCell ref="M2:M3"/>
    <mergeCell ref="N2:N3"/>
    <mergeCell ref="O2:O3"/>
    <mergeCell ref="S2:S3"/>
    <mergeCell ref="T2:T3"/>
    <mergeCell ref="U2:U3"/>
    <mergeCell ref="V2:V3"/>
    <mergeCell ref="Y2:Y3"/>
    <mergeCell ref="Y4:Y5"/>
    <mergeCell ref="K16:Y16"/>
    <mergeCell ref="K17:K18"/>
    <mergeCell ref="L17:L18"/>
    <mergeCell ref="U58:U59"/>
    <mergeCell ref="V58:V59"/>
    <mergeCell ref="Y58:Y59"/>
    <mergeCell ref="K60:K67"/>
    <mergeCell ref="L60:L67"/>
    <mergeCell ref="A1:H1"/>
    <mergeCell ref="Z70:Z71"/>
    <mergeCell ref="AA70:AB70"/>
    <mergeCell ref="AC70:AD70"/>
    <mergeCell ref="M17:M18"/>
    <mergeCell ref="N17:N18"/>
    <mergeCell ref="A64:G64"/>
    <mergeCell ref="A66:G66"/>
    <mergeCell ref="K57:Y57"/>
    <mergeCell ref="K58:K59"/>
    <mergeCell ref="L58:L59"/>
    <mergeCell ref="M58:M59"/>
    <mergeCell ref="N58:N59"/>
    <mergeCell ref="O58:O59"/>
    <mergeCell ref="S58:S59"/>
    <mergeCell ref="T58:T59"/>
  </mergeCells>
  <conditionalFormatting sqref="C7:H7">
    <cfRule type="containsText" dxfId="1427" priority="37" operator="containsText" text="N/A">
      <formula>NOT(ISERROR(SEARCH("N/A",C7)))</formula>
    </cfRule>
    <cfRule type="containsText" dxfId="1426" priority="38" operator="containsText" text="Blank">
      <formula>NOT(ISERROR(SEARCH("Blank",C7)))</formula>
    </cfRule>
    <cfRule type="containsText" dxfId="1425" priority="39" operator="containsText" text="M">
      <formula>NOT(ISERROR(SEARCH("M",C7)))</formula>
    </cfRule>
  </conditionalFormatting>
  <conditionalFormatting sqref="E13">
    <cfRule type="containsText" dxfId="1424" priority="15" operator="containsText" text="N/A">
      <formula>NOT(ISERROR(SEARCH("N/A",E13)))</formula>
    </cfRule>
    <cfRule type="containsText" dxfId="1423" priority="16" operator="containsText" text="O">
      <formula>NOT(ISERROR(SEARCH("O",E13)))</formula>
    </cfRule>
    <cfRule type="containsText" dxfId="1422" priority="17" operator="containsText" text="M">
      <formula>NOT(ISERROR(SEARCH("M",E13)))</formula>
    </cfRule>
  </conditionalFormatting>
  <conditionalFormatting sqref="C46:G46">
    <cfRule type="containsText" dxfId="1421" priority="24" operator="containsText" text="O">
      <formula>NOT(ISERROR(SEARCH("O",C46)))</formula>
    </cfRule>
  </conditionalFormatting>
  <conditionalFormatting sqref="C46:G46">
    <cfRule type="containsText" dxfId="1420" priority="21" operator="containsText" text="N/A">
      <formula>NOT(ISERROR(SEARCH("N/A",C46)))</formula>
    </cfRule>
    <cfRule type="containsText" dxfId="1419" priority="22" operator="containsText" text="Blank">
      <formula>NOT(ISERROR(SEARCH("Blank",C46)))</formula>
    </cfRule>
    <cfRule type="containsText" dxfId="1418" priority="23" operator="containsText" text="M">
      <formula>NOT(ISERROR(SEARCH("M",C46)))</formula>
    </cfRule>
  </conditionalFormatting>
  <conditionalFormatting sqref="E12">
    <cfRule type="containsText" dxfId="1417" priority="18" operator="containsText" text="N/A">
      <formula>NOT(ISERROR(SEARCH("N/A",E12)))</formula>
    </cfRule>
    <cfRule type="containsText" dxfId="1416" priority="19" operator="containsText" text="O">
      <formula>NOT(ISERROR(SEARCH("O",E12)))</formula>
    </cfRule>
    <cfRule type="containsText" dxfId="1415" priority="20" operator="containsText" text="M">
      <formula>NOT(ISERROR(SEARCH("M",E12)))</formula>
    </cfRule>
  </conditionalFormatting>
  <conditionalFormatting sqref="Z4 Z51:Z55 Z40:Z43 Z45:Z49 Z19:Z35">
    <cfRule type="cellIs" dxfId="1414" priority="6" operator="greaterThan">
      <formula>0</formula>
    </cfRule>
  </conditionalFormatting>
  <conditionalFormatting sqref="Z5:Z14">
    <cfRule type="cellIs" dxfId="1413" priority="5" operator="greaterThan">
      <formula>0</formula>
    </cfRule>
  </conditionalFormatting>
  <conditionalFormatting sqref="Z60:Z67">
    <cfRule type="cellIs" dxfId="1412" priority="4" operator="greaterThan">
      <formula>0</formula>
    </cfRule>
  </conditionalFormatting>
  <conditionalFormatting sqref="Z72:Z75">
    <cfRule type="cellIs" dxfId="1411" priority="3" operator="greaterThan">
      <formula>0</formula>
    </cfRule>
  </conditionalFormatting>
  <conditionalFormatting sqref="Z50">
    <cfRule type="cellIs" dxfId="1410" priority="2" operator="greaterThan">
      <formula>0</formula>
    </cfRule>
  </conditionalFormatting>
  <conditionalFormatting sqref="Z44">
    <cfRule type="cellIs" dxfId="1409"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V1:V79">
      <formula1>"Passed, Failed, N/A"</formula1>
    </dataValidation>
    <dataValidation type="list" allowBlank="1" showInputMessage="1" showErrorMessage="1" sqref="W1:W79">
      <formula1>"Y, N"</formula1>
    </dataValidation>
  </dataValidations>
  <hyperlinks>
    <hyperlink ref="Y55" r:id="rId7"/>
    <hyperlink ref="Y45" r:id="rId8"/>
    <hyperlink ref="Y43" r:id="rId9"/>
    <hyperlink ref="Y42" r:id="rId10" display="http://collab.lge.com/main/x/j9smN"/>
    <hyperlink ref="Y41" r:id="rId11"/>
    <hyperlink ref="Y34" r:id="rId12"/>
    <hyperlink ref="Y31" r:id="rId13"/>
    <hyperlink ref="Y30" r:id="rId14"/>
    <hyperlink ref="Y22" r:id="rId15"/>
    <hyperlink ref="Y20" r:id="rId16"/>
    <hyperlink ref="Y19" r:id="rId17"/>
    <hyperlink ref="Y8" r:id="rId18"/>
    <hyperlink ref="Y7" r:id="rId19" display="http://collab.lge.com/main/x/AocBNg"/>
    <hyperlink ref="Y4" r:id="rId20" display="http://collab.lge.com/main/x/gOGHLw"/>
    <hyperlink ref="Y11" r:id="rId21"/>
    <hyperlink ref="Y44" r:id="rId22"/>
    <hyperlink ref="Y9" r:id="rId23"/>
    <hyperlink ref="Y40" r:id="rId24"/>
    <hyperlink ref="Y29" r:id="rId25"/>
    <hyperlink ref="Y46" r:id="rId26"/>
  </hyperlinks>
  <pageMargins left="0.25" right="0" top="0.25" bottom="0.25" header="0.3" footer="0"/>
  <pageSetup scale="34" fitToHeight="0" orientation="landscape" r:id="rId27"/>
  <drawing r:id="rId28"/>
  <legacyDrawing r:id="rId29"/>
  <controls>
    <mc:AlternateContent xmlns:mc="http://schemas.openxmlformats.org/markup-compatibility/2006">
      <mc:Choice Requires="x14">
        <control shapeId="8206" r:id="rId30" name="CommandButton1">
          <controlPr defaultSize="0" autoLine="0" r:id="rId31">
            <anchor moveWithCells="1">
              <from>
                <xdr:col>8</xdr:col>
                <xdr:colOff>358140</xdr:colOff>
                <xdr:row>29</xdr:row>
                <xdr:rowOff>91440</xdr:rowOff>
              </from>
              <to>
                <xdr:col>10</xdr:col>
                <xdr:colOff>22860</xdr:colOff>
                <xdr:row>30</xdr:row>
                <xdr:rowOff>83820</xdr:rowOff>
              </to>
            </anchor>
          </controlPr>
        </control>
      </mc:Choice>
      <mc:Fallback>
        <control shapeId="8206" r:id="rId30" name="CommandButton1"/>
      </mc:Fallback>
    </mc:AlternateContent>
    <mc:AlternateContent xmlns:mc="http://schemas.openxmlformats.org/markup-compatibility/2006">
      <mc:Choice Requires="x14">
        <control shapeId="8207" r:id="rId32" name="CommandButton2">
          <controlPr defaultSize="0" autoLine="0" r:id="rId33">
            <anchor moveWithCells="1">
              <from>
                <xdr:col>8</xdr:col>
                <xdr:colOff>137160</xdr:colOff>
                <xdr:row>70</xdr:row>
                <xdr:rowOff>0</xdr:rowOff>
              </from>
              <to>
                <xdr:col>9</xdr:col>
                <xdr:colOff>457200</xdr:colOff>
                <xdr:row>70</xdr:row>
                <xdr:rowOff>449580</xdr:rowOff>
              </to>
            </anchor>
          </controlPr>
        </control>
      </mc:Choice>
      <mc:Fallback>
        <control shapeId="8207" r:id="rId32" name="CommandButton2"/>
      </mc:Fallback>
    </mc:AlternateContent>
  </controls>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rgb="FF00B050"/>
  </sheetPr>
  <dimension ref="A1:AN196"/>
  <sheetViews>
    <sheetView showGridLines="0" topLeftCell="A52" zoomScale="70" zoomScaleNormal="70" workbookViewId="0">
      <selection activeCell="G70" sqref="G70"/>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15" bestFit="1" customWidth="1"/>
    <col min="20" max="20" width="7.5546875" customWidth="1"/>
    <col min="21" max="21" width="11" bestFit="1" customWidth="1"/>
    <col min="22" max="22" width="10.44140625" bestFit="1" customWidth="1"/>
    <col min="23" max="23" width="12.44140625" customWidth="1"/>
    <col min="24" max="24" width="15.109375" customWidth="1"/>
    <col min="25" max="25" width="36.5546875" bestFit="1" customWidth="1"/>
    <col min="41" max="16384" width="9.109375" style="3"/>
  </cols>
  <sheetData>
    <row r="1" spans="1:36" ht="23.4" x14ac:dyDescent="0.45">
      <c r="A1" s="1188" t="s">
        <v>82</v>
      </c>
      <c r="B1" s="1189"/>
      <c r="C1" s="1189"/>
      <c r="D1" s="1189"/>
      <c r="E1" s="1189"/>
      <c r="F1" s="1189"/>
      <c r="G1" s="1189"/>
      <c r="H1" s="1189"/>
      <c r="K1" s="1193" t="s">
        <v>132</v>
      </c>
      <c r="L1" s="1194"/>
      <c r="M1" s="1194"/>
      <c r="N1" s="1194"/>
      <c r="O1" s="1194"/>
      <c r="P1" s="1194"/>
      <c r="Q1" s="1194"/>
      <c r="R1" s="1194"/>
      <c r="S1" s="1229"/>
      <c r="T1" s="1194"/>
      <c r="U1" s="1194"/>
      <c r="V1" s="1194"/>
      <c r="W1" s="1194"/>
      <c r="X1" s="1194"/>
      <c r="Y1" s="1195"/>
      <c r="Z1" s="263"/>
      <c r="AA1" s="402"/>
      <c r="AB1" s="402"/>
      <c r="AC1" s="402"/>
      <c r="AD1" s="402"/>
      <c r="AE1" s="402"/>
      <c r="AF1" s="402"/>
      <c r="AG1" s="402"/>
      <c r="AH1" s="402"/>
      <c r="AI1" s="402"/>
      <c r="AJ1" s="402"/>
    </row>
    <row r="2" spans="1:36" ht="12.75" customHeight="1" x14ac:dyDescent="0.3">
      <c r="A2" s="98" t="s">
        <v>367</v>
      </c>
      <c r="B2" s="83" t="s">
        <v>267</v>
      </c>
      <c r="C2" s="3"/>
      <c r="D2" s="3"/>
      <c r="E2" s="3"/>
      <c r="F2" s="3"/>
      <c r="G2" s="3"/>
      <c r="H2" s="3"/>
      <c r="K2" s="1209" t="s">
        <v>133</v>
      </c>
      <c r="L2" s="1209" t="s">
        <v>91</v>
      </c>
      <c r="M2" s="1182" t="s">
        <v>75</v>
      </c>
      <c r="N2" s="1190" t="s">
        <v>134</v>
      </c>
      <c r="O2" s="1209" t="s">
        <v>135</v>
      </c>
      <c r="P2" s="415" t="s">
        <v>136</v>
      </c>
      <c r="Q2" s="415" t="s">
        <v>137</v>
      </c>
      <c r="R2" s="415" t="s">
        <v>138</v>
      </c>
      <c r="S2" s="1230" t="s">
        <v>139</v>
      </c>
      <c r="T2" s="1191" t="s">
        <v>344</v>
      </c>
      <c r="U2" s="1191" t="s">
        <v>342</v>
      </c>
      <c r="V2" s="1191" t="s">
        <v>343</v>
      </c>
      <c r="W2" s="404" t="s">
        <v>375</v>
      </c>
      <c r="X2" s="404"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42495</v>
      </c>
      <c r="C3" s="125"/>
      <c r="D3" s="3"/>
      <c r="E3" s="3"/>
      <c r="F3" s="3"/>
      <c r="G3" s="3"/>
      <c r="H3" s="3"/>
      <c r="K3" s="1197"/>
      <c r="L3" s="1197"/>
      <c r="M3" s="1183"/>
      <c r="N3" s="1185"/>
      <c r="O3" s="1197"/>
      <c r="P3" s="148" t="s">
        <v>141</v>
      </c>
      <c r="Q3" s="414"/>
      <c r="R3" s="414"/>
      <c r="S3" s="1230"/>
      <c r="T3" s="1191"/>
      <c r="U3" s="1191"/>
      <c r="V3" s="1191"/>
      <c r="W3" s="404"/>
      <c r="X3" s="404"/>
      <c r="Y3" s="1197"/>
      <c r="Z3" s="1187"/>
      <c r="AA3" s="400" t="s">
        <v>672</v>
      </c>
      <c r="AB3" s="400" t="s">
        <v>673</v>
      </c>
      <c r="AC3" s="400" t="s">
        <v>672</v>
      </c>
      <c r="AD3" s="400" t="s">
        <v>673</v>
      </c>
      <c r="AE3" s="400" t="s">
        <v>672</v>
      </c>
      <c r="AF3" s="400" t="s">
        <v>673</v>
      </c>
      <c r="AG3" s="400" t="s">
        <v>672</v>
      </c>
      <c r="AH3" s="400" t="s">
        <v>673</v>
      </c>
      <c r="AI3" s="400" t="s">
        <v>672</v>
      </c>
      <c r="AJ3" s="400" t="s">
        <v>673</v>
      </c>
    </row>
    <row r="4" spans="1:36" ht="12.75" customHeight="1" x14ac:dyDescent="0.3">
      <c r="A4" s="98" t="s">
        <v>368</v>
      </c>
      <c r="B4" s="124">
        <f ca="1">DATEDIF(B3,TODAY(),"D")/365</f>
        <v>4.5178082191780824</v>
      </c>
      <c r="C4" s="3"/>
      <c r="D4" s="3"/>
      <c r="E4" s="3"/>
      <c r="F4" s="3"/>
      <c r="G4" s="3"/>
      <c r="H4" s="3"/>
      <c r="K4" s="406" t="s">
        <v>142</v>
      </c>
      <c r="L4" s="406" t="s">
        <v>143</v>
      </c>
      <c r="M4" s="104" t="s">
        <v>5</v>
      </c>
      <c r="N4" s="93" t="s">
        <v>144</v>
      </c>
      <c r="O4" s="88" t="s">
        <v>372</v>
      </c>
      <c r="P4" s="149" t="s">
        <v>145</v>
      </c>
      <c r="Q4" s="149" t="s">
        <v>146</v>
      </c>
      <c r="R4" s="146" t="s">
        <v>147</v>
      </c>
      <c r="S4" s="50" t="s">
        <v>267</v>
      </c>
      <c r="T4" s="83"/>
      <c r="U4" s="83"/>
      <c r="V4" s="83" t="str">
        <f t="shared" ref="V4:V14" si="0">IF(AND(W4="Y",X4="Y"),"Passed",IF(T4="M","Passed", ""))</f>
        <v>Passed</v>
      </c>
      <c r="W4" s="83" t="s">
        <v>377</v>
      </c>
      <c r="X4" s="83" t="s">
        <v>377</v>
      </c>
      <c r="Y4" s="1227" t="s">
        <v>148</v>
      </c>
      <c r="Z4" s="259">
        <f t="shared" ref="Z4:Z14" si="1">DATEDIF(AA4,AB4,"m")/12+DATEDIF(AC4,AD4,"m")/12+DATEDIF(AE4,AF4,"m")/12+DATEDIF(AG4,AH4,"m")/12+DATEDIF(AI4,AJ4,"m")/12</f>
        <v>0</v>
      </c>
      <c r="AA4" s="260"/>
      <c r="AB4" s="260"/>
      <c r="AC4" s="260"/>
      <c r="AD4" s="260"/>
      <c r="AE4" s="258"/>
      <c r="AF4" s="258"/>
      <c r="AG4" s="258"/>
      <c r="AH4" s="258"/>
      <c r="AI4" s="258"/>
      <c r="AJ4" s="258"/>
    </row>
    <row r="5" spans="1:36" ht="12.75" customHeight="1" x14ac:dyDescent="0.3">
      <c r="A5" s="98" t="s">
        <v>387</v>
      </c>
      <c r="B5" s="124">
        <v>4</v>
      </c>
      <c r="C5" s="126"/>
      <c r="D5" s="3"/>
      <c r="E5" s="3"/>
      <c r="F5" s="3"/>
      <c r="G5" s="3"/>
      <c r="H5" s="3"/>
      <c r="K5" s="407"/>
      <c r="L5" s="407"/>
      <c r="M5" s="104" t="s">
        <v>5</v>
      </c>
      <c r="N5" s="93" t="s">
        <v>144</v>
      </c>
      <c r="O5" s="88" t="s">
        <v>373</v>
      </c>
      <c r="P5" s="150"/>
      <c r="Q5" s="151" t="s">
        <v>150</v>
      </c>
      <c r="R5" s="147" t="s">
        <v>151</v>
      </c>
      <c r="S5" s="50" t="s">
        <v>267</v>
      </c>
      <c r="T5" s="83"/>
      <c r="U5" s="83"/>
      <c r="V5" s="83" t="str">
        <f t="shared" si="0"/>
        <v>Passed</v>
      </c>
      <c r="W5" s="83" t="s">
        <v>377</v>
      </c>
      <c r="X5" s="83" t="s">
        <v>377</v>
      </c>
      <c r="Y5" s="1228"/>
      <c r="Z5" s="259">
        <f t="shared" ca="1" si="1"/>
        <v>4.166666666666667</v>
      </c>
      <c r="AA5" s="260">
        <v>42614</v>
      </c>
      <c r="AB5" s="260">
        <f ca="1">TODAY()</f>
        <v>44144</v>
      </c>
      <c r="AC5" s="260"/>
      <c r="AD5" s="260"/>
      <c r="AE5" s="258"/>
      <c r="AF5" s="258"/>
      <c r="AG5" s="258"/>
      <c r="AH5" s="258"/>
      <c r="AI5" s="258"/>
      <c r="AJ5" s="258"/>
    </row>
    <row r="6" spans="1:36" ht="15" thickBot="1" x14ac:dyDescent="0.35">
      <c r="A6" s="98" t="s">
        <v>388</v>
      </c>
      <c r="B6" s="124">
        <f ca="1">B4+B5</f>
        <v>8.5178082191780824</v>
      </c>
      <c r="C6" s="126"/>
      <c r="K6" s="407"/>
      <c r="L6" s="407"/>
      <c r="M6" s="104" t="s">
        <v>5</v>
      </c>
      <c r="N6" s="38" t="s">
        <v>149</v>
      </c>
      <c r="O6" s="65" t="s">
        <v>149</v>
      </c>
      <c r="P6" s="150"/>
      <c r="Q6" s="152" t="s">
        <v>150</v>
      </c>
      <c r="R6" s="79" t="s">
        <v>151</v>
      </c>
      <c r="S6" s="50" t="s">
        <v>267</v>
      </c>
      <c r="T6" s="83"/>
      <c r="U6" s="83"/>
      <c r="V6" s="83" t="str">
        <f t="shared" si="0"/>
        <v>Passed</v>
      </c>
      <c r="W6" s="83" t="s">
        <v>377</v>
      </c>
      <c r="X6" s="83" t="s">
        <v>377</v>
      </c>
      <c r="Y6" s="41" t="s">
        <v>152</v>
      </c>
      <c r="Z6" s="259">
        <f t="shared" ca="1" si="1"/>
        <v>4.166666666666667</v>
      </c>
      <c r="AA6" s="260">
        <v>42614</v>
      </c>
      <c r="AB6" s="260">
        <f ca="1">TODAY()</f>
        <v>44144</v>
      </c>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407"/>
      <c r="L7" s="407"/>
      <c r="M7" s="104" t="s">
        <v>5</v>
      </c>
      <c r="N7" s="127" t="s">
        <v>144</v>
      </c>
      <c r="O7" s="64" t="s">
        <v>452</v>
      </c>
      <c r="P7" s="150"/>
      <c r="Q7" s="149" t="s">
        <v>247</v>
      </c>
      <c r="R7" s="146" t="s">
        <v>154</v>
      </c>
      <c r="S7" s="50" t="s">
        <v>267</v>
      </c>
      <c r="T7" s="83"/>
      <c r="U7" s="83"/>
      <c r="V7" s="83" t="str">
        <f t="shared" si="0"/>
        <v>Passed</v>
      </c>
      <c r="W7" s="83" t="s">
        <v>377</v>
      </c>
      <c r="X7" s="83" t="s">
        <v>377</v>
      </c>
      <c r="Y7" s="416" t="s">
        <v>248</v>
      </c>
      <c r="Z7" s="259">
        <f t="shared" ca="1" si="1"/>
        <v>4.166666666666667</v>
      </c>
      <c r="AA7" s="260">
        <v>42614</v>
      </c>
      <c r="AB7" s="260">
        <f ca="1">TODAY()</f>
        <v>44144</v>
      </c>
      <c r="AC7" s="260"/>
      <c r="AD7" s="260"/>
      <c r="AE7" s="258"/>
      <c r="AF7" s="258"/>
      <c r="AG7" s="258"/>
      <c r="AH7" s="258"/>
      <c r="AI7" s="258"/>
      <c r="AJ7" s="258"/>
    </row>
    <row r="8" spans="1:36" x14ac:dyDescent="0.3">
      <c r="A8" s="107" t="s">
        <v>56</v>
      </c>
      <c r="B8" s="108" t="s">
        <v>182</v>
      </c>
      <c r="C8" s="1003"/>
      <c r="D8" s="1002"/>
      <c r="E8" s="1002"/>
      <c r="F8" s="1002" t="s">
        <v>77</v>
      </c>
      <c r="G8" s="1002"/>
      <c r="H8" s="109">
        <f>IF(C8&lt;&gt;"",'[1]CBL Score Standard'!$D64,IF(D8&lt;&gt;"",SUM('[1]CBL Score Standard'!$D64:$E64),IF(E8&lt;&gt;"",SUM('[1]CBL Score Standard'!$D64:$F64),IF(F8&lt;&gt;"",SUM('[1]CBL Score Standard'!$D64:$G64),IF(G8&lt;&gt;"",SUM('[1]CBL Score Standard'!$D64:$H64,0))))))</f>
        <v>9.5957237736164644E-2</v>
      </c>
      <c r="K8" s="407"/>
      <c r="L8" s="407"/>
      <c r="M8" s="104" t="s">
        <v>5</v>
      </c>
      <c r="N8" s="127" t="s">
        <v>144</v>
      </c>
      <c r="O8" s="43" t="s">
        <v>517</v>
      </c>
      <c r="P8" s="150"/>
      <c r="Q8" s="152" t="s">
        <v>153</v>
      </c>
      <c r="R8" s="79" t="s">
        <v>156</v>
      </c>
      <c r="S8" s="50" t="s">
        <v>267</v>
      </c>
      <c r="T8" s="83"/>
      <c r="U8" s="83"/>
      <c r="V8" s="83" t="str">
        <f t="shared" si="0"/>
        <v>Passed</v>
      </c>
      <c r="W8" s="83" t="s">
        <v>377</v>
      </c>
      <c r="X8" s="83" t="s">
        <v>377</v>
      </c>
      <c r="Y8" s="44" t="s">
        <v>157</v>
      </c>
      <c r="Z8" s="259">
        <f t="shared" si="1"/>
        <v>0</v>
      </c>
      <c r="AA8" s="260"/>
      <c r="AB8" s="260"/>
      <c r="AC8" s="260"/>
      <c r="AD8" s="260"/>
      <c r="AE8" s="258"/>
      <c r="AF8" s="258"/>
      <c r="AG8" s="258"/>
      <c r="AH8" s="258"/>
      <c r="AI8" s="258"/>
      <c r="AJ8" s="258"/>
    </row>
    <row r="9" spans="1:36" x14ac:dyDescent="0.3">
      <c r="A9" s="110" t="s">
        <v>56</v>
      </c>
      <c r="B9" s="99" t="s">
        <v>427</v>
      </c>
      <c r="C9" s="1003"/>
      <c r="D9" s="1002"/>
      <c r="E9" s="1005"/>
      <c r="F9" s="253" t="s">
        <v>77</v>
      </c>
      <c r="G9" s="1002"/>
      <c r="H9" s="109">
        <f>IF(C9&lt;&gt;"",'[1]CBL Score Standard'!$D65,IF(D9&lt;&gt;"",SUM('[1]CBL Score Standard'!$D65:$E65),IF(E9&lt;&gt;"",SUM('[1]CBL Score Standard'!$D65:$F65),IF(F9&lt;&gt;"",SUM('[1]CBL Score Standard'!$D65:$G65),IF(G9&lt;&gt;"",SUM('[1]CBL Score Standard'!$D65:$H65,0))))))</f>
        <v>9.5957237736164644E-2</v>
      </c>
      <c r="K9" s="407"/>
      <c r="L9" s="407"/>
      <c r="M9" s="104" t="s">
        <v>5</v>
      </c>
      <c r="N9" s="127" t="s">
        <v>144</v>
      </c>
      <c r="O9" s="43" t="s">
        <v>661</v>
      </c>
      <c r="P9" s="150"/>
      <c r="Q9" s="152" t="s">
        <v>155</v>
      </c>
      <c r="R9" s="79" t="s">
        <v>158</v>
      </c>
      <c r="S9" s="36" t="s">
        <v>267</v>
      </c>
      <c r="T9" s="83"/>
      <c r="U9" s="83"/>
      <c r="V9" s="83" t="str">
        <f t="shared" si="0"/>
        <v>Passed</v>
      </c>
      <c r="W9" s="83" t="s">
        <v>377</v>
      </c>
      <c r="X9" s="83" t="s">
        <v>377</v>
      </c>
      <c r="Y9" s="41" t="s">
        <v>159</v>
      </c>
      <c r="Z9" s="259">
        <f t="shared" ca="1" si="1"/>
        <v>4.166666666666667</v>
      </c>
      <c r="AA9" s="260">
        <v>42614</v>
      </c>
      <c r="AB9" s="260">
        <f ca="1">TODAY()</f>
        <v>44144</v>
      </c>
      <c r="AC9" s="260"/>
      <c r="AD9" s="260"/>
      <c r="AE9" s="258"/>
      <c r="AF9" s="258"/>
      <c r="AG9" s="258"/>
      <c r="AH9" s="258"/>
      <c r="AI9" s="258"/>
      <c r="AJ9" s="258"/>
    </row>
    <row r="10" spans="1:36" x14ac:dyDescent="0.3">
      <c r="A10" s="110" t="s">
        <v>56</v>
      </c>
      <c r="B10" s="99" t="s">
        <v>663</v>
      </c>
      <c r="C10" s="1003"/>
      <c r="D10" s="1003"/>
      <c r="E10" s="1005"/>
      <c r="F10" s="253" t="s">
        <v>77</v>
      </c>
      <c r="G10" s="1002"/>
      <c r="H10" s="109">
        <f>IF(C10&lt;&gt;"",'[1]CBL Score Standard'!$D66,IF(D10&lt;&gt;"",SUM('[1]CBL Score Standard'!$D66:$E66),IF(E10&lt;&gt;"",SUM('[1]CBL Score Standard'!$D66:$F66),IF(F10&lt;&gt;"",SUM('[1]CBL Score Standard'!$D66:$G66),IF(G10&lt;&gt;"",SUM('[1]CBL Score Standard'!$D66:$H66,0))))))</f>
        <v>4.9445609829187893E-2</v>
      </c>
      <c r="K10" s="407"/>
      <c r="L10" s="407"/>
      <c r="M10" s="104" t="s">
        <v>5</v>
      </c>
      <c r="N10" s="127" t="s">
        <v>144</v>
      </c>
      <c r="O10" s="43" t="s">
        <v>662</v>
      </c>
      <c r="P10" s="150"/>
      <c r="Q10" s="254" t="s">
        <v>659</v>
      </c>
      <c r="R10" s="254" t="s">
        <v>278</v>
      </c>
      <c r="S10" s="175" t="s">
        <v>267</v>
      </c>
      <c r="T10" s="157"/>
      <c r="U10" s="83"/>
      <c r="V10" s="83" t="str">
        <f t="shared" si="0"/>
        <v/>
      </c>
      <c r="W10" s="83" t="s">
        <v>378</v>
      </c>
      <c r="X10" s="83" t="s">
        <v>378</v>
      </c>
      <c r="Y10" s="46" t="s">
        <v>160</v>
      </c>
      <c r="Z10" s="259">
        <f t="shared" si="1"/>
        <v>0</v>
      </c>
      <c r="AA10" s="260"/>
      <c r="AB10" s="260"/>
      <c r="AC10" s="260"/>
      <c r="AD10" s="260"/>
      <c r="AE10" s="258"/>
      <c r="AF10" s="258"/>
      <c r="AG10" s="258"/>
      <c r="AH10" s="258"/>
      <c r="AI10" s="258"/>
      <c r="AJ10" s="258"/>
    </row>
    <row r="11" spans="1:36" x14ac:dyDescent="0.3">
      <c r="A11" s="110" t="s">
        <v>56</v>
      </c>
      <c r="B11" s="99" t="s">
        <v>215</v>
      </c>
      <c r="C11" s="1003"/>
      <c r="D11" s="1003"/>
      <c r="E11" s="1002"/>
      <c r="F11" s="253" t="s">
        <v>77</v>
      </c>
      <c r="G11" s="1002"/>
      <c r="H11" s="109">
        <f>IF(C11&lt;&gt;"",'[1]CBL Score Standard'!$D67,IF(D11&lt;&gt;"",SUM('[1]CBL Score Standard'!$D67:$E67),IF(E11&lt;&gt;"",SUM('[1]CBL Score Standard'!$D67:$F67),IF(F11&lt;&gt;"",SUM('[1]CBL Score Standard'!$D67:$G67),IF(G11&lt;&gt;"",SUM('[1]CBL Score Standard'!$D67:$H67,0))))))</f>
        <v>4.9445609829187893E-2</v>
      </c>
      <c r="K11" s="407"/>
      <c r="L11" s="407"/>
      <c r="M11" s="104" t="s">
        <v>5</v>
      </c>
      <c r="N11" s="36" t="s">
        <v>31</v>
      </c>
      <c r="O11" s="89" t="s">
        <v>175</v>
      </c>
      <c r="P11" s="150"/>
      <c r="Q11" s="152" t="s">
        <v>383</v>
      </c>
      <c r="R11" s="79" t="s">
        <v>176</v>
      </c>
      <c r="S11" s="36" t="s">
        <v>267</v>
      </c>
      <c r="T11" s="83"/>
      <c r="U11" s="999">
        <v>44029</v>
      </c>
      <c r="V11" s="83" t="s">
        <v>374</v>
      </c>
      <c r="W11" s="83" t="s">
        <v>377</v>
      </c>
      <c r="X11" s="83" t="s">
        <v>377</v>
      </c>
      <c r="Y11" s="44" t="s">
        <v>177</v>
      </c>
      <c r="Z11" s="259">
        <f t="shared" ca="1" si="1"/>
        <v>2.25</v>
      </c>
      <c r="AA11" s="260">
        <v>43313</v>
      </c>
      <c r="AB11" s="260">
        <f ca="1">TODAY()</f>
        <v>44144</v>
      </c>
      <c r="AC11" s="260"/>
      <c r="AD11" s="260"/>
      <c r="AE11" s="258"/>
      <c r="AF11" s="258"/>
      <c r="AG11" s="258"/>
      <c r="AH11" s="258"/>
      <c r="AI11" s="258"/>
      <c r="AJ11" s="258"/>
    </row>
    <row r="12" spans="1:36" x14ac:dyDescent="0.3">
      <c r="A12" s="110" t="s">
        <v>63</v>
      </c>
      <c r="B12" s="99" t="s">
        <v>236</v>
      </c>
      <c r="C12" s="1003"/>
      <c r="D12" s="1003"/>
      <c r="E12" s="1003" t="s">
        <v>77</v>
      </c>
      <c r="F12" s="1002"/>
      <c r="G12" s="1002"/>
      <c r="H12" s="109">
        <f>IF(C12&lt;&gt;"",'[1]CBL Score Standard'!$D68,IF(D12&lt;&gt;"",SUM('[1]CBL Score Standard'!$D68:$E68),IF(E12&lt;&gt;"",SUM('[1]CBL Score Standard'!$D68:$F68),IF(F12&lt;&gt;"",SUM('[1]CBL Score Standard'!$D68:$G68),IF(G12&lt;&gt;"",SUM('[1]CBL Score Standard'!$D68:$H68,0))))))</f>
        <v>0</v>
      </c>
      <c r="K12" s="407"/>
      <c r="L12" s="407"/>
      <c r="M12" s="104" t="s">
        <v>5</v>
      </c>
      <c r="N12" s="127" t="s">
        <v>31</v>
      </c>
      <c r="O12" s="43" t="s">
        <v>660</v>
      </c>
      <c r="P12" s="153">
        <v>43613</v>
      </c>
      <c r="Q12" s="152" t="s">
        <v>167</v>
      </c>
      <c r="R12" s="79" t="s">
        <v>168</v>
      </c>
      <c r="S12" s="174" t="s">
        <v>267</v>
      </c>
      <c r="T12" s="157"/>
      <c r="U12" s="83"/>
      <c r="V12" s="83" t="str">
        <f t="shared" si="0"/>
        <v/>
      </c>
      <c r="W12" s="83" t="s">
        <v>378</v>
      </c>
      <c r="X12" s="83" t="s">
        <v>377</v>
      </c>
      <c r="Y12" s="41"/>
      <c r="Z12" s="259">
        <f t="shared" si="1"/>
        <v>0</v>
      </c>
      <c r="AA12" s="260"/>
      <c r="AB12" s="260"/>
      <c r="AC12" s="260"/>
      <c r="AD12" s="260"/>
      <c r="AE12" s="258"/>
      <c r="AF12" s="258"/>
      <c r="AG12" s="258"/>
      <c r="AH12" s="258"/>
      <c r="AI12" s="258"/>
      <c r="AJ12" s="258"/>
    </row>
    <row r="13" spans="1:36" x14ac:dyDescent="0.3">
      <c r="A13" s="110" t="s">
        <v>63</v>
      </c>
      <c r="B13" s="99" t="s">
        <v>244</v>
      </c>
      <c r="C13" s="1003"/>
      <c r="D13" s="1003"/>
      <c r="E13" s="1003"/>
      <c r="F13" s="1003"/>
      <c r="G13" s="1002"/>
      <c r="H13" s="109" t="b">
        <f>IF(C13&lt;&gt;"",'[1]CBL Score Standard'!$D69,IF(D13&lt;&gt;"",SUM('[1]CBL Score Standard'!$D69:$E69),IF(E13&lt;&gt;"",SUM('[1]CBL Score Standard'!$D69:$F69),IF(F13&lt;&gt;"",SUM('[1]CBL Score Standard'!$D69:$G69),IF(G13&lt;&gt;"",SUM('[1]CBL Score Standard'!$D69:$H69,0))))))</f>
        <v>0</v>
      </c>
      <c r="K13" s="407"/>
      <c r="L13" s="407"/>
      <c r="M13" s="104" t="s">
        <v>5</v>
      </c>
      <c r="N13" s="127" t="s">
        <v>54</v>
      </c>
      <c r="O13" s="43" t="s">
        <v>425</v>
      </c>
      <c r="P13" s="152" t="s">
        <v>230</v>
      </c>
      <c r="Q13" s="152" t="s">
        <v>230</v>
      </c>
      <c r="R13" s="79" t="s">
        <v>230</v>
      </c>
      <c r="S13" s="174" t="s">
        <v>267</v>
      </c>
      <c r="T13" s="157"/>
      <c r="U13" s="83"/>
      <c r="V13" s="83" t="str">
        <f t="shared" si="0"/>
        <v/>
      </c>
      <c r="W13" s="83"/>
      <c r="X13" s="83"/>
      <c r="Y13" s="41" t="s">
        <v>169</v>
      </c>
      <c r="Z13" s="259">
        <f t="shared" si="1"/>
        <v>0</v>
      </c>
      <c r="AA13" s="260"/>
      <c r="AB13" s="260"/>
      <c r="AC13" s="260"/>
      <c r="AD13" s="260"/>
      <c r="AE13" s="258"/>
      <c r="AF13" s="258"/>
      <c r="AG13" s="258"/>
      <c r="AH13" s="258"/>
      <c r="AI13" s="258"/>
      <c r="AJ13" s="258"/>
    </row>
    <row r="14" spans="1:36" ht="27.6" x14ac:dyDescent="0.3">
      <c r="A14" s="110" t="s">
        <v>55</v>
      </c>
      <c r="B14" s="99" t="s">
        <v>694</v>
      </c>
      <c r="C14" s="1003"/>
      <c r="D14" s="1003"/>
      <c r="E14" s="1005"/>
      <c r="F14" s="1002" t="s">
        <v>77</v>
      </c>
      <c r="G14" s="1002"/>
      <c r="H14" s="109">
        <f>IF(C14&lt;&gt;"",'[1]CBL Score Standard'!$D70,IF(D14&lt;&gt;"",SUM('[1]CBL Score Standard'!$D70:$E70),IF(E14&lt;&gt;"",SUM('[1]CBL Score Standard'!$D70:$F70),IF(F14&lt;&gt;"",SUM('[1]CBL Score Standard'!$D70:$G70),IF(G14&lt;&gt;"",SUM('[1]CBL Score Standard'!$D70:$H70,0))))))</f>
        <v>4.9445609829187893E-2</v>
      </c>
      <c r="K14" s="408"/>
      <c r="L14" s="408"/>
      <c r="M14" s="104" t="s">
        <v>5</v>
      </c>
      <c r="N14" s="36" t="s">
        <v>41</v>
      </c>
      <c r="O14" s="87" t="s">
        <v>450</v>
      </c>
      <c r="P14" s="153">
        <v>43627</v>
      </c>
      <c r="Q14" s="152" t="s">
        <v>381</v>
      </c>
      <c r="R14" s="79" t="s">
        <v>382</v>
      </c>
      <c r="S14" s="174" t="s">
        <v>267</v>
      </c>
      <c r="T14" s="157"/>
      <c r="U14" s="83"/>
      <c r="V14" s="83" t="str">
        <f t="shared" si="0"/>
        <v/>
      </c>
      <c r="W14" s="83"/>
      <c r="X14" s="83"/>
      <c r="Y14" s="41"/>
      <c r="Z14" s="259">
        <f t="shared" si="1"/>
        <v>0</v>
      </c>
      <c r="AA14" s="260"/>
      <c r="AB14" s="260"/>
      <c r="AC14" s="260"/>
      <c r="AD14" s="260"/>
      <c r="AE14" s="258"/>
      <c r="AF14" s="258"/>
      <c r="AG14" s="258"/>
      <c r="AH14" s="258"/>
      <c r="AI14" s="258"/>
      <c r="AJ14" s="258"/>
    </row>
    <row r="15" spans="1:36" x14ac:dyDescent="0.3">
      <c r="A15" s="110" t="s">
        <v>55</v>
      </c>
      <c r="B15" s="99" t="s">
        <v>185</v>
      </c>
      <c r="C15" s="1003"/>
      <c r="D15" s="1002"/>
      <c r="E15" s="1005"/>
      <c r="F15" s="1002" t="s">
        <v>77</v>
      </c>
      <c r="G15" s="1002"/>
      <c r="H15" s="109">
        <f>IF(C15&lt;&gt;"",'[1]CBL Score Standard'!$D71,IF(D15&lt;&gt;"",SUM('[1]CBL Score Standard'!$D71:$E71),IF(E15&lt;&gt;"",SUM('[1]CBL Score Standard'!$D71:$F71),IF(F15&lt;&gt;"",SUM('[1]CBL Score Standard'!$D71:$G71),IF(G15&lt;&gt;"",SUM('[1]CBL Score Standard'!$D71:$H71,0))))))</f>
        <v>4.9445609829187893E-2</v>
      </c>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3"/>
      <c r="D16" s="1003"/>
      <c r="E16" s="1006"/>
      <c r="F16" s="1003" t="s">
        <v>77</v>
      </c>
      <c r="G16" s="1003"/>
      <c r="H16" s="109">
        <f>IF(C16&lt;&gt;"",'[1]CBL Score Standard'!$D72,IF(D16&lt;&gt;"",SUM('[1]CBL Score Standard'!$D72:$E72),IF(E16&lt;&gt;"",SUM('[1]CBL Score Standard'!$D72:$F72),IF(F16&lt;&gt;"",SUM('[1]CBL Score Standard'!$D72:$G72),IF(G16&lt;&gt;"",SUM('[1]CBL Score Standard'!$D72:$H72,0))))))</f>
        <v>0</v>
      </c>
      <c r="K16" s="1193" t="s">
        <v>170</v>
      </c>
      <c r="L16" s="1194"/>
      <c r="M16" s="1194"/>
      <c r="N16" s="1194"/>
      <c r="O16" s="1194"/>
      <c r="P16" s="1194"/>
      <c r="Q16" s="1194"/>
      <c r="R16" s="1194"/>
      <c r="S16" s="1229"/>
      <c r="T16" s="1194"/>
      <c r="U16" s="1194"/>
      <c r="V16" s="1194"/>
      <c r="W16" s="1194"/>
      <c r="X16" s="1194"/>
      <c r="Y16" s="1195"/>
      <c r="Z16" s="263"/>
      <c r="AA16" s="402"/>
      <c r="AB16" s="402"/>
      <c r="AC16" s="402"/>
      <c r="AD16" s="402"/>
      <c r="AE16" s="402"/>
      <c r="AF16" s="402"/>
      <c r="AG16" s="402"/>
      <c r="AH16" s="402"/>
      <c r="AI16" s="402"/>
      <c r="AJ16" s="402"/>
    </row>
    <row r="17" spans="1:36" ht="23.4" customHeight="1" x14ac:dyDescent="0.3">
      <c r="A17" s="110" t="s">
        <v>55</v>
      </c>
      <c r="B17" s="99" t="s">
        <v>194</v>
      </c>
      <c r="C17" s="1003"/>
      <c r="D17" s="1003"/>
      <c r="E17" s="1003"/>
      <c r="F17" s="1003" t="s">
        <v>77</v>
      </c>
      <c r="G17" s="1003"/>
      <c r="H17" s="109">
        <f>IF(C17&lt;&gt;"",'[1]CBL Score Standard'!$D73,IF(D17&lt;&gt;"",SUM('[1]CBL Score Standard'!$D73:$E73),IF(E17&lt;&gt;"",SUM('[1]CBL Score Standard'!$D73:$F73),IF(F17&lt;&gt;"",SUM('[1]CBL Score Standard'!$D73:$G73),IF(G17&lt;&gt;"",SUM('[1]CBL Score Standard'!$D73:$H73,0))))))</f>
        <v>0</v>
      </c>
      <c r="K17" s="1211" t="s">
        <v>133</v>
      </c>
      <c r="L17" s="1211" t="s">
        <v>91</v>
      </c>
      <c r="M17" s="1182" t="s">
        <v>75</v>
      </c>
      <c r="N17" s="1184" t="s">
        <v>134</v>
      </c>
      <c r="O17" s="1211" t="s">
        <v>135</v>
      </c>
      <c r="P17" s="413" t="s">
        <v>136</v>
      </c>
      <c r="Q17" s="413" t="s">
        <v>137</v>
      </c>
      <c r="R17" s="413" t="s">
        <v>138</v>
      </c>
      <c r="S17" s="1212" t="s">
        <v>139</v>
      </c>
      <c r="T17" s="1191" t="s">
        <v>344</v>
      </c>
      <c r="U17" s="1191" t="s">
        <v>342</v>
      </c>
      <c r="V17" s="1191" t="s">
        <v>343</v>
      </c>
      <c r="W17" s="404" t="s">
        <v>375</v>
      </c>
      <c r="X17" s="404"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3"/>
      <c r="D18" s="1003"/>
      <c r="E18" s="1006"/>
      <c r="F18" s="1003" t="s">
        <v>77</v>
      </c>
      <c r="G18" s="1003"/>
      <c r="H18" s="109">
        <f>IF(C18&lt;&gt;"",'[1]CBL Score Standard'!$D74,IF(D18&lt;&gt;"",SUM('[1]CBL Score Standard'!$D74:$E74),IF(E18&lt;&gt;"",SUM('[1]CBL Score Standard'!$D74:$F74),IF(F18&lt;&gt;"",SUM('[1]CBL Score Standard'!$D74:$G74),IF(G18&lt;&gt;"",SUM('[1]CBL Score Standard'!$D74:$H74,0))))))</f>
        <v>0</v>
      </c>
      <c r="K18" s="1197"/>
      <c r="L18" s="1197"/>
      <c r="M18" s="1183"/>
      <c r="N18" s="1190"/>
      <c r="O18" s="1197"/>
      <c r="P18" s="148" t="s">
        <v>141</v>
      </c>
      <c r="Q18" s="414"/>
      <c r="R18" s="414"/>
      <c r="S18" s="1230"/>
      <c r="T18" s="1191"/>
      <c r="U18" s="1191"/>
      <c r="V18" s="1191"/>
      <c r="W18" s="404"/>
      <c r="X18" s="404"/>
      <c r="Y18" s="1197"/>
      <c r="Z18" s="1187"/>
      <c r="AA18" s="400" t="s">
        <v>672</v>
      </c>
      <c r="AB18" s="400" t="s">
        <v>673</v>
      </c>
      <c r="AC18" s="400" t="s">
        <v>672</v>
      </c>
      <c r="AD18" s="400" t="s">
        <v>673</v>
      </c>
      <c r="AE18" s="400" t="s">
        <v>672</v>
      </c>
      <c r="AF18" s="400" t="s">
        <v>673</v>
      </c>
      <c r="AG18" s="400" t="s">
        <v>672</v>
      </c>
      <c r="AH18" s="400" t="s">
        <v>673</v>
      </c>
      <c r="AI18" s="400" t="s">
        <v>672</v>
      </c>
      <c r="AJ18" s="400" t="s">
        <v>673</v>
      </c>
    </row>
    <row r="19" spans="1:36" x14ac:dyDescent="0.3">
      <c r="A19" s="110" t="s">
        <v>55</v>
      </c>
      <c r="B19" s="99" t="s">
        <v>198</v>
      </c>
      <c r="C19" s="1003"/>
      <c r="D19" s="1003"/>
      <c r="E19" s="1006"/>
      <c r="F19" s="1003" t="s">
        <v>77</v>
      </c>
      <c r="G19" s="1003"/>
      <c r="H19" s="109">
        <f>IF(C19&lt;&gt;"",'[1]CBL Score Standard'!$D75,IF(D19&lt;&gt;"",SUM('[1]CBL Score Standard'!$D75:$E75),IF(E19&lt;&gt;"",SUM('[1]CBL Score Standard'!$D75:$F75),IF(F19&lt;&gt;"",SUM('[1]CBL Score Standard'!$D75:$G75),IF(G19&lt;&gt;"",SUM('[1]CBL Score Standard'!$D75:$H75,0))))))</f>
        <v>0</v>
      </c>
      <c r="K19" s="406" t="s">
        <v>142</v>
      </c>
      <c r="L19" s="406" t="s">
        <v>143</v>
      </c>
      <c r="M19" s="104" t="s">
        <v>6</v>
      </c>
      <c r="N19" s="36" t="s">
        <v>46</v>
      </c>
      <c r="O19" s="89" t="s">
        <v>171</v>
      </c>
      <c r="P19" s="149" t="s">
        <v>145</v>
      </c>
      <c r="Q19" s="152" t="s">
        <v>172</v>
      </c>
      <c r="R19" s="79" t="s">
        <v>173</v>
      </c>
      <c r="S19" s="36" t="s">
        <v>267</v>
      </c>
      <c r="T19" s="83"/>
      <c r="U19" s="83"/>
      <c r="V19" s="83" t="str">
        <f t="shared" ref="V19:V35" si="2">IF(AND(W19="Y",X19="Y"),"Passed",IF(T19="M","Passed", ""))</f>
        <v>Passed</v>
      </c>
      <c r="W19" s="83" t="s">
        <v>377</v>
      </c>
      <c r="X19" s="83" t="s">
        <v>377</v>
      </c>
      <c r="Y19" s="44" t="s">
        <v>174</v>
      </c>
      <c r="Z19" s="259">
        <f t="shared" ref="Z19:Z35" si="3">DATEDIF(AA19,AB19,"m")/12+DATEDIF(AC19,AD19,"m")/12+DATEDIF(AE19,AF19,"m")/12+DATEDIF(AG19,AH19,"m")/12+DATEDIF(AI19,AJ19,"m")/12</f>
        <v>0</v>
      </c>
      <c r="AA19" s="260"/>
      <c r="AB19" s="260"/>
      <c r="AC19" s="260"/>
      <c r="AD19" s="260"/>
      <c r="AE19" s="258"/>
      <c r="AF19" s="258"/>
      <c r="AG19" s="258"/>
      <c r="AH19" s="258"/>
      <c r="AI19" s="258"/>
      <c r="AJ19" s="258"/>
    </row>
    <row r="20" spans="1:36" ht="27.6" x14ac:dyDescent="0.3">
      <c r="A20" s="110" t="s">
        <v>55</v>
      </c>
      <c r="B20" s="99" t="s">
        <v>202</v>
      </c>
      <c r="C20" s="1003"/>
      <c r="D20" s="1003"/>
      <c r="E20" s="1006"/>
      <c r="F20" s="1003" t="s">
        <v>77</v>
      </c>
      <c r="G20" s="1003"/>
      <c r="H20" s="109">
        <f>IF(C20&lt;&gt;"",'[1]CBL Score Standard'!$D76,IF(D20&lt;&gt;"",SUM('[1]CBL Score Standard'!$D76:$E76),IF(E20&lt;&gt;"",SUM('[1]CBL Score Standard'!$D76:$F76),IF(F20&lt;&gt;"",SUM('[1]CBL Score Standard'!$D76:$G76),IF(G20&lt;&gt;"",SUM('[1]CBL Score Standard'!$D76:$H76,0))))))</f>
        <v>0</v>
      </c>
      <c r="K20" s="407"/>
      <c r="L20" s="407"/>
      <c r="M20" s="104" t="s">
        <v>6</v>
      </c>
      <c r="N20" s="36" t="s">
        <v>41</v>
      </c>
      <c r="O20" s="89" t="s">
        <v>178</v>
      </c>
      <c r="P20" s="151"/>
      <c r="Q20" s="152" t="s">
        <v>179</v>
      </c>
      <c r="R20" s="79" t="s">
        <v>180</v>
      </c>
      <c r="S20" s="36" t="s">
        <v>267</v>
      </c>
      <c r="T20" s="83"/>
      <c r="U20" s="83"/>
      <c r="V20" s="83" t="str">
        <f t="shared" si="2"/>
        <v>Passed</v>
      </c>
      <c r="W20" s="83" t="s">
        <v>377</v>
      </c>
      <c r="X20" s="83" t="s">
        <v>377</v>
      </c>
      <c r="Y20" s="44" t="s">
        <v>181</v>
      </c>
      <c r="Z20" s="259">
        <f t="shared" ca="1" si="3"/>
        <v>2.25</v>
      </c>
      <c r="AA20" s="260">
        <v>43313</v>
      </c>
      <c r="AB20" s="260">
        <f ca="1">TODAY()</f>
        <v>44144</v>
      </c>
      <c r="AC20" s="260"/>
      <c r="AD20" s="260"/>
      <c r="AE20" s="258"/>
      <c r="AF20" s="258"/>
      <c r="AG20" s="258"/>
      <c r="AH20" s="258"/>
      <c r="AI20" s="258"/>
      <c r="AJ20" s="258"/>
    </row>
    <row r="21" spans="1:36" x14ac:dyDescent="0.3">
      <c r="A21" s="110" t="s">
        <v>55</v>
      </c>
      <c r="B21" s="99" t="s">
        <v>664</v>
      </c>
      <c r="C21" s="1003"/>
      <c r="D21" s="1003"/>
      <c r="E21" s="1005"/>
      <c r="F21" s="1002" t="s">
        <v>77</v>
      </c>
      <c r="G21" s="1002"/>
      <c r="H21" s="109">
        <f>IF(C21&lt;&gt;"",'[1]CBL Score Standard'!$D77,IF(D21&lt;&gt;"",SUM('[1]CBL Score Standard'!$D77:$E77),IF(E21&lt;&gt;"",SUM('[1]CBL Score Standard'!$D77:$F77),IF(F21&lt;&gt;"",SUM('[1]CBL Score Standard'!$D77:$G77),IF(G21&lt;&gt;"",SUM('[1]CBL Score Standard'!$D77:$H77,0))))))</f>
        <v>4.9445609829187893E-2</v>
      </c>
      <c r="K21" s="407"/>
      <c r="L21" s="407"/>
      <c r="M21" s="104" t="s">
        <v>6</v>
      </c>
      <c r="N21" s="36" t="s">
        <v>56</v>
      </c>
      <c r="O21" s="87" t="s">
        <v>182</v>
      </c>
      <c r="P21" s="153">
        <v>43609</v>
      </c>
      <c r="Q21" s="152" t="s">
        <v>172</v>
      </c>
      <c r="R21" s="79" t="s">
        <v>183</v>
      </c>
      <c r="S21" s="36" t="s">
        <v>267</v>
      </c>
      <c r="T21" s="83"/>
      <c r="U21" s="83"/>
      <c r="V21" s="83" t="str">
        <f t="shared" si="2"/>
        <v>Passed</v>
      </c>
      <c r="W21" s="83" t="s">
        <v>377</v>
      </c>
      <c r="X21" s="83" t="s">
        <v>377</v>
      </c>
      <c r="Y21" s="46" t="s">
        <v>184</v>
      </c>
      <c r="Z21" s="259">
        <f t="shared" si="3"/>
        <v>0</v>
      </c>
      <c r="AA21" s="260"/>
      <c r="AB21" s="260"/>
      <c r="AC21" s="260"/>
      <c r="AD21" s="260"/>
      <c r="AE21" s="258"/>
      <c r="AF21" s="258"/>
      <c r="AG21" s="258"/>
      <c r="AH21" s="258"/>
      <c r="AI21" s="258"/>
      <c r="AJ21" s="258"/>
    </row>
    <row r="22" spans="1:36" x14ac:dyDescent="0.3">
      <c r="A22" s="110" t="s">
        <v>55</v>
      </c>
      <c r="B22" s="99" t="s">
        <v>448</v>
      </c>
      <c r="C22" s="1003"/>
      <c r="D22" s="1003"/>
      <c r="E22" s="1005"/>
      <c r="F22" s="1002" t="s">
        <v>77</v>
      </c>
      <c r="G22" s="1002"/>
      <c r="H22" s="109">
        <f>IF(C22&lt;&gt;"",'[1]CBL Score Standard'!$D78,IF(D22&lt;&gt;"",SUM('[1]CBL Score Standard'!$D78:$E78),IF(E22&lt;&gt;"",SUM('[1]CBL Score Standard'!$D78:$F78),IF(F22&lt;&gt;"",SUM('[1]CBL Score Standard'!$D78:$G78),IF(G22&lt;&gt;"",SUM('[1]CBL Score Standard'!$D78:$H78,0))))))</f>
        <v>4.9445609829187893E-2</v>
      </c>
      <c r="K22" s="407"/>
      <c r="L22" s="407"/>
      <c r="M22" s="104" t="s">
        <v>6</v>
      </c>
      <c r="N22" s="36" t="s">
        <v>144</v>
      </c>
      <c r="O22" s="87" t="s">
        <v>187</v>
      </c>
      <c r="P22" s="150"/>
      <c r="Q22" s="152" t="s">
        <v>153</v>
      </c>
      <c r="R22" s="79" t="s">
        <v>156</v>
      </c>
      <c r="S22" s="36" t="s">
        <v>267</v>
      </c>
      <c r="T22" s="83"/>
      <c r="U22" s="83"/>
      <c r="V22" s="83" t="str">
        <f t="shared" si="2"/>
        <v>Passed</v>
      </c>
      <c r="W22" s="83" t="s">
        <v>377</v>
      </c>
      <c r="X22" s="83" t="s">
        <v>377</v>
      </c>
      <c r="Y22" s="44" t="s">
        <v>157</v>
      </c>
      <c r="Z22" s="259">
        <f t="shared" si="3"/>
        <v>0</v>
      </c>
      <c r="AA22" s="260"/>
      <c r="AB22" s="260"/>
      <c r="AC22" s="260"/>
      <c r="AD22" s="260"/>
      <c r="AE22" s="258"/>
      <c r="AF22" s="258"/>
      <c r="AG22" s="258"/>
      <c r="AH22" s="258"/>
      <c r="AI22" s="258"/>
      <c r="AJ22" s="258"/>
    </row>
    <row r="23" spans="1:36" ht="12.75" customHeight="1" x14ac:dyDescent="0.3">
      <c r="A23" s="110" t="s">
        <v>55</v>
      </c>
      <c r="B23" s="99" t="s">
        <v>665</v>
      </c>
      <c r="C23" s="1003"/>
      <c r="D23" s="1003"/>
      <c r="E23" s="1002" t="s">
        <v>77</v>
      </c>
      <c r="F23" s="1002"/>
      <c r="G23" s="1002"/>
      <c r="H23" s="109">
        <f>IF(C23&lt;&gt;"",'[1]CBL Score Standard'!$D79,IF(D23&lt;&gt;"",SUM('[1]CBL Score Standard'!$D79:$E79),IF(E23&lt;&gt;"",SUM('[1]CBL Score Standard'!$D79:$F79),IF(F23&lt;&gt;"",SUM('[1]CBL Score Standard'!$D79:$G79),IF(G23&lt;&gt;"",SUM('[1]CBL Score Standard'!$D79:$H79,0))))))</f>
        <v>2.8169014084507043E-2</v>
      </c>
      <c r="K23" s="407"/>
      <c r="L23" s="407"/>
      <c r="M23" s="104" t="s">
        <v>6</v>
      </c>
      <c r="N23" s="36" t="s">
        <v>144</v>
      </c>
      <c r="O23" s="87" t="s">
        <v>188</v>
      </c>
      <c r="P23" s="150"/>
      <c r="Q23" s="152" t="s">
        <v>155</v>
      </c>
      <c r="R23" s="79" t="s">
        <v>158</v>
      </c>
      <c r="S23" s="50" t="s">
        <v>267</v>
      </c>
      <c r="T23" s="83"/>
      <c r="U23" s="83"/>
      <c r="V23" s="83" t="str">
        <f t="shared" si="2"/>
        <v>Passed</v>
      </c>
      <c r="W23" s="83" t="s">
        <v>377</v>
      </c>
      <c r="X23" s="83" t="s">
        <v>377</v>
      </c>
      <c r="Y23" s="41" t="s">
        <v>159</v>
      </c>
      <c r="Z23" s="259">
        <f t="shared" ca="1" si="3"/>
        <v>2.25</v>
      </c>
      <c r="AA23" s="260">
        <v>43313</v>
      </c>
      <c r="AB23" s="260">
        <f ca="1">TODAY()</f>
        <v>44144</v>
      </c>
      <c r="AC23" s="260"/>
      <c r="AD23" s="260"/>
      <c r="AE23" s="258"/>
      <c r="AF23" s="258"/>
      <c r="AG23" s="258"/>
      <c r="AH23" s="258"/>
      <c r="AI23" s="258"/>
      <c r="AJ23" s="258"/>
    </row>
    <row r="24" spans="1:36" ht="12.75" customHeight="1" x14ac:dyDescent="0.3">
      <c r="A24" s="110" t="s">
        <v>55</v>
      </c>
      <c r="B24" s="99" t="s">
        <v>238</v>
      </c>
      <c r="C24" s="1003"/>
      <c r="D24" s="1003"/>
      <c r="E24" s="1003" t="s">
        <v>77</v>
      </c>
      <c r="F24" s="1002"/>
      <c r="G24" s="1002"/>
      <c r="H24" s="109">
        <f>IF(C24&lt;&gt;"",'[1]CBL Score Standard'!$D80,IF(D24&lt;&gt;"",SUM('[1]CBL Score Standard'!$D80:$E80),IF(E24&lt;&gt;"",SUM('[1]CBL Score Standard'!$D80:$F80),IF(F24&lt;&gt;"",SUM('[1]CBL Score Standard'!$D80:$G80),IF(G24&lt;&gt;"",SUM('[1]CBL Score Standard'!$D80:$H80,0))))))</f>
        <v>0</v>
      </c>
      <c r="K24" s="407"/>
      <c r="L24" s="407"/>
      <c r="M24" s="104" t="s">
        <v>6</v>
      </c>
      <c r="N24" s="36" t="s">
        <v>144</v>
      </c>
      <c r="O24" s="87" t="s">
        <v>189</v>
      </c>
      <c r="P24" s="150"/>
      <c r="Q24" s="254" t="s">
        <v>659</v>
      </c>
      <c r="R24" s="254" t="s">
        <v>278</v>
      </c>
      <c r="S24" s="175" t="s">
        <v>267</v>
      </c>
      <c r="T24" s="157"/>
      <c r="U24" s="83"/>
      <c r="V24" s="83" t="str">
        <f t="shared" si="2"/>
        <v/>
      </c>
      <c r="W24" s="83" t="s">
        <v>378</v>
      </c>
      <c r="X24" s="83" t="s">
        <v>378</v>
      </c>
      <c r="Y24" s="46" t="s">
        <v>160</v>
      </c>
      <c r="Z24" s="259">
        <f t="shared" si="3"/>
        <v>0</v>
      </c>
      <c r="AA24" s="260"/>
      <c r="AB24" s="260"/>
      <c r="AC24" s="260"/>
      <c r="AD24" s="260"/>
      <c r="AE24" s="258"/>
      <c r="AF24" s="258"/>
      <c r="AG24" s="258"/>
      <c r="AH24" s="258"/>
      <c r="AI24" s="258"/>
      <c r="AJ24" s="258"/>
    </row>
    <row r="25" spans="1:36" x14ac:dyDescent="0.3">
      <c r="A25" s="110" t="s">
        <v>55</v>
      </c>
      <c r="B25" s="99" t="s">
        <v>515</v>
      </c>
      <c r="C25" s="1003"/>
      <c r="D25" s="1003"/>
      <c r="E25" s="1003"/>
      <c r="F25" s="1002"/>
      <c r="G25" s="1002"/>
      <c r="H25" s="109" t="b">
        <f>IF(C25&lt;&gt;"",'[1]CBL Score Standard'!$D81,IF(D25&lt;&gt;"",SUM('[1]CBL Score Standard'!$D81:$E81),IF(E25&lt;&gt;"",SUM('[1]CBL Score Standard'!$D81:$F81),IF(F25&lt;&gt;"",SUM('[1]CBL Score Standard'!$D81:$G81),IF(G25&lt;&gt;"",SUM('[1]CBL Score Standard'!$D81:$H81,0))))))</f>
        <v>0</v>
      </c>
      <c r="K25" s="407"/>
      <c r="L25" s="407"/>
      <c r="M25" s="104" t="s">
        <v>6</v>
      </c>
      <c r="N25" s="36" t="s">
        <v>144</v>
      </c>
      <c r="O25" s="87" t="s">
        <v>190</v>
      </c>
      <c r="P25" s="150"/>
      <c r="Q25" s="152" t="s">
        <v>161</v>
      </c>
      <c r="R25" s="79" t="s">
        <v>162</v>
      </c>
      <c r="S25" s="50" t="s">
        <v>267</v>
      </c>
      <c r="T25" s="83"/>
      <c r="U25" s="83"/>
      <c r="V25" s="83" t="str">
        <f t="shared" si="2"/>
        <v/>
      </c>
      <c r="W25" s="83" t="s">
        <v>378</v>
      </c>
      <c r="X25" s="83" t="s">
        <v>378</v>
      </c>
      <c r="Y25" s="46" t="s">
        <v>163</v>
      </c>
      <c r="Z25" s="259">
        <f t="shared" si="3"/>
        <v>0</v>
      </c>
      <c r="AA25" s="260"/>
      <c r="AB25" s="260"/>
      <c r="AC25" s="260"/>
      <c r="AD25" s="260"/>
      <c r="AE25" s="258"/>
      <c r="AF25" s="258"/>
      <c r="AG25" s="258"/>
      <c r="AH25" s="258"/>
      <c r="AI25" s="258"/>
      <c r="AJ25" s="258"/>
    </row>
    <row r="26" spans="1:36" ht="26.4" x14ac:dyDescent="0.3">
      <c r="A26" s="110" t="s">
        <v>3</v>
      </c>
      <c r="B26" s="99" t="s">
        <v>516</v>
      </c>
      <c r="C26" s="1003"/>
      <c r="D26" s="1003"/>
      <c r="E26" s="1003"/>
      <c r="F26" s="1003"/>
      <c r="G26" s="1002"/>
      <c r="H26" s="109" t="b">
        <f>IF(C26&lt;&gt;"",'[1]CBL Score Standard'!$D82,IF(D26&lt;&gt;"",SUM('[1]CBL Score Standard'!$D82:$E82),IF(E26&lt;&gt;"",SUM('[1]CBL Score Standard'!$D82:$F82),IF(F26&lt;&gt;"",SUM('[1]CBL Score Standard'!$D82:$G82),IF(G26&lt;&gt;"",SUM('[1]CBL Score Standard'!$D82:$H82,0))))))</f>
        <v>0</v>
      </c>
      <c r="K26" s="407"/>
      <c r="L26" s="407"/>
      <c r="M26" s="104" t="s">
        <v>6</v>
      </c>
      <c r="N26" s="36" t="s">
        <v>144</v>
      </c>
      <c r="O26" s="87" t="s">
        <v>191</v>
      </c>
      <c r="P26" s="151"/>
      <c r="Q26" s="152" t="s">
        <v>164</v>
      </c>
      <c r="R26" s="79" t="s">
        <v>165</v>
      </c>
      <c r="S26" s="174" t="s">
        <v>267</v>
      </c>
      <c r="T26" s="157" t="s">
        <v>72</v>
      </c>
      <c r="U26" s="83"/>
      <c r="V26" s="83" t="str">
        <f t="shared" si="2"/>
        <v>Passed</v>
      </c>
      <c r="W26" s="83" t="s">
        <v>377</v>
      </c>
      <c r="X26" s="83" t="s">
        <v>377</v>
      </c>
      <c r="Y26" s="46" t="s">
        <v>166</v>
      </c>
      <c r="Z26" s="259">
        <f t="shared" si="3"/>
        <v>0</v>
      </c>
      <c r="AA26" s="260"/>
      <c r="AB26" s="260"/>
      <c r="AC26" s="260"/>
      <c r="AD26" s="260"/>
      <c r="AE26" s="258"/>
      <c r="AF26" s="258"/>
      <c r="AG26" s="258"/>
      <c r="AH26" s="258"/>
      <c r="AI26" s="258"/>
      <c r="AJ26" s="258"/>
    </row>
    <row r="27" spans="1:36" ht="26.4" x14ac:dyDescent="0.3">
      <c r="A27" s="110" t="s">
        <v>3</v>
      </c>
      <c r="B27" s="99" t="s">
        <v>246</v>
      </c>
      <c r="C27" s="1003"/>
      <c r="D27" s="1003"/>
      <c r="E27" s="1003"/>
      <c r="F27" s="1003"/>
      <c r="G27" s="1002"/>
      <c r="H27" s="109" t="b">
        <f>IF(C27&lt;&gt;"",'[1]CBL Score Standard'!$D83,IF(D27&lt;&gt;"",SUM('[1]CBL Score Standard'!$D83:$E83),IF(E27&lt;&gt;"",SUM('[1]CBL Score Standard'!$D83:$F83),IF(F27&lt;&gt;"",SUM('[1]CBL Score Standard'!$D83:$G83),IF(G27&lt;&gt;"",SUM('[1]CBL Score Standard'!$D83:$H83,0))))))</f>
        <v>0</v>
      </c>
      <c r="K27" s="407"/>
      <c r="L27" s="407"/>
      <c r="M27" s="104" t="s">
        <v>6</v>
      </c>
      <c r="N27" s="36" t="s">
        <v>55</v>
      </c>
      <c r="O27" s="87" t="s">
        <v>192</v>
      </c>
      <c r="P27" s="153">
        <v>43608</v>
      </c>
      <c r="Q27" s="152" t="s">
        <v>383</v>
      </c>
      <c r="R27" s="79" t="s">
        <v>341</v>
      </c>
      <c r="S27" s="50" t="s">
        <v>267</v>
      </c>
      <c r="T27" s="83"/>
      <c r="U27" s="83"/>
      <c r="V27" s="83" t="str">
        <f t="shared" si="2"/>
        <v>Passed</v>
      </c>
      <c r="W27" s="83" t="s">
        <v>377</v>
      </c>
      <c r="X27" s="83" t="s">
        <v>377</v>
      </c>
      <c r="Y27" s="46" t="s">
        <v>193</v>
      </c>
      <c r="Z27" s="259">
        <f t="shared" ca="1" si="3"/>
        <v>2.25</v>
      </c>
      <c r="AA27" s="260">
        <v>43313</v>
      </c>
      <c r="AB27" s="260">
        <f ca="1">TODAY()</f>
        <v>44144</v>
      </c>
      <c r="AC27" s="260"/>
      <c r="AD27" s="260"/>
      <c r="AE27" s="258"/>
      <c r="AF27" s="258"/>
      <c r="AG27" s="258"/>
      <c r="AH27" s="258"/>
      <c r="AI27" s="258"/>
      <c r="AJ27" s="258"/>
    </row>
    <row r="28" spans="1:36" ht="27.6" x14ac:dyDescent="0.3">
      <c r="A28" s="110" t="s">
        <v>59</v>
      </c>
      <c r="B28" s="99" t="s">
        <v>684</v>
      </c>
      <c r="C28" s="1003"/>
      <c r="D28" s="1003"/>
      <c r="E28" s="1002"/>
      <c r="F28" s="1005" t="s">
        <v>77</v>
      </c>
      <c r="G28" s="1002"/>
      <c r="H28" s="109">
        <f>IF(C28&lt;&gt;"",'[1]CBL Score Standard'!$D84,IF(D28&lt;&gt;"",SUM('[1]CBL Score Standard'!$D84:$E84),IF(E28&lt;&gt;"",SUM('[1]CBL Score Standard'!$D84:$F84),IF(F28&lt;&gt;"",SUM('[1]CBL Score Standard'!$D84:$G84),IF(G28&lt;&gt;"",SUM('[1]CBL Score Standard'!$D84:$H84,0))))))</f>
        <v>4.9445609829187893E-2</v>
      </c>
      <c r="K28" s="407"/>
      <c r="L28" s="407"/>
      <c r="M28" s="104" t="s">
        <v>6</v>
      </c>
      <c r="N28" s="36" t="s">
        <v>55</v>
      </c>
      <c r="O28" s="87" t="s">
        <v>194</v>
      </c>
      <c r="P28" s="153">
        <v>43544</v>
      </c>
      <c r="Q28" s="254" t="s">
        <v>649</v>
      </c>
      <c r="R28" s="254" t="s">
        <v>650</v>
      </c>
      <c r="S28" s="50" t="s">
        <v>267</v>
      </c>
      <c r="T28" s="83"/>
      <c r="U28" s="83"/>
      <c r="V28" s="83" t="str">
        <f t="shared" si="2"/>
        <v>Passed</v>
      </c>
      <c r="W28" s="83" t="s">
        <v>377</v>
      </c>
      <c r="X28" s="83" t="s">
        <v>377</v>
      </c>
      <c r="Y28" s="46" t="s">
        <v>195</v>
      </c>
      <c r="Z28" s="259">
        <f t="shared" si="3"/>
        <v>0</v>
      </c>
      <c r="AA28" s="260"/>
      <c r="AB28" s="260"/>
      <c r="AC28" s="260"/>
      <c r="AD28" s="260"/>
      <c r="AE28" s="258"/>
      <c r="AF28" s="258"/>
      <c r="AG28" s="258"/>
      <c r="AH28" s="258"/>
      <c r="AI28" s="258"/>
      <c r="AJ28" s="258"/>
    </row>
    <row r="29" spans="1:36" ht="27.6" x14ac:dyDescent="0.3">
      <c r="A29" s="110" t="s">
        <v>59</v>
      </c>
      <c r="B29" s="99" t="s">
        <v>683</v>
      </c>
      <c r="C29" s="1003"/>
      <c r="D29" s="1003"/>
      <c r="E29" s="1002" t="s">
        <v>77</v>
      </c>
      <c r="F29" s="1005"/>
      <c r="G29" s="1002"/>
      <c r="H29" s="109">
        <f>IF(C29&lt;&gt;"",'[1]CBL Score Standard'!$D85,IF(D29&lt;&gt;"",SUM('[1]CBL Score Standard'!$D85:$E85),IF(E29&lt;&gt;"",SUM('[1]CBL Score Standard'!$D85:$F85),IF(F29&lt;&gt;"",SUM('[1]CBL Score Standard'!$D85:$G85),IF(G29&lt;&gt;"",SUM('[1]CBL Score Standard'!$D85:$H85,0))))))</f>
        <v>2.8169014084507043E-2</v>
      </c>
      <c r="K29" s="407"/>
      <c r="L29" s="407"/>
      <c r="M29" s="104" t="s">
        <v>6</v>
      </c>
      <c r="N29" s="36" t="s">
        <v>55</v>
      </c>
      <c r="O29" s="87" t="s">
        <v>196</v>
      </c>
      <c r="P29" s="149" t="s">
        <v>145</v>
      </c>
      <c r="Q29" s="254" t="s">
        <v>651</v>
      </c>
      <c r="R29" s="254" t="s">
        <v>652</v>
      </c>
      <c r="S29" s="50" t="s">
        <v>267</v>
      </c>
      <c r="T29" s="83"/>
      <c r="U29" s="83"/>
      <c r="V29" s="83" t="str">
        <f t="shared" si="2"/>
        <v>Passed</v>
      </c>
      <c r="W29" s="83" t="s">
        <v>377</v>
      </c>
      <c r="X29" s="83" t="s">
        <v>377</v>
      </c>
      <c r="Y29" s="46" t="s">
        <v>197</v>
      </c>
      <c r="Z29" s="259">
        <f t="shared" si="3"/>
        <v>0</v>
      </c>
      <c r="AA29" s="260"/>
      <c r="AB29" s="260"/>
      <c r="AC29" s="260"/>
      <c r="AD29" s="260"/>
      <c r="AE29" s="258"/>
      <c r="AF29" s="258"/>
      <c r="AG29" s="258"/>
      <c r="AH29" s="258"/>
      <c r="AI29" s="258"/>
      <c r="AJ29" s="258"/>
    </row>
    <row r="30" spans="1:36" x14ac:dyDescent="0.3">
      <c r="A30" s="110" t="s">
        <v>149</v>
      </c>
      <c r="B30" s="99" t="s">
        <v>149</v>
      </c>
      <c r="C30" s="1002"/>
      <c r="D30" s="1002"/>
      <c r="E30" s="1005"/>
      <c r="F30" s="1002" t="s">
        <v>77</v>
      </c>
      <c r="G30" s="1002"/>
      <c r="H30" s="109">
        <f>IF(C30&lt;&gt;"",'[1]CBL Score Standard'!$D86,IF(D30&lt;&gt;"",SUM('[1]CBL Score Standard'!$D86:$E86),IF(E30&lt;&gt;"",SUM('[1]CBL Score Standard'!$D86:$F86),IF(F30&lt;&gt;"",SUM('[1]CBL Score Standard'!$D86:$G86),IF(G30&lt;&gt;"",SUM('[1]CBL Score Standard'!$D86:$H86,0))))))</f>
        <v>0.18686632864525554</v>
      </c>
      <c r="K30" s="407"/>
      <c r="L30" s="407"/>
      <c r="M30" s="104" t="s">
        <v>6</v>
      </c>
      <c r="N30" s="36" t="s">
        <v>55</v>
      </c>
      <c r="O30" s="87" t="s">
        <v>198</v>
      </c>
      <c r="P30" s="151"/>
      <c r="Q30" s="152" t="s">
        <v>199</v>
      </c>
      <c r="R30" s="79" t="s">
        <v>200</v>
      </c>
      <c r="S30" s="50" t="s">
        <v>267</v>
      </c>
      <c r="T30" s="83"/>
      <c r="U30" s="83"/>
      <c r="V30" s="83" t="str">
        <f t="shared" si="2"/>
        <v>Passed</v>
      </c>
      <c r="W30" s="83" t="s">
        <v>377</v>
      </c>
      <c r="X30" s="83" t="s">
        <v>377</v>
      </c>
      <c r="Y30" s="49" t="s">
        <v>201</v>
      </c>
      <c r="Z30" s="259">
        <f t="shared" si="3"/>
        <v>0</v>
      </c>
      <c r="AA30" s="260"/>
      <c r="AB30" s="260"/>
      <c r="AC30" s="260"/>
      <c r="AD30" s="260"/>
      <c r="AE30" s="258"/>
      <c r="AF30" s="258"/>
      <c r="AG30" s="258"/>
      <c r="AH30" s="258"/>
      <c r="AI30" s="258"/>
      <c r="AJ30" s="258"/>
    </row>
    <row r="31" spans="1:36" x14ac:dyDescent="0.3">
      <c r="A31" s="110" t="s">
        <v>149</v>
      </c>
      <c r="B31" s="99" t="s">
        <v>370</v>
      </c>
      <c r="C31" s="1003"/>
      <c r="D31" s="1003"/>
      <c r="E31" s="1004"/>
      <c r="F31" s="1002"/>
      <c r="G31" s="1002"/>
      <c r="H31" s="109" t="b">
        <f>IF(C31&lt;&gt;"",'[1]CBL Score Standard'!$D87,IF(D31&lt;&gt;"",SUM('[1]CBL Score Standard'!$D87:$E87),IF(E31&lt;&gt;"",SUM('[1]CBL Score Standard'!$D87:$F87),IF(F31&lt;&gt;"",SUM('[1]CBL Score Standard'!$D87:$G87),IF(G31&lt;&gt;"",SUM('[1]CBL Score Standard'!$D87:$H87,0))))))</f>
        <v>0</v>
      </c>
      <c r="K31" s="407"/>
      <c r="L31" s="407"/>
      <c r="M31" s="104" t="s">
        <v>6</v>
      </c>
      <c r="N31" s="36" t="s">
        <v>55</v>
      </c>
      <c r="O31" s="87" t="s">
        <v>202</v>
      </c>
      <c r="P31" s="153">
        <v>43629</v>
      </c>
      <c r="Q31" s="152" t="s">
        <v>384</v>
      </c>
      <c r="R31" s="79" t="s">
        <v>385</v>
      </c>
      <c r="S31" s="50" t="s">
        <v>267</v>
      </c>
      <c r="T31" s="83"/>
      <c r="U31" s="83"/>
      <c r="V31" s="83" t="str">
        <f t="shared" si="2"/>
        <v>Passed</v>
      </c>
      <c r="W31" s="83" t="s">
        <v>377</v>
      </c>
      <c r="X31" s="83" t="s">
        <v>377</v>
      </c>
      <c r="Y31" s="49" t="s">
        <v>203</v>
      </c>
      <c r="Z31" s="259">
        <f t="shared" si="3"/>
        <v>0</v>
      </c>
      <c r="AA31" s="260"/>
      <c r="AB31" s="260"/>
      <c r="AC31" s="260"/>
      <c r="AD31" s="260"/>
      <c r="AE31" s="258"/>
      <c r="AF31" s="258"/>
      <c r="AG31" s="258"/>
      <c r="AH31" s="258"/>
      <c r="AI31" s="258"/>
      <c r="AJ31" s="258"/>
    </row>
    <row r="32" spans="1:36" ht="26.4" x14ac:dyDescent="0.3">
      <c r="A32" s="110" t="s">
        <v>31</v>
      </c>
      <c r="B32" s="99" t="s">
        <v>660</v>
      </c>
      <c r="C32" s="1002"/>
      <c r="D32" s="1002"/>
      <c r="E32" s="1002" t="s">
        <v>77</v>
      </c>
      <c r="F32" s="1002"/>
      <c r="G32" s="1002"/>
      <c r="H32" s="109">
        <f>IF(C32&lt;&gt;"",'[1]CBL Score Standard'!$D88,IF(D32&lt;&gt;"",SUM('[1]CBL Score Standard'!$D88:$E88),IF(E32&lt;&gt;"",SUM('[1]CBL Score Standard'!$D88:$F88),IF(F32&lt;&gt;"",SUM('[1]CBL Score Standard'!$D88:$G88),IF(G32&lt;&gt;"",SUM('[1]CBL Score Standard'!$D88:$H88,0))))))</f>
        <v>0.16558973290057469</v>
      </c>
      <c r="K32" s="407"/>
      <c r="L32" s="407"/>
      <c r="M32" s="104" t="s">
        <v>6</v>
      </c>
      <c r="N32" s="36" t="s">
        <v>56</v>
      </c>
      <c r="O32" s="87" t="s">
        <v>427</v>
      </c>
      <c r="P32" s="153">
        <v>43613</v>
      </c>
      <c r="Q32" s="152" t="s">
        <v>167</v>
      </c>
      <c r="R32" s="79" t="s">
        <v>204</v>
      </c>
      <c r="S32" s="50" t="s">
        <v>267</v>
      </c>
      <c r="T32" s="83"/>
      <c r="U32" s="83"/>
      <c r="V32" s="83" t="str">
        <f t="shared" si="2"/>
        <v>Passed</v>
      </c>
      <c r="W32" s="83" t="s">
        <v>377</v>
      </c>
      <c r="X32" s="83" t="s">
        <v>377</v>
      </c>
      <c r="Y32" s="46" t="s">
        <v>205</v>
      </c>
      <c r="Z32" s="259">
        <f t="shared" si="3"/>
        <v>0</v>
      </c>
      <c r="AA32" s="260"/>
      <c r="AB32" s="260"/>
      <c r="AC32" s="260"/>
      <c r="AD32" s="260"/>
      <c r="AE32" s="258"/>
      <c r="AF32" s="258"/>
      <c r="AG32" s="258"/>
      <c r="AH32" s="258"/>
      <c r="AI32" s="258"/>
      <c r="AJ32" s="258"/>
    </row>
    <row r="33" spans="1:36" x14ac:dyDescent="0.3">
      <c r="A33" s="110" t="s">
        <v>31</v>
      </c>
      <c r="B33" s="99" t="s">
        <v>175</v>
      </c>
      <c r="C33" s="1003"/>
      <c r="D33" s="1002"/>
      <c r="E33" s="1002"/>
      <c r="F33" s="1002" t="s">
        <v>77</v>
      </c>
      <c r="G33" s="1002"/>
      <c r="H33" s="109">
        <f>IF(C33&lt;&gt;"",'[1]CBL Score Standard'!$D89,IF(D33&lt;&gt;"",SUM('[1]CBL Score Standard'!$D89:$E89),IF(E33&lt;&gt;"",SUM('[1]CBL Score Standard'!$D89:$F89),IF(F33&lt;&gt;"",SUM('[1]CBL Score Standard'!$D89:$G89),IF(G33&lt;&gt;"",SUM('[1]CBL Score Standard'!$D89:$H89,0))))))</f>
        <v>0.18686632864525554</v>
      </c>
      <c r="K33" s="407"/>
      <c r="L33" s="407"/>
      <c r="M33" s="104" t="s">
        <v>6</v>
      </c>
      <c r="N33" s="36" t="s">
        <v>0</v>
      </c>
      <c r="O33" s="87" t="s">
        <v>426</v>
      </c>
      <c r="P33" s="152" t="s">
        <v>145</v>
      </c>
      <c r="Q33" s="152" t="s">
        <v>206</v>
      </c>
      <c r="R33" s="79" t="s">
        <v>206</v>
      </c>
      <c r="S33" s="50" t="s">
        <v>267</v>
      </c>
      <c r="T33" s="83"/>
      <c r="U33" s="83"/>
      <c r="V33" s="83" t="str">
        <f t="shared" si="2"/>
        <v>Passed</v>
      </c>
      <c r="W33" s="83" t="s">
        <v>377</v>
      </c>
      <c r="X33" s="83" t="s">
        <v>377</v>
      </c>
      <c r="Y33" s="41"/>
      <c r="Z33" s="259">
        <f t="shared" si="3"/>
        <v>0</v>
      </c>
      <c r="AA33" s="260"/>
      <c r="AB33" s="260"/>
      <c r="AC33" s="260"/>
      <c r="AD33" s="260"/>
      <c r="AE33" s="258"/>
      <c r="AF33" s="258"/>
      <c r="AG33" s="258"/>
      <c r="AH33" s="258"/>
      <c r="AI33" s="258"/>
      <c r="AJ33" s="258"/>
    </row>
    <row r="34" spans="1:36" x14ac:dyDescent="0.3">
      <c r="A34" s="110" t="s">
        <v>46</v>
      </c>
      <c r="B34" s="99" t="s">
        <v>171</v>
      </c>
      <c r="C34" s="1003"/>
      <c r="D34" s="1002"/>
      <c r="E34" s="1002"/>
      <c r="F34" s="1002" t="s">
        <v>77</v>
      </c>
      <c r="G34" s="1002"/>
      <c r="H34" s="109">
        <f>IF(C34&lt;&gt;"",'[1]CBL Score Standard'!$D90,IF(D34&lt;&gt;"",SUM('[1]CBL Score Standard'!$D90:$E90),IF(E34&lt;&gt;"",SUM('[1]CBL Score Standard'!$D90:$F90),IF(F34&lt;&gt;"",SUM('[1]CBL Score Standard'!$D90:$G90),IF(G34&lt;&gt;"",SUM('[1]CBL Score Standard'!$D90:$H90,0))))))</f>
        <v>9.5957237736164644E-2</v>
      </c>
      <c r="K34" s="407"/>
      <c r="L34" s="407"/>
      <c r="M34" s="104" t="s">
        <v>6</v>
      </c>
      <c r="N34" s="36" t="s">
        <v>53</v>
      </c>
      <c r="O34" s="90" t="s">
        <v>371</v>
      </c>
      <c r="P34" s="152" t="s">
        <v>145</v>
      </c>
      <c r="Q34" s="152" t="s">
        <v>164</v>
      </c>
      <c r="R34" s="79" t="s">
        <v>207</v>
      </c>
      <c r="S34" s="174" t="s">
        <v>267</v>
      </c>
      <c r="T34" s="157"/>
      <c r="U34" s="83"/>
      <c r="V34" s="83" t="str">
        <f t="shared" si="2"/>
        <v/>
      </c>
      <c r="W34" s="83" t="s">
        <v>378</v>
      </c>
      <c r="X34" s="83" t="s">
        <v>378</v>
      </c>
      <c r="Y34" s="49" t="s">
        <v>208</v>
      </c>
      <c r="Z34" s="259">
        <f t="shared" si="3"/>
        <v>0</v>
      </c>
      <c r="AA34" s="260"/>
      <c r="AB34" s="260"/>
      <c r="AC34" s="260"/>
      <c r="AD34" s="260"/>
      <c r="AE34" s="258"/>
      <c r="AF34" s="258"/>
      <c r="AG34" s="258"/>
      <c r="AH34" s="258"/>
      <c r="AI34" s="258"/>
      <c r="AJ34" s="258"/>
    </row>
    <row r="35" spans="1:36" x14ac:dyDescent="0.3">
      <c r="A35" s="110" t="s">
        <v>2</v>
      </c>
      <c r="B35" s="99" t="s">
        <v>234</v>
      </c>
      <c r="C35" s="1003"/>
      <c r="D35" s="1003"/>
      <c r="E35" s="1003"/>
      <c r="F35" s="1005"/>
      <c r="G35" s="1002"/>
      <c r="H35" s="109" t="b">
        <f>IF(C35&lt;&gt;"",'[1]CBL Score Standard'!$D91,IF(D35&lt;&gt;"",SUM('[1]CBL Score Standard'!$D91:$E91),IF(E35&lt;&gt;"",SUM('[1]CBL Score Standard'!$D91:$F91),IF(F35&lt;&gt;"",SUM('[1]CBL Score Standard'!$D91:$G91),IF(G35&lt;&gt;"",SUM('[1]CBL Score Standard'!$D91:$H91,0))))))</f>
        <v>0</v>
      </c>
      <c r="K35" s="408"/>
      <c r="L35" s="408"/>
      <c r="M35" s="104" t="s">
        <v>6</v>
      </c>
      <c r="N35" s="36" t="s">
        <v>54</v>
      </c>
      <c r="O35" s="87" t="s">
        <v>345</v>
      </c>
      <c r="P35" s="153">
        <v>43644</v>
      </c>
      <c r="Q35" s="152" t="s">
        <v>209</v>
      </c>
      <c r="R35" s="79" t="s">
        <v>210</v>
      </c>
      <c r="S35" s="174" t="s">
        <v>267</v>
      </c>
      <c r="T35" s="157"/>
      <c r="U35" s="83"/>
      <c r="V35" s="83" t="str">
        <f t="shared" si="2"/>
        <v/>
      </c>
      <c r="W35" s="83" t="s">
        <v>378</v>
      </c>
      <c r="X35" s="83" t="s">
        <v>378</v>
      </c>
      <c r="Y35" s="46"/>
      <c r="Z35" s="259">
        <f t="shared" si="3"/>
        <v>0</v>
      </c>
      <c r="AA35" s="260"/>
      <c r="AB35" s="260"/>
      <c r="AC35" s="260"/>
      <c r="AD35" s="260"/>
      <c r="AE35" s="258"/>
      <c r="AF35" s="258"/>
      <c r="AG35" s="258"/>
      <c r="AH35" s="258"/>
      <c r="AI35" s="258"/>
      <c r="AJ35" s="258"/>
    </row>
    <row r="36" spans="1:36" x14ac:dyDescent="0.3">
      <c r="A36" s="110" t="s">
        <v>54</v>
      </c>
      <c r="B36" s="99" t="s">
        <v>425</v>
      </c>
      <c r="C36" s="1002"/>
      <c r="D36" s="1002"/>
      <c r="E36" s="1002" t="s">
        <v>77</v>
      </c>
      <c r="F36" s="1002"/>
      <c r="G36" s="1002"/>
      <c r="H36" s="109">
        <f>IF(C36&lt;&gt;"",'[1]CBL Score Standard'!$D92,IF(D36&lt;&gt;"",SUM('[1]CBL Score Standard'!$D92:$E92),IF(E36&lt;&gt;"",SUM('[1]CBL Score Standard'!$D92:$F92),IF(F36&lt;&gt;"",SUM('[1]CBL Score Standard'!$D92:$G92),IF(G36&lt;&gt;"",SUM('[1]CBL Score Standard'!$D92:$H92,0))))))</f>
        <v>0.16558973290057469</v>
      </c>
      <c r="K36" s="3"/>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3"/>
      <c r="D37" s="1002"/>
      <c r="E37" s="1002" t="s">
        <v>77</v>
      </c>
      <c r="F37" s="1002"/>
      <c r="G37" s="1002"/>
      <c r="H37" s="109">
        <f>IF(C37&lt;&gt;"",'[1]CBL Score Standard'!$D93,IF(D37&lt;&gt;"",SUM('[1]CBL Score Standard'!$D93:$E93),IF(E37&lt;&gt;"",SUM('[1]CBL Score Standard'!$D93:$F93),IF(F37&lt;&gt;"",SUM('[1]CBL Score Standard'!$D93:$G93),IF(G37&lt;&gt;"",SUM('[1]CBL Score Standard'!$D93:$H93,0))))))</f>
        <v>7.468064199148379E-2</v>
      </c>
      <c r="K37" s="1193" t="s">
        <v>211</v>
      </c>
      <c r="L37" s="1194"/>
      <c r="M37" s="1194"/>
      <c r="N37" s="1194"/>
      <c r="O37" s="1194"/>
      <c r="P37" s="1194"/>
      <c r="Q37" s="1194"/>
      <c r="R37" s="1194"/>
      <c r="S37" s="1229"/>
      <c r="T37" s="1194"/>
      <c r="U37" s="1194"/>
      <c r="V37" s="1194"/>
      <c r="W37" s="1194"/>
      <c r="X37" s="1194"/>
      <c r="Y37" s="1195"/>
      <c r="Z37" s="263"/>
      <c r="AA37" s="402"/>
      <c r="AB37" s="402"/>
      <c r="AC37" s="402"/>
      <c r="AD37" s="402"/>
      <c r="AE37" s="402"/>
      <c r="AF37" s="402"/>
      <c r="AG37" s="402"/>
      <c r="AH37" s="402"/>
      <c r="AI37" s="402"/>
      <c r="AJ37" s="402"/>
    </row>
    <row r="38" spans="1:36" ht="23.4" customHeight="1" x14ac:dyDescent="0.3">
      <c r="A38" s="110" t="s">
        <v>54</v>
      </c>
      <c r="B38" s="99" t="s">
        <v>231</v>
      </c>
      <c r="C38" s="1003"/>
      <c r="D38" s="1003"/>
      <c r="E38" s="1002" t="s">
        <v>77</v>
      </c>
      <c r="F38" s="1002"/>
      <c r="G38" s="1002"/>
      <c r="H38" s="109">
        <f>IF(C38&lt;&gt;"",'[1]CBL Score Standard'!$D94,IF(D38&lt;&gt;"",SUM('[1]CBL Score Standard'!$D94:$E94),IF(E38&lt;&gt;"",SUM('[1]CBL Score Standard'!$D94:$F94),IF(F38&lt;&gt;"",SUM('[1]CBL Score Standard'!$D94:$G94),IF(G38&lt;&gt;"",SUM('[1]CBL Score Standard'!$D94:$H94,0))))))</f>
        <v>1.4084507042253521E-2</v>
      </c>
      <c r="K38" s="1211" t="s">
        <v>133</v>
      </c>
      <c r="L38" s="1211" t="s">
        <v>91</v>
      </c>
      <c r="M38" s="1182" t="s">
        <v>75</v>
      </c>
      <c r="N38" s="1184" t="s">
        <v>134</v>
      </c>
      <c r="O38" s="1184" t="s">
        <v>135</v>
      </c>
      <c r="P38" s="413" t="s">
        <v>136</v>
      </c>
      <c r="Q38" s="413" t="s">
        <v>137</v>
      </c>
      <c r="R38" s="413" t="s">
        <v>138</v>
      </c>
      <c r="S38" s="1212" t="s">
        <v>139</v>
      </c>
      <c r="T38" s="1191" t="s">
        <v>344</v>
      </c>
      <c r="U38" s="1191" t="s">
        <v>342</v>
      </c>
      <c r="V38" s="1191" t="s">
        <v>343</v>
      </c>
      <c r="W38" s="404" t="s">
        <v>375</v>
      </c>
      <c r="X38" s="404"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3"/>
      <c r="D39" s="1004"/>
      <c r="E39" s="1004" t="s">
        <v>77</v>
      </c>
      <c r="F39" s="1002"/>
      <c r="G39" s="1002"/>
      <c r="H39" s="109">
        <f>IF(C39&lt;&gt;"",'[1]CBL Score Standard'!$D95,IF(D39&lt;&gt;"",SUM('[1]CBL Score Standard'!$D95:$E95),IF(E39&lt;&gt;"",SUM('[1]CBL Score Standard'!$D95:$F95),IF(#REF!&lt;&gt;"",SUM('[1]CBL Score Standard'!$D95:$G95),IF(G39&lt;&gt;"",SUM('[1]CBL Score Standard'!$D95:$H95,0))))))</f>
        <v>3.7340320995741895E-2</v>
      </c>
      <c r="K39" s="1197"/>
      <c r="L39" s="1197"/>
      <c r="M39" s="1183"/>
      <c r="N39" s="1190"/>
      <c r="O39" s="1185"/>
      <c r="P39" s="148" t="s">
        <v>141</v>
      </c>
      <c r="Q39" s="414"/>
      <c r="R39" s="414"/>
      <c r="S39" s="1230"/>
      <c r="T39" s="1191"/>
      <c r="U39" s="1191"/>
      <c r="V39" s="1191"/>
      <c r="W39" s="404"/>
      <c r="X39" s="404"/>
      <c r="Y39" s="1197"/>
      <c r="Z39" s="1187"/>
      <c r="AA39" s="400" t="s">
        <v>672</v>
      </c>
      <c r="AB39" s="400" t="s">
        <v>673</v>
      </c>
      <c r="AC39" s="400" t="s">
        <v>672</v>
      </c>
      <c r="AD39" s="400" t="s">
        <v>673</v>
      </c>
      <c r="AE39" s="400" t="s">
        <v>672</v>
      </c>
      <c r="AF39" s="400" t="s">
        <v>673</v>
      </c>
      <c r="AG39" s="400" t="s">
        <v>672</v>
      </c>
      <c r="AH39" s="400" t="s">
        <v>673</v>
      </c>
      <c r="AI39" s="400" t="s">
        <v>672</v>
      </c>
      <c r="AJ39" s="400" t="s">
        <v>673</v>
      </c>
    </row>
    <row r="40" spans="1:36" x14ac:dyDescent="0.3">
      <c r="A40" s="110" t="s">
        <v>53</v>
      </c>
      <c r="B40" s="99" t="s">
        <v>223</v>
      </c>
      <c r="C40" s="1003"/>
      <c r="D40" s="1003"/>
      <c r="E40" s="1004" t="s">
        <v>77</v>
      </c>
      <c r="G40" s="1002"/>
      <c r="H40" s="109">
        <f>IF(C40&lt;&gt;"",'[1]CBL Score Standard'!$D96,IF(D40&lt;&gt;"",SUM('[1]CBL Score Standard'!$D96:$E96),IF(E40&lt;&gt;"",SUM('[1]CBL Score Standard'!$D96:$F96),IF(F39&lt;&gt;"",SUM('[1]CBL Score Standard'!$D96:$G96),IF(G40&lt;&gt;"",SUM('[1]CBL Score Standard'!$D96:$H96,0))))))</f>
        <v>1.4084507042253521E-2</v>
      </c>
      <c r="K40" s="406" t="s">
        <v>142</v>
      </c>
      <c r="L40" s="406" t="s">
        <v>143</v>
      </c>
      <c r="M40" s="104" t="s">
        <v>7</v>
      </c>
      <c r="N40" s="36" t="s">
        <v>56</v>
      </c>
      <c r="O40" s="87" t="s">
        <v>663</v>
      </c>
      <c r="P40" s="149" t="s">
        <v>145</v>
      </c>
      <c r="Q40" s="152" t="s">
        <v>212</v>
      </c>
      <c r="R40" s="79" t="s">
        <v>213</v>
      </c>
      <c r="S40" s="174" t="s">
        <v>267</v>
      </c>
      <c r="T40" s="157" t="s">
        <v>72</v>
      </c>
      <c r="U40" s="180">
        <v>43752</v>
      </c>
      <c r="V40" s="214" t="s">
        <v>374</v>
      </c>
      <c r="W40" s="83" t="s">
        <v>378</v>
      </c>
      <c r="X40" s="83" t="s">
        <v>378</v>
      </c>
      <c r="Y40" s="46" t="s">
        <v>214</v>
      </c>
      <c r="Z40" s="259">
        <f t="shared" ref="Z40:Z55" si="4">DATEDIF(AA40,AB40,"m")/12+DATEDIF(AC40,AD40,"m")/12+DATEDIF(AE40,AF40,"m")/12+DATEDIF(AG40,AH40,"m")/12+DATEDIF(AI40,AJ40,"m")/12</f>
        <v>0</v>
      </c>
      <c r="AA40" s="260"/>
      <c r="AB40" s="260"/>
      <c r="AC40" s="260"/>
      <c r="AD40" s="260"/>
      <c r="AE40" s="258"/>
      <c r="AF40" s="258"/>
      <c r="AG40" s="258"/>
      <c r="AH40" s="258"/>
      <c r="AI40" s="258"/>
      <c r="AJ40" s="258"/>
    </row>
    <row r="41" spans="1:36" x14ac:dyDescent="0.3">
      <c r="A41" s="110" t="s">
        <v>53</v>
      </c>
      <c r="B41" s="99" t="s">
        <v>226</v>
      </c>
      <c r="C41" s="1003" t="s">
        <v>77</v>
      </c>
      <c r="D41" s="1003"/>
      <c r="E41" s="1004"/>
      <c r="F41" s="1002"/>
      <c r="G41" s="1002"/>
      <c r="H41" s="109">
        <f>IF(C41&lt;&gt;"",'[1]CBL Score Standard'!$D97,IF(D41&lt;&gt;"",SUM('[1]CBL Score Standard'!$D97:$E97),IF(E41&lt;&gt;"",SUM('[1]CBL Score Standard'!$D97:$F97),IF(F41&lt;&gt;"",SUM('[1]CBL Score Standard'!$D97:$G97),IF(G41&lt;&gt;"",SUM('[1]CBL Score Standard'!$D97:$H97,0))))))</f>
        <v>0</v>
      </c>
      <c r="K41" s="407"/>
      <c r="L41" s="407"/>
      <c r="M41" s="104" t="s">
        <v>7</v>
      </c>
      <c r="N41" s="36" t="s">
        <v>56</v>
      </c>
      <c r="O41" s="87" t="s">
        <v>215</v>
      </c>
      <c r="P41" s="150"/>
      <c r="Q41" s="152" t="s">
        <v>164</v>
      </c>
      <c r="R41" s="79" t="s">
        <v>207</v>
      </c>
      <c r="S41" s="174" t="s">
        <v>267</v>
      </c>
      <c r="T41" s="157"/>
      <c r="U41" s="180">
        <v>43752</v>
      </c>
      <c r="V41" s="214" t="s">
        <v>374</v>
      </c>
      <c r="W41" s="83" t="s">
        <v>378</v>
      </c>
      <c r="X41" s="83" t="s">
        <v>378</v>
      </c>
      <c r="Y41" s="49" t="s">
        <v>216</v>
      </c>
      <c r="Z41" s="259">
        <f t="shared" ca="1" si="4"/>
        <v>0.91666666666666663</v>
      </c>
      <c r="AA41" s="260">
        <v>43800</v>
      </c>
      <c r="AB41" s="260">
        <f ca="1">TODAY()</f>
        <v>44144</v>
      </c>
      <c r="AC41" s="260"/>
      <c r="AD41" s="260"/>
      <c r="AE41" s="258"/>
      <c r="AF41" s="258"/>
      <c r="AG41" s="258"/>
      <c r="AH41" s="258"/>
      <c r="AI41" s="258"/>
      <c r="AJ41" s="258"/>
    </row>
    <row r="42" spans="1:36" ht="27.6" x14ac:dyDescent="0.3">
      <c r="A42" s="110" t="s">
        <v>53</v>
      </c>
      <c r="B42" s="99" t="s">
        <v>239</v>
      </c>
      <c r="C42" s="1003"/>
      <c r="D42" s="1003"/>
      <c r="E42" s="1003"/>
      <c r="F42" s="1002"/>
      <c r="G42" s="1002"/>
      <c r="H42" s="109" t="b">
        <f>IF(C42&lt;&gt;"",'[1]CBL Score Standard'!$D98,IF(D42&lt;&gt;"",SUM('[1]CBL Score Standard'!$D98:$E98),IF(E42&lt;&gt;"",SUM('[1]CBL Score Standard'!$D98:$F98),IF(F42&lt;&gt;"",SUM('[1]CBL Score Standard'!$D98:$G98),IF(G42&lt;&gt;"",SUM('[1]CBL Score Standard'!$D98:$H98,0))))))</f>
        <v>0</v>
      </c>
      <c r="K42" s="407"/>
      <c r="L42" s="407"/>
      <c r="M42" s="104" t="s">
        <v>7</v>
      </c>
      <c r="N42" s="36" t="s">
        <v>55</v>
      </c>
      <c r="O42" s="91" t="s">
        <v>664</v>
      </c>
      <c r="P42" s="150"/>
      <c r="Q42" s="254" t="s">
        <v>653</v>
      </c>
      <c r="R42" s="254" t="s">
        <v>654</v>
      </c>
      <c r="S42" s="174" t="s">
        <v>267</v>
      </c>
      <c r="T42" s="157" t="s">
        <v>72</v>
      </c>
      <c r="U42" s="180">
        <v>43766</v>
      </c>
      <c r="V42" s="214" t="s">
        <v>374</v>
      </c>
      <c r="W42" s="83" t="s">
        <v>378</v>
      </c>
      <c r="X42" s="83" t="s">
        <v>378</v>
      </c>
      <c r="Y42" s="52" t="s">
        <v>249</v>
      </c>
      <c r="Z42" s="259">
        <f t="shared" si="4"/>
        <v>0</v>
      </c>
      <c r="AA42" s="260"/>
      <c r="AB42" s="260"/>
      <c r="AC42" s="260"/>
      <c r="AD42" s="260"/>
      <c r="AE42" s="258"/>
      <c r="AF42" s="258"/>
      <c r="AG42" s="258"/>
      <c r="AH42" s="258"/>
      <c r="AI42" s="258"/>
      <c r="AJ42" s="258"/>
    </row>
    <row r="43" spans="1:36" ht="27.6" x14ac:dyDescent="0.3">
      <c r="A43" s="110" t="s">
        <v>0</v>
      </c>
      <c r="B43" s="99" t="s">
        <v>426</v>
      </c>
      <c r="C43" s="1003"/>
      <c r="D43" s="1002"/>
      <c r="E43" s="1005"/>
      <c r="F43" s="1002" t="s">
        <v>77</v>
      </c>
      <c r="G43" s="1002"/>
      <c r="H43" s="109">
        <f>IF(C43&lt;&gt;"",'[1]CBL Score Standard'!$D99,IF(D43&lt;&gt;"",SUM('[1]CBL Score Standard'!$D99:$E99),IF(E43&lt;&gt;"",SUM('[1]CBL Score Standard'!$D99:$F99),IF(F43&lt;&gt;"",SUM('[1]CBL Score Standard'!$D99:$G99),IF(G43&lt;&gt;"",SUM('[1]CBL Score Standard'!$D99:$H99,0))))))</f>
        <v>9.5957237736164644E-2</v>
      </c>
      <c r="K43" s="407"/>
      <c r="L43" s="407"/>
      <c r="M43" s="104" t="s">
        <v>7</v>
      </c>
      <c r="N43" s="36" t="s">
        <v>55</v>
      </c>
      <c r="O43" s="87" t="s">
        <v>448</v>
      </c>
      <c r="P43" s="151"/>
      <c r="Q43" s="254" t="s">
        <v>655</v>
      </c>
      <c r="R43" s="254" t="s">
        <v>656</v>
      </c>
      <c r="S43" s="174" t="s">
        <v>267</v>
      </c>
      <c r="T43" s="157" t="s">
        <v>72</v>
      </c>
      <c r="U43" s="180">
        <v>43753</v>
      </c>
      <c r="V43" s="214" t="s">
        <v>374</v>
      </c>
      <c r="W43" s="83" t="s">
        <v>378</v>
      </c>
      <c r="X43" s="83" t="s">
        <v>378</v>
      </c>
      <c r="Y43" s="49" t="s">
        <v>219</v>
      </c>
      <c r="Z43" s="259">
        <f t="shared" si="4"/>
        <v>0</v>
      </c>
      <c r="AA43" s="260"/>
      <c r="AB43" s="260"/>
      <c r="AC43" s="260"/>
      <c r="AD43" s="260"/>
      <c r="AE43" s="258"/>
      <c r="AF43" s="258"/>
      <c r="AG43" s="258"/>
      <c r="AH43" s="258"/>
      <c r="AI43" s="258"/>
      <c r="AJ43" s="258"/>
    </row>
    <row r="44" spans="1:36" ht="26.4" x14ac:dyDescent="0.3">
      <c r="A44" s="110" t="s">
        <v>41</v>
      </c>
      <c r="B44" s="99" t="s">
        <v>450</v>
      </c>
      <c r="C44" s="1002"/>
      <c r="D44" s="1002"/>
      <c r="E44" s="1002" t="s">
        <v>77</v>
      </c>
      <c r="F44" s="1002"/>
      <c r="G44" s="1002"/>
      <c r="H44" s="109">
        <f>IF(C44&lt;&gt;"",'[1]CBL Score Standard'!$D100,IF(D44&lt;&gt;"",SUM('[1]CBL Score Standard'!$D100:$E100),IF(E44&lt;&gt;"",SUM('[1]CBL Score Standard'!$D100:$F100),IF(F44&lt;&gt;"",SUM('[1]CBL Score Standard'!$D100:$G100),IF(G44&lt;&gt;"",SUM('[1]CBL Score Standard'!$D100:$H100,0))))))</f>
        <v>0.16558973290057469</v>
      </c>
      <c r="K44" s="407"/>
      <c r="L44" s="407"/>
      <c r="M44" s="104" t="s">
        <v>7</v>
      </c>
      <c r="N44" s="36" t="s">
        <v>55</v>
      </c>
      <c r="O44" s="87" t="s">
        <v>185</v>
      </c>
      <c r="P44" s="149" t="s">
        <v>145</v>
      </c>
      <c r="Q44" s="254" t="s">
        <v>220</v>
      </c>
      <c r="R44" s="254" t="s">
        <v>270</v>
      </c>
      <c r="S44" s="174" t="s">
        <v>267</v>
      </c>
      <c r="T44" s="157" t="s">
        <v>72</v>
      </c>
      <c r="U44" s="180">
        <v>43753</v>
      </c>
      <c r="V44" s="214" t="s">
        <v>374</v>
      </c>
      <c r="W44" s="83" t="s">
        <v>378</v>
      </c>
      <c r="X44" s="83" t="s">
        <v>378</v>
      </c>
      <c r="Y44" s="49" t="s">
        <v>186</v>
      </c>
      <c r="Z44" s="259">
        <f t="shared" si="4"/>
        <v>0</v>
      </c>
      <c r="AA44" s="260"/>
      <c r="AB44" s="260"/>
      <c r="AC44" s="260"/>
      <c r="AD44" s="260"/>
      <c r="AE44" s="258"/>
      <c r="AF44" s="258"/>
      <c r="AG44" s="258"/>
      <c r="AH44" s="258"/>
      <c r="AI44" s="258"/>
      <c r="AJ44" s="258"/>
    </row>
    <row r="45" spans="1:36" ht="27.6" x14ac:dyDescent="0.3">
      <c r="A45" s="110" t="s">
        <v>41</v>
      </c>
      <c r="B45" s="99" t="s">
        <v>178</v>
      </c>
      <c r="C45" s="1003"/>
      <c r="D45" s="1002"/>
      <c r="E45" s="1005"/>
      <c r="F45" s="1002" t="s">
        <v>77</v>
      </c>
      <c r="G45" s="1002"/>
      <c r="H45" s="109">
        <f>IF(C45&lt;&gt;"",'[1]CBL Score Standard'!$D101,IF(D45&lt;&gt;"",SUM('[1]CBL Score Standard'!$D101:$E101),IF(E45&lt;&gt;"",SUM('[1]CBL Score Standard'!$D101:$F101),IF(F45&lt;&gt;"",SUM('[1]CBL Score Standard'!$D101:$G101),IF(G45&lt;&gt;"",SUM('[1]CBL Score Standard'!$D101:$H101,0))))))</f>
        <v>9.5957237736164644E-2</v>
      </c>
      <c r="K45" s="407"/>
      <c r="L45" s="407"/>
      <c r="M45" s="104" t="s">
        <v>7</v>
      </c>
      <c r="N45" s="36" t="s">
        <v>55</v>
      </c>
      <c r="O45" s="87" t="s">
        <v>694</v>
      </c>
      <c r="P45" s="153">
        <v>43539</v>
      </c>
      <c r="Q45" s="254" t="s">
        <v>658</v>
      </c>
      <c r="R45" s="254" t="s">
        <v>657</v>
      </c>
      <c r="S45" s="175" t="s">
        <v>267</v>
      </c>
      <c r="T45" s="157" t="s">
        <v>72</v>
      </c>
      <c r="U45" s="180">
        <v>43753</v>
      </c>
      <c r="V45" s="214" t="s">
        <v>374</v>
      </c>
      <c r="W45" s="83" t="s">
        <v>378</v>
      </c>
      <c r="X45" s="83" t="s">
        <v>378</v>
      </c>
      <c r="Y45" s="49" t="s">
        <v>186</v>
      </c>
      <c r="Z45" s="259">
        <f t="shared" si="4"/>
        <v>0</v>
      </c>
      <c r="AA45" s="260"/>
      <c r="AB45" s="260"/>
      <c r="AC45" s="260"/>
      <c r="AD45" s="260"/>
      <c r="AE45" s="258"/>
      <c r="AF45" s="258"/>
      <c r="AG45" s="258"/>
      <c r="AH45" s="258"/>
      <c r="AI45" s="258"/>
      <c r="AJ45" s="258"/>
    </row>
    <row r="46" spans="1:36" ht="27.6" x14ac:dyDescent="0.3">
      <c r="A46" s="110" t="s">
        <v>229</v>
      </c>
      <c r="B46" s="99" t="s">
        <v>245</v>
      </c>
      <c r="C46" s="1003"/>
      <c r="D46" s="1003"/>
      <c r="E46" s="1003"/>
      <c r="F46" s="1003"/>
      <c r="G46" s="1002"/>
      <c r="H46" s="109" t="b">
        <f>IF(C46&lt;&gt;"",'[1]CBL Score Standard'!$D102,IF(D46&lt;&gt;"",SUM('[1]CBL Score Standard'!$D102:$E102),IF(E46&lt;&gt;"",SUM('[1]CBL Score Standard'!$D102:$F102),IF(F46&lt;&gt;"",SUM('[1]CBL Score Standard'!$D102:$G102),IF(G46&lt;&gt;"",SUM('[1]CBL Score Standard'!$D102:$H102,0))))))</f>
        <v>0</v>
      </c>
      <c r="K46" s="407"/>
      <c r="L46" s="407"/>
      <c r="M46" s="104" t="s">
        <v>7</v>
      </c>
      <c r="N46" s="36" t="s">
        <v>55</v>
      </c>
      <c r="O46" s="87" t="s">
        <v>665</v>
      </c>
      <c r="P46" s="153">
        <v>43607</v>
      </c>
      <c r="Q46" s="152" t="s">
        <v>221</v>
      </c>
      <c r="R46" s="79" t="s">
        <v>200</v>
      </c>
      <c r="S46" s="175" t="s">
        <v>267</v>
      </c>
      <c r="T46" s="157" t="s">
        <v>73</v>
      </c>
      <c r="U46" s="83"/>
      <c r="V46" s="83"/>
      <c r="W46" s="83" t="s">
        <v>378</v>
      </c>
      <c r="X46" s="83" t="s">
        <v>378</v>
      </c>
      <c r="Y46" s="46" t="s">
        <v>222</v>
      </c>
      <c r="Z46" s="259">
        <f t="shared" si="4"/>
        <v>0</v>
      </c>
      <c r="AA46" s="260"/>
      <c r="AB46" s="260"/>
      <c r="AC46" s="260"/>
      <c r="AD46" s="260"/>
      <c r="AE46" s="258"/>
      <c r="AF46" s="258"/>
      <c r="AG46" s="258"/>
      <c r="AH46" s="258"/>
      <c r="AI46" s="258"/>
      <c r="AJ46" s="258"/>
    </row>
    <row r="47" spans="1:36" x14ac:dyDescent="0.3">
      <c r="A47" s="110" t="s">
        <v>144</v>
      </c>
      <c r="B47" s="99" t="s">
        <v>372</v>
      </c>
      <c r="C47" s="1002"/>
      <c r="D47" s="1002"/>
      <c r="E47" s="1002"/>
      <c r="F47" s="1002" t="s">
        <v>77</v>
      </c>
      <c r="G47" s="1002"/>
      <c r="H47" s="109">
        <f>IF(C47&lt;&gt;"",'[1]CBL Score Standard'!$D103,IF(D47&lt;&gt;"",SUM('[1]CBL Score Standard'!$D103:$E103),IF(E47&lt;&gt;"",SUM('[1]CBL Score Standard'!$D103:$F103),IF(F47&lt;&gt;"",SUM('[1]CBL Score Standard'!$D103:$G103),IF(G47&lt;&gt;"",SUM('[1]CBL Score Standard'!$D103:$H103,0))))))</f>
        <v>0.18686632864525554</v>
      </c>
      <c r="K47" s="407"/>
      <c r="L47" s="407"/>
      <c r="M47" s="104" t="s">
        <v>7</v>
      </c>
      <c r="N47" s="36" t="s">
        <v>53</v>
      </c>
      <c r="O47" s="87" t="s">
        <v>223</v>
      </c>
      <c r="P47" s="153">
        <v>43621</v>
      </c>
      <c r="Q47" s="154" t="s">
        <v>224</v>
      </c>
      <c r="R47" s="155" t="s">
        <v>225</v>
      </c>
      <c r="S47" s="175" t="s">
        <v>267</v>
      </c>
      <c r="T47" s="157"/>
      <c r="U47" s="83"/>
      <c r="V47" s="83"/>
      <c r="W47" s="83" t="s">
        <v>378</v>
      </c>
      <c r="X47" s="83" t="s">
        <v>378</v>
      </c>
      <c r="Y47" s="55"/>
      <c r="Z47" s="259">
        <f t="shared" si="4"/>
        <v>0</v>
      </c>
      <c r="AA47" s="260"/>
      <c r="AB47" s="260"/>
      <c r="AC47" s="260"/>
      <c r="AD47" s="260"/>
      <c r="AE47" s="258"/>
      <c r="AF47" s="258"/>
      <c r="AG47" s="258"/>
      <c r="AH47" s="258"/>
      <c r="AI47" s="258"/>
      <c r="AJ47" s="258"/>
    </row>
    <row r="48" spans="1:36" ht="39.6" x14ac:dyDescent="0.3">
      <c r="A48" s="110" t="s">
        <v>144</v>
      </c>
      <c r="B48" s="99" t="s">
        <v>373</v>
      </c>
      <c r="C48" s="1002"/>
      <c r="D48" s="1002"/>
      <c r="E48" s="1002"/>
      <c r="F48" s="1002" t="s">
        <v>77</v>
      </c>
      <c r="G48" s="1002"/>
      <c r="H48" s="109">
        <f>IF(C48&lt;&gt;"",'[1]CBL Score Standard'!$D104,IF(D48&lt;&gt;"",SUM('[1]CBL Score Standard'!$D104:$E104),IF(E48&lt;&gt;"",SUM('[1]CBL Score Standard'!$D104:$F104),IF(F48&lt;&gt;"",SUM('[1]CBL Score Standard'!$D104:$G104),IF(G48&lt;&gt;"",SUM('[1]CBL Score Standard'!$D104:$H104,0))))))</f>
        <v>0.18686632864525554</v>
      </c>
      <c r="K48" s="407"/>
      <c r="L48" s="407"/>
      <c r="M48" s="104" t="s">
        <v>7</v>
      </c>
      <c r="N48" s="36" t="s">
        <v>53</v>
      </c>
      <c r="O48" s="87" t="s">
        <v>226</v>
      </c>
      <c r="P48" s="153">
        <v>43602</v>
      </c>
      <c r="Q48" s="154" t="s">
        <v>227</v>
      </c>
      <c r="R48" s="155" t="s">
        <v>228</v>
      </c>
      <c r="S48" s="174" t="s">
        <v>267</v>
      </c>
      <c r="T48" s="157"/>
      <c r="U48" s="83"/>
      <c r="V48" s="83"/>
      <c r="W48" s="83" t="s">
        <v>378</v>
      </c>
      <c r="X48" s="83" t="s">
        <v>378</v>
      </c>
      <c r="Y48" s="55"/>
      <c r="Z48" s="259">
        <f t="shared" si="4"/>
        <v>0</v>
      </c>
      <c r="AA48" s="260"/>
      <c r="AB48" s="260"/>
      <c r="AC48" s="260"/>
      <c r="AD48" s="260"/>
      <c r="AE48" s="258"/>
      <c r="AF48" s="258"/>
      <c r="AG48" s="258"/>
      <c r="AH48" s="258"/>
      <c r="AI48" s="258"/>
      <c r="AJ48" s="258"/>
    </row>
    <row r="49" spans="1:36" ht="27.6" x14ac:dyDescent="0.3">
      <c r="A49" s="110" t="s">
        <v>144</v>
      </c>
      <c r="B49" s="99" t="s">
        <v>452</v>
      </c>
      <c r="C49" s="1002"/>
      <c r="D49" s="1002"/>
      <c r="E49" s="1002"/>
      <c r="F49" s="1002" t="s">
        <v>77</v>
      </c>
      <c r="G49" s="1002"/>
      <c r="H49" s="109">
        <f>IF(C49&lt;&gt;"",'[1]CBL Score Standard'!$D105,IF(D49&lt;&gt;"",SUM('[1]CBL Score Standard'!$D105:$E105),IF(E49&lt;&gt;"",SUM('[1]CBL Score Standard'!$D105:$F105),IF(F49&lt;&gt;"",SUM('[1]CBL Score Standard'!$D105:$G105),IF(G49&lt;&gt;"",SUM('[1]CBL Score Standard'!$D105:$H105,0))))))</f>
        <v>0.18686632864525554</v>
      </c>
      <c r="K49" s="407"/>
      <c r="L49" s="407"/>
      <c r="M49" s="104" t="s">
        <v>7</v>
      </c>
      <c r="N49" s="36" t="s">
        <v>59</v>
      </c>
      <c r="O49" s="89" t="s">
        <v>684</v>
      </c>
      <c r="P49" s="153">
        <v>43623</v>
      </c>
      <c r="Q49" s="154" t="s">
        <v>153</v>
      </c>
      <c r="R49" s="155" t="s">
        <v>156</v>
      </c>
      <c r="S49" s="174" t="s">
        <v>267</v>
      </c>
      <c r="T49" s="157" t="s">
        <v>72</v>
      </c>
      <c r="U49" s="180">
        <v>43754</v>
      </c>
      <c r="V49" s="214" t="s">
        <v>374</v>
      </c>
      <c r="W49" s="83" t="s">
        <v>378</v>
      </c>
      <c r="X49" s="83" t="s">
        <v>378</v>
      </c>
      <c r="Y49" s="55"/>
      <c r="Z49" s="259">
        <f t="shared" si="4"/>
        <v>0</v>
      </c>
      <c r="AA49" s="260"/>
      <c r="AB49" s="260"/>
      <c r="AC49" s="260"/>
      <c r="AD49" s="260"/>
      <c r="AE49" s="258"/>
      <c r="AF49" s="258"/>
      <c r="AG49" s="258"/>
      <c r="AH49" s="258"/>
      <c r="AI49" s="258"/>
      <c r="AJ49" s="258"/>
    </row>
    <row r="50" spans="1:36" ht="27.6" x14ac:dyDescent="0.3">
      <c r="A50" s="110" t="s">
        <v>144</v>
      </c>
      <c r="B50" s="99" t="s">
        <v>517</v>
      </c>
      <c r="C50" s="1002"/>
      <c r="D50" s="1002"/>
      <c r="E50" s="1002"/>
      <c r="F50" s="1002" t="s">
        <v>77</v>
      </c>
      <c r="G50" s="1002"/>
      <c r="H50" s="109">
        <f>IF(C50&lt;&gt;"",'[1]CBL Score Standard'!$D106,IF(D50&lt;&gt;"",SUM('[1]CBL Score Standard'!$D106:$E106),IF(E50&lt;&gt;"",SUM('[1]CBL Score Standard'!$D106:$F106),IF(F50&lt;&gt;"",SUM('[1]CBL Score Standard'!$D106:$G106),IF(G50&lt;&gt;"",SUM('[1]CBL Score Standard'!$D106:$H106,0))))))</f>
        <v>0.18686632864525554</v>
      </c>
      <c r="K50" s="407"/>
      <c r="L50" s="407"/>
      <c r="M50" s="104" t="s">
        <v>7</v>
      </c>
      <c r="N50" s="36" t="s">
        <v>59</v>
      </c>
      <c r="O50" s="89" t="s">
        <v>683</v>
      </c>
      <c r="P50" s="153">
        <v>43623</v>
      </c>
      <c r="Q50" s="154" t="s">
        <v>153</v>
      </c>
      <c r="R50" s="155" t="s">
        <v>156</v>
      </c>
      <c r="S50" s="174" t="s">
        <v>267</v>
      </c>
      <c r="T50" s="419" t="s">
        <v>72</v>
      </c>
      <c r="U50" s="180">
        <v>44008</v>
      </c>
      <c r="V50" s="214"/>
      <c r="W50" s="83" t="s">
        <v>378</v>
      </c>
      <c r="X50" s="83" t="s">
        <v>378</v>
      </c>
      <c r="Y50" s="55"/>
      <c r="Z50" s="259">
        <f t="shared" si="4"/>
        <v>0</v>
      </c>
      <c r="AA50" s="260"/>
      <c r="AB50" s="260"/>
      <c r="AC50" s="260"/>
      <c r="AD50" s="260"/>
      <c r="AE50" s="258"/>
      <c r="AF50" s="258"/>
      <c r="AG50" s="258"/>
      <c r="AH50" s="258"/>
      <c r="AI50" s="258"/>
      <c r="AJ50" s="258"/>
    </row>
    <row r="51" spans="1:36" x14ac:dyDescent="0.3">
      <c r="A51" s="110" t="s">
        <v>144</v>
      </c>
      <c r="B51" s="99" t="s">
        <v>661</v>
      </c>
      <c r="C51" s="1002"/>
      <c r="D51" s="1002"/>
      <c r="E51" s="1002"/>
      <c r="F51" s="1002" t="s">
        <v>77</v>
      </c>
      <c r="G51" s="1002"/>
      <c r="H51" s="109">
        <f>IF(C51&lt;&gt;"",'[1]CBL Score Standard'!$D107,IF(D51&lt;&gt;"",SUM('[1]CBL Score Standard'!$D107:$E107),IF(E51&lt;&gt;"",SUM('[1]CBL Score Standard'!$D107:$F107),IF(F51&lt;&gt;"",SUM('[1]CBL Score Standard'!$D107:$G107),IF(G51&lt;&gt;"",SUM('[1]CBL Score Standard'!$D107:$H107,0))))))</f>
        <v>0.18686632864525554</v>
      </c>
      <c r="K51" s="407"/>
      <c r="L51" s="407"/>
      <c r="M51" s="104" t="s">
        <v>7</v>
      </c>
      <c r="N51" s="36" t="s">
        <v>56</v>
      </c>
      <c r="O51" s="89" t="s">
        <v>67</v>
      </c>
      <c r="P51" s="153"/>
      <c r="Q51" s="154"/>
      <c r="R51" s="155"/>
      <c r="S51" s="176" t="s">
        <v>267</v>
      </c>
      <c r="T51" s="157" t="s">
        <v>72</v>
      </c>
      <c r="U51" s="180">
        <v>43766</v>
      </c>
      <c r="V51" s="214" t="s">
        <v>374</v>
      </c>
      <c r="W51" s="83"/>
      <c r="X51" s="83"/>
      <c r="Y51" s="83"/>
      <c r="Z51" s="259">
        <f t="shared" ca="1" si="4"/>
        <v>0.91666666666666663</v>
      </c>
      <c r="AA51" s="260">
        <v>43800</v>
      </c>
      <c r="AB51" s="260">
        <f ca="1">TODAY()</f>
        <v>44144</v>
      </c>
      <c r="AC51" s="260"/>
      <c r="AD51" s="260"/>
      <c r="AE51" s="258"/>
      <c r="AF51" s="258"/>
      <c r="AG51" s="258"/>
      <c r="AH51" s="258"/>
      <c r="AI51" s="258"/>
      <c r="AJ51" s="258"/>
    </row>
    <row r="52" spans="1:36" x14ac:dyDescent="0.3">
      <c r="A52" s="110" t="s">
        <v>144</v>
      </c>
      <c r="B52" s="99" t="s">
        <v>662</v>
      </c>
      <c r="C52" s="1004"/>
      <c r="D52" s="1004"/>
      <c r="E52" s="1004" t="s">
        <v>77</v>
      </c>
      <c r="F52" s="1002"/>
      <c r="G52" s="1002"/>
      <c r="H52" s="109">
        <f>IF(C52&lt;&gt;"",'[1]CBL Score Standard'!$D108,IF(D52&lt;&gt;"",SUM('[1]CBL Score Standard'!$D108:$E108),IF(E52&lt;&gt;"",SUM('[1]CBL Score Standard'!$D108:$F108),IF(F52&lt;&gt;"",SUM('[1]CBL Score Standard'!$D108:$G108),IF(G52&lt;&gt;"",SUM('[1]CBL Score Standard'!$D108:$H108,0))))))</f>
        <v>0.16558973290057469</v>
      </c>
      <c r="K52" s="407"/>
      <c r="L52" s="407"/>
      <c r="M52" s="104" t="s">
        <v>7</v>
      </c>
      <c r="N52" s="36" t="s">
        <v>55</v>
      </c>
      <c r="O52" s="89" t="s">
        <v>1</v>
      </c>
      <c r="P52" s="153"/>
      <c r="Q52" s="154"/>
      <c r="R52" s="155"/>
      <c r="S52" s="176" t="s">
        <v>267</v>
      </c>
      <c r="T52" s="157" t="s">
        <v>72</v>
      </c>
      <c r="U52" s="180">
        <v>43763</v>
      </c>
      <c r="V52" s="214" t="s">
        <v>374</v>
      </c>
      <c r="W52" s="83"/>
      <c r="X52" s="83"/>
      <c r="Y52" s="83"/>
      <c r="Z52" s="259">
        <f t="shared" ca="1" si="4"/>
        <v>0.91666666666666663</v>
      </c>
      <c r="AA52" s="260">
        <v>43800</v>
      </c>
      <c r="AB52" s="260">
        <f ca="1">TODAY()</f>
        <v>44144</v>
      </c>
      <c r="AC52" s="260"/>
      <c r="AD52" s="260"/>
      <c r="AE52" s="258"/>
      <c r="AF52" s="258"/>
      <c r="AG52" s="258"/>
      <c r="AH52" s="258"/>
      <c r="AI52" s="258"/>
      <c r="AJ52" s="258"/>
    </row>
    <row r="53" spans="1:36" x14ac:dyDescent="0.3">
      <c r="A53" s="110" t="s">
        <v>144</v>
      </c>
      <c r="B53" s="99" t="s">
        <v>187</v>
      </c>
      <c r="C53" s="1003"/>
      <c r="D53" s="1002"/>
      <c r="E53" s="1002"/>
      <c r="F53" s="1002" t="s">
        <v>77</v>
      </c>
      <c r="G53" s="1002"/>
      <c r="H53" s="109">
        <f>IF(C53&lt;&gt;"",'[1]CBL Score Standard'!$D109,IF(D53&lt;&gt;"",SUM('[1]CBL Score Standard'!$D109:$E109),IF(E53&lt;&gt;"",SUM('[1]CBL Score Standard'!$D109:$F109),IF(F53&lt;&gt;"",SUM('[1]CBL Score Standard'!$D109:$G109),IF(G53&lt;&gt;"",SUM('[1]CBL Score Standard'!$D109:$H109,0))))))</f>
        <v>9.5957237736164644E-2</v>
      </c>
      <c r="K53" s="407"/>
      <c r="L53" s="407"/>
      <c r="M53" s="104" t="s">
        <v>7</v>
      </c>
      <c r="N53" s="36" t="s">
        <v>55</v>
      </c>
      <c r="O53" s="89" t="s">
        <v>419</v>
      </c>
      <c r="P53" s="152" t="s">
        <v>145</v>
      </c>
      <c r="Q53" s="154" t="s">
        <v>420</v>
      </c>
      <c r="R53" s="155" t="s">
        <v>420</v>
      </c>
      <c r="S53" s="174" t="s">
        <v>267</v>
      </c>
      <c r="T53" s="157"/>
      <c r="U53" s="83"/>
      <c r="V53" s="83"/>
      <c r="W53" s="83" t="s">
        <v>378</v>
      </c>
      <c r="X53" s="83" t="s">
        <v>378</v>
      </c>
      <c r="Y53" s="55"/>
      <c r="Z53" s="259">
        <f t="shared" si="4"/>
        <v>0</v>
      </c>
      <c r="AA53" s="260"/>
      <c r="AB53" s="260"/>
      <c r="AC53" s="260"/>
      <c r="AD53" s="260"/>
      <c r="AE53" s="258"/>
      <c r="AF53" s="258"/>
      <c r="AG53" s="258"/>
      <c r="AH53" s="258"/>
      <c r="AI53" s="258"/>
      <c r="AJ53" s="258"/>
    </row>
    <row r="54" spans="1:36" ht="26.4" x14ac:dyDescent="0.3">
      <c r="A54" s="110" t="s">
        <v>144</v>
      </c>
      <c r="B54" s="99" t="s">
        <v>188</v>
      </c>
      <c r="C54" s="1003"/>
      <c r="D54" s="1002"/>
      <c r="E54" s="1002"/>
      <c r="F54" s="1002" t="s">
        <v>77</v>
      </c>
      <c r="G54" s="1002"/>
      <c r="H54" s="109">
        <f>IF(C54&lt;&gt;"",'[1]CBL Score Standard'!$D110,IF(D54&lt;&gt;"",SUM('[1]CBL Score Standard'!$D110:$E110),IF(E54&lt;&gt;"",SUM('[1]CBL Score Standard'!$D110:$F110),IF(F54&lt;&gt;"",SUM('[1]CBL Score Standard'!$D110:$G110),IF(G54&lt;&gt;"",SUM('[1]CBL Score Standard'!$D110:$H110,0))))))</f>
        <v>9.5957237736164644E-2</v>
      </c>
      <c r="K54" s="407"/>
      <c r="L54" s="407"/>
      <c r="M54" s="104" t="s">
        <v>7</v>
      </c>
      <c r="N54" s="36" t="s">
        <v>56</v>
      </c>
      <c r="O54" s="89" t="s">
        <v>421</v>
      </c>
      <c r="P54" s="152" t="s">
        <v>230</v>
      </c>
      <c r="Q54" s="154" t="s">
        <v>230</v>
      </c>
      <c r="R54" s="155" t="s">
        <v>230</v>
      </c>
      <c r="S54" s="174" t="s">
        <v>267</v>
      </c>
      <c r="T54" s="157" t="s">
        <v>72</v>
      </c>
      <c r="U54" s="180">
        <v>43763</v>
      </c>
      <c r="V54" s="214" t="s">
        <v>374</v>
      </c>
      <c r="W54" s="83" t="s">
        <v>378</v>
      </c>
      <c r="X54" s="83" t="s">
        <v>378</v>
      </c>
      <c r="Y54" s="41" t="s">
        <v>230</v>
      </c>
      <c r="Z54" s="259">
        <f t="shared" si="4"/>
        <v>0</v>
      </c>
      <c r="AA54" s="260"/>
      <c r="AB54" s="260"/>
      <c r="AC54" s="260"/>
      <c r="AD54" s="260"/>
      <c r="AE54" s="258"/>
      <c r="AF54" s="258"/>
      <c r="AG54" s="258"/>
      <c r="AH54" s="258"/>
      <c r="AI54" s="258"/>
      <c r="AJ54" s="258"/>
    </row>
    <row r="55" spans="1:36" customFormat="1" x14ac:dyDescent="0.3">
      <c r="A55" s="110" t="s">
        <v>144</v>
      </c>
      <c r="B55" s="99" t="s">
        <v>189</v>
      </c>
      <c r="C55" s="1003"/>
      <c r="D55" s="1004" t="s">
        <v>77</v>
      </c>
      <c r="E55" s="1004"/>
      <c r="F55" s="1002"/>
      <c r="G55" s="1002"/>
      <c r="H55" s="109">
        <f>IF(C55&lt;&gt;"",'[1]CBL Score Standard'!$D111,IF(D55&lt;&gt;"",SUM('[1]CBL Score Standard'!$D111:$E111),IF(E55&lt;&gt;"",SUM('[1]CBL Score Standard'!$D111:$F111),IF(F55&lt;&gt;"",SUM('[1]CBL Score Standard'!$D111:$G111),IF(G55&lt;&gt;"",SUM('[1]CBL Score Standard'!$D111:$H111,0))))))</f>
        <v>2.3255813953488372E-2</v>
      </c>
      <c r="K55" s="408"/>
      <c r="L55" s="408"/>
      <c r="M55" s="104" t="s">
        <v>7</v>
      </c>
      <c r="N55" s="36" t="s">
        <v>54</v>
      </c>
      <c r="O55" s="89" t="s">
        <v>231</v>
      </c>
      <c r="P55" s="153">
        <v>43610</v>
      </c>
      <c r="Q55" s="152" t="s">
        <v>164</v>
      </c>
      <c r="R55" s="79" t="s">
        <v>165</v>
      </c>
      <c r="S55" s="174" t="s">
        <v>267</v>
      </c>
      <c r="T55" s="157"/>
      <c r="U55" s="83"/>
      <c r="V55" s="83"/>
      <c r="W55" s="83" t="s">
        <v>378</v>
      </c>
      <c r="X55" s="83" t="s">
        <v>378</v>
      </c>
      <c r="Y55" s="49" t="s">
        <v>232</v>
      </c>
      <c r="Z55" s="259">
        <f t="shared" si="4"/>
        <v>0</v>
      </c>
      <c r="AA55" s="260"/>
      <c r="AB55" s="260"/>
      <c r="AC55" s="260"/>
      <c r="AD55" s="260"/>
      <c r="AE55" s="258"/>
      <c r="AF55" s="258"/>
      <c r="AG55" s="258"/>
      <c r="AH55" s="258"/>
      <c r="AI55" s="258"/>
      <c r="AJ55" s="258"/>
    </row>
    <row r="56" spans="1:36" customFormat="1" x14ac:dyDescent="0.3">
      <c r="A56" s="110" t="s">
        <v>144</v>
      </c>
      <c r="B56" s="99" t="s">
        <v>190</v>
      </c>
      <c r="C56" s="1003"/>
      <c r="D56" s="1004" t="s">
        <v>77</v>
      </c>
      <c r="E56" s="1004"/>
      <c r="F56" s="1002"/>
      <c r="G56" s="1002"/>
      <c r="H56" s="109">
        <f>IF(C56&lt;&gt;"",'[1]CBL Score Standard'!$D112,IF(D56&lt;&gt;"",SUM('[1]CBL Score Standard'!$D112:$E112),IF(E56&lt;&gt;"",SUM('[1]CBL Score Standard'!$D112:$F112),IF(F56&lt;&gt;"",SUM('[1]CBL Score Standard'!$D112:$G112),IF(G56&lt;&gt;"",SUM('[1]CBL Score Standard'!$D112:$H112,0))))))</f>
        <v>2.3255813953488372E-2</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3"/>
      <c r="D57" s="1002"/>
      <c r="E57" s="1002"/>
      <c r="F57" s="1005" t="s">
        <v>77</v>
      </c>
      <c r="G57" s="1002"/>
      <c r="H57" s="109">
        <f>IF(C57&lt;&gt;"",'[1]CBL Score Standard'!$D113,IF(D57&lt;&gt;"",SUM('[1]CBL Score Standard'!$D113:$E113),IF(E57&lt;&gt;"",SUM('[1]CBL Score Standard'!$D113:$F113),IF(F57&lt;&gt;"",SUM('[1]CBL Score Standard'!$D113:$G113),IF(G57&lt;&gt;"",SUM('[1]CBL Score Standard'!$D113:$H113,0))))))</f>
        <v>9.5957237736164644E-2</v>
      </c>
      <c r="K57" s="1193" t="s">
        <v>233</v>
      </c>
      <c r="L57" s="1194"/>
      <c r="M57" s="1194"/>
      <c r="N57" s="1194"/>
      <c r="O57" s="1194"/>
      <c r="P57" s="1194"/>
      <c r="Q57" s="1194"/>
      <c r="R57" s="1194"/>
      <c r="S57" s="1229"/>
      <c r="T57" s="1194"/>
      <c r="U57" s="1194"/>
      <c r="V57" s="1194"/>
      <c r="W57" s="1194"/>
      <c r="X57" s="1194"/>
      <c r="Y57" s="1195"/>
      <c r="Z57" s="263"/>
      <c r="AA57" s="402"/>
      <c r="AB57" s="402"/>
      <c r="AC57" s="402"/>
      <c r="AD57" s="402"/>
      <c r="AE57" s="402"/>
      <c r="AF57" s="402"/>
      <c r="AG57" s="402"/>
      <c r="AH57" s="402"/>
      <c r="AI57" s="402"/>
      <c r="AJ57" s="402"/>
    </row>
    <row r="58" spans="1:36" ht="23.4" customHeight="1" x14ac:dyDescent="0.3">
      <c r="A58" s="110" t="s">
        <v>55</v>
      </c>
      <c r="B58" s="99" t="s">
        <v>419</v>
      </c>
      <c r="C58" s="1003"/>
      <c r="D58" s="1003"/>
      <c r="E58" s="1004" t="s">
        <v>77</v>
      </c>
      <c r="F58" s="1002"/>
      <c r="G58" s="1002"/>
      <c r="H58" s="109">
        <f>IF(C58&lt;&gt;"",'[1]CBL Score Standard'!$D114,IF(D58&lt;&gt;"",SUM('[1]CBL Score Standard'!$D114:$E114),IF(E58&lt;&gt;"",SUM('[1]CBL Score Standard'!$D114:$F114),IF(F58&lt;&gt;"",SUM('[1]CBL Score Standard'!$D114:$G114),IF(G58&lt;&gt;"",SUM('[1]CBL Score Standard'!$D114:$H114,0))))))</f>
        <v>2.8169014084507043E-2</v>
      </c>
      <c r="K58" s="1211" t="s">
        <v>133</v>
      </c>
      <c r="L58" s="1211" t="s">
        <v>91</v>
      </c>
      <c r="M58" s="1182" t="s">
        <v>75</v>
      </c>
      <c r="N58" s="1184" t="s">
        <v>134</v>
      </c>
      <c r="O58" s="1184" t="s">
        <v>135</v>
      </c>
      <c r="P58" s="413" t="s">
        <v>136</v>
      </c>
      <c r="Q58" s="413" t="s">
        <v>137</v>
      </c>
      <c r="R58" s="413" t="s">
        <v>138</v>
      </c>
      <c r="S58" s="1212" t="s">
        <v>139</v>
      </c>
      <c r="T58" s="1191" t="s">
        <v>344</v>
      </c>
      <c r="U58" s="1191" t="s">
        <v>342</v>
      </c>
      <c r="V58" s="1191" t="s">
        <v>343</v>
      </c>
      <c r="W58" s="404" t="s">
        <v>375</v>
      </c>
      <c r="X58" s="404"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3"/>
      <c r="D59" s="1003"/>
      <c r="E59" s="132"/>
      <c r="F59" s="1002" t="s">
        <v>77</v>
      </c>
      <c r="G59" s="1002"/>
      <c r="H59" s="109">
        <f>IF(C59&lt;&gt;"",'[1]CBL Score Standard'!$D115,IF(D59&lt;&gt;"",SUM('[1]CBL Score Standard'!$D115:$E115),IF(E59&lt;&gt;"",SUM('[1]CBL Score Standard'!$D115:$F115),IF(F59&lt;&gt;"",SUM('[1]CBL Score Standard'!$D115:$G115),IF(G59&lt;&gt;"",SUM('[1]CBL Score Standard'!$D115:$H115,0))))))</f>
        <v>3.536110278693437E-2</v>
      </c>
      <c r="K59" s="1197"/>
      <c r="L59" s="1197"/>
      <c r="M59" s="1183"/>
      <c r="N59" s="1185"/>
      <c r="O59" s="1185"/>
      <c r="P59" s="148" t="s">
        <v>141</v>
      </c>
      <c r="Q59" s="414"/>
      <c r="R59" s="414"/>
      <c r="S59" s="1230"/>
      <c r="T59" s="1191"/>
      <c r="U59" s="1191"/>
      <c r="V59" s="1191"/>
      <c r="W59" s="404"/>
      <c r="X59" s="404"/>
      <c r="Y59" s="1197"/>
      <c r="Z59" s="1187"/>
      <c r="AA59" s="400" t="s">
        <v>672</v>
      </c>
      <c r="AB59" s="400" t="s">
        <v>673</v>
      </c>
      <c r="AC59" s="400" t="s">
        <v>672</v>
      </c>
      <c r="AD59" s="400" t="s">
        <v>673</v>
      </c>
      <c r="AE59" s="400" t="s">
        <v>672</v>
      </c>
      <c r="AF59" s="400" t="s">
        <v>673</v>
      </c>
      <c r="AG59" s="400" t="s">
        <v>672</v>
      </c>
      <c r="AH59" s="400" t="s">
        <v>673</v>
      </c>
      <c r="AI59" s="400" t="s">
        <v>672</v>
      </c>
      <c r="AJ59" s="400" t="s">
        <v>673</v>
      </c>
    </row>
    <row r="60" spans="1:36" ht="26.4" x14ac:dyDescent="0.3">
      <c r="A60" s="110" t="s">
        <v>56</v>
      </c>
      <c r="B60" s="99" t="s">
        <v>237</v>
      </c>
      <c r="C60" s="1003"/>
      <c r="D60" s="1003"/>
      <c r="E60" s="1006"/>
      <c r="F60" s="1002"/>
      <c r="G60" s="1002"/>
      <c r="H60" s="109" t="b">
        <f>IF(C60&lt;&gt;"",'[1]CBL Score Standard'!$D116,IF(D60&lt;&gt;"",SUM('[1]CBL Score Standard'!$D116:$E116),IF(E60&lt;&gt;"",SUM('[1]CBL Score Standard'!$D116:$F116),IF(F60&lt;&gt;"",SUM('[1]CBL Score Standard'!$D116:$G116),IF(G60&lt;&gt;"",SUM('[1]CBL Score Standard'!$D116:$H116,0))))))</f>
        <v>0</v>
      </c>
      <c r="K60" s="1206" t="s">
        <v>142</v>
      </c>
      <c r="L60" s="1206" t="s">
        <v>143</v>
      </c>
      <c r="M60" s="104" t="s">
        <v>8</v>
      </c>
      <c r="N60" s="57" t="s">
        <v>2</v>
      </c>
      <c r="O60" s="38" t="s">
        <v>234</v>
      </c>
      <c r="P60" s="58"/>
      <c r="Q60" s="56"/>
      <c r="R60" s="59"/>
      <c r="S60" s="174" t="s">
        <v>267</v>
      </c>
      <c r="T60" s="419" t="s">
        <v>72</v>
      </c>
      <c r="U60" s="83"/>
      <c r="V60" s="83"/>
      <c r="W60" s="83"/>
      <c r="X60" s="83"/>
      <c r="Y60" s="55"/>
      <c r="Z60" s="259">
        <f t="shared" ref="Z60:Z67" si="5">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3"/>
      <c r="D61" s="1003"/>
      <c r="E61" s="1003"/>
      <c r="F61" s="1002"/>
      <c r="G61" s="1002"/>
      <c r="H61" s="109" t="b">
        <f>IF(C61&lt;&gt;"",'[1]CBL Score Standard'!$D117,IF(D61&lt;&gt;"",SUM('[1]CBL Score Standard'!$D117:$E117),IF(E61&lt;&gt;"",SUM('[1]CBL Score Standard'!$D117:$F117),IF(F61&lt;&gt;"",SUM('[1]CBL Score Standard'!$D117:$G117),IF(G61&lt;&gt;"",SUM('[1]CBL Score Standard'!$D117:$H117,0))))))</f>
        <v>0</v>
      </c>
      <c r="K61" s="1207"/>
      <c r="L61" s="1207"/>
      <c r="M61" s="104" t="s">
        <v>8</v>
      </c>
      <c r="N61" s="57" t="s">
        <v>63</v>
      </c>
      <c r="O61" s="38" t="s">
        <v>236</v>
      </c>
      <c r="P61" s="58"/>
      <c r="Q61" s="56"/>
      <c r="R61" s="59"/>
      <c r="S61" s="174" t="s">
        <v>267</v>
      </c>
      <c r="T61" s="157"/>
      <c r="U61" s="83"/>
      <c r="V61" s="83"/>
      <c r="W61" s="83"/>
      <c r="X61" s="83"/>
      <c r="Y61" s="55"/>
      <c r="Z61" s="259">
        <f t="shared" si="5"/>
        <v>0</v>
      </c>
      <c r="AA61" s="260"/>
      <c r="AB61" s="260"/>
      <c r="AC61" s="260"/>
      <c r="AD61" s="260"/>
      <c r="AE61" s="258"/>
      <c r="AF61" s="258"/>
      <c r="AG61" s="258"/>
      <c r="AH61" s="258"/>
      <c r="AI61" s="258"/>
      <c r="AJ61" s="258"/>
    </row>
    <row r="62" spans="1:36" x14ac:dyDescent="0.3">
      <c r="A62" s="110" t="s">
        <v>56</v>
      </c>
      <c r="B62" s="99" t="s">
        <v>67</v>
      </c>
      <c r="C62" s="1003"/>
      <c r="D62" s="1003"/>
      <c r="E62" s="1005"/>
      <c r="F62" s="1002" t="s">
        <v>77</v>
      </c>
      <c r="G62" s="1002"/>
      <c r="H62" s="109">
        <f>IF(C62&lt;&gt;"",'[1]CBL Score Standard'!$D118,IF(D62&lt;&gt;"",SUM('[1]CBL Score Standard'!$D118:$E118),IF(E62&lt;&gt;"",SUM('[1]CBL Score Standard'!$D118:$F118),IF(F62&lt;&gt;"",SUM('[1]CBL Score Standard'!$D118:$G118),IF(G62&lt;&gt;"",SUM('[1]CBL Score Standard'!$D118:$H118,0))))))</f>
        <v>4.9445609829187893E-2</v>
      </c>
      <c r="K62" s="1207"/>
      <c r="L62" s="1207"/>
      <c r="M62" s="104" t="s">
        <v>8</v>
      </c>
      <c r="N62" s="36" t="s">
        <v>56</v>
      </c>
      <c r="O62" s="38" t="s">
        <v>237</v>
      </c>
      <c r="P62" s="58"/>
      <c r="Q62" s="56"/>
      <c r="R62" s="59"/>
      <c r="S62" s="174" t="s">
        <v>267</v>
      </c>
      <c r="T62" s="419" t="s">
        <v>72</v>
      </c>
      <c r="U62" s="83"/>
      <c r="V62" s="83"/>
      <c r="W62" s="83"/>
      <c r="X62" s="83"/>
      <c r="Y62" s="55"/>
      <c r="Z62" s="259">
        <f t="shared" si="5"/>
        <v>0</v>
      </c>
      <c r="AA62" s="260"/>
      <c r="AB62" s="260"/>
      <c r="AC62" s="260"/>
      <c r="AD62" s="260"/>
      <c r="AE62" s="258"/>
      <c r="AF62" s="258"/>
      <c r="AG62" s="258"/>
      <c r="AH62" s="258"/>
      <c r="AI62" s="258"/>
      <c r="AJ62" s="258"/>
    </row>
    <row r="63" spans="1:36" ht="15" thickBot="1" x14ac:dyDescent="0.35">
      <c r="A63" s="111" t="s">
        <v>55</v>
      </c>
      <c r="B63" s="99" t="s">
        <v>1</v>
      </c>
      <c r="C63" s="1003"/>
      <c r="D63" s="1003"/>
      <c r="E63" s="1005"/>
      <c r="F63" s="1002" t="s">
        <v>77</v>
      </c>
      <c r="G63" s="1002"/>
      <c r="H63" s="109">
        <f>IF(C63&lt;&gt;"",'[1]CBL Score Standard'!$D119,IF(D63&lt;&gt;"",SUM('[1]CBL Score Standard'!$D119:$E119),IF(E63&lt;&gt;"",SUM('[1]CBL Score Standard'!$D119:$F119),IF(F63&lt;&gt;"",SUM('[1]CBL Score Standard'!$D119:$G119),IF(G63&lt;&gt;"",SUM('[1]CBL Score Standard'!$D119:$H119,0))))))</f>
        <v>4.9445609829187893E-2</v>
      </c>
      <c r="K63" s="1207"/>
      <c r="L63" s="1207"/>
      <c r="M63" s="104" t="s">
        <v>8</v>
      </c>
      <c r="N63" s="36" t="s">
        <v>55</v>
      </c>
      <c r="O63" s="38" t="s">
        <v>238</v>
      </c>
      <c r="P63" s="58"/>
      <c r="Q63" s="56"/>
      <c r="R63" s="59"/>
      <c r="S63" s="174" t="s">
        <v>267</v>
      </c>
      <c r="T63" s="157"/>
      <c r="U63" s="83"/>
      <c r="V63" s="83" t="str">
        <f>IF(AND(W63="Y",X63="Y"),"Passed",IF(T63="M","Passed", ""))</f>
        <v/>
      </c>
      <c r="W63" s="83"/>
      <c r="X63" s="83"/>
      <c r="Y63" s="55"/>
      <c r="Z63" s="259">
        <f t="shared" si="5"/>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3.4896613724902616</v>
      </c>
      <c r="K64" s="1207"/>
      <c r="L64" s="1207"/>
      <c r="M64" s="104" t="s">
        <v>8</v>
      </c>
      <c r="N64" s="57" t="s">
        <v>53</v>
      </c>
      <c r="O64" s="38" t="s">
        <v>239</v>
      </c>
      <c r="P64" s="58"/>
      <c r="Q64" s="56"/>
      <c r="R64" s="59"/>
      <c r="S64" s="174" t="s">
        <v>267</v>
      </c>
      <c r="T64" s="157"/>
      <c r="U64" s="83"/>
      <c r="V64" s="83" t="str">
        <f>IF(AND(W64="Y",X64="Y"),"Passed",IF(T64="M","Passed", ""))</f>
        <v/>
      </c>
      <c r="W64" s="83"/>
      <c r="X64" s="83"/>
      <c r="Y64" s="55"/>
      <c r="Z64" s="259">
        <f t="shared" si="5"/>
        <v>0</v>
      </c>
      <c r="AA64" s="260"/>
      <c r="AB64" s="260"/>
      <c r="AC64" s="260"/>
      <c r="AD64" s="260"/>
      <c r="AE64" s="258"/>
      <c r="AF64" s="258"/>
      <c r="AG64" s="258"/>
      <c r="AH64" s="258"/>
      <c r="AI64" s="258"/>
      <c r="AJ64" s="258"/>
    </row>
    <row r="65" spans="1:36" ht="28.2" thickBot="1" x14ac:dyDescent="0.35">
      <c r="A65" s="112" t="s">
        <v>83</v>
      </c>
      <c r="B65" s="113"/>
      <c r="C65" s="134">
        <v>1</v>
      </c>
      <c r="D65" s="134">
        <v>1</v>
      </c>
      <c r="E65" s="134">
        <v>1</v>
      </c>
      <c r="F65" s="134">
        <v>0.53191489361702127</v>
      </c>
      <c r="G65" s="134">
        <v>0</v>
      </c>
      <c r="H65" s="114">
        <v>2</v>
      </c>
      <c r="K65" s="1207"/>
      <c r="L65" s="1207"/>
      <c r="M65" s="104" t="s">
        <v>8</v>
      </c>
      <c r="N65" s="57" t="s">
        <v>59</v>
      </c>
      <c r="O65" s="38" t="s">
        <v>240</v>
      </c>
      <c r="P65" s="58"/>
      <c r="Q65" s="56"/>
      <c r="R65" s="59"/>
      <c r="S65" s="174" t="s">
        <v>267</v>
      </c>
      <c r="T65" s="157"/>
      <c r="U65" s="83"/>
      <c r="V65" s="83" t="str">
        <f>IF(AND(W65="Y",X65="Y"),"Passed",IF(T65="M","Passed", ""))</f>
        <v/>
      </c>
      <c r="W65" s="83"/>
      <c r="X65" s="83"/>
      <c r="Y65" s="55"/>
      <c r="Z65" s="259">
        <f t="shared" si="5"/>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3</v>
      </c>
      <c r="K66" s="1207"/>
      <c r="L66" s="1207"/>
      <c r="M66" s="104" t="s">
        <v>8</v>
      </c>
      <c r="N66" s="57" t="s">
        <v>55</v>
      </c>
      <c r="O66" s="38" t="s">
        <v>515</v>
      </c>
      <c r="P66" s="58"/>
      <c r="Q66" s="56"/>
      <c r="R66" s="59"/>
      <c r="S66" s="174" t="s">
        <v>267</v>
      </c>
      <c r="T66" s="157"/>
      <c r="U66" s="83"/>
      <c r="V66" s="83" t="str">
        <f>IF(AND(W66="Y",X66="Y"),"Passed",IF(T66="M","Passed", ""))</f>
        <v/>
      </c>
      <c r="W66" s="83"/>
      <c r="X66" s="83"/>
      <c r="Y66" s="55"/>
      <c r="Z66" s="259">
        <f t="shared" si="5"/>
        <v>0</v>
      </c>
      <c r="AA66" s="260"/>
      <c r="AB66" s="260"/>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174" t="s">
        <v>267</v>
      </c>
      <c r="T67" s="157"/>
      <c r="U67" s="83"/>
      <c r="V67" s="83" t="str">
        <f>IF(AND(W67="Y",X67="Y"),"Passed",IF(T67="M","Passed", ""))</f>
        <v/>
      </c>
      <c r="W67" s="83" t="s">
        <v>378</v>
      </c>
      <c r="X67" s="83" t="s">
        <v>378</v>
      </c>
      <c r="Y67" s="46" t="s">
        <v>242</v>
      </c>
      <c r="Z67" s="259">
        <f t="shared" si="5"/>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229"/>
      <c r="T69" s="1194"/>
      <c r="U69" s="1194"/>
      <c r="V69" s="1194"/>
      <c r="W69" s="1194"/>
      <c r="X69" s="1194"/>
      <c r="Y69" s="1195"/>
      <c r="Z69" s="263"/>
      <c r="AA69" s="402"/>
      <c r="AB69" s="402"/>
      <c r="AC69" s="402"/>
      <c r="AD69" s="402"/>
      <c r="AE69" s="402"/>
      <c r="AF69" s="402"/>
      <c r="AG69" s="402"/>
      <c r="AH69" s="402"/>
      <c r="AI69" s="402"/>
      <c r="AJ69" s="402"/>
    </row>
    <row r="70" spans="1:36" ht="23.4" customHeight="1" x14ac:dyDescent="0.3">
      <c r="C70" s="135"/>
      <c r="D70" s="135"/>
      <c r="E70" s="135"/>
      <c r="F70" s="135"/>
      <c r="G70" s="135"/>
      <c r="K70" s="1211" t="s">
        <v>133</v>
      </c>
      <c r="L70" s="1211" t="s">
        <v>91</v>
      </c>
      <c r="M70" s="1182" t="s">
        <v>75</v>
      </c>
      <c r="N70" s="1184" t="s">
        <v>134</v>
      </c>
      <c r="O70" s="1184" t="s">
        <v>135</v>
      </c>
      <c r="P70" s="413" t="s">
        <v>136</v>
      </c>
      <c r="Q70" s="413" t="s">
        <v>137</v>
      </c>
      <c r="R70" s="413" t="s">
        <v>138</v>
      </c>
      <c r="S70" s="1231" t="s">
        <v>139</v>
      </c>
      <c r="T70" s="1191" t="s">
        <v>344</v>
      </c>
      <c r="U70" s="1191" t="s">
        <v>342</v>
      </c>
      <c r="V70" s="1191" t="s">
        <v>343</v>
      </c>
      <c r="W70" s="404" t="s">
        <v>375</v>
      </c>
      <c r="X70" s="404"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414"/>
      <c r="R71" s="414"/>
      <c r="S71" s="1230"/>
      <c r="T71" s="1191"/>
      <c r="U71" s="1191"/>
      <c r="V71" s="1191"/>
      <c r="W71" s="404"/>
      <c r="X71" s="404"/>
      <c r="Y71" s="1197"/>
      <c r="Z71" s="1187"/>
      <c r="AA71" s="400" t="s">
        <v>672</v>
      </c>
      <c r="AB71" s="400" t="s">
        <v>673</v>
      </c>
      <c r="AC71" s="400" t="s">
        <v>672</v>
      </c>
      <c r="AD71" s="400" t="s">
        <v>673</v>
      </c>
      <c r="AE71" s="400" t="s">
        <v>672</v>
      </c>
      <c r="AF71" s="400" t="s">
        <v>673</v>
      </c>
      <c r="AG71" s="400" t="s">
        <v>672</v>
      </c>
      <c r="AH71" s="400" t="s">
        <v>673</v>
      </c>
      <c r="AI71" s="400" t="s">
        <v>672</v>
      </c>
      <c r="AJ71" s="400" t="s">
        <v>673</v>
      </c>
    </row>
    <row r="72" spans="1:36" x14ac:dyDescent="0.3">
      <c r="C72" s="135"/>
      <c r="D72" s="135"/>
      <c r="E72" s="135"/>
      <c r="F72" s="135"/>
      <c r="G72" s="135"/>
      <c r="K72" s="406" t="s">
        <v>142</v>
      </c>
      <c r="L72" s="406" t="s">
        <v>143</v>
      </c>
      <c r="M72" s="104" t="s">
        <v>9</v>
      </c>
      <c r="N72" s="57" t="s">
        <v>235</v>
      </c>
      <c r="O72" s="38" t="s">
        <v>244</v>
      </c>
      <c r="P72" s="60"/>
      <c r="Q72" s="61"/>
      <c r="R72" s="62"/>
      <c r="S72" s="177"/>
      <c r="T72" s="83"/>
      <c r="U72" s="83"/>
      <c r="V72" s="83" t="str">
        <f>IF(AND(W72="Y",X72="Y"),"Passed",IF(T72="M","Passed", ""))</f>
        <v/>
      </c>
      <c r="W72" s="83"/>
      <c r="X72" s="83"/>
      <c r="Y72" s="63"/>
      <c r="Z72" s="259">
        <f>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407"/>
      <c r="L73" s="407"/>
      <c r="M73" s="104" t="s">
        <v>9</v>
      </c>
      <c r="N73" s="57" t="s">
        <v>229</v>
      </c>
      <c r="O73" s="38" t="s">
        <v>245</v>
      </c>
      <c r="P73" s="60"/>
      <c r="Q73" s="61"/>
      <c r="R73" s="62"/>
      <c r="S73" s="177"/>
      <c r="T73" s="83"/>
      <c r="U73" s="83"/>
      <c r="V73" s="83" t="str">
        <f>IF(AND(W73="Y",X73="Y"),"Passed",IF(T73="M","Passed", ""))</f>
        <v/>
      </c>
      <c r="W73" s="83"/>
      <c r="X73" s="83"/>
      <c r="Y73" s="63"/>
      <c r="Z73" s="259">
        <f>DATEDIF(AA73,AB73,"m")/12+DATEDIF(AC73,AD73,"m")/12+DATEDIF(AE73,AF73,"m")/12+DATEDIF(AG73,AH73,"m")/12+DATEDIF(AI73,AJ73,"m")/12</f>
        <v>0</v>
      </c>
      <c r="AA73" s="260"/>
      <c r="AB73" s="260"/>
      <c r="AC73" s="260"/>
      <c r="AD73" s="260"/>
      <c r="AE73" s="258"/>
      <c r="AF73" s="258"/>
      <c r="AG73" s="258"/>
      <c r="AH73" s="258"/>
      <c r="AI73" s="258"/>
      <c r="AJ73" s="258"/>
    </row>
    <row r="74" spans="1:36" ht="41.4" x14ac:dyDescent="0.3">
      <c r="C74" s="135"/>
      <c r="D74" s="135"/>
      <c r="E74" s="135"/>
      <c r="F74" s="135"/>
      <c r="G74" s="135"/>
      <c r="K74" s="407"/>
      <c r="L74" s="407"/>
      <c r="M74" s="104" t="s">
        <v>9</v>
      </c>
      <c r="N74" s="57" t="s">
        <v>3</v>
      </c>
      <c r="O74" s="38" t="s">
        <v>516</v>
      </c>
      <c r="P74" s="60"/>
      <c r="Q74" s="61"/>
      <c r="R74" s="62"/>
      <c r="S74" s="177"/>
      <c r="T74" s="83"/>
      <c r="U74" s="83"/>
      <c r="V74" s="83" t="str">
        <f>IF(AND(W74="Y",X74="Y"),"Passed",IF(T74="M","Passed", ""))</f>
        <v/>
      </c>
      <c r="W74" s="83"/>
      <c r="X74" s="83"/>
      <c r="Y74" s="63"/>
      <c r="Z74" s="259">
        <f>DATEDIF(AA74,AB74,"m")/12+DATEDIF(AC74,AD74,"m")/12+DATEDIF(AE74,AF74,"m")/12+DATEDIF(AG74,AH74,"m")/12+DATEDIF(AI74,AJ74,"m")/12</f>
        <v>0</v>
      </c>
      <c r="AA74" s="260"/>
      <c r="AB74" s="260"/>
      <c r="AC74" s="260"/>
      <c r="AD74" s="260"/>
      <c r="AE74" s="258"/>
      <c r="AF74" s="258"/>
      <c r="AG74" s="258"/>
      <c r="AH74" s="258"/>
      <c r="AI74" s="258"/>
      <c r="AJ74" s="258"/>
    </row>
    <row r="75" spans="1:36" ht="41.4" x14ac:dyDescent="0.3">
      <c r="C75" s="135"/>
      <c r="D75" s="135"/>
      <c r="E75" s="135"/>
      <c r="F75" s="135"/>
      <c r="G75" s="135"/>
      <c r="K75" s="408"/>
      <c r="L75" s="408"/>
      <c r="M75" s="104" t="s">
        <v>9</v>
      </c>
      <c r="N75" s="57" t="s">
        <v>3</v>
      </c>
      <c r="O75" s="38" t="s">
        <v>246</v>
      </c>
      <c r="P75" s="60"/>
      <c r="Q75" s="61"/>
      <c r="R75" s="62"/>
      <c r="S75" s="177"/>
      <c r="T75" s="83"/>
      <c r="U75" s="83"/>
      <c r="V75" s="83" t="str">
        <f>IF(AND(W75="Y",X75="Y"),"Passed",IF(T75="M","Passed", ""))</f>
        <v/>
      </c>
      <c r="W75" s="83"/>
      <c r="X75" s="83"/>
      <c r="Y75" s="63"/>
      <c r="Z75" s="259">
        <f>DATEDIF(AA75,AB75,"m")/12+DATEDIF(AC75,AD75,"m")/12+DATEDIF(AE75,AF75,"m")/12+DATEDIF(AG75,AH75,"m")/12+DATEDIF(AI75,AJ75,"m")/12</f>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A70"/>
  <customSheetViews>
    <customSheetView guid="{6D9FC8F7-6352-4BF1-890A-27BF36FADC03}" scale="70" showGridLines="0" showAutoFilter="1" topLeftCell="N46">
      <selection activeCell="X62" sqref="X62"/>
      <pageMargins left="0.7" right="0.7" top="0.75" bottom="0.75" header="0.3" footer="0.3"/>
      <pageSetup orientation="portrait" r:id="rId1"/>
      <autoFilter ref="A3:AA70"/>
    </customSheetView>
  </customSheetViews>
  <mergeCells count="91">
    <mergeCell ref="Z38:Z39"/>
    <mergeCell ref="AA38:AB38"/>
    <mergeCell ref="AC38:AD38"/>
    <mergeCell ref="AE38:AF38"/>
    <mergeCell ref="AG38:AH38"/>
    <mergeCell ref="AG70:AH70"/>
    <mergeCell ref="Z58:Z59"/>
    <mergeCell ref="AA58:AB58"/>
    <mergeCell ref="AC58:AD58"/>
    <mergeCell ref="AE58:AF58"/>
    <mergeCell ref="AG58:AH58"/>
    <mergeCell ref="AI58:AJ58"/>
    <mergeCell ref="AA2:AB2"/>
    <mergeCell ref="AC2:AD2"/>
    <mergeCell ref="AE2:AF2"/>
    <mergeCell ref="AG2:AH2"/>
    <mergeCell ref="AI70:AJ70"/>
    <mergeCell ref="AI38:AJ38"/>
    <mergeCell ref="V70:V71"/>
    <mergeCell ref="Y70:Y71"/>
    <mergeCell ref="AI2:AJ2"/>
    <mergeCell ref="Z17:Z18"/>
    <mergeCell ref="AA17:AB17"/>
    <mergeCell ref="AC17:AD17"/>
    <mergeCell ref="AE17:AF17"/>
    <mergeCell ref="AG17:AH17"/>
    <mergeCell ref="AI17:AJ17"/>
    <mergeCell ref="Z2:Z3"/>
    <mergeCell ref="Y58:Y59"/>
    <mergeCell ref="K69:Y69"/>
    <mergeCell ref="K70:K71"/>
    <mergeCell ref="L70:L71"/>
    <mergeCell ref="U70:U71"/>
    <mergeCell ref="K57:Y57"/>
    <mergeCell ref="K58:K59"/>
    <mergeCell ref="L58:L59"/>
    <mergeCell ref="M58:M59"/>
    <mergeCell ref="N58:N59"/>
    <mergeCell ref="O58:O59"/>
    <mergeCell ref="S58:S59"/>
    <mergeCell ref="T58:T59"/>
    <mergeCell ref="U58:U59"/>
    <mergeCell ref="V58:V59"/>
    <mergeCell ref="M70:M71"/>
    <mergeCell ref="N70:N71"/>
    <mergeCell ref="O70:O71"/>
    <mergeCell ref="S70:S71"/>
    <mergeCell ref="T70:T71"/>
    <mergeCell ref="K16:Y16"/>
    <mergeCell ref="K17:K18"/>
    <mergeCell ref="L17:L18"/>
    <mergeCell ref="M17:M18"/>
    <mergeCell ref="T17:T18"/>
    <mergeCell ref="U17:U18"/>
    <mergeCell ref="N17:N18"/>
    <mergeCell ref="O17:O18"/>
    <mergeCell ref="S17:S18"/>
    <mergeCell ref="V17:V18"/>
    <mergeCell ref="Y17:Y18"/>
    <mergeCell ref="K37:Y37"/>
    <mergeCell ref="K38:K39"/>
    <mergeCell ref="L38:L39"/>
    <mergeCell ref="M38:M39"/>
    <mergeCell ref="N38:N39"/>
    <mergeCell ref="O38:O39"/>
    <mergeCell ref="S38:S39"/>
    <mergeCell ref="T38:T39"/>
    <mergeCell ref="U38:U39"/>
    <mergeCell ref="V38:V39"/>
    <mergeCell ref="Y38:Y39"/>
    <mergeCell ref="S2:S3"/>
    <mergeCell ref="T2:T3"/>
    <mergeCell ref="U2:U3"/>
    <mergeCell ref="V2:V3"/>
    <mergeCell ref="Y2:Y3"/>
    <mergeCell ref="A1:H1"/>
    <mergeCell ref="Z70:Z71"/>
    <mergeCell ref="AA70:AB70"/>
    <mergeCell ref="AC70:AD70"/>
    <mergeCell ref="AE70:AF70"/>
    <mergeCell ref="A64:G64"/>
    <mergeCell ref="A66:G66"/>
    <mergeCell ref="K60:K67"/>
    <mergeCell ref="L60:L67"/>
    <mergeCell ref="Y4:Y5"/>
    <mergeCell ref="K1:Y1"/>
    <mergeCell ref="K2:K3"/>
    <mergeCell ref="L2:L3"/>
    <mergeCell ref="M2:M3"/>
    <mergeCell ref="N2:N3"/>
    <mergeCell ref="O2:O3"/>
  </mergeCells>
  <conditionalFormatting sqref="C7:H7">
    <cfRule type="containsText" dxfId="1408" priority="35" operator="containsText" text="N/A">
      <formula>NOT(ISERROR(SEARCH("N/A",C7)))</formula>
    </cfRule>
    <cfRule type="containsText" dxfId="1407" priority="36" operator="containsText" text="Blank">
      <formula>NOT(ISERROR(SEARCH("Blank",C7)))</formula>
    </cfRule>
    <cfRule type="containsText" dxfId="1406" priority="37" operator="containsText" text="M">
      <formula>NOT(ISERROR(SEARCH("M",C7)))</formula>
    </cfRule>
  </conditionalFormatting>
  <conditionalFormatting sqref="Z4 Z51:Z55 Z40:Z43 Z45:Z49 Z19:Z35">
    <cfRule type="cellIs" dxfId="1405" priority="20" operator="greaterThan">
      <formula>0</formula>
    </cfRule>
  </conditionalFormatting>
  <conditionalFormatting sqref="Z5:Z14">
    <cfRule type="cellIs" dxfId="1404" priority="19" operator="greaterThan">
      <formula>0</formula>
    </cfRule>
  </conditionalFormatting>
  <conditionalFormatting sqref="Z60:Z67">
    <cfRule type="cellIs" dxfId="1403" priority="18" operator="greaterThan">
      <formula>0</formula>
    </cfRule>
  </conditionalFormatting>
  <conditionalFormatting sqref="Z72:Z75">
    <cfRule type="cellIs" dxfId="1402" priority="17" operator="greaterThan">
      <formula>0</formula>
    </cfRule>
  </conditionalFormatting>
  <conditionalFormatting sqref="Z50">
    <cfRule type="cellIs" dxfId="1401" priority="16" operator="greaterThan">
      <formula>0</formula>
    </cfRule>
  </conditionalFormatting>
  <conditionalFormatting sqref="Z44">
    <cfRule type="cellIs" dxfId="1400" priority="15" operator="greaterThan">
      <formula>0</formula>
    </cfRule>
  </conditionalFormatting>
  <conditionalFormatting sqref="E12">
    <cfRule type="containsText" dxfId="1399" priority="4" operator="containsText" text="N/A">
      <formula>NOT(ISERROR(SEARCH("N/A",E12)))</formula>
    </cfRule>
    <cfRule type="containsText" dxfId="1398" priority="5" operator="containsText" text="O">
      <formula>NOT(ISERROR(SEARCH("O",E12)))</formula>
    </cfRule>
    <cfRule type="containsText" dxfId="1397" priority="6" operator="containsText" text="M">
      <formula>NOT(ISERROR(SEARCH("M",E12)))</formula>
    </cfRule>
  </conditionalFormatting>
  <conditionalFormatting sqref="G46">
    <cfRule type="containsText" dxfId="1396" priority="14" operator="containsText" text="O">
      <formula>NOT(ISERROR(SEARCH("O",G46)))</formula>
    </cfRule>
  </conditionalFormatting>
  <conditionalFormatting sqref="G46">
    <cfRule type="containsText" dxfId="1395" priority="11" operator="containsText" text="N/A">
      <formula>NOT(ISERROR(SEARCH("N/A",G46)))</formula>
    </cfRule>
    <cfRule type="containsText" dxfId="1394" priority="12" operator="containsText" text="Blank">
      <formula>NOT(ISERROR(SEARCH("Blank",G46)))</formula>
    </cfRule>
    <cfRule type="containsText" dxfId="1393" priority="13" operator="containsText" text="M">
      <formula>NOT(ISERROR(SEARCH("M",G46)))</formula>
    </cfRule>
  </conditionalFormatting>
  <conditionalFormatting sqref="E13">
    <cfRule type="containsText" dxfId="1392" priority="1" operator="containsText" text="N/A">
      <formula>NOT(ISERROR(SEARCH("N/A",E13)))</formula>
    </cfRule>
    <cfRule type="containsText" dxfId="1391" priority="2" operator="containsText" text="O">
      <formula>NOT(ISERROR(SEARCH("O",E13)))</formula>
    </cfRule>
    <cfRule type="containsText" dxfId="1390" priority="3" operator="containsText" text="M">
      <formula>NOT(ISERROR(SEARCH("M",E13)))</formula>
    </cfRule>
  </conditionalFormatting>
  <conditionalFormatting sqref="C46:F46">
    <cfRule type="containsText" dxfId="1389" priority="10" operator="containsText" text="O">
      <formula>NOT(ISERROR(SEARCH("O",C46)))</formula>
    </cfRule>
  </conditionalFormatting>
  <conditionalFormatting sqref="C46:F46">
    <cfRule type="containsText" dxfId="1388" priority="7" operator="containsText" text="N/A">
      <formula>NOT(ISERROR(SEARCH("N/A",C46)))</formula>
    </cfRule>
    <cfRule type="containsText" dxfId="1387" priority="8" operator="containsText" text="Blank">
      <formula>NOT(ISERROR(SEARCH("Blank",C46)))</formula>
    </cfRule>
    <cfRule type="containsText" dxfId="1386" priority="9" operator="containsText" text="M">
      <formula>NOT(ISERROR(SEARCH("M",C46)))</formula>
    </cfRule>
  </conditionalFormatting>
  <dataValidations count="3">
    <dataValidation type="list" allowBlank="1" showInputMessage="1" showErrorMessage="1" sqref="V1:V79">
      <formula1>"Passed, Failed, N/A"</formula1>
    </dataValidation>
    <dataValidation type="list" allowBlank="1" showInputMessage="1" showErrorMessage="1" sqref="X67 X11 X40:X55 W1:W79 X19:X35">
      <formula1>"Y, N"</formula1>
    </dataValidation>
    <dataValidation type="list" allowBlank="1" showInputMessage="1" showErrorMessage="1" sqref="Y51:Y52 T1:T79">
      <formula1>"M, O, N/A"</formula1>
    </dataValidation>
  </dataValidations>
  <hyperlinks>
    <hyperlink ref="Y4" r:id="rId2" display="http://collab.lge.com/main/x/gOGHLw"/>
    <hyperlink ref="Y7" r:id="rId3" display="http://collab.lge.com/main/x/AocBNg"/>
    <hyperlink ref="Y8" r:id="rId4"/>
    <hyperlink ref="Y19" r:id="rId5"/>
    <hyperlink ref="Y20" r:id="rId6"/>
    <hyperlink ref="Y22" r:id="rId7"/>
    <hyperlink ref="Y30" r:id="rId8"/>
    <hyperlink ref="Y31" r:id="rId9"/>
    <hyperlink ref="Y34" r:id="rId10"/>
    <hyperlink ref="Y41" r:id="rId11"/>
    <hyperlink ref="Y42" r:id="rId12" display="http://collab.lge.com/main/x/j9smN"/>
    <hyperlink ref="Y43" r:id="rId13"/>
    <hyperlink ref="Y45" r:id="rId14"/>
    <hyperlink ref="Y55" r:id="rId15"/>
    <hyperlink ref="Y11" r:id="rId16"/>
    <hyperlink ref="Y44" r:id="rId17"/>
  </hyperlinks>
  <pageMargins left="0.7" right="0.7" top="0.75" bottom="0.75" header="0.3" footer="0.3"/>
  <pageSetup orientation="portrait" r:id="rId18"/>
  <drawing r:id="rId19"/>
  <legacyDrawing r:id="rId20"/>
  <controls>
    <mc:AlternateContent xmlns:mc="http://schemas.openxmlformats.org/markup-compatibility/2006">
      <mc:Choice Requires="x14">
        <control shapeId="840713" r:id="rId21" name="CommandButton2">
          <controlPr defaultSize="0" autoLine="0" r:id="rId22">
            <anchor moveWithCells="1">
              <from>
                <xdr:col>8</xdr:col>
                <xdr:colOff>137160</xdr:colOff>
                <xdr:row>17</xdr:row>
                <xdr:rowOff>266700</xdr:rowOff>
              </from>
              <to>
                <xdr:col>9</xdr:col>
                <xdr:colOff>449580</xdr:colOff>
                <xdr:row>19</xdr:row>
                <xdr:rowOff>7620</xdr:rowOff>
              </to>
            </anchor>
          </controlPr>
        </control>
      </mc:Choice>
      <mc:Fallback>
        <control shapeId="840713" r:id="rId21" name="CommandButton2"/>
      </mc:Fallback>
    </mc:AlternateContent>
    <mc:AlternateContent xmlns:mc="http://schemas.openxmlformats.org/markup-compatibility/2006">
      <mc:Choice Requires="x14">
        <control shapeId="840712" r:id="rId23" name="CommandButton1">
          <controlPr defaultSize="0" autoLine="0" r:id="rId24">
            <anchor moveWithCells="1">
              <from>
                <xdr:col>8</xdr:col>
                <xdr:colOff>114300</xdr:colOff>
                <xdr:row>10</xdr:row>
                <xdr:rowOff>0</xdr:rowOff>
              </from>
              <to>
                <xdr:col>9</xdr:col>
                <xdr:colOff>396240</xdr:colOff>
                <xdr:row>11</xdr:row>
                <xdr:rowOff>167640</xdr:rowOff>
              </to>
            </anchor>
          </controlPr>
        </control>
      </mc:Choice>
      <mc:Fallback>
        <control shapeId="840712" r:id="rId23" name="CommandButton1"/>
      </mc:Fallback>
    </mc:AlternateContent>
  </control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sheetPr>
  <dimension ref="A1:AN196"/>
  <sheetViews>
    <sheetView showGridLines="0" topLeftCell="A46" zoomScale="85" zoomScaleNormal="85" workbookViewId="0">
      <selection activeCell="E61" sqref="E6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17.33203125" bestFit="1" customWidth="1"/>
    <col min="20" max="20" width="7.5546875" customWidth="1"/>
    <col min="21" max="21" width="11" bestFit="1" customWidth="1"/>
    <col min="22" max="22" width="10.44140625" bestFit="1" customWidth="1"/>
    <col min="23" max="23" width="12.44140625" customWidth="1"/>
    <col min="24" max="24" width="15.109375" customWidth="1"/>
    <col min="25" max="25" width="36.5546875" bestFit="1" customWidth="1"/>
    <col min="41" max="16384" width="9.109375" style="3"/>
  </cols>
  <sheetData>
    <row r="1" spans="1:36" ht="23.4" x14ac:dyDescent="0.45">
      <c r="A1" s="1188" t="s">
        <v>82</v>
      </c>
      <c r="B1" s="1189"/>
      <c r="C1" s="1189"/>
      <c r="D1" s="1189"/>
      <c r="E1" s="1189"/>
      <c r="F1" s="1189"/>
      <c r="G1" s="1189"/>
      <c r="H1" s="1189"/>
      <c r="K1" s="1193" t="s">
        <v>132</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12.75" customHeight="1" x14ac:dyDescent="0.3">
      <c r="A2" s="98" t="s">
        <v>367</v>
      </c>
      <c r="B2" s="83" t="s">
        <v>268</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191"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42858</v>
      </c>
      <c r="C3" s="125"/>
      <c r="D3" s="3"/>
      <c r="E3" s="3"/>
      <c r="F3" s="3"/>
      <c r="G3" s="3"/>
      <c r="H3" s="3"/>
      <c r="K3" s="1197"/>
      <c r="L3" s="1197"/>
      <c r="M3" s="1183"/>
      <c r="N3" s="1185"/>
      <c r="O3" s="1197"/>
      <c r="P3" s="148" t="s">
        <v>141</v>
      </c>
      <c r="Q3" s="144"/>
      <c r="R3" s="144"/>
      <c r="S3" s="1210"/>
      <c r="T3" s="1191"/>
      <c r="U3" s="1191"/>
      <c r="V3" s="119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3.5232876712328767</v>
      </c>
      <c r="C4" s="3"/>
      <c r="D4" s="3"/>
      <c r="E4" s="3"/>
      <c r="F4" s="3"/>
      <c r="G4" s="3"/>
      <c r="H4" s="3"/>
      <c r="K4" s="337" t="s">
        <v>142</v>
      </c>
      <c r="L4" s="337" t="s">
        <v>143</v>
      </c>
      <c r="M4" s="104" t="s">
        <v>5</v>
      </c>
      <c r="N4" s="93" t="s">
        <v>144</v>
      </c>
      <c r="O4" s="88" t="s">
        <v>372</v>
      </c>
      <c r="P4" s="149" t="s">
        <v>145</v>
      </c>
      <c r="Q4" s="149" t="s">
        <v>146</v>
      </c>
      <c r="R4" s="146" t="s">
        <v>147</v>
      </c>
      <c r="S4" s="36" t="s">
        <v>268</v>
      </c>
      <c r="T4" s="451"/>
      <c r="U4" s="451"/>
      <c r="V4" s="451" t="s">
        <v>374</v>
      </c>
      <c r="W4" s="83" t="s">
        <v>377</v>
      </c>
      <c r="X4" s="83"/>
      <c r="Y4" s="1227" t="s">
        <v>148</v>
      </c>
      <c r="Z4" s="259">
        <f ca="1">DATEDIF(AA4,AB4,"m")/12+DATEDIF(AC4,AD4,"m")/12+DATEDIF(AE4,AF4,"m")/12+DATEDIF(AG4,AH4,"m")/12+DATEDIF(AI4,AJ4,"m")/12</f>
        <v>3.5</v>
      </c>
      <c r="AA4" s="260">
        <v>42858</v>
      </c>
      <c r="AB4" s="260">
        <f t="shared" ref="AB4:AB9" ca="1" si="0">TODAY()</f>
        <v>44144</v>
      </c>
      <c r="AC4" s="260"/>
      <c r="AD4" s="260"/>
      <c r="AE4" s="258"/>
      <c r="AF4" s="258"/>
      <c r="AG4" s="258"/>
      <c r="AH4" s="258"/>
      <c r="AI4" s="258"/>
      <c r="AJ4" s="258"/>
    </row>
    <row r="5" spans="1:36" ht="12.75" customHeight="1" x14ac:dyDescent="0.3">
      <c r="A5" s="98" t="s">
        <v>387</v>
      </c>
      <c r="B5" s="124">
        <v>5</v>
      </c>
      <c r="C5" s="126"/>
      <c r="D5" s="3"/>
      <c r="E5" s="3"/>
      <c r="F5" s="3"/>
      <c r="G5" s="3"/>
      <c r="H5" s="3"/>
      <c r="K5" s="338"/>
      <c r="L5" s="338"/>
      <c r="M5" s="104" t="s">
        <v>5</v>
      </c>
      <c r="N5" s="93" t="s">
        <v>144</v>
      </c>
      <c r="O5" s="88" t="s">
        <v>373</v>
      </c>
      <c r="P5" s="150"/>
      <c r="Q5" s="151" t="s">
        <v>150</v>
      </c>
      <c r="R5" s="147" t="s">
        <v>151</v>
      </c>
      <c r="S5" s="36" t="s">
        <v>268</v>
      </c>
      <c r="T5" s="451"/>
      <c r="U5" s="451"/>
      <c r="V5" s="451" t="s">
        <v>374</v>
      </c>
      <c r="W5" s="83" t="s">
        <v>377</v>
      </c>
      <c r="X5" s="83"/>
      <c r="Y5" s="1228"/>
      <c r="Z5" s="259">
        <f t="shared" ref="Z5:Z14" ca="1" si="1">DATEDIF(AA5,AB5,"m")/12+DATEDIF(AC5,AD5,"m")/12+DATEDIF(AE5,AF5,"m")/12+DATEDIF(AG5,AH5,"m")/12+DATEDIF(AI5,AJ5,"m")/12</f>
        <v>3.5</v>
      </c>
      <c r="AA5" s="260">
        <v>42858</v>
      </c>
      <c r="AB5" s="260">
        <f t="shared" ca="1" si="0"/>
        <v>44144</v>
      </c>
      <c r="AC5" s="260"/>
      <c r="AD5" s="260"/>
      <c r="AE5" s="258"/>
      <c r="AF5" s="258"/>
      <c r="AG5" s="258"/>
      <c r="AH5" s="258"/>
      <c r="AI5" s="258"/>
      <c r="AJ5" s="258"/>
    </row>
    <row r="6" spans="1:36" ht="15" thickBot="1" x14ac:dyDescent="0.35">
      <c r="A6" s="98" t="s">
        <v>388</v>
      </c>
      <c r="B6" s="124">
        <f ca="1">B4+B5</f>
        <v>8.5232876712328771</v>
      </c>
      <c r="C6" s="126"/>
      <c r="K6" s="338"/>
      <c r="L6" s="338"/>
      <c r="M6" s="104" t="s">
        <v>5</v>
      </c>
      <c r="N6" s="38" t="s">
        <v>149</v>
      </c>
      <c r="O6" s="65" t="s">
        <v>149</v>
      </c>
      <c r="P6" s="150"/>
      <c r="Q6" s="152" t="s">
        <v>150</v>
      </c>
      <c r="R6" s="79" t="s">
        <v>151</v>
      </c>
      <c r="S6" s="36" t="s">
        <v>268</v>
      </c>
      <c r="T6" s="451"/>
      <c r="U6" s="451"/>
      <c r="V6" s="451" t="s">
        <v>374</v>
      </c>
      <c r="W6" s="83" t="s">
        <v>377</v>
      </c>
      <c r="X6" s="83"/>
      <c r="Y6" s="41" t="s">
        <v>152</v>
      </c>
      <c r="Z6" s="259">
        <f t="shared" ca="1" si="1"/>
        <v>3.5</v>
      </c>
      <c r="AA6" s="260">
        <v>42858</v>
      </c>
      <c r="AB6" s="260">
        <f t="shared" ca="1" si="0"/>
        <v>44144</v>
      </c>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36" t="s">
        <v>268</v>
      </c>
      <c r="T7" s="451"/>
      <c r="U7" s="451"/>
      <c r="V7" s="451" t="s">
        <v>374</v>
      </c>
      <c r="W7" s="83" t="s">
        <v>377</v>
      </c>
      <c r="X7" s="83"/>
      <c r="Y7" s="342" t="s">
        <v>248</v>
      </c>
      <c r="Z7" s="259">
        <f t="shared" ca="1" si="1"/>
        <v>3.5</v>
      </c>
      <c r="AA7" s="260">
        <v>42858</v>
      </c>
      <c r="AB7" s="260">
        <f t="shared" ca="1" si="0"/>
        <v>44144</v>
      </c>
      <c r="AC7" s="260"/>
      <c r="AD7" s="260"/>
      <c r="AE7" s="258"/>
      <c r="AF7" s="258"/>
      <c r="AG7" s="258"/>
      <c r="AH7" s="258"/>
      <c r="AI7" s="258"/>
      <c r="AJ7" s="258"/>
    </row>
    <row r="8" spans="1:36" x14ac:dyDescent="0.3">
      <c r="A8" s="107" t="s">
        <v>56</v>
      </c>
      <c r="B8" s="108" t="s">
        <v>182</v>
      </c>
      <c r="C8" s="100"/>
      <c r="D8" s="24"/>
      <c r="E8" s="24"/>
      <c r="F8" s="24" t="s">
        <v>77</v>
      </c>
      <c r="G8" s="24"/>
      <c r="H8" s="109">
        <f>IF(C8&lt;&gt;"",'CBL Score Standard'!$D64,IF(D8&lt;&gt;"",SUM('CBL Score Standard'!$D64:$E64),IF(E8&lt;&gt;"",SUM('CBL Score Standard'!$D64:$F64),IF(F8&lt;&gt;"",SUM('CBL Score Standard'!$D64:$G64),IF(G8&lt;&gt;"",SUM('CBL Score Standard'!$D64:$H64,0))))))</f>
        <v>9.7467071935157037E-2</v>
      </c>
      <c r="K8" s="338"/>
      <c r="L8" s="338"/>
      <c r="M8" s="104" t="s">
        <v>5</v>
      </c>
      <c r="N8" s="127" t="s">
        <v>144</v>
      </c>
      <c r="O8" s="43" t="s">
        <v>517</v>
      </c>
      <c r="P8" s="150"/>
      <c r="Q8" s="152" t="s">
        <v>153</v>
      </c>
      <c r="R8" s="79" t="s">
        <v>156</v>
      </c>
      <c r="S8" s="36" t="s">
        <v>268</v>
      </c>
      <c r="T8" s="451"/>
      <c r="U8" s="451"/>
      <c r="V8" s="451" t="s">
        <v>374</v>
      </c>
      <c r="W8" s="83" t="s">
        <v>377</v>
      </c>
      <c r="X8" s="83"/>
      <c r="Y8" s="44" t="s">
        <v>157</v>
      </c>
      <c r="Z8" s="259">
        <f t="shared" ca="1" si="1"/>
        <v>3.5</v>
      </c>
      <c r="AA8" s="260">
        <v>42858</v>
      </c>
      <c r="AB8" s="260">
        <f t="shared" ca="1" si="0"/>
        <v>44144</v>
      </c>
      <c r="AC8" s="260"/>
      <c r="AD8" s="260"/>
      <c r="AE8" s="258"/>
      <c r="AF8" s="258"/>
      <c r="AG8" s="258"/>
      <c r="AH8" s="258"/>
      <c r="AI8" s="258"/>
      <c r="AJ8" s="258"/>
    </row>
    <row r="9" spans="1:36" x14ac:dyDescent="0.3">
      <c r="A9" s="110" t="s">
        <v>56</v>
      </c>
      <c r="B9" s="99" t="s">
        <v>427</v>
      </c>
      <c r="C9" s="100"/>
      <c r="D9" s="24"/>
      <c r="E9" s="129"/>
      <c r="F9" s="24" t="s">
        <v>77</v>
      </c>
      <c r="G9" s="24"/>
      <c r="H9" s="109">
        <f>IF(C9&lt;&gt;"",'CBL Score Standard'!$D65,IF(D9&lt;&gt;"",SUM('CBL Score Standard'!$D65:$E65),IF(E9&lt;&gt;"",SUM('CBL Score Standard'!$D65:$F65),IF(F9&lt;&gt;"",SUM('CBL Score Standard'!$D65:$G65),IF(G9&lt;&gt;"",SUM('CBL Score Standard'!$D65:$H65,0))))))</f>
        <v>9.7467071935157037E-2</v>
      </c>
      <c r="K9" s="338"/>
      <c r="L9" s="338"/>
      <c r="M9" s="104" t="s">
        <v>5</v>
      </c>
      <c r="N9" s="127" t="s">
        <v>144</v>
      </c>
      <c r="O9" s="43" t="s">
        <v>661</v>
      </c>
      <c r="P9" s="150"/>
      <c r="Q9" s="152" t="s">
        <v>155</v>
      </c>
      <c r="R9" s="79" t="s">
        <v>158</v>
      </c>
      <c r="S9" s="36" t="s">
        <v>268</v>
      </c>
      <c r="T9" s="451"/>
      <c r="U9" s="451"/>
      <c r="V9" s="451" t="s">
        <v>374</v>
      </c>
      <c r="W9" s="83" t="s">
        <v>377</v>
      </c>
      <c r="X9" s="83"/>
      <c r="Y9" s="41" t="s">
        <v>159</v>
      </c>
      <c r="Z9" s="259">
        <f t="shared" ca="1" si="1"/>
        <v>3.5</v>
      </c>
      <c r="AA9" s="260">
        <v>42858</v>
      </c>
      <c r="AB9" s="260">
        <f t="shared" ca="1" si="0"/>
        <v>44144</v>
      </c>
      <c r="AC9" s="260"/>
      <c r="AD9" s="260"/>
      <c r="AE9" s="258"/>
      <c r="AF9" s="258"/>
      <c r="AG9" s="258"/>
      <c r="AH9" s="258"/>
      <c r="AI9" s="258"/>
      <c r="AJ9" s="258"/>
    </row>
    <row r="10" spans="1:36" x14ac:dyDescent="0.3">
      <c r="A10" s="110" t="s">
        <v>56</v>
      </c>
      <c r="B10" s="99" t="s">
        <v>663</v>
      </c>
      <c r="C10" s="100"/>
      <c r="D10" s="100"/>
      <c r="E10" s="24"/>
      <c r="F10" s="1005" t="s">
        <v>77</v>
      </c>
      <c r="G10" s="24"/>
      <c r="H10" s="109">
        <f>IF(C10&lt;&gt;"",'CBL Score Standard'!$D66,IF(D10&lt;&gt;"",SUM('CBL Score Standard'!$D66:$E66),IF(E10&lt;&gt;"",SUM('CBL Score Standard'!$D66:$F66),IF(F10&lt;&gt;"",SUM('CBL Score Standard'!$D66:$G66),IF(G10&lt;&gt;"",SUM('CBL Score Standard'!$D66:$H66,0))))))</f>
        <v>4.9848024316109421E-2</v>
      </c>
      <c r="K10" s="338"/>
      <c r="L10" s="338"/>
      <c r="M10" s="104" t="s">
        <v>5</v>
      </c>
      <c r="N10" s="127" t="s">
        <v>144</v>
      </c>
      <c r="O10" s="43" t="s">
        <v>662</v>
      </c>
      <c r="P10" s="150"/>
      <c r="Q10" s="254" t="s">
        <v>659</v>
      </c>
      <c r="R10" s="254" t="s">
        <v>278</v>
      </c>
      <c r="S10" s="36" t="s">
        <v>268</v>
      </c>
      <c r="T10" s="451"/>
      <c r="U10" s="451"/>
      <c r="V10" s="451" t="s">
        <v>374</v>
      </c>
      <c r="W10" s="83" t="s">
        <v>377</v>
      </c>
      <c r="X10" s="83"/>
      <c r="Y10" s="46" t="s">
        <v>160</v>
      </c>
      <c r="Z10" s="259">
        <f t="shared" si="1"/>
        <v>0</v>
      </c>
      <c r="AA10" s="260">
        <v>0</v>
      </c>
      <c r="AB10" s="260">
        <v>0</v>
      </c>
      <c r="AC10" s="260"/>
      <c r="AD10" s="260"/>
      <c r="AE10" s="258"/>
      <c r="AF10" s="258"/>
      <c r="AG10" s="258"/>
      <c r="AH10" s="258"/>
      <c r="AI10" s="258"/>
      <c r="AJ10" s="258"/>
    </row>
    <row r="11" spans="1:36" x14ac:dyDescent="0.3">
      <c r="A11" s="110" t="s">
        <v>56</v>
      </c>
      <c r="B11" s="99" t="s">
        <v>215</v>
      </c>
      <c r="C11" s="100"/>
      <c r="D11" s="100"/>
      <c r="E11" s="24"/>
      <c r="F11" s="24" t="s">
        <v>77</v>
      </c>
      <c r="G11" s="24"/>
      <c r="H11" s="109">
        <f>IF(C11&lt;&gt;"",'CBL Score Standard'!$D67,IF(D11&lt;&gt;"",SUM('CBL Score Standard'!$D67:$E67),IF(E11&lt;&gt;"",SUM('CBL Score Standard'!$D67:$F67),IF(F11&lt;&gt;"",SUM('CBL Score Standard'!$D67:$G67),IF(G11&lt;&gt;"",SUM('CBL Score Standard'!$D67:$H67,0))))))</f>
        <v>4.9848024316109421E-2</v>
      </c>
      <c r="K11" s="338"/>
      <c r="L11" s="338"/>
      <c r="M11" s="104" t="s">
        <v>5</v>
      </c>
      <c r="N11" s="36" t="s">
        <v>31</v>
      </c>
      <c r="O11" s="89" t="s">
        <v>175</v>
      </c>
      <c r="P11" s="150"/>
      <c r="Q11" s="152" t="s">
        <v>383</v>
      </c>
      <c r="R11" s="79" t="s">
        <v>176</v>
      </c>
      <c r="S11" s="36" t="s">
        <v>268</v>
      </c>
      <c r="T11" s="451"/>
      <c r="U11" s="999">
        <v>44029</v>
      </c>
      <c r="V11" s="451" t="s">
        <v>374</v>
      </c>
      <c r="W11" s="83" t="s">
        <v>377</v>
      </c>
      <c r="X11" s="83"/>
      <c r="Y11" s="44" t="s">
        <v>177</v>
      </c>
      <c r="Z11" s="259">
        <f t="shared" ca="1" si="1"/>
        <v>1.8333333333333333</v>
      </c>
      <c r="AA11" s="260">
        <v>43449</v>
      </c>
      <c r="AB11" s="260">
        <f ca="1">TODAY()</f>
        <v>44144</v>
      </c>
      <c r="AC11" s="260"/>
      <c r="AD11" s="260"/>
      <c r="AE11" s="258"/>
      <c r="AF11" s="258"/>
      <c r="AG11" s="258"/>
      <c r="AH11" s="258"/>
      <c r="AI11" s="258"/>
      <c r="AJ11" s="258"/>
    </row>
    <row r="12" spans="1:36" x14ac:dyDescent="0.3">
      <c r="A12" s="110" t="s">
        <v>63</v>
      </c>
      <c r="B12" s="99" t="s">
        <v>236</v>
      </c>
      <c r="C12" s="100"/>
      <c r="D12" s="100"/>
      <c r="E12" s="130" t="s">
        <v>77</v>
      </c>
      <c r="F12" s="24"/>
      <c r="G12" s="24"/>
      <c r="H12" s="109">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36" t="s">
        <v>268</v>
      </c>
      <c r="T12" s="451" t="s">
        <v>72</v>
      </c>
      <c r="U12" s="451"/>
      <c r="V12" s="451" t="s">
        <v>374</v>
      </c>
      <c r="W12" s="83"/>
      <c r="X12" s="83"/>
      <c r="Y12" s="41"/>
      <c r="Z12" s="259">
        <f t="shared" si="1"/>
        <v>0</v>
      </c>
      <c r="AA12" s="260"/>
      <c r="AB12" s="260"/>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36" t="s">
        <v>268</v>
      </c>
      <c r="T13" s="451" t="s">
        <v>72</v>
      </c>
      <c r="U13" s="451"/>
      <c r="V13" s="451" t="s">
        <v>374</v>
      </c>
      <c r="W13" s="83"/>
      <c r="X13" s="83"/>
      <c r="Y13" s="41" t="s">
        <v>169</v>
      </c>
      <c r="Z13" s="259">
        <f t="shared" si="1"/>
        <v>0</v>
      </c>
      <c r="AA13" s="260"/>
      <c r="AB13" s="260"/>
      <c r="AC13" s="260"/>
      <c r="AD13" s="260"/>
      <c r="AE13" s="258"/>
      <c r="AF13" s="258"/>
      <c r="AG13" s="258"/>
      <c r="AH13" s="258"/>
      <c r="AI13" s="258"/>
      <c r="AJ13" s="258"/>
    </row>
    <row r="14" spans="1:36" ht="27.6" x14ac:dyDescent="0.3">
      <c r="A14" s="110" t="s">
        <v>55</v>
      </c>
      <c r="B14" s="99" t="s">
        <v>694</v>
      </c>
      <c r="C14" s="100"/>
      <c r="D14" s="100"/>
      <c r="E14" s="24" t="s">
        <v>77</v>
      </c>
      <c r="F14" s="24"/>
      <c r="G14" s="24"/>
      <c r="H14" s="109">
        <f>IF(C14&lt;&gt;"",'CBL Score Standard'!$D70,IF(D14&lt;&gt;"",SUM('CBL Score Standard'!$D70:$E70),IF(E14&lt;&gt;"",SUM('CBL Score Standard'!$D70:$F70),IF(F14&lt;&gt;"",SUM('CBL Score Standard'!$D70:$G70),IF(G14&lt;&gt;"",SUM('CBL Score Standard'!$D70:$H70,0))))))</f>
        <v>1.4285714285714285E-2</v>
      </c>
      <c r="K14" s="339"/>
      <c r="L14" s="339"/>
      <c r="M14" s="104" t="s">
        <v>5</v>
      </c>
      <c r="N14" s="36" t="s">
        <v>41</v>
      </c>
      <c r="O14" s="87" t="s">
        <v>450</v>
      </c>
      <c r="P14" s="153">
        <v>43627</v>
      </c>
      <c r="Q14" s="152" t="s">
        <v>381</v>
      </c>
      <c r="R14" s="79" t="s">
        <v>382</v>
      </c>
      <c r="S14" s="36" t="s">
        <v>268</v>
      </c>
      <c r="T14" s="451" t="s">
        <v>72</v>
      </c>
      <c r="U14" s="451"/>
      <c r="V14" s="451" t="s">
        <v>374</v>
      </c>
      <c r="W14" s="83"/>
      <c r="X14" s="83"/>
      <c r="Y14" s="41"/>
      <c r="Z14" s="259">
        <f t="shared" si="1"/>
        <v>0</v>
      </c>
      <c r="AA14" s="260"/>
      <c r="AB14" s="260"/>
      <c r="AC14" s="260"/>
      <c r="AD14" s="260"/>
      <c r="AE14" s="258"/>
      <c r="AF14" s="258"/>
      <c r="AG14" s="258"/>
      <c r="AH14" s="258"/>
      <c r="AI14" s="258"/>
      <c r="AJ14" s="258"/>
    </row>
    <row r="15" spans="1:36" x14ac:dyDescent="0.3">
      <c r="A15" s="110" t="s">
        <v>55</v>
      </c>
      <c r="B15" s="99" t="s">
        <v>185</v>
      </c>
      <c r="C15" s="100"/>
      <c r="D15" s="24"/>
      <c r="E15" s="1002" t="s">
        <v>77</v>
      </c>
      <c r="F15" s="1002"/>
      <c r="G15" s="24"/>
      <c r="H15" s="109">
        <f>IF(C15&lt;&gt;"",'CBL Score Standard'!$D71,IF(D15&lt;&gt;"",SUM('CBL Score Standard'!$D71:$E71),IF(E15&lt;&gt;"",SUM('CBL Score Standard'!$D71:$F71),IF(F15&lt;&gt;"",SUM('CBL Score Standard'!$D71:$G71),IF(G15&lt;&gt;"",SUM('CBL Score Standard'!$D71:$H71,0))))))</f>
        <v>2.8571428571428571E-2</v>
      </c>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002" t="s">
        <v>77</v>
      </c>
      <c r="F16" s="1002"/>
      <c r="G16" s="100"/>
      <c r="H16" s="109">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2" t="s">
        <v>77</v>
      </c>
      <c r="F18" s="1002"/>
      <c r="G18" s="100"/>
      <c r="H18" s="109">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
      <c r="D19" s="100"/>
      <c r="E19" s="1002" t="s">
        <v>77</v>
      </c>
      <c r="F19" s="1002"/>
      <c r="G19" s="100"/>
      <c r="H19" s="109">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36" t="s">
        <v>268</v>
      </c>
      <c r="T19" s="452"/>
      <c r="U19" s="452"/>
      <c r="V19" s="452" t="s">
        <v>374</v>
      </c>
      <c r="W19" s="83" t="s">
        <v>377</v>
      </c>
      <c r="X19" s="83" t="s">
        <v>377</v>
      </c>
      <c r="Y19" s="44" t="s">
        <v>174</v>
      </c>
      <c r="Z19" s="259">
        <f t="shared" ref="Z19:Z35" si="2">DATEDIF(AA19,AB19,"m")/12+DATEDIF(AC19,AD19,"m")/12+DATEDIF(AE19,AF19,"m")/12+DATEDIF(AG19,AH19,"m")/12+DATEDIF(AI19,AJ19,"m")/12</f>
        <v>1</v>
      </c>
      <c r="AA19" s="260">
        <v>43191</v>
      </c>
      <c r="AB19" s="260">
        <v>43556</v>
      </c>
      <c r="AC19" s="260"/>
      <c r="AD19" s="260"/>
      <c r="AE19" s="258"/>
      <c r="AF19" s="258"/>
      <c r="AG19" s="258"/>
      <c r="AH19" s="258"/>
      <c r="AI19" s="258"/>
      <c r="AJ19" s="258"/>
    </row>
    <row r="20" spans="1:36" ht="27.6" x14ac:dyDescent="0.3">
      <c r="A20" s="110" t="s">
        <v>55</v>
      </c>
      <c r="B20" s="99" t="s">
        <v>202</v>
      </c>
      <c r="C20" s="100"/>
      <c r="D20" s="100"/>
      <c r="E20" s="1002" t="s">
        <v>77</v>
      </c>
      <c r="F20" s="1002"/>
      <c r="G20" s="100"/>
      <c r="H20" s="109">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36" t="s">
        <v>268</v>
      </c>
      <c r="T20" s="452" t="s">
        <v>72</v>
      </c>
      <c r="U20" s="999">
        <v>44083</v>
      </c>
      <c r="V20" s="452" t="s">
        <v>374</v>
      </c>
      <c r="W20" s="83" t="s">
        <v>377</v>
      </c>
      <c r="X20" s="83"/>
      <c r="Y20" s="44" t="s">
        <v>181</v>
      </c>
      <c r="Z20" s="259">
        <f t="shared" si="2"/>
        <v>1</v>
      </c>
      <c r="AA20" s="260">
        <v>43191</v>
      </c>
      <c r="AB20" s="260">
        <v>43556</v>
      </c>
      <c r="AC20" s="260"/>
      <c r="AD20" s="260"/>
      <c r="AE20" s="258"/>
      <c r="AF20" s="258"/>
      <c r="AG20" s="258"/>
      <c r="AH20" s="258"/>
      <c r="AI20" s="258"/>
      <c r="AJ20" s="258"/>
    </row>
    <row r="21" spans="1:36" x14ac:dyDescent="0.3">
      <c r="A21" s="110" t="s">
        <v>55</v>
      </c>
      <c r="B21" s="99" t="s">
        <v>664</v>
      </c>
      <c r="C21" s="100"/>
      <c r="D21" s="100"/>
      <c r="E21" s="129"/>
      <c r="F21" s="24" t="s">
        <v>77</v>
      </c>
      <c r="G21" s="24"/>
      <c r="H21" s="109">
        <f>IF(C21&lt;&gt;"",'CBL Score Standard'!$D77,IF(D21&lt;&gt;"",SUM('CBL Score Standard'!$D77:$E77),IF(E21&lt;&gt;"",SUM('CBL Score Standard'!$D77:$F77),IF(F21&lt;&gt;"",SUM('CBL Score Standard'!$D77:$G77),IF(G21&lt;&gt;"",SUM('CBL Score Standard'!$D77:$H77,0))))))</f>
        <v>4.9848024316109421E-2</v>
      </c>
      <c r="K21" s="338"/>
      <c r="L21" s="338"/>
      <c r="M21" s="104" t="s">
        <v>6</v>
      </c>
      <c r="N21" s="36" t="s">
        <v>56</v>
      </c>
      <c r="O21" s="87" t="s">
        <v>182</v>
      </c>
      <c r="P21" s="153">
        <v>43609</v>
      </c>
      <c r="Q21" s="152" t="s">
        <v>172</v>
      </c>
      <c r="R21" s="79" t="s">
        <v>183</v>
      </c>
      <c r="S21" s="36" t="s">
        <v>268</v>
      </c>
      <c r="T21" s="452"/>
      <c r="U21" s="452"/>
      <c r="V21" s="452" t="s">
        <v>374</v>
      </c>
      <c r="W21" s="83" t="s">
        <v>377</v>
      </c>
      <c r="X21" s="83" t="s">
        <v>377</v>
      </c>
      <c r="Y21" s="46" t="s">
        <v>184</v>
      </c>
      <c r="Z21" s="259">
        <f t="shared" si="2"/>
        <v>1</v>
      </c>
      <c r="AA21" s="260">
        <v>43191</v>
      </c>
      <c r="AB21" s="260">
        <v>43556</v>
      </c>
      <c r="AC21" s="260"/>
      <c r="AD21" s="260"/>
      <c r="AE21" s="258"/>
      <c r="AF21" s="258"/>
      <c r="AG21" s="258"/>
      <c r="AH21" s="258"/>
      <c r="AI21" s="258"/>
      <c r="AJ21" s="258"/>
    </row>
    <row r="22" spans="1:36" x14ac:dyDescent="0.3">
      <c r="A22" s="110" t="s">
        <v>55</v>
      </c>
      <c r="B22" s="99" t="s">
        <v>448</v>
      </c>
      <c r="C22" s="100"/>
      <c r="D22" s="100"/>
      <c r="E22" s="24"/>
      <c r="F22" s="24" t="s">
        <v>77</v>
      </c>
      <c r="G22" s="24"/>
      <c r="H22" s="109">
        <f>IF(C22&lt;&gt;"",'CBL Score Standard'!$D78,IF(D22&lt;&gt;"",SUM('CBL Score Standard'!$D78:$E78),IF(E22&lt;&gt;"",SUM('CBL Score Standard'!$D78:$F78),IF(F22&lt;&gt;"",SUM('CBL Score Standard'!$D78:$G78),IF(G22&lt;&gt;"",SUM('CBL Score Standard'!$D78:$H78,0))))))</f>
        <v>4.9848024316109421E-2</v>
      </c>
      <c r="K22" s="338"/>
      <c r="L22" s="338"/>
      <c r="M22" s="104" t="s">
        <v>6</v>
      </c>
      <c r="N22" s="36" t="s">
        <v>144</v>
      </c>
      <c r="O22" s="87" t="s">
        <v>187</v>
      </c>
      <c r="P22" s="150"/>
      <c r="Q22" s="152" t="s">
        <v>153</v>
      </c>
      <c r="R22" s="79" t="s">
        <v>156</v>
      </c>
      <c r="S22" s="36" t="s">
        <v>268</v>
      </c>
      <c r="T22" s="452" t="s">
        <v>72</v>
      </c>
      <c r="U22" s="452"/>
      <c r="V22" s="452" t="s">
        <v>374</v>
      </c>
      <c r="W22" s="83"/>
      <c r="X22" s="83"/>
      <c r="Y22" s="44" t="s">
        <v>157</v>
      </c>
      <c r="Z22" s="259">
        <f t="shared" si="2"/>
        <v>0</v>
      </c>
      <c r="AA22" s="260"/>
      <c r="AB22" s="260"/>
      <c r="AC22" s="260"/>
      <c r="AD22" s="260"/>
      <c r="AE22" s="258"/>
      <c r="AF22" s="258"/>
      <c r="AG22" s="258"/>
      <c r="AH22" s="258"/>
      <c r="AI22" s="258"/>
      <c r="AJ22" s="258"/>
    </row>
    <row r="23" spans="1:36" ht="12.75" customHeight="1" x14ac:dyDescent="0.3">
      <c r="A23" s="110" t="s">
        <v>55</v>
      </c>
      <c r="B23" s="99" t="s">
        <v>665</v>
      </c>
      <c r="C23" s="100"/>
      <c r="D23" s="100"/>
      <c r="E23" s="129"/>
      <c r="F23" s="24" t="s">
        <v>77</v>
      </c>
      <c r="G23" s="24"/>
      <c r="H23" s="109">
        <f>IF(C23&lt;&gt;"",'CBL Score Standard'!$D79,IF(D23&lt;&gt;"",SUM('CBL Score Standard'!$D79:$E79),IF(E23&lt;&gt;"",SUM('CBL Score Standard'!$D79:$F79),IF(F23&lt;&gt;"",SUM('CBL Score Standard'!$D79:$G79),IF(G23&lt;&gt;"",SUM('CBL Score Standard'!$D79:$H79,0))))))</f>
        <v>4.9848024316109421E-2</v>
      </c>
      <c r="K23" s="338"/>
      <c r="L23" s="338"/>
      <c r="M23" s="104" t="s">
        <v>6</v>
      </c>
      <c r="N23" s="36" t="s">
        <v>144</v>
      </c>
      <c r="O23" s="87" t="s">
        <v>188</v>
      </c>
      <c r="P23" s="150"/>
      <c r="Q23" s="152" t="s">
        <v>155</v>
      </c>
      <c r="R23" s="79" t="s">
        <v>158</v>
      </c>
      <c r="S23" s="36" t="s">
        <v>268</v>
      </c>
      <c r="T23" s="452" t="s">
        <v>72</v>
      </c>
      <c r="U23" s="452"/>
      <c r="V23" s="452" t="s">
        <v>374</v>
      </c>
      <c r="W23" s="83"/>
      <c r="X23" s="83"/>
      <c r="Y23" s="41" t="s">
        <v>159</v>
      </c>
      <c r="Z23" s="259">
        <f t="shared" si="2"/>
        <v>0</v>
      </c>
      <c r="AA23" s="260"/>
      <c r="AB23" s="260"/>
      <c r="AC23" s="260"/>
      <c r="AD23" s="260"/>
      <c r="AE23" s="258"/>
      <c r="AF23" s="258"/>
      <c r="AG23" s="258"/>
      <c r="AH23" s="258"/>
      <c r="AI23" s="258"/>
      <c r="AJ23" s="258"/>
    </row>
    <row r="24" spans="1:36" ht="12.75" customHeight="1" x14ac:dyDescent="0.3">
      <c r="A24" s="110" t="s">
        <v>55</v>
      </c>
      <c r="B24" s="99" t="s">
        <v>238</v>
      </c>
      <c r="C24" s="100"/>
      <c r="D24" s="100"/>
      <c r="E24" s="100" t="s">
        <v>77</v>
      </c>
      <c r="F24" s="24"/>
      <c r="G24" s="24"/>
      <c r="H24" s="109">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36" t="s">
        <v>268</v>
      </c>
      <c r="T24" s="452" t="s">
        <v>72</v>
      </c>
      <c r="U24" s="452"/>
      <c r="V24" s="452" t="s">
        <v>374</v>
      </c>
      <c r="W24" s="83"/>
      <c r="X24" s="83"/>
      <c r="Y24" s="46" t="s">
        <v>160</v>
      </c>
      <c r="Z24" s="259">
        <f t="shared" si="2"/>
        <v>0</v>
      </c>
      <c r="AA24" s="260"/>
      <c r="AB24" s="260"/>
      <c r="AC24" s="260"/>
      <c r="AD24" s="260"/>
      <c r="AE24" s="258"/>
      <c r="AF24" s="258"/>
      <c r="AG24" s="258"/>
      <c r="AH24" s="258"/>
      <c r="AI24" s="258"/>
      <c r="AJ24" s="258"/>
    </row>
    <row r="25" spans="1:36" x14ac:dyDescent="0.3">
      <c r="A25" s="110" t="s">
        <v>55</v>
      </c>
      <c r="B25" s="99" t="s">
        <v>515</v>
      </c>
      <c r="C25" s="100"/>
      <c r="D25" s="100"/>
      <c r="E25" s="100"/>
      <c r="F25" s="24"/>
      <c r="G25" s="24"/>
      <c r="H25" s="109" t="b">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36" t="s">
        <v>268</v>
      </c>
      <c r="T25" s="452" t="s">
        <v>72</v>
      </c>
      <c r="U25" s="452"/>
      <c r="V25" s="452" t="s">
        <v>374</v>
      </c>
      <c r="W25" s="83"/>
      <c r="X25" s="83"/>
      <c r="Y25" s="46" t="s">
        <v>163</v>
      </c>
      <c r="Z25" s="259">
        <f t="shared" si="2"/>
        <v>0</v>
      </c>
      <c r="AA25" s="260"/>
      <c r="AB25" s="260"/>
      <c r="AC25" s="260"/>
      <c r="AD25" s="260"/>
      <c r="AE25" s="258"/>
      <c r="AF25" s="258"/>
      <c r="AG25" s="258"/>
      <c r="AH25" s="258"/>
      <c r="AI25" s="258"/>
      <c r="AJ25" s="258"/>
    </row>
    <row r="26" spans="1:36" ht="26.4"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36" t="s">
        <v>268</v>
      </c>
      <c r="T26" s="452" t="s">
        <v>72</v>
      </c>
      <c r="U26" s="452"/>
      <c r="V26" s="452" t="s">
        <v>374</v>
      </c>
      <c r="W26" s="83"/>
      <c r="X26" s="83"/>
      <c r="Y26" s="46" t="s">
        <v>166</v>
      </c>
      <c r="Z26" s="259">
        <f t="shared" si="2"/>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70" t="s">
        <v>268</v>
      </c>
      <c r="T27" s="454" t="s">
        <v>72</v>
      </c>
      <c r="U27" s="455">
        <v>43608</v>
      </c>
      <c r="V27" s="452" t="s">
        <v>374</v>
      </c>
      <c r="W27" s="83" t="s">
        <v>377</v>
      </c>
      <c r="X27" s="83"/>
      <c r="Y27" s="46" t="s">
        <v>193</v>
      </c>
      <c r="Z27" s="259">
        <f t="shared" ca="1" si="2"/>
        <v>1.4166666666666667</v>
      </c>
      <c r="AA27" s="260">
        <v>43617</v>
      </c>
      <c r="AB27" s="260">
        <f ca="1">TODAY()</f>
        <v>44144</v>
      </c>
      <c r="AC27" s="260"/>
      <c r="AD27" s="260"/>
      <c r="AE27" s="258"/>
      <c r="AF27" s="258"/>
      <c r="AG27" s="258"/>
      <c r="AH27" s="258"/>
      <c r="AI27" s="258"/>
      <c r="AJ27" s="258"/>
    </row>
    <row r="28" spans="1:36" ht="27.6" x14ac:dyDescent="0.3">
      <c r="A28" s="110" t="s">
        <v>59</v>
      </c>
      <c r="B28" s="99" t="s">
        <v>684</v>
      </c>
      <c r="C28" s="100"/>
      <c r="D28" s="100"/>
      <c r="E28" s="1002" t="s">
        <v>77</v>
      </c>
      <c r="F28" s="1002"/>
      <c r="G28" s="24"/>
      <c r="H28" s="109">
        <f>IF(C28&lt;&gt;"",'CBL Score Standard'!$D84,IF(D28&lt;&gt;"",SUM('CBL Score Standard'!$D84:$E84),IF(E28&lt;&gt;"",SUM('CBL Score Standard'!$D84:$F84),IF(F28&lt;&gt;"",SUM('CBL Score Standard'!$D84:$G84),IF(G28&lt;&gt;"",SUM('CBL Score Standard'!$D84:$H84,0))))))</f>
        <v>2.8571428571428571E-2</v>
      </c>
      <c r="K28" s="338"/>
      <c r="L28" s="338"/>
      <c r="M28" s="104" t="s">
        <v>6</v>
      </c>
      <c r="N28" s="36" t="s">
        <v>55</v>
      </c>
      <c r="O28" s="87" t="s">
        <v>194</v>
      </c>
      <c r="P28" s="153">
        <v>43544</v>
      </c>
      <c r="Q28" s="254" t="s">
        <v>649</v>
      </c>
      <c r="R28" s="254" t="s">
        <v>650</v>
      </c>
      <c r="S28" s="158" t="s">
        <v>268</v>
      </c>
      <c r="T28" s="454"/>
      <c r="U28" s="452"/>
      <c r="V28" s="452"/>
      <c r="W28" s="83"/>
      <c r="X28" s="83"/>
      <c r="Y28" s="46" t="s">
        <v>195</v>
      </c>
      <c r="Z28" s="259">
        <f t="shared" si="2"/>
        <v>0</v>
      </c>
      <c r="AA28" s="260"/>
      <c r="AB28" s="260"/>
      <c r="AC28" s="260"/>
      <c r="AD28" s="260"/>
      <c r="AE28" s="258"/>
      <c r="AF28" s="258"/>
      <c r="AG28" s="258"/>
      <c r="AH28" s="258"/>
      <c r="AI28" s="258"/>
      <c r="AJ28" s="258"/>
    </row>
    <row r="29" spans="1:36" ht="27.6" x14ac:dyDescent="0.3">
      <c r="A29" s="110" t="s">
        <v>59</v>
      </c>
      <c r="B29" s="99" t="s">
        <v>683</v>
      </c>
      <c r="C29" s="100"/>
      <c r="D29" s="100"/>
      <c r="E29" s="129"/>
      <c r="F29" s="1005" t="s">
        <v>77</v>
      </c>
      <c r="G29" s="24"/>
      <c r="H29" s="109">
        <f>IF(C29&lt;&gt;"",'CBL Score Standard'!$D85,IF(D29&lt;&gt;"",SUM('CBL Score Standard'!$D85:$E85),IF(E29&lt;&gt;"",SUM('CBL Score Standard'!$D85:$F85),IF(F29&lt;&gt;"",SUM('CBL Score Standard'!$D85:$G85),IF(G29&lt;&gt;"",SUM('CBL Score Standard'!$D85:$H85,0))))))</f>
        <v>4.9848024316109421E-2</v>
      </c>
      <c r="K29" s="338"/>
      <c r="L29" s="338"/>
      <c r="M29" s="104" t="s">
        <v>6</v>
      </c>
      <c r="N29" s="36" t="s">
        <v>55</v>
      </c>
      <c r="O29" s="87" t="s">
        <v>196</v>
      </c>
      <c r="P29" s="149" t="s">
        <v>145</v>
      </c>
      <c r="Q29" s="254" t="s">
        <v>651</v>
      </c>
      <c r="R29" s="254" t="s">
        <v>652</v>
      </c>
      <c r="S29" s="70" t="s">
        <v>268</v>
      </c>
      <c r="T29" s="454" t="s">
        <v>72</v>
      </c>
      <c r="U29" s="999">
        <v>44078</v>
      </c>
      <c r="V29" s="452" t="s">
        <v>374</v>
      </c>
      <c r="W29" s="83"/>
      <c r="X29" s="83"/>
      <c r="Y29" s="46" t="s">
        <v>197</v>
      </c>
      <c r="Z29" s="259">
        <f t="shared" si="2"/>
        <v>0</v>
      </c>
      <c r="AA29" s="260"/>
      <c r="AB29" s="260"/>
      <c r="AC29" s="260"/>
      <c r="AD29" s="260"/>
      <c r="AE29" s="258"/>
      <c r="AF29" s="258"/>
      <c r="AG29" s="258"/>
      <c r="AH29" s="258"/>
      <c r="AI29" s="258"/>
      <c r="AJ29" s="258"/>
    </row>
    <row r="30" spans="1:36" x14ac:dyDescent="0.3">
      <c r="A30" s="110" t="s">
        <v>149</v>
      </c>
      <c r="B30" s="99" t="s">
        <v>149</v>
      </c>
      <c r="C30" s="24"/>
      <c r="D30" s="24"/>
      <c r="E30" s="1002" t="s">
        <v>77</v>
      </c>
      <c r="F30" s="1002"/>
      <c r="G30" s="24"/>
      <c r="H30" s="109">
        <f>IF(C30&lt;&gt;"",'CBL Score Standard'!$D86,IF(D30&lt;&gt;"",SUM('CBL Score Standard'!$D86:$E86),IF(E30&lt;&gt;"",SUM('CBL Score Standard'!$D86:$F86),IF(F30&lt;&gt;"",SUM('CBL Score Standard'!$D86:$G86),IF(G30&lt;&gt;"",SUM('CBL Score Standard'!$D86:$H86,0))))))</f>
        <v>0.16709956709956711</v>
      </c>
      <c r="K30" s="338"/>
      <c r="L30" s="338"/>
      <c r="M30" s="104" t="s">
        <v>6</v>
      </c>
      <c r="N30" s="36" t="s">
        <v>55</v>
      </c>
      <c r="O30" s="87" t="s">
        <v>198</v>
      </c>
      <c r="P30" s="151"/>
      <c r="Q30" s="152" t="s">
        <v>199</v>
      </c>
      <c r="R30" s="79" t="s">
        <v>200</v>
      </c>
      <c r="S30" s="70" t="s">
        <v>268</v>
      </c>
      <c r="T30" s="454" t="s">
        <v>72</v>
      </c>
      <c r="U30" s="999">
        <v>44085</v>
      </c>
      <c r="V30" s="452" t="s">
        <v>374</v>
      </c>
      <c r="W30" s="83"/>
      <c r="X30" s="83"/>
      <c r="Y30" s="49" t="s">
        <v>201</v>
      </c>
      <c r="Z30" s="259">
        <f t="shared" si="2"/>
        <v>0</v>
      </c>
      <c r="AA30" s="260"/>
      <c r="AB30" s="260"/>
      <c r="AC30" s="260"/>
      <c r="AD30" s="260"/>
      <c r="AE30" s="258"/>
      <c r="AF30" s="258"/>
      <c r="AG30" s="258"/>
      <c r="AH30" s="258"/>
      <c r="AI30" s="258"/>
      <c r="AJ30" s="258"/>
    </row>
    <row r="31" spans="1:36" x14ac:dyDescent="0.3">
      <c r="A31" s="110" t="s">
        <v>149</v>
      </c>
      <c r="B31" s="99" t="s">
        <v>370</v>
      </c>
      <c r="C31" s="100"/>
      <c r="D31" s="100" t="s">
        <v>77</v>
      </c>
      <c r="E31" s="117"/>
      <c r="F31" s="24"/>
      <c r="G31" s="24"/>
      <c r="H31" s="109">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70" t="s">
        <v>268</v>
      </c>
      <c r="T31" s="454" t="s">
        <v>72</v>
      </c>
      <c r="U31" s="455">
        <v>43629</v>
      </c>
      <c r="V31" s="452" t="s">
        <v>374</v>
      </c>
      <c r="W31" s="83" t="s">
        <v>377</v>
      </c>
      <c r="X31" s="83"/>
      <c r="Y31" s="49" t="s">
        <v>203</v>
      </c>
      <c r="Z31" s="259">
        <f t="shared" si="2"/>
        <v>0</v>
      </c>
      <c r="AA31" s="260">
        <v>0</v>
      </c>
      <c r="AB31" s="260">
        <v>0</v>
      </c>
      <c r="AC31" s="260"/>
      <c r="AD31" s="260"/>
      <c r="AE31" s="258"/>
      <c r="AF31" s="258"/>
      <c r="AG31" s="258"/>
      <c r="AH31" s="258"/>
      <c r="AI31" s="258"/>
      <c r="AJ31" s="258"/>
    </row>
    <row r="32" spans="1:36" ht="26.4" x14ac:dyDescent="0.3">
      <c r="A32" s="110" t="s">
        <v>31</v>
      </c>
      <c r="B32" s="99" t="s">
        <v>660</v>
      </c>
      <c r="C32" s="24"/>
      <c r="D32" s="24"/>
      <c r="E32" s="24"/>
      <c r="F32" s="24" t="s">
        <v>77</v>
      </c>
      <c r="G32" s="24"/>
      <c r="H32" s="109">
        <f>IF(C32&lt;&gt;"",'CBL Score Standard'!$D88,IF(D32&lt;&gt;"",SUM('CBL Score Standard'!$D88:$E88),IF(E32&lt;&gt;"",SUM('CBL Score Standard'!$D88:$F88),IF(F32&lt;&gt;"",SUM('CBL Score Standard'!$D88:$G88),IF(G32&lt;&gt;"",SUM('CBL Score Standard'!$D88:$H88,0))))))</f>
        <v>0.18837616284424796</v>
      </c>
      <c r="K32" s="338"/>
      <c r="L32" s="338"/>
      <c r="M32" s="104" t="s">
        <v>6</v>
      </c>
      <c r="N32" s="36" t="s">
        <v>56</v>
      </c>
      <c r="O32" s="87" t="s">
        <v>427</v>
      </c>
      <c r="P32" s="153">
        <v>43613</v>
      </c>
      <c r="Q32" s="152" t="s">
        <v>167</v>
      </c>
      <c r="R32" s="79" t="s">
        <v>204</v>
      </c>
      <c r="S32" s="158" t="s">
        <v>268</v>
      </c>
      <c r="T32" s="454" t="s">
        <v>72</v>
      </c>
      <c r="U32" s="453">
        <v>43761</v>
      </c>
      <c r="V32" s="456" t="s">
        <v>374</v>
      </c>
      <c r="W32" s="83" t="s">
        <v>377</v>
      </c>
      <c r="X32" s="83" t="s">
        <v>377</v>
      </c>
      <c r="Y32" s="46" t="s">
        <v>205</v>
      </c>
      <c r="Z32" s="259">
        <f t="shared" si="2"/>
        <v>1.6666666666666667</v>
      </c>
      <c r="AA32" s="260">
        <v>43191</v>
      </c>
      <c r="AB32" s="260">
        <v>43830</v>
      </c>
      <c r="AC32" s="260"/>
      <c r="AD32" s="260"/>
      <c r="AE32" s="258"/>
      <c r="AF32" s="258"/>
      <c r="AG32" s="258"/>
      <c r="AH32" s="258"/>
      <c r="AI32" s="258"/>
      <c r="AJ32" s="258"/>
    </row>
    <row r="33" spans="1:36" x14ac:dyDescent="0.3">
      <c r="A33" s="110" t="s">
        <v>31</v>
      </c>
      <c r="B33" s="99" t="s">
        <v>175</v>
      </c>
      <c r="C33" s="100"/>
      <c r="D33" s="24"/>
      <c r="E33" s="24"/>
      <c r="F33" s="24" t="s">
        <v>77</v>
      </c>
      <c r="G33" s="24"/>
      <c r="H33" s="109">
        <f>IF(C33&lt;&gt;"",'CBL Score Standard'!$D89,IF(D33&lt;&gt;"",SUM('CBL Score Standard'!$D89:$E89),IF(E33&lt;&gt;"",SUM('CBL Score Standard'!$D89:$F89),IF(F33&lt;&gt;"",SUM('CBL Score Standard'!$D89:$G89),IF(G33&lt;&gt;"",SUM('CBL Score Standard'!$D89:$H89,0))))))</f>
        <v>0.18837616284424796</v>
      </c>
      <c r="K33" s="338"/>
      <c r="L33" s="338"/>
      <c r="M33" s="104" t="s">
        <v>6</v>
      </c>
      <c r="N33" s="36" t="s">
        <v>0</v>
      </c>
      <c r="O33" s="87" t="s">
        <v>426</v>
      </c>
      <c r="P33" s="152" t="s">
        <v>145</v>
      </c>
      <c r="Q33" s="152" t="s">
        <v>206</v>
      </c>
      <c r="R33" s="79" t="s">
        <v>206</v>
      </c>
      <c r="S33" s="36" t="s">
        <v>268</v>
      </c>
      <c r="T33" s="452" t="s">
        <v>72</v>
      </c>
      <c r="U33" s="452"/>
      <c r="V33" s="452" t="s">
        <v>374</v>
      </c>
      <c r="W33" s="83"/>
      <c r="X33" s="83"/>
      <c r="Y33" s="41"/>
      <c r="Z33" s="259">
        <f t="shared" si="2"/>
        <v>0</v>
      </c>
      <c r="AA33" s="260"/>
      <c r="AB33" s="260"/>
      <c r="AC33" s="260"/>
      <c r="AD33" s="260"/>
      <c r="AE33" s="258"/>
      <c r="AF33" s="258"/>
      <c r="AG33" s="258"/>
      <c r="AH33" s="258"/>
      <c r="AI33" s="258"/>
      <c r="AJ33" s="258"/>
    </row>
    <row r="34" spans="1:36" x14ac:dyDescent="0.3">
      <c r="A34" s="110" t="s">
        <v>46</v>
      </c>
      <c r="B34" s="99" t="s">
        <v>171</v>
      </c>
      <c r="C34" s="100"/>
      <c r="D34" s="24"/>
      <c r="E34" s="24"/>
      <c r="F34" s="24" t="s">
        <v>77</v>
      </c>
      <c r="G34" s="24"/>
      <c r="H34" s="109">
        <f>IF(C34&lt;&gt;"",'CBL Score Standard'!$D90,IF(D34&lt;&gt;"",SUM('CBL Score Standard'!$D90:$E90),IF(E34&lt;&gt;"",SUM('CBL Score Standard'!$D90:$F90),IF(F34&lt;&gt;"",SUM('CBL Score Standard'!$D90:$G90),IF(G34&lt;&gt;"",SUM('CBL Score Standard'!$D90:$H90,0))))))</f>
        <v>9.7467071935157037E-2</v>
      </c>
      <c r="K34" s="338"/>
      <c r="L34" s="338"/>
      <c r="M34" s="104" t="s">
        <v>6</v>
      </c>
      <c r="N34" s="36" t="s">
        <v>53</v>
      </c>
      <c r="O34" s="90" t="s">
        <v>371</v>
      </c>
      <c r="P34" s="152" t="s">
        <v>145</v>
      </c>
      <c r="Q34" s="152" t="s">
        <v>164</v>
      </c>
      <c r="R34" s="79" t="s">
        <v>207</v>
      </c>
      <c r="S34" s="36" t="s">
        <v>268</v>
      </c>
      <c r="T34" s="452"/>
      <c r="U34" s="452"/>
      <c r="V34" s="452" t="s">
        <v>719</v>
      </c>
      <c r="W34" s="83"/>
      <c r="X34" s="83"/>
      <c r="Y34" s="49" t="s">
        <v>208</v>
      </c>
      <c r="Z34" s="259">
        <f t="shared" si="2"/>
        <v>0</v>
      </c>
      <c r="AA34" s="260"/>
      <c r="AB34" s="260"/>
      <c r="AC34" s="260"/>
      <c r="AD34" s="260"/>
      <c r="AE34" s="258"/>
      <c r="AF34" s="258"/>
      <c r="AG34" s="258"/>
      <c r="AH34" s="258"/>
      <c r="AI34" s="258"/>
      <c r="AJ34" s="258"/>
    </row>
    <row r="35" spans="1:36" x14ac:dyDescent="0.3">
      <c r="A35" s="110" t="s">
        <v>2</v>
      </c>
      <c r="B35" s="99" t="s">
        <v>234</v>
      </c>
      <c r="C35" s="100"/>
      <c r="D35" s="100" t="s">
        <v>77</v>
      </c>
      <c r="E35" s="130"/>
      <c r="F35" s="24"/>
      <c r="G35" s="24"/>
      <c r="H35" s="109">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50" t="s">
        <v>268</v>
      </c>
      <c r="T35" s="452" t="s">
        <v>72</v>
      </c>
      <c r="U35" s="452"/>
      <c r="V35" s="452" t="s">
        <v>374</v>
      </c>
      <c r="W35" s="83"/>
      <c r="X35" s="83"/>
      <c r="Y35" s="46"/>
      <c r="Z35" s="259">
        <f t="shared" si="2"/>
        <v>0</v>
      </c>
      <c r="AA35" s="260"/>
      <c r="AB35" s="260"/>
      <c r="AC35" s="260"/>
      <c r="AD35" s="260"/>
      <c r="AE35" s="258"/>
      <c r="AF35" s="258"/>
      <c r="AG35" s="258"/>
      <c r="AH35" s="258"/>
      <c r="AI35" s="258"/>
      <c r="AJ35" s="258"/>
    </row>
    <row r="36" spans="1:36" x14ac:dyDescent="0.3">
      <c r="A36" s="110" t="s">
        <v>54</v>
      </c>
      <c r="B36" s="99" t="s">
        <v>425</v>
      </c>
      <c r="C36" s="24"/>
      <c r="D36" s="24"/>
      <c r="E36" s="24"/>
      <c r="F36" s="24" t="s">
        <v>77</v>
      </c>
      <c r="G36" s="24"/>
      <c r="H36" s="109">
        <f>IF(C36&lt;&gt;"",'CBL Score Standard'!$D92,IF(D36&lt;&gt;"",SUM('CBL Score Standard'!$D92:$E92),IF(E36&lt;&gt;"",SUM('CBL Score Standard'!$D92:$F92),IF(F36&lt;&gt;"",SUM('CBL Score Standard'!$D92:$G92),IF(G36&lt;&gt;"",SUM('CBL Score Standard'!$D92:$H92,0))))))</f>
        <v>0.18837616284424796</v>
      </c>
      <c r="K36" s="3"/>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c r="F37" s="24" t="s">
        <v>77</v>
      </c>
      <c r="G37" s="24"/>
      <c r="H37" s="109">
        <f>IF(C37&lt;&gt;"",'CBL Score Standard'!$D93,IF(D37&lt;&gt;"",SUM('CBL Score Standard'!$D93:$E93),IF(E37&lt;&gt;"",SUM('CBL Score Standard'!$D93:$F93),IF(F37&lt;&gt;"",SUM('CBL Score Standard'!$D93:$G93),IF(G37&lt;&gt;"",SUM('CBL Score Standard'!$D93:$H93,0))))))</f>
        <v>9.7467071935157037E-2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c r="E38" s="1002" t="s">
        <v>77</v>
      </c>
      <c r="F38" s="1002"/>
      <c r="G38" s="24"/>
      <c r="H38" s="109">
        <f>IF(C38&lt;&gt;"",'CBL Score Standard'!$D94,IF(D38&lt;&gt;"",SUM('CBL Score Standard'!$D94:$E94),IF(E38&lt;&gt;"",SUM('CBL Score Standard'!$D94:$F94),IF(F38&lt;&gt;"",SUM('CBL Score Standard'!$D94:$G94),IF(G38&lt;&gt;"",SUM('CBL Score Standard'!$D94:$H94,0))))))</f>
        <v>1.4285714285714285E-2</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17"/>
      <c r="F39" s="24"/>
      <c r="G39" s="24"/>
      <c r="H39" s="109" t="b">
        <f>IF(C39&lt;&gt;"",'CBL Score Standard'!$D95,IF(D39&lt;&gt;"",SUM('CBL Score Standard'!$D95:$E95),IF(E39&lt;&gt;"",SUM('CBL Score Standard'!$D95:$F95),IF(F39&lt;&gt;"",SUM('CBL Score Standard'!$D95:$G95),IF(G39&lt;&gt;"",SUM('CBL Score Standard'!$D95:$H95,0))))))</f>
        <v>0</v>
      </c>
      <c r="K39" s="1197"/>
      <c r="L39" s="1197"/>
      <c r="M39" s="1183"/>
      <c r="N39" s="1190"/>
      <c r="O39" s="1185"/>
      <c r="P39" s="148" t="s">
        <v>141</v>
      </c>
      <c r="Q39" s="144"/>
      <c r="R39" s="144"/>
      <c r="S39" s="1210"/>
      <c r="T39" s="1191"/>
      <c r="U39" s="1191"/>
      <c r="V39" s="119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337" t="s">
        <v>142</v>
      </c>
      <c r="L40" s="337" t="s">
        <v>143</v>
      </c>
      <c r="M40" s="104" t="s">
        <v>7</v>
      </c>
      <c r="N40" s="36" t="s">
        <v>56</v>
      </c>
      <c r="O40" s="87" t="s">
        <v>663</v>
      </c>
      <c r="P40" s="149" t="s">
        <v>145</v>
      </c>
      <c r="Q40" s="152" t="s">
        <v>212</v>
      </c>
      <c r="R40" s="79" t="s">
        <v>213</v>
      </c>
      <c r="S40" s="70" t="s">
        <v>268</v>
      </c>
      <c r="T40" s="457" t="s">
        <v>72</v>
      </c>
      <c r="U40" s="999">
        <v>44029</v>
      </c>
      <c r="V40" s="457" t="s">
        <v>374</v>
      </c>
      <c r="W40" s="83" t="s">
        <v>377</v>
      </c>
      <c r="X40" s="83"/>
      <c r="Y40" s="46" t="s">
        <v>214</v>
      </c>
      <c r="Z40" s="259">
        <f t="shared" ref="Z40:Z55" si="3">DATEDIF(AA40,AB40,"m")/12+DATEDIF(AC40,AD40,"m")/12+DATEDIF(AE40,AF40,"m")/12+DATEDIF(AG40,AH40,"m")/12+DATEDIF(AI40,AJ40,"m")/12</f>
        <v>0.66666666666666663</v>
      </c>
      <c r="AA40" s="260">
        <v>43191</v>
      </c>
      <c r="AB40" s="260">
        <v>43465</v>
      </c>
      <c r="AC40" s="260"/>
      <c r="AD40" s="260"/>
      <c r="AE40" s="258"/>
      <c r="AF40" s="258"/>
      <c r="AG40" s="258"/>
      <c r="AH40" s="258"/>
      <c r="AI40" s="258"/>
      <c r="AJ40" s="258"/>
    </row>
    <row r="41" spans="1:36"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70" t="s">
        <v>268</v>
      </c>
      <c r="T41" s="457"/>
      <c r="U41" s="457"/>
      <c r="V41" s="457" t="s">
        <v>374</v>
      </c>
      <c r="W41" s="83" t="s">
        <v>377</v>
      </c>
      <c r="X41" s="83" t="s">
        <v>377</v>
      </c>
      <c r="Y41" s="49" t="s">
        <v>216</v>
      </c>
      <c r="Z41" s="259">
        <f t="shared" si="3"/>
        <v>0.66666666666666663</v>
      </c>
      <c r="AA41" s="260">
        <v>43191</v>
      </c>
      <c r="AB41" s="260">
        <v>43465</v>
      </c>
      <c r="AC41" s="260"/>
      <c r="AD41" s="260"/>
      <c r="AE41" s="258"/>
      <c r="AF41" s="258"/>
      <c r="AG41" s="258"/>
      <c r="AH41" s="258"/>
      <c r="AI41" s="258"/>
      <c r="AJ41" s="258"/>
    </row>
    <row r="42" spans="1:36" ht="27.6"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70" t="s">
        <v>268</v>
      </c>
      <c r="T42" s="458" t="s">
        <v>72</v>
      </c>
      <c r="U42" s="460">
        <v>43766</v>
      </c>
      <c r="V42" s="462" t="s">
        <v>374</v>
      </c>
      <c r="W42" s="83" t="s">
        <v>377</v>
      </c>
      <c r="X42" s="83" t="s">
        <v>377</v>
      </c>
      <c r="Y42" s="52" t="s">
        <v>249</v>
      </c>
      <c r="Z42" s="259">
        <f t="shared" si="3"/>
        <v>1</v>
      </c>
      <c r="AA42" s="260">
        <v>43465</v>
      </c>
      <c r="AB42" s="260">
        <v>43830</v>
      </c>
      <c r="AC42" s="260"/>
      <c r="AD42" s="260"/>
      <c r="AE42" s="258"/>
      <c r="AF42" s="258"/>
      <c r="AG42" s="258"/>
      <c r="AH42" s="258"/>
      <c r="AI42" s="258"/>
      <c r="AJ42" s="258"/>
    </row>
    <row r="43" spans="1:36" ht="27.6" x14ac:dyDescent="0.3">
      <c r="A43" s="110" t="s">
        <v>0</v>
      </c>
      <c r="B43" s="99" t="s">
        <v>426</v>
      </c>
      <c r="C43" s="100"/>
      <c r="D43" s="24"/>
      <c r="E43" s="24"/>
      <c r="F43" s="24" t="s">
        <v>77</v>
      </c>
      <c r="G43" s="24"/>
      <c r="H43" s="109">
        <f>IF(C43&lt;&gt;"",'CBL Score Standard'!$D99,IF(D43&lt;&gt;"",SUM('CBL Score Standard'!$D99:$E99),IF(E43&lt;&gt;"",SUM('CBL Score Standard'!$D99:$F99),IF(F43&lt;&gt;"",SUM('CBL Score Standard'!$D99:$G99),IF(G43&lt;&gt;"",SUM('CBL Score Standard'!$D99:$H99,0))))))</f>
        <v>9.7467071935157037E-2</v>
      </c>
      <c r="K43" s="338"/>
      <c r="L43" s="338"/>
      <c r="M43" s="104" t="s">
        <v>7</v>
      </c>
      <c r="N43" s="36" t="s">
        <v>55</v>
      </c>
      <c r="O43" s="87" t="s">
        <v>448</v>
      </c>
      <c r="P43" s="151"/>
      <c r="Q43" s="254" t="s">
        <v>655</v>
      </c>
      <c r="R43" s="254" t="s">
        <v>656</v>
      </c>
      <c r="S43" s="70" t="s">
        <v>268</v>
      </c>
      <c r="T43" s="457"/>
      <c r="U43" s="457"/>
      <c r="V43" s="457" t="s">
        <v>374</v>
      </c>
      <c r="W43" s="83" t="s">
        <v>377</v>
      </c>
      <c r="X43" s="83" t="s">
        <v>377</v>
      </c>
      <c r="Y43" s="49" t="s">
        <v>219</v>
      </c>
      <c r="Z43" s="259">
        <f t="shared" si="3"/>
        <v>1</v>
      </c>
      <c r="AA43" s="260">
        <v>43465</v>
      </c>
      <c r="AB43" s="260">
        <v>43830</v>
      </c>
      <c r="AC43" s="260"/>
      <c r="AD43" s="260"/>
      <c r="AE43" s="258"/>
      <c r="AF43" s="258"/>
      <c r="AG43" s="258"/>
      <c r="AH43" s="258"/>
      <c r="AI43" s="258"/>
      <c r="AJ43" s="258"/>
    </row>
    <row r="44" spans="1:36" ht="26.4" x14ac:dyDescent="0.3">
      <c r="A44" s="110" t="s">
        <v>41</v>
      </c>
      <c r="B44" s="99" t="s">
        <v>450</v>
      </c>
      <c r="C44" s="24"/>
      <c r="D44" s="24"/>
      <c r="E44" s="24"/>
      <c r="F44" s="24" t="s">
        <v>77</v>
      </c>
      <c r="G44" s="24"/>
      <c r="H44" s="109">
        <f>IF(C44&lt;&gt;"",'CBL Score Standard'!$D100,IF(D44&lt;&gt;"",SUM('CBL Score Standard'!$D100:$E100),IF(E44&lt;&gt;"",SUM('CBL Score Standard'!$D100:$F100),IF(F44&lt;&gt;"",SUM('CBL Score Standard'!$D100:$G100),IF(G44&lt;&gt;"",SUM('CBL Score Standard'!$D100:$H100,0))))))</f>
        <v>0.18837616284424796</v>
      </c>
      <c r="K44" s="338"/>
      <c r="L44" s="338"/>
      <c r="M44" s="104" t="s">
        <v>7</v>
      </c>
      <c r="N44" s="36" t="s">
        <v>55</v>
      </c>
      <c r="O44" s="87" t="s">
        <v>185</v>
      </c>
      <c r="P44" s="149" t="s">
        <v>145</v>
      </c>
      <c r="Q44" s="254" t="s">
        <v>220</v>
      </c>
      <c r="R44" s="254" t="s">
        <v>270</v>
      </c>
      <c r="S44" s="36" t="s">
        <v>268</v>
      </c>
      <c r="T44" s="457"/>
      <c r="U44" s="457"/>
      <c r="V44" s="457" t="s">
        <v>374</v>
      </c>
      <c r="W44" s="83" t="s">
        <v>377</v>
      </c>
      <c r="X44" s="83" t="s">
        <v>377</v>
      </c>
      <c r="Y44" s="49" t="s">
        <v>186</v>
      </c>
      <c r="Z44" s="259">
        <f t="shared" si="3"/>
        <v>0</v>
      </c>
      <c r="AA44" s="260">
        <v>0</v>
      </c>
      <c r="AB44" s="260">
        <v>0</v>
      </c>
      <c r="AC44" s="260"/>
      <c r="AD44" s="260"/>
      <c r="AE44" s="258"/>
      <c r="AF44" s="258"/>
      <c r="AG44" s="258"/>
      <c r="AH44" s="258"/>
      <c r="AI44" s="258"/>
      <c r="AJ44" s="258"/>
    </row>
    <row r="45" spans="1:36" ht="27.6" x14ac:dyDescent="0.3">
      <c r="A45" s="110" t="s">
        <v>41</v>
      </c>
      <c r="B45" s="99" t="s">
        <v>178</v>
      </c>
      <c r="C45" s="100"/>
      <c r="D45" s="1005"/>
      <c r="E45" s="24"/>
      <c r="F45" s="24" t="s">
        <v>77</v>
      </c>
      <c r="G45" s="24"/>
      <c r="H45" s="109">
        <f>IF(C45&lt;&gt;"",'CBL Score Standard'!$D101,IF(D45&lt;&gt;"",SUM('CBL Score Standard'!$D101:$E101),IF(E45&lt;&gt;"",SUM('CBL Score Standard'!$D101:$F101),IF(F45&lt;&gt;"",SUM('CBL Score Standard'!$D101:$G101),IF(G45&lt;&gt;"",SUM('CBL Score Standard'!$D101:$H101,0))))))</f>
        <v>9.7467071935157037E-2</v>
      </c>
      <c r="K45" s="338"/>
      <c r="L45" s="338"/>
      <c r="M45" s="104" t="s">
        <v>7</v>
      </c>
      <c r="N45" s="36" t="s">
        <v>55</v>
      </c>
      <c r="O45" s="87" t="s">
        <v>694</v>
      </c>
      <c r="P45" s="153">
        <v>43539</v>
      </c>
      <c r="Q45" s="254" t="s">
        <v>658</v>
      </c>
      <c r="R45" s="254" t="s">
        <v>657</v>
      </c>
      <c r="S45" s="70" t="s">
        <v>268</v>
      </c>
      <c r="T45" s="459" t="s">
        <v>72</v>
      </c>
      <c r="U45" s="457"/>
      <c r="V45" s="457"/>
      <c r="W45" s="83"/>
      <c r="X45" s="83"/>
      <c r="Y45" s="49" t="s">
        <v>186</v>
      </c>
      <c r="Z45" s="259">
        <f t="shared" si="3"/>
        <v>0</v>
      </c>
      <c r="AA45" s="260"/>
      <c r="AB45" s="260"/>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70" t="s">
        <v>268</v>
      </c>
      <c r="T46" s="459" t="s">
        <v>72</v>
      </c>
      <c r="U46" s="460">
        <v>43754</v>
      </c>
      <c r="V46" s="462" t="s">
        <v>374</v>
      </c>
      <c r="W46" s="83"/>
      <c r="X46" s="83"/>
      <c r="Y46" s="46" t="s">
        <v>222</v>
      </c>
      <c r="Z46" s="259">
        <f t="shared" si="3"/>
        <v>0.5</v>
      </c>
      <c r="AA46" s="260">
        <v>43617</v>
      </c>
      <c r="AB46" s="260">
        <v>43830</v>
      </c>
      <c r="AC46" s="260"/>
      <c r="AD46" s="260"/>
      <c r="AE46" s="258"/>
      <c r="AF46" s="258"/>
      <c r="AG46" s="258"/>
      <c r="AH46" s="258"/>
      <c r="AI46" s="258"/>
      <c r="AJ46" s="258"/>
    </row>
    <row r="47" spans="1:36" x14ac:dyDescent="0.3">
      <c r="A47" s="110" t="s">
        <v>144</v>
      </c>
      <c r="B47" s="99" t="s">
        <v>372</v>
      </c>
      <c r="C47" s="24"/>
      <c r="D47" s="24"/>
      <c r="E47" s="24"/>
      <c r="F47" s="24" t="s">
        <v>77</v>
      </c>
      <c r="G47" s="24"/>
      <c r="H47" s="109">
        <f>IF(C47&lt;&gt;"",'CBL Score Standard'!$D103,IF(D47&lt;&gt;"",SUM('CBL Score Standard'!$D103:$E103),IF(E47&lt;&gt;"",SUM('CBL Score Standard'!$D103:$F103),IF(F47&lt;&gt;"",SUM('CBL Score Standard'!$D103:$G103),IF(G47&lt;&gt;"",SUM('CBL Score Standard'!$D103:$H103,0))))))</f>
        <v>0.18837616284424796</v>
      </c>
      <c r="K47" s="338"/>
      <c r="L47" s="338"/>
      <c r="M47" s="104" t="s">
        <v>7</v>
      </c>
      <c r="N47" s="36" t="s">
        <v>53</v>
      </c>
      <c r="O47" s="87" t="s">
        <v>223</v>
      </c>
      <c r="P47" s="153">
        <v>43621</v>
      </c>
      <c r="Q47" s="154" t="s">
        <v>224</v>
      </c>
      <c r="R47" s="155" t="s">
        <v>225</v>
      </c>
      <c r="S47" s="70" t="s">
        <v>268</v>
      </c>
      <c r="T47" s="459" t="s">
        <v>73</v>
      </c>
      <c r="U47" s="457"/>
      <c r="V47" s="457"/>
      <c r="W47" s="83" t="s">
        <v>377</v>
      </c>
      <c r="X47" s="83"/>
      <c r="Y47" s="55"/>
      <c r="Z47" s="259">
        <f t="shared" si="3"/>
        <v>0</v>
      </c>
      <c r="AA47" s="260">
        <v>0</v>
      </c>
      <c r="AB47" s="260">
        <v>0</v>
      </c>
      <c r="AC47" s="260"/>
      <c r="AD47" s="260"/>
      <c r="AE47" s="258"/>
      <c r="AF47" s="258"/>
      <c r="AG47" s="258"/>
      <c r="AH47" s="258"/>
      <c r="AI47" s="258"/>
      <c r="AJ47" s="258"/>
    </row>
    <row r="48" spans="1:36" ht="39.6" x14ac:dyDescent="0.3">
      <c r="A48" s="110" t="s">
        <v>144</v>
      </c>
      <c r="B48" s="99" t="s">
        <v>373</v>
      </c>
      <c r="C48" s="24"/>
      <c r="D48" s="24"/>
      <c r="E48" s="24"/>
      <c r="F48" s="24" t="s">
        <v>77</v>
      </c>
      <c r="G48" s="24"/>
      <c r="H48" s="109">
        <f>IF(C48&lt;&gt;"",'CBL Score Standard'!$D104,IF(D48&lt;&gt;"",SUM('CBL Score Standard'!$D104:$E104),IF(E48&lt;&gt;"",SUM('CBL Score Standard'!$D104:$F104),IF(F48&lt;&gt;"",SUM('CBL Score Standard'!$D104:$G104),IF(G48&lt;&gt;"",SUM('CBL Score Standard'!$D104:$H104,0))))))</f>
        <v>0.18837616284424796</v>
      </c>
      <c r="K48" s="338"/>
      <c r="L48" s="338"/>
      <c r="M48" s="104" t="s">
        <v>7</v>
      </c>
      <c r="N48" s="36" t="s">
        <v>53</v>
      </c>
      <c r="O48" s="87" t="s">
        <v>226</v>
      </c>
      <c r="P48" s="153">
        <v>43602</v>
      </c>
      <c r="Q48" s="154" t="s">
        <v>227</v>
      </c>
      <c r="R48" s="155" t="s">
        <v>228</v>
      </c>
      <c r="S48" s="70" t="s">
        <v>268</v>
      </c>
      <c r="T48" s="459"/>
      <c r="U48" s="457"/>
      <c r="V48" s="457" t="s">
        <v>719</v>
      </c>
      <c r="W48" s="83"/>
      <c r="X48" s="83"/>
      <c r="Y48" s="55"/>
      <c r="Z48" s="259">
        <f t="shared" si="3"/>
        <v>0</v>
      </c>
      <c r="AA48" s="260"/>
      <c r="AB48" s="260"/>
      <c r="AC48" s="260"/>
      <c r="AD48" s="260"/>
      <c r="AE48" s="258"/>
      <c r="AF48" s="258"/>
      <c r="AG48" s="258"/>
      <c r="AH48" s="258"/>
      <c r="AI48" s="258"/>
      <c r="AJ48" s="258"/>
    </row>
    <row r="49" spans="1:36" ht="27.6" x14ac:dyDescent="0.3">
      <c r="A49" s="110" t="s">
        <v>144</v>
      </c>
      <c r="B49" s="99" t="s">
        <v>452</v>
      </c>
      <c r="C49" s="24"/>
      <c r="D49" s="24"/>
      <c r="E49" s="1002" t="s">
        <v>77</v>
      </c>
      <c r="F49" s="1002"/>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9" t="s">
        <v>684</v>
      </c>
      <c r="P49" s="153">
        <v>43623</v>
      </c>
      <c r="Q49" s="154" t="s">
        <v>153</v>
      </c>
      <c r="R49" s="155" t="s">
        <v>156</v>
      </c>
      <c r="S49" s="70" t="s">
        <v>268</v>
      </c>
      <c r="T49" s="459" t="s">
        <v>72</v>
      </c>
      <c r="U49" s="460">
        <v>43754</v>
      </c>
      <c r="V49" s="462" t="s">
        <v>374</v>
      </c>
      <c r="W49" s="83"/>
      <c r="X49" s="83"/>
      <c r="Y49" s="55"/>
      <c r="Z49" s="259">
        <f t="shared" ca="1" si="3"/>
        <v>2.5833333333333335</v>
      </c>
      <c r="AA49" s="260">
        <v>43191</v>
      </c>
      <c r="AB49" s="260">
        <f ca="1">TODAY()</f>
        <v>44144</v>
      </c>
      <c r="AC49" s="260"/>
      <c r="AD49" s="260"/>
      <c r="AE49" s="258"/>
      <c r="AF49" s="258"/>
      <c r="AG49" s="258"/>
      <c r="AH49" s="258"/>
      <c r="AI49" s="258"/>
      <c r="AJ49" s="258"/>
    </row>
    <row r="50" spans="1:36" ht="27.6" x14ac:dyDescent="0.3">
      <c r="A50" s="110" t="s">
        <v>144</v>
      </c>
      <c r="B50" s="99" t="s">
        <v>517</v>
      </c>
      <c r="C50" s="24"/>
      <c r="D50" s="24"/>
      <c r="E50" s="1002" t="s">
        <v>77</v>
      </c>
      <c r="F50" s="1002"/>
      <c r="G50" s="24"/>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9" t="s">
        <v>683</v>
      </c>
      <c r="P50" s="153">
        <v>43623</v>
      </c>
      <c r="Q50" s="154" t="s">
        <v>153</v>
      </c>
      <c r="R50" s="155" t="s">
        <v>156</v>
      </c>
      <c r="S50" s="70" t="s">
        <v>268</v>
      </c>
      <c r="T50" s="459" t="s">
        <v>72</v>
      </c>
      <c r="U50" s="460">
        <v>43754</v>
      </c>
      <c r="V50" s="462"/>
      <c r="W50" s="83"/>
      <c r="X50" s="83"/>
      <c r="Y50" s="55"/>
      <c r="Z50" s="259">
        <f t="shared" si="3"/>
        <v>0</v>
      </c>
      <c r="AA50" s="260"/>
      <c r="AB50" s="260"/>
      <c r="AC50" s="260"/>
      <c r="AD50" s="260"/>
      <c r="AE50" s="258"/>
      <c r="AF50" s="258"/>
      <c r="AG50" s="258"/>
      <c r="AH50" s="258"/>
      <c r="AI50" s="258"/>
      <c r="AJ50" s="258"/>
    </row>
    <row r="51" spans="1:36" x14ac:dyDescent="0.3">
      <c r="A51" s="110" t="s">
        <v>144</v>
      </c>
      <c r="B51" s="99" t="s">
        <v>661</v>
      </c>
      <c r="C51" s="24"/>
      <c r="D51" s="24"/>
      <c r="E51" s="24"/>
      <c r="F51" s="24" t="s">
        <v>77</v>
      </c>
      <c r="G51" s="24"/>
      <c r="H51" s="109">
        <f>IF(C51&lt;&gt;"",'CBL Score Standard'!$D107,IF(D51&lt;&gt;"",SUM('CBL Score Standard'!$D107:$E107),IF(E51&lt;&gt;"",SUM('CBL Score Standard'!$D107:$F107),IF(F51&lt;&gt;"",SUM('CBL Score Standard'!$D107:$G107),IF(G51&lt;&gt;"",SUM('CBL Score Standard'!$D107:$H107,0))))))</f>
        <v>0.18837616284424796</v>
      </c>
      <c r="K51" s="338"/>
      <c r="L51" s="338"/>
      <c r="M51" s="104" t="s">
        <v>7</v>
      </c>
      <c r="N51" s="36" t="s">
        <v>56</v>
      </c>
      <c r="O51" s="89" t="s">
        <v>67</v>
      </c>
      <c r="P51" s="153"/>
      <c r="Q51" s="154"/>
      <c r="R51" s="155"/>
      <c r="S51" s="157" t="s">
        <v>268</v>
      </c>
      <c r="T51" s="459"/>
      <c r="U51" s="460">
        <v>43766</v>
      </c>
      <c r="V51" s="462" t="s">
        <v>374</v>
      </c>
      <c r="W51" s="83" t="s">
        <v>377</v>
      </c>
      <c r="X51" s="83"/>
      <c r="Y51" s="83"/>
      <c r="Z51" s="259">
        <f t="shared" si="3"/>
        <v>0.66666666666666663</v>
      </c>
      <c r="AA51" s="260">
        <v>43191</v>
      </c>
      <c r="AB51" s="260">
        <v>43465</v>
      </c>
      <c r="AC51" s="260"/>
      <c r="AD51" s="260"/>
      <c r="AE51" s="258"/>
      <c r="AF51" s="258"/>
      <c r="AG51" s="258"/>
      <c r="AH51" s="258"/>
      <c r="AI51" s="258"/>
      <c r="AJ51" s="258"/>
    </row>
    <row r="52" spans="1:36" x14ac:dyDescent="0.3">
      <c r="A52" s="110" t="s">
        <v>144</v>
      </c>
      <c r="B52" s="99" t="s">
        <v>662</v>
      </c>
      <c r="C52" s="117"/>
      <c r="D52" s="117"/>
      <c r="E52" s="117"/>
      <c r="F52" s="24" t="s">
        <v>77</v>
      </c>
      <c r="G52" s="24"/>
      <c r="H52" s="109">
        <f>IF(C52&lt;&gt;"",'CBL Score Standard'!$D108,IF(D52&lt;&gt;"",SUM('CBL Score Standard'!$D108:$E108),IF(E52&lt;&gt;"",SUM('CBL Score Standard'!$D108:$F108),IF(F52&lt;&gt;"",SUM('CBL Score Standard'!$D108:$G108),IF(G52&lt;&gt;"",SUM('CBL Score Standard'!$D108:$H108,0))))))</f>
        <v>0.18837616284424796</v>
      </c>
      <c r="K52" s="338"/>
      <c r="L52" s="338"/>
      <c r="M52" s="104" t="s">
        <v>7</v>
      </c>
      <c r="N52" s="36" t="s">
        <v>55</v>
      </c>
      <c r="O52" s="89" t="s">
        <v>1</v>
      </c>
      <c r="P52" s="153"/>
      <c r="Q52" s="154"/>
      <c r="R52" s="155"/>
      <c r="S52" s="157" t="s">
        <v>268</v>
      </c>
      <c r="T52" s="459"/>
      <c r="U52" s="460">
        <v>43763</v>
      </c>
      <c r="V52" s="462" t="s">
        <v>374</v>
      </c>
      <c r="W52" s="83" t="s">
        <v>377</v>
      </c>
      <c r="X52" s="83"/>
      <c r="Y52" s="83"/>
      <c r="Z52" s="259">
        <f t="shared" si="3"/>
        <v>1</v>
      </c>
      <c r="AA52" s="260">
        <v>43465</v>
      </c>
      <c r="AB52" s="260">
        <v>43830</v>
      </c>
      <c r="AC52" s="260"/>
      <c r="AD52" s="260"/>
      <c r="AE52" s="258"/>
      <c r="AF52" s="258"/>
      <c r="AG52" s="258"/>
      <c r="AH52" s="258"/>
      <c r="AI52" s="258"/>
      <c r="AJ52" s="258"/>
    </row>
    <row r="53" spans="1:36" x14ac:dyDescent="0.3">
      <c r="A53" s="110" t="s">
        <v>144</v>
      </c>
      <c r="B53" s="99" t="s">
        <v>187</v>
      </c>
      <c r="C53" s="100"/>
      <c r="D53" s="24"/>
      <c r="E53" s="1002" t="s">
        <v>77</v>
      </c>
      <c r="F53" s="1002"/>
      <c r="G53" s="24"/>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55</v>
      </c>
      <c r="O53" s="89" t="s">
        <v>419</v>
      </c>
      <c r="P53" s="152" t="s">
        <v>145</v>
      </c>
      <c r="Q53" s="154" t="s">
        <v>420</v>
      </c>
      <c r="R53" s="155" t="s">
        <v>420</v>
      </c>
      <c r="S53" s="70" t="s">
        <v>268</v>
      </c>
      <c r="T53" s="459"/>
      <c r="U53" s="457"/>
      <c r="V53" s="462" t="s">
        <v>374</v>
      </c>
      <c r="W53" s="83" t="s">
        <v>377</v>
      </c>
      <c r="X53" s="83"/>
      <c r="Y53" s="55"/>
      <c r="Z53" s="259">
        <f t="shared" si="3"/>
        <v>1</v>
      </c>
      <c r="AA53" s="260">
        <v>43191</v>
      </c>
      <c r="AB53" s="260">
        <v>43556</v>
      </c>
      <c r="AC53" s="260"/>
      <c r="AD53" s="260"/>
      <c r="AE53" s="258"/>
      <c r="AF53" s="258"/>
      <c r="AG53" s="258"/>
      <c r="AH53" s="258"/>
      <c r="AI53" s="258"/>
      <c r="AJ53" s="258"/>
    </row>
    <row r="54" spans="1:36" ht="24.75" customHeight="1" x14ac:dyDescent="0.3">
      <c r="A54" s="110" t="s">
        <v>144</v>
      </c>
      <c r="B54" s="99" t="s">
        <v>188</v>
      </c>
      <c r="C54" s="100"/>
      <c r="D54" s="24"/>
      <c r="E54" s="24"/>
      <c r="F54" s="24" t="s">
        <v>77</v>
      </c>
      <c r="G54" s="24"/>
      <c r="H54" s="109">
        <f>IF(C54&lt;&gt;"",'CBL Score Standard'!$D110,IF(D54&lt;&gt;"",SUM('CBL Score Standard'!$D110:$E110),IF(E54&lt;&gt;"",SUM('CBL Score Standard'!$D110:$F110),IF(F54&lt;&gt;"",SUM('CBL Score Standard'!$D110:$G110),IF(G54&lt;&gt;"",SUM('CBL Score Standard'!$D110:$H110,0))))))</f>
        <v>9.7467071935157037E-2</v>
      </c>
      <c r="K54" s="338"/>
      <c r="L54" s="338"/>
      <c r="M54" s="104" t="s">
        <v>7</v>
      </c>
      <c r="N54" s="36" t="s">
        <v>56</v>
      </c>
      <c r="O54" s="89" t="s">
        <v>421</v>
      </c>
      <c r="P54" s="153">
        <v>43669</v>
      </c>
      <c r="Q54" s="154" t="s">
        <v>422</v>
      </c>
      <c r="R54" s="155" t="s">
        <v>423</v>
      </c>
      <c r="S54" s="70" t="s">
        <v>268</v>
      </c>
      <c r="T54" s="459" t="s">
        <v>72</v>
      </c>
      <c r="U54" s="461">
        <v>43669</v>
      </c>
      <c r="V54" s="457" t="s">
        <v>374</v>
      </c>
      <c r="W54" s="83" t="s">
        <v>377</v>
      </c>
      <c r="X54" s="83"/>
      <c r="Y54" s="41" t="s">
        <v>230</v>
      </c>
      <c r="Z54" s="259">
        <f t="shared" si="3"/>
        <v>0</v>
      </c>
      <c r="AA54" s="260">
        <v>0</v>
      </c>
      <c r="AB54" s="260">
        <v>0</v>
      </c>
      <c r="AC54" s="260"/>
      <c r="AD54" s="260"/>
      <c r="AE54" s="258"/>
      <c r="AF54" s="258"/>
      <c r="AG54" s="258"/>
      <c r="AH54" s="258"/>
      <c r="AI54" s="258"/>
      <c r="AJ54" s="258"/>
    </row>
    <row r="55" spans="1:36" customFormat="1" x14ac:dyDescent="0.3">
      <c r="A55" s="110" t="s">
        <v>144</v>
      </c>
      <c r="B55" s="99" t="s">
        <v>189</v>
      </c>
      <c r="C55" s="100"/>
      <c r="D55" s="117"/>
      <c r="E55" s="1002" t="s">
        <v>77</v>
      </c>
      <c r="F55" s="1002"/>
      <c r="G55" s="24"/>
      <c r="H55" s="109">
        <f>IF(C55&lt;&gt;"",'CBL Score Standard'!$D111,IF(D55&lt;&gt;"",SUM('CBL Score Standard'!$D111:$E111),IF(E55&lt;&gt;"",SUM('CBL Score Standard'!$D111:$F111),IF(F55&lt;&gt;"",SUM('CBL Score Standard'!$D111:$G111),IF(G55&lt;&gt;"",SUM('CBL Score Standard'!$D111:$H111,0))))))</f>
        <v>3.8095238095238092E-2</v>
      </c>
      <c r="K55" s="339"/>
      <c r="L55" s="339"/>
      <c r="M55" s="104" t="s">
        <v>7</v>
      </c>
      <c r="N55" s="36" t="s">
        <v>54</v>
      </c>
      <c r="O55" s="89" t="s">
        <v>231</v>
      </c>
      <c r="P55" s="153">
        <v>43610</v>
      </c>
      <c r="Q55" s="152" t="s">
        <v>164</v>
      </c>
      <c r="R55" s="79" t="s">
        <v>165</v>
      </c>
      <c r="S55" s="70" t="s">
        <v>268</v>
      </c>
      <c r="T55" s="459" t="s">
        <v>72</v>
      </c>
      <c r="U55" s="460">
        <v>43756</v>
      </c>
      <c r="V55" s="462" t="s">
        <v>374</v>
      </c>
      <c r="W55" s="83" t="s">
        <v>377</v>
      </c>
      <c r="X55" s="83"/>
      <c r="Y55" s="49" t="s">
        <v>232</v>
      </c>
      <c r="Z55" s="259">
        <f t="shared" ca="1" si="3"/>
        <v>1.4166666666666667</v>
      </c>
      <c r="AA55" s="260">
        <v>43617</v>
      </c>
      <c r="AB55" s="260">
        <f ca="1">TODAY()</f>
        <v>44144</v>
      </c>
      <c r="AC55" s="260"/>
      <c r="AD55" s="260"/>
      <c r="AE55" s="258"/>
      <c r="AF55" s="258"/>
      <c r="AG55" s="258"/>
      <c r="AH55" s="258"/>
      <c r="AI55" s="258"/>
      <c r="AJ55" s="258"/>
    </row>
    <row r="56" spans="1:36" customFormat="1" x14ac:dyDescent="0.3">
      <c r="A56" s="110" t="s">
        <v>144</v>
      </c>
      <c r="B56" s="99" t="s">
        <v>190</v>
      </c>
      <c r="C56" s="100"/>
      <c r="D56" s="117"/>
      <c r="E56" s="1002" t="s">
        <v>77</v>
      </c>
      <c r="F56" s="1002"/>
      <c r="G56" s="24"/>
      <c r="H56" s="109">
        <f>IF(C56&lt;&gt;"",'CBL Score Standard'!$D112,IF(D56&lt;&gt;"",SUM('CBL Score Standard'!$D112:$E112),IF(E56&lt;&gt;"",SUM('CBL Score Standard'!$D112:$F112),IF(F56&lt;&gt;"",SUM('CBL Score Standard'!$D112:$G112),IF(G56&lt;&gt;"",SUM('CBL Score Standard'!$D112:$H112,0))))))</f>
        <v>3.8095238095238092E-2</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129"/>
      <c r="F57" s="24" t="s">
        <v>77</v>
      </c>
      <c r="G57" s="24"/>
      <c r="H57" s="109">
        <f>IF(C57&lt;&gt;"",'CBL Score Standard'!$D113,IF(D57&lt;&gt;"",SUM('CBL Score Standard'!$D113:$E113),IF(E57&lt;&gt;"",SUM('CBL Score Standard'!$D113:$F113),IF(F57&lt;&gt;"",SUM('CBL Score Standard'!$D113:$G113),IF(G57&lt;&gt;"",SUM('CBL Score Standard'!$D113:$H113,0))))))</f>
        <v>7.3657548125633229E-2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17"/>
      <c r="F58" s="24" t="s">
        <v>77</v>
      </c>
      <c r="G58" s="24"/>
      <c r="H58" s="109">
        <f>IF(C58&lt;&gt;"",'CBL Score Standard'!$D114,IF(D58&lt;&gt;"",SUM('CBL Score Standard'!$D114:$E114),IF(E58&lt;&gt;"",SUM('CBL Score Standard'!$D114:$F114),IF(F58&lt;&gt;"",SUM('CBL Score Standard'!$D114:$G114),IF(G58&lt;&gt;"",SUM('CBL Score Standard'!$D114:$H114,0))))))</f>
        <v>4.9848024316109421E-2</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002" t="s">
        <v>77</v>
      </c>
      <c r="F59" s="1002"/>
      <c r="G59" s="24"/>
      <c r="H59" s="109">
        <f>IF(C59&lt;&gt;"",'CBL Score Standard'!$D115,IF(D59&lt;&gt;"",SUM('CBL Score Standard'!$D115:$E115),IF(E59&lt;&gt;"",SUM('CBL Score Standard'!$D115:$F115),IF(F59&lt;&gt;"",SUM('CBL Score Standard'!$D115:$G115),IF(G59&lt;&gt;"",SUM('CBL Score Standard'!$D115:$H115,0))))))</f>
        <v>1.4285714285714285E-2</v>
      </c>
      <c r="K59" s="1197"/>
      <c r="L59" s="1197"/>
      <c r="M59" s="1183"/>
      <c r="N59" s="1185"/>
      <c r="O59" s="1185"/>
      <c r="P59" s="148" t="s">
        <v>141</v>
      </c>
      <c r="Q59" s="144"/>
      <c r="R59" s="144"/>
      <c r="S59" s="1210"/>
      <c r="T59" s="1191"/>
      <c r="U59" s="1191"/>
      <c r="V59" s="119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t="s">
        <v>77</v>
      </c>
      <c r="E60" s="130"/>
      <c r="F60" s="24"/>
      <c r="G60" s="24"/>
      <c r="H60" s="109">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70" t="s">
        <v>268</v>
      </c>
      <c r="T60" s="157" t="s">
        <v>72</v>
      </c>
      <c r="U60" s="83"/>
      <c r="V60" s="83"/>
      <c r="W60" s="83"/>
      <c r="X60" s="83"/>
      <c r="Y60" s="55"/>
      <c r="Z60" s="259">
        <f t="shared" ref="Z60:Z67" si="4">DATEDIF(AA60,AB60,"m")/12+DATEDIF(AC60,AD60,"m")/12+DATEDIF(AE60,AF60,"m")/12+DATEDIF(AG60,AH60,"m")/12+DATEDIF(AI60,AJ60,"m")/12</f>
        <v>0.16666666666666666</v>
      </c>
      <c r="AA60" s="260">
        <v>43191</v>
      </c>
      <c r="AB60" s="260">
        <v>43252</v>
      </c>
      <c r="AC60" s="260"/>
      <c r="AD60" s="260"/>
      <c r="AE60" s="258"/>
      <c r="AF60" s="258"/>
      <c r="AG60" s="258"/>
      <c r="AH60" s="258"/>
      <c r="AI60" s="258"/>
      <c r="AJ60" s="258"/>
    </row>
    <row r="61" spans="1:36" ht="27.6"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70" t="s">
        <v>268</v>
      </c>
      <c r="T61" s="157" t="s">
        <v>72</v>
      </c>
      <c r="U61" s="83"/>
      <c r="V61" s="83"/>
      <c r="W61" s="83"/>
      <c r="X61" s="83"/>
      <c r="Y61" s="55"/>
      <c r="Z61" s="259">
        <f t="shared" si="4"/>
        <v>0</v>
      </c>
      <c r="AA61" s="260"/>
      <c r="AB61" s="260"/>
      <c r="AC61" s="260"/>
      <c r="AD61" s="260"/>
      <c r="AE61" s="258"/>
      <c r="AF61" s="258"/>
      <c r="AG61" s="258"/>
      <c r="AH61" s="258"/>
      <c r="AI61" s="258"/>
      <c r="AJ61" s="258"/>
    </row>
    <row r="62" spans="1:36" x14ac:dyDescent="0.3">
      <c r="A62" s="110" t="s">
        <v>56</v>
      </c>
      <c r="B62" s="99" t="s">
        <v>67</v>
      </c>
      <c r="C62" s="100"/>
      <c r="D62" s="100"/>
      <c r="E62" s="24"/>
      <c r="F62" s="24" t="s">
        <v>77</v>
      </c>
      <c r="G62" s="24"/>
      <c r="H62" s="109">
        <f>IF(C62&lt;&gt;"",'CBL Score Standard'!$D118,IF(D62&lt;&gt;"",SUM('CBL Score Standard'!$D118:$E118),IF(E62&lt;&gt;"",SUM('CBL Score Standard'!$D118:$F118),IF(F62&lt;&gt;"",SUM('CBL Score Standard'!$D118:$G118),IF(G62&lt;&gt;"",SUM('CBL Score Standard'!$D118:$H118,0))))))</f>
        <v>4.9848024316109421E-2</v>
      </c>
      <c r="K62" s="1207"/>
      <c r="L62" s="1207"/>
      <c r="M62" s="104" t="s">
        <v>8</v>
      </c>
      <c r="N62" s="36" t="s">
        <v>56</v>
      </c>
      <c r="O62" s="38" t="s">
        <v>237</v>
      </c>
      <c r="P62" s="58"/>
      <c r="Q62" s="56"/>
      <c r="R62" s="59"/>
      <c r="S62" s="70" t="s">
        <v>268</v>
      </c>
      <c r="T62" s="157" t="s">
        <v>72</v>
      </c>
      <c r="U62" s="83"/>
      <c r="V62" s="83"/>
      <c r="W62" s="83"/>
      <c r="X62" s="83"/>
      <c r="Y62" s="55"/>
      <c r="Z62" s="259">
        <f t="shared" si="4"/>
        <v>0</v>
      </c>
      <c r="AA62" s="260"/>
      <c r="AB62" s="260"/>
      <c r="AC62" s="260"/>
      <c r="AD62" s="260"/>
      <c r="AE62" s="258"/>
      <c r="AF62" s="258"/>
      <c r="AG62" s="258"/>
      <c r="AH62" s="258"/>
      <c r="AI62" s="258"/>
      <c r="AJ62" s="258"/>
    </row>
    <row r="63" spans="1:36" ht="15" thickBot="1" x14ac:dyDescent="0.35">
      <c r="A63" s="111" t="s">
        <v>55</v>
      </c>
      <c r="B63" s="99" t="s">
        <v>1</v>
      </c>
      <c r="C63" s="100"/>
      <c r="D63" s="100"/>
      <c r="E63" s="24"/>
      <c r="F63" s="24" t="s">
        <v>77</v>
      </c>
      <c r="G63" s="24"/>
      <c r="H63" s="109">
        <f>IF(C63&lt;&gt;"",'CBL Score Standard'!$D119,IF(D63&lt;&gt;"",SUM('CBL Score Standard'!$D119:$E119),IF(E63&lt;&gt;"",SUM('CBL Score Standard'!$D119:$F119),IF(F63&lt;&gt;"",SUM('CBL Score Standard'!$D119:$G119),IF(G63&lt;&gt;"",SUM('CBL Score Standard'!$D119:$H119,0))))))</f>
        <v>4.9848024316109421E-2</v>
      </c>
      <c r="K63" s="1207"/>
      <c r="L63" s="1207"/>
      <c r="M63" s="104" t="s">
        <v>8</v>
      </c>
      <c r="N63" s="36" t="s">
        <v>55</v>
      </c>
      <c r="O63" s="38" t="s">
        <v>238</v>
      </c>
      <c r="P63" s="58"/>
      <c r="Q63" s="56"/>
      <c r="R63" s="59"/>
      <c r="S63" s="70" t="s">
        <v>268</v>
      </c>
      <c r="T63" s="157"/>
      <c r="U63" s="83"/>
      <c r="V63" s="83" t="str">
        <f>IF(AND(W63="Y",X63="Y"),"Passed",IF(T63="M","Passed", ""))</f>
        <v/>
      </c>
      <c r="W63" s="83"/>
      <c r="X63" s="83"/>
      <c r="Y63" s="55"/>
      <c r="Z63" s="259">
        <f t="shared" si="4"/>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3.4652482269503553</v>
      </c>
      <c r="K64" s="1207"/>
      <c r="L64" s="1207"/>
      <c r="M64" s="104" t="s">
        <v>8</v>
      </c>
      <c r="N64" s="57" t="s">
        <v>53</v>
      </c>
      <c r="O64" s="38" t="s">
        <v>239</v>
      </c>
      <c r="P64" s="58"/>
      <c r="Q64" s="56"/>
      <c r="R64" s="59"/>
      <c r="S64" s="36" t="s">
        <v>268</v>
      </c>
      <c r="T64" s="83"/>
      <c r="U64" s="83"/>
      <c r="V64" s="83" t="str">
        <f>IF(AND(W64="Y",X64="Y"),"Passed",IF(T64="M","Passed", ""))</f>
        <v/>
      </c>
      <c r="W64" s="83"/>
      <c r="X64" s="83"/>
      <c r="Y64" s="55"/>
      <c r="Z64" s="259">
        <f t="shared" si="4"/>
        <v>0</v>
      </c>
      <c r="AA64" s="260"/>
      <c r="AB64" s="260"/>
      <c r="AC64" s="260"/>
      <c r="AD64" s="260"/>
      <c r="AE64" s="258"/>
      <c r="AF64" s="258"/>
      <c r="AG64" s="258"/>
      <c r="AH64" s="258"/>
      <c r="AI64" s="258"/>
      <c r="AJ64" s="258"/>
    </row>
    <row r="65" spans="1:36" ht="28.2" thickBot="1" x14ac:dyDescent="0.35">
      <c r="A65" s="112" t="s">
        <v>83</v>
      </c>
      <c r="B65" s="113"/>
      <c r="C65" s="134">
        <v>1</v>
      </c>
      <c r="D65" s="134">
        <v>1</v>
      </c>
      <c r="E65" s="134">
        <v>1</v>
      </c>
      <c r="F65" s="134">
        <v>0.74468085106382975</v>
      </c>
      <c r="G65" s="134">
        <v>0</v>
      </c>
      <c r="H65" s="114">
        <v>1</v>
      </c>
      <c r="K65" s="1207"/>
      <c r="L65" s="1207"/>
      <c r="M65" s="104" t="s">
        <v>8</v>
      </c>
      <c r="N65" s="57" t="s">
        <v>59</v>
      </c>
      <c r="O65" s="38" t="s">
        <v>240</v>
      </c>
      <c r="P65" s="58"/>
      <c r="Q65" s="56"/>
      <c r="R65" s="59"/>
      <c r="S65" s="36" t="s">
        <v>268</v>
      </c>
      <c r="T65" s="83"/>
      <c r="U65" s="83"/>
      <c r="V65" s="83" t="str">
        <f>IF(AND(W65="Y",X65="Y"),"Passed",IF(T65="M","Passed", ""))</f>
        <v/>
      </c>
      <c r="W65" s="83"/>
      <c r="X65" s="83"/>
      <c r="Y65" s="55"/>
      <c r="Z65" s="259">
        <f t="shared" si="4"/>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3</v>
      </c>
      <c r="K66" s="1207"/>
      <c r="L66" s="1207"/>
      <c r="M66" s="104" t="s">
        <v>8</v>
      </c>
      <c r="N66" s="57" t="s">
        <v>55</v>
      </c>
      <c r="O66" s="38" t="s">
        <v>515</v>
      </c>
      <c r="P66" s="58"/>
      <c r="Q66" s="56"/>
      <c r="R66" s="59"/>
      <c r="S66" s="36" t="s">
        <v>268</v>
      </c>
      <c r="T66" s="83"/>
      <c r="U66" s="83"/>
      <c r="V66" s="83" t="str">
        <f>IF(AND(W66="Y",X66="Y"),"Passed",IF(T66="M","Passed", ""))</f>
        <v/>
      </c>
      <c r="W66" s="83"/>
      <c r="X66" s="83"/>
      <c r="Y66" s="55"/>
      <c r="Z66" s="259">
        <f t="shared" si="4"/>
        <v>0</v>
      </c>
      <c r="AA66" s="260"/>
      <c r="AB66" s="260"/>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36" t="s">
        <v>268</v>
      </c>
      <c r="T67" s="83"/>
      <c r="U67" s="83"/>
      <c r="V67" s="83" t="str">
        <f>IF(AND(W67="Y",X67="Y"),"Passed",IF(T67="M","Passed", ""))</f>
        <v/>
      </c>
      <c r="W67" s="83"/>
      <c r="X67" s="83"/>
      <c r="Y67" s="46" t="s">
        <v>242</v>
      </c>
      <c r="Z67" s="259">
        <f t="shared" si="4"/>
        <v>0</v>
      </c>
      <c r="AA67" s="260"/>
      <c r="AB67" s="260"/>
      <c r="AC67" s="260"/>
      <c r="AD67" s="260"/>
      <c r="AE67" s="258"/>
      <c r="AF67" s="258"/>
      <c r="AG67" s="258"/>
      <c r="AH67" s="258"/>
      <c r="AI67" s="258"/>
      <c r="AJ67" s="258"/>
    </row>
    <row r="68" spans="1:36" x14ac:dyDescent="0.3">
      <c r="B68" s="955"/>
      <c r="C68" s="135"/>
      <c r="D68" s="135"/>
      <c r="E68" s="135"/>
      <c r="F68" s="135"/>
      <c r="G68" s="135"/>
      <c r="K68" s="3"/>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B69" s="95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B70" s="955"/>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B71" s="955"/>
      <c r="C71" s="135"/>
      <c r="D71" s="135"/>
      <c r="E71" s="135"/>
      <c r="F71" s="135"/>
      <c r="G71" s="135"/>
      <c r="K71" s="1197"/>
      <c r="L71" s="1197"/>
      <c r="M71" s="1183"/>
      <c r="N71" s="1185"/>
      <c r="O71" s="1185"/>
      <c r="P71" s="148" t="s">
        <v>141</v>
      </c>
      <c r="Q71" s="144"/>
      <c r="R71" s="144"/>
      <c r="S71" s="1210"/>
      <c r="T71" s="1191"/>
      <c r="U71" s="1191"/>
      <c r="V71" s="119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B72" s="955"/>
      <c r="C72" s="135"/>
      <c r="D72" s="135"/>
      <c r="E72" s="135"/>
      <c r="F72" s="135"/>
      <c r="G72" s="135"/>
      <c r="K72" s="337" t="s">
        <v>142</v>
      </c>
      <c r="L72" s="337" t="s">
        <v>143</v>
      </c>
      <c r="M72" s="104" t="s">
        <v>9</v>
      </c>
      <c r="N72" s="57" t="s">
        <v>235</v>
      </c>
      <c r="O72" s="38" t="s">
        <v>244</v>
      </c>
      <c r="P72" s="60"/>
      <c r="Q72" s="61"/>
      <c r="R72" s="62"/>
      <c r="S72" s="36"/>
      <c r="T72" s="83"/>
      <c r="U72" s="83"/>
      <c r="V72" s="83" t="str">
        <f>IF(AND(W72="Y",X72="Y"),"Passed",IF(T72="M","Passed", ""))</f>
        <v/>
      </c>
      <c r="W72" s="83"/>
      <c r="X72" s="83"/>
      <c r="Y72" s="63"/>
      <c r="Z72" s="259">
        <f t="shared" ref="Z72:Z75" si="5">DATEDIF(AA72,AB72,"m")/12+DATEDIF(AC72,AD72,"m")/12+DATEDIF(AE72,AF72,"m")/12+DATEDIF(AG72,AH72,"m")/12+DATEDIF(AI72,AJ72,"m")/12</f>
        <v>0</v>
      </c>
      <c r="AA72" s="260"/>
      <c r="AB72" s="260"/>
      <c r="AC72" s="260"/>
      <c r="AD72" s="260"/>
      <c r="AE72" s="258"/>
      <c r="AF72" s="258"/>
      <c r="AG72" s="258"/>
      <c r="AH72" s="258"/>
      <c r="AI72" s="258"/>
      <c r="AJ72" s="258"/>
    </row>
    <row r="73" spans="1:36" x14ac:dyDescent="0.3">
      <c r="B73" s="955"/>
      <c r="C73" s="135"/>
      <c r="D73" s="135"/>
      <c r="E73" s="135"/>
      <c r="F73" s="135"/>
      <c r="G73" s="135"/>
      <c r="K73" s="338"/>
      <c r="L73" s="338"/>
      <c r="M73" s="104" t="s">
        <v>9</v>
      </c>
      <c r="N73" s="57" t="s">
        <v>229</v>
      </c>
      <c r="O73" s="38" t="s">
        <v>245</v>
      </c>
      <c r="P73" s="60"/>
      <c r="Q73" s="61"/>
      <c r="R73" s="62"/>
      <c r="S73" s="36"/>
      <c r="T73" s="83"/>
      <c r="U73" s="83"/>
      <c r="V73" s="83" t="str">
        <f>IF(AND(W73="Y",X73="Y"),"Passed",IF(T73="M","Passed", ""))</f>
        <v/>
      </c>
      <c r="W73" s="83"/>
      <c r="X73" s="83"/>
      <c r="Y73" s="63"/>
      <c r="Z73" s="259">
        <f t="shared" si="5"/>
        <v>0</v>
      </c>
      <c r="AA73" s="260"/>
      <c r="AB73" s="260"/>
      <c r="AC73" s="260"/>
      <c r="AD73" s="260"/>
      <c r="AE73" s="258"/>
      <c r="AF73" s="258"/>
      <c r="AG73" s="258"/>
      <c r="AH73" s="258"/>
      <c r="AI73" s="258"/>
      <c r="AJ73" s="258"/>
    </row>
    <row r="74" spans="1:36" ht="41.4" x14ac:dyDescent="0.3">
      <c r="B74" s="955"/>
      <c r="C74" s="135"/>
      <c r="D74" s="135"/>
      <c r="E74" s="135"/>
      <c r="F74" s="135"/>
      <c r="G74" s="135"/>
      <c r="K74" s="338"/>
      <c r="L74" s="338"/>
      <c r="M74" s="104" t="s">
        <v>9</v>
      </c>
      <c r="N74" s="57" t="s">
        <v>3</v>
      </c>
      <c r="O74" s="38" t="s">
        <v>516</v>
      </c>
      <c r="P74" s="60"/>
      <c r="Q74" s="61"/>
      <c r="R74" s="62"/>
      <c r="S74" s="36"/>
      <c r="T74" s="83"/>
      <c r="U74" s="83"/>
      <c r="V74" s="83" t="str">
        <f>IF(AND(W74="Y",X74="Y"),"Passed",IF(T74="M","Passed", ""))</f>
        <v/>
      </c>
      <c r="W74" s="83"/>
      <c r="X74" s="83"/>
      <c r="Y74" s="63"/>
      <c r="Z74" s="259">
        <f t="shared" si="5"/>
        <v>0</v>
      </c>
      <c r="AA74" s="260"/>
      <c r="AB74" s="260"/>
      <c r="AC74" s="260"/>
      <c r="AD74" s="260"/>
      <c r="AE74" s="258"/>
      <c r="AF74" s="258"/>
      <c r="AG74" s="258"/>
      <c r="AH74" s="258"/>
      <c r="AI74" s="258"/>
      <c r="AJ74" s="258"/>
    </row>
    <row r="75" spans="1:36" ht="41.4" x14ac:dyDescent="0.3">
      <c r="B75" s="955"/>
      <c r="C75" s="135"/>
      <c r="D75" s="135"/>
      <c r="E75" s="135"/>
      <c r="F75" s="135"/>
      <c r="G75" s="135"/>
      <c r="K75" s="339"/>
      <c r="L75" s="339"/>
      <c r="M75" s="104" t="s">
        <v>9</v>
      </c>
      <c r="N75" s="57" t="s">
        <v>3</v>
      </c>
      <c r="O75" s="38" t="s">
        <v>246</v>
      </c>
      <c r="P75" s="60"/>
      <c r="Q75" s="61"/>
      <c r="R75" s="62"/>
      <c r="S75" s="36"/>
      <c r="T75" s="83"/>
      <c r="U75" s="83"/>
      <c r="V75" s="83" t="str">
        <f>IF(AND(W75="Y",X75="Y"),"Passed",IF(T75="M","Passed", ""))</f>
        <v/>
      </c>
      <c r="W75" s="83"/>
      <c r="X75" s="83"/>
      <c r="Y75" s="63"/>
      <c r="Z75" s="259">
        <f t="shared" si="5"/>
        <v>0</v>
      </c>
      <c r="AA75" s="260"/>
      <c r="AB75" s="260"/>
      <c r="AC75" s="260"/>
      <c r="AD75" s="260"/>
      <c r="AE75" s="258"/>
      <c r="AF75" s="258"/>
      <c r="AG75" s="258"/>
      <c r="AH75" s="258"/>
      <c r="AI75" s="258"/>
      <c r="AJ75" s="258"/>
    </row>
    <row r="76" spans="1:36" x14ac:dyDescent="0.3">
      <c r="B76" s="955"/>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customSheetViews>
    <customSheetView guid="{3F51B73C-8999-4BDD-B7BB-CFA8C5D5F118}" scale="85" showGridLines="0" showAutoFilter="1" topLeftCell="B1">
      <selection activeCell="K1" sqref="K1:AN1048576"/>
      <pageMargins left="0.7" right="0.7" top="0.75" bottom="0.75" header="0.3" footer="0.3"/>
      <pageSetup orientation="portrait" r:id="rId1"/>
      <autoFilter ref="A3:AA70"/>
    </customSheetView>
    <customSheetView guid="{61959E49-C4BC-41CB-B0BE-7EDA73DE356A}" showGridLines="0" showAutoFilter="1" topLeftCell="J28">
      <selection activeCell="V37" sqref="V37"/>
      <pageMargins left="0.7" right="0.7" top="0.75" bottom="0.75" header="0.3" footer="0.3"/>
      <pageSetup orientation="portrait" r:id="rId2"/>
      <autoFilter ref="A3:AB70"/>
    </customSheetView>
    <customSheetView guid="{9F775BAE-2403-40FE-95E3-B0411D9A7170}" showGridLines="0" showAutoFilter="1" topLeftCell="N10">
      <selection activeCell="W36" sqref="W36"/>
      <pageMargins left="0.7" right="0.7" top="0.75" bottom="0.75" header="0.3" footer="0.3"/>
      <pageSetup orientation="portrait" r:id="rId3"/>
      <autoFilter ref="A3:AB70"/>
    </customSheetView>
    <customSheetView guid="{B9E7682A-072E-4CF9-AE10-B3ED27CB27F8}" showGridLines="0" showAutoFilter="1" topLeftCell="F8">
      <selection activeCell="U31" sqref="U31:V31"/>
      <pageMargins left="0.7" right="0.7" top="0.75" bottom="0.75" header="0.3" footer="0.3"/>
      <pageSetup orientation="portrait" r:id="rId4"/>
      <autoFilter ref="A3:AB70"/>
    </customSheetView>
    <customSheetView guid="{040B64FF-F135-4C7F-9498-A8399C10673D}" scale="85" showGridLines="0" showAutoFilter="1" topLeftCell="B1">
      <selection activeCell="K1" sqref="K1:AN1048576"/>
      <pageMargins left="0.7" right="0.7" top="0.75" bottom="0.75" header="0.3" footer="0.3"/>
      <pageSetup orientation="portrait" r:id="rId5"/>
      <autoFilter ref="A3:AA70"/>
    </customSheetView>
    <customSheetView guid="{6D9FC8F7-6352-4BF1-890A-27BF36FADC03}" scale="85" showGridLines="0" showAutoFilter="1" topLeftCell="B1">
      <selection activeCell="K1" sqref="K1:AN1048576"/>
      <pageMargins left="0.7" right="0.7" top="0.75" bottom="0.75" header="0.3" footer="0.3"/>
      <pageSetup orientation="portrait" r:id="rId6"/>
      <autoFilter ref="A3:AA70"/>
    </customSheetView>
  </customSheetViews>
  <mergeCells count="91">
    <mergeCell ref="AI70:AJ70"/>
    <mergeCell ref="AI38:AJ38"/>
    <mergeCell ref="Z58:Z59"/>
    <mergeCell ref="AA58:AB58"/>
    <mergeCell ref="AC58:AD58"/>
    <mergeCell ref="AE58:AF58"/>
    <mergeCell ref="AG58:AH58"/>
    <mergeCell ref="AI58:AJ58"/>
    <mergeCell ref="Z38:Z39"/>
    <mergeCell ref="AA38:AB38"/>
    <mergeCell ref="AC38:AD38"/>
    <mergeCell ref="AE38:AF38"/>
    <mergeCell ref="AG38:AH38"/>
    <mergeCell ref="AG70:AH70"/>
    <mergeCell ref="AI2:AJ2"/>
    <mergeCell ref="Z17:Z18"/>
    <mergeCell ref="AA17:AB17"/>
    <mergeCell ref="AC17:AD17"/>
    <mergeCell ref="AE17:AF17"/>
    <mergeCell ref="AG17:AH17"/>
    <mergeCell ref="AI17:AJ17"/>
    <mergeCell ref="Z2:Z3"/>
    <mergeCell ref="AA2:AB2"/>
    <mergeCell ref="AC2:AD2"/>
    <mergeCell ref="AE2:AF2"/>
    <mergeCell ref="AG2:AH2"/>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M58:M59"/>
    <mergeCell ref="N58:N59"/>
    <mergeCell ref="O58:O59"/>
    <mergeCell ref="S58:S59"/>
    <mergeCell ref="T58:T59"/>
    <mergeCell ref="U58:U59"/>
    <mergeCell ref="V58:V59"/>
    <mergeCell ref="Y58:Y59"/>
    <mergeCell ref="V17:V18"/>
    <mergeCell ref="Y17:Y18"/>
    <mergeCell ref="K37:Y37"/>
    <mergeCell ref="K38:K39"/>
    <mergeCell ref="L38:L39"/>
    <mergeCell ref="M38:M39"/>
    <mergeCell ref="N38:N39"/>
    <mergeCell ref="O38:O39"/>
    <mergeCell ref="S38:S39"/>
    <mergeCell ref="T38:T39"/>
    <mergeCell ref="U38:U39"/>
    <mergeCell ref="V38:V39"/>
    <mergeCell ref="Y38:Y39"/>
    <mergeCell ref="N17:N18"/>
    <mergeCell ref="O17:O18"/>
    <mergeCell ref="S17:S18"/>
    <mergeCell ref="K1:Y1"/>
    <mergeCell ref="K2:K3"/>
    <mergeCell ref="L2:L3"/>
    <mergeCell ref="M2:M3"/>
    <mergeCell ref="N2:N3"/>
    <mergeCell ref="O2:O3"/>
    <mergeCell ref="S2:S3"/>
    <mergeCell ref="T2:T3"/>
    <mergeCell ref="U2:U3"/>
    <mergeCell ref="V2:V3"/>
    <mergeCell ref="Y2:Y3"/>
    <mergeCell ref="A1:H1"/>
    <mergeCell ref="Z70:Z71"/>
    <mergeCell ref="AA70:AB70"/>
    <mergeCell ref="AC70:AD70"/>
    <mergeCell ref="AE70:AF70"/>
    <mergeCell ref="A64:G64"/>
    <mergeCell ref="A66:G66"/>
    <mergeCell ref="K60:K67"/>
    <mergeCell ref="L60:L67"/>
    <mergeCell ref="Y4:Y5"/>
    <mergeCell ref="K16:Y16"/>
    <mergeCell ref="K17:K18"/>
    <mergeCell ref="L17:L18"/>
    <mergeCell ref="M17:M18"/>
    <mergeCell ref="T17:T18"/>
    <mergeCell ref="U17:U18"/>
  </mergeCells>
  <conditionalFormatting sqref="C7:H7">
    <cfRule type="containsText" dxfId="1385" priority="62" operator="containsText" text="N/A">
      <formula>NOT(ISERROR(SEARCH("N/A",C7)))</formula>
    </cfRule>
    <cfRule type="containsText" dxfId="1384" priority="63" operator="containsText" text="Blank">
      <formula>NOT(ISERROR(SEARCH("Blank",C7)))</formula>
    </cfRule>
    <cfRule type="containsText" dxfId="1383" priority="64" operator="containsText" text="M">
      <formula>NOT(ISERROR(SEARCH("M",C7)))</formula>
    </cfRule>
  </conditionalFormatting>
  <conditionalFormatting sqref="E13">
    <cfRule type="containsText" dxfId="1382" priority="40" operator="containsText" text="N/A">
      <formula>NOT(ISERROR(SEARCH("N/A",E13)))</formula>
    </cfRule>
    <cfRule type="containsText" dxfId="1381" priority="41" operator="containsText" text="O">
      <formula>NOT(ISERROR(SEARCH("O",E13)))</formula>
    </cfRule>
    <cfRule type="containsText" dxfId="1380" priority="42" operator="containsText" text="M">
      <formula>NOT(ISERROR(SEARCH("M",E13)))</formula>
    </cfRule>
  </conditionalFormatting>
  <conditionalFormatting sqref="C46:G46">
    <cfRule type="containsText" dxfId="1379" priority="49" operator="containsText" text="O">
      <formula>NOT(ISERROR(SEARCH("O",C46)))</formula>
    </cfRule>
  </conditionalFormatting>
  <conditionalFormatting sqref="C46:G46">
    <cfRule type="containsText" dxfId="1378" priority="46" operator="containsText" text="N/A">
      <formula>NOT(ISERROR(SEARCH("N/A",C46)))</formula>
    </cfRule>
    <cfRule type="containsText" dxfId="1377" priority="47" operator="containsText" text="Blank">
      <formula>NOT(ISERROR(SEARCH("Blank",C46)))</formula>
    </cfRule>
    <cfRule type="containsText" dxfId="1376" priority="48" operator="containsText" text="M">
      <formula>NOT(ISERROR(SEARCH("M",C46)))</formula>
    </cfRule>
  </conditionalFormatting>
  <conditionalFormatting sqref="E12">
    <cfRule type="containsText" dxfId="1375" priority="43" operator="containsText" text="N/A">
      <formula>NOT(ISERROR(SEARCH("N/A",E12)))</formula>
    </cfRule>
    <cfRule type="containsText" dxfId="1374" priority="44" operator="containsText" text="O">
      <formula>NOT(ISERROR(SEARCH("O",E12)))</formula>
    </cfRule>
    <cfRule type="containsText" dxfId="1373" priority="45" operator="containsText" text="M">
      <formula>NOT(ISERROR(SEARCH("M",E12)))</formula>
    </cfRule>
  </conditionalFormatting>
  <conditionalFormatting sqref="Z4 Z51:Z55 Z40:Z43 Z45:Z49 Z19:Z35">
    <cfRule type="cellIs" dxfId="1372" priority="7" operator="greaterThan">
      <formula>0</formula>
    </cfRule>
  </conditionalFormatting>
  <conditionalFormatting sqref="Z5:Z14">
    <cfRule type="cellIs" dxfId="1371" priority="6" operator="greaterThan">
      <formula>0</formula>
    </cfRule>
  </conditionalFormatting>
  <conditionalFormatting sqref="Z60:Z67">
    <cfRule type="cellIs" dxfId="1370" priority="5" operator="greaterThan">
      <formula>0</formula>
    </cfRule>
  </conditionalFormatting>
  <conditionalFormatting sqref="Z72:Z75">
    <cfRule type="cellIs" dxfId="1369" priority="4" operator="greaterThan">
      <formula>0</formula>
    </cfRule>
  </conditionalFormatting>
  <conditionalFormatting sqref="Z50">
    <cfRule type="cellIs" dxfId="1368" priority="3" operator="greaterThan">
      <formula>0</formula>
    </cfRule>
  </conditionalFormatting>
  <conditionalFormatting sqref="Z44">
    <cfRule type="cellIs" dxfId="1367" priority="2" operator="greaterThan">
      <formula>0</formula>
    </cfRule>
  </conditionalFormatting>
  <conditionalFormatting sqref="B1:B67 B77:B1048576">
    <cfRule type="duplicateValues" dxfId="1366" priority="1"/>
  </conditionalFormatting>
  <dataValidations count="3">
    <dataValidation type="list" allowBlank="1" showInputMessage="1" showErrorMessage="1" sqref="Y51:Y52 T1:T79">
      <formula1>"M, O, N/A"</formula1>
    </dataValidation>
    <dataValidation type="list" allowBlank="1" showInputMessage="1" showErrorMessage="1" sqref="V1:V79">
      <formula1>"Passed, Failed, N/A"</formula1>
    </dataValidation>
    <dataValidation type="list" allowBlank="1" showInputMessage="1" showErrorMessage="1" sqref="W1:W79">
      <formula1>"Y, N"</formula1>
    </dataValidation>
  </dataValidations>
  <hyperlinks>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s>
  <pageMargins left="0.7" right="0.7" top="0.75" bottom="0.75" header="0.3" footer="0.3"/>
  <pageSetup orientation="portrait" r:id="rId23"/>
  <drawing r:id="rId24"/>
  <legacyDrawing r:id="rId25"/>
  <controls>
    <mc:AlternateContent xmlns:mc="http://schemas.openxmlformats.org/markup-compatibility/2006">
      <mc:Choice Requires="x14">
        <control shapeId="2" r:id="rId26" name="CommandButton1">
          <controlPr defaultSize="0" autoLine="0" r:id="rId27">
            <anchor moveWithCells="1">
              <from>
                <xdr:col>8</xdr:col>
                <xdr:colOff>198120</xdr:colOff>
                <xdr:row>70</xdr:row>
                <xdr:rowOff>0</xdr:rowOff>
              </from>
              <to>
                <xdr:col>9</xdr:col>
                <xdr:colOff>487680</xdr:colOff>
                <xdr:row>70</xdr:row>
                <xdr:rowOff>350520</xdr:rowOff>
              </to>
            </anchor>
          </controlPr>
        </control>
      </mc:Choice>
      <mc:Fallback>
        <control shapeId="10248" r:id="rId26" name="CommandButton1"/>
      </mc:Fallback>
    </mc:AlternateContent>
    <mc:AlternateContent xmlns:mc="http://schemas.openxmlformats.org/markup-compatibility/2006">
      <mc:Choice Requires="x14">
        <control shapeId="10249" r:id="rId28" name="CommandButton2">
          <controlPr defaultSize="0" autoLine="0" r:id="rId29">
            <anchor moveWithCells="1">
              <from>
                <xdr:col>8</xdr:col>
                <xdr:colOff>121920</xdr:colOff>
                <xdr:row>63</xdr:row>
                <xdr:rowOff>53340</xdr:rowOff>
              </from>
              <to>
                <xdr:col>9</xdr:col>
                <xdr:colOff>441960</xdr:colOff>
                <xdr:row>64</xdr:row>
                <xdr:rowOff>312420</xdr:rowOff>
              </to>
            </anchor>
          </controlPr>
        </control>
      </mc:Choice>
      <mc:Fallback>
        <control shapeId="10249" r:id="rId28" name="CommandButton2"/>
      </mc:Fallback>
    </mc:AlternateContent>
  </controls>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5"/>
    <pageSetUpPr fitToPage="1"/>
  </sheetPr>
  <dimension ref="A1:AN196"/>
  <sheetViews>
    <sheetView showGridLines="0" topLeftCell="A7" zoomScaleNormal="100" workbookViewId="0">
      <selection activeCell="E21" sqref="E2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7" bestFit="1" customWidth="1"/>
    <col min="12" max="12" width="4.88671875" bestFit="1" customWidth="1"/>
    <col min="13" max="13" width="6.6640625" bestFit="1" customWidth="1"/>
    <col min="14" max="14" width="17.44140625" bestFit="1" customWidth="1"/>
    <col min="15" max="15" width="45" bestFit="1" customWidth="1"/>
    <col min="16" max="16" width="18.77734375" bestFit="1" customWidth="1"/>
    <col min="17" max="17" width="17.5546875" bestFit="1" customWidth="1"/>
    <col min="18" max="18" width="9.109375" bestFit="1" customWidth="1"/>
    <col min="19" max="19" width="13" bestFit="1" customWidth="1"/>
    <col min="20" max="20" width="4.5546875" bestFit="1" customWidth="1"/>
    <col min="21" max="21" width="11.109375" bestFit="1" customWidth="1"/>
    <col min="22" max="22" width="10.21875" bestFit="1" customWidth="1"/>
    <col min="23" max="23" width="22.77734375" bestFit="1" customWidth="1"/>
    <col min="24" max="24" width="22.109375" bestFit="1" customWidth="1"/>
    <col min="25" max="25" width="31.109375" bestFit="1" customWidth="1"/>
    <col min="26" max="26" width="11.77734375" bestFit="1" customWidth="1"/>
    <col min="27" max="27" width="12.88671875" bestFit="1" customWidth="1"/>
    <col min="28" max="28" width="8.77734375" bestFit="1" customWidth="1"/>
    <col min="29" max="36" width="8.44140625" bestFit="1" customWidth="1"/>
    <col min="41" max="16384" width="9.109375" style="3"/>
  </cols>
  <sheetData>
    <row r="1" spans="1:36" ht="23.4" x14ac:dyDescent="0.45">
      <c r="A1" s="1188" t="s">
        <v>82</v>
      </c>
      <c r="B1" s="1189"/>
      <c r="C1" s="1189"/>
      <c r="D1" s="1189"/>
      <c r="E1" s="1189"/>
      <c r="F1" s="1189"/>
      <c r="G1" s="1189"/>
      <c r="H1" s="1189"/>
      <c r="K1" s="1193" t="s">
        <v>409</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23.4" customHeight="1" x14ac:dyDescent="0.3">
      <c r="A2" s="98" t="s">
        <v>367</v>
      </c>
      <c r="B2" s="83" t="s">
        <v>269</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191"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42884</v>
      </c>
      <c r="C3" s="125"/>
      <c r="D3" s="3"/>
      <c r="E3" s="3"/>
      <c r="F3" s="3"/>
      <c r="G3" s="3"/>
      <c r="H3" s="3"/>
      <c r="K3" s="1197"/>
      <c r="L3" s="1197"/>
      <c r="M3" s="1183"/>
      <c r="N3" s="1185"/>
      <c r="O3" s="1197"/>
      <c r="P3" s="148" t="s">
        <v>141</v>
      </c>
      <c r="Q3" s="144"/>
      <c r="R3" s="144"/>
      <c r="S3" s="1210"/>
      <c r="T3" s="1191"/>
      <c r="U3" s="1191"/>
      <c r="V3" s="119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3.452054794520548</v>
      </c>
      <c r="C4" s="3"/>
      <c r="D4" s="3"/>
      <c r="E4" s="3"/>
      <c r="F4" s="3"/>
      <c r="G4" s="3"/>
      <c r="H4" s="3"/>
      <c r="K4" s="337" t="s">
        <v>142</v>
      </c>
      <c r="L4" s="337" t="s">
        <v>143</v>
      </c>
      <c r="M4" s="104" t="s">
        <v>5</v>
      </c>
      <c r="N4" s="93" t="s">
        <v>144</v>
      </c>
      <c r="O4" s="88" t="s">
        <v>372</v>
      </c>
      <c r="P4" s="149" t="s">
        <v>145</v>
      </c>
      <c r="Q4" s="149" t="s">
        <v>146</v>
      </c>
      <c r="R4" s="146" t="s">
        <v>147</v>
      </c>
      <c r="S4" s="76"/>
      <c r="T4" s="463"/>
      <c r="U4" s="463"/>
      <c r="V4" s="463" t="s">
        <v>374</v>
      </c>
      <c r="W4" s="83" t="s">
        <v>377</v>
      </c>
      <c r="X4" s="83" t="s">
        <v>377</v>
      </c>
      <c r="Y4" s="1227" t="s">
        <v>148</v>
      </c>
      <c r="Z4" s="259">
        <f ca="1">DATEDIF(AA4,AB4,"m")/12+DATEDIF(AC4,AD4,"m")/12+DATEDIF(AE4,AF4,"m")/12+DATEDIF(AG4,AH4,"m")/12+DATEDIF(AI4,AJ4,"m")/12</f>
        <v>3.4166666666666665</v>
      </c>
      <c r="AA4" s="260">
        <v>42887</v>
      </c>
      <c r="AB4" s="260">
        <f t="shared" ref="AB4:AB5" ca="1" si="0">TODAY()</f>
        <v>44144</v>
      </c>
      <c r="AC4" s="260"/>
      <c r="AD4" s="260"/>
      <c r="AE4" s="258"/>
      <c r="AF4" s="258"/>
      <c r="AG4" s="258"/>
      <c r="AH4" s="258"/>
      <c r="AI4" s="258"/>
      <c r="AJ4" s="258"/>
    </row>
    <row r="5" spans="1:36" ht="12.75" customHeight="1" x14ac:dyDescent="0.3">
      <c r="A5" s="98" t="s">
        <v>387</v>
      </c>
      <c r="B5" s="124">
        <v>7</v>
      </c>
      <c r="C5" s="126"/>
      <c r="D5" s="3"/>
      <c r="E5" s="3"/>
      <c r="F5" s="3"/>
      <c r="G5" s="3"/>
      <c r="H5" s="3"/>
      <c r="K5" s="338"/>
      <c r="L5" s="338"/>
      <c r="M5" s="104" t="s">
        <v>5</v>
      </c>
      <c r="N5" s="93" t="s">
        <v>144</v>
      </c>
      <c r="O5" s="88" t="s">
        <v>373</v>
      </c>
      <c r="P5" s="150"/>
      <c r="Q5" s="151" t="s">
        <v>150</v>
      </c>
      <c r="R5" s="147" t="s">
        <v>151</v>
      </c>
      <c r="S5" s="76"/>
      <c r="T5" s="463"/>
      <c r="U5" s="463"/>
      <c r="V5" s="463" t="s">
        <v>374</v>
      </c>
      <c r="W5" s="83" t="s">
        <v>377</v>
      </c>
      <c r="X5" s="83" t="s">
        <v>377</v>
      </c>
      <c r="Y5" s="1228"/>
      <c r="Z5" s="259">
        <f t="shared" ref="Z5:Z14" ca="1" si="1">DATEDIF(AA5,AB5,"m")/12+DATEDIF(AC5,AD5,"m")/12+DATEDIF(AE5,AF5,"m")/12+DATEDIF(AG5,AH5,"m")/12+DATEDIF(AI5,AJ5,"m")/12</f>
        <v>3.4166666666666665</v>
      </c>
      <c r="AA5" s="260">
        <v>42887</v>
      </c>
      <c r="AB5" s="260">
        <f t="shared" ca="1" si="0"/>
        <v>44144</v>
      </c>
      <c r="AC5" s="260"/>
      <c r="AD5" s="260"/>
      <c r="AE5" s="258"/>
      <c r="AF5" s="258"/>
      <c r="AG5" s="258"/>
      <c r="AH5" s="258"/>
      <c r="AI5" s="258"/>
      <c r="AJ5" s="258"/>
    </row>
    <row r="6" spans="1:36" ht="15" thickBot="1" x14ac:dyDescent="0.35">
      <c r="A6" s="98" t="s">
        <v>388</v>
      </c>
      <c r="B6" s="124">
        <f ca="1">B4+B5</f>
        <v>10.452054794520548</v>
      </c>
      <c r="C6" s="126"/>
      <c r="K6" s="338"/>
      <c r="L6" s="338"/>
      <c r="M6" s="104" t="s">
        <v>5</v>
      </c>
      <c r="N6" s="38" t="s">
        <v>149</v>
      </c>
      <c r="O6" s="65" t="s">
        <v>149</v>
      </c>
      <c r="P6" s="150"/>
      <c r="Q6" s="152" t="s">
        <v>150</v>
      </c>
      <c r="R6" s="79" t="s">
        <v>151</v>
      </c>
      <c r="S6" s="76"/>
      <c r="T6" s="463"/>
      <c r="U6" s="463"/>
      <c r="V6" s="463" t="s">
        <v>374</v>
      </c>
      <c r="W6" s="83" t="s">
        <v>377</v>
      </c>
      <c r="X6" s="83" t="s">
        <v>377</v>
      </c>
      <c r="Y6" s="41" t="s">
        <v>152</v>
      </c>
      <c r="Z6" s="259">
        <f t="shared" ca="1" si="1"/>
        <v>3.4166666666666665</v>
      </c>
      <c r="AA6" s="260">
        <v>42887</v>
      </c>
      <c r="AB6" s="260">
        <f ca="1">TODAY()</f>
        <v>44144</v>
      </c>
      <c r="AC6" s="260"/>
      <c r="AD6" s="260"/>
      <c r="AE6" s="258"/>
      <c r="AF6" s="258"/>
      <c r="AG6" s="258"/>
      <c r="AH6" s="258"/>
      <c r="AI6" s="258"/>
      <c r="AJ6" s="258"/>
    </row>
    <row r="7" spans="1:36" ht="55.8"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76"/>
      <c r="T7" s="463"/>
      <c r="U7" s="463"/>
      <c r="V7" s="463" t="s">
        <v>374</v>
      </c>
      <c r="W7" s="83" t="s">
        <v>377</v>
      </c>
      <c r="X7" s="83" t="s">
        <v>377</v>
      </c>
      <c r="Y7" s="342" t="s">
        <v>248</v>
      </c>
      <c r="Z7" s="259">
        <f t="shared" ca="1" si="1"/>
        <v>3.4166666666666665</v>
      </c>
      <c r="AA7" s="260">
        <v>42887</v>
      </c>
      <c r="AB7" s="260">
        <f ca="1">TODAY()</f>
        <v>44144</v>
      </c>
      <c r="AC7" s="260"/>
      <c r="AD7" s="260"/>
      <c r="AE7" s="258"/>
      <c r="AF7" s="258"/>
      <c r="AG7" s="258"/>
      <c r="AH7" s="258"/>
      <c r="AI7" s="258"/>
      <c r="AJ7" s="258"/>
    </row>
    <row r="8" spans="1:36" ht="27.6" x14ac:dyDescent="0.3">
      <c r="A8" s="107" t="s">
        <v>56</v>
      </c>
      <c r="B8" s="108" t="s">
        <v>182</v>
      </c>
      <c r="C8" s="100"/>
      <c r="D8" s="24"/>
      <c r="E8" s="24"/>
      <c r="F8" s="24" t="s">
        <v>77</v>
      </c>
      <c r="G8" s="24"/>
      <c r="H8" s="109">
        <f>IF(C8&lt;&gt;"",'CBL Score Standard'!$D64,IF(D8&lt;&gt;"",SUM('CBL Score Standard'!$D64:$E64),IF(E8&lt;&gt;"",SUM('CBL Score Standard'!$D64:$F64),IF(F8&lt;&gt;"",SUM('CBL Score Standard'!$D64:$G64),IF(G8&lt;&gt;"",SUM('CBL Score Standard'!$D64:$H64,0))))))</f>
        <v>9.7467071935157037E-2</v>
      </c>
      <c r="K8" s="338"/>
      <c r="L8" s="338"/>
      <c r="M8" s="104" t="s">
        <v>5</v>
      </c>
      <c r="N8" s="127" t="s">
        <v>144</v>
      </c>
      <c r="O8" s="43" t="s">
        <v>517</v>
      </c>
      <c r="P8" s="150"/>
      <c r="Q8" s="152" t="s">
        <v>153</v>
      </c>
      <c r="R8" s="79" t="s">
        <v>156</v>
      </c>
      <c r="S8" s="76"/>
      <c r="T8" s="463"/>
      <c r="U8" s="463"/>
      <c r="V8" s="463" t="s">
        <v>374</v>
      </c>
      <c r="W8" s="83" t="s">
        <v>377</v>
      </c>
      <c r="X8" s="83" t="s">
        <v>377</v>
      </c>
      <c r="Y8" s="44" t="s">
        <v>157</v>
      </c>
      <c r="Z8" s="259">
        <f t="shared" ca="1" si="1"/>
        <v>3.4166666666666665</v>
      </c>
      <c r="AA8" s="260">
        <v>42887</v>
      </c>
      <c r="AB8" s="260">
        <f t="shared" ref="AB8:AB9" ca="1" si="2">TODAY()</f>
        <v>44144</v>
      </c>
      <c r="AC8" s="260"/>
      <c r="AD8" s="260"/>
      <c r="AE8" s="258"/>
      <c r="AF8" s="258"/>
      <c r="AG8" s="258"/>
      <c r="AH8" s="258"/>
      <c r="AI8" s="258"/>
      <c r="AJ8" s="258"/>
    </row>
    <row r="9" spans="1:36" ht="27.6" x14ac:dyDescent="0.3">
      <c r="A9" s="110" t="s">
        <v>56</v>
      </c>
      <c r="B9" s="99" t="s">
        <v>427</v>
      </c>
      <c r="C9" s="100"/>
      <c r="D9" s="24"/>
      <c r="E9" s="24"/>
      <c r="F9" s="24" t="s">
        <v>77</v>
      </c>
      <c r="G9" s="24"/>
      <c r="H9" s="109">
        <f>IF(C9&lt;&gt;"",'CBL Score Standard'!$D65,IF(D9&lt;&gt;"",SUM('CBL Score Standard'!$D65:$E65),IF(E9&lt;&gt;"",SUM('CBL Score Standard'!$D65:$F65),IF(F9&lt;&gt;"",SUM('CBL Score Standard'!$D65:$G65),IF(G9&lt;&gt;"",SUM('CBL Score Standard'!$D65:$H65,0))))))</f>
        <v>9.7467071935157037E-2</v>
      </c>
      <c r="K9" s="338"/>
      <c r="L9" s="338"/>
      <c r="M9" s="104" t="s">
        <v>5</v>
      </c>
      <c r="N9" s="127" t="s">
        <v>144</v>
      </c>
      <c r="O9" s="43" t="s">
        <v>661</v>
      </c>
      <c r="P9" s="150"/>
      <c r="Q9" s="152" t="s">
        <v>155</v>
      </c>
      <c r="R9" s="79" t="s">
        <v>158</v>
      </c>
      <c r="S9" s="76" t="s">
        <v>269</v>
      </c>
      <c r="T9" s="463"/>
      <c r="U9" s="463"/>
      <c r="V9" s="463" t="s">
        <v>374</v>
      </c>
      <c r="W9" s="83" t="s">
        <v>377</v>
      </c>
      <c r="X9" s="83" t="s">
        <v>377</v>
      </c>
      <c r="Y9" s="41" t="s">
        <v>159</v>
      </c>
      <c r="Z9" s="259">
        <f t="shared" ca="1" si="1"/>
        <v>3.4166666666666665</v>
      </c>
      <c r="AA9" s="260">
        <v>42887</v>
      </c>
      <c r="AB9" s="260">
        <f t="shared" ca="1" si="2"/>
        <v>44144</v>
      </c>
      <c r="AC9" s="260"/>
      <c r="AD9" s="260"/>
      <c r="AE9" s="258"/>
      <c r="AF9" s="258"/>
      <c r="AG9" s="258"/>
      <c r="AH9" s="258"/>
      <c r="AI9" s="258"/>
      <c r="AJ9" s="258"/>
    </row>
    <row r="10" spans="1:36" x14ac:dyDescent="0.3">
      <c r="A10" s="110" t="s">
        <v>56</v>
      </c>
      <c r="B10" s="99" t="s">
        <v>663</v>
      </c>
      <c r="C10" s="100"/>
      <c r="D10" s="100"/>
      <c r="E10" s="129"/>
      <c r="F10" s="24" t="s">
        <v>77</v>
      </c>
      <c r="G10" s="24"/>
      <c r="H10" s="109">
        <f>IF(C10&lt;&gt;"",'CBL Score Standard'!$D66,IF(D10&lt;&gt;"",SUM('CBL Score Standard'!$D66:$E66),IF(E10&lt;&gt;"",SUM('CBL Score Standard'!$D66:$F66),IF(F10&lt;&gt;"",SUM('CBL Score Standard'!$D66:$G66),IF(G10&lt;&gt;"",SUM('CBL Score Standard'!$D66:$H66,0))))))</f>
        <v>4.9848024316109421E-2</v>
      </c>
      <c r="K10" s="338"/>
      <c r="L10" s="338"/>
      <c r="M10" s="104" t="s">
        <v>5</v>
      </c>
      <c r="N10" s="127" t="s">
        <v>144</v>
      </c>
      <c r="O10" s="43" t="s">
        <v>662</v>
      </c>
      <c r="P10" s="150"/>
      <c r="Q10" s="254" t="s">
        <v>659</v>
      </c>
      <c r="R10" s="254" t="s">
        <v>278</v>
      </c>
      <c r="S10" s="166" t="s">
        <v>269</v>
      </c>
      <c r="T10" s="464" t="s">
        <v>72</v>
      </c>
      <c r="U10" s="463"/>
      <c r="V10" s="463" t="s">
        <v>374</v>
      </c>
      <c r="W10" s="83" t="s">
        <v>377</v>
      </c>
      <c r="X10" s="83"/>
      <c r="Y10" s="46" t="s">
        <v>160</v>
      </c>
      <c r="Z10" s="259">
        <f t="shared" si="1"/>
        <v>0</v>
      </c>
      <c r="AA10" s="260"/>
      <c r="AB10" s="260"/>
      <c r="AC10" s="260"/>
      <c r="AD10" s="260"/>
      <c r="AE10" s="258"/>
      <c r="AF10" s="258"/>
      <c r="AG10" s="258"/>
      <c r="AH10" s="258"/>
      <c r="AI10" s="258"/>
      <c r="AJ10" s="258"/>
    </row>
    <row r="11" spans="1:36" x14ac:dyDescent="0.3">
      <c r="A11" s="110" t="s">
        <v>56</v>
      </c>
      <c r="B11" s="99" t="s">
        <v>215</v>
      </c>
      <c r="C11" s="100"/>
      <c r="D11" s="100"/>
      <c r="E11" s="24"/>
      <c r="F11" s="24" t="s">
        <v>77</v>
      </c>
      <c r="G11" s="24"/>
      <c r="H11" s="109">
        <f>IF(C11&lt;&gt;"",'CBL Score Standard'!$D67,IF(D11&lt;&gt;"",SUM('CBL Score Standard'!$D67:$E67),IF(E11&lt;&gt;"",SUM('CBL Score Standard'!$D67:$F67),IF(F11&lt;&gt;"",SUM('CBL Score Standard'!$D67:$G67),IF(G11&lt;&gt;"",SUM('CBL Score Standard'!$D67:$H67,0))))))</f>
        <v>4.9848024316109421E-2</v>
      </c>
      <c r="K11" s="338"/>
      <c r="L11" s="338"/>
      <c r="M11" s="104" t="s">
        <v>5</v>
      </c>
      <c r="N11" s="36" t="s">
        <v>31</v>
      </c>
      <c r="O11" s="89" t="s">
        <v>175</v>
      </c>
      <c r="P11" s="150"/>
      <c r="Q11" s="152" t="s">
        <v>383</v>
      </c>
      <c r="R11" s="79" t="s">
        <v>176</v>
      </c>
      <c r="S11" s="76" t="s">
        <v>269</v>
      </c>
      <c r="T11" s="463"/>
      <c r="U11" s="999">
        <v>44029</v>
      </c>
      <c r="V11" s="463" t="s">
        <v>374</v>
      </c>
      <c r="W11" s="83" t="s">
        <v>377</v>
      </c>
      <c r="X11" s="83" t="s">
        <v>377</v>
      </c>
      <c r="Y11" s="44" t="s">
        <v>177</v>
      </c>
      <c r="Z11" s="259">
        <f t="shared" si="1"/>
        <v>0</v>
      </c>
      <c r="AA11" s="260"/>
      <c r="AB11" s="260"/>
      <c r="AC11" s="260"/>
      <c r="AD11" s="260"/>
      <c r="AE11" s="258"/>
      <c r="AF11" s="258"/>
      <c r="AG11" s="258"/>
      <c r="AH11" s="258"/>
      <c r="AI11" s="258"/>
      <c r="AJ11" s="258"/>
    </row>
    <row r="12" spans="1:36" ht="27.6" x14ac:dyDescent="0.3">
      <c r="A12" s="110" t="s">
        <v>63</v>
      </c>
      <c r="B12" s="99" t="s">
        <v>236</v>
      </c>
      <c r="C12" s="100"/>
      <c r="D12" s="100" t="s">
        <v>77</v>
      </c>
      <c r="E12" s="130"/>
      <c r="F12" s="24"/>
      <c r="G12" s="24"/>
      <c r="H12" s="109">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76"/>
      <c r="T12" s="463"/>
      <c r="U12" s="463"/>
      <c r="V12" s="463" t="s">
        <v>374</v>
      </c>
      <c r="W12" s="83" t="s">
        <v>377</v>
      </c>
      <c r="X12" s="83" t="s">
        <v>377</v>
      </c>
      <c r="Y12" s="41"/>
      <c r="Z12" s="259">
        <f t="shared" ca="1" si="1"/>
        <v>1.4166666666666667</v>
      </c>
      <c r="AA12" s="260">
        <v>43617</v>
      </c>
      <c r="AB12" s="260">
        <f t="shared" ref="AB12" ca="1" si="3">TODAY()</f>
        <v>44144</v>
      </c>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76"/>
      <c r="T13" s="463" t="s">
        <v>72</v>
      </c>
      <c r="U13" s="463"/>
      <c r="V13" s="463" t="s">
        <v>374</v>
      </c>
      <c r="W13" s="83"/>
      <c r="X13" s="83"/>
      <c r="Y13" s="41" t="s">
        <v>169</v>
      </c>
      <c r="Z13" s="259">
        <f t="shared" si="1"/>
        <v>0</v>
      </c>
      <c r="AA13" s="260"/>
      <c r="AB13" s="260"/>
      <c r="AC13" s="260"/>
      <c r="AD13" s="260"/>
      <c r="AE13" s="258"/>
      <c r="AF13" s="258"/>
      <c r="AG13" s="258"/>
      <c r="AH13" s="258"/>
      <c r="AI13" s="258"/>
      <c r="AJ13" s="258"/>
    </row>
    <row r="14" spans="1:36" ht="27.6" x14ac:dyDescent="0.3">
      <c r="A14" s="110" t="s">
        <v>55</v>
      </c>
      <c r="B14" s="99" t="s">
        <v>694</v>
      </c>
      <c r="C14" s="100"/>
      <c r="D14" s="100"/>
      <c r="E14" s="24" t="s">
        <v>77</v>
      </c>
      <c r="F14" s="24"/>
      <c r="G14" s="24"/>
      <c r="H14" s="109">
        <f>IF(C14&lt;&gt;"",'CBL Score Standard'!$D70,IF(D14&lt;&gt;"",SUM('CBL Score Standard'!$D70:$E70),IF(E14&lt;&gt;"",SUM('CBL Score Standard'!$D70:$F70),IF(F14&lt;&gt;"",SUM('CBL Score Standard'!$D70:$G70),IF(G14&lt;&gt;"",SUM('CBL Score Standard'!$D70:$H70,0))))))</f>
        <v>1.4285714285714285E-2</v>
      </c>
      <c r="K14" s="339"/>
      <c r="L14" s="339"/>
      <c r="M14" s="104" t="s">
        <v>5</v>
      </c>
      <c r="N14" s="36" t="s">
        <v>41</v>
      </c>
      <c r="O14" s="87" t="s">
        <v>450</v>
      </c>
      <c r="P14" s="153">
        <v>43627</v>
      </c>
      <c r="Q14" s="152" t="s">
        <v>381</v>
      </c>
      <c r="R14" s="79" t="s">
        <v>382</v>
      </c>
      <c r="S14" s="76"/>
      <c r="T14" s="463" t="s">
        <v>72</v>
      </c>
      <c r="U14" s="463"/>
      <c r="V14" s="463" t="s">
        <v>374</v>
      </c>
      <c r="W14" s="83"/>
      <c r="X14" s="83"/>
      <c r="Y14" s="41"/>
      <c r="Z14" s="259">
        <f t="shared" si="1"/>
        <v>0</v>
      </c>
      <c r="AA14" s="260"/>
      <c r="AB14" s="260"/>
      <c r="AC14" s="260"/>
      <c r="AD14" s="260"/>
      <c r="AE14" s="258"/>
      <c r="AF14" s="258"/>
      <c r="AG14" s="258"/>
      <c r="AH14" s="258"/>
      <c r="AI14" s="258"/>
      <c r="AJ14" s="258"/>
    </row>
    <row r="15" spans="1:36" x14ac:dyDescent="0.3">
      <c r="A15" s="110" t="s">
        <v>55</v>
      </c>
      <c r="B15" s="99" t="s">
        <v>185</v>
      </c>
      <c r="C15" s="100"/>
      <c r="D15" s="24"/>
      <c r="E15" s="1002" t="s">
        <v>77</v>
      </c>
      <c r="F15" s="1002"/>
      <c r="G15" s="24"/>
      <c r="H15" s="109">
        <f>IF(C15&lt;&gt;"",'CBL Score Standard'!$D71,IF(D15&lt;&gt;"",SUM('CBL Score Standard'!$D71:$E71),IF(E15&lt;&gt;"",SUM('CBL Score Standard'!$D71:$F71),IF(F15&lt;&gt;"",SUM('CBL Score Standard'!$D71:$G71),IF(G15&lt;&gt;"",SUM('CBL Score Standard'!$D71:$H71,0))))))</f>
        <v>2.8571428571428571E-2</v>
      </c>
      <c r="K15" s="48"/>
      <c r="L15" s="48"/>
      <c r="M15" s="3"/>
      <c r="N15" s="94"/>
      <c r="O15" s="48"/>
      <c r="P15" s="48"/>
      <c r="Q15" s="48"/>
      <c r="R15" s="48"/>
      <c r="S15" s="80"/>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002" t="s">
        <v>77</v>
      </c>
      <c r="F16" s="1002"/>
      <c r="G16" s="100"/>
      <c r="H16" s="109">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2" t="s">
        <v>77</v>
      </c>
      <c r="F18" s="1002"/>
      <c r="G18" s="100"/>
      <c r="H18" s="109">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
      <c r="D19" s="100"/>
      <c r="E19" s="1002" t="s">
        <v>77</v>
      </c>
      <c r="F19" s="1002"/>
      <c r="G19" s="100"/>
      <c r="H19" s="109">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76" t="s">
        <v>269</v>
      </c>
      <c r="T19" s="465"/>
      <c r="U19" s="465"/>
      <c r="V19" s="465" t="s">
        <v>374</v>
      </c>
      <c r="W19" s="83" t="s">
        <v>377</v>
      </c>
      <c r="X19" s="83" t="s">
        <v>377</v>
      </c>
      <c r="Y19" s="44" t="s">
        <v>174</v>
      </c>
      <c r="Z19" s="259">
        <f t="shared" ref="Z19:Z35" si="4">DATEDIF(AA19,AB19,"m")/12+DATEDIF(AC19,AD19,"m")/12+DATEDIF(AE19,AF19,"m")/12+DATEDIF(AG19,AH19,"m")/12+DATEDIF(AI19,AJ19,"m")/12</f>
        <v>1.6666666666666667</v>
      </c>
      <c r="AA19" s="260">
        <v>43191</v>
      </c>
      <c r="AB19" s="260">
        <v>43800</v>
      </c>
      <c r="AC19" s="260"/>
      <c r="AD19" s="260"/>
      <c r="AE19" s="258"/>
      <c r="AF19" s="258"/>
      <c r="AG19" s="258"/>
      <c r="AH19" s="258"/>
      <c r="AI19" s="258"/>
      <c r="AJ19" s="258"/>
    </row>
    <row r="20" spans="1:36" ht="27.6" x14ac:dyDescent="0.3">
      <c r="A20" s="110" t="s">
        <v>55</v>
      </c>
      <c r="B20" s="99" t="s">
        <v>202</v>
      </c>
      <c r="C20" s="100"/>
      <c r="D20" s="100"/>
      <c r="E20" s="100"/>
      <c r="F20" s="100"/>
      <c r="G20" s="100"/>
      <c r="H20" s="109" t="b">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76" t="s">
        <v>269</v>
      </c>
      <c r="T20" s="465" t="s">
        <v>72</v>
      </c>
      <c r="U20" s="999">
        <v>44083</v>
      </c>
      <c r="V20" s="465" t="s">
        <v>374</v>
      </c>
      <c r="W20" s="83" t="s">
        <v>377</v>
      </c>
      <c r="X20" s="83"/>
      <c r="Y20" s="44" t="s">
        <v>181</v>
      </c>
      <c r="Z20" s="259">
        <f t="shared" si="4"/>
        <v>0</v>
      </c>
      <c r="AA20" s="260"/>
      <c r="AB20" s="260"/>
      <c r="AC20" s="260"/>
      <c r="AD20" s="260"/>
      <c r="AE20" s="258"/>
      <c r="AF20" s="258"/>
      <c r="AG20" s="258"/>
      <c r="AH20" s="258"/>
      <c r="AI20" s="258"/>
      <c r="AJ20" s="258"/>
    </row>
    <row r="21" spans="1:36" x14ac:dyDescent="0.3">
      <c r="A21" s="110" t="s">
        <v>55</v>
      </c>
      <c r="B21" s="99" t="s">
        <v>664</v>
      </c>
      <c r="C21" s="100"/>
      <c r="D21" s="100"/>
      <c r="E21" s="129"/>
      <c r="F21" s="24" t="s">
        <v>77</v>
      </c>
      <c r="G21" s="24"/>
      <c r="H21" s="109">
        <f>IF(C21&lt;&gt;"",'CBL Score Standard'!$D77,IF(D21&lt;&gt;"",SUM('CBL Score Standard'!$D77:$E77),IF(E21&lt;&gt;"",SUM('CBL Score Standard'!$D77:$F77),IF(F21&lt;&gt;"",SUM('CBL Score Standard'!$D77:$G77),IF(G21&lt;&gt;"",SUM('CBL Score Standard'!$D77:$H77,0))))))</f>
        <v>4.9848024316109421E-2</v>
      </c>
      <c r="K21" s="338"/>
      <c r="L21" s="338"/>
      <c r="M21" s="104" t="s">
        <v>6</v>
      </c>
      <c r="N21" s="36" t="s">
        <v>56</v>
      </c>
      <c r="O21" s="87" t="s">
        <v>182</v>
      </c>
      <c r="P21" s="153">
        <v>43609</v>
      </c>
      <c r="Q21" s="152" t="s">
        <v>172</v>
      </c>
      <c r="R21" s="79" t="s">
        <v>183</v>
      </c>
      <c r="S21" s="76" t="s">
        <v>269</v>
      </c>
      <c r="T21" s="465"/>
      <c r="U21" s="465"/>
      <c r="V21" s="465" t="s">
        <v>374</v>
      </c>
      <c r="W21" s="83" t="s">
        <v>377</v>
      </c>
      <c r="X21" s="83" t="s">
        <v>377</v>
      </c>
      <c r="Y21" s="46" t="s">
        <v>184</v>
      </c>
      <c r="Z21" s="259">
        <f t="shared" ca="1" si="4"/>
        <v>3.4166666666666665</v>
      </c>
      <c r="AA21" s="260">
        <v>42887</v>
      </c>
      <c r="AB21" s="260">
        <f ca="1">TODAY()</f>
        <v>44144</v>
      </c>
      <c r="AC21" s="260"/>
      <c r="AD21" s="260"/>
      <c r="AE21" s="258"/>
      <c r="AF21" s="258"/>
      <c r="AG21" s="258"/>
      <c r="AH21" s="258"/>
      <c r="AI21" s="258"/>
      <c r="AJ21" s="258"/>
    </row>
    <row r="22" spans="1:36" ht="27.6" x14ac:dyDescent="0.3">
      <c r="A22" s="110" t="s">
        <v>55</v>
      </c>
      <c r="B22" s="99" t="s">
        <v>448</v>
      </c>
      <c r="C22" s="100"/>
      <c r="D22" s="100"/>
      <c r="E22" s="129"/>
      <c r="F22" s="24" t="s">
        <v>77</v>
      </c>
      <c r="G22" s="24"/>
      <c r="H22" s="109">
        <f>IF(C22&lt;&gt;"",'CBL Score Standard'!$D78,IF(D22&lt;&gt;"",SUM('CBL Score Standard'!$D78:$E78),IF(E22&lt;&gt;"",SUM('CBL Score Standard'!$D78:$F78),IF(F22&lt;&gt;"",SUM('CBL Score Standard'!$D78:$G78),IF(G22&lt;&gt;"",SUM('CBL Score Standard'!$D78:$H78,0))))))</f>
        <v>4.9848024316109421E-2</v>
      </c>
      <c r="K22" s="338"/>
      <c r="L22" s="338"/>
      <c r="M22" s="104" t="s">
        <v>6</v>
      </c>
      <c r="N22" s="36" t="s">
        <v>144</v>
      </c>
      <c r="O22" s="87" t="s">
        <v>187</v>
      </c>
      <c r="P22" s="150"/>
      <c r="Q22" s="152" t="s">
        <v>153</v>
      </c>
      <c r="R22" s="79" t="s">
        <v>156</v>
      </c>
      <c r="S22" s="76" t="s">
        <v>269</v>
      </c>
      <c r="T22" s="465" t="s">
        <v>72</v>
      </c>
      <c r="U22" s="465"/>
      <c r="V22" s="465" t="s">
        <v>374</v>
      </c>
      <c r="W22" s="83"/>
      <c r="X22" s="83"/>
      <c r="Y22" s="44" t="s">
        <v>157</v>
      </c>
      <c r="Z22" s="259">
        <f t="shared" si="4"/>
        <v>0</v>
      </c>
      <c r="AA22" s="260"/>
      <c r="AB22" s="260"/>
      <c r="AC22" s="260"/>
      <c r="AD22" s="260"/>
      <c r="AE22" s="258"/>
      <c r="AF22" s="258"/>
      <c r="AG22" s="258"/>
      <c r="AH22" s="258"/>
      <c r="AI22" s="258"/>
      <c r="AJ22" s="258"/>
    </row>
    <row r="23" spans="1:36" ht="12.75" customHeight="1" x14ac:dyDescent="0.3">
      <c r="A23" s="110" t="s">
        <v>55</v>
      </c>
      <c r="B23" s="99" t="s">
        <v>665</v>
      </c>
      <c r="C23" s="100"/>
      <c r="D23" s="100"/>
      <c r="E23" s="129"/>
      <c r="F23" s="24" t="s">
        <v>77</v>
      </c>
      <c r="G23" s="24"/>
      <c r="H23" s="109">
        <f>IF(C23&lt;&gt;"",'CBL Score Standard'!$D79,IF(D23&lt;&gt;"",SUM('CBL Score Standard'!$D79:$E79),IF(E23&lt;&gt;"",SUM('CBL Score Standard'!$D79:$F79),IF(F23&lt;&gt;"",SUM('CBL Score Standard'!$D79:$G79),IF(G23&lt;&gt;"",SUM('CBL Score Standard'!$D79:$H79,0))))))</f>
        <v>4.9848024316109421E-2</v>
      </c>
      <c r="K23" s="338"/>
      <c r="L23" s="338"/>
      <c r="M23" s="104" t="s">
        <v>6</v>
      </c>
      <c r="N23" s="36" t="s">
        <v>144</v>
      </c>
      <c r="O23" s="87" t="s">
        <v>188</v>
      </c>
      <c r="P23" s="150"/>
      <c r="Q23" s="152" t="s">
        <v>155</v>
      </c>
      <c r="R23" s="79" t="s">
        <v>158</v>
      </c>
      <c r="S23" s="166" t="s">
        <v>269</v>
      </c>
      <c r="T23" s="466" t="s">
        <v>72</v>
      </c>
      <c r="U23" s="465"/>
      <c r="V23" s="465" t="s">
        <v>374</v>
      </c>
      <c r="W23" s="83"/>
      <c r="X23" s="83"/>
      <c r="Y23" s="41" t="s">
        <v>159</v>
      </c>
      <c r="Z23" s="259">
        <f t="shared" si="4"/>
        <v>0</v>
      </c>
      <c r="AA23" s="260"/>
      <c r="AB23" s="260"/>
      <c r="AC23" s="260"/>
      <c r="AD23" s="260"/>
      <c r="AE23" s="258"/>
      <c r="AF23" s="258"/>
      <c r="AG23" s="258"/>
      <c r="AH23" s="258"/>
      <c r="AI23" s="258"/>
      <c r="AJ23" s="258"/>
    </row>
    <row r="24" spans="1:36" ht="12.75" customHeight="1" x14ac:dyDescent="0.3">
      <c r="A24" s="110" t="s">
        <v>55</v>
      </c>
      <c r="B24" s="99" t="s">
        <v>238</v>
      </c>
      <c r="C24" s="100"/>
      <c r="D24" s="100"/>
      <c r="E24" s="100" t="s">
        <v>77</v>
      </c>
      <c r="F24" s="24"/>
      <c r="G24" s="24"/>
      <c r="H24" s="109">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166" t="s">
        <v>269</v>
      </c>
      <c r="T24" s="466" t="s">
        <v>72</v>
      </c>
      <c r="U24" s="465"/>
      <c r="V24" s="465" t="s">
        <v>374</v>
      </c>
      <c r="W24" s="83"/>
      <c r="X24" s="83"/>
      <c r="Y24" s="46" t="s">
        <v>160</v>
      </c>
      <c r="Z24" s="259">
        <f t="shared" si="4"/>
        <v>0</v>
      </c>
      <c r="AA24" s="260"/>
      <c r="AB24" s="260"/>
      <c r="AC24" s="260"/>
      <c r="AD24" s="260"/>
      <c r="AE24" s="258"/>
      <c r="AF24" s="258"/>
      <c r="AG24" s="258"/>
      <c r="AH24" s="258"/>
      <c r="AI24" s="258"/>
      <c r="AJ24" s="258"/>
    </row>
    <row r="25" spans="1:36" x14ac:dyDescent="0.3">
      <c r="A25" s="110" t="s">
        <v>55</v>
      </c>
      <c r="B25" s="99" t="s">
        <v>515</v>
      </c>
      <c r="C25" s="100"/>
      <c r="D25" s="100"/>
      <c r="E25" s="100"/>
      <c r="F25" s="24"/>
      <c r="G25" s="24"/>
      <c r="H25" s="109" t="b">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76"/>
      <c r="T25" s="465" t="s">
        <v>72</v>
      </c>
      <c r="U25" s="465"/>
      <c r="V25" s="465" t="s">
        <v>374</v>
      </c>
      <c r="W25" s="83"/>
      <c r="X25" s="83"/>
      <c r="Y25" s="46" t="s">
        <v>163</v>
      </c>
      <c r="Z25" s="259">
        <f t="shared" si="4"/>
        <v>0</v>
      </c>
      <c r="AA25" s="260"/>
      <c r="AB25" s="260"/>
      <c r="AC25" s="260"/>
      <c r="AD25" s="260"/>
      <c r="AE25" s="258"/>
      <c r="AF25" s="258"/>
      <c r="AG25" s="258"/>
      <c r="AH25" s="258"/>
      <c r="AI25" s="258"/>
      <c r="AJ25" s="258"/>
    </row>
    <row r="26" spans="1:36" ht="27.6"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76"/>
      <c r="T26" s="465" t="s">
        <v>72</v>
      </c>
      <c r="U26" s="465"/>
      <c r="V26" s="465" t="s">
        <v>374</v>
      </c>
      <c r="W26" s="83"/>
      <c r="X26" s="83"/>
      <c r="Y26" s="46" t="s">
        <v>166</v>
      </c>
      <c r="Z26" s="259">
        <f t="shared" si="4"/>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166" t="s">
        <v>269</v>
      </c>
      <c r="T27" s="466" t="s">
        <v>72</v>
      </c>
      <c r="U27" s="465"/>
      <c r="V27" s="465" t="s">
        <v>374</v>
      </c>
      <c r="W27" s="83"/>
      <c r="X27" s="83"/>
      <c r="Y27" s="46" t="s">
        <v>193</v>
      </c>
      <c r="Z27" s="259">
        <f t="shared" ca="1" si="4"/>
        <v>1.4166666666666667</v>
      </c>
      <c r="AA27" s="260">
        <v>43617</v>
      </c>
      <c r="AB27" s="260">
        <f ca="1">TODAY()</f>
        <v>44144</v>
      </c>
      <c r="AC27" s="260"/>
      <c r="AD27" s="260"/>
      <c r="AE27" s="258"/>
      <c r="AF27" s="258"/>
      <c r="AG27" s="258"/>
      <c r="AH27" s="258"/>
      <c r="AI27" s="258"/>
      <c r="AJ27" s="258"/>
    </row>
    <row r="28" spans="1:36" ht="41.4" x14ac:dyDescent="0.3">
      <c r="A28" s="110" t="s">
        <v>59</v>
      </c>
      <c r="B28" s="99" t="s">
        <v>684</v>
      </c>
      <c r="C28" s="100"/>
      <c r="D28" s="100"/>
      <c r="E28" s="1002" t="s">
        <v>77</v>
      </c>
      <c r="F28" s="1002"/>
      <c r="G28" s="24"/>
      <c r="H28" s="109">
        <f>IF(C28&lt;&gt;"",'CBL Score Standard'!$D84,IF(D28&lt;&gt;"",SUM('CBL Score Standard'!$D84:$E84),IF(E28&lt;&gt;"",SUM('CBL Score Standard'!$D84:$F84),IF(F28&lt;&gt;"",SUM('CBL Score Standard'!$D84:$G84),IF(G28&lt;&gt;"",SUM('CBL Score Standard'!$D84:$H84,0))))))</f>
        <v>2.8571428571428571E-2</v>
      </c>
      <c r="K28" s="338"/>
      <c r="L28" s="338"/>
      <c r="M28" s="104" t="s">
        <v>6</v>
      </c>
      <c r="N28" s="36" t="s">
        <v>55</v>
      </c>
      <c r="O28" s="87" t="s">
        <v>194</v>
      </c>
      <c r="P28" s="153">
        <v>43544</v>
      </c>
      <c r="Q28" s="254" t="s">
        <v>649</v>
      </c>
      <c r="R28" s="254" t="s">
        <v>650</v>
      </c>
      <c r="S28" s="172" t="s">
        <v>269</v>
      </c>
      <c r="T28" s="466"/>
      <c r="U28" s="465"/>
      <c r="V28" s="465" t="s">
        <v>719</v>
      </c>
      <c r="W28" s="83"/>
      <c r="X28" s="83"/>
      <c r="Y28" s="46" t="s">
        <v>195</v>
      </c>
      <c r="Z28" s="259">
        <f t="shared" si="4"/>
        <v>0</v>
      </c>
      <c r="AA28" s="260"/>
      <c r="AB28" s="260"/>
      <c r="AC28" s="260"/>
      <c r="AD28" s="260"/>
      <c r="AE28" s="258"/>
      <c r="AF28" s="258"/>
      <c r="AG28" s="258"/>
      <c r="AH28" s="258"/>
      <c r="AI28" s="258"/>
      <c r="AJ28" s="258"/>
    </row>
    <row r="29" spans="1:36" ht="27.6" x14ac:dyDescent="0.3">
      <c r="A29" s="110" t="s">
        <v>59</v>
      </c>
      <c r="B29" s="99" t="s">
        <v>683</v>
      </c>
      <c r="C29" s="100"/>
      <c r="D29" s="100"/>
      <c r="E29" s="1002" t="s">
        <v>77</v>
      </c>
      <c r="F29" s="1002"/>
      <c r="G29" s="24"/>
      <c r="H29" s="109">
        <f>IF(C29&lt;&gt;"",'CBL Score Standard'!$D85,IF(D29&lt;&gt;"",SUM('CBL Score Standard'!$D85:$E85),IF(E29&lt;&gt;"",SUM('CBL Score Standard'!$D85:$F85),IF(F29&lt;&gt;"",SUM('CBL Score Standard'!$D85:$G85),IF(G29&lt;&gt;"",SUM('CBL Score Standard'!$D85:$H85,0))))))</f>
        <v>2.8571428571428571E-2</v>
      </c>
      <c r="K29" s="338"/>
      <c r="L29" s="338"/>
      <c r="M29" s="104" t="s">
        <v>6</v>
      </c>
      <c r="N29" s="36" t="s">
        <v>55</v>
      </c>
      <c r="O29" s="87" t="s">
        <v>196</v>
      </c>
      <c r="P29" s="149" t="s">
        <v>145</v>
      </c>
      <c r="Q29" s="254" t="s">
        <v>651</v>
      </c>
      <c r="R29" s="254" t="s">
        <v>652</v>
      </c>
      <c r="S29" s="76" t="s">
        <v>269</v>
      </c>
      <c r="T29" s="465" t="s">
        <v>72</v>
      </c>
      <c r="U29" s="999">
        <v>44078</v>
      </c>
      <c r="V29" s="465" t="s">
        <v>374</v>
      </c>
      <c r="W29" s="83"/>
      <c r="X29" s="83"/>
      <c r="Y29" s="46" t="s">
        <v>197</v>
      </c>
      <c r="Z29" s="259">
        <f t="shared" si="4"/>
        <v>0</v>
      </c>
      <c r="AA29" s="260"/>
      <c r="AB29" s="260"/>
      <c r="AC29" s="260"/>
      <c r="AD29" s="260"/>
      <c r="AE29" s="258"/>
      <c r="AF29" s="258"/>
      <c r="AG29" s="258"/>
      <c r="AH29" s="258"/>
      <c r="AI29" s="258"/>
      <c r="AJ29" s="258"/>
    </row>
    <row r="30" spans="1:36" ht="27.6" x14ac:dyDescent="0.3">
      <c r="A30" s="110" t="s">
        <v>149</v>
      </c>
      <c r="B30" s="99" t="s">
        <v>149</v>
      </c>
      <c r="C30" s="24"/>
      <c r="D30" s="24"/>
      <c r="E30" s="1002" t="s">
        <v>77</v>
      </c>
      <c r="F30" s="1002"/>
      <c r="G30" s="24"/>
      <c r="H30" s="109">
        <f>IF(C30&lt;&gt;"",'CBL Score Standard'!$D86,IF(D30&lt;&gt;"",SUM('CBL Score Standard'!$D86:$E86),IF(E30&lt;&gt;"",SUM('CBL Score Standard'!$D86:$F86),IF(F30&lt;&gt;"",SUM('CBL Score Standard'!$D86:$G86),IF(G30&lt;&gt;"",SUM('CBL Score Standard'!$D86:$H86,0))))))</f>
        <v>0.16709956709956711</v>
      </c>
      <c r="K30" s="338"/>
      <c r="L30" s="338"/>
      <c r="M30" s="104" t="s">
        <v>6</v>
      </c>
      <c r="N30" s="36" t="s">
        <v>55</v>
      </c>
      <c r="O30" s="87" t="s">
        <v>198</v>
      </c>
      <c r="P30" s="151"/>
      <c r="Q30" s="152" t="s">
        <v>199</v>
      </c>
      <c r="R30" s="79" t="s">
        <v>200</v>
      </c>
      <c r="S30" s="76" t="s">
        <v>269</v>
      </c>
      <c r="T30" s="465" t="s">
        <v>72</v>
      </c>
      <c r="U30" s="999">
        <v>44085</v>
      </c>
      <c r="V30" s="465" t="s">
        <v>374</v>
      </c>
      <c r="W30" s="83"/>
      <c r="X30" s="83"/>
      <c r="Y30" s="49" t="s">
        <v>201</v>
      </c>
      <c r="Z30" s="259">
        <f t="shared" si="4"/>
        <v>0</v>
      </c>
      <c r="AA30" s="260"/>
      <c r="AB30" s="260"/>
      <c r="AC30" s="260"/>
      <c r="AD30" s="260"/>
      <c r="AE30" s="258"/>
      <c r="AF30" s="258"/>
      <c r="AG30" s="258"/>
      <c r="AH30" s="258"/>
      <c r="AI30" s="258"/>
      <c r="AJ30" s="258"/>
    </row>
    <row r="31" spans="1:36" ht="27.6"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76" t="s">
        <v>269</v>
      </c>
      <c r="T31" s="465" t="s">
        <v>72</v>
      </c>
      <c r="U31" s="465"/>
      <c r="V31" s="465"/>
      <c r="W31" s="83"/>
      <c r="X31" s="83"/>
      <c r="Y31" s="49" t="s">
        <v>203</v>
      </c>
      <c r="Z31" s="259">
        <f t="shared" si="4"/>
        <v>0</v>
      </c>
      <c r="AA31" s="260"/>
      <c r="AB31" s="260"/>
      <c r="AC31" s="260"/>
      <c r="AD31" s="260"/>
      <c r="AE31" s="258"/>
      <c r="AF31" s="258"/>
      <c r="AG31" s="258"/>
      <c r="AH31" s="258"/>
      <c r="AI31" s="258"/>
      <c r="AJ31" s="258"/>
    </row>
    <row r="32" spans="1:36" ht="41.4" x14ac:dyDescent="0.3">
      <c r="A32" s="110" t="s">
        <v>31</v>
      </c>
      <c r="B32" s="99" t="s">
        <v>660</v>
      </c>
      <c r="C32" s="24"/>
      <c r="D32" s="24"/>
      <c r="E32" s="24"/>
      <c r="F32" s="24" t="s">
        <v>77</v>
      </c>
      <c r="G32" s="24"/>
      <c r="H32" s="109">
        <f>IF(C32&lt;&gt;"",'CBL Score Standard'!$D88,IF(D32&lt;&gt;"",SUM('CBL Score Standard'!$D88:$E88),IF(E32&lt;&gt;"",SUM('CBL Score Standard'!$D88:$F88),IF(F32&lt;&gt;"",SUM('CBL Score Standard'!$D88:$G88),IF(G32&lt;&gt;"",SUM('CBL Score Standard'!$D88:$H88,0))))))</f>
        <v>0.18837616284424796</v>
      </c>
      <c r="K32" s="338"/>
      <c r="L32" s="338"/>
      <c r="M32" s="104" t="s">
        <v>6</v>
      </c>
      <c r="N32" s="36" t="s">
        <v>56</v>
      </c>
      <c r="O32" s="87" t="s">
        <v>427</v>
      </c>
      <c r="P32" s="153">
        <v>43613</v>
      </c>
      <c r="Q32" s="152" t="s">
        <v>167</v>
      </c>
      <c r="R32" s="79" t="s">
        <v>204</v>
      </c>
      <c r="S32" s="76" t="s">
        <v>269</v>
      </c>
      <c r="T32" s="465"/>
      <c r="U32" s="465"/>
      <c r="V32" s="465" t="s">
        <v>374</v>
      </c>
      <c r="W32" s="83" t="s">
        <v>377</v>
      </c>
      <c r="X32" s="83"/>
      <c r="Y32" s="46" t="s">
        <v>205</v>
      </c>
      <c r="Z32" s="259">
        <f t="shared" si="4"/>
        <v>0</v>
      </c>
      <c r="AA32" s="260"/>
      <c r="AB32" s="260"/>
      <c r="AC32" s="260"/>
      <c r="AD32" s="260"/>
      <c r="AE32" s="258"/>
      <c r="AF32" s="258"/>
      <c r="AG32" s="258"/>
      <c r="AH32" s="258"/>
      <c r="AI32" s="258"/>
      <c r="AJ32" s="258"/>
    </row>
    <row r="33" spans="1:36" ht="27.6" x14ac:dyDescent="0.3">
      <c r="A33" s="110" t="s">
        <v>31</v>
      </c>
      <c r="B33" s="99" t="s">
        <v>175</v>
      </c>
      <c r="C33" s="100"/>
      <c r="D33" s="24"/>
      <c r="E33" s="24"/>
      <c r="F33" s="24" t="s">
        <v>77</v>
      </c>
      <c r="G33" s="24"/>
      <c r="H33" s="109">
        <f>IF(C33&lt;&gt;"",'CBL Score Standard'!$D89,IF(D33&lt;&gt;"",SUM('CBL Score Standard'!$D89:$E89),IF(E33&lt;&gt;"",SUM('CBL Score Standard'!$D89:$F89),IF(F33&lt;&gt;"",SUM('CBL Score Standard'!$D89:$G89),IF(G33&lt;&gt;"",SUM('CBL Score Standard'!$D89:$H89,0))))))</f>
        <v>0.18837616284424796</v>
      </c>
      <c r="K33" s="338"/>
      <c r="L33" s="338"/>
      <c r="M33" s="104" t="s">
        <v>6</v>
      </c>
      <c r="N33" s="36" t="s">
        <v>0</v>
      </c>
      <c r="O33" s="87" t="s">
        <v>426</v>
      </c>
      <c r="P33" s="152" t="s">
        <v>145</v>
      </c>
      <c r="Q33" s="152" t="s">
        <v>206</v>
      </c>
      <c r="R33" s="79" t="s">
        <v>206</v>
      </c>
      <c r="S33" s="76" t="s">
        <v>269</v>
      </c>
      <c r="T33" s="465" t="s">
        <v>72</v>
      </c>
      <c r="U33" s="465"/>
      <c r="V33" s="465" t="s">
        <v>374</v>
      </c>
      <c r="W33" s="83"/>
      <c r="X33" s="83"/>
      <c r="Y33" s="41"/>
      <c r="Z33" s="259">
        <f t="shared" si="4"/>
        <v>0</v>
      </c>
      <c r="AA33" s="260"/>
      <c r="AB33" s="260"/>
      <c r="AC33" s="260"/>
      <c r="AD33" s="260"/>
      <c r="AE33" s="258"/>
      <c r="AF33" s="258"/>
      <c r="AG33" s="258"/>
      <c r="AH33" s="258"/>
      <c r="AI33" s="258"/>
      <c r="AJ33" s="258"/>
    </row>
    <row r="34" spans="1:36" ht="41.4" x14ac:dyDescent="0.3">
      <c r="A34" s="110" t="s">
        <v>46</v>
      </c>
      <c r="B34" s="99" t="s">
        <v>171</v>
      </c>
      <c r="C34" s="100"/>
      <c r="D34" s="24"/>
      <c r="E34" s="24"/>
      <c r="F34" s="24" t="s">
        <v>77</v>
      </c>
      <c r="G34" s="24"/>
      <c r="H34" s="109">
        <f>IF(C34&lt;&gt;"",'CBL Score Standard'!$D90,IF(D34&lt;&gt;"",SUM('CBL Score Standard'!$D90:$E90),IF(E34&lt;&gt;"",SUM('CBL Score Standard'!$D90:$F90),IF(F34&lt;&gt;"",SUM('CBL Score Standard'!$D90:$G90),IF(G34&lt;&gt;"",SUM('CBL Score Standard'!$D90:$H90,0))))))</f>
        <v>9.7467071935157037E-2</v>
      </c>
      <c r="K34" s="338"/>
      <c r="L34" s="338"/>
      <c r="M34" s="104" t="s">
        <v>6</v>
      </c>
      <c r="N34" s="36" t="s">
        <v>53</v>
      </c>
      <c r="O34" s="90" t="s">
        <v>371</v>
      </c>
      <c r="P34" s="152" t="s">
        <v>145</v>
      </c>
      <c r="Q34" s="152" t="s">
        <v>164</v>
      </c>
      <c r="R34" s="79" t="s">
        <v>207</v>
      </c>
      <c r="S34" s="76" t="s">
        <v>269</v>
      </c>
      <c r="T34" s="465"/>
      <c r="U34" s="465"/>
      <c r="V34" s="465" t="s">
        <v>719</v>
      </c>
      <c r="W34" s="83"/>
      <c r="X34" s="83"/>
      <c r="Y34" s="49" t="s">
        <v>208</v>
      </c>
      <c r="Z34" s="259">
        <f t="shared" si="4"/>
        <v>0</v>
      </c>
      <c r="AA34" s="260"/>
      <c r="AB34" s="260"/>
      <c r="AC34" s="260"/>
      <c r="AD34" s="260"/>
      <c r="AE34" s="258"/>
      <c r="AF34" s="258"/>
      <c r="AG34" s="258"/>
      <c r="AH34" s="258"/>
      <c r="AI34" s="258"/>
      <c r="AJ34" s="258"/>
    </row>
    <row r="35" spans="1:36" x14ac:dyDescent="0.3">
      <c r="A35" s="110" t="s">
        <v>2</v>
      </c>
      <c r="B35" s="99" t="s">
        <v>234</v>
      </c>
      <c r="C35" s="100" t="s">
        <v>77</v>
      </c>
      <c r="D35" s="100"/>
      <c r="E35" s="130"/>
      <c r="F35" s="24"/>
      <c r="G35" s="24"/>
      <c r="H35" s="109">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76" t="s">
        <v>269</v>
      </c>
      <c r="T35" s="465" t="s">
        <v>72</v>
      </c>
      <c r="U35" s="465"/>
      <c r="V35" s="465" t="s">
        <v>374</v>
      </c>
      <c r="W35" s="83"/>
      <c r="X35" s="83"/>
      <c r="Y35" s="46"/>
      <c r="Z35" s="259">
        <f t="shared" si="4"/>
        <v>0</v>
      </c>
      <c r="AA35" s="260"/>
      <c r="AB35" s="260"/>
      <c r="AC35" s="260"/>
      <c r="AD35" s="260"/>
      <c r="AE35" s="258"/>
      <c r="AF35" s="258"/>
      <c r="AG35" s="258"/>
      <c r="AH35" s="258"/>
      <c r="AI35" s="258"/>
      <c r="AJ35" s="258"/>
    </row>
    <row r="36" spans="1:36" x14ac:dyDescent="0.3">
      <c r="A36" s="110" t="s">
        <v>54</v>
      </c>
      <c r="B36" s="99" t="s">
        <v>425</v>
      </c>
      <c r="C36" s="24"/>
      <c r="D36" s="24"/>
      <c r="E36" s="24"/>
      <c r="F36" s="24" t="s">
        <v>77</v>
      </c>
      <c r="G36" s="24"/>
      <c r="H36" s="109">
        <f>IF(C36&lt;&gt;"",'CBL Score Standard'!$D92,IF(D36&lt;&gt;"",SUM('CBL Score Standard'!$D92:$E92),IF(E36&lt;&gt;"",SUM('CBL Score Standard'!$D92:$F92),IF(F36&lt;&gt;"",SUM('CBL Score Standard'!$D92:$G92),IF(G36&lt;&gt;"",SUM('CBL Score Standard'!$D92:$H92,0))))))</f>
        <v>0.18837616284424796</v>
      </c>
      <c r="K36" s="3"/>
      <c r="L36" s="3"/>
      <c r="M36" s="3"/>
      <c r="N36" s="92"/>
      <c r="O36" s="3"/>
      <c r="P36" s="3"/>
      <c r="Q36" s="3"/>
      <c r="R36" s="3"/>
      <c r="S36" s="78"/>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c r="F37" s="24" t="s">
        <v>77</v>
      </c>
      <c r="G37" s="24"/>
      <c r="H37" s="109">
        <f>IF(C37&lt;&gt;"",'CBL Score Standard'!$D93,IF(D37&lt;&gt;"",SUM('CBL Score Standard'!$D93:$E93),IF(E37&lt;&gt;"",SUM('CBL Score Standard'!$D93:$F93),IF(F37&lt;&gt;"",SUM('CBL Score Standard'!$D93:$G93),IF(G37&lt;&gt;"",SUM('CBL Score Standard'!$D93:$H93,0))))))</f>
        <v>9.7467071935157037E-2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c r="E38" s="1002" t="s">
        <v>77</v>
      </c>
      <c r="F38" s="1002"/>
      <c r="G38" s="24"/>
      <c r="H38" s="109">
        <f>IF(C38&lt;&gt;"",'CBL Score Standard'!$D94,IF(D38&lt;&gt;"",SUM('CBL Score Standard'!$D94:$E94),IF(E38&lt;&gt;"",SUM('CBL Score Standard'!$D94:$F94),IF(F38&lt;&gt;"",SUM('CBL Score Standard'!$D94:$G94),IF(G38&lt;&gt;"",SUM('CBL Score Standard'!$D94:$H94,0))))))</f>
        <v>1.4285714285714285E-2</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17"/>
      <c r="F39" s="24"/>
      <c r="G39" s="24"/>
      <c r="H39" s="109" t="b">
        <f>IF(C39&lt;&gt;"",'CBL Score Standard'!$D95,IF(D39&lt;&gt;"",SUM('CBL Score Standard'!$D95:$E95),IF(E39&lt;&gt;"",SUM('CBL Score Standard'!$D95:$F95),IF(F39&lt;&gt;"",SUM('CBL Score Standard'!$D95:$G95),IF(G39&lt;&gt;"",SUM('CBL Score Standard'!$D95:$H95,0))))))</f>
        <v>0</v>
      </c>
      <c r="K39" s="1197"/>
      <c r="L39" s="1197"/>
      <c r="M39" s="1183"/>
      <c r="N39" s="1190"/>
      <c r="O39" s="1185"/>
      <c r="P39" s="148" t="s">
        <v>141</v>
      </c>
      <c r="Q39" s="144"/>
      <c r="R39" s="144"/>
      <c r="S39" s="1210"/>
      <c r="T39" s="1191"/>
      <c r="U39" s="1191"/>
      <c r="V39" s="119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337" t="s">
        <v>142</v>
      </c>
      <c r="L40" s="337" t="s">
        <v>143</v>
      </c>
      <c r="M40" s="104" t="s">
        <v>7</v>
      </c>
      <c r="N40" s="36" t="s">
        <v>56</v>
      </c>
      <c r="O40" s="87" t="s">
        <v>663</v>
      </c>
      <c r="P40" s="149" t="s">
        <v>145</v>
      </c>
      <c r="Q40" s="152" t="s">
        <v>212</v>
      </c>
      <c r="R40" s="79" t="s">
        <v>213</v>
      </c>
      <c r="S40" s="166" t="s">
        <v>269</v>
      </c>
      <c r="T40" s="468" t="s">
        <v>72</v>
      </c>
      <c r="U40" s="470">
        <v>43752</v>
      </c>
      <c r="V40" s="472" t="s">
        <v>374</v>
      </c>
      <c r="W40" s="83" t="s">
        <v>377</v>
      </c>
      <c r="X40" s="83" t="s">
        <v>377</v>
      </c>
      <c r="Y40" s="46" t="s">
        <v>214</v>
      </c>
      <c r="Z40" s="259">
        <f t="shared" ref="Z40:Z55" ca="1" si="5">DATEDIF(AA40,AB40,"m")/12+DATEDIF(AC40,AD40,"m")/12+DATEDIF(AE40,AF40,"m")/12+DATEDIF(AG40,AH40,"m")/12+DATEDIF(AI40,AJ40,"m")/12</f>
        <v>2.5833333333333335</v>
      </c>
      <c r="AA40" s="260">
        <v>43191</v>
      </c>
      <c r="AB40" s="260">
        <f ca="1">TODAY()</f>
        <v>44144</v>
      </c>
      <c r="AC40" s="260"/>
      <c r="AD40" s="260"/>
      <c r="AE40" s="258"/>
      <c r="AF40" s="258"/>
      <c r="AG40" s="258"/>
      <c r="AH40" s="258"/>
      <c r="AI40" s="258"/>
      <c r="AJ40" s="258"/>
    </row>
    <row r="41" spans="1:36" ht="41.4"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166" t="s">
        <v>269</v>
      </c>
      <c r="T41" s="467"/>
      <c r="U41" s="467"/>
      <c r="V41" s="467" t="s">
        <v>374</v>
      </c>
      <c r="W41" s="83" t="s">
        <v>377</v>
      </c>
      <c r="X41" s="83" t="s">
        <v>377</v>
      </c>
      <c r="Y41" s="49" t="s">
        <v>216</v>
      </c>
      <c r="Z41" s="259">
        <f t="shared" ca="1" si="5"/>
        <v>2.5833333333333335</v>
      </c>
      <c r="AA41" s="260">
        <v>43191</v>
      </c>
      <c r="AB41" s="260">
        <f ca="1">TODAY()</f>
        <v>44144</v>
      </c>
      <c r="AC41" s="260"/>
      <c r="AD41" s="260"/>
      <c r="AE41" s="258"/>
      <c r="AF41" s="258"/>
      <c r="AG41" s="258"/>
      <c r="AH41" s="258"/>
      <c r="AI41" s="258"/>
      <c r="AJ41" s="258"/>
    </row>
    <row r="42" spans="1:36" ht="41.4"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166" t="s">
        <v>269</v>
      </c>
      <c r="T42" s="468" t="s">
        <v>72</v>
      </c>
      <c r="U42" s="470">
        <v>43753</v>
      </c>
      <c r="V42" s="472" t="s">
        <v>374</v>
      </c>
      <c r="W42" s="83" t="s">
        <v>377</v>
      </c>
      <c r="X42" s="83"/>
      <c r="Y42" s="52" t="s">
        <v>249</v>
      </c>
      <c r="Z42" s="259">
        <f t="shared" si="5"/>
        <v>0.5</v>
      </c>
      <c r="AA42" s="260">
        <v>43617</v>
      </c>
      <c r="AB42" s="260">
        <v>43829</v>
      </c>
      <c r="AC42" s="260"/>
      <c r="AD42" s="260"/>
      <c r="AE42" s="258"/>
      <c r="AF42" s="258"/>
      <c r="AG42" s="258"/>
      <c r="AH42" s="258"/>
      <c r="AI42" s="258"/>
      <c r="AJ42" s="258"/>
    </row>
    <row r="43" spans="1:36" ht="55.2" x14ac:dyDescent="0.3">
      <c r="A43" s="110" t="s">
        <v>0</v>
      </c>
      <c r="B43" s="99" t="s">
        <v>426</v>
      </c>
      <c r="C43" s="100"/>
      <c r="D43" s="24"/>
      <c r="E43" s="24"/>
      <c r="F43" s="24" t="s">
        <v>77</v>
      </c>
      <c r="G43" s="24"/>
      <c r="H43" s="109">
        <f>IF(C43&lt;&gt;"",'CBL Score Standard'!$D99,IF(D43&lt;&gt;"",SUM('CBL Score Standard'!$D99:$E99),IF(E43&lt;&gt;"",SUM('CBL Score Standard'!$D99:$F99),IF(F43&lt;&gt;"",SUM('CBL Score Standard'!$D99:$G99),IF(G43&lt;&gt;"",SUM('CBL Score Standard'!$D99:$H99,0))))))</f>
        <v>9.7467071935157037E-2</v>
      </c>
      <c r="K43" s="338"/>
      <c r="L43" s="338"/>
      <c r="M43" s="104" t="s">
        <v>7</v>
      </c>
      <c r="N43" s="36" t="s">
        <v>55</v>
      </c>
      <c r="O43" s="87" t="s">
        <v>448</v>
      </c>
      <c r="P43" s="151"/>
      <c r="Q43" s="254" t="s">
        <v>655</v>
      </c>
      <c r="R43" s="254" t="s">
        <v>656</v>
      </c>
      <c r="S43" s="76" t="s">
        <v>269</v>
      </c>
      <c r="T43" s="468" t="s">
        <v>72</v>
      </c>
      <c r="U43" s="470">
        <v>43753</v>
      </c>
      <c r="V43" s="472" t="s">
        <v>374</v>
      </c>
      <c r="W43" s="83" t="s">
        <v>377</v>
      </c>
      <c r="X43" s="83"/>
      <c r="Y43" s="49" t="s">
        <v>219</v>
      </c>
      <c r="Z43" s="259">
        <f t="shared" si="5"/>
        <v>0</v>
      </c>
      <c r="AA43" s="260"/>
      <c r="AB43" s="260"/>
      <c r="AC43" s="260"/>
      <c r="AD43" s="260"/>
      <c r="AE43" s="258"/>
      <c r="AF43" s="258"/>
      <c r="AG43" s="258"/>
      <c r="AH43" s="258"/>
      <c r="AI43" s="258"/>
      <c r="AJ43" s="258"/>
    </row>
    <row r="44" spans="1:36" ht="26.4" x14ac:dyDescent="0.3">
      <c r="A44" s="110" t="s">
        <v>41</v>
      </c>
      <c r="B44" s="99" t="s">
        <v>450</v>
      </c>
      <c r="C44" s="24"/>
      <c r="D44" s="24"/>
      <c r="E44" s="24"/>
      <c r="F44" s="24" t="s">
        <v>77</v>
      </c>
      <c r="G44" s="24"/>
      <c r="H44" s="109">
        <f>IF(C44&lt;&gt;"",'CBL Score Standard'!$D100,IF(D44&lt;&gt;"",SUM('CBL Score Standard'!$D100:$E100),IF(E44&lt;&gt;"",SUM('CBL Score Standard'!$D100:$F100),IF(F44&lt;&gt;"",SUM('CBL Score Standard'!$D100:$G100),IF(G44&lt;&gt;"",SUM('CBL Score Standard'!$D100:$H100,0))))))</f>
        <v>0.18837616284424796</v>
      </c>
      <c r="K44" s="338"/>
      <c r="L44" s="338"/>
      <c r="M44" s="104" t="s">
        <v>7</v>
      </c>
      <c r="N44" s="36" t="s">
        <v>55</v>
      </c>
      <c r="O44" s="87" t="s">
        <v>185</v>
      </c>
      <c r="P44" s="149" t="s">
        <v>145</v>
      </c>
      <c r="Q44" s="254" t="s">
        <v>220</v>
      </c>
      <c r="R44" s="254" t="s">
        <v>270</v>
      </c>
      <c r="S44" s="76" t="s">
        <v>269</v>
      </c>
      <c r="T44" s="467"/>
      <c r="U44" s="467"/>
      <c r="V44" s="467" t="s">
        <v>374</v>
      </c>
      <c r="W44" s="83" t="s">
        <v>377</v>
      </c>
      <c r="X44" s="83"/>
      <c r="Y44" s="49" t="s">
        <v>186</v>
      </c>
      <c r="Z44" s="259">
        <f t="shared" si="5"/>
        <v>0</v>
      </c>
      <c r="AA44" s="260"/>
      <c r="AB44" s="260"/>
      <c r="AC44" s="260"/>
      <c r="AD44" s="260"/>
      <c r="AE44" s="258"/>
      <c r="AF44" s="258"/>
      <c r="AG44" s="258"/>
      <c r="AH44" s="258"/>
      <c r="AI44" s="258"/>
      <c r="AJ44" s="258"/>
    </row>
    <row r="45" spans="1:36" ht="27.6" x14ac:dyDescent="0.3">
      <c r="A45" s="110" t="s">
        <v>41</v>
      </c>
      <c r="B45" s="99" t="s">
        <v>178</v>
      </c>
      <c r="C45" s="100"/>
      <c r="D45" s="24"/>
      <c r="E45" s="1002" t="s">
        <v>77</v>
      </c>
      <c r="F45" s="1002"/>
      <c r="G45" s="24"/>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254" t="s">
        <v>657</v>
      </c>
      <c r="S45" s="166" t="s">
        <v>269</v>
      </c>
      <c r="T45" s="469" t="s">
        <v>72</v>
      </c>
      <c r="U45" s="467"/>
      <c r="V45" s="997" t="s">
        <v>374</v>
      </c>
      <c r="W45" s="83"/>
      <c r="X45" s="83"/>
      <c r="Y45" s="49" t="s">
        <v>186</v>
      </c>
      <c r="Z45" s="259">
        <f t="shared" si="5"/>
        <v>0</v>
      </c>
      <c r="AA45" s="260"/>
      <c r="AB45" s="260"/>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166" t="s">
        <v>269</v>
      </c>
      <c r="T46" s="469" t="s">
        <v>72</v>
      </c>
      <c r="U46" s="467"/>
      <c r="V46" s="467" t="s">
        <v>374</v>
      </c>
      <c r="W46" s="83"/>
      <c r="X46" s="83"/>
      <c r="Y46" s="46" t="s">
        <v>222</v>
      </c>
      <c r="Z46" s="259">
        <f t="shared" si="5"/>
        <v>0</v>
      </c>
      <c r="AA46" s="260"/>
      <c r="AB46" s="260"/>
      <c r="AC46" s="260"/>
      <c r="AD46" s="260"/>
      <c r="AE46" s="258"/>
      <c r="AF46" s="258"/>
      <c r="AG46" s="258"/>
      <c r="AH46" s="258"/>
      <c r="AI46" s="258"/>
      <c r="AJ46" s="258"/>
    </row>
    <row r="47" spans="1:36" ht="27.6" x14ac:dyDescent="0.3">
      <c r="A47" s="110" t="s">
        <v>144</v>
      </c>
      <c r="B47" s="99" t="s">
        <v>372</v>
      </c>
      <c r="C47" s="24"/>
      <c r="D47" s="24"/>
      <c r="E47" s="1002" t="s">
        <v>77</v>
      </c>
      <c r="F47" s="1002"/>
      <c r="G47" s="24"/>
      <c r="H47" s="109">
        <f>IF(C47&lt;&gt;"",'CBL Score Standard'!$D103,IF(D47&lt;&gt;"",SUM('CBL Score Standard'!$D103:$E103),IF(E47&lt;&gt;"",SUM('CBL Score Standard'!$D103:$F103),IF(F47&lt;&gt;"",SUM('CBL Score Standard'!$D103:$G103),IF(G47&lt;&gt;"",SUM('CBL Score Standard'!$D103:$H103,0))))))</f>
        <v>0.16709956709956711</v>
      </c>
      <c r="K47" s="338"/>
      <c r="L47" s="338"/>
      <c r="M47" s="104" t="s">
        <v>7</v>
      </c>
      <c r="N47" s="36" t="s">
        <v>53</v>
      </c>
      <c r="O47" s="87" t="s">
        <v>223</v>
      </c>
      <c r="P47" s="153">
        <v>43621</v>
      </c>
      <c r="Q47" s="154" t="s">
        <v>224</v>
      </c>
      <c r="R47" s="155" t="s">
        <v>225</v>
      </c>
      <c r="S47" s="166" t="s">
        <v>269</v>
      </c>
      <c r="T47" s="469"/>
      <c r="U47" s="467"/>
      <c r="V47" s="467" t="s">
        <v>719</v>
      </c>
      <c r="W47" s="83"/>
      <c r="X47" s="83"/>
      <c r="Y47" s="55"/>
      <c r="Z47" s="259">
        <f t="shared" si="5"/>
        <v>0</v>
      </c>
      <c r="AA47" s="260"/>
      <c r="AB47" s="260"/>
      <c r="AC47" s="260"/>
      <c r="AD47" s="260"/>
      <c r="AE47" s="258"/>
      <c r="AF47" s="258"/>
      <c r="AG47" s="258"/>
      <c r="AH47" s="258"/>
      <c r="AI47" s="258"/>
      <c r="AJ47" s="258"/>
    </row>
    <row r="48" spans="1:36" ht="39.6" x14ac:dyDescent="0.3">
      <c r="A48" s="110" t="s">
        <v>144</v>
      </c>
      <c r="B48" s="99" t="s">
        <v>373</v>
      </c>
      <c r="C48" s="24"/>
      <c r="D48" s="24"/>
      <c r="E48" s="24"/>
      <c r="F48" s="24" t="s">
        <v>77</v>
      </c>
      <c r="G48" s="24"/>
      <c r="H48" s="109">
        <f>IF(C48&lt;&gt;"",'CBL Score Standard'!$D104,IF(D48&lt;&gt;"",SUM('CBL Score Standard'!$D104:$E104),IF(E48&lt;&gt;"",SUM('CBL Score Standard'!$D104:$F104),IF(F48&lt;&gt;"",SUM('CBL Score Standard'!$D104:$G104),IF(G48&lt;&gt;"",SUM('CBL Score Standard'!$D104:$H104,0))))))</f>
        <v>0.18837616284424796</v>
      </c>
      <c r="K48" s="338"/>
      <c r="L48" s="338"/>
      <c r="M48" s="104" t="s">
        <v>7</v>
      </c>
      <c r="N48" s="36" t="s">
        <v>53</v>
      </c>
      <c r="O48" s="87" t="s">
        <v>226</v>
      </c>
      <c r="P48" s="153">
        <v>43602</v>
      </c>
      <c r="Q48" s="154" t="s">
        <v>227</v>
      </c>
      <c r="R48" s="155" t="s">
        <v>228</v>
      </c>
      <c r="S48" s="166" t="s">
        <v>269</v>
      </c>
      <c r="T48" s="469"/>
      <c r="U48" s="467"/>
      <c r="V48" s="467" t="s">
        <v>719</v>
      </c>
      <c r="W48" s="83"/>
      <c r="X48" s="83"/>
      <c r="Y48" s="55"/>
      <c r="Z48" s="259">
        <f t="shared" si="5"/>
        <v>0</v>
      </c>
      <c r="AA48" s="260"/>
      <c r="AB48" s="260"/>
      <c r="AC48" s="260"/>
      <c r="AD48" s="260"/>
      <c r="AE48" s="258"/>
      <c r="AF48" s="258"/>
      <c r="AG48" s="258"/>
      <c r="AH48" s="258"/>
      <c r="AI48" s="258"/>
      <c r="AJ48" s="258"/>
    </row>
    <row r="49" spans="1:36" ht="27.6" x14ac:dyDescent="0.3">
      <c r="A49" s="110" t="s">
        <v>144</v>
      </c>
      <c r="B49" s="99" t="s">
        <v>452</v>
      </c>
      <c r="C49" s="24"/>
      <c r="D49" s="24"/>
      <c r="E49" s="1002" t="s">
        <v>77</v>
      </c>
      <c r="F49" s="1002"/>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9" t="s">
        <v>684</v>
      </c>
      <c r="P49" s="153">
        <v>43623</v>
      </c>
      <c r="Q49" s="154" t="s">
        <v>153</v>
      </c>
      <c r="R49" s="155" t="s">
        <v>156</v>
      </c>
      <c r="S49" s="166" t="s">
        <v>269</v>
      </c>
      <c r="T49" s="469"/>
      <c r="U49" s="471">
        <v>43623</v>
      </c>
      <c r="V49" s="467" t="s">
        <v>418</v>
      </c>
      <c r="W49" s="83"/>
      <c r="X49" s="83"/>
      <c r="Y49" s="55"/>
      <c r="Z49" s="259">
        <f t="shared" si="5"/>
        <v>0</v>
      </c>
      <c r="AA49" s="260"/>
      <c r="AB49" s="260"/>
      <c r="AC49" s="260"/>
      <c r="AD49" s="260"/>
      <c r="AE49" s="258"/>
      <c r="AF49" s="258"/>
      <c r="AG49" s="258"/>
      <c r="AH49" s="258"/>
      <c r="AI49" s="258"/>
      <c r="AJ49" s="258"/>
    </row>
    <row r="50" spans="1:36" ht="27.6" x14ac:dyDescent="0.3">
      <c r="A50" s="110" t="s">
        <v>144</v>
      </c>
      <c r="B50" s="99" t="s">
        <v>517</v>
      </c>
      <c r="C50" s="24"/>
      <c r="D50" s="24"/>
      <c r="E50" s="1002" t="s">
        <v>77</v>
      </c>
      <c r="F50" s="1002"/>
      <c r="G50" s="24"/>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9" t="s">
        <v>683</v>
      </c>
      <c r="P50" s="153">
        <v>43623</v>
      </c>
      <c r="Q50" s="154" t="s">
        <v>153</v>
      </c>
      <c r="R50" s="155" t="s">
        <v>156</v>
      </c>
      <c r="S50" s="166" t="s">
        <v>269</v>
      </c>
      <c r="T50" s="469" t="s">
        <v>72</v>
      </c>
      <c r="U50" s="471">
        <v>44008</v>
      </c>
      <c r="V50" s="467" t="s">
        <v>374</v>
      </c>
      <c r="W50" s="83"/>
      <c r="X50" s="83"/>
      <c r="Y50" s="55"/>
      <c r="Z50" s="259">
        <f t="shared" si="5"/>
        <v>0</v>
      </c>
      <c r="AA50" s="260"/>
      <c r="AB50" s="260"/>
      <c r="AC50" s="260"/>
      <c r="AD50" s="260"/>
      <c r="AE50" s="258"/>
      <c r="AF50" s="258"/>
      <c r="AG50" s="258"/>
      <c r="AH50" s="258"/>
      <c r="AI50" s="258"/>
      <c r="AJ50" s="258"/>
    </row>
    <row r="51" spans="1:36" x14ac:dyDescent="0.3">
      <c r="A51" s="110" t="s">
        <v>144</v>
      </c>
      <c r="B51" s="99" t="s">
        <v>661</v>
      </c>
      <c r="C51" s="24"/>
      <c r="D51" s="24"/>
      <c r="E51" s="24"/>
      <c r="F51" s="24" t="s">
        <v>77</v>
      </c>
      <c r="G51" s="24"/>
      <c r="H51" s="109">
        <f>IF(C51&lt;&gt;"",'CBL Score Standard'!$D107,IF(D51&lt;&gt;"",SUM('CBL Score Standard'!$D107:$E107),IF(E51&lt;&gt;"",SUM('CBL Score Standard'!$D107:$F107),IF(F51&lt;&gt;"",SUM('CBL Score Standard'!$D107:$G107),IF(G51&lt;&gt;"",SUM('CBL Score Standard'!$D107:$H107,0))))))</f>
        <v>0.18837616284424796</v>
      </c>
      <c r="K51" s="338"/>
      <c r="L51" s="338"/>
      <c r="M51" s="104" t="s">
        <v>7</v>
      </c>
      <c r="N51" s="36" t="s">
        <v>56</v>
      </c>
      <c r="O51" s="89" t="s">
        <v>67</v>
      </c>
      <c r="P51" s="153"/>
      <c r="Q51" s="154"/>
      <c r="R51" s="155"/>
      <c r="S51" s="157" t="s">
        <v>269</v>
      </c>
      <c r="T51" s="469"/>
      <c r="U51" s="467"/>
      <c r="V51" s="467" t="s">
        <v>374</v>
      </c>
      <c r="W51" s="83"/>
      <c r="X51" s="83"/>
      <c r="Y51" s="83"/>
      <c r="Z51" s="259">
        <f t="shared" si="5"/>
        <v>0.66666666666666663</v>
      </c>
      <c r="AA51" s="260">
        <v>43191</v>
      </c>
      <c r="AB51" s="260">
        <v>43435</v>
      </c>
      <c r="AC51" s="260"/>
      <c r="AD51" s="260"/>
      <c r="AE51" s="258"/>
      <c r="AF51" s="258"/>
      <c r="AG51" s="258"/>
      <c r="AH51" s="258"/>
      <c r="AI51" s="258"/>
      <c r="AJ51" s="258"/>
    </row>
    <row r="52" spans="1:36" x14ac:dyDescent="0.3">
      <c r="A52" s="110" t="s">
        <v>144</v>
      </c>
      <c r="B52" s="99" t="s">
        <v>662</v>
      </c>
      <c r="C52" s="117"/>
      <c r="D52" s="117"/>
      <c r="E52" s="1002" t="s">
        <v>77</v>
      </c>
      <c r="F52" s="1002"/>
      <c r="G52" s="24"/>
      <c r="H52" s="109">
        <f>IF(C52&lt;&gt;"",'CBL Score Standard'!$D108,IF(D52&lt;&gt;"",SUM('CBL Score Standard'!$D108:$E108),IF(E52&lt;&gt;"",SUM('CBL Score Standard'!$D108:$F108),IF(F52&lt;&gt;"",SUM('CBL Score Standard'!$D108:$G108),IF(G52&lt;&gt;"",SUM('CBL Score Standard'!$D108:$H108,0))))))</f>
        <v>0.16709956709956711</v>
      </c>
      <c r="K52" s="338"/>
      <c r="L52" s="338"/>
      <c r="M52" s="104" t="s">
        <v>7</v>
      </c>
      <c r="N52" s="36" t="s">
        <v>55</v>
      </c>
      <c r="O52" s="89" t="s">
        <v>1</v>
      </c>
      <c r="P52" s="153"/>
      <c r="Q52" s="154"/>
      <c r="R52" s="155"/>
      <c r="S52" s="157" t="s">
        <v>269</v>
      </c>
      <c r="T52" s="469" t="s">
        <v>72</v>
      </c>
      <c r="U52" s="470">
        <v>43763</v>
      </c>
      <c r="V52" s="472" t="s">
        <v>374</v>
      </c>
      <c r="W52" s="83"/>
      <c r="X52" s="83"/>
      <c r="Y52" s="83"/>
      <c r="Z52" s="259">
        <f t="shared" si="5"/>
        <v>0</v>
      </c>
      <c r="AA52" s="260"/>
      <c r="AB52" s="260"/>
      <c r="AC52" s="260"/>
      <c r="AD52" s="260"/>
      <c r="AE52" s="258"/>
      <c r="AF52" s="258"/>
      <c r="AG52" s="258"/>
      <c r="AH52" s="258"/>
      <c r="AI52" s="258"/>
      <c r="AJ52" s="258"/>
    </row>
    <row r="53" spans="1:36" ht="41.4" x14ac:dyDescent="0.3">
      <c r="A53" s="110" t="s">
        <v>144</v>
      </c>
      <c r="B53" s="99" t="s">
        <v>187</v>
      </c>
      <c r="C53" s="100"/>
      <c r="D53" s="24"/>
      <c r="E53" s="24"/>
      <c r="F53" s="24" t="s">
        <v>77</v>
      </c>
      <c r="G53" s="24"/>
      <c r="H53" s="109">
        <f>IF(C53&lt;&gt;"",'CBL Score Standard'!$D109,IF(D53&lt;&gt;"",SUM('CBL Score Standard'!$D109:$E109),IF(E53&lt;&gt;"",SUM('CBL Score Standard'!$D109:$F109),IF(F53&lt;&gt;"",SUM('CBL Score Standard'!$D109:$G109),IF(G53&lt;&gt;"",SUM('CBL Score Standard'!$D109:$H109,0))))))</f>
        <v>9.7467071935157037E-2</v>
      </c>
      <c r="K53" s="338"/>
      <c r="L53" s="338"/>
      <c r="M53" s="104" t="s">
        <v>7</v>
      </c>
      <c r="N53" s="36" t="s">
        <v>55</v>
      </c>
      <c r="O53" s="89" t="s">
        <v>419</v>
      </c>
      <c r="P53" s="152" t="s">
        <v>145</v>
      </c>
      <c r="Q53" s="154" t="s">
        <v>420</v>
      </c>
      <c r="R53" s="155" t="s">
        <v>420</v>
      </c>
      <c r="S53" s="166" t="s">
        <v>269</v>
      </c>
      <c r="T53" s="469" t="s">
        <v>72</v>
      </c>
      <c r="U53" s="467"/>
      <c r="V53" s="467" t="s">
        <v>374</v>
      </c>
      <c r="W53" s="83"/>
      <c r="X53" s="83"/>
      <c r="Y53" s="55"/>
      <c r="Z53" s="259">
        <f t="shared" si="5"/>
        <v>0.5</v>
      </c>
      <c r="AA53" s="260">
        <v>43617</v>
      </c>
      <c r="AB53" s="260">
        <v>43800</v>
      </c>
      <c r="AC53" s="260"/>
      <c r="AD53" s="260"/>
      <c r="AE53" s="258"/>
      <c r="AF53" s="258"/>
      <c r="AG53" s="258"/>
      <c r="AH53" s="258"/>
      <c r="AI53" s="258"/>
      <c r="AJ53" s="258"/>
    </row>
    <row r="54" spans="1:36" ht="26.4" x14ac:dyDescent="0.3">
      <c r="A54" s="110" t="s">
        <v>144</v>
      </c>
      <c r="B54" s="99" t="s">
        <v>188</v>
      </c>
      <c r="C54" s="100"/>
      <c r="D54" s="24"/>
      <c r="E54" s="24"/>
      <c r="F54" s="24" t="s">
        <v>77</v>
      </c>
      <c r="G54" s="24"/>
      <c r="H54" s="109">
        <f>IF(C54&lt;&gt;"",'CBL Score Standard'!$D110,IF(D54&lt;&gt;"",SUM('CBL Score Standard'!$D110:$E110),IF(E54&lt;&gt;"",SUM('CBL Score Standard'!$D110:$F110),IF(F54&lt;&gt;"",SUM('CBL Score Standard'!$D110:$G110),IF(G54&lt;&gt;"",SUM('CBL Score Standard'!$D110:$H110,0))))))</f>
        <v>9.7467071935157037E-2</v>
      </c>
      <c r="K54" s="338"/>
      <c r="L54" s="338"/>
      <c r="M54" s="104" t="s">
        <v>7</v>
      </c>
      <c r="N54" s="36" t="s">
        <v>56</v>
      </c>
      <c r="O54" s="89" t="s">
        <v>421</v>
      </c>
      <c r="P54" s="153">
        <v>43669</v>
      </c>
      <c r="Q54" s="154" t="s">
        <v>422</v>
      </c>
      <c r="R54" s="155" t="s">
        <v>423</v>
      </c>
      <c r="S54" s="166" t="s">
        <v>269</v>
      </c>
      <c r="T54" s="469" t="s">
        <v>72</v>
      </c>
      <c r="U54" s="471">
        <v>43669</v>
      </c>
      <c r="V54" s="467" t="s">
        <v>374</v>
      </c>
      <c r="W54" s="83"/>
      <c r="X54" s="83"/>
      <c r="Y54" s="41" t="s">
        <v>230</v>
      </c>
      <c r="Z54" s="259">
        <f t="shared" si="5"/>
        <v>0</v>
      </c>
      <c r="AA54" s="260"/>
      <c r="AB54" s="260"/>
      <c r="AC54" s="260"/>
      <c r="AD54" s="260"/>
      <c r="AE54" s="258"/>
      <c r="AF54" s="258"/>
      <c r="AG54" s="258"/>
      <c r="AH54" s="258"/>
      <c r="AI54" s="258"/>
      <c r="AJ54" s="258"/>
    </row>
    <row r="55" spans="1:36" customFormat="1" ht="27.6" x14ac:dyDescent="0.3">
      <c r="A55" s="110" t="s">
        <v>144</v>
      </c>
      <c r="B55" s="99" t="s">
        <v>189</v>
      </c>
      <c r="C55" s="100"/>
      <c r="D55" s="117"/>
      <c r="E55" s="1002" t="s">
        <v>77</v>
      </c>
      <c r="F55" s="1002"/>
      <c r="G55" s="24"/>
      <c r="H55" s="109">
        <f>IF(C55&lt;&gt;"",'CBL Score Standard'!$D111,IF(D55&lt;&gt;"",SUM('CBL Score Standard'!$D111:$E111),IF(E55&lt;&gt;"",SUM('CBL Score Standard'!$D111:$F111),IF(F55&lt;&gt;"",SUM('CBL Score Standard'!$D111:$G111),IF(G55&lt;&gt;"",SUM('CBL Score Standard'!$D111:$H111,0))))))</f>
        <v>3.8095238095238092E-2</v>
      </c>
      <c r="K55" s="339"/>
      <c r="L55" s="339"/>
      <c r="M55" s="104" t="s">
        <v>7</v>
      </c>
      <c r="N55" s="36" t="s">
        <v>54</v>
      </c>
      <c r="O55" s="89" t="s">
        <v>231</v>
      </c>
      <c r="P55" s="153">
        <v>43610</v>
      </c>
      <c r="Q55" s="152" t="s">
        <v>164</v>
      </c>
      <c r="R55" s="79" t="s">
        <v>165</v>
      </c>
      <c r="S55" s="76" t="s">
        <v>269</v>
      </c>
      <c r="T55" s="467" t="s">
        <v>72</v>
      </c>
      <c r="U55" s="467"/>
      <c r="V55" s="467" t="s">
        <v>374</v>
      </c>
      <c r="W55" s="83"/>
      <c r="X55" s="83"/>
      <c r="Y55" s="49" t="s">
        <v>232</v>
      </c>
      <c r="Z55" s="259">
        <f t="shared" si="5"/>
        <v>0</v>
      </c>
      <c r="AA55" s="260"/>
      <c r="AB55" s="260"/>
      <c r="AC55" s="260"/>
      <c r="AD55" s="260"/>
      <c r="AE55" s="258"/>
      <c r="AF55" s="258"/>
      <c r="AG55" s="258"/>
      <c r="AH55" s="258"/>
      <c r="AI55" s="258"/>
      <c r="AJ55" s="258"/>
    </row>
    <row r="56" spans="1:36" customFormat="1" x14ac:dyDescent="0.3">
      <c r="A56" s="110" t="s">
        <v>144</v>
      </c>
      <c r="B56" s="99" t="s">
        <v>190</v>
      </c>
      <c r="C56" s="100"/>
      <c r="D56" s="117"/>
      <c r="E56" s="1002" t="s">
        <v>77</v>
      </c>
      <c r="F56" s="1002"/>
      <c r="G56" s="24"/>
      <c r="H56" s="109">
        <f>IF(C56&lt;&gt;"",'CBL Score Standard'!$D112,IF(D56&lt;&gt;"",SUM('CBL Score Standard'!$D112:$E112),IF(E56&lt;&gt;"",SUM('CBL Score Standard'!$D112:$F112),IF(F56&lt;&gt;"",SUM('CBL Score Standard'!$D112:$G112),IF(G56&lt;&gt;"",SUM('CBL Score Standard'!$D112:$H112,0))))))</f>
        <v>3.8095238095238092E-2</v>
      </c>
      <c r="K56" s="3"/>
      <c r="L56" s="3"/>
      <c r="M56" s="3"/>
      <c r="N56" s="92"/>
      <c r="O56" s="3"/>
      <c r="P56" s="3"/>
      <c r="Q56" s="3"/>
      <c r="R56" s="3"/>
      <c r="S56" s="78"/>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1002" t="s">
        <v>77</v>
      </c>
      <c r="F57" s="1002"/>
      <c r="G57" s="24"/>
      <c r="H57" s="10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32"/>
      <c r="F58" s="24" t="s">
        <v>77</v>
      </c>
      <c r="G58" s="24"/>
      <c r="H58" s="109">
        <f>IF(C58&lt;&gt;"",'CBL Score Standard'!$D114,IF(D58&lt;&gt;"",SUM('CBL Score Standard'!$D114:$E114),IF(E58&lt;&gt;"",SUM('CBL Score Standard'!$D114:$F114),IF(F58&lt;&gt;"",SUM('CBL Score Standard'!$D114:$G114),IF(G58&lt;&gt;"",SUM('CBL Score Standard'!$D114:$H114,0))))))</f>
        <v>4.9848024316109421E-2</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002" t="s">
        <v>77</v>
      </c>
      <c r="F59" s="1002"/>
      <c r="G59" s="24"/>
      <c r="H59" s="109">
        <f>IF(C59&lt;&gt;"",'CBL Score Standard'!$D115,IF(D59&lt;&gt;"",SUM('CBL Score Standard'!$D115:$E115),IF(E59&lt;&gt;"",SUM('CBL Score Standard'!$D115:$F115),IF(F59&lt;&gt;"",SUM('CBL Score Standard'!$D115:$G115),IF(G59&lt;&gt;"",SUM('CBL Score Standard'!$D115:$H115,0))))))</f>
        <v>1.4285714285714285E-2</v>
      </c>
      <c r="K59" s="1197"/>
      <c r="L59" s="1197"/>
      <c r="M59" s="1183"/>
      <c r="N59" s="1185"/>
      <c r="O59" s="1185"/>
      <c r="P59" s="148" t="s">
        <v>141</v>
      </c>
      <c r="Q59" s="144"/>
      <c r="R59" s="144"/>
      <c r="S59" s="1210"/>
      <c r="T59" s="1191"/>
      <c r="U59" s="1191"/>
      <c r="V59" s="119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30" t="s">
        <v>77</v>
      </c>
      <c r="F60" s="24"/>
      <c r="G60" s="24"/>
      <c r="H60" s="109">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166" t="s">
        <v>269</v>
      </c>
      <c r="T60" s="474" t="s">
        <v>72</v>
      </c>
      <c r="U60" s="473"/>
      <c r="V60" s="473"/>
      <c r="W60" s="83"/>
      <c r="X60" s="83"/>
      <c r="Y60" s="55"/>
      <c r="Z60" s="259">
        <f t="shared" ref="Z60:Z67" si="6">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166" t="s">
        <v>269</v>
      </c>
      <c r="T61" s="474" t="s">
        <v>72</v>
      </c>
      <c r="U61" s="473"/>
      <c r="V61" s="473"/>
      <c r="W61" s="83"/>
      <c r="X61" s="83"/>
      <c r="Y61" s="55"/>
      <c r="Z61" s="259">
        <f t="shared" si="6"/>
        <v>0</v>
      </c>
      <c r="AA61" s="260"/>
      <c r="AB61" s="260"/>
      <c r="AC61" s="260"/>
      <c r="AD61" s="260"/>
      <c r="AE61" s="258"/>
      <c r="AF61" s="258"/>
      <c r="AG61" s="258"/>
      <c r="AH61" s="258"/>
      <c r="AI61" s="258"/>
      <c r="AJ61" s="258"/>
    </row>
    <row r="62" spans="1:36" x14ac:dyDescent="0.3">
      <c r="A62" s="110" t="s">
        <v>56</v>
      </c>
      <c r="B62" s="99" t="s">
        <v>67</v>
      </c>
      <c r="C62" s="100"/>
      <c r="D62" s="100"/>
      <c r="E62" s="1002" t="s">
        <v>77</v>
      </c>
      <c r="F62" s="1002"/>
      <c r="G62" s="24"/>
      <c r="H62" s="109">
        <f>IF(C62&lt;&gt;"",'CBL Score Standard'!$D118,IF(D62&lt;&gt;"",SUM('CBL Score Standard'!$D118:$E118),IF(E62&lt;&gt;"",SUM('CBL Score Standard'!$D118:$F118),IF(F62&lt;&gt;"",SUM('CBL Score Standard'!$D118:$G118),IF(G62&lt;&gt;"",SUM('CBL Score Standard'!$D118:$H118,0))))))</f>
        <v>2.8571428571428571E-2</v>
      </c>
      <c r="K62" s="1207"/>
      <c r="L62" s="1207"/>
      <c r="M62" s="104" t="s">
        <v>8</v>
      </c>
      <c r="N62" s="36" t="s">
        <v>56</v>
      </c>
      <c r="O62" s="38" t="s">
        <v>237</v>
      </c>
      <c r="P62" s="58"/>
      <c r="Q62" s="56"/>
      <c r="R62" s="59"/>
      <c r="S62" s="166" t="s">
        <v>269</v>
      </c>
      <c r="T62" s="474" t="s">
        <v>72</v>
      </c>
      <c r="U62" s="473"/>
      <c r="V62" s="473"/>
      <c r="W62" s="83"/>
      <c r="X62" s="83"/>
      <c r="Y62" s="55"/>
      <c r="Z62" s="259">
        <f t="shared" si="6"/>
        <v>0</v>
      </c>
      <c r="AA62" s="260"/>
      <c r="AB62" s="260"/>
      <c r="AC62" s="260"/>
      <c r="AD62" s="260"/>
      <c r="AE62" s="258"/>
      <c r="AF62" s="258"/>
      <c r="AG62" s="258"/>
      <c r="AH62" s="258"/>
      <c r="AI62" s="258"/>
      <c r="AJ62" s="258"/>
    </row>
    <row r="63" spans="1:36" ht="15" thickBot="1" x14ac:dyDescent="0.35">
      <c r="A63" s="111" t="s">
        <v>55</v>
      </c>
      <c r="B63" s="99" t="s">
        <v>1</v>
      </c>
      <c r="C63" s="100"/>
      <c r="D63" s="100"/>
      <c r="E63" s="1002" t="s">
        <v>77</v>
      </c>
      <c r="F63" s="1002"/>
      <c r="G63" s="24"/>
      <c r="H63" s="109">
        <f>IF(C63&lt;&gt;"",'CBL Score Standard'!$D119,IF(D63&lt;&gt;"",SUM('CBL Score Standard'!$D119:$E119),IF(E63&lt;&gt;"",SUM('CBL Score Standard'!$D119:$F119),IF(F63&lt;&gt;"",SUM('CBL Score Standard'!$D119:$G119),IF(G63&lt;&gt;"",SUM('CBL Score Standard'!$D119:$H119,0))))))</f>
        <v>2.8571428571428571E-2</v>
      </c>
      <c r="K63" s="1207"/>
      <c r="L63" s="1207"/>
      <c r="M63" s="104" t="s">
        <v>8</v>
      </c>
      <c r="N63" s="36" t="s">
        <v>55</v>
      </c>
      <c r="O63" s="38" t="s">
        <v>238</v>
      </c>
      <c r="P63" s="58"/>
      <c r="Q63" s="56"/>
      <c r="R63" s="59"/>
      <c r="S63" s="166" t="s">
        <v>269</v>
      </c>
      <c r="T63" s="474"/>
      <c r="U63" s="473"/>
      <c r="V63" s="473" t="s">
        <v>719</v>
      </c>
      <c r="W63" s="83"/>
      <c r="X63" s="83"/>
      <c r="Y63" s="55"/>
      <c r="Z63" s="259">
        <f t="shared" si="6"/>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3.3375886524822693</v>
      </c>
      <c r="K64" s="1207"/>
      <c r="L64" s="1207"/>
      <c r="M64" s="104" t="s">
        <v>8</v>
      </c>
      <c r="N64" s="57" t="s">
        <v>53</v>
      </c>
      <c r="O64" s="38" t="s">
        <v>239</v>
      </c>
      <c r="P64" s="58"/>
      <c r="Q64" s="56"/>
      <c r="R64" s="59"/>
      <c r="S64" s="166" t="s">
        <v>269</v>
      </c>
      <c r="T64" s="474"/>
      <c r="U64" s="473"/>
      <c r="V64" s="473" t="s">
        <v>719</v>
      </c>
      <c r="W64" s="83"/>
      <c r="X64" s="83"/>
      <c r="Y64" s="55"/>
      <c r="Z64" s="259">
        <f t="shared" si="6"/>
        <v>0</v>
      </c>
      <c r="AA64" s="260"/>
      <c r="AB64" s="260"/>
      <c r="AC64" s="260"/>
      <c r="AD64" s="260"/>
      <c r="AE64" s="258"/>
      <c r="AF64" s="258"/>
      <c r="AG64" s="258"/>
      <c r="AH64" s="258"/>
      <c r="AI64" s="258"/>
      <c r="AJ64" s="258"/>
    </row>
    <row r="65" spans="1:36" ht="28.2" thickBot="1" x14ac:dyDescent="0.35">
      <c r="A65" s="112" t="s">
        <v>83</v>
      </c>
      <c r="B65" s="113"/>
      <c r="C65" s="134">
        <v>1</v>
      </c>
      <c r="D65" s="134">
        <v>1</v>
      </c>
      <c r="E65" s="134">
        <v>1</v>
      </c>
      <c r="F65" s="134">
        <v>0.76595744680851063</v>
      </c>
      <c r="G65" s="134">
        <v>0</v>
      </c>
      <c r="H65" s="114">
        <v>1</v>
      </c>
      <c r="K65" s="1207"/>
      <c r="L65" s="1207"/>
      <c r="M65" s="104" t="s">
        <v>8</v>
      </c>
      <c r="N65" s="57" t="s">
        <v>59</v>
      </c>
      <c r="O65" s="38" t="s">
        <v>240</v>
      </c>
      <c r="P65" s="58"/>
      <c r="Q65" s="56"/>
      <c r="R65" s="59"/>
      <c r="S65" s="76" t="s">
        <v>269</v>
      </c>
      <c r="T65" s="473"/>
      <c r="U65" s="473"/>
      <c r="V65" s="473" t="s">
        <v>719</v>
      </c>
      <c r="W65" s="83"/>
      <c r="X65" s="83"/>
      <c r="Y65" s="55"/>
      <c r="Z65" s="259">
        <f t="shared" si="6"/>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3</v>
      </c>
      <c r="K66" s="1207"/>
      <c r="L66" s="1207"/>
      <c r="M66" s="104" t="s">
        <v>8</v>
      </c>
      <c r="N66" s="57" t="s">
        <v>55</v>
      </c>
      <c r="O66" s="38" t="s">
        <v>515</v>
      </c>
      <c r="P66" s="58"/>
      <c r="Q66" s="56"/>
      <c r="R66" s="59"/>
      <c r="S66" s="76" t="s">
        <v>269</v>
      </c>
      <c r="T66" s="473"/>
      <c r="U66" s="473"/>
      <c r="V66" s="473" t="s">
        <v>719</v>
      </c>
      <c r="W66" s="83"/>
      <c r="X66" s="83"/>
      <c r="Y66" s="55"/>
      <c r="Z66" s="259">
        <f t="shared" si="6"/>
        <v>0</v>
      </c>
      <c r="AA66" s="260"/>
      <c r="AB66" s="260"/>
      <c r="AC66" s="260"/>
      <c r="AD66" s="260"/>
      <c r="AE66" s="258"/>
      <c r="AF66" s="258"/>
      <c r="AG66" s="258"/>
      <c r="AH66" s="258"/>
      <c r="AI66" s="258"/>
      <c r="AJ66" s="258"/>
    </row>
    <row r="67" spans="1:36" ht="27.6" x14ac:dyDescent="0.3">
      <c r="C67" s="135"/>
      <c r="D67" s="135"/>
      <c r="E67" s="135"/>
      <c r="F67" s="135"/>
      <c r="G67" s="135"/>
      <c r="K67" s="1208"/>
      <c r="L67" s="1208"/>
      <c r="M67" s="104" t="s">
        <v>8</v>
      </c>
      <c r="N67" s="57" t="s">
        <v>149</v>
      </c>
      <c r="O67" s="38" t="s">
        <v>370</v>
      </c>
      <c r="P67" s="154" t="s">
        <v>145</v>
      </c>
      <c r="Q67" s="152" t="s">
        <v>217</v>
      </c>
      <c r="R67" s="79" t="s">
        <v>241</v>
      </c>
      <c r="S67" s="76" t="s">
        <v>269</v>
      </c>
      <c r="T67" s="473"/>
      <c r="U67" s="473"/>
      <c r="V67" s="473" t="s">
        <v>719</v>
      </c>
      <c r="W67" s="83" t="s">
        <v>377</v>
      </c>
      <c r="X67" s="83"/>
      <c r="Y67" s="46" t="s">
        <v>242</v>
      </c>
      <c r="Z67" s="259">
        <f t="shared" si="6"/>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78"/>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19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76"/>
      <c r="T72" s="83"/>
      <c r="U72" s="83"/>
      <c r="V72" s="83" t="str">
        <f>IF(AND(W72="Y",X72="Y"),"Passed",IF(T72="M","Passed", ""))</f>
        <v/>
      </c>
      <c r="W72" s="83"/>
      <c r="X72" s="83"/>
      <c r="Y72" s="63"/>
      <c r="Z72" s="259">
        <f t="shared" ref="Z72:Z75" si="7">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76"/>
      <c r="T73" s="83"/>
      <c r="U73" s="83"/>
      <c r="V73" s="83" t="str">
        <f>IF(AND(W73="Y",X73="Y"),"Passed",IF(T73="M","Passed", ""))</f>
        <v/>
      </c>
      <c r="W73" s="83"/>
      <c r="X73" s="83"/>
      <c r="Y73" s="63"/>
      <c r="Z73" s="259">
        <f t="shared" si="7"/>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76"/>
      <c r="T74" s="83"/>
      <c r="U74" s="83"/>
      <c r="V74" s="83" t="str">
        <f>IF(AND(W74="Y",X74="Y"),"Passed",IF(T74="M","Passed", ""))</f>
        <v/>
      </c>
      <c r="W74" s="83"/>
      <c r="X74" s="83"/>
      <c r="Y74" s="63"/>
      <c r="Z74" s="259">
        <f t="shared" si="7"/>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76"/>
      <c r="T75" s="83"/>
      <c r="U75" s="83"/>
      <c r="V75" s="83" t="str">
        <f>IF(AND(W75="Y",X75="Y"),"Passed",IF(T75="M","Passed", ""))</f>
        <v/>
      </c>
      <c r="W75" s="83"/>
      <c r="X75" s="83"/>
      <c r="Y75" s="63"/>
      <c r="Z75" s="259">
        <f t="shared" si="7"/>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78"/>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78"/>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78"/>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78"/>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A70"/>
  <customSheetViews>
    <customSheetView guid="{3F51B73C-8999-4BDD-B7BB-CFA8C5D5F118}" showGridLines="0" fitToPage="1" showAutoFilter="1" hiddenColumns="1" topLeftCell="C1">
      <selection activeCell="K1" sqref="K1:AN1048576"/>
      <pageMargins left="0.25" right="0" top="0.25" bottom="0.25" header="0.3" footer="0"/>
      <pageSetup paperSize="9" scale="36" fitToHeight="0" orientation="landscape" r:id="rId1"/>
      <autoFilter ref="A3:AA70"/>
    </customSheetView>
    <customSheetView guid="{61959E49-C4BC-41CB-B0BE-7EDA73DE356A}" showGridLines="0" fitToPage="1" showAutoFilter="1" hiddenColumns="1" topLeftCell="F49">
      <selection activeCell="V54" sqref="V54"/>
      <pageMargins left="0.25" right="0" top="0.25" bottom="0.25" header="0.3" footer="0"/>
      <pageSetup paperSize="9" scale="36" fitToHeight="0" orientation="landscape" r:id="rId2"/>
      <autoFilter ref="A3:AB70"/>
    </customSheetView>
    <customSheetView guid="{9F775BAE-2403-40FE-95E3-B0411D9A7170}" showGridLines="0" fitToPage="1" showAutoFilter="1" hiddenColumns="1" topLeftCell="A61">
      <selection activeCell="C8" sqref="C8:G67"/>
      <pageMargins left="0.25" right="0" top="0.25" bottom="0.25" header="0.3" footer="0"/>
      <pageSetup paperSize="9" scale="36" fitToHeight="0" orientation="landscape" r:id="rId3"/>
      <autoFilter ref="A3:AB70"/>
    </customSheetView>
    <customSheetView guid="{B9E7682A-072E-4CF9-AE10-B3ED27CB27F8}" showGridLines="0" fitToPage="1" showAutoFilter="1" hiddenColumns="1" topLeftCell="A61">
      <selection activeCell="C8" sqref="C8:G67"/>
      <pageMargins left="0.25" right="0" top="0.25" bottom="0.25" header="0.3" footer="0"/>
      <pageSetup paperSize="9" scale="36" fitToHeight="0" orientation="landscape" r:id="rId4"/>
      <autoFilter ref="A3:AB70"/>
    </customSheetView>
    <customSheetView guid="{040B64FF-F135-4C7F-9498-A8399C10673D}" showGridLines="0" fitToPage="1" showAutoFilter="1" hiddenColumns="1" topLeftCell="C1">
      <selection activeCell="K1" sqref="K1:AN1048576"/>
      <pageMargins left="0.25" right="0" top="0.25" bottom="0.25" header="0.3" footer="0"/>
      <pageSetup paperSize="9" scale="36" fitToHeight="0" orientation="landscape" r:id="rId5"/>
      <autoFilter ref="A3:AA70"/>
    </customSheetView>
    <customSheetView guid="{6D9FC8F7-6352-4BF1-890A-27BF36FADC03}" showGridLines="0" fitToPage="1" showAutoFilter="1" hiddenColumns="1" topLeftCell="C1">
      <selection activeCell="K1" sqref="K1:AN1048576"/>
      <pageMargins left="0.25" right="0" top="0.25" bottom="0.25" header="0.3" footer="0"/>
      <pageSetup paperSize="9" scale="36" fitToHeight="0" orientation="landscape" r:id="rId6"/>
      <autoFilter ref="A3:AA70"/>
    </customSheetView>
  </customSheetViews>
  <mergeCells count="91">
    <mergeCell ref="AI70:AJ70"/>
    <mergeCell ref="AI38:AJ38"/>
    <mergeCell ref="Z58:Z59"/>
    <mergeCell ref="AA58:AB58"/>
    <mergeCell ref="AC58:AD58"/>
    <mergeCell ref="AE58:AF58"/>
    <mergeCell ref="AG58:AH58"/>
    <mergeCell ref="AI58:AJ58"/>
    <mergeCell ref="Z38:Z39"/>
    <mergeCell ref="AA38:AB38"/>
    <mergeCell ref="AC38:AD38"/>
    <mergeCell ref="AE38:AF38"/>
    <mergeCell ref="AG38:AH38"/>
    <mergeCell ref="AG70:AH70"/>
    <mergeCell ref="AI2:AJ2"/>
    <mergeCell ref="Z17:Z18"/>
    <mergeCell ref="AA17:AB17"/>
    <mergeCell ref="AC17:AD17"/>
    <mergeCell ref="AE17:AF17"/>
    <mergeCell ref="AG17:AH17"/>
    <mergeCell ref="AI17:AJ17"/>
    <mergeCell ref="Z2:Z3"/>
    <mergeCell ref="AA2:AB2"/>
    <mergeCell ref="AC2:AD2"/>
    <mergeCell ref="AE2:AF2"/>
    <mergeCell ref="AG2:AH2"/>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M58:M59"/>
    <mergeCell ref="N58:N59"/>
    <mergeCell ref="O58:O59"/>
    <mergeCell ref="S58:S59"/>
    <mergeCell ref="T58:T59"/>
    <mergeCell ref="U58:U59"/>
    <mergeCell ref="V58:V59"/>
    <mergeCell ref="Y58:Y59"/>
    <mergeCell ref="V17:V18"/>
    <mergeCell ref="Y17:Y18"/>
    <mergeCell ref="K37:Y37"/>
    <mergeCell ref="K38:K39"/>
    <mergeCell ref="L38:L39"/>
    <mergeCell ref="M38:M39"/>
    <mergeCell ref="N38:N39"/>
    <mergeCell ref="O38:O39"/>
    <mergeCell ref="S38:S39"/>
    <mergeCell ref="T38:T39"/>
    <mergeCell ref="U38:U39"/>
    <mergeCell ref="V38:V39"/>
    <mergeCell ref="Y38:Y39"/>
    <mergeCell ref="N17:N18"/>
    <mergeCell ref="O17:O18"/>
    <mergeCell ref="S17:S18"/>
    <mergeCell ref="K1:Y1"/>
    <mergeCell ref="K2:K3"/>
    <mergeCell ref="L2:L3"/>
    <mergeCell ref="M2:M3"/>
    <mergeCell ref="N2:N3"/>
    <mergeCell ref="O2:O3"/>
    <mergeCell ref="S2:S3"/>
    <mergeCell ref="T2:T3"/>
    <mergeCell ref="U2:U3"/>
    <mergeCell ref="V2:V3"/>
    <mergeCell ref="Y2:Y3"/>
    <mergeCell ref="A1:H1"/>
    <mergeCell ref="Z70:Z71"/>
    <mergeCell ref="AA70:AB70"/>
    <mergeCell ref="AC70:AD70"/>
    <mergeCell ref="AE70:AF70"/>
    <mergeCell ref="A64:G64"/>
    <mergeCell ref="A66:G66"/>
    <mergeCell ref="K60:K67"/>
    <mergeCell ref="L60:L67"/>
    <mergeCell ref="Y4:Y5"/>
    <mergeCell ref="K16:Y16"/>
    <mergeCell ref="K17:K18"/>
    <mergeCell ref="L17:L18"/>
    <mergeCell ref="M17:M18"/>
    <mergeCell ref="T17:T18"/>
    <mergeCell ref="U17:U18"/>
  </mergeCells>
  <conditionalFormatting sqref="C7:H7">
    <cfRule type="containsText" dxfId="1365" priority="37" operator="containsText" text="N/A">
      <formula>NOT(ISERROR(SEARCH("N/A",C7)))</formula>
    </cfRule>
    <cfRule type="containsText" dxfId="1364" priority="38" operator="containsText" text="Blank">
      <formula>NOT(ISERROR(SEARCH("Blank",C7)))</formula>
    </cfRule>
    <cfRule type="containsText" dxfId="1363" priority="39" operator="containsText" text="M">
      <formula>NOT(ISERROR(SEARCH("M",C7)))</formula>
    </cfRule>
  </conditionalFormatting>
  <conditionalFormatting sqref="E13">
    <cfRule type="containsText" dxfId="1362" priority="15" operator="containsText" text="N/A">
      <formula>NOT(ISERROR(SEARCH("N/A",E13)))</formula>
    </cfRule>
    <cfRule type="containsText" dxfId="1361" priority="16" operator="containsText" text="O">
      <formula>NOT(ISERROR(SEARCH("O",E13)))</formula>
    </cfRule>
    <cfRule type="containsText" dxfId="1360" priority="17" operator="containsText" text="M">
      <formula>NOT(ISERROR(SEARCH("M",E13)))</formula>
    </cfRule>
  </conditionalFormatting>
  <conditionalFormatting sqref="C46:G46">
    <cfRule type="containsText" dxfId="1359" priority="24" operator="containsText" text="O">
      <formula>NOT(ISERROR(SEARCH("O",C46)))</formula>
    </cfRule>
  </conditionalFormatting>
  <conditionalFormatting sqref="C46:G46">
    <cfRule type="containsText" dxfId="1358" priority="21" operator="containsText" text="N/A">
      <formula>NOT(ISERROR(SEARCH("N/A",C46)))</formula>
    </cfRule>
    <cfRule type="containsText" dxfId="1357" priority="22" operator="containsText" text="Blank">
      <formula>NOT(ISERROR(SEARCH("Blank",C46)))</formula>
    </cfRule>
    <cfRule type="containsText" dxfId="1356" priority="23" operator="containsText" text="M">
      <formula>NOT(ISERROR(SEARCH("M",C46)))</formula>
    </cfRule>
  </conditionalFormatting>
  <conditionalFormatting sqref="E12">
    <cfRule type="containsText" dxfId="1355" priority="18" operator="containsText" text="N/A">
      <formula>NOT(ISERROR(SEARCH("N/A",E12)))</formula>
    </cfRule>
    <cfRule type="containsText" dxfId="1354" priority="19" operator="containsText" text="O">
      <formula>NOT(ISERROR(SEARCH("O",E12)))</formula>
    </cfRule>
    <cfRule type="containsText" dxfId="1353" priority="20" operator="containsText" text="M">
      <formula>NOT(ISERROR(SEARCH("M",E12)))</formula>
    </cfRule>
  </conditionalFormatting>
  <conditionalFormatting sqref="Z4 Z51:Z55 Z40:Z43 Z45:Z49 Z19:Z35">
    <cfRule type="cellIs" dxfId="1352" priority="6" operator="greaterThan">
      <formula>0</formula>
    </cfRule>
  </conditionalFormatting>
  <conditionalFormatting sqref="Z5:Z14">
    <cfRule type="cellIs" dxfId="1351" priority="5" operator="greaterThan">
      <formula>0</formula>
    </cfRule>
  </conditionalFormatting>
  <conditionalFormatting sqref="Z60:Z67">
    <cfRule type="cellIs" dxfId="1350" priority="4" operator="greaterThan">
      <formula>0</formula>
    </cfRule>
  </conditionalFormatting>
  <conditionalFormatting sqref="Z72:Z75">
    <cfRule type="cellIs" dxfId="1349" priority="3" operator="greaterThan">
      <formula>0</formula>
    </cfRule>
  </conditionalFormatting>
  <conditionalFormatting sqref="Z50">
    <cfRule type="cellIs" dxfId="1348" priority="2" operator="greaterThan">
      <formula>0</formula>
    </cfRule>
  </conditionalFormatting>
  <conditionalFormatting sqref="Z44">
    <cfRule type="cellIs" dxfId="1347"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V1:V79">
      <formula1>"Passed, Failed, N/A"</formula1>
    </dataValidation>
    <dataValidation type="list" allowBlank="1" showInputMessage="1" showErrorMessage="1" sqref="W1:W79">
      <formula1>"Y, N"</formula1>
    </dataValidation>
  </dataValidations>
  <hyperlinks>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s>
  <pageMargins left="0.25" right="0" top="0.25" bottom="0.25" header="0.3" footer="0"/>
  <pageSetup paperSize="9" scale="36" fitToHeight="0" orientation="landscape" r:id="rId23"/>
  <drawing r:id="rId24"/>
  <legacyDrawing r:id="rId25"/>
  <controls>
    <mc:AlternateContent xmlns:mc="http://schemas.openxmlformats.org/markup-compatibility/2006">
      <mc:Choice Requires="x14">
        <control shapeId="11273" r:id="rId26" name="CommandButton1">
          <controlPr defaultSize="0" autoLine="0" r:id="rId27">
            <anchor moveWithCells="1">
              <from>
                <xdr:col>8</xdr:col>
                <xdr:colOff>137160</xdr:colOff>
                <xdr:row>70</xdr:row>
                <xdr:rowOff>0</xdr:rowOff>
              </from>
              <to>
                <xdr:col>9</xdr:col>
                <xdr:colOff>426720</xdr:colOff>
                <xdr:row>70</xdr:row>
                <xdr:rowOff>350520</xdr:rowOff>
              </to>
            </anchor>
          </controlPr>
        </control>
      </mc:Choice>
      <mc:Fallback>
        <control shapeId="11273" r:id="rId26" name="CommandButton1"/>
      </mc:Fallback>
    </mc:AlternateContent>
    <mc:AlternateContent xmlns:mc="http://schemas.openxmlformats.org/markup-compatibility/2006">
      <mc:Choice Requires="x14">
        <control shapeId="11274" r:id="rId28" name="CommandButton2">
          <controlPr defaultSize="0" autoLine="0" r:id="rId29">
            <anchor moveWithCells="1">
              <from>
                <xdr:col>8</xdr:col>
                <xdr:colOff>205740</xdr:colOff>
                <xdr:row>70</xdr:row>
                <xdr:rowOff>0</xdr:rowOff>
              </from>
              <to>
                <xdr:col>9</xdr:col>
                <xdr:colOff>525780</xdr:colOff>
                <xdr:row>70</xdr:row>
                <xdr:rowOff>449580</xdr:rowOff>
              </to>
            </anchor>
          </controlPr>
        </control>
      </mc:Choice>
      <mc:Fallback>
        <control shapeId="11274" r:id="rId28" name="CommandButton2"/>
      </mc:Fallback>
    </mc:AlternateContent>
  </controls>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7">
    <tabColor theme="5"/>
  </sheetPr>
  <dimension ref="A1:AN196"/>
  <sheetViews>
    <sheetView showGridLines="0" topLeftCell="A22" zoomScale="85" zoomScaleNormal="85" workbookViewId="0">
      <selection activeCell="D68" sqref="D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37" customWidth="1"/>
    <col min="20" max="20" width="7.5546875" customWidth="1"/>
    <col min="21" max="21" width="11" bestFit="1" customWidth="1"/>
    <col min="22" max="22" width="10.44140625" bestFit="1" customWidth="1"/>
    <col min="23" max="23" width="12.44140625" customWidth="1"/>
    <col min="24" max="24" width="15.109375" customWidth="1"/>
    <col min="25" max="25" width="36.5546875" customWidth="1"/>
    <col min="41" max="16384" width="9.109375" style="3"/>
  </cols>
  <sheetData>
    <row r="1" spans="1:36" ht="12.75" customHeight="1" x14ac:dyDescent="0.45">
      <c r="A1" s="1188" t="s">
        <v>82</v>
      </c>
      <c r="B1" s="1189"/>
      <c r="C1" s="1189"/>
      <c r="D1" s="1189"/>
      <c r="E1" s="1189"/>
      <c r="F1" s="1189"/>
      <c r="G1" s="1189"/>
      <c r="H1" s="1189"/>
      <c r="K1" s="3"/>
      <c r="L1" s="3"/>
      <c r="M1" s="3"/>
      <c r="N1" s="92"/>
      <c r="O1" s="3"/>
      <c r="P1" s="3"/>
      <c r="Q1" s="3"/>
      <c r="R1" s="3"/>
      <c r="S1" s="3"/>
      <c r="T1" s="78"/>
      <c r="U1" s="78"/>
      <c r="V1" s="78"/>
      <c r="W1" s="78"/>
      <c r="X1" s="78"/>
      <c r="Y1" s="3"/>
      <c r="Z1" s="263"/>
      <c r="AA1" s="330"/>
      <c r="AB1" s="330"/>
      <c r="AC1" s="330"/>
      <c r="AD1" s="330"/>
      <c r="AE1" s="330"/>
      <c r="AF1" s="330"/>
      <c r="AG1" s="330"/>
      <c r="AH1" s="330"/>
      <c r="AI1" s="330"/>
      <c r="AJ1" s="330"/>
    </row>
    <row r="2" spans="1:36" ht="41.4" x14ac:dyDescent="0.3">
      <c r="A2" s="98" t="s">
        <v>367</v>
      </c>
      <c r="B2" s="119" t="s">
        <v>389</v>
      </c>
      <c r="K2" s="1209" t="s">
        <v>133</v>
      </c>
      <c r="L2" s="1209" t="s">
        <v>91</v>
      </c>
      <c r="M2" s="1182" t="s">
        <v>75</v>
      </c>
      <c r="N2" s="1190" t="s">
        <v>134</v>
      </c>
      <c r="O2" s="1209" t="s">
        <v>135</v>
      </c>
      <c r="P2" s="143" t="s">
        <v>136</v>
      </c>
      <c r="Q2" s="143" t="s">
        <v>137</v>
      </c>
      <c r="R2" s="143" t="s">
        <v>138</v>
      </c>
      <c r="S2" s="1210" t="s">
        <v>139</v>
      </c>
      <c r="T2" s="1191" t="s">
        <v>344</v>
      </c>
      <c r="U2" s="1191" t="s">
        <v>342</v>
      </c>
      <c r="V2" s="1191"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43598</v>
      </c>
      <c r="C3" s="3"/>
      <c r="D3" s="3"/>
      <c r="E3" s="3"/>
      <c r="F3" s="3"/>
      <c r="G3" s="3"/>
      <c r="H3" s="3"/>
      <c r="K3" s="1197"/>
      <c r="L3" s="1197"/>
      <c r="M3" s="1183"/>
      <c r="N3" s="1185"/>
      <c r="O3" s="1197"/>
      <c r="P3" s="148" t="s">
        <v>141</v>
      </c>
      <c r="Q3" s="144"/>
      <c r="R3" s="144"/>
      <c r="S3" s="1210"/>
      <c r="T3" s="1191"/>
      <c r="U3" s="1191"/>
      <c r="V3" s="119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1.4958904109589042</v>
      </c>
      <c r="C4" s="125"/>
      <c r="D4" s="3"/>
      <c r="E4" s="3"/>
      <c r="F4" s="3"/>
      <c r="G4" s="3"/>
      <c r="H4" s="3"/>
      <c r="K4" s="337" t="s">
        <v>142</v>
      </c>
      <c r="L4" s="337" t="s">
        <v>143</v>
      </c>
      <c r="M4" s="104" t="s">
        <v>5</v>
      </c>
      <c r="N4" s="93" t="s">
        <v>144</v>
      </c>
      <c r="O4" s="88" t="s">
        <v>372</v>
      </c>
      <c r="P4" s="149" t="s">
        <v>145</v>
      </c>
      <c r="Q4" s="149" t="s">
        <v>146</v>
      </c>
      <c r="R4" s="146" t="s">
        <v>147</v>
      </c>
      <c r="S4" s="36" t="s">
        <v>389</v>
      </c>
      <c r="T4" s="475" t="s">
        <v>72</v>
      </c>
      <c r="U4" s="1134">
        <v>44041.194444444445</v>
      </c>
      <c r="V4" s="475" t="s">
        <v>374</v>
      </c>
      <c r="W4" s="83"/>
      <c r="X4" s="83"/>
      <c r="Y4" s="1227" t="s">
        <v>148</v>
      </c>
      <c r="Z4" s="259">
        <f>DATEDIF(AA4,AB4,"m")/12+DATEDIF(AC4,AD4,"m")/12+DATEDIF(AE4,AF4,"m")/12+DATEDIF(AG4,AH4,"m")/12+DATEDIF(AI4,AJ4,"m")/12</f>
        <v>0</v>
      </c>
      <c r="AA4" s="260"/>
      <c r="AB4" s="260"/>
      <c r="AC4" s="260"/>
      <c r="AD4" s="260"/>
      <c r="AE4" s="258"/>
      <c r="AF4" s="258"/>
      <c r="AG4" s="258"/>
      <c r="AH4" s="258"/>
      <c r="AI4" s="258"/>
      <c r="AJ4" s="258"/>
    </row>
    <row r="5" spans="1:36" ht="12.75" customHeight="1" x14ac:dyDescent="0.3">
      <c r="A5" s="98" t="s">
        <v>387</v>
      </c>
      <c r="B5" s="124">
        <v>4</v>
      </c>
      <c r="C5" s="3"/>
      <c r="D5" s="3"/>
      <c r="E5" s="3"/>
      <c r="F5" s="3"/>
      <c r="G5" s="3"/>
      <c r="H5" s="3"/>
      <c r="K5" s="338"/>
      <c r="L5" s="338"/>
      <c r="M5" s="104" t="s">
        <v>5</v>
      </c>
      <c r="N5" s="93" t="s">
        <v>144</v>
      </c>
      <c r="O5" s="326" t="s">
        <v>373</v>
      </c>
      <c r="P5" s="150"/>
      <c r="Q5" s="151" t="s">
        <v>150</v>
      </c>
      <c r="R5" s="147" t="s">
        <v>151</v>
      </c>
      <c r="S5" s="36" t="s">
        <v>389</v>
      </c>
      <c r="T5" s="475" t="s">
        <v>72</v>
      </c>
      <c r="U5" s="475"/>
      <c r="V5" s="475" t="s">
        <v>374</v>
      </c>
      <c r="W5" s="83"/>
      <c r="X5" s="83"/>
      <c r="Y5" s="1228"/>
      <c r="Z5" s="259">
        <f t="shared" ref="Z5:Z14" ca="1" si="0">DATEDIF(AA5,AB5,"m")/12+DATEDIF(AC5,AD5,"m")/12+DATEDIF(AE5,AF5,"m")/12+DATEDIF(AG5,AH5,"m")/12+DATEDIF(AI5,AJ5,"m")/12</f>
        <v>1.4166666666666667</v>
      </c>
      <c r="AA5" s="260">
        <v>43599</v>
      </c>
      <c r="AB5" s="260">
        <f ca="1">TODAY()</f>
        <v>44144</v>
      </c>
      <c r="AC5" s="260"/>
      <c r="AD5" s="260"/>
      <c r="AE5" s="258"/>
      <c r="AF5" s="258"/>
      <c r="AG5" s="258"/>
      <c r="AH5" s="258"/>
      <c r="AI5" s="258"/>
      <c r="AJ5" s="258"/>
    </row>
    <row r="6" spans="1:36" ht="15" thickBot="1" x14ac:dyDescent="0.35">
      <c r="A6" s="98" t="s">
        <v>388</v>
      </c>
      <c r="B6" s="124">
        <f ca="1">B4+B5</f>
        <v>5.4958904109589044</v>
      </c>
      <c r="C6" s="126"/>
      <c r="K6" s="338"/>
      <c r="L6" s="338"/>
      <c r="M6" s="104" t="s">
        <v>5</v>
      </c>
      <c r="N6" s="38" t="s">
        <v>149</v>
      </c>
      <c r="O6" s="327" t="s">
        <v>149</v>
      </c>
      <c r="P6" s="150"/>
      <c r="Q6" s="152" t="s">
        <v>150</v>
      </c>
      <c r="R6" s="79" t="s">
        <v>151</v>
      </c>
      <c r="S6" s="36" t="s">
        <v>389</v>
      </c>
      <c r="T6" s="475" t="s">
        <v>72</v>
      </c>
      <c r="U6" s="475"/>
      <c r="V6" s="475" t="s">
        <v>374</v>
      </c>
      <c r="W6" s="83"/>
      <c r="X6" s="83"/>
      <c r="Y6" s="41" t="s">
        <v>152</v>
      </c>
      <c r="Z6" s="259">
        <f t="shared" ca="1" si="0"/>
        <v>1.4166666666666667</v>
      </c>
      <c r="AA6" s="260">
        <v>43599</v>
      </c>
      <c r="AB6" s="260">
        <f ca="1">TODAY()</f>
        <v>44144</v>
      </c>
      <c r="AC6" s="260"/>
      <c r="AD6" s="260"/>
      <c r="AE6" s="258"/>
      <c r="AF6" s="258"/>
      <c r="AG6" s="258"/>
      <c r="AH6" s="258"/>
      <c r="AI6" s="258"/>
      <c r="AJ6" s="258"/>
    </row>
    <row r="7" spans="1:36" ht="28.2" thickBot="1" x14ac:dyDescent="0.35">
      <c r="A7" s="178" t="s">
        <v>4</v>
      </c>
      <c r="B7" s="179"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36" t="s">
        <v>389</v>
      </c>
      <c r="T7" s="475" t="s">
        <v>72</v>
      </c>
      <c r="U7" s="475"/>
      <c r="V7" s="475" t="s">
        <v>374</v>
      </c>
      <c r="W7" s="83"/>
      <c r="X7" s="83"/>
      <c r="Y7" s="342" t="s">
        <v>248</v>
      </c>
      <c r="Z7" s="259"/>
      <c r="AA7" s="260"/>
      <c r="AB7" s="260"/>
      <c r="AC7" s="260"/>
      <c r="AD7" s="260"/>
      <c r="AE7" s="258"/>
      <c r="AF7" s="258"/>
      <c r="AG7" s="258"/>
      <c r="AH7" s="258"/>
      <c r="AI7" s="258"/>
      <c r="AJ7" s="258"/>
    </row>
    <row r="8" spans="1:36" x14ac:dyDescent="0.3">
      <c r="A8" s="107" t="s">
        <v>56</v>
      </c>
      <c r="B8" s="108" t="s">
        <v>182</v>
      </c>
      <c r="C8" s="100"/>
      <c r="D8" s="1005"/>
      <c r="E8" s="1005" t="s">
        <v>77</v>
      </c>
      <c r="F8" s="24"/>
      <c r="G8" s="24"/>
      <c r="H8" s="109">
        <f>IF(C8&lt;&gt;"",'CBL Score Standard'!$D64,IF(D8&lt;&gt;"",SUM('CBL Score Standard'!$D64:$E64),IF(E8&lt;&gt;"",SUM('CBL Score Standard'!$D64:$F64),IF(F8&lt;&gt;"",SUM('CBL Score Standard'!$D64:$G64),IF(G8&lt;&gt;"",SUM('CBL Score Standard'!$D64:$H64,0))))))</f>
        <v>7.6190476190476183E-2</v>
      </c>
      <c r="K8" s="338"/>
      <c r="L8" s="338"/>
      <c r="M8" s="104" t="s">
        <v>5</v>
      </c>
      <c r="N8" s="127" t="s">
        <v>144</v>
      </c>
      <c r="O8" s="43" t="s">
        <v>517</v>
      </c>
      <c r="P8" s="150"/>
      <c r="Q8" s="152" t="s">
        <v>153</v>
      </c>
      <c r="R8" s="79" t="s">
        <v>156</v>
      </c>
      <c r="S8" s="36" t="s">
        <v>389</v>
      </c>
      <c r="T8" s="475" t="s">
        <v>72</v>
      </c>
      <c r="U8" s="475"/>
      <c r="V8" s="475"/>
      <c r="W8" s="83"/>
      <c r="X8" s="83"/>
      <c r="Y8" s="44" t="s">
        <v>157</v>
      </c>
      <c r="Z8" s="259">
        <f t="shared" si="0"/>
        <v>0</v>
      </c>
      <c r="AA8" s="260"/>
      <c r="AB8" s="260"/>
      <c r="AC8" s="260"/>
      <c r="AD8" s="260"/>
      <c r="AE8" s="258"/>
      <c r="AF8" s="258"/>
      <c r="AG8" s="258"/>
      <c r="AH8" s="258"/>
      <c r="AI8" s="258"/>
      <c r="AJ8" s="258"/>
    </row>
    <row r="9" spans="1:36" x14ac:dyDescent="0.3">
      <c r="A9" s="110" t="s">
        <v>56</v>
      </c>
      <c r="B9" s="99" t="s">
        <v>427</v>
      </c>
      <c r="C9" s="100"/>
      <c r="D9" s="24"/>
      <c r="E9" s="24" t="s">
        <v>77</v>
      </c>
      <c r="F9" s="24"/>
      <c r="G9" s="24"/>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281" t="s">
        <v>661</v>
      </c>
      <c r="P9" s="150"/>
      <c r="Q9" s="152" t="s">
        <v>155</v>
      </c>
      <c r="R9" s="79" t="s">
        <v>158</v>
      </c>
      <c r="S9" s="36" t="s">
        <v>389</v>
      </c>
      <c r="T9" s="475" t="s">
        <v>72</v>
      </c>
      <c r="U9" s="475"/>
      <c r="V9" s="475" t="s">
        <v>374</v>
      </c>
      <c r="W9" s="83"/>
      <c r="X9" s="83"/>
      <c r="Y9" s="41" t="s">
        <v>159</v>
      </c>
      <c r="Z9" s="259">
        <f t="shared" ca="1" si="0"/>
        <v>1.4166666666666667</v>
      </c>
      <c r="AA9" s="260">
        <v>43600</v>
      </c>
      <c r="AB9" s="260">
        <f ca="1">TODAY()</f>
        <v>44144</v>
      </c>
      <c r="AC9" s="260"/>
      <c r="AD9" s="260"/>
      <c r="AE9" s="258"/>
      <c r="AF9" s="258"/>
      <c r="AG9" s="258"/>
      <c r="AH9" s="258"/>
      <c r="AI9" s="258"/>
      <c r="AJ9" s="258"/>
    </row>
    <row r="10" spans="1:36" x14ac:dyDescent="0.3">
      <c r="A10" s="110" t="s">
        <v>56</v>
      </c>
      <c r="B10" s="99" t="s">
        <v>663</v>
      </c>
      <c r="C10" s="100"/>
      <c r="D10" s="1006"/>
      <c r="E10" s="24" t="s">
        <v>77</v>
      </c>
      <c r="F10" s="24"/>
      <c r="G10" s="24"/>
      <c r="H10" s="109">
        <f>IF(C10&lt;&gt;"",'CBL Score Standard'!$D66,IF(D10&lt;&gt;"",SUM('CBL Score Standard'!$D66:$E66),IF(E10&lt;&gt;"",SUM('CBL Score Standard'!$D66:$F66),IF(F10&lt;&gt;"",SUM('CBL Score Standard'!$D66:$G66),IF(G10&lt;&gt;"",SUM('CBL Score Standard'!$D66:$H66,0))))))</f>
        <v>2.8571428571428571E-2</v>
      </c>
      <c r="K10" s="338"/>
      <c r="L10" s="338"/>
      <c r="M10" s="104" t="s">
        <v>5</v>
      </c>
      <c r="N10" s="127" t="s">
        <v>144</v>
      </c>
      <c r="O10" s="43" t="s">
        <v>662</v>
      </c>
      <c r="P10" s="150"/>
      <c r="Q10" s="254" t="s">
        <v>659</v>
      </c>
      <c r="R10" s="254" t="s">
        <v>278</v>
      </c>
      <c r="S10" s="36" t="s">
        <v>389</v>
      </c>
      <c r="T10" s="475" t="s">
        <v>72</v>
      </c>
      <c r="U10" s="475"/>
      <c r="V10" s="475"/>
      <c r="W10" s="83"/>
      <c r="X10" s="83"/>
      <c r="Y10" s="46" t="s">
        <v>160</v>
      </c>
      <c r="Z10" s="259">
        <f t="shared" si="0"/>
        <v>0</v>
      </c>
      <c r="AA10" s="260"/>
      <c r="AB10" s="260"/>
      <c r="AC10" s="260"/>
      <c r="AD10" s="260"/>
      <c r="AE10" s="258"/>
      <c r="AF10" s="258"/>
      <c r="AG10" s="258"/>
      <c r="AH10" s="258"/>
      <c r="AI10" s="258"/>
      <c r="AJ10" s="258"/>
    </row>
    <row r="11" spans="1:36" x14ac:dyDescent="0.3">
      <c r="A11" s="110" t="s">
        <v>56</v>
      </c>
      <c r="B11" s="99" t="s">
        <v>215</v>
      </c>
      <c r="C11" s="100"/>
      <c r="D11" s="1006"/>
      <c r="E11" s="129" t="s">
        <v>77</v>
      </c>
      <c r="F11" s="24"/>
      <c r="G11" s="24"/>
      <c r="H11" s="109">
        <f>IF(C11&lt;&gt;"",'CBL Score Standard'!$D67,IF(D11&lt;&gt;"",SUM('CBL Score Standard'!$D67:$E67),IF(E11&lt;&gt;"",SUM('CBL Score Standard'!$D67:$F67),IF(F11&lt;&gt;"",SUM('CBL Score Standard'!$D67:$G67),IF(G11&lt;&gt;"",SUM('CBL Score Standard'!$D67:$H67,0))))))</f>
        <v>2.8571428571428571E-2</v>
      </c>
      <c r="K11" s="338"/>
      <c r="L11" s="338"/>
      <c r="M11" s="104" t="s">
        <v>5</v>
      </c>
      <c r="N11" s="36" t="s">
        <v>31</v>
      </c>
      <c r="O11" s="89" t="s">
        <v>175</v>
      </c>
      <c r="P11" s="150"/>
      <c r="Q11" s="152" t="s">
        <v>383</v>
      </c>
      <c r="R11" s="79" t="s">
        <v>176</v>
      </c>
      <c r="S11" s="36" t="s">
        <v>389</v>
      </c>
      <c r="T11" s="475" t="s">
        <v>72</v>
      </c>
      <c r="U11" s="999">
        <v>44029</v>
      </c>
      <c r="V11" s="475" t="s">
        <v>374</v>
      </c>
      <c r="W11" s="83"/>
      <c r="X11" s="83"/>
      <c r="Y11" s="44"/>
      <c r="Z11" s="259"/>
      <c r="AA11" s="260"/>
      <c r="AB11" s="260"/>
      <c r="AC11" s="260"/>
      <c r="AD11" s="260"/>
      <c r="AE11" s="258"/>
      <c r="AF11" s="258"/>
      <c r="AG11" s="258"/>
      <c r="AH11" s="258"/>
      <c r="AI11" s="258"/>
      <c r="AJ11" s="258"/>
    </row>
    <row r="12" spans="1:36" x14ac:dyDescent="0.3">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36" t="s">
        <v>389</v>
      </c>
      <c r="T12" s="475" t="s">
        <v>72</v>
      </c>
      <c r="U12" s="475"/>
      <c r="V12" s="475" t="s">
        <v>374</v>
      </c>
      <c r="W12" s="83"/>
      <c r="X12" s="83"/>
      <c r="Y12" s="41"/>
      <c r="Z12" s="259">
        <f t="shared" si="0"/>
        <v>0</v>
      </c>
      <c r="AA12" s="260"/>
      <c r="AB12" s="260"/>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36" t="s">
        <v>389</v>
      </c>
      <c r="T13" s="475" t="s">
        <v>72</v>
      </c>
      <c r="U13" s="999">
        <v>44063</v>
      </c>
      <c r="V13" s="475" t="s">
        <v>374</v>
      </c>
      <c r="W13" s="83"/>
      <c r="X13" s="83"/>
      <c r="Y13" s="41" t="s">
        <v>169</v>
      </c>
      <c r="Z13" s="259">
        <f t="shared" si="0"/>
        <v>0</v>
      </c>
      <c r="AA13" s="260"/>
      <c r="AB13" s="260"/>
      <c r="AC13" s="260"/>
      <c r="AD13" s="260"/>
      <c r="AE13" s="258"/>
      <c r="AF13" s="258"/>
      <c r="AG13" s="258"/>
      <c r="AH13" s="258"/>
      <c r="AI13" s="258"/>
      <c r="AJ13" s="258"/>
    </row>
    <row r="14" spans="1:36" ht="27.6" x14ac:dyDescent="0.3">
      <c r="A14" s="110" t="s">
        <v>55</v>
      </c>
      <c r="B14" s="99" t="s">
        <v>694</v>
      </c>
      <c r="C14" s="100"/>
      <c r="D14" s="100" t="s">
        <v>77</v>
      </c>
      <c r="E14" s="129"/>
      <c r="F14" s="24"/>
      <c r="G14" s="24"/>
      <c r="H14" s="109">
        <f>IF(C14&lt;&gt;"",'CBL Score Standard'!$D70,IF(D14&lt;&gt;"",SUM('CBL Score Standard'!$D70:$E70),IF(E14&lt;&gt;"",SUM('CBL Score Standard'!$D70:$F70),IF(F14&lt;&gt;"",SUM('CBL Score Standard'!$D70:$G70),IF(G14&lt;&gt;"",SUM('CBL Score Standard'!$D70:$H70,0))))))</f>
        <v>0</v>
      </c>
      <c r="K14" s="339"/>
      <c r="L14" s="339"/>
      <c r="M14" s="104" t="s">
        <v>5</v>
      </c>
      <c r="N14" s="36" t="s">
        <v>41</v>
      </c>
      <c r="O14" s="87" t="s">
        <v>450</v>
      </c>
      <c r="P14" s="153">
        <v>43627</v>
      </c>
      <c r="Q14" s="152" t="s">
        <v>381</v>
      </c>
      <c r="R14" s="79" t="s">
        <v>382</v>
      </c>
      <c r="S14" s="36" t="s">
        <v>389</v>
      </c>
      <c r="T14" s="475" t="s">
        <v>72</v>
      </c>
      <c r="U14" s="475"/>
      <c r="V14" s="475" t="s">
        <v>374</v>
      </c>
      <c r="W14" s="83"/>
      <c r="X14" s="83"/>
      <c r="Y14" s="41"/>
      <c r="Z14" s="259">
        <f t="shared" si="0"/>
        <v>0</v>
      </c>
      <c r="AA14" s="260"/>
      <c r="AB14" s="260"/>
      <c r="AC14" s="260"/>
      <c r="AD14" s="260"/>
      <c r="AE14" s="258"/>
      <c r="AF14" s="258"/>
      <c r="AG14" s="258"/>
      <c r="AH14" s="258"/>
      <c r="AI14" s="258"/>
      <c r="AJ14" s="258"/>
    </row>
    <row r="15" spans="1:36" x14ac:dyDescent="0.3">
      <c r="A15" s="110" t="s">
        <v>55</v>
      </c>
      <c r="B15" s="99" t="s">
        <v>185</v>
      </c>
      <c r="C15" s="100"/>
      <c r="D15" s="24"/>
      <c r="E15" s="129" t="s">
        <v>77</v>
      </c>
      <c r="F15" s="24"/>
      <c r="G15" s="24"/>
      <c r="H15" s="109">
        <f>IF(C15&lt;&gt;"",'CBL Score Standard'!$D71,IF(D15&lt;&gt;"",SUM('CBL Score Standard'!$D71:$E71),IF(E15&lt;&gt;"",SUM('CBL Score Standard'!$D71:$F71),IF(F15&lt;&gt;"",SUM('CBL Score Standard'!$D71:$G71),IF(G15&lt;&gt;"",SUM('CBL Score Standard'!$D71:$H71,0))))))</f>
        <v>2.8571428571428571E-2</v>
      </c>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00" t="s">
        <v>77</v>
      </c>
      <c r="F16" s="100"/>
      <c r="G16" s="100"/>
      <c r="H16" s="109">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t="s">
        <v>77</v>
      </c>
      <c r="F18" s="100"/>
      <c r="G18" s="100"/>
      <c r="H18" s="109">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
      <c r="D19" s="100"/>
      <c r="E19" s="100" t="s">
        <v>77</v>
      </c>
      <c r="F19" s="100"/>
      <c r="G19" s="100"/>
      <c r="H19" s="109">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36" t="s">
        <v>389</v>
      </c>
      <c r="T19" s="476" t="s">
        <v>72</v>
      </c>
      <c r="U19" s="999">
        <v>44075</v>
      </c>
      <c r="V19" s="476" t="s">
        <v>374</v>
      </c>
      <c r="W19" s="83"/>
      <c r="X19" s="83"/>
      <c r="Y19" s="44" t="s">
        <v>174</v>
      </c>
      <c r="Z19" s="259">
        <f t="shared" ref="Z19:Z35" si="1">DATEDIF(AA19,AB19,"m")/12+DATEDIF(AC19,AD19,"m")/12+DATEDIF(AE19,AF19,"m")/12+DATEDIF(AG19,AH19,"m")/12+DATEDIF(AI19,AJ19,"m")/12</f>
        <v>0</v>
      </c>
      <c r="AA19" s="260"/>
      <c r="AB19" s="260"/>
      <c r="AC19" s="260"/>
      <c r="AD19" s="260"/>
      <c r="AE19" s="258"/>
      <c r="AF19" s="258"/>
      <c r="AG19" s="258"/>
      <c r="AH19" s="258"/>
      <c r="AI19" s="258"/>
      <c r="AJ19" s="258"/>
    </row>
    <row r="20" spans="1:36" ht="27.6" x14ac:dyDescent="0.3">
      <c r="A20" s="110" t="s">
        <v>55</v>
      </c>
      <c r="B20" s="99" t="s">
        <v>202</v>
      </c>
      <c r="C20" s="100"/>
      <c r="D20" s="100"/>
      <c r="E20" s="100" t="s">
        <v>77</v>
      </c>
      <c r="F20" s="100"/>
      <c r="G20" s="100"/>
      <c r="H20" s="109">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36" t="s">
        <v>389</v>
      </c>
      <c r="T20" s="476" t="s">
        <v>72</v>
      </c>
      <c r="U20" s="999">
        <v>44083</v>
      </c>
      <c r="V20" s="476" t="s">
        <v>374</v>
      </c>
      <c r="W20" s="83"/>
      <c r="X20" s="83"/>
      <c r="Y20" s="44" t="s">
        <v>181</v>
      </c>
      <c r="Z20" s="259">
        <f t="shared" si="1"/>
        <v>0</v>
      </c>
      <c r="AA20" s="260"/>
      <c r="AB20" s="260"/>
      <c r="AC20" s="260"/>
      <c r="AD20" s="260"/>
      <c r="AE20" s="258"/>
      <c r="AF20" s="258"/>
      <c r="AG20" s="258"/>
      <c r="AH20" s="258"/>
      <c r="AI20" s="258"/>
      <c r="AJ20" s="258"/>
    </row>
    <row r="21" spans="1:36" x14ac:dyDescent="0.3">
      <c r="A21" s="110" t="s">
        <v>55</v>
      </c>
      <c r="B21" s="99" t="s">
        <v>664</v>
      </c>
      <c r="C21" s="100"/>
      <c r="D21" s="100"/>
      <c r="E21" s="24" t="s">
        <v>77</v>
      </c>
      <c r="F21" s="24"/>
      <c r="G21" s="24"/>
      <c r="H21" s="109">
        <f>IF(C21&lt;&gt;"",'CBL Score Standard'!$D77,IF(D21&lt;&gt;"",SUM('CBL Score Standard'!$D77:$E77),IF(E21&lt;&gt;"",SUM('CBL Score Standard'!$D77:$F77),IF(F21&lt;&gt;"",SUM('CBL Score Standard'!$D77:$G77),IF(G21&lt;&gt;"",SUM('CBL Score Standard'!$D77:$H77,0))))))</f>
        <v>2.8571428571428571E-2</v>
      </c>
      <c r="K21" s="338"/>
      <c r="L21" s="338"/>
      <c r="M21" s="104" t="s">
        <v>6</v>
      </c>
      <c r="N21" s="36" t="s">
        <v>56</v>
      </c>
      <c r="O21" s="87" t="s">
        <v>182</v>
      </c>
      <c r="P21" s="153">
        <v>43609</v>
      </c>
      <c r="Q21" s="152" t="s">
        <v>172</v>
      </c>
      <c r="R21" s="79" t="s">
        <v>183</v>
      </c>
      <c r="S21" s="36" t="s">
        <v>389</v>
      </c>
      <c r="T21" s="476"/>
      <c r="U21" s="476"/>
      <c r="V21" s="476"/>
      <c r="W21" s="83"/>
      <c r="X21" s="83"/>
      <c r="Y21" s="46" t="s">
        <v>184</v>
      </c>
      <c r="Z21" s="259">
        <f t="shared" si="1"/>
        <v>0</v>
      </c>
      <c r="AA21" s="260"/>
      <c r="AB21" s="260"/>
      <c r="AC21" s="260"/>
      <c r="AD21" s="260"/>
      <c r="AE21" s="258"/>
      <c r="AF21" s="258"/>
      <c r="AG21" s="258"/>
      <c r="AH21" s="258"/>
      <c r="AI21" s="258"/>
      <c r="AJ21" s="258"/>
    </row>
    <row r="22" spans="1:36" x14ac:dyDescent="0.3">
      <c r="A22" s="110" t="s">
        <v>55</v>
      </c>
      <c r="B22" s="99" t="s">
        <v>448</v>
      </c>
      <c r="C22" s="100"/>
      <c r="D22" s="100"/>
      <c r="E22" s="24" t="s">
        <v>77</v>
      </c>
      <c r="F22" s="24"/>
      <c r="G22" s="24"/>
      <c r="H22" s="109">
        <f>IF(C22&lt;&gt;"",'CBL Score Standard'!$D78,IF(D22&lt;&gt;"",SUM('CBL Score Standard'!$D78:$E78),IF(E22&lt;&gt;"",SUM('CBL Score Standard'!$D78:$F78),IF(F22&lt;&gt;"",SUM('CBL Score Standard'!$D78:$G78),IF(G22&lt;&gt;"",SUM('CBL Score Standard'!$D78:$H78,0))))))</f>
        <v>2.8571428571428571E-2</v>
      </c>
      <c r="K22" s="338"/>
      <c r="L22" s="338"/>
      <c r="M22" s="104" t="s">
        <v>6</v>
      </c>
      <c r="N22" s="36" t="s">
        <v>144</v>
      </c>
      <c r="O22" s="87" t="s">
        <v>187</v>
      </c>
      <c r="P22" s="150"/>
      <c r="Q22" s="152" t="s">
        <v>153</v>
      </c>
      <c r="R22" s="79" t="s">
        <v>156</v>
      </c>
      <c r="S22" s="36" t="s">
        <v>389</v>
      </c>
      <c r="T22" s="476"/>
      <c r="U22" s="476"/>
      <c r="V22" s="476"/>
      <c r="W22" s="83"/>
      <c r="X22" s="83"/>
      <c r="Y22" s="44" t="s">
        <v>157</v>
      </c>
      <c r="Z22" s="259">
        <f t="shared" si="1"/>
        <v>0</v>
      </c>
      <c r="AA22" s="260"/>
      <c r="AB22" s="260"/>
      <c r="AC22" s="260"/>
      <c r="AD22" s="260"/>
      <c r="AE22" s="258"/>
      <c r="AF22" s="258"/>
      <c r="AG22" s="258"/>
      <c r="AH22" s="258"/>
      <c r="AI22" s="258"/>
      <c r="AJ22" s="258"/>
    </row>
    <row r="23" spans="1:36" ht="12.75" customHeight="1" x14ac:dyDescent="0.3">
      <c r="A23" s="110" t="s">
        <v>55</v>
      </c>
      <c r="B23" s="99" t="s">
        <v>665</v>
      </c>
      <c r="C23" s="100"/>
      <c r="D23" s="1006"/>
      <c r="E23" s="24" t="s">
        <v>77</v>
      </c>
      <c r="F23" s="24"/>
      <c r="G23" s="24"/>
      <c r="H23" s="109">
        <f>IF(C23&lt;&gt;"",'CBL Score Standard'!$D79,IF(D23&lt;&gt;"",SUM('CBL Score Standard'!$D79:$E79),IF(E23&lt;&gt;"",SUM('CBL Score Standard'!$D79:$F79),IF(F23&lt;&gt;"",SUM('CBL Score Standard'!$D79:$G79),IF(G23&lt;&gt;"",SUM('CBL Score Standard'!$D79:$H79,0))))))</f>
        <v>2.8571428571428571E-2</v>
      </c>
      <c r="K23" s="338"/>
      <c r="L23" s="338"/>
      <c r="M23" s="104" t="s">
        <v>6</v>
      </c>
      <c r="N23" s="36" t="s">
        <v>144</v>
      </c>
      <c r="O23" s="87" t="s">
        <v>188</v>
      </c>
      <c r="P23" s="150"/>
      <c r="Q23" s="152" t="s">
        <v>155</v>
      </c>
      <c r="R23" s="79" t="s">
        <v>158</v>
      </c>
      <c r="S23" s="36" t="s">
        <v>389</v>
      </c>
      <c r="T23" s="476" t="s">
        <v>72</v>
      </c>
      <c r="U23" s="476"/>
      <c r="V23" s="476" t="s">
        <v>374</v>
      </c>
      <c r="W23" s="83"/>
      <c r="X23" s="83"/>
      <c r="Y23" s="41" t="s">
        <v>159</v>
      </c>
      <c r="Z23" s="259">
        <f t="shared" si="1"/>
        <v>0</v>
      </c>
      <c r="AA23" s="260"/>
      <c r="AB23" s="260"/>
      <c r="AC23" s="260"/>
      <c r="AD23" s="260"/>
      <c r="AE23" s="258"/>
      <c r="AF23" s="258"/>
      <c r="AG23" s="258"/>
      <c r="AH23" s="258"/>
      <c r="AI23" s="258"/>
      <c r="AJ23" s="258"/>
    </row>
    <row r="24" spans="1:36" ht="12.75" customHeight="1" x14ac:dyDescent="0.3">
      <c r="A24" s="110" t="s">
        <v>55</v>
      </c>
      <c r="B24" s="99" t="s">
        <v>238</v>
      </c>
      <c r="C24" s="100"/>
      <c r="D24" s="100"/>
      <c r="E24" s="100"/>
      <c r="F24" s="24"/>
      <c r="G24" s="24"/>
      <c r="H24" s="109" t="b">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36" t="s">
        <v>389</v>
      </c>
      <c r="T24" s="476"/>
      <c r="U24" s="476"/>
      <c r="V24" s="476"/>
      <c r="W24" s="83"/>
      <c r="X24" s="83"/>
      <c r="Y24" s="46" t="s">
        <v>160</v>
      </c>
      <c r="Z24" s="259">
        <f t="shared" si="1"/>
        <v>0</v>
      </c>
      <c r="AA24" s="260"/>
      <c r="AB24" s="260"/>
      <c r="AC24" s="260"/>
      <c r="AD24" s="260"/>
      <c r="AE24" s="258"/>
      <c r="AF24" s="258"/>
      <c r="AG24" s="258"/>
      <c r="AH24" s="258"/>
      <c r="AI24" s="258"/>
      <c r="AJ24" s="258"/>
    </row>
    <row r="25" spans="1:36" x14ac:dyDescent="0.3">
      <c r="A25" s="110" t="s">
        <v>55</v>
      </c>
      <c r="B25" s="99" t="s">
        <v>515</v>
      </c>
      <c r="C25" s="100"/>
      <c r="D25" s="100"/>
      <c r="E25" s="100"/>
      <c r="F25" s="24"/>
      <c r="G25" s="24"/>
      <c r="H25" s="109" t="b">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36" t="s">
        <v>389</v>
      </c>
      <c r="T25" s="476"/>
      <c r="U25" s="476"/>
      <c r="V25" s="476"/>
      <c r="W25" s="83"/>
      <c r="X25" s="83"/>
      <c r="Y25" s="46" t="s">
        <v>163</v>
      </c>
      <c r="Z25" s="259">
        <f t="shared" si="1"/>
        <v>0</v>
      </c>
      <c r="AA25" s="260"/>
      <c r="AB25" s="260"/>
      <c r="AC25" s="260"/>
      <c r="AD25" s="260"/>
      <c r="AE25" s="258"/>
      <c r="AF25" s="258"/>
      <c r="AG25" s="258"/>
      <c r="AH25" s="258"/>
      <c r="AI25" s="258"/>
      <c r="AJ25" s="258"/>
    </row>
    <row r="26" spans="1:36" ht="26.4"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36" t="s">
        <v>389</v>
      </c>
      <c r="T26" s="476" t="s">
        <v>72</v>
      </c>
      <c r="U26" s="476"/>
      <c r="V26" s="476"/>
      <c r="W26" s="83"/>
      <c r="X26" s="83"/>
      <c r="Y26" s="46" t="s">
        <v>166</v>
      </c>
      <c r="Z26" s="259">
        <f t="shared" si="1"/>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36" t="s">
        <v>389</v>
      </c>
      <c r="T27" s="476" t="s">
        <v>72</v>
      </c>
      <c r="U27" s="477">
        <v>43608</v>
      </c>
      <c r="V27" s="476" t="s">
        <v>374</v>
      </c>
      <c r="W27" s="83"/>
      <c r="X27" s="83"/>
      <c r="Y27" s="46" t="s">
        <v>193</v>
      </c>
      <c r="Z27" s="259">
        <f t="shared" ca="1" si="1"/>
        <v>1.4166666666666667</v>
      </c>
      <c r="AA27" s="260">
        <v>43608</v>
      </c>
      <c r="AB27" s="260">
        <f ca="1">TODAY()</f>
        <v>44144</v>
      </c>
      <c r="AC27" s="260"/>
      <c r="AD27" s="260"/>
      <c r="AE27" s="258"/>
      <c r="AF27" s="258"/>
      <c r="AG27" s="258"/>
      <c r="AH27" s="258"/>
      <c r="AI27" s="258"/>
      <c r="AJ27" s="258"/>
    </row>
    <row r="28" spans="1:36" ht="27.6" x14ac:dyDescent="0.3">
      <c r="A28" s="110" t="s">
        <v>59</v>
      </c>
      <c r="B28" s="99" t="s">
        <v>684</v>
      </c>
      <c r="C28" s="100"/>
      <c r="D28" s="100" t="s">
        <v>77</v>
      </c>
      <c r="E28" s="129"/>
      <c r="F28" s="24"/>
      <c r="G28" s="24"/>
      <c r="H28" s="109">
        <f>IF(C28&lt;&gt;"",'CBL Score Standard'!$D84,IF(D28&lt;&gt;"",SUM('CBL Score Standard'!$D84:$E84),IF(E28&lt;&gt;"",SUM('CBL Score Standard'!$D84:$F84),IF(F28&lt;&gt;"",SUM('CBL Score Standard'!$D84:$G84),IF(G28&lt;&gt;"",SUM('CBL Score Standard'!$D84:$H84,0))))))</f>
        <v>0</v>
      </c>
      <c r="K28" s="338"/>
      <c r="L28" s="338"/>
      <c r="M28" s="104" t="s">
        <v>6</v>
      </c>
      <c r="N28" s="36" t="s">
        <v>55</v>
      </c>
      <c r="O28" s="87" t="s">
        <v>194</v>
      </c>
      <c r="P28" s="153">
        <v>43544</v>
      </c>
      <c r="Q28" s="254" t="s">
        <v>649</v>
      </c>
      <c r="R28" s="254" t="s">
        <v>650</v>
      </c>
      <c r="S28" s="36" t="s">
        <v>389</v>
      </c>
      <c r="T28" s="476"/>
      <c r="U28" s="476"/>
      <c r="V28" s="476"/>
      <c r="W28" s="83"/>
      <c r="X28" s="83"/>
      <c r="Y28" s="46" t="s">
        <v>195</v>
      </c>
      <c r="Z28" s="259">
        <f t="shared" si="1"/>
        <v>0</v>
      </c>
      <c r="AA28" s="260"/>
      <c r="AB28" s="260"/>
      <c r="AC28" s="260"/>
      <c r="AD28" s="260"/>
      <c r="AE28" s="258"/>
      <c r="AF28" s="258"/>
      <c r="AG28" s="258"/>
      <c r="AH28" s="258"/>
      <c r="AI28" s="258"/>
      <c r="AJ28" s="258"/>
    </row>
    <row r="29" spans="1:36" ht="27.6" x14ac:dyDescent="0.3">
      <c r="A29" s="110" t="s">
        <v>59</v>
      </c>
      <c r="B29" s="99" t="s">
        <v>683</v>
      </c>
      <c r="C29" s="100"/>
      <c r="D29" s="100"/>
      <c r="E29" s="129" t="s">
        <v>77</v>
      </c>
      <c r="F29" s="24"/>
      <c r="G29" s="24"/>
      <c r="H29" s="109">
        <f>IF(C29&lt;&gt;"",'CBL Score Standard'!$D85,IF(D29&lt;&gt;"",SUM('CBL Score Standard'!$D85:$E85),IF(E29&lt;&gt;"",SUM('CBL Score Standard'!$D85:$F85),IF(F29&lt;&gt;"",SUM('CBL Score Standard'!$D85:$G85),IF(G29&lt;&gt;"",SUM('CBL Score Standard'!$D85:$H85,0))))))</f>
        <v>2.8571428571428571E-2</v>
      </c>
      <c r="K29" s="338"/>
      <c r="L29" s="338"/>
      <c r="M29" s="104" t="s">
        <v>6</v>
      </c>
      <c r="N29" s="36" t="s">
        <v>55</v>
      </c>
      <c r="O29" s="87" t="s">
        <v>196</v>
      </c>
      <c r="P29" s="149" t="s">
        <v>145</v>
      </c>
      <c r="Q29" s="254" t="s">
        <v>651</v>
      </c>
      <c r="R29" s="254" t="s">
        <v>652</v>
      </c>
      <c r="S29" s="36" t="s">
        <v>389</v>
      </c>
      <c r="T29" s="476" t="s">
        <v>72</v>
      </c>
      <c r="U29" s="999">
        <v>44078</v>
      </c>
      <c r="V29" s="476" t="s">
        <v>374</v>
      </c>
      <c r="W29" s="83"/>
      <c r="X29" s="83"/>
      <c r="Y29" s="46" t="s">
        <v>197</v>
      </c>
      <c r="Z29" s="259">
        <f t="shared" si="1"/>
        <v>0</v>
      </c>
      <c r="AA29" s="260"/>
      <c r="AB29" s="260"/>
      <c r="AC29" s="260"/>
      <c r="AD29" s="260"/>
      <c r="AE29" s="258"/>
      <c r="AF29" s="258"/>
      <c r="AG29" s="258"/>
      <c r="AH29" s="258"/>
      <c r="AI29" s="258"/>
      <c r="AJ29" s="258"/>
    </row>
    <row r="30" spans="1:36" x14ac:dyDescent="0.3">
      <c r="A30" s="110" t="s">
        <v>149</v>
      </c>
      <c r="B30" s="99" t="s">
        <v>149</v>
      </c>
      <c r="C30" s="24"/>
      <c r="D30" s="24"/>
      <c r="E30" s="24" t="s">
        <v>77</v>
      </c>
      <c r="F30" s="24"/>
      <c r="G30" s="24"/>
      <c r="H30" s="939">
        <f>IF(C30&lt;&gt;"",'CBL Score Standard'!$D86,IF(D30&lt;&gt;"",SUM('CBL Score Standard'!$D86:$E86),IF(E30&lt;&gt;"",SUM('CBL Score Standard'!$D86:$F86),IF(F30&lt;&gt;"",SUM('CBL Score Standard'!$D86:$G86),IF(G30&lt;&gt;"",SUM('CBL Score Standard'!$D86:$H86,0))))))</f>
        <v>0.16709956709956711</v>
      </c>
      <c r="I30" s="3" t="s">
        <v>77</v>
      </c>
      <c r="K30" s="338"/>
      <c r="L30" s="338"/>
      <c r="M30" s="104" t="s">
        <v>6</v>
      </c>
      <c r="N30" s="36" t="s">
        <v>55</v>
      </c>
      <c r="O30" s="87" t="s">
        <v>198</v>
      </c>
      <c r="P30" s="151"/>
      <c r="Q30" s="152" t="s">
        <v>199</v>
      </c>
      <c r="R30" s="79" t="s">
        <v>200</v>
      </c>
      <c r="S30" s="36" t="s">
        <v>389</v>
      </c>
      <c r="T30" s="476" t="s">
        <v>72</v>
      </c>
      <c r="U30" s="999">
        <v>44085</v>
      </c>
      <c r="V30" s="476" t="s">
        <v>374</v>
      </c>
      <c r="W30" s="83"/>
      <c r="X30" s="83"/>
      <c r="Y30" s="49" t="s">
        <v>201</v>
      </c>
      <c r="Z30" s="259">
        <f t="shared" si="1"/>
        <v>0</v>
      </c>
      <c r="AA30" s="260"/>
      <c r="AB30" s="260"/>
      <c r="AC30" s="260"/>
      <c r="AD30" s="260"/>
      <c r="AE30" s="258"/>
      <c r="AF30" s="258"/>
      <c r="AG30" s="258"/>
      <c r="AH30" s="258"/>
      <c r="AI30" s="258"/>
      <c r="AJ30" s="258"/>
    </row>
    <row r="31" spans="1:36"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36" t="s">
        <v>389</v>
      </c>
      <c r="T31" s="476" t="s">
        <v>72</v>
      </c>
      <c r="U31" s="476"/>
      <c r="V31" s="476"/>
      <c r="W31" s="83"/>
      <c r="X31" s="83"/>
      <c r="Y31" s="49" t="s">
        <v>203</v>
      </c>
      <c r="Z31" s="259">
        <f t="shared" si="1"/>
        <v>0</v>
      </c>
      <c r="AA31" s="260"/>
      <c r="AB31" s="260"/>
      <c r="AC31" s="260"/>
      <c r="AD31" s="260"/>
      <c r="AE31" s="258"/>
      <c r="AF31" s="258"/>
      <c r="AG31" s="258"/>
      <c r="AH31" s="258"/>
      <c r="AI31" s="258"/>
      <c r="AJ31" s="258"/>
    </row>
    <row r="32" spans="1:36" ht="26.4" x14ac:dyDescent="0.3">
      <c r="A32" s="110" t="s">
        <v>31</v>
      </c>
      <c r="B32" s="99" t="s">
        <v>660</v>
      </c>
      <c r="C32" s="24"/>
      <c r="D32" s="24"/>
      <c r="E32" s="24" t="s">
        <v>77</v>
      </c>
      <c r="F32" s="24"/>
      <c r="G32" s="24"/>
      <c r="H32" s="109">
        <f>IF(C32&lt;&gt;"",'CBL Score Standard'!$D88,IF(D32&lt;&gt;"",SUM('CBL Score Standard'!$D88:$E88),IF(E32&lt;&gt;"",SUM('CBL Score Standard'!$D88:$F88),IF(F32&lt;&gt;"",SUM('CBL Score Standard'!$D88:$G88),IF(G32&lt;&gt;"",SUM('CBL Score Standard'!$D88:$H88,0))))))</f>
        <v>0.16709956709956711</v>
      </c>
      <c r="K32" s="338"/>
      <c r="L32" s="338"/>
      <c r="M32" s="104" t="s">
        <v>6</v>
      </c>
      <c r="N32" s="36" t="s">
        <v>56</v>
      </c>
      <c r="O32" s="87" t="s">
        <v>427</v>
      </c>
      <c r="P32" s="153">
        <v>43613</v>
      </c>
      <c r="Q32" s="152" t="s">
        <v>167</v>
      </c>
      <c r="R32" s="79" t="s">
        <v>204</v>
      </c>
      <c r="S32" s="36" t="s">
        <v>389</v>
      </c>
      <c r="T32" s="476"/>
      <c r="U32" s="476"/>
      <c r="V32" s="476"/>
      <c r="W32" s="83"/>
      <c r="X32" s="83"/>
      <c r="Y32" s="46" t="s">
        <v>205</v>
      </c>
      <c r="Z32" s="259">
        <f t="shared" si="1"/>
        <v>0</v>
      </c>
      <c r="AA32" s="260"/>
      <c r="AB32" s="260"/>
      <c r="AC32" s="260"/>
      <c r="AD32" s="260"/>
      <c r="AE32" s="258"/>
      <c r="AF32" s="258"/>
      <c r="AG32" s="258"/>
      <c r="AH32" s="258"/>
      <c r="AI32" s="258"/>
      <c r="AJ32" s="258"/>
    </row>
    <row r="33" spans="1:36" x14ac:dyDescent="0.3">
      <c r="A33" s="110" t="s">
        <v>31</v>
      </c>
      <c r="B33" s="99" t="s">
        <v>175</v>
      </c>
      <c r="C33" s="100"/>
      <c r="D33" s="24"/>
      <c r="E33" s="24" t="s">
        <v>77</v>
      </c>
      <c r="F33" s="24"/>
      <c r="G33" s="24"/>
      <c r="H33" s="109">
        <f>IF(C33&lt;&gt;"",'CBL Score Standard'!$D89,IF(D33&lt;&gt;"",SUM('CBL Score Standard'!$D89:$E89),IF(E33&lt;&gt;"",SUM('CBL Score Standard'!$D89:$F89),IF(F33&lt;&gt;"",SUM('CBL Score Standard'!$D89:$G89),IF(G33&lt;&gt;"",SUM('CBL Score Standard'!$D89:$H89,0))))))</f>
        <v>0.16709956709956711</v>
      </c>
      <c r="K33" s="338"/>
      <c r="L33" s="338"/>
      <c r="M33" s="104" t="s">
        <v>6</v>
      </c>
      <c r="N33" s="36" t="s">
        <v>0</v>
      </c>
      <c r="O33" s="87" t="s">
        <v>426</v>
      </c>
      <c r="P33" s="152" t="s">
        <v>145</v>
      </c>
      <c r="Q33" s="152" t="s">
        <v>206</v>
      </c>
      <c r="R33" s="79" t="s">
        <v>206</v>
      </c>
      <c r="S33" s="36" t="s">
        <v>389</v>
      </c>
      <c r="T33" s="476" t="s">
        <v>72</v>
      </c>
      <c r="U33" s="476"/>
      <c r="V33" s="476" t="s">
        <v>374</v>
      </c>
      <c r="W33" s="83"/>
      <c r="X33" s="83"/>
      <c r="Y33" s="41"/>
      <c r="Z33" s="259">
        <f t="shared" si="1"/>
        <v>0</v>
      </c>
      <c r="AA33" s="260"/>
      <c r="AB33" s="260"/>
      <c r="AC33" s="260"/>
      <c r="AD33" s="260"/>
      <c r="AE33" s="258"/>
      <c r="AF33" s="258"/>
      <c r="AG33" s="258"/>
      <c r="AH33" s="258"/>
      <c r="AI33" s="258"/>
      <c r="AJ33" s="258"/>
    </row>
    <row r="34" spans="1:36" x14ac:dyDescent="0.3">
      <c r="A34" s="110" t="s">
        <v>46</v>
      </c>
      <c r="B34" s="99" t="s">
        <v>171</v>
      </c>
      <c r="C34" s="100"/>
      <c r="D34" s="24"/>
      <c r="E34" s="24" t="s">
        <v>77</v>
      </c>
      <c r="F34" s="24"/>
      <c r="G34" s="24"/>
      <c r="H34" s="109">
        <f>IF(C34&lt;&gt;"",'CBL Score Standard'!$D90,IF(D34&lt;&gt;"",SUM('CBL Score Standard'!$D90:$E90),IF(E34&lt;&gt;"",SUM('CBL Score Standard'!$D90:$F90),IF(F34&lt;&gt;"",SUM('CBL Score Standard'!$D90:$G90),IF(G34&lt;&gt;"",SUM('CBL Score Standard'!$D90:$H90,0))))))</f>
        <v>7.6190476190476183E-2</v>
      </c>
      <c r="K34" s="338"/>
      <c r="L34" s="338"/>
      <c r="M34" s="104" t="s">
        <v>6</v>
      </c>
      <c r="N34" s="36" t="s">
        <v>53</v>
      </c>
      <c r="O34" s="90" t="s">
        <v>371</v>
      </c>
      <c r="P34" s="152" t="s">
        <v>145</v>
      </c>
      <c r="Q34" s="152" t="s">
        <v>164</v>
      </c>
      <c r="R34" s="79" t="s">
        <v>207</v>
      </c>
      <c r="S34" s="36" t="s">
        <v>389</v>
      </c>
      <c r="T34" s="476"/>
      <c r="U34" s="476"/>
      <c r="V34" s="476"/>
      <c r="W34" s="83"/>
      <c r="X34" s="83"/>
      <c r="Y34" s="49" t="s">
        <v>208</v>
      </c>
      <c r="Z34" s="259">
        <f t="shared" si="1"/>
        <v>0</v>
      </c>
      <c r="AA34" s="260"/>
      <c r="AB34" s="260"/>
      <c r="AC34" s="260"/>
      <c r="AD34" s="260"/>
      <c r="AE34" s="258"/>
      <c r="AF34" s="258"/>
      <c r="AG34" s="258"/>
      <c r="AH34" s="258"/>
      <c r="AI34" s="258"/>
      <c r="AJ34" s="258"/>
    </row>
    <row r="35" spans="1:36"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36" t="s">
        <v>389</v>
      </c>
      <c r="T35" s="476" t="s">
        <v>72</v>
      </c>
      <c r="U35" s="476"/>
      <c r="V35" s="476" t="s">
        <v>374</v>
      </c>
      <c r="W35" s="83"/>
      <c r="X35" s="83"/>
      <c r="Y35" s="46"/>
      <c r="Z35" s="259">
        <f t="shared" si="1"/>
        <v>0</v>
      </c>
      <c r="AA35" s="260"/>
      <c r="AB35" s="260"/>
      <c r="AC35" s="260"/>
      <c r="AD35" s="260"/>
      <c r="AE35" s="258"/>
      <c r="AF35" s="258"/>
      <c r="AG35" s="258"/>
      <c r="AH35" s="258"/>
      <c r="AI35" s="258"/>
      <c r="AJ35" s="258"/>
    </row>
    <row r="36" spans="1:36" x14ac:dyDescent="0.3">
      <c r="A36" s="110" t="s">
        <v>54</v>
      </c>
      <c r="B36" s="99" t="s">
        <v>425</v>
      </c>
      <c r="C36" s="24"/>
      <c r="D36" s="24"/>
      <c r="E36" s="24" t="s">
        <v>77</v>
      </c>
      <c r="F36" s="24"/>
      <c r="G36" s="24"/>
      <c r="H36" s="109">
        <f>IF(C36&lt;&gt;"",'CBL Score Standard'!$D92,IF(D36&lt;&gt;"",SUM('CBL Score Standard'!$D92:$E92),IF(E36&lt;&gt;"",SUM('CBL Score Standard'!$D92:$F92),IF(F36&lt;&gt;"",SUM('CBL Score Standard'!$D92:$G92),IF(G36&lt;&gt;"",SUM('CBL Score Standard'!$D92:$H92,0))))))</f>
        <v>0.16709956709956711</v>
      </c>
      <c r="K36" s="3"/>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t="s">
        <v>77</v>
      </c>
      <c r="F37" s="24"/>
      <c r="G37" s="24"/>
      <c r="H37" s="10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c r="E38" s="24"/>
      <c r="F38" s="24"/>
      <c r="G38" s="24"/>
      <c r="H38" s="109" t="b">
        <f>IF(C38&lt;&gt;"",'CBL Score Standard'!$D94,IF(D38&lt;&gt;"",SUM('CBL Score Standard'!$D94:$E94),IF(E38&lt;&gt;"",SUM('CBL Score Standard'!$D94:$F94),IF(F38&lt;&gt;"",SUM('CBL Score Standard'!$D94:$G94),IF(G38&lt;&gt;"",SUM('CBL Score Standard'!$D94:$H94,0))))))</f>
        <v>0</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17"/>
      <c r="F39" s="24"/>
      <c r="G39" s="24"/>
      <c r="H39" s="109" t="b">
        <f>IF(C39&lt;&gt;"",'CBL Score Standard'!$D95,IF(D39&lt;&gt;"",SUM('CBL Score Standard'!$D95:$E95),IF(E39&lt;&gt;"",SUM('CBL Score Standard'!$D95:$F95),IF(F39&lt;&gt;"",SUM('CBL Score Standard'!$D95:$G95),IF(G39&lt;&gt;"",SUM('CBL Score Standard'!$D95:$H95,0))))))</f>
        <v>0</v>
      </c>
      <c r="K39" s="1197"/>
      <c r="L39" s="1197"/>
      <c r="M39" s="1183"/>
      <c r="N39" s="1190"/>
      <c r="O39" s="1185"/>
      <c r="P39" s="148" t="s">
        <v>141</v>
      </c>
      <c r="Q39" s="144"/>
      <c r="R39" s="144"/>
      <c r="S39" s="1210"/>
      <c r="T39" s="1191"/>
      <c r="U39" s="1191"/>
      <c r="V39" s="119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337" t="s">
        <v>142</v>
      </c>
      <c r="L40" s="337" t="s">
        <v>143</v>
      </c>
      <c r="M40" s="104" t="s">
        <v>7</v>
      </c>
      <c r="N40" s="36" t="s">
        <v>56</v>
      </c>
      <c r="O40" s="87" t="s">
        <v>663</v>
      </c>
      <c r="P40" s="149" t="s">
        <v>145</v>
      </c>
      <c r="Q40" s="152" t="s">
        <v>212</v>
      </c>
      <c r="R40" s="79" t="s">
        <v>213</v>
      </c>
      <c r="S40" s="36" t="s">
        <v>389</v>
      </c>
      <c r="T40" s="478"/>
      <c r="U40" s="999">
        <v>44029</v>
      </c>
      <c r="V40" s="478" t="s">
        <v>374</v>
      </c>
      <c r="W40" s="83"/>
      <c r="X40" s="83"/>
      <c r="Y40" s="46" t="s">
        <v>214</v>
      </c>
      <c r="Z40" s="259">
        <f t="shared" ref="Z40:Z55" si="2">DATEDIF(AA40,AB40,"m")/12+DATEDIF(AC40,AD40,"m")/12+DATEDIF(AE40,AF40,"m")/12+DATEDIF(AG40,AH40,"m")/12+DATEDIF(AI40,AJ40,"m")/12</f>
        <v>0</v>
      </c>
      <c r="AA40" s="260"/>
      <c r="AB40" s="260"/>
      <c r="AC40" s="260"/>
      <c r="AD40" s="260"/>
      <c r="AE40" s="258"/>
      <c r="AF40" s="258"/>
      <c r="AG40" s="258"/>
      <c r="AH40" s="258"/>
      <c r="AI40" s="258"/>
      <c r="AJ40" s="258"/>
    </row>
    <row r="41" spans="1:36"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36" t="s">
        <v>389</v>
      </c>
      <c r="T41" s="478"/>
      <c r="U41" s="478"/>
      <c r="V41" s="478"/>
      <c r="W41" s="83"/>
      <c r="X41" s="83"/>
      <c r="Y41" s="49" t="s">
        <v>216</v>
      </c>
      <c r="Z41" s="259">
        <f t="shared" si="2"/>
        <v>0</v>
      </c>
      <c r="AA41" s="260"/>
      <c r="AB41" s="260"/>
      <c r="AC41" s="260"/>
      <c r="AD41" s="260"/>
      <c r="AE41" s="258"/>
      <c r="AF41" s="258"/>
      <c r="AG41" s="258"/>
      <c r="AH41" s="258"/>
      <c r="AI41" s="258"/>
      <c r="AJ41" s="258"/>
    </row>
    <row r="42" spans="1:36" ht="27.6"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36" t="s">
        <v>389</v>
      </c>
      <c r="T42" s="478"/>
      <c r="U42" s="478"/>
      <c r="V42" s="478"/>
      <c r="W42" s="83"/>
      <c r="X42" s="83"/>
      <c r="Y42" s="52" t="s">
        <v>249</v>
      </c>
      <c r="Z42" s="259">
        <f t="shared" si="2"/>
        <v>0</v>
      </c>
      <c r="AA42" s="260"/>
      <c r="AB42" s="260"/>
      <c r="AC42" s="260"/>
      <c r="AD42" s="260"/>
      <c r="AE42" s="258"/>
      <c r="AF42" s="258"/>
      <c r="AG42" s="258"/>
      <c r="AH42" s="258"/>
      <c r="AI42" s="258"/>
      <c r="AJ42" s="258"/>
    </row>
    <row r="43" spans="1:36" ht="27.6" x14ac:dyDescent="0.3">
      <c r="A43" s="110" t="s">
        <v>0</v>
      </c>
      <c r="B43" s="99" t="s">
        <v>426</v>
      </c>
      <c r="C43" s="100"/>
      <c r="D43" s="24"/>
      <c r="E43" s="24" t="s">
        <v>77</v>
      </c>
      <c r="F43" s="24"/>
      <c r="G43" s="24"/>
      <c r="H43" s="109">
        <f>IF(C43&lt;&gt;"",'CBL Score Standard'!$D99,IF(D43&lt;&gt;"",SUM('CBL Score Standard'!$D99:$E99),IF(E43&lt;&gt;"",SUM('CBL Score Standard'!$D99:$F99),IF(F43&lt;&gt;"",SUM('CBL Score Standard'!$D99:$G99),IF(G43&lt;&gt;"",SUM('CBL Score Standard'!$D99:$H99,0))))))</f>
        <v>7.6190476190476183E-2</v>
      </c>
      <c r="K43" s="338"/>
      <c r="L43" s="338"/>
      <c r="M43" s="104" t="s">
        <v>7</v>
      </c>
      <c r="N43" s="36" t="s">
        <v>55</v>
      </c>
      <c r="O43" s="87" t="s">
        <v>448</v>
      </c>
      <c r="P43" s="151"/>
      <c r="Q43" s="254" t="s">
        <v>655</v>
      </c>
      <c r="R43" s="254" t="s">
        <v>656</v>
      </c>
      <c r="S43" s="36" t="s">
        <v>389</v>
      </c>
      <c r="T43" s="478"/>
      <c r="U43" s="478"/>
      <c r="V43" s="478"/>
      <c r="W43" s="83"/>
      <c r="X43" s="83"/>
      <c r="Y43" s="49" t="s">
        <v>219</v>
      </c>
      <c r="Z43" s="259">
        <f t="shared" si="2"/>
        <v>0</v>
      </c>
      <c r="AA43" s="260"/>
      <c r="AB43" s="260"/>
      <c r="AC43" s="260"/>
      <c r="AD43" s="260"/>
      <c r="AE43" s="258"/>
      <c r="AF43" s="258"/>
      <c r="AG43" s="258"/>
      <c r="AH43" s="258"/>
      <c r="AI43" s="258"/>
      <c r="AJ43" s="258"/>
    </row>
    <row r="44" spans="1:36" ht="26.4" x14ac:dyDescent="0.3">
      <c r="A44" s="110" t="s">
        <v>41</v>
      </c>
      <c r="B44" s="99" t="s">
        <v>450</v>
      </c>
      <c r="C44" s="24"/>
      <c r="D44" s="24"/>
      <c r="E44" s="24" t="s">
        <v>77</v>
      </c>
      <c r="F44" s="24"/>
      <c r="G44" s="24"/>
      <c r="H44" s="109">
        <f>IF(C44&lt;&gt;"",'CBL Score Standard'!$D100,IF(D44&lt;&gt;"",SUM('CBL Score Standard'!$D100:$E100),IF(E44&lt;&gt;"",SUM('CBL Score Standard'!$D100:$F100),IF(F44&lt;&gt;"",SUM('CBL Score Standard'!$D100:$G100),IF(G44&lt;&gt;"",SUM('CBL Score Standard'!$D100:$H100,0))))))</f>
        <v>0.16709956709956711</v>
      </c>
      <c r="K44" s="338"/>
      <c r="L44" s="338"/>
      <c r="M44" s="104" t="s">
        <v>7</v>
      </c>
      <c r="N44" s="36" t="s">
        <v>55</v>
      </c>
      <c r="O44" s="87" t="s">
        <v>185</v>
      </c>
      <c r="P44" s="149" t="s">
        <v>145</v>
      </c>
      <c r="Q44" s="254" t="s">
        <v>220</v>
      </c>
      <c r="R44" s="254" t="s">
        <v>270</v>
      </c>
      <c r="S44" s="36" t="s">
        <v>389</v>
      </c>
      <c r="T44" s="478"/>
      <c r="U44" s="478"/>
      <c r="V44" s="478"/>
      <c r="W44" s="83"/>
      <c r="X44" s="83"/>
      <c r="Y44" s="49" t="s">
        <v>186</v>
      </c>
      <c r="Z44" s="259">
        <f t="shared" si="2"/>
        <v>0</v>
      </c>
      <c r="AA44" s="260"/>
      <c r="AB44" s="260"/>
      <c r="AC44" s="260"/>
      <c r="AD44" s="260"/>
      <c r="AE44" s="258"/>
      <c r="AF44" s="258"/>
      <c r="AG44" s="258"/>
      <c r="AH44" s="258"/>
      <c r="AI44" s="258"/>
      <c r="AJ44" s="258"/>
    </row>
    <row r="45" spans="1:36" ht="27.6" x14ac:dyDescent="0.3">
      <c r="A45" s="110" t="s">
        <v>41</v>
      </c>
      <c r="B45" s="99" t="s">
        <v>178</v>
      </c>
      <c r="C45" s="100"/>
      <c r="D45" s="24"/>
      <c r="E45" s="24" t="s">
        <v>77</v>
      </c>
      <c r="F45" s="24"/>
      <c r="G45" s="24"/>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254" t="s">
        <v>657</v>
      </c>
      <c r="S45" s="36" t="s">
        <v>389</v>
      </c>
      <c r="T45" s="478"/>
      <c r="U45" s="478"/>
      <c r="V45" s="478"/>
      <c r="W45" s="83"/>
      <c r="X45" s="83"/>
      <c r="Y45" s="49" t="s">
        <v>186</v>
      </c>
      <c r="Z45" s="259">
        <f t="shared" si="2"/>
        <v>0</v>
      </c>
      <c r="AA45" s="260"/>
      <c r="AB45" s="260"/>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36" t="s">
        <v>389</v>
      </c>
      <c r="T46" s="478"/>
      <c r="U46" s="478"/>
      <c r="V46" s="478"/>
      <c r="W46" s="83"/>
      <c r="X46" s="83"/>
      <c r="Y46" s="46" t="s">
        <v>222</v>
      </c>
      <c r="Z46" s="259">
        <f t="shared" si="2"/>
        <v>0</v>
      </c>
      <c r="AA46" s="260"/>
      <c r="AB46" s="260"/>
      <c r="AC46" s="260"/>
      <c r="AD46" s="260"/>
      <c r="AE46" s="258"/>
      <c r="AF46" s="258"/>
      <c r="AG46" s="258"/>
      <c r="AH46" s="258"/>
      <c r="AI46" s="258"/>
      <c r="AJ46" s="258"/>
    </row>
    <row r="47" spans="1:36" x14ac:dyDescent="0.3">
      <c r="A47" s="110" t="s">
        <v>144</v>
      </c>
      <c r="B47" s="99" t="s">
        <v>372</v>
      </c>
      <c r="C47" s="24"/>
      <c r="D47" s="1005"/>
      <c r="E47" s="24" t="s">
        <v>77</v>
      </c>
      <c r="F47" s="24"/>
      <c r="G47" s="24"/>
      <c r="H47" s="109">
        <f>IF(C47&lt;&gt;"",'CBL Score Standard'!$D103,IF(D47&lt;&gt;"",SUM('CBL Score Standard'!$D103:$E103),IF(E47&lt;&gt;"",SUM('CBL Score Standard'!$D103:$F103),IF(F47&lt;&gt;"",SUM('CBL Score Standard'!$D103:$G103),IF(G47&lt;&gt;"",SUM('CBL Score Standard'!$D103:$H103,0))))))</f>
        <v>0.16709956709956711</v>
      </c>
      <c r="K47" s="338"/>
      <c r="L47" s="338"/>
      <c r="M47" s="104" t="s">
        <v>7</v>
      </c>
      <c r="N47" s="36" t="s">
        <v>53</v>
      </c>
      <c r="O47" s="87" t="s">
        <v>223</v>
      </c>
      <c r="P47" s="153">
        <v>43621</v>
      </c>
      <c r="Q47" s="154" t="s">
        <v>224</v>
      </c>
      <c r="R47" s="155" t="s">
        <v>225</v>
      </c>
      <c r="S47" s="36" t="s">
        <v>389</v>
      </c>
      <c r="T47" s="478"/>
      <c r="U47" s="478"/>
      <c r="V47" s="478"/>
      <c r="W47" s="83"/>
      <c r="X47" s="83"/>
      <c r="Y47" s="55"/>
      <c r="Z47" s="259">
        <f t="shared" si="2"/>
        <v>0</v>
      </c>
      <c r="AA47" s="260"/>
      <c r="AB47" s="260"/>
      <c r="AC47" s="260"/>
      <c r="AD47" s="260"/>
      <c r="AE47" s="258"/>
      <c r="AF47" s="258"/>
      <c r="AG47" s="258"/>
      <c r="AH47" s="258"/>
      <c r="AI47" s="258"/>
      <c r="AJ47" s="258"/>
    </row>
    <row r="48" spans="1:36" ht="39.6" x14ac:dyDescent="0.3">
      <c r="A48" s="110" t="s">
        <v>144</v>
      </c>
      <c r="B48" s="99" t="s">
        <v>373</v>
      </c>
      <c r="C48" s="24"/>
      <c r="D48" s="24"/>
      <c r="E48" s="24" t="s">
        <v>77</v>
      </c>
      <c r="F48" s="24"/>
      <c r="G48" s="24"/>
      <c r="H48" s="939">
        <f>IF(C48&lt;&gt;"",'CBL Score Standard'!$D104,IF(D48&lt;&gt;"",SUM('CBL Score Standard'!$D104:$E104),IF(E48&lt;&gt;"",SUM('CBL Score Standard'!$D104:$F104),IF(F48&lt;&gt;"",SUM('CBL Score Standard'!$D104:$G104),IF(G48&lt;&gt;"",SUM('CBL Score Standard'!$D104:$H104,0))))))</f>
        <v>0.16709956709956711</v>
      </c>
      <c r="I48" s="3" t="s">
        <v>77</v>
      </c>
      <c r="K48" s="338"/>
      <c r="L48" s="338"/>
      <c r="M48" s="104" t="s">
        <v>7</v>
      </c>
      <c r="N48" s="36" t="s">
        <v>53</v>
      </c>
      <c r="O48" s="87" t="s">
        <v>226</v>
      </c>
      <c r="P48" s="153">
        <v>43602</v>
      </c>
      <c r="Q48" s="154" t="s">
        <v>227</v>
      </c>
      <c r="R48" s="155" t="s">
        <v>228</v>
      </c>
      <c r="S48" s="36" t="s">
        <v>389</v>
      </c>
      <c r="T48" s="478"/>
      <c r="U48" s="478"/>
      <c r="V48" s="478"/>
      <c r="W48" s="83"/>
      <c r="X48" s="83"/>
      <c r="Y48" s="55"/>
      <c r="Z48" s="259">
        <f t="shared" si="2"/>
        <v>0</v>
      </c>
      <c r="AA48" s="260"/>
      <c r="AB48" s="260"/>
      <c r="AC48" s="260"/>
      <c r="AD48" s="260"/>
      <c r="AE48" s="258"/>
      <c r="AF48" s="258"/>
      <c r="AG48" s="258"/>
      <c r="AH48" s="258"/>
      <c r="AI48" s="258"/>
      <c r="AJ48" s="258"/>
    </row>
    <row r="49" spans="1:36" ht="27.6" x14ac:dyDescent="0.3">
      <c r="A49" s="110" t="s">
        <v>144</v>
      </c>
      <c r="B49" s="99" t="s">
        <v>452</v>
      </c>
      <c r="C49" s="24"/>
      <c r="D49" s="24"/>
      <c r="E49" s="24" t="s">
        <v>77</v>
      </c>
      <c r="F49" s="24"/>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9" t="s">
        <v>684</v>
      </c>
      <c r="P49" s="153">
        <v>43623</v>
      </c>
      <c r="Q49" s="154" t="s">
        <v>153</v>
      </c>
      <c r="R49" s="155" t="s">
        <v>156</v>
      </c>
      <c r="S49" s="36" t="s">
        <v>389</v>
      </c>
      <c r="T49" s="478"/>
      <c r="U49" s="478"/>
      <c r="V49" s="478"/>
      <c r="W49" s="83"/>
      <c r="X49" s="83"/>
      <c r="Y49" s="55"/>
      <c r="Z49" s="259">
        <f t="shared" si="2"/>
        <v>0</v>
      </c>
      <c r="AA49" s="260"/>
      <c r="AB49" s="260"/>
      <c r="AC49" s="260"/>
      <c r="AD49" s="260"/>
      <c r="AE49" s="258"/>
      <c r="AF49" s="258"/>
      <c r="AG49" s="258"/>
      <c r="AH49" s="258"/>
      <c r="AI49" s="258"/>
      <c r="AJ49" s="258"/>
    </row>
    <row r="50" spans="1:36" ht="27.6" x14ac:dyDescent="0.3">
      <c r="A50" s="110" t="s">
        <v>144</v>
      </c>
      <c r="B50" s="99" t="s">
        <v>517</v>
      </c>
      <c r="C50" s="24"/>
      <c r="D50" s="1005"/>
      <c r="E50" s="24" t="s">
        <v>77</v>
      </c>
      <c r="F50" s="24"/>
      <c r="G50" s="24"/>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9" t="s">
        <v>683</v>
      </c>
      <c r="P50" s="153">
        <v>43623</v>
      </c>
      <c r="Q50" s="154" t="s">
        <v>153</v>
      </c>
      <c r="R50" s="155" t="s">
        <v>156</v>
      </c>
      <c r="S50" s="36" t="s">
        <v>389</v>
      </c>
      <c r="T50" s="478"/>
      <c r="U50" s="999">
        <v>44008</v>
      </c>
      <c r="V50" s="478" t="s">
        <v>374</v>
      </c>
      <c r="W50" s="83"/>
      <c r="X50" s="83"/>
      <c r="Y50" s="55"/>
      <c r="Z50" s="259">
        <f t="shared" si="2"/>
        <v>0</v>
      </c>
      <c r="AA50" s="260"/>
      <c r="AB50" s="260"/>
      <c r="AC50" s="260"/>
      <c r="AD50" s="260"/>
      <c r="AE50" s="258"/>
      <c r="AF50" s="258"/>
      <c r="AG50" s="258"/>
      <c r="AH50" s="258"/>
      <c r="AI50" s="258"/>
      <c r="AJ50" s="258"/>
    </row>
    <row r="51" spans="1:36" x14ac:dyDescent="0.3">
      <c r="A51" s="110" t="s">
        <v>144</v>
      </c>
      <c r="B51" s="99" t="s">
        <v>661</v>
      </c>
      <c r="C51" s="24"/>
      <c r="D51" s="24"/>
      <c r="E51" s="24" t="s">
        <v>77</v>
      </c>
      <c r="F51" s="24"/>
      <c r="G51" s="24"/>
      <c r="H51" s="939">
        <f>IF(C51&lt;&gt;"",'CBL Score Standard'!$D107,IF(D51&lt;&gt;"",SUM('CBL Score Standard'!$D107:$E107),IF(E51&lt;&gt;"",SUM('CBL Score Standard'!$D107:$F107),IF(F51&lt;&gt;"",SUM('CBL Score Standard'!$D107:$G107),IF(G51&lt;&gt;"",SUM('CBL Score Standard'!$D107:$H107,0))))))</f>
        <v>0.16709956709956711</v>
      </c>
      <c r="I51" s="3" t="s">
        <v>77</v>
      </c>
      <c r="K51" s="338"/>
      <c r="L51" s="338"/>
      <c r="M51" s="104" t="s">
        <v>7</v>
      </c>
      <c r="N51" s="36" t="s">
        <v>56</v>
      </c>
      <c r="O51" s="89" t="s">
        <v>67</v>
      </c>
      <c r="P51" s="153"/>
      <c r="Q51" s="154"/>
      <c r="R51" s="155"/>
      <c r="S51" s="36" t="s">
        <v>389</v>
      </c>
      <c r="T51" s="478"/>
      <c r="U51" s="479">
        <v>43766</v>
      </c>
      <c r="V51" s="480" t="s">
        <v>374</v>
      </c>
      <c r="W51" s="83"/>
      <c r="X51" s="83"/>
      <c r="Y51" s="83"/>
      <c r="Z51" s="259">
        <f t="shared" ca="1" si="2"/>
        <v>1</v>
      </c>
      <c r="AA51" s="260">
        <v>43766</v>
      </c>
      <c r="AB51" s="260">
        <f ca="1">TODAY()</f>
        <v>44144</v>
      </c>
      <c r="AC51" s="260"/>
      <c r="AD51" s="260"/>
      <c r="AE51" s="258"/>
      <c r="AF51" s="258"/>
      <c r="AG51" s="258"/>
      <c r="AH51" s="258"/>
      <c r="AI51" s="258"/>
      <c r="AJ51" s="258"/>
    </row>
    <row r="52" spans="1:36" x14ac:dyDescent="0.3">
      <c r="A52" s="110" t="s">
        <v>144</v>
      </c>
      <c r="B52" s="99" t="s">
        <v>662</v>
      </c>
      <c r="C52" s="117"/>
      <c r="D52" s="117"/>
      <c r="E52" s="117" t="s">
        <v>77</v>
      </c>
      <c r="F52" s="24"/>
      <c r="G52" s="24"/>
      <c r="H52" s="109">
        <f>IF(C52&lt;&gt;"",'CBL Score Standard'!$D108,IF(D52&lt;&gt;"",SUM('CBL Score Standard'!$D108:$E108),IF(E52&lt;&gt;"",SUM('CBL Score Standard'!$D108:$F108),IF(F52&lt;&gt;"",SUM('CBL Score Standard'!$D108:$G108),IF(G52&lt;&gt;"",SUM('CBL Score Standard'!$D108:$H108,0))))))</f>
        <v>0.16709956709956711</v>
      </c>
      <c r="K52" s="338"/>
      <c r="L52" s="338"/>
      <c r="M52" s="104" t="s">
        <v>7</v>
      </c>
      <c r="N52" s="36" t="s">
        <v>55</v>
      </c>
      <c r="O52" s="89" t="s">
        <v>1</v>
      </c>
      <c r="P52" s="153"/>
      <c r="Q52" s="154"/>
      <c r="R52" s="155"/>
      <c r="S52" s="36" t="s">
        <v>389</v>
      </c>
      <c r="T52" s="478"/>
      <c r="U52" s="478"/>
      <c r="V52" s="478"/>
      <c r="W52" s="83"/>
      <c r="X52" s="83"/>
      <c r="Y52" s="83"/>
      <c r="Z52" s="259">
        <f t="shared" si="2"/>
        <v>0</v>
      </c>
      <c r="AA52" s="260"/>
      <c r="AB52" s="260"/>
      <c r="AC52" s="260"/>
      <c r="AD52" s="260"/>
      <c r="AE52" s="258"/>
      <c r="AF52" s="258"/>
      <c r="AG52" s="258"/>
      <c r="AH52" s="258"/>
      <c r="AI52" s="258"/>
      <c r="AJ52" s="258"/>
    </row>
    <row r="53" spans="1:36" x14ac:dyDescent="0.3">
      <c r="A53" s="110" t="s">
        <v>144</v>
      </c>
      <c r="B53" s="99" t="s">
        <v>187</v>
      </c>
      <c r="C53" s="100"/>
      <c r="D53" s="24"/>
      <c r="E53" s="24" t="s">
        <v>77</v>
      </c>
      <c r="F53" s="24"/>
      <c r="G53" s="24"/>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55</v>
      </c>
      <c r="O53" s="89" t="s">
        <v>419</v>
      </c>
      <c r="P53" s="152" t="s">
        <v>145</v>
      </c>
      <c r="Q53" s="154" t="s">
        <v>420</v>
      </c>
      <c r="R53" s="155" t="s">
        <v>420</v>
      </c>
      <c r="S53" s="36" t="s">
        <v>389</v>
      </c>
      <c r="T53" s="478"/>
      <c r="U53" s="478"/>
      <c r="V53" s="478" t="s">
        <v>374</v>
      </c>
      <c r="W53" s="83"/>
      <c r="X53" s="83"/>
      <c r="Y53" s="55"/>
      <c r="Z53" s="259">
        <f t="shared" ca="1" si="2"/>
        <v>1.8333333333333333</v>
      </c>
      <c r="AA53" s="260">
        <v>43470</v>
      </c>
      <c r="AB53" s="260">
        <f ca="1">TODAY()</f>
        <v>44144</v>
      </c>
      <c r="AC53" s="260"/>
      <c r="AD53" s="260"/>
      <c r="AE53" s="258"/>
      <c r="AF53" s="258"/>
      <c r="AG53" s="258"/>
      <c r="AH53" s="258"/>
      <c r="AI53" s="258"/>
      <c r="AJ53" s="258"/>
    </row>
    <row r="54" spans="1:36" ht="26.4" x14ac:dyDescent="0.3">
      <c r="A54" s="110" t="s">
        <v>144</v>
      </c>
      <c r="B54" s="99" t="s">
        <v>188</v>
      </c>
      <c r="C54" s="100"/>
      <c r="D54" s="24"/>
      <c r="E54" s="24" t="s">
        <v>77</v>
      </c>
      <c r="F54" s="24"/>
      <c r="G54" s="24"/>
      <c r="H54" s="109">
        <f>IF(C54&lt;&gt;"",'CBL Score Standard'!$D110,IF(D54&lt;&gt;"",SUM('CBL Score Standard'!$D110:$E110),IF(E54&lt;&gt;"",SUM('CBL Score Standard'!$D110:$F110),IF(F54&lt;&gt;"",SUM('CBL Score Standard'!$D110:$G110),IF(G54&lt;&gt;"",SUM('CBL Score Standard'!$D110:$H110,0))))))</f>
        <v>7.6190476190476183E-2</v>
      </c>
      <c r="K54" s="338"/>
      <c r="L54" s="338"/>
      <c r="M54" s="104" t="s">
        <v>7</v>
      </c>
      <c r="N54" s="36" t="s">
        <v>56</v>
      </c>
      <c r="O54" s="89" t="s">
        <v>421</v>
      </c>
      <c r="P54" s="152" t="s">
        <v>230</v>
      </c>
      <c r="Q54" s="154" t="s">
        <v>230</v>
      </c>
      <c r="R54" s="155" t="s">
        <v>230</v>
      </c>
      <c r="S54" s="36" t="s">
        <v>389</v>
      </c>
      <c r="T54" s="478"/>
      <c r="U54" s="478"/>
      <c r="V54" s="478"/>
      <c r="W54" s="83"/>
      <c r="X54" s="83"/>
      <c r="Y54" s="41" t="s">
        <v>230</v>
      </c>
      <c r="Z54" s="259">
        <f t="shared" si="2"/>
        <v>0</v>
      </c>
      <c r="AA54" s="260"/>
      <c r="AB54" s="260"/>
      <c r="AC54" s="260"/>
      <c r="AD54" s="260"/>
      <c r="AE54" s="258"/>
      <c r="AF54" s="258"/>
      <c r="AG54" s="258"/>
      <c r="AH54" s="258"/>
      <c r="AI54" s="258"/>
      <c r="AJ54" s="258"/>
    </row>
    <row r="55" spans="1:36" customFormat="1" x14ac:dyDescent="0.3">
      <c r="A55" s="110" t="s">
        <v>144</v>
      </c>
      <c r="B55" s="99" t="s">
        <v>189</v>
      </c>
      <c r="C55" s="100"/>
      <c r="D55" s="117"/>
      <c r="E55" s="117" t="s">
        <v>77</v>
      </c>
      <c r="F55" s="24"/>
      <c r="G55" s="24"/>
      <c r="H55" s="109">
        <f>IF(C55&lt;&gt;"",'CBL Score Standard'!$D111,IF(D55&lt;&gt;"",SUM('CBL Score Standard'!$D111:$E111),IF(E55&lt;&gt;"",SUM('CBL Score Standard'!$D111:$F111),IF(F55&lt;&gt;"",SUM('CBL Score Standard'!$D111:$G111),IF(G55&lt;&gt;"",SUM('CBL Score Standard'!$D111:$H111,0))))))</f>
        <v>3.8095238095238092E-2</v>
      </c>
      <c r="K55" s="339"/>
      <c r="L55" s="339"/>
      <c r="M55" s="104" t="s">
        <v>7</v>
      </c>
      <c r="N55" s="36" t="s">
        <v>54</v>
      </c>
      <c r="O55" s="89" t="s">
        <v>231</v>
      </c>
      <c r="P55" s="153">
        <v>43610</v>
      </c>
      <c r="Q55" s="152" t="s">
        <v>164</v>
      </c>
      <c r="R55" s="79" t="s">
        <v>165</v>
      </c>
      <c r="S55" s="36" t="s">
        <v>389</v>
      </c>
      <c r="T55" s="478"/>
      <c r="U55" s="478"/>
      <c r="V55" s="478"/>
      <c r="W55" s="83"/>
      <c r="X55" s="83"/>
      <c r="Y55" s="49" t="s">
        <v>232</v>
      </c>
      <c r="Z55" s="259">
        <f t="shared" si="2"/>
        <v>0</v>
      </c>
      <c r="AA55" s="260"/>
      <c r="AB55" s="260"/>
      <c r="AC55" s="260"/>
      <c r="AD55" s="260"/>
      <c r="AE55" s="258"/>
      <c r="AF55" s="258"/>
      <c r="AG55" s="258"/>
      <c r="AH55" s="258"/>
      <c r="AI55" s="258"/>
      <c r="AJ55" s="258"/>
    </row>
    <row r="56" spans="1:36" customFormat="1" x14ac:dyDescent="0.3">
      <c r="A56" s="110" t="s">
        <v>144</v>
      </c>
      <c r="B56" s="99" t="s">
        <v>190</v>
      </c>
      <c r="C56" s="100"/>
      <c r="D56" s="117"/>
      <c r="E56" s="117" t="s">
        <v>77</v>
      </c>
      <c r="F56" s="24"/>
      <c r="G56" s="24"/>
      <c r="H56" s="109">
        <f>IF(C56&lt;&gt;"",'CBL Score Standard'!$D112,IF(D56&lt;&gt;"",SUM('CBL Score Standard'!$D112:$E112),IF(E56&lt;&gt;"",SUM('CBL Score Standard'!$D112:$F112),IF(F56&lt;&gt;"",SUM('CBL Score Standard'!$D112:$G112),IF(G56&lt;&gt;"",SUM('CBL Score Standard'!$D112:$H112,0))))))</f>
        <v>3.8095238095238092E-2</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24" t="s">
        <v>77</v>
      </c>
      <c r="F57" s="24"/>
      <c r="G57" s="24"/>
      <c r="H57" s="10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17" t="s">
        <v>77</v>
      </c>
      <c r="F58" s="24"/>
      <c r="G58" s="24"/>
      <c r="H58" s="939">
        <f>IF(C58&lt;&gt;"",'CBL Score Standard'!$D114,IF(D58&lt;&gt;"",SUM('CBL Score Standard'!$D114:$E114),IF(E58&lt;&gt;"",SUM('CBL Score Standard'!$D114:$F114),IF(F58&lt;&gt;"",SUM('CBL Score Standard'!$D114:$G114),IF(G58&lt;&gt;"",SUM('CBL Score Standard'!$D114:$H114,0))))))</f>
        <v>2.8571428571428571E-2</v>
      </c>
      <c r="I58" s="3" t="s">
        <v>77</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t="s">
        <v>77</v>
      </c>
      <c r="E59" s="117"/>
      <c r="F59" s="24"/>
      <c r="G59" s="24"/>
      <c r="H59" s="109">
        <f>IF(C59&lt;&gt;"",'CBL Score Standard'!$D115,IF(D59&lt;&gt;"",SUM('CBL Score Standard'!$D115:$E115),IF(E59&lt;&gt;"",SUM('CBL Score Standard'!$D115:$F115),IF(F59&lt;&gt;"",SUM('CBL Score Standard'!$D115:$G115),IF(G59&lt;&gt;"",SUM('CBL Score Standard'!$D115:$H115,0))))))</f>
        <v>0</v>
      </c>
      <c r="K59" s="1197"/>
      <c r="L59" s="1197"/>
      <c r="M59" s="1183"/>
      <c r="N59" s="1185"/>
      <c r="O59" s="1185"/>
      <c r="P59" s="148" t="s">
        <v>141</v>
      </c>
      <c r="Q59" s="144"/>
      <c r="R59" s="144"/>
      <c r="S59" s="1210"/>
      <c r="T59" s="1191"/>
      <c r="U59" s="1191"/>
      <c r="V59" s="119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t="s">
        <v>77</v>
      </c>
      <c r="E60" s="130"/>
      <c r="F60" s="24"/>
      <c r="G60" s="24"/>
      <c r="H60" s="109">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36"/>
      <c r="T60" s="83"/>
      <c r="U60" s="83"/>
      <c r="V60" s="83"/>
      <c r="W60" s="83"/>
      <c r="X60" s="83"/>
      <c r="Y60" s="55"/>
      <c r="Z60" s="259">
        <f t="shared" ref="Z60:Z67" si="3">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30"/>
      <c r="F61" s="24"/>
      <c r="G61" s="24"/>
      <c r="H61" s="109" t="b">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36"/>
      <c r="T61" s="83"/>
      <c r="U61" s="83"/>
      <c r="V61" s="83"/>
      <c r="W61" s="83"/>
      <c r="X61" s="83"/>
      <c r="Y61" s="55"/>
      <c r="Z61" s="259">
        <f t="shared" si="3"/>
        <v>0</v>
      </c>
      <c r="AA61" s="260"/>
      <c r="AB61" s="260"/>
      <c r="AC61" s="260"/>
      <c r="AD61" s="260"/>
      <c r="AE61" s="258"/>
      <c r="AF61" s="258"/>
      <c r="AG61" s="258"/>
      <c r="AH61" s="258"/>
      <c r="AI61" s="258"/>
      <c r="AJ61" s="258"/>
    </row>
    <row r="62" spans="1:36" x14ac:dyDescent="0.3">
      <c r="A62" s="110" t="s">
        <v>56</v>
      </c>
      <c r="B62" s="99" t="s">
        <v>67</v>
      </c>
      <c r="C62" s="100"/>
      <c r="D62" s="100"/>
      <c r="E62" s="24" t="s">
        <v>77</v>
      </c>
      <c r="F62" s="24"/>
      <c r="G62" s="24"/>
      <c r="H62" s="109">
        <f>IF(C62&lt;&gt;"",'CBL Score Standard'!$D118,IF(D62&lt;&gt;"",SUM('CBL Score Standard'!$D118:$E118),IF(E62&lt;&gt;"",SUM('CBL Score Standard'!$D118:$F118),IF(F62&lt;&gt;"",SUM('CBL Score Standard'!$D118:$G118),IF(G62&lt;&gt;"",SUM('CBL Score Standard'!$D118:$H118,0))))))</f>
        <v>2.8571428571428571E-2</v>
      </c>
      <c r="K62" s="1207"/>
      <c r="L62" s="1207"/>
      <c r="M62" s="104" t="s">
        <v>8</v>
      </c>
      <c r="N62" s="36" t="s">
        <v>56</v>
      </c>
      <c r="O62" s="38" t="s">
        <v>237</v>
      </c>
      <c r="P62" s="58"/>
      <c r="Q62" s="56"/>
      <c r="R62" s="59"/>
      <c r="S62" s="36"/>
      <c r="T62" s="83"/>
      <c r="U62" s="83"/>
      <c r="V62" s="83"/>
      <c r="W62" s="83"/>
      <c r="X62" s="83"/>
      <c r="Y62" s="55"/>
      <c r="Z62" s="259">
        <f t="shared" si="3"/>
        <v>0</v>
      </c>
      <c r="AA62" s="260"/>
      <c r="AB62" s="260"/>
      <c r="AC62" s="260"/>
      <c r="AD62" s="260"/>
      <c r="AE62" s="258"/>
      <c r="AF62" s="258"/>
      <c r="AG62" s="258"/>
      <c r="AH62" s="258"/>
      <c r="AI62" s="258"/>
      <c r="AJ62" s="258"/>
    </row>
    <row r="63" spans="1:36" ht="15" thickBot="1" x14ac:dyDescent="0.35">
      <c r="A63" s="111" t="s">
        <v>55</v>
      </c>
      <c r="B63" s="99" t="s">
        <v>1</v>
      </c>
      <c r="C63" s="100"/>
      <c r="D63" s="100"/>
      <c r="E63" s="24" t="s">
        <v>77</v>
      </c>
      <c r="F63" s="24"/>
      <c r="G63" s="24"/>
      <c r="H63" s="109">
        <f>IF(C63&lt;&gt;"",'CBL Score Standard'!$D119,IF(D63&lt;&gt;"",SUM('CBL Score Standard'!$D119:$E119),IF(E63&lt;&gt;"",SUM('CBL Score Standard'!$D119:$F119),IF(F63&lt;&gt;"",SUM('CBL Score Standard'!$D119:$G119),IF(G63&lt;&gt;"",SUM('CBL Score Standard'!$D119:$H119,0))))))</f>
        <v>2.8571428571428571E-2</v>
      </c>
      <c r="K63" s="1207"/>
      <c r="L63" s="1207"/>
      <c r="M63" s="104" t="s">
        <v>8</v>
      </c>
      <c r="N63" s="36" t="s">
        <v>55</v>
      </c>
      <c r="O63" s="38" t="s">
        <v>238</v>
      </c>
      <c r="P63" s="58"/>
      <c r="Q63" s="56"/>
      <c r="R63" s="59"/>
      <c r="S63" s="36"/>
      <c r="T63" s="83"/>
      <c r="U63" s="83"/>
      <c r="V63" s="83"/>
      <c r="W63" s="83"/>
      <c r="X63" s="83"/>
      <c r="Y63" s="55"/>
      <c r="Z63" s="259">
        <f t="shared" si="3"/>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2.861904761904762</v>
      </c>
      <c r="K64" s="1207"/>
      <c r="L64" s="1207"/>
      <c r="M64" s="104" t="s">
        <v>8</v>
      </c>
      <c r="N64" s="57" t="s">
        <v>53</v>
      </c>
      <c r="O64" s="38" t="s">
        <v>239</v>
      </c>
      <c r="P64" s="58"/>
      <c r="Q64" s="56"/>
      <c r="R64" s="59"/>
      <c r="S64" s="36"/>
      <c r="T64" s="83"/>
      <c r="U64" s="83"/>
      <c r="V64" s="83"/>
      <c r="W64" s="83"/>
      <c r="X64" s="83"/>
      <c r="Y64" s="55"/>
      <c r="Z64" s="259">
        <f t="shared" si="3"/>
        <v>0</v>
      </c>
      <c r="AA64" s="260"/>
      <c r="AB64" s="260"/>
      <c r="AC64" s="260"/>
      <c r="AD64" s="260"/>
      <c r="AE64" s="258"/>
      <c r="AF64" s="258"/>
      <c r="AG64" s="258"/>
      <c r="AH64" s="258"/>
      <c r="AI64" s="258"/>
      <c r="AJ64" s="258"/>
    </row>
    <row r="65" spans="1:36" ht="28.2" thickBot="1" x14ac:dyDescent="0.35">
      <c r="A65" s="112" t="s">
        <v>83</v>
      </c>
      <c r="B65" s="113"/>
      <c r="C65" s="134">
        <v>1</v>
      </c>
      <c r="D65" s="134">
        <v>1</v>
      </c>
      <c r="E65" s="134">
        <v>0.967741935483871</v>
      </c>
      <c r="F65" s="134">
        <v>0</v>
      </c>
      <c r="G65" s="134">
        <v>0</v>
      </c>
      <c r="H65" s="114">
        <v>0</v>
      </c>
      <c r="K65" s="1207"/>
      <c r="L65" s="1207"/>
      <c r="M65" s="104" t="s">
        <v>8</v>
      </c>
      <c r="N65" s="57" t="s">
        <v>59</v>
      </c>
      <c r="O65" s="38" t="s">
        <v>240</v>
      </c>
      <c r="P65" s="58"/>
      <c r="Q65" s="56"/>
      <c r="R65" s="59"/>
      <c r="S65" s="36"/>
      <c r="T65" s="83"/>
      <c r="U65" s="83"/>
      <c r="V65" s="83"/>
      <c r="W65" s="83"/>
      <c r="X65" s="83"/>
      <c r="Y65" s="55"/>
      <c r="Z65" s="259">
        <f t="shared" si="3"/>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2</v>
      </c>
      <c r="K66" s="1207"/>
      <c r="L66" s="1207"/>
      <c r="M66" s="104" t="s">
        <v>8</v>
      </c>
      <c r="N66" s="57" t="s">
        <v>55</v>
      </c>
      <c r="O66" s="38" t="s">
        <v>515</v>
      </c>
      <c r="P66" s="58"/>
      <c r="Q66" s="56"/>
      <c r="R66" s="59"/>
      <c r="S66" s="36"/>
      <c r="T66" s="83"/>
      <c r="U66" s="83"/>
      <c r="V66" s="83"/>
      <c r="W66" s="83"/>
      <c r="X66" s="83"/>
      <c r="Y66" s="55"/>
      <c r="Z66" s="259">
        <f t="shared" si="3"/>
        <v>0</v>
      </c>
      <c r="AA66" s="260"/>
      <c r="AB66" s="260"/>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36"/>
      <c r="T67" s="83"/>
      <c r="U67" s="83"/>
      <c r="V67" s="83"/>
      <c r="W67" s="83"/>
      <c r="X67" s="83"/>
      <c r="Y67" s="46" t="s">
        <v>242</v>
      </c>
      <c r="Z67" s="259">
        <f t="shared" si="3"/>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19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c r="T72" s="83"/>
      <c r="U72" s="83"/>
      <c r="V72" s="83"/>
      <c r="W72" s="83"/>
      <c r="X72" s="83"/>
      <c r="Y72" s="63"/>
      <c r="Z72" s="259">
        <f t="shared" ref="Z72:Z75" si="4">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36"/>
      <c r="T73" s="83"/>
      <c r="U73" s="83"/>
      <c r="V73" s="83"/>
      <c r="W73" s="83"/>
      <c r="X73" s="83"/>
      <c r="Y73" s="63"/>
      <c r="Z73" s="259">
        <f t="shared" si="4"/>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36"/>
      <c r="T74" s="83"/>
      <c r="U74" s="83"/>
      <c r="V74" s="83"/>
      <c r="W74" s="83"/>
      <c r="X74" s="83"/>
      <c r="Y74" s="63"/>
      <c r="Z74" s="259">
        <f t="shared" si="4"/>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36"/>
      <c r="T75" s="83"/>
      <c r="U75" s="83"/>
      <c r="V75" s="83"/>
      <c r="W75" s="83"/>
      <c r="X75" s="83"/>
      <c r="Y75" s="63"/>
      <c r="Z75" s="259">
        <f t="shared" si="4"/>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7:G66"/>
  <customSheetViews>
    <customSheetView guid="{3F51B73C-8999-4BDD-B7BB-CFA8C5D5F118}" scale="85" showGridLines="0" showAutoFilter="1" topLeftCell="B1">
      <selection activeCell="K1" sqref="K1:AN1048576"/>
      <pageMargins left="0.7" right="0.7" top="0.75" bottom="0.75" header="0.3" footer="0.3"/>
      <pageSetup orientation="portrait" r:id="rId1"/>
      <autoFilter ref="A7:G66"/>
    </customSheetView>
    <customSheetView guid="{61959E49-C4BC-41CB-B0BE-7EDA73DE356A}" scale="98" showGridLines="0" showAutoFilter="1">
      <selection activeCell="W2" sqref="W1:X1048576"/>
      <pageMargins left="0.7" right="0.7" top="0.75" bottom="0.75" header="0.3" footer="0.3"/>
      <pageSetup orientation="portrait" r:id="rId2"/>
      <autoFilter ref="A7:G70"/>
    </customSheetView>
    <customSheetView guid="{9F775BAE-2403-40FE-95E3-B0411D9A7170}" scale="98" showGridLines="0" showAutoFilter="1">
      <selection activeCell="W2" sqref="W1:X1048576"/>
      <pageMargins left="0.7" right="0.7" top="0.75" bottom="0.75" header="0.3" footer="0.3"/>
      <pageSetup orientation="portrait" r:id="rId3"/>
      <autoFilter ref="A7:G70"/>
    </customSheetView>
    <customSheetView guid="{B9E7682A-072E-4CF9-AE10-B3ED27CB27F8}" scale="98" showGridLines="0" showAutoFilter="1" topLeftCell="L1">
      <selection activeCell="U31" sqref="U31:V31"/>
      <pageMargins left="0.7" right="0.7" top="0.75" bottom="0.75" header="0.3" footer="0.3"/>
      <pageSetup orientation="portrait" r:id="rId4"/>
      <autoFilter ref="A7:G70"/>
    </customSheetView>
    <customSheetView guid="{040B64FF-F135-4C7F-9498-A8399C10673D}" scale="85" showGridLines="0" showAutoFilter="1" topLeftCell="B1">
      <selection activeCell="K1" sqref="K1:AN1048576"/>
      <pageMargins left="0.7" right="0.7" top="0.75" bottom="0.75" header="0.3" footer="0.3"/>
      <pageSetup orientation="portrait" r:id="rId5"/>
      <autoFilter ref="A7:G66"/>
    </customSheetView>
    <customSheetView guid="{6D9FC8F7-6352-4BF1-890A-27BF36FADC03}" scale="85" showGridLines="0" showAutoFilter="1" topLeftCell="B1">
      <selection activeCell="K1" sqref="K1:AN1048576"/>
      <pageMargins left="0.7" right="0.7" top="0.75" bottom="0.75" header="0.3" footer="0.3"/>
      <pageSetup orientation="portrait" r:id="rId6"/>
      <autoFilter ref="A7:G66"/>
    </customSheetView>
  </customSheetViews>
  <mergeCells count="90">
    <mergeCell ref="AI70:AJ70"/>
    <mergeCell ref="AI38:AJ38"/>
    <mergeCell ref="Z58:Z59"/>
    <mergeCell ref="AA58:AB58"/>
    <mergeCell ref="AC58:AD58"/>
    <mergeCell ref="AE58:AF58"/>
    <mergeCell ref="AG58:AH58"/>
    <mergeCell ref="AI58:AJ58"/>
    <mergeCell ref="Z38:Z39"/>
    <mergeCell ref="AA38:AB38"/>
    <mergeCell ref="AC38:AD38"/>
    <mergeCell ref="AE38:AF38"/>
    <mergeCell ref="AG38:AH38"/>
    <mergeCell ref="Z70:Z71"/>
    <mergeCell ref="AA70:AB70"/>
    <mergeCell ref="AC70:AD70"/>
    <mergeCell ref="AI2:AJ2"/>
    <mergeCell ref="Z17:Z18"/>
    <mergeCell ref="AA17:AB17"/>
    <mergeCell ref="AC17:AD17"/>
    <mergeCell ref="AE17:AF17"/>
    <mergeCell ref="AG17:AH17"/>
    <mergeCell ref="AI17:AJ17"/>
    <mergeCell ref="Z2:Z3"/>
    <mergeCell ref="AA2:AB2"/>
    <mergeCell ref="AC2:AD2"/>
    <mergeCell ref="AE2:AF2"/>
    <mergeCell ref="AG2:AH2"/>
    <mergeCell ref="K57:Y57"/>
    <mergeCell ref="K58:K59"/>
    <mergeCell ref="L58:L59"/>
    <mergeCell ref="M58:M59"/>
    <mergeCell ref="N58:N59"/>
    <mergeCell ref="O58:O59"/>
    <mergeCell ref="S58:S59"/>
    <mergeCell ref="T58:T59"/>
    <mergeCell ref="U58:U59"/>
    <mergeCell ref="V58:V59"/>
    <mergeCell ref="Y58:Y59"/>
    <mergeCell ref="S38:S39"/>
    <mergeCell ref="T38:T39"/>
    <mergeCell ref="U38:U39"/>
    <mergeCell ref="V38:V39"/>
    <mergeCell ref="M17:M18"/>
    <mergeCell ref="N17:N18"/>
    <mergeCell ref="O17:O18"/>
    <mergeCell ref="S17:S18"/>
    <mergeCell ref="T17:T18"/>
    <mergeCell ref="U17:U18"/>
    <mergeCell ref="V17:V18"/>
    <mergeCell ref="K37:Y37"/>
    <mergeCell ref="Y2:Y3"/>
    <mergeCell ref="Y4:Y5"/>
    <mergeCell ref="K16:Y16"/>
    <mergeCell ref="K17:K18"/>
    <mergeCell ref="L17:L18"/>
    <mergeCell ref="Y17:Y18"/>
    <mergeCell ref="O2:O3"/>
    <mergeCell ref="S2:S3"/>
    <mergeCell ref="T2:T3"/>
    <mergeCell ref="U2:U3"/>
    <mergeCell ref="V2:V3"/>
    <mergeCell ref="L60:L67"/>
    <mergeCell ref="K69:Y69"/>
    <mergeCell ref="Y70:Y71"/>
    <mergeCell ref="K70:K71"/>
    <mergeCell ref="L70:L71"/>
    <mergeCell ref="M70:M71"/>
    <mergeCell ref="N70:N71"/>
    <mergeCell ref="O70:O71"/>
    <mergeCell ref="S70:S71"/>
    <mergeCell ref="T70:T71"/>
    <mergeCell ref="U70:U71"/>
    <mergeCell ref="V70:V71"/>
    <mergeCell ref="AE70:AF70"/>
    <mergeCell ref="AG70:AH70"/>
    <mergeCell ref="A1:H1"/>
    <mergeCell ref="K2:K3"/>
    <mergeCell ref="L2:L3"/>
    <mergeCell ref="M2:M3"/>
    <mergeCell ref="N2:N3"/>
    <mergeCell ref="Y38:Y39"/>
    <mergeCell ref="K38:K39"/>
    <mergeCell ref="L38:L39"/>
    <mergeCell ref="M38:M39"/>
    <mergeCell ref="N38:N39"/>
    <mergeCell ref="O38:O39"/>
    <mergeCell ref="A64:G64"/>
    <mergeCell ref="A66:G66"/>
    <mergeCell ref="K60:K67"/>
  </mergeCells>
  <conditionalFormatting sqref="C7:H7">
    <cfRule type="containsText" dxfId="1346" priority="47" operator="containsText" text="N/A">
      <formula>NOT(ISERROR(SEARCH("N/A",C7)))</formula>
    </cfRule>
    <cfRule type="containsText" dxfId="1345" priority="48" operator="containsText" text="Blank">
      <formula>NOT(ISERROR(SEARCH("Blank",C7)))</formula>
    </cfRule>
    <cfRule type="containsText" dxfId="1344" priority="49" operator="containsText" text="M">
      <formula>NOT(ISERROR(SEARCH("M",C7)))</formula>
    </cfRule>
  </conditionalFormatting>
  <conditionalFormatting sqref="E13">
    <cfRule type="containsText" dxfId="1343" priority="15" operator="containsText" text="N/A">
      <formula>NOT(ISERROR(SEARCH("N/A",E13)))</formula>
    </cfRule>
    <cfRule type="containsText" dxfId="1342" priority="16" operator="containsText" text="O">
      <formula>NOT(ISERROR(SEARCH("O",E13)))</formula>
    </cfRule>
    <cfRule type="containsText" dxfId="1341" priority="17" operator="containsText" text="M">
      <formula>NOT(ISERROR(SEARCH("M",E13)))</formula>
    </cfRule>
  </conditionalFormatting>
  <conditionalFormatting sqref="C46:G46">
    <cfRule type="containsText" dxfId="1340" priority="24" operator="containsText" text="O">
      <formula>NOT(ISERROR(SEARCH("O",C46)))</formula>
    </cfRule>
  </conditionalFormatting>
  <conditionalFormatting sqref="C46:G46">
    <cfRule type="containsText" dxfId="1339" priority="21" operator="containsText" text="N/A">
      <formula>NOT(ISERROR(SEARCH("N/A",C46)))</formula>
    </cfRule>
    <cfRule type="containsText" dxfId="1338" priority="22" operator="containsText" text="Blank">
      <formula>NOT(ISERROR(SEARCH("Blank",C46)))</formula>
    </cfRule>
    <cfRule type="containsText" dxfId="1337" priority="23" operator="containsText" text="M">
      <formula>NOT(ISERROR(SEARCH("M",C46)))</formula>
    </cfRule>
  </conditionalFormatting>
  <conditionalFormatting sqref="E12">
    <cfRule type="containsText" dxfId="1336" priority="18" operator="containsText" text="N/A">
      <formula>NOT(ISERROR(SEARCH("N/A",E12)))</formula>
    </cfRule>
    <cfRule type="containsText" dxfId="1335" priority="19" operator="containsText" text="O">
      <formula>NOT(ISERROR(SEARCH("O",E12)))</formula>
    </cfRule>
    <cfRule type="containsText" dxfId="1334" priority="20" operator="containsText" text="M">
      <formula>NOT(ISERROR(SEARCH("M",E12)))</formula>
    </cfRule>
  </conditionalFormatting>
  <conditionalFormatting sqref="Z4 Z51:Z55 Z40:Z43 Z45:Z49 Z19:Z35">
    <cfRule type="cellIs" dxfId="1333" priority="6" operator="greaterThan">
      <formula>0</formula>
    </cfRule>
  </conditionalFormatting>
  <conditionalFormatting sqref="Z5:Z14">
    <cfRule type="cellIs" dxfId="1332" priority="5" operator="greaterThan">
      <formula>0</formula>
    </cfRule>
  </conditionalFormatting>
  <conditionalFormatting sqref="Z60:Z67">
    <cfRule type="cellIs" dxfId="1331" priority="4" operator="greaterThan">
      <formula>0</formula>
    </cfRule>
  </conditionalFormatting>
  <conditionalFormatting sqref="Z72:Z75">
    <cfRule type="cellIs" dxfId="1330" priority="3" operator="greaterThan">
      <formula>0</formula>
    </cfRule>
  </conditionalFormatting>
  <conditionalFormatting sqref="Z50">
    <cfRule type="cellIs" dxfId="1329" priority="2" operator="greaterThan">
      <formula>0</formula>
    </cfRule>
  </conditionalFormatting>
  <conditionalFormatting sqref="Z44">
    <cfRule type="cellIs" dxfId="1328" priority="1" operator="greaterThan">
      <formula>0</formula>
    </cfRule>
  </conditionalFormatting>
  <dataValidations count="3">
    <dataValidation type="list" allowBlank="1" showInputMessage="1" showErrorMessage="1" sqref="V2:V79">
      <formula1>"Passed, Failed, N/A"</formula1>
    </dataValidation>
    <dataValidation type="list" allowBlank="1" showInputMessage="1" showErrorMessage="1" sqref="Y51:Y52 T2:T79">
      <formula1>"M, O, N/A"</formula1>
    </dataValidation>
    <dataValidation type="list" allowBlank="1" showInputMessage="1" showErrorMessage="1" sqref="W2:W79">
      <formula1>"Y, N"</formula1>
    </dataValidation>
  </dataValidations>
  <hyperlinks>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44" r:id="rId21"/>
  </hyperlinks>
  <pageMargins left="0.7" right="0.7" top="0.75" bottom="0.75" header="0.3" footer="0.3"/>
  <pageSetup orientation="portrait" r:id="rId22"/>
  <drawing r:id="rId23"/>
  <legacyDrawing r:id="rId24"/>
  <controls>
    <mc:AlternateContent xmlns:mc="http://schemas.openxmlformats.org/markup-compatibility/2006">
      <mc:Choice Requires="x14">
        <control shapeId="217090" r:id="rId25" name="CommandButton2">
          <controlPr defaultSize="0" autoLine="0" r:id="rId26">
            <anchor moveWithCells="1">
              <from>
                <xdr:col>8</xdr:col>
                <xdr:colOff>121920</xdr:colOff>
                <xdr:row>22</xdr:row>
                <xdr:rowOff>0</xdr:rowOff>
              </from>
              <to>
                <xdr:col>9</xdr:col>
                <xdr:colOff>441960</xdr:colOff>
                <xdr:row>24</xdr:row>
                <xdr:rowOff>129540</xdr:rowOff>
              </to>
            </anchor>
          </controlPr>
        </control>
      </mc:Choice>
      <mc:Fallback>
        <control shapeId="217090" r:id="rId25" name="CommandButton2"/>
      </mc:Fallback>
    </mc:AlternateContent>
    <mc:AlternateContent xmlns:mc="http://schemas.openxmlformats.org/markup-compatibility/2006">
      <mc:Choice Requires="x14">
        <control shapeId="217089" r:id="rId27" name="CommandButton1">
          <controlPr defaultSize="0" autoLine="0" r:id="rId28">
            <anchor moveWithCells="1">
              <from>
                <xdr:col>8</xdr:col>
                <xdr:colOff>114300</xdr:colOff>
                <xdr:row>6</xdr:row>
                <xdr:rowOff>106680</xdr:rowOff>
              </from>
              <to>
                <xdr:col>9</xdr:col>
                <xdr:colOff>403860</xdr:colOff>
                <xdr:row>7</xdr:row>
                <xdr:rowOff>99060</xdr:rowOff>
              </to>
            </anchor>
          </controlPr>
        </control>
      </mc:Choice>
      <mc:Fallback>
        <control shapeId="217089" r:id="rId27" name="CommandButton1"/>
      </mc:Fallback>
    </mc:AlternateContent>
  </controls>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0">
    <tabColor rgb="FFFFC000"/>
    <pageSetUpPr fitToPage="1"/>
  </sheetPr>
  <dimension ref="A1:AN196"/>
  <sheetViews>
    <sheetView showGridLines="0" zoomScale="70" zoomScaleNormal="70" workbookViewId="0">
      <selection activeCell="A7" sqref="A7:XFD7"/>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12.6640625" bestFit="1" customWidth="1"/>
    <col min="20" max="20" width="12.5546875" customWidth="1"/>
    <col min="21" max="21" width="11" bestFit="1" customWidth="1"/>
    <col min="22" max="22" width="10.44140625" bestFit="1" customWidth="1"/>
    <col min="23" max="23" width="23.44140625" bestFit="1" customWidth="1"/>
    <col min="24" max="24" width="22.88671875" bestFit="1" customWidth="1"/>
    <col min="25" max="25" width="36.5546875" bestFit="1" customWidth="1"/>
    <col min="41" max="16384" width="9.109375" style="3"/>
  </cols>
  <sheetData>
    <row r="1" spans="1:36" ht="12.75" customHeight="1" x14ac:dyDescent="0.45">
      <c r="A1" s="1188" t="s">
        <v>82</v>
      </c>
      <c r="B1" s="1189"/>
      <c r="C1" s="1189"/>
      <c r="D1" s="1189"/>
      <c r="E1" s="1189"/>
      <c r="F1" s="1189"/>
      <c r="G1" s="1189"/>
      <c r="H1" s="1189"/>
      <c r="K1" s="1173" t="s">
        <v>713</v>
      </c>
      <c r="L1" s="1174"/>
      <c r="M1" s="1174"/>
      <c r="N1" s="1174"/>
      <c r="O1" s="1174"/>
      <c r="P1" s="1174"/>
      <c r="Q1" s="1174"/>
      <c r="R1" s="1174"/>
      <c r="S1" s="1174"/>
      <c r="T1" s="1174"/>
      <c r="U1" s="1174"/>
      <c r="V1" s="1174"/>
      <c r="W1" s="1174"/>
      <c r="X1" s="1174"/>
      <c r="Y1" s="1174"/>
      <c r="Z1" s="263"/>
      <c r="AA1" s="402"/>
      <c r="AB1" s="402"/>
      <c r="AC1" s="402"/>
      <c r="AD1" s="402"/>
      <c r="AE1" s="402"/>
      <c r="AF1" s="402"/>
      <c r="AG1" s="402"/>
      <c r="AH1" s="402"/>
      <c r="AI1" s="402"/>
      <c r="AJ1" s="402"/>
    </row>
    <row r="2" spans="1:36" ht="27.6" x14ac:dyDescent="0.3">
      <c r="A2" s="98" t="s">
        <v>367</v>
      </c>
      <c r="B2" s="83" t="s">
        <v>642</v>
      </c>
      <c r="C2" s="3"/>
      <c r="D2" s="3"/>
      <c r="E2" s="3"/>
      <c r="F2" s="3"/>
      <c r="G2" s="3"/>
      <c r="H2" s="3"/>
      <c r="K2" s="412" t="s">
        <v>133</v>
      </c>
      <c r="L2" s="412" t="s">
        <v>91</v>
      </c>
      <c r="M2" s="1182" t="s">
        <v>75</v>
      </c>
      <c r="N2" s="1190" t="s">
        <v>134</v>
      </c>
      <c r="O2" s="412" t="s">
        <v>135</v>
      </c>
      <c r="P2" s="412" t="s">
        <v>136</v>
      </c>
      <c r="Q2" s="412" t="s">
        <v>137</v>
      </c>
      <c r="R2" s="412" t="s">
        <v>138</v>
      </c>
      <c r="S2" s="404" t="s">
        <v>139</v>
      </c>
      <c r="T2" s="404" t="s">
        <v>344</v>
      </c>
      <c r="U2" s="404" t="s">
        <v>342</v>
      </c>
      <c r="V2" s="404" t="s">
        <v>343</v>
      </c>
      <c r="W2" s="404" t="s">
        <v>375</v>
      </c>
      <c r="X2" s="404" t="s">
        <v>376</v>
      </c>
      <c r="Y2" s="412"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43818</v>
      </c>
      <c r="C3" s="125"/>
      <c r="D3" s="3"/>
      <c r="E3" s="3"/>
      <c r="F3" s="3"/>
      <c r="G3" s="3"/>
      <c r="H3" s="3"/>
      <c r="K3" s="405"/>
      <c r="L3" s="405"/>
      <c r="M3" s="1183"/>
      <c r="N3" s="1185"/>
      <c r="O3" s="405"/>
      <c r="P3" s="35" t="s">
        <v>141</v>
      </c>
      <c r="Q3" s="405"/>
      <c r="R3" s="405"/>
      <c r="S3" s="404"/>
      <c r="T3" s="404"/>
      <c r="U3" s="404"/>
      <c r="V3" s="404"/>
      <c r="W3" s="404"/>
      <c r="X3" s="404"/>
      <c r="Y3" s="405"/>
      <c r="Z3" s="1187"/>
      <c r="AA3" s="400" t="s">
        <v>672</v>
      </c>
      <c r="AB3" s="400" t="s">
        <v>673</v>
      </c>
      <c r="AC3" s="400" t="s">
        <v>672</v>
      </c>
      <c r="AD3" s="400" t="s">
        <v>673</v>
      </c>
      <c r="AE3" s="400" t="s">
        <v>672</v>
      </c>
      <c r="AF3" s="400" t="s">
        <v>673</v>
      </c>
      <c r="AG3" s="400" t="s">
        <v>672</v>
      </c>
      <c r="AH3" s="400" t="s">
        <v>673</v>
      </c>
      <c r="AI3" s="400" t="s">
        <v>672</v>
      </c>
      <c r="AJ3" s="400" t="s">
        <v>673</v>
      </c>
    </row>
    <row r="4" spans="1:36" ht="12.75" customHeight="1" x14ac:dyDescent="0.3">
      <c r="A4" s="98" t="s">
        <v>368</v>
      </c>
      <c r="B4" s="124">
        <f ca="1">DATEDIF(B3,TODAY(),"D")/365</f>
        <v>0.89315068493150684</v>
      </c>
      <c r="C4" s="3"/>
      <c r="D4" s="3"/>
      <c r="E4" s="3"/>
      <c r="F4" s="3"/>
      <c r="G4" s="3"/>
      <c r="H4" s="3"/>
      <c r="K4" s="406" t="s">
        <v>142</v>
      </c>
      <c r="L4" s="406" t="s">
        <v>143</v>
      </c>
      <c r="M4" s="104" t="s">
        <v>5</v>
      </c>
      <c r="N4" s="93" t="s">
        <v>144</v>
      </c>
      <c r="O4" s="88" t="s">
        <v>372</v>
      </c>
      <c r="P4" s="140" t="s">
        <v>145</v>
      </c>
      <c r="Q4" s="140" t="s">
        <v>146</v>
      </c>
      <c r="R4" s="266" t="s">
        <v>147</v>
      </c>
      <c r="S4" s="36"/>
      <c r="T4" s="83"/>
      <c r="U4" s="83"/>
      <c r="V4" s="83"/>
      <c r="W4" s="83"/>
      <c r="X4" s="83"/>
      <c r="Y4" s="416" t="s">
        <v>148</v>
      </c>
      <c r="Z4" s="259">
        <f t="shared" ref="Z4:Z14" si="0">DATEDIF(AA4,AB4,"m")/12+DATEDIF(AC4,AD4,"m")/12+DATEDIF(AE4,AF4,"m")/12+DATEDIF(AG4,AH4,"m")/12+DATEDIF(AI4,AJ4,"m")/12</f>
        <v>0</v>
      </c>
      <c r="AA4" s="260"/>
      <c r="AB4" s="260"/>
      <c r="AC4" s="260"/>
      <c r="AD4" s="260"/>
      <c r="AE4" s="258"/>
      <c r="AF4" s="258"/>
      <c r="AG4" s="258"/>
      <c r="AH4" s="258"/>
      <c r="AI4" s="258"/>
      <c r="AJ4" s="258"/>
    </row>
    <row r="5" spans="1:36" ht="12.75" customHeight="1" x14ac:dyDescent="0.3">
      <c r="A5" s="98" t="s">
        <v>387</v>
      </c>
      <c r="B5" s="124">
        <v>8</v>
      </c>
      <c r="C5" s="126"/>
      <c r="D5" s="3"/>
      <c r="E5" s="3"/>
      <c r="F5" s="3"/>
      <c r="G5" s="3"/>
      <c r="H5" s="3"/>
      <c r="K5" s="407"/>
      <c r="L5" s="407"/>
      <c r="M5" s="104" t="s">
        <v>5</v>
      </c>
      <c r="N5" s="93" t="s">
        <v>144</v>
      </c>
      <c r="O5" s="88" t="s">
        <v>373</v>
      </c>
      <c r="P5" s="142"/>
      <c r="Q5" s="141" t="s">
        <v>150</v>
      </c>
      <c r="R5" s="265" t="s">
        <v>151</v>
      </c>
      <c r="S5" s="36"/>
      <c r="T5" s="83"/>
      <c r="U5" s="180">
        <v>43822</v>
      </c>
      <c r="V5" s="83" t="s">
        <v>374</v>
      </c>
      <c r="W5" s="83"/>
      <c r="X5" s="83"/>
      <c r="Y5" s="417"/>
      <c r="Z5" s="259">
        <f t="shared" ca="1" si="0"/>
        <v>0.83333333333333337</v>
      </c>
      <c r="AA5" s="260">
        <v>43822</v>
      </c>
      <c r="AB5" s="260">
        <f ca="1">TODAY()</f>
        <v>44144</v>
      </c>
      <c r="AC5" s="260"/>
      <c r="AD5" s="260"/>
      <c r="AE5" s="258"/>
      <c r="AF5" s="258"/>
      <c r="AG5" s="258"/>
      <c r="AH5" s="258"/>
      <c r="AI5" s="258"/>
      <c r="AJ5" s="258"/>
    </row>
    <row r="6" spans="1:36" ht="15" thickBot="1" x14ac:dyDescent="0.35">
      <c r="A6" s="98" t="s">
        <v>388</v>
      </c>
      <c r="B6" s="124">
        <f ca="1">B4+B5</f>
        <v>8.8931506849315074</v>
      </c>
      <c r="C6" s="126"/>
      <c r="K6" s="407"/>
      <c r="L6" s="407"/>
      <c r="M6" s="104" t="s">
        <v>5</v>
      </c>
      <c r="N6" s="38" t="s">
        <v>149</v>
      </c>
      <c r="O6" s="65" t="s">
        <v>149</v>
      </c>
      <c r="P6" s="142"/>
      <c r="Q6" s="39" t="s">
        <v>150</v>
      </c>
      <c r="R6" s="40" t="s">
        <v>151</v>
      </c>
      <c r="S6" s="36" t="s">
        <v>692</v>
      </c>
      <c r="T6" s="83" t="s">
        <v>72</v>
      </c>
      <c r="U6" s="180">
        <v>43826</v>
      </c>
      <c r="V6" s="83" t="s">
        <v>374</v>
      </c>
      <c r="W6" s="83"/>
      <c r="X6" s="83"/>
      <c r="Y6" s="41" t="s">
        <v>152</v>
      </c>
      <c r="Z6" s="259">
        <f t="shared" ca="1" si="0"/>
        <v>0.83333333333333337</v>
      </c>
      <c r="AA6" s="260">
        <v>43826</v>
      </c>
      <c r="AB6" s="260">
        <f ca="1">TODAY()</f>
        <v>44144</v>
      </c>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407"/>
      <c r="L7" s="407"/>
      <c r="M7" s="104" t="s">
        <v>5</v>
      </c>
      <c r="N7" s="127" t="s">
        <v>144</v>
      </c>
      <c r="O7" s="64" t="s">
        <v>452</v>
      </c>
      <c r="P7" s="142"/>
      <c r="Q7" s="140" t="s">
        <v>247</v>
      </c>
      <c r="R7" s="266" t="s">
        <v>154</v>
      </c>
      <c r="S7" s="36"/>
      <c r="T7" s="83"/>
      <c r="U7" s="83"/>
      <c r="V7" s="83"/>
      <c r="W7" s="83"/>
      <c r="X7" s="83"/>
      <c r="Y7" s="416" t="s">
        <v>248</v>
      </c>
      <c r="Z7" s="259">
        <f t="shared" si="0"/>
        <v>0</v>
      </c>
      <c r="AA7" s="260"/>
      <c r="AB7" s="260"/>
      <c r="AC7" s="260"/>
      <c r="AD7" s="260"/>
      <c r="AE7" s="258"/>
      <c r="AF7" s="258"/>
      <c r="AG7" s="258"/>
      <c r="AH7" s="258"/>
      <c r="AI7" s="258"/>
      <c r="AJ7" s="258"/>
    </row>
    <row r="8" spans="1:36" x14ac:dyDescent="0.3">
      <c r="A8" s="107" t="s">
        <v>56</v>
      </c>
      <c r="B8" s="108" t="s">
        <v>182</v>
      </c>
      <c r="C8" s="1003"/>
      <c r="D8" s="1002" t="s">
        <v>77</v>
      </c>
      <c r="E8" s="1002"/>
      <c r="F8" s="1002"/>
      <c r="G8" s="1002"/>
      <c r="H8" s="109">
        <f>IF(C8&lt;&gt;"",'[1]CBL Score Standard'!$D64,IF(D8&lt;&gt;"",SUM('[1]CBL Score Standard'!$D64:$E64),IF(E8&lt;&gt;"",SUM('[1]CBL Score Standard'!$D64:$F64),IF(F8&lt;&gt;"",SUM('[1]CBL Score Standard'!$D64:$G64),IF(G8&lt;&gt;"",SUM('[1]CBL Score Standard'!$D64:$H64,0))))))</f>
        <v>4.6511627906976744E-2</v>
      </c>
      <c r="K8" s="407"/>
      <c r="L8" s="407"/>
      <c r="M8" s="104" t="s">
        <v>5</v>
      </c>
      <c r="N8" s="127" t="s">
        <v>144</v>
      </c>
      <c r="O8" s="43" t="s">
        <v>517</v>
      </c>
      <c r="P8" s="142"/>
      <c r="Q8" s="39" t="s">
        <v>153</v>
      </c>
      <c r="R8" s="40" t="s">
        <v>156</v>
      </c>
      <c r="S8" s="36"/>
      <c r="T8" s="83" t="s">
        <v>72</v>
      </c>
      <c r="U8" s="83"/>
      <c r="V8" s="83"/>
      <c r="W8" s="83"/>
      <c r="X8" s="83"/>
      <c r="Y8" s="44" t="s">
        <v>157</v>
      </c>
      <c r="Z8" s="259">
        <f t="shared" si="0"/>
        <v>0</v>
      </c>
      <c r="AA8" s="260"/>
      <c r="AB8" s="260"/>
      <c r="AC8" s="260"/>
      <c r="AD8" s="260"/>
      <c r="AE8" s="258"/>
      <c r="AF8" s="258"/>
      <c r="AG8" s="258"/>
      <c r="AH8" s="258"/>
      <c r="AI8" s="258"/>
      <c r="AJ8" s="258"/>
    </row>
    <row r="9" spans="1:36" x14ac:dyDescent="0.3">
      <c r="A9" s="110" t="s">
        <v>56</v>
      </c>
      <c r="B9" s="99" t="s">
        <v>427</v>
      </c>
      <c r="C9" s="1003"/>
      <c r="D9" s="1002" t="s">
        <v>77</v>
      </c>
      <c r="E9" s="1002"/>
      <c r="F9" s="1002"/>
      <c r="G9" s="1002"/>
      <c r="H9" s="109">
        <f>IF(C9&lt;&gt;"",'[1]CBL Score Standard'!$D65,IF(D9&lt;&gt;"",SUM('[1]CBL Score Standard'!$D65:$E65),IF(E9&lt;&gt;"",SUM('[1]CBL Score Standard'!$D65:$F65),IF(F9&lt;&gt;"",SUM('[1]CBL Score Standard'!$D65:$G65),IF(G9&lt;&gt;"",SUM('[1]CBL Score Standard'!$D65:$H65,0))))))</f>
        <v>4.6511627906976744E-2</v>
      </c>
      <c r="K9" s="407"/>
      <c r="L9" s="407"/>
      <c r="M9" s="104" t="s">
        <v>5</v>
      </c>
      <c r="N9" s="127" t="s">
        <v>144</v>
      </c>
      <c r="O9" s="43" t="s">
        <v>661</v>
      </c>
      <c r="P9" s="142"/>
      <c r="Q9" s="39" t="s">
        <v>155</v>
      </c>
      <c r="R9" s="40" t="s">
        <v>158</v>
      </c>
      <c r="S9" s="36"/>
      <c r="T9" s="83"/>
      <c r="U9" s="180">
        <v>43823</v>
      </c>
      <c r="V9" s="83" t="s">
        <v>374</v>
      </c>
      <c r="W9" s="83"/>
      <c r="X9" s="83"/>
      <c r="Y9" s="41" t="s">
        <v>159</v>
      </c>
      <c r="Z9" s="259">
        <f t="shared" ca="1" si="0"/>
        <v>0.83333333333333337</v>
      </c>
      <c r="AA9" s="260">
        <v>43823</v>
      </c>
      <c r="AB9" s="260">
        <f ca="1">TODAY()</f>
        <v>44144</v>
      </c>
      <c r="AC9" s="260"/>
      <c r="AD9" s="260"/>
      <c r="AE9" s="258"/>
      <c r="AF9" s="258"/>
      <c r="AG9" s="258"/>
      <c r="AH9" s="258"/>
      <c r="AI9" s="258"/>
      <c r="AJ9" s="258"/>
    </row>
    <row r="10" spans="1:36" x14ac:dyDescent="0.3">
      <c r="A10" s="110" t="s">
        <v>56</v>
      </c>
      <c r="B10" s="99" t="s">
        <v>663</v>
      </c>
      <c r="C10" s="1003"/>
      <c r="D10" s="1003" t="s">
        <v>77</v>
      </c>
      <c r="E10" s="1005"/>
      <c r="F10" s="1002"/>
      <c r="G10" s="1002"/>
      <c r="H10" s="109">
        <f>IF(C10&lt;&gt;"",'[1]CBL Score Standard'!$D66,IF(D10&lt;&gt;"",SUM('[1]CBL Score Standard'!$D66:$E66),IF(E10&lt;&gt;"",SUM('[1]CBL Score Standard'!$D66:$F66),IF(F10&lt;&gt;"",SUM('[1]CBL Score Standard'!$D66:$G66),IF(G10&lt;&gt;"",SUM('[1]CBL Score Standard'!$D66:$H66,0))))))</f>
        <v>0</v>
      </c>
      <c r="K10" s="407"/>
      <c r="L10" s="407"/>
      <c r="M10" s="104" t="s">
        <v>5</v>
      </c>
      <c r="N10" s="127" t="s">
        <v>144</v>
      </c>
      <c r="O10" s="43" t="s">
        <v>662</v>
      </c>
      <c r="P10" s="142"/>
      <c r="Q10" s="254" t="s">
        <v>659</v>
      </c>
      <c r="R10" s="254" t="s">
        <v>278</v>
      </c>
      <c r="S10" s="36"/>
      <c r="T10" s="83"/>
      <c r="U10" s="83"/>
      <c r="V10" s="83"/>
      <c r="W10" s="83"/>
      <c r="X10" s="83"/>
      <c r="Y10" s="46" t="s">
        <v>160</v>
      </c>
      <c r="Z10" s="259">
        <f t="shared" si="0"/>
        <v>0</v>
      </c>
      <c r="AA10" s="260"/>
      <c r="AB10" s="260"/>
      <c r="AC10" s="260"/>
      <c r="AD10" s="260"/>
      <c r="AE10" s="258"/>
      <c r="AF10" s="258"/>
      <c r="AG10" s="258"/>
      <c r="AH10" s="258"/>
      <c r="AI10" s="258"/>
      <c r="AJ10" s="258"/>
    </row>
    <row r="11" spans="1:36" x14ac:dyDescent="0.3">
      <c r="A11" s="110" t="s">
        <v>56</v>
      </c>
      <c r="B11" s="99" t="s">
        <v>215</v>
      </c>
      <c r="C11" s="1003"/>
      <c r="D11" s="1003" t="s">
        <v>77</v>
      </c>
      <c r="E11" s="1005"/>
      <c r="F11" s="1002"/>
      <c r="G11" s="1002"/>
      <c r="H11" s="109">
        <f>IF(C11&lt;&gt;"",'[1]CBL Score Standard'!$D67,IF(D11&lt;&gt;"",SUM('[1]CBL Score Standard'!$D67:$E67),IF(E11&lt;&gt;"",SUM('[1]CBL Score Standard'!$D67:$F67),IF(F11&lt;&gt;"",SUM('[1]CBL Score Standard'!$D67:$G67),IF(G11&lt;&gt;"",SUM('[1]CBL Score Standard'!$D67:$H67,0))))))</f>
        <v>0</v>
      </c>
      <c r="K11" s="407"/>
      <c r="L11" s="407"/>
      <c r="M11" s="104" t="s">
        <v>5</v>
      </c>
      <c r="N11" s="36" t="s">
        <v>31</v>
      </c>
      <c r="O11" s="89" t="s">
        <v>175</v>
      </c>
      <c r="P11" s="407"/>
      <c r="Q11" s="37" t="s">
        <v>383</v>
      </c>
      <c r="R11" s="40" t="s">
        <v>176</v>
      </c>
      <c r="S11" s="66" t="s">
        <v>642</v>
      </c>
      <c r="T11" s="157"/>
      <c r="U11" s="999">
        <v>44029</v>
      </c>
      <c r="V11" s="83" t="s">
        <v>374</v>
      </c>
      <c r="W11" s="83"/>
      <c r="X11" s="83"/>
      <c r="Y11" s="44" t="s">
        <v>177</v>
      </c>
      <c r="Z11" s="259">
        <f t="shared" si="0"/>
        <v>0</v>
      </c>
      <c r="AA11" s="260"/>
      <c r="AB11" s="260"/>
      <c r="AC11" s="260"/>
      <c r="AD11" s="260"/>
      <c r="AE11" s="258"/>
      <c r="AF11" s="258"/>
      <c r="AG11" s="258"/>
      <c r="AH11" s="258"/>
      <c r="AI11" s="258"/>
      <c r="AJ11" s="258"/>
    </row>
    <row r="12" spans="1:36" x14ac:dyDescent="0.3">
      <c r="A12" s="110" t="s">
        <v>63</v>
      </c>
      <c r="B12" s="99" t="s">
        <v>236</v>
      </c>
      <c r="C12" s="1003"/>
      <c r="D12" s="1003" t="s">
        <v>77</v>
      </c>
      <c r="E12" s="1003"/>
      <c r="F12" s="1002"/>
      <c r="G12" s="1002"/>
      <c r="H12" s="109">
        <f>IF(C12&lt;&gt;"",'[1]CBL Score Standard'!$D68,IF(D12&lt;&gt;"",SUM('[1]CBL Score Standard'!$D68:$E68),IF(E12&lt;&gt;"",SUM('[1]CBL Score Standard'!$D68:$F68),IF(F12&lt;&gt;"",SUM('[1]CBL Score Standard'!$D68:$G68),IF(G12&lt;&gt;"",SUM('[1]CBL Score Standard'!$D68:$H68,0))))))</f>
        <v>0</v>
      </c>
      <c r="K12" s="407"/>
      <c r="L12" s="407"/>
      <c r="M12" s="104" t="s">
        <v>5</v>
      </c>
      <c r="N12" s="127" t="s">
        <v>31</v>
      </c>
      <c r="O12" s="43" t="s">
        <v>660</v>
      </c>
      <c r="P12" s="47">
        <v>43613</v>
      </c>
      <c r="Q12" s="39" t="s">
        <v>167</v>
      </c>
      <c r="R12" s="40" t="s">
        <v>168</v>
      </c>
      <c r="S12" s="36"/>
      <c r="T12" s="83"/>
      <c r="U12" s="83"/>
      <c r="V12" s="83"/>
      <c r="W12" s="83"/>
      <c r="X12" s="83"/>
      <c r="Y12" s="41"/>
      <c r="Z12" s="259">
        <f t="shared" si="0"/>
        <v>0</v>
      </c>
      <c r="AA12" s="260"/>
      <c r="AB12" s="260"/>
      <c r="AC12" s="260"/>
      <c r="AD12" s="260"/>
      <c r="AE12" s="258"/>
      <c r="AF12" s="258"/>
      <c r="AG12" s="258"/>
      <c r="AH12" s="258"/>
      <c r="AI12" s="258"/>
      <c r="AJ12" s="258"/>
    </row>
    <row r="13" spans="1:36" x14ac:dyDescent="0.3">
      <c r="A13" s="110" t="s">
        <v>63</v>
      </c>
      <c r="B13" s="99" t="s">
        <v>244</v>
      </c>
      <c r="C13" s="1003"/>
      <c r="D13" s="1003" t="s">
        <v>77</v>
      </c>
      <c r="E13" s="1003"/>
      <c r="F13" s="1003"/>
      <c r="G13" s="1002"/>
      <c r="H13" s="109">
        <f>IF(C13&lt;&gt;"",'[1]CBL Score Standard'!$D69,IF(D13&lt;&gt;"",SUM('[1]CBL Score Standard'!$D69:$E69),IF(E13&lt;&gt;"",SUM('[1]CBL Score Standard'!$D69:$F69),IF(F13&lt;&gt;"",SUM('[1]CBL Score Standard'!$D69:$G69),IF(G13&lt;&gt;"",SUM('[1]CBL Score Standard'!$D69:$H69,0))))))</f>
        <v>0</v>
      </c>
      <c r="K13" s="407"/>
      <c r="L13" s="407"/>
      <c r="M13" s="104" t="s">
        <v>5</v>
      </c>
      <c r="N13" s="127" t="s">
        <v>54</v>
      </c>
      <c r="O13" s="43" t="s">
        <v>425</v>
      </c>
      <c r="P13" s="39" t="s">
        <v>230</v>
      </c>
      <c r="Q13" s="39" t="s">
        <v>217</v>
      </c>
      <c r="R13" s="39" t="s">
        <v>217</v>
      </c>
      <c r="S13" s="69" t="s">
        <v>642</v>
      </c>
      <c r="T13" s="419" t="s">
        <v>72</v>
      </c>
      <c r="U13" s="181">
        <v>44063</v>
      </c>
      <c r="V13" s="83" t="s">
        <v>374</v>
      </c>
      <c r="W13" s="83"/>
      <c r="X13" s="83"/>
      <c r="Y13" s="41" t="s">
        <v>169</v>
      </c>
      <c r="Z13" s="259">
        <f t="shared" si="0"/>
        <v>0</v>
      </c>
      <c r="AA13" s="260"/>
      <c r="AB13" s="260"/>
      <c r="AC13" s="260"/>
      <c r="AD13" s="260"/>
      <c r="AE13" s="258"/>
      <c r="AF13" s="258"/>
      <c r="AG13" s="258"/>
      <c r="AH13" s="258"/>
      <c r="AI13" s="258"/>
      <c r="AJ13" s="258"/>
    </row>
    <row r="14" spans="1:36" ht="27.6" x14ac:dyDescent="0.3">
      <c r="A14" s="110" t="s">
        <v>55</v>
      </c>
      <c r="B14" s="99" t="s">
        <v>694</v>
      </c>
      <c r="C14" s="1003" t="s">
        <v>77</v>
      </c>
      <c r="D14" s="1003"/>
      <c r="E14" s="1002"/>
      <c r="F14" s="1002"/>
      <c r="G14" s="1002"/>
      <c r="H14" s="109">
        <f>IF(C14&lt;&gt;"",'[1]CBL Score Standard'!$D70,IF(D14&lt;&gt;"",SUM('[1]CBL Score Standard'!$D70:$E70),IF(E14&lt;&gt;"",SUM('[1]CBL Score Standard'!$D70:$F70),IF(F14&lt;&gt;"",SUM('[1]CBL Score Standard'!$D70:$G70),IF(G14&lt;&gt;"",SUM('[1]CBL Score Standard'!$D70:$H70,0))))))</f>
        <v>0</v>
      </c>
      <c r="K14" s="408"/>
      <c r="L14" s="408"/>
      <c r="M14" s="104" t="s">
        <v>5</v>
      </c>
      <c r="N14" s="36" t="s">
        <v>41</v>
      </c>
      <c r="O14" s="87" t="s">
        <v>450</v>
      </c>
      <c r="P14" s="47">
        <v>43627</v>
      </c>
      <c r="Q14" s="39" t="s">
        <v>381</v>
      </c>
      <c r="R14" s="40" t="s">
        <v>382</v>
      </c>
      <c r="S14" s="69"/>
      <c r="T14" s="83"/>
      <c r="U14" s="47"/>
      <c r="V14" s="83"/>
      <c r="W14" s="83"/>
      <c r="X14" s="83"/>
      <c r="Y14" s="41" t="s">
        <v>163</v>
      </c>
      <c r="Z14" s="259">
        <f t="shared" si="0"/>
        <v>0</v>
      </c>
      <c r="AA14" s="260"/>
      <c r="AB14" s="260"/>
      <c r="AC14" s="260"/>
      <c r="AD14" s="260"/>
      <c r="AE14" s="258"/>
      <c r="AF14" s="258"/>
      <c r="AG14" s="258"/>
      <c r="AH14" s="258"/>
      <c r="AI14" s="258"/>
      <c r="AJ14" s="258"/>
    </row>
    <row r="15" spans="1:36" x14ac:dyDescent="0.3">
      <c r="A15" s="110" t="s">
        <v>55</v>
      </c>
      <c r="B15" s="99" t="s">
        <v>185</v>
      </c>
      <c r="C15" s="1003"/>
      <c r="D15" s="1002" t="s">
        <v>77</v>
      </c>
      <c r="E15" s="1002"/>
      <c r="F15" s="1002"/>
      <c r="G15" s="1002"/>
      <c r="H15" s="109">
        <f>IF(C15&lt;&gt;"",'[1]CBL Score Standard'!$D71,IF(D15&lt;&gt;"",SUM('[1]CBL Score Standard'!$D71:$E71),IF(E15&lt;&gt;"",SUM('[1]CBL Score Standard'!$D71:$F71),IF(F15&lt;&gt;"",SUM('[1]CBL Score Standard'!$D71:$G71),IF(G15&lt;&gt;"",SUM('[1]CBL Score Standard'!$D71:$H71,0))))))</f>
        <v>0</v>
      </c>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3"/>
      <c r="D16" s="1003" t="s">
        <v>77</v>
      </c>
      <c r="E16" s="1006"/>
      <c r="F16" s="1003"/>
      <c r="G16" s="1003"/>
      <c r="H16" s="109">
        <f>IF(C16&lt;&gt;"",'[1]CBL Score Standard'!$D72,IF(D16&lt;&gt;"",SUM('[1]CBL Score Standard'!$D72:$E72),IF(E16&lt;&gt;"",SUM('[1]CBL Score Standard'!$D72:$F72),IF(F16&lt;&gt;"",SUM('[1]CBL Score Standard'!$D72:$G72),IF(G16&lt;&gt;"",SUM('[1]CBL Score Standard'!$D72:$H72,0))))))</f>
        <v>0</v>
      </c>
      <c r="K16" s="1173" t="s">
        <v>170</v>
      </c>
      <c r="L16" s="1174"/>
      <c r="M16" s="1174"/>
      <c r="N16" s="1174"/>
      <c r="O16" s="1174"/>
      <c r="P16" s="1174"/>
      <c r="Q16" s="1174"/>
      <c r="R16" s="1174"/>
      <c r="S16" s="1174"/>
      <c r="T16" s="1174"/>
      <c r="U16" s="1174"/>
      <c r="V16" s="1174"/>
      <c r="W16" s="1174"/>
      <c r="X16" s="1174"/>
      <c r="Y16" s="1174"/>
      <c r="Z16" s="263"/>
      <c r="AA16" s="402"/>
      <c r="AB16" s="402"/>
      <c r="AC16" s="402"/>
      <c r="AD16" s="402"/>
      <c r="AE16" s="402"/>
      <c r="AF16" s="402"/>
      <c r="AG16" s="402"/>
      <c r="AH16" s="402"/>
      <c r="AI16" s="402"/>
      <c r="AJ16" s="402"/>
    </row>
    <row r="17" spans="1:36" ht="27.6" x14ac:dyDescent="0.3">
      <c r="A17" s="110" t="s">
        <v>55</v>
      </c>
      <c r="B17" s="99" t="s">
        <v>194</v>
      </c>
      <c r="C17" s="1003"/>
      <c r="D17" s="1003"/>
      <c r="E17" s="1003"/>
      <c r="F17" s="1003"/>
      <c r="G17" s="1003"/>
      <c r="H17" s="109" t="b">
        <f>IF(C17&lt;&gt;"",'[1]CBL Score Standard'!$D73,IF(D17&lt;&gt;"",SUM('[1]CBL Score Standard'!$D73:$E73),IF(E17&lt;&gt;"",SUM('[1]CBL Score Standard'!$D73:$F73),IF(F17&lt;&gt;"",SUM('[1]CBL Score Standard'!$D73:$G73),IF(G17&lt;&gt;"",SUM('[1]CBL Score Standard'!$D73:$H73,0))))))</f>
        <v>0</v>
      </c>
      <c r="K17" s="409" t="s">
        <v>133</v>
      </c>
      <c r="L17" s="409" t="s">
        <v>91</v>
      </c>
      <c r="M17" s="1182" t="s">
        <v>75</v>
      </c>
      <c r="N17" s="1184" t="s">
        <v>134</v>
      </c>
      <c r="O17" s="409" t="s">
        <v>135</v>
      </c>
      <c r="P17" s="409" t="s">
        <v>136</v>
      </c>
      <c r="Q17" s="409" t="s">
        <v>137</v>
      </c>
      <c r="R17" s="409" t="s">
        <v>138</v>
      </c>
      <c r="S17" s="410" t="s">
        <v>139</v>
      </c>
      <c r="T17" s="404" t="s">
        <v>344</v>
      </c>
      <c r="U17" s="404" t="s">
        <v>342</v>
      </c>
      <c r="V17" s="404" t="s">
        <v>343</v>
      </c>
      <c r="W17" s="404" t="s">
        <v>375</v>
      </c>
      <c r="X17" s="404" t="s">
        <v>376</v>
      </c>
      <c r="Y17" s="409"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3" t="s">
        <v>77</v>
      </c>
      <c r="D18" s="1003"/>
      <c r="E18" s="1003"/>
      <c r="F18" s="1003"/>
      <c r="G18" s="1003"/>
      <c r="H18" s="109">
        <f>IF(C18&lt;&gt;"",'[1]CBL Score Standard'!$D74,IF(D18&lt;&gt;"",SUM('[1]CBL Score Standard'!$D74:$E74),IF(E18&lt;&gt;"",SUM('[1]CBL Score Standard'!$D74:$F74),IF(F18&lt;&gt;"",SUM('[1]CBL Score Standard'!$D74:$G74),IF(G18&lt;&gt;"",SUM('[1]CBL Score Standard'!$D74:$H74,0))))))</f>
        <v>0</v>
      </c>
      <c r="K18" s="405"/>
      <c r="L18" s="405"/>
      <c r="M18" s="1183"/>
      <c r="N18" s="1190"/>
      <c r="O18" s="405"/>
      <c r="P18" s="35" t="s">
        <v>141</v>
      </c>
      <c r="Q18" s="405"/>
      <c r="R18" s="405"/>
      <c r="S18" s="411"/>
      <c r="T18" s="404"/>
      <c r="U18" s="404"/>
      <c r="V18" s="404"/>
      <c r="W18" s="404"/>
      <c r="X18" s="404"/>
      <c r="Y18" s="405"/>
      <c r="Z18" s="1187"/>
      <c r="AA18" s="400" t="s">
        <v>672</v>
      </c>
      <c r="AB18" s="400" t="s">
        <v>673</v>
      </c>
      <c r="AC18" s="400" t="s">
        <v>672</v>
      </c>
      <c r="AD18" s="400" t="s">
        <v>673</v>
      </c>
      <c r="AE18" s="400" t="s">
        <v>672</v>
      </c>
      <c r="AF18" s="400" t="s">
        <v>673</v>
      </c>
      <c r="AG18" s="400" t="s">
        <v>672</v>
      </c>
      <c r="AH18" s="400" t="s">
        <v>673</v>
      </c>
      <c r="AI18" s="400" t="s">
        <v>672</v>
      </c>
      <c r="AJ18" s="400" t="s">
        <v>673</v>
      </c>
    </row>
    <row r="19" spans="1:36" ht="12.75" customHeight="1" x14ac:dyDescent="0.3">
      <c r="A19" s="110" t="s">
        <v>55</v>
      </c>
      <c r="B19" s="99" t="s">
        <v>198</v>
      </c>
      <c r="C19" s="1003"/>
      <c r="D19" s="1003" t="s">
        <v>77</v>
      </c>
      <c r="E19" s="1003"/>
      <c r="F19" s="1003"/>
      <c r="G19" s="1003"/>
      <c r="H19" s="109">
        <f>IF(C19&lt;&gt;"",'[1]CBL Score Standard'!$D75,IF(D19&lt;&gt;"",SUM('[1]CBL Score Standard'!$D75:$E75),IF(E19&lt;&gt;"",SUM('[1]CBL Score Standard'!$D75:$F75),IF(F19&lt;&gt;"",SUM('[1]CBL Score Standard'!$D75:$G75),IF(G19&lt;&gt;"",SUM('[1]CBL Score Standard'!$D75:$H75,0))))))</f>
        <v>0</v>
      </c>
      <c r="K19" s="406" t="s">
        <v>142</v>
      </c>
      <c r="L19" s="406" t="s">
        <v>143</v>
      </c>
      <c r="M19" s="104" t="s">
        <v>6</v>
      </c>
      <c r="N19" s="36" t="s">
        <v>46</v>
      </c>
      <c r="O19" s="89" t="s">
        <v>171</v>
      </c>
      <c r="P19" s="406" t="s">
        <v>145</v>
      </c>
      <c r="Q19" s="37" t="s">
        <v>172</v>
      </c>
      <c r="R19" s="40" t="s">
        <v>173</v>
      </c>
      <c r="S19" s="66" t="s">
        <v>642</v>
      </c>
      <c r="T19" s="419" t="s">
        <v>72</v>
      </c>
      <c r="U19" s="999">
        <v>44075</v>
      </c>
      <c r="V19" s="83" t="s">
        <v>374</v>
      </c>
      <c r="W19" s="83"/>
      <c r="X19" s="83"/>
      <c r="Y19" s="44" t="s">
        <v>174</v>
      </c>
      <c r="Z19" s="259">
        <f t="shared" ref="Z19:Z35" si="1">DATEDIF(AA19,AB19,"m")/12+DATEDIF(AC19,AD19,"m")/12+DATEDIF(AE19,AF19,"m")/12+DATEDIF(AG19,AH19,"m")/12+DATEDIF(AI19,AJ19,"m")/12</f>
        <v>0</v>
      </c>
      <c r="AA19" s="260"/>
      <c r="AB19" s="260"/>
      <c r="AC19" s="260"/>
      <c r="AD19" s="260"/>
      <c r="AE19" s="258"/>
      <c r="AF19" s="258"/>
      <c r="AG19" s="258"/>
      <c r="AH19" s="258"/>
      <c r="AI19" s="258"/>
      <c r="AJ19" s="258"/>
    </row>
    <row r="20" spans="1:36" ht="27.6" x14ac:dyDescent="0.3">
      <c r="A20" s="110" t="s">
        <v>55</v>
      </c>
      <c r="B20" s="99" t="s">
        <v>202</v>
      </c>
      <c r="C20" s="1003" t="s">
        <v>77</v>
      </c>
      <c r="D20" s="1003"/>
      <c r="E20" s="1003"/>
      <c r="F20" s="1003"/>
      <c r="G20" s="1003"/>
      <c r="H20" s="109">
        <f>IF(C20&lt;&gt;"",'[1]CBL Score Standard'!$D76,IF(D20&lt;&gt;"",SUM('[1]CBL Score Standard'!$D76:$E76),IF(E20&lt;&gt;"",SUM('[1]CBL Score Standard'!$D76:$F76),IF(F20&lt;&gt;"",SUM('[1]CBL Score Standard'!$D76:$G76),IF(G20&lt;&gt;"",SUM('[1]CBL Score Standard'!$D76:$H76,0))))))</f>
        <v>0</v>
      </c>
      <c r="K20" s="407"/>
      <c r="L20" s="407"/>
      <c r="M20" s="104" t="s">
        <v>6</v>
      </c>
      <c r="N20" s="36" t="s">
        <v>41</v>
      </c>
      <c r="O20" s="89" t="s">
        <v>178</v>
      </c>
      <c r="P20" s="408"/>
      <c r="Q20" s="37" t="s">
        <v>179</v>
      </c>
      <c r="R20" s="40" t="s">
        <v>180</v>
      </c>
      <c r="S20" s="66"/>
      <c r="T20" s="157"/>
      <c r="U20" s="83"/>
      <c r="V20" s="83"/>
      <c r="W20" s="83"/>
      <c r="X20" s="83"/>
      <c r="Y20" s="44" t="s">
        <v>181</v>
      </c>
      <c r="Z20" s="259">
        <f t="shared" si="1"/>
        <v>0</v>
      </c>
      <c r="AA20" s="260"/>
      <c r="AB20" s="260"/>
      <c r="AC20" s="260"/>
      <c r="AD20" s="260"/>
      <c r="AE20" s="258"/>
      <c r="AF20" s="258"/>
      <c r="AG20" s="258"/>
      <c r="AH20" s="258"/>
      <c r="AI20" s="258"/>
      <c r="AJ20" s="258"/>
    </row>
    <row r="21" spans="1:36" x14ac:dyDescent="0.3">
      <c r="A21" s="110" t="s">
        <v>55</v>
      </c>
      <c r="B21" s="99" t="s">
        <v>664</v>
      </c>
      <c r="C21" s="1003"/>
      <c r="D21" s="1003" t="s">
        <v>77</v>
      </c>
      <c r="E21" s="1005"/>
      <c r="F21" s="1002"/>
      <c r="G21" s="1002"/>
      <c r="H21" s="109">
        <f>IF(C21&lt;&gt;"",'[1]CBL Score Standard'!$D77,IF(D21&lt;&gt;"",SUM('[1]CBL Score Standard'!$D77:$E77),IF(E21&lt;&gt;"",SUM('[1]CBL Score Standard'!$D77:$F77),IF(F21&lt;&gt;"",SUM('[1]CBL Score Standard'!$D77:$G77),IF(G21&lt;&gt;"",SUM('[1]CBL Score Standard'!$D77:$H77,0))))))</f>
        <v>0</v>
      </c>
      <c r="K21" s="407"/>
      <c r="L21" s="407"/>
      <c r="M21" s="104" t="s">
        <v>6</v>
      </c>
      <c r="N21" s="36" t="s">
        <v>56</v>
      </c>
      <c r="O21" s="87" t="s">
        <v>182</v>
      </c>
      <c r="P21" s="47">
        <v>43609</v>
      </c>
      <c r="Q21" s="39" t="s">
        <v>172</v>
      </c>
      <c r="R21" s="45" t="s">
        <v>183</v>
      </c>
      <c r="S21" s="66"/>
      <c r="T21" s="419" t="s">
        <v>72</v>
      </c>
      <c r="U21" s="181"/>
      <c r="V21" s="83"/>
      <c r="W21" s="83"/>
      <c r="X21" s="83"/>
      <c r="Y21" s="46" t="s">
        <v>184</v>
      </c>
      <c r="Z21" s="259">
        <f t="shared" si="1"/>
        <v>0</v>
      </c>
      <c r="AA21" s="260"/>
      <c r="AB21" s="260"/>
      <c r="AC21" s="260"/>
      <c r="AD21" s="260"/>
      <c r="AE21" s="258"/>
      <c r="AF21" s="258"/>
      <c r="AG21" s="258"/>
      <c r="AH21" s="258"/>
      <c r="AI21" s="258"/>
      <c r="AJ21" s="258"/>
    </row>
    <row r="22" spans="1:36" x14ac:dyDescent="0.3">
      <c r="A22" s="110" t="s">
        <v>55</v>
      </c>
      <c r="B22" s="99" t="s">
        <v>448</v>
      </c>
      <c r="C22" s="1003"/>
      <c r="D22" s="1003" t="s">
        <v>77</v>
      </c>
      <c r="E22" s="1005"/>
      <c r="F22" s="1002"/>
      <c r="G22" s="1002"/>
      <c r="H22" s="109">
        <f>IF(C22&lt;&gt;"",'[1]CBL Score Standard'!$D78,IF(D22&lt;&gt;"",SUM('[1]CBL Score Standard'!$D78:$E78),IF(E22&lt;&gt;"",SUM('[1]CBL Score Standard'!$D78:$F78),IF(F22&lt;&gt;"",SUM('[1]CBL Score Standard'!$D78:$G78),IF(G22&lt;&gt;"",SUM('[1]CBL Score Standard'!$D78:$H78,0))))))</f>
        <v>0</v>
      </c>
      <c r="K22" s="407"/>
      <c r="L22" s="407"/>
      <c r="M22" s="104" t="s">
        <v>6</v>
      </c>
      <c r="N22" s="36" t="s">
        <v>144</v>
      </c>
      <c r="O22" s="87" t="s">
        <v>187</v>
      </c>
      <c r="P22" s="407"/>
      <c r="Q22" s="37" t="s">
        <v>153</v>
      </c>
      <c r="R22" s="40" t="s">
        <v>156</v>
      </c>
      <c r="S22" s="36"/>
      <c r="T22" s="83"/>
      <c r="U22" s="83"/>
      <c r="V22" s="83"/>
      <c r="W22" s="83"/>
      <c r="X22" s="83"/>
      <c r="Y22" s="44" t="s">
        <v>157</v>
      </c>
      <c r="Z22" s="259">
        <f t="shared" si="1"/>
        <v>0</v>
      </c>
      <c r="AA22" s="260"/>
      <c r="AB22" s="260"/>
      <c r="AC22" s="260"/>
      <c r="AD22" s="260"/>
      <c r="AE22" s="258"/>
      <c r="AF22" s="258"/>
      <c r="AG22" s="258"/>
      <c r="AH22" s="258"/>
      <c r="AI22" s="258"/>
      <c r="AJ22" s="258"/>
    </row>
    <row r="23" spans="1:36" ht="12.75" customHeight="1" x14ac:dyDescent="0.3">
      <c r="A23" s="110" t="s">
        <v>55</v>
      </c>
      <c r="B23" s="99" t="s">
        <v>665</v>
      </c>
      <c r="C23" s="1003"/>
      <c r="D23" s="1003" t="s">
        <v>77</v>
      </c>
      <c r="E23" s="1005"/>
      <c r="F23" s="1002"/>
      <c r="G23" s="1002"/>
      <c r="H23" s="109">
        <f>IF(C23&lt;&gt;"",'[1]CBL Score Standard'!$D79,IF(D23&lt;&gt;"",SUM('[1]CBL Score Standard'!$D79:$E79),IF(E23&lt;&gt;"",SUM('[1]CBL Score Standard'!$D79:$F79),IF(F23&lt;&gt;"",SUM('[1]CBL Score Standard'!$D79:$G79),IF(G23&lt;&gt;"",SUM('[1]CBL Score Standard'!$D79:$H79,0))))))</f>
        <v>0</v>
      </c>
      <c r="K23" s="407"/>
      <c r="L23" s="407"/>
      <c r="M23" s="104" t="s">
        <v>6</v>
      </c>
      <c r="N23" s="36" t="s">
        <v>144</v>
      </c>
      <c r="O23" s="87" t="s">
        <v>188</v>
      </c>
      <c r="P23" s="407"/>
      <c r="Q23" s="39" t="s">
        <v>155</v>
      </c>
      <c r="R23" s="40" t="s">
        <v>158</v>
      </c>
      <c r="S23" s="36" t="s">
        <v>642</v>
      </c>
      <c r="T23" s="83"/>
      <c r="U23" s="999">
        <v>44097</v>
      </c>
      <c r="V23" s="83" t="s">
        <v>374</v>
      </c>
      <c r="W23" s="83"/>
      <c r="X23" s="83"/>
      <c r="Y23" s="41" t="s">
        <v>159</v>
      </c>
      <c r="Z23" s="259">
        <f t="shared" si="1"/>
        <v>0</v>
      </c>
      <c r="AA23" s="260"/>
      <c r="AB23" s="260"/>
      <c r="AC23" s="260"/>
      <c r="AD23" s="260"/>
      <c r="AE23" s="258"/>
      <c r="AF23" s="258"/>
      <c r="AG23" s="258"/>
      <c r="AH23" s="258"/>
      <c r="AI23" s="258"/>
      <c r="AJ23" s="258"/>
    </row>
    <row r="24" spans="1:36" ht="12.75" customHeight="1" x14ac:dyDescent="0.3">
      <c r="A24" s="110" t="s">
        <v>55</v>
      </c>
      <c r="B24" s="99" t="s">
        <v>238</v>
      </c>
      <c r="C24" s="1003"/>
      <c r="D24" s="1003" t="s">
        <v>77</v>
      </c>
      <c r="E24" s="1003"/>
      <c r="F24" s="1002"/>
      <c r="G24" s="1002"/>
      <c r="H24" s="109">
        <f>IF(C24&lt;&gt;"",'[1]CBL Score Standard'!$D80,IF(D24&lt;&gt;"",SUM('[1]CBL Score Standard'!$D80:$E80),IF(E24&lt;&gt;"",SUM('[1]CBL Score Standard'!$D80:$F80),IF(F24&lt;&gt;"",SUM('[1]CBL Score Standard'!$D80:$G80),IF(G24&lt;&gt;"",SUM('[1]CBL Score Standard'!$D80:$H80,0))))))</f>
        <v>0</v>
      </c>
      <c r="K24" s="407"/>
      <c r="L24" s="407"/>
      <c r="M24" s="104" t="s">
        <v>6</v>
      </c>
      <c r="N24" s="36" t="s">
        <v>144</v>
      </c>
      <c r="O24" s="87" t="s">
        <v>189</v>
      </c>
      <c r="P24" s="407"/>
      <c r="Q24" s="254" t="s">
        <v>659</v>
      </c>
      <c r="R24" s="254" t="s">
        <v>278</v>
      </c>
      <c r="S24" s="36"/>
      <c r="T24" s="83"/>
      <c r="U24" s="83"/>
      <c r="V24" s="83"/>
      <c r="W24" s="83"/>
      <c r="X24" s="83"/>
      <c r="Y24" s="46" t="s">
        <v>160</v>
      </c>
      <c r="Z24" s="259">
        <f t="shared" si="1"/>
        <v>0</v>
      </c>
      <c r="AA24" s="260"/>
      <c r="AB24" s="260"/>
      <c r="AC24" s="260"/>
      <c r="AD24" s="260"/>
      <c r="AE24" s="258"/>
      <c r="AF24" s="258"/>
      <c r="AG24" s="258"/>
      <c r="AH24" s="258"/>
      <c r="AI24" s="258"/>
      <c r="AJ24" s="258"/>
    </row>
    <row r="25" spans="1:36" x14ac:dyDescent="0.3">
      <c r="A25" s="110" t="s">
        <v>55</v>
      </c>
      <c r="B25" s="99" t="s">
        <v>515</v>
      </c>
      <c r="C25" s="1003"/>
      <c r="D25" s="1003"/>
      <c r="E25" s="1003"/>
      <c r="F25" s="1002"/>
      <c r="G25" s="1002"/>
      <c r="H25" s="109" t="b">
        <f>IF(C25&lt;&gt;"",'[1]CBL Score Standard'!$D81,IF(D25&lt;&gt;"",SUM('[1]CBL Score Standard'!$D81:$E81),IF(E25&lt;&gt;"",SUM('[1]CBL Score Standard'!$D81:$F81),IF(F25&lt;&gt;"",SUM('[1]CBL Score Standard'!$D81:$G81),IF(G25&lt;&gt;"",SUM('[1]CBL Score Standard'!$D81:$H81,0))))))</f>
        <v>0</v>
      </c>
      <c r="K25" s="407"/>
      <c r="L25" s="407"/>
      <c r="M25" s="104" t="s">
        <v>6</v>
      </c>
      <c r="N25" s="36" t="s">
        <v>144</v>
      </c>
      <c r="O25" s="87" t="s">
        <v>190</v>
      </c>
      <c r="P25" s="407"/>
      <c r="Q25" s="37" t="s">
        <v>161</v>
      </c>
      <c r="R25" s="40" t="s">
        <v>162</v>
      </c>
      <c r="S25" s="36"/>
      <c r="T25" s="83"/>
      <c r="U25" s="83"/>
      <c r="V25" s="83"/>
      <c r="W25" s="83"/>
      <c r="X25" s="83"/>
      <c r="Y25" s="46" t="s">
        <v>163</v>
      </c>
      <c r="Z25" s="259">
        <f t="shared" si="1"/>
        <v>0</v>
      </c>
      <c r="AA25" s="260"/>
      <c r="AB25" s="260"/>
      <c r="AC25" s="260"/>
      <c r="AD25" s="260"/>
      <c r="AE25" s="258"/>
      <c r="AF25" s="258"/>
      <c r="AG25" s="258"/>
      <c r="AH25" s="258"/>
      <c r="AI25" s="258"/>
      <c r="AJ25" s="258"/>
    </row>
    <row r="26" spans="1:36" ht="26.4" x14ac:dyDescent="0.3">
      <c r="A26" s="110" t="s">
        <v>3</v>
      </c>
      <c r="B26" s="99" t="s">
        <v>516</v>
      </c>
      <c r="C26" s="1003"/>
      <c r="D26" s="1003"/>
      <c r="E26" s="1003"/>
      <c r="F26" s="1003"/>
      <c r="G26" s="1002"/>
      <c r="H26" s="109" t="b">
        <f>IF(C26&lt;&gt;"",'[1]CBL Score Standard'!$D82,IF(D26&lt;&gt;"",SUM('[1]CBL Score Standard'!$D82:$E82),IF(E26&lt;&gt;"",SUM('[1]CBL Score Standard'!$D82:$F82),IF(F26&lt;&gt;"",SUM('[1]CBL Score Standard'!$D82:$G82),IF(G26&lt;&gt;"",SUM('[1]CBL Score Standard'!$D82:$H82,0))))))</f>
        <v>0</v>
      </c>
      <c r="K26" s="407"/>
      <c r="L26" s="407"/>
      <c r="M26" s="104" t="s">
        <v>6</v>
      </c>
      <c r="N26" s="36" t="s">
        <v>144</v>
      </c>
      <c r="O26" s="87" t="s">
        <v>191</v>
      </c>
      <c r="P26" s="408"/>
      <c r="Q26" s="37" t="s">
        <v>164</v>
      </c>
      <c r="R26" s="40" t="s">
        <v>165</v>
      </c>
      <c r="S26" s="36" t="s">
        <v>642</v>
      </c>
      <c r="T26" s="419" t="s">
        <v>72</v>
      </c>
      <c r="U26" s="999">
        <v>44088</v>
      </c>
      <c r="V26" s="83" t="s">
        <v>374</v>
      </c>
      <c r="W26" s="83"/>
      <c r="X26" s="83"/>
      <c r="Y26" s="46" t="s">
        <v>166</v>
      </c>
      <c r="Z26" s="259">
        <f t="shared" si="1"/>
        <v>0</v>
      </c>
      <c r="AA26" s="260"/>
      <c r="AB26" s="260"/>
      <c r="AC26" s="260"/>
      <c r="AD26" s="260"/>
      <c r="AE26" s="258"/>
      <c r="AF26" s="258"/>
      <c r="AG26" s="258"/>
      <c r="AH26" s="258"/>
      <c r="AI26" s="258"/>
      <c r="AJ26" s="258"/>
    </row>
    <row r="27" spans="1:36" ht="26.4" x14ac:dyDescent="0.3">
      <c r="A27" s="110" t="s">
        <v>3</v>
      </c>
      <c r="B27" s="99" t="s">
        <v>246</v>
      </c>
      <c r="C27" s="1003"/>
      <c r="D27" s="1003"/>
      <c r="E27" s="1003"/>
      <c r="F27" s="1003"/>
      <c r="G27" s="1002"/>
      <c r="H27" s="109" t="b">
        <f>IF(C27&lt;&gt;"",'[1]CBL Score Standard'!$D83,IF(D27&lt;&gt;"",SUM('[1]CBL Score Standard'!$D83:$E83),IF(E27&lt;&gt;"",SUM('[1]CBL Score Standard'!$D83:$F83),IF(F27&lt;&gt;"",SUM('[1]CBL Score Standard'!$D83:$G83),IF(G27&lt;&gt;"",SUM('[1]CBL Score Standard'!$D83:$H83,0))))))</f>
        <v>0</v>
      </c>
      <c r="K27" s="407"/>
      <c r="L27" s="407"/>
      <c r="M27" s="104" t="s">
        <v>6</v>
      </c>
      <c r="N27" s="36" t="s">
        <v>55</v>
      </c>
      <c r="O27" s="87" t="s">
        <v>192</v>
      </c>
      <c r="P27" s="47">
        <v>43608</v>
      </c>
      <c r="Q27" s="39" t="s">
        <v>383</v>
      </c>
      <c r="R27" s="45" t="s">
        <v>341</v>
      </c>
      <c r="S27" s="66" t="s">
        <v>642</v>
      </c>
      <c r="T27" s="419" t="s">
        <v>72</v>
      </c>
      <c r="U27" s="181">
        <v>44064</v>
      </c>
      <c r="V27" s="83" t="s">
        <v>374</v>
      </c>
      <c r="W27" s="83"/>
      <c r="X27" s="83"/>
      <c r="Y27" s="46" t="s">
        <v>193</v>
      </c>
      <c r="Z27" s="259">
        <f t="shared" si="1"/>
        <v>0</v>
      </c>
      <c r="AA27" s="260"/>
      <c r="AB27" s="260"/>
      <c r="AC27" s="260"/>
      <c r="AD27" s="260"/>
      <c r="AE27" s="258"/>
      <c r="AF27" s="258"/>
      <c r="AG27" s="258"/>
      <c r="AH27" s="258"/>
      <c r="AI27" s="258"/>
      <c r="AJ27" s="258"/>
    </row>
    <row r="28" spans="1:36" ht="27.6" x14ac:dyDescent="0.3">
      <c r="A28" s="110" t="s">
        <v>59</v>
      </c>
      <c r="B28" s="99" t="s">
        <v>684</v>
      </c>
      <c r="C28" s="1003"/>
      <c r="D28" s="1003" t="s">
        <v>77</v>
      </c>
      <c r="E28" s="1002"/>
      <c r="F28" s="1002"/>
      <c r="G28" s="1002"/>
      <c r="H28" s="109">
        <f>IF(C28&lt;&gt;"",'[1]CBL Score Standard'!$D84,IF(D28&lt;&gt;"",SUM('[1]CBL Score Standard'!$D84:$E84),IF(E28&lt;&gt;"",SUM('[1]CBL Score Standard'!$D84:$F84),IF(F28&lt;&gt;"",SUM('[1]CBL Score Standard'!$D84:$G84),IF(G28&lt;&gt;"",SUM('[1]CBL Score Standard'!$D84:$H84,0))))))</f>
        <v>0</v>
      </c>
      <c r="K28" s="407"/>
      <c r="L28" s="407"/>
      <c r="M28" s="104" t="s">
        <v>6</v>
      </c>
      <c r="N28" s="36" t="s">
        <v>55</v>
      </c>
      <c r="O28" s="87" t="s">
        <v>194</v>
      </c>
      <c r="P28" s="47">
        <v>43544</v>
      </c>
      <c r="Q28" s="254" t="s">
        <v>649</v>
      </c>
      <c r="R28" s="254" t="s">
        <v>650</v>
      </c>
      <c r="S28" s="50"/>
      <c r="T28" s="83"/>
      <c r="U28" s="83"/>
      <c r="V28" s="83"/>
      <c r="W28" s="83"/>
      <c r="X28" s="83"/>
      <c r="Y28" s="46" t="s">
        <v>195</v>
      </c>
      <c r="Z28" s="259">
        <f t="shared" si="1"/>
        <v>0</v>
      </c>
      <c r="AA28" s="260"/>
      <c r="AB28" s="260"/>
      <c r="AC28" s="260"/>
      <c r="AD28" s="260"/>
      <c r="AE28" s="258"/>
      <c r="AF28" s="258"/>
      <c r="AG28" s="258"/>
      <c r="AH28" s="258"/>
      <c r="AI28" s="258"/>
      <c r="AJ28" s="258"/>
    </row>
    <row r="29" spans="1:36" ht="27.6" x14ac:dyDescent="0.3">
      <c r="A29" s="110" t="s">
        <v>59</v>
      </c>
      <c r="B29" s="99" t="s">
        <v>683</v>
      </c>
      <c r="C29" s="1003"/>
      <c r="D29" s="1003"/>
      <c r="E29" s="1002"/>
      <c r="F29" s="1002"/>
      <c r="G29" s="1002"/>
      <c r="H29" s="109" t="b">
        <f>IF(C29&lt;&gt;"",'[1]CBL Score Standard'!$D85,IF(D29&lt;&gt;"",SUM('[1]CBL Score Standard'!$D85:$E85),IF(E29&lt;&gt;"",SUM('[1]CBL Score Standard'!$D85:$F85),IF(F29&lt;&gt;"",SUM('[1]CBL Score Standard'!$D85:$G85),IF(G29&lt;&gt;"",SUM('[1]CBL Score Standard'!$D85:$H85,0))))))</f>
        <v>0</v>
      </c>
      <c r="K29" s="407"/>
      <c r="L29" s="407"/>
      <c r="M29" s="104" t="s">
        <v>6</v>
      </c>
      <c r="N29" s="36" t="s">
        <v>55</v>
      </c>
      <c r="O29" s="87" t="s">
        <v>196</v>
      </c>
      <c r="P29" s="140" t="s">
        <v>145</v>
      </c>
      <c r="Q29" s="254" t="s">
        <v>651</v>
      </c>
      <c r="R29" s="254" t="s">
        <v>652</v>
      </c>
      <c r="S29" s="50"/>
      <c r="T29" s="83" t="s">
        <v>712</v>
      </c>
      <c r="U29" s="83"/>
      <c r="V29" s="83"/>
      <c r="W29" s="83"/>
      <c r="X29" s="83"/>
      <c r="Y29" s="46" t="s">
        <v>197</v>
      </c>
      <c r="Z29" s="259">
        <f t="shared" si="1"/>
        <v>0</v>
      </c>
      <c r="AA29" s="260"/>
      <c r="AB29" s="260"/>
      <c r="AC29" s="260"/>
      <c r="AD29" s="260"/>
      <c r="AE29" s="258"/>
      <c r="AF29" s="258"/>
      <c r="AG29" s="258"/>
      <c r="AH29" s="258"/>
      <c r="AI29" s="258"/>
      <c r="AJ29" s="258"/>
    </row>
    <row r="30" spans="1:36" x14ac:dyDescent="0.3">
      <c r="A30" s="110" t="s">
        <v>149</v>
      </c>
      <c r="B30" s="99" t="s">
        <v>149</v>
      </c>
      <c r="C30" s="1002"/>
      <c r="D30" s="1002" t="s">
        <v>77</v>
      </c>
      <c r="E30" s="1002"/>
      <c r="F30" s="1002"/>
      <c r="G30" s="1002"/>
      <c r="H30" s="109">
        <f>IF(C30&lt;&gt;"",'[1]CBL Score Standard'!$D86,IF(D30&lt;&gt;"",SUM('[1]CBL Score Standard'!$D86:$E86),IF(E30&lt;&gt;"",SUM('[1]CBL Score Standard'!$D86:$F86),IF(F30&lt;&gt;"",SUM('[1]CBL Score Standard'!$D86:$G86),IF(G30&lt;&gt;"",SUM('[1]CBL Score Standard'!$D86:$H86,0))))))</f>
        <v>0.13742071881606766</v>
      </c>
      <c r="K30" s="407"/>
      <c r="L30" s="407"/>
      <c r="M30" s="104" t="s">
        <v>6</v>
      </c>
      <c r="N30" s="36" t="s">
        <v>55</v>
      </c>
      <c r="O30" s="87" t="s">
        <v>198</v>
      </c>
      <c r="P30" s="141"/>
      <c r="Q30" s="39" t="s">
        <v>199</v>
      </c>
      <c r="R30" s="45" t="s">
        <v>200</v>
      </c>
      <c r="S30" s="50" t="s">
        <v>642</v>
      </c>
      <c r="T30" s="83" t="s">
        <v>72</v>
      </c>
      <c r="U30" s="999">
        <v>44085</v>
      </c>
      <c r="V30" s="83" t="s">
        <v>374</v>
      </c>
      <c r="W30" s="83"/>
      <c r="X30" s="83"/>
      <c r="Y30" s="49" t="s">
        <v>201</v>
      </c>
      <c r="Z30" s="259">
        <f t="shared" si="1"/>
        <v>0</v>
      </c>
      <c r="AA30" s="260"/>
      <c r="AB30" s="260"/>
      <c r="AC30" s="260"/>
      <c r="AD30" s="260"/>
      <c r="AE30" s="258"/>
      <c r="AF30" s="258"/>
      <c r="AG30" s="258"/>
      <c r="AH30" s="258"/>
      <c r="AI30" s="258"/>
      <c r="AJ30" s="258"/>
    </row>
    <row r="31" spans="1:36" x14ac:dyDescent="0.3">
      <c r="A31" s="110" t="s">
        <v>149</v>
      </c>
      <c r="B31" s="99" t="s">
        <v>370</v>
      </c>
      <c r="C31" s="1003" t="s">
        <v>77</v>
      </c>
      <c r="D31" s="1003"/>
      <c r="E31" s="1004"/>
      <c r="F31" s="1002"/>
      <c r="G31" s="1002"/>
      <c r="H31" s="109">
        <f>IF(C31&lt;&gt;"",'[1]CBL Score Standard'!$D87,IF(D31&lt;&gt;"",SUM('[1]CBL Score Standard'!$D87:$E87),IF(E31&lt;&gt;"",SUM('[1]CBL Score Standard'!$D87:$F87),IF(F31&lt;&gt;"",SUM('[1]CBL Score Standard'!$D87:$G87),IF(G31&lt;&gt;"",SUM('[1]CBL Score Standard'!$D87:$H87,0))))))</f>
        <v>0</v>
      </c>
      <c r="K31" s="407"/>
      <c r="L31" s="407"/>
      <c r="M31" s="104" t="s">
        <v>6</v>
      </c>
      <c r="N31" s="36" t="s">
        <v>55</v>
      </c>
      <c r="O31" s="87" t="s">
        <v>202</v>
      </c>
      <c r="P31" s="47">
        <v>43629</v>
      </c>
      <c r="Q31" s="39" t="s">
        <v>384</v>
      </c>
      <c r="R31" s="45" t="s">
        <v>385</v>
      </c>
      <c r="S31" s="50"/>
      <c r="T31" s="83" t="s">
        <v>712</v>
      </c>
      <c r="U31" s="83"/>
      <c r="V31" s="83"/>
      <c r="W31" s="83"/>
      <c r="X31" s="83"/>
      <c r="Y31" s="49" t="s">
        <v>203</v>
      </c>
      <c r="Z31" s="259">
        <f t="shared" si="1"/>
        <v>0</v>
      </c>
      <c r="AA31" s="260"/>
      <c r="AB31" s="260"/>
      <c r="AC31" s="260"/>
      <c r="AD31" s="260"/>
      <c r="AE31" s="258"/>
      <c r="AF31" s="258"/>
      <c r="AG31" s="258"/>
      <c r="AH31" s="258"/>
      <c r="AI31" s="258"/>
      <c r="AJ31" s="258"/>
    </row>
    <row r="32" spans="1:36" ht="26.4" x14ac:dyDescent="0.3">
      <c r="A32" s="110" t="s">
        <v>31</v>
      </c>
      <c r="B32" s="99" t="s">
        <v>660</v>
      </c>
      <c r="C32" s="1002" t="s">
        <v>77</v>
      </c>
      <c r="D32" s="1002"/>
      <c r="E32" s="1002"/>
      <c r="F32" s="1002"/>
      <c r="G32" s="1002"/>
      <c r="H32" s="109">
        <f>IF(C32&lt;&gt;"",'[1]CBL Score Standard'!$D88,IF(D32&lt;&gt;"",SUM('[1]CBL Score Standard'!$D88:$E88),IF(E32&lt;&gt;"",SUM('[1]CBL Score Standard'!$D88:$F88),IF(F32&lt;&gt;"",SUM('[1]CBL Score Standard'!$D88:$G88),IF(G32&lt;&gt;"",SUM('[1]CBL Score Standard'!$D88:$H88,0))))))</f>
        <v>9.0909090909090912E-2</v>
      </c>
      <c r="K32" s="407"/>
      <c r="L32" s="407"/>
      <c r="M32" s="104" t="s">
        <v>6</v>
      </c>
      <c r="N32" s="36" t="s">
        <v>56</v>
      </c>
      <c r="O32" s="87" t="s">
        <v>427</v>
      </c>
      <c r="P32" s="47">
        <v>43613</v>
      </c>
      <c r="Q32" s="39" t="s">
        <v>167</v>
      </c>
      <c r="R32" s="45" t="s">
        <v>204</v>
      </c>
      <c r="S32" s="36"/>
      <c r="T32" s="157"/>
      <c r="U32" s="185"/>
      <c r="V32" s="214"/>
      <c r="W32" s="83"/>
      <c r="X32" s="83"/>
      <c r="Y32" s="46" t="s">
        <v>205</v>
      </c>
      <c r="Z32" s="259">
        <f t="shared" si="1"/>
        <v>0</v>
      </c>
      <c r="AA32" s="260"/>
      <c r="AB32" s="260"/>
      <c r="AC32" s="260"/>
      <c r="AD32" s="260"/>
      <c r="AE32" s="258"/>
      <c r="AF32" s="258"/>
      <c r="AG32" s="258"/>
      <c r="AH32" s="258"/>
      <c r="AI32" s="258"/>
      <c r="AJ32" s="258"/>
    </row>
    <row r="33" spans="1:36" x14ac:dyDescent="0.3">
      <c r="A33" s="110" t="s">
        <v>31</v>
      </c>
      <c r="B33" s="99" t="s">
        <v>175</v>
      </c>
      <c r="C33" s="1003"/>
      <c r="D33" s="1002" t="s">
        <v>77</v>
      </c>
      <c r="E33" s="1005"/>
      <c r="F33" s="1002"/>
      <c r="G33" s="1002"/>
      <c r="H33" s="109">
        <f>IF(C33&lt;&gt;"",'[1]CBL Score Standard'!$D89,IF(D33&lt;&gt;"",SUM('[1]CBL Score Standard'!$D89:$E89),IF(E33&lt;&gt;"",SUM('[1]CBL Score Standard'!$D89:$F89),IF(F33&lt;&gt;"",SUM('[1]CBL Score Standard'!$D89:$G89),IF(G33&lt;&gt;"",SUM('[1]CBL Score Standard'!$D89:$H89,0))))))</f>
        <v>0.13742071881606766</v>
      </c>
      <c r="K33" s="407"/>
      <c r="L33" s="407"/>
      <c r="M33" s="104" t="s">
        <v>6</v>
      </c>
      <c r="N33" s="36" t="s">
        <v>0</v>
      </c>
      <c r="O33" s="87" t="s">
        <v>426</v>
      </c>
      <c r="P33" s="39" t="s">
        <v>145</v>
      </c>
      <c r="Q33" s="39" t="s">
        <v>206</v>
      </c>
      <c r="R33" s="40" t="s">
        <v>206</v>
      </c>
      <c r="S33" s="50"/>
      <c r="T33" s="83"/>
      <c r="U33" s="83"/>
      <c r="V33" s="83"/>
      <c r="W33" s="83"/>
      <c r="X33" s="83"/>
      <c r="Y33" s="41"/>
      <c r="Z33" s="259">
        <f t="shared" si="1"/>
        <v>0</v>
      </c>
      <c r="AA33" s="260"/>
      <c r="AB33" s="260"/>
      <c r="AC33" s="260"/>
      <c r="AD33" s="260"/>
      <c r="AE33" s="258"/>
      <c r="AF33" s="258"/>
      <c r="AG33" s="258"/>
      <c r="AH33" s="258"/>
      <c r="AI33" s="258"/>
      <c r="AJ33" s="258"/>
    </row>
    <row r="34" spans="1:36" x14ac:dyDescent="0.3">
      <c r="A34" s="110" t="s">
        <v>46</v>
      </c>
      <c r="B34" s="99" t="s">
        <v>171</v>
      </c>
      <c r="C34" s="1003"/>
      <c r="D34" s="1002" t="s">
        <v>77</v>
      </c>
      <c r="E34" s="1005"/>
      <c r="F34" s="1002"/>
      <c r="G34" s="1002"/>
      <c r="H34" s="109">
        <f>IF(C34&lt;&gt;"",'[1]CBL Score Standard'!$D90,IF(D34&lt;&gt;"",SUM('[1]CBL Score Standard'!$D90:$E90),IF(E34&lt;&gt;"",SUM('[1]CBL Score Standard'!$D90:$F90),IF(F34&lt;&gt;"",SUM('[1]CBL Score Standard'!$D90:$G90),IF(G34&lt;&gt;"",SUM('[1]CBL Score Standard'!$D90:$H90,0))))))</f>
        <v>4.6511627906976744E-2</v>
      </c>
      <c r="K34" s="407"/>
      <c r="L34" s="407"/>
      <c r="M34" s="104" t="s">
        <v>6</v>
      </c>
      <c r="N34" s="36" t="s">
        <v>53</v>
      </c>
      <c r="O34" s="90" t="s">
        <v>371</v>
      </c>
      <c r="P34" s="39" t="s">
        <v>145</v>
      </c>
      <c r="Q34" s="39" t="s">
        <v>164</v>
      </c>
      <c r="R34" s="45" t="s">
        <v>207</v>
      </c>
      <c r="S34" s="36"/>
      <c r="T34" s="83"/>
      <c r="U34" s="83"/>
      <c r="V34" s="83"/>
      <c r="W34" s="83"/>
      <c r="X34" s="83"/>
      <c r="Y34" s="49" t="s">
        <v>208</v>
      </c>
      <c r="Z34" s="259">
        <f t="shared" si="1"/>
        <v>0</v>
      </c>
      <c r="AA34" s="260"/>
      <c r="AB34" s="260"/>
      <c r="AC34" s="260"/>
      <c r="AD34" s="260"/>
      <c r="AE34" s="258"/>
      <c r="AF34" s="258"/>
      <c r="AG34" s="258"/>
      <c r="AH34" s="258"/>
      <c r="AI34" s="258"/>
      <c r="AJ34" s="258"/>
    </row>
    <row r="35" spans="1:36" ht="28.8" x14ac:dyDescent="0.3">
      <c r="A35" s="110" t="s">
        <v>2</v>
      </c>
      <c r="B35" s="99" t="s">
        <v>234</v>
      </c>
      <c r="C35" s="1003"/>
      <c r="D35" s="1003"/>
      <c r="E35" s="1003"/>
      <c r="F35" s="1002"/>
      <c r="G35" s="1002"/>
      <c r="H35" s="109" t="b">
        <f>IF(C35&lt;&gt;"",'[1]CBL Score Standard'!$D91,IF(D35&lt;&gt;"",SUM('[1]CBL Score Standard'!$D91:$E91),IF(E35&lt;&gt;"",SUM('[1]CBL Score Standard'!$D91:$F91),IF(F35&lt;&gt;"",SUM('[1]CBL Score Standard'!$D91:$G91),IF(G35&lt;&gt;"",SUM('[1]CBL Score Standard'!$D91:$H91,0))))))</f>
        <v>0</v>
      </c>
      <c r="K35" s="408"/>
      <c r="L35" s="408"/>
      <c r="M35" s="104" t="s">
        <v>6</v>
      </c>
      <c r="N35" s="36" t="s">
        <v>54</v>
      </c>
      <c r="O35" s="87" t="s">
        <v>345</v>
      </c>
      <c r="P35" s="47">
        <v>43644</v>
      </c>
      <c r="Q35" s="39" t="s">
        <v>209</v>
      </c>
      <c r="R35" s="45" t="s">
        <v>210</v>
      </c>
      <c r="S35" s="36"/>
      <c r="T35" s="83"/>
      <c r="U35" s="83"/>
      <c r="V35" s="83"/>
      <c r="W35" s="83"/>
      <c r="X35" s="83"/>
      <c r="Y35" s="250" t="s">
        <v>629</v>
      </c>
      <c r="Z35" s="259">
        <f t="shared" si="1"/>
        <v>0</v>
      </c>
      <c r="AA35" s="260"/>
      <c r="AB35" s="260"/>
      <c r="AC35" s="260"/>
      <c r="AD35" s="260"/>
      <c r="AE35" s="258"/>
      <c r="AF35" s="258"/>
      <c r="AG35" s="258"/>
      <c r="AH35" s="258"/>
      <c r="AI35" s="258"/>
      <c r="AJ35" s="258"/>
    </row>
    <row r="36" spans="1:36" x14ac:dyDescent="0.3">
      <c r="A36" s="110" t="s">
        <v>54</v>
      </c>
      <c r="B36" s="99" t="s">
        <v>425</v>
      </c>
      <c r="C36" s="1002"/>
      <c r="D36" s="1002" t="s">
        <v>77</v>
      </c>
      <c r="E36" s="1002"/>
      <c r="F36" s="1002"/>
      <c r="G36" s="1002"/>
      <c r="H36" s="109">
        <f>IF(C36&lt;&gt;"",'[1]CBL Score Standard'!$D92,IF(D36&lt;&gt;"",SUM('[1]CBL Score Standard'!$D92:$E92),IF(E36&lt;&gt;"",SUM('[1]CBL Score Standard'!$D92:$F92),IF(F36&lt;&gt;"",SUM('[1]CBL Score Standard'!$D92:$G92),IF(G36&lt;&gt;"",SUM('[1]CBL Score Standard'!$D92:$H92,0))))))</f>
        <v>0.13742071881606766</v>
      </c>
      <c r="K36" s="3"/>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3"/>
      <c r="D37" s="1002" t="s">
        <v>77</v>
      </c>
      <c r="E37" s="1002"/>
      <c r="F37" s="1002"/>
      <c r="G37" s="1002"/>
      <c r="H37" s="109">
        <f>IF(C37&lt;&gt;"",'[1]CBL Score Standard'!$D93,IF(D37&lt;&gt;"",SUM('[1]CBL Score Standard'!$D93:$E93),IF(E37&lt;&gt;"",SUM('[1]CBL Score Standard'!$D93:$F93),IF(F37&lt;&gt;"",SUM('[1]CBL Score Standard'!$D93:$G93),IF(G37&lt;&gt;"",SUM('[1]CBL Score Standard'!$D93:$H93,0))))))</f>
        <v>4.6511627906976744E-2</v>
      </c>
      <c r="K37" s="1173" t="s">
        <v>211</v>
      </c>
      <c r="L37" s="1174"/>
      <c r="M37" s="1174"/>
      <c r="N37" s="1174"/>
      <c r="O37" s="1174"/>
      <c r="P37" s="1174"/>
      <c r="Q37" s="1174"/>
      <c r="R37" s="1174"/>
      <c r="S37" s="1174"/>
      <c r="T37" s="1174"/>
      <c r="U37" s="1174"/>
      <c r="V37" s="1174"/>
      <c r="W37" s="1174"/>
      <c r="X37" s="1174"/>
      <c r="Y37" s="1174"/>
      <c r="Z37" s="263"/>
      <c r="AA37" s="402"/>
      <c r="AB37" s="402"/>
      <c r="AC37" s="402"/>
      <c r="AD37" s="402"/>
      <c r="AE37" s="402"/>
      <c r="AF37" s="402"/>
      <c r="AG37" s="402"/>
      <c r="AH37" s="402"/>
      <c r="AI37" s="402"/>
      <c r="AJ37" s="402"/>
    </row>
    <row r="38" spans="1:36" ht="27.6" x14ac:dyDescent="0.3">
      <c r="A38" s="110" t="s">
        <v>54</v>
      </c>
      <c r="B38" s="99" t="s">
        <v>231</v>
      </c>
      <c r="C38" s="1003"/>
      <c r="D38" s="1003"/>
      <c r="E38" s="1002"/>
      <c r="F38" s="1002"/>
      <c r="G38" s="1002"/>
      <c r="H38" s="109" t="b">
        <f>IF(C38&lt;&gt;"",'[1]CBL Score Standard'!$D94,IF(D38&lt;&gt;"",SUM('[1]CBL Score Standard'!$D94:$E94),IF(E38&lt;&gt;"",SUM('[1]CBL Score Standard'!$D94:$F94),IF(F38&lt;&gt;"",SUM('[1]CBL Score Standard'!$D94:$G94),IF(G38&lt;&gt;"",SUM('[1]CBL Score Standard'!$D94:$H94,0))))))</f>
        <v>0</v>
      </c>
      <c r="K38" s="409" t="s">
        <v>133</v>
      </c>
      <c r="L38" s="409" t="s">
        <v>91</v>
      </c>
      <c r="M38" s="1182" t="s">
        <v>75</v>
      </c>
      <c r="N38" s="1184" t="s">
        <v>134</v>
      </c>
      <c r="O38" s="401" t="s">
        <v>135</v>
      </c>
      <c r="P38" s="409" t="s">
        <v>136</v>
      </c>
      <c r="Q38" s="409" t="s">
        <v>137</v>
      </c>
      <c r="R38" s="409" t="s">
        <v>138</v>
      </c>
      <c r="S38" s="410" t="s">
        <v>139</v>
      </c>
      <c r="T38" s="404" t="s">
        <v>344</v>
      </c>
      <c r="U38" s="404" t="s">
        <v>342</v>
      </c>
      <c r="V38" s="404" t="s">
        <v>343</v>
      </c>
      <c r="W38" s="404" t="s">
        <v>375</v>
      </c>
      <c r="X38" s="404" t="s">
        <v>376</v>
      </c>
      <c r="Y38" s="409"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3"/>
      <c r="D39" s="1004"/>
      <c r="E39" s="1004"/>
      <c r="F39" s="1002"/>
      <c r="G39" s="1002"/>
      <c r="H39" s="109" t="b">
        <f>IF(C39&lt;&gt;"",'[1]CBL Score Standard'!$D95,IF(D39&lt;&gt;"",SUM('[1]CBL Score Standard'!$D95:$E95),IF(E39&lt;&gt;"",SUM('[1]CBL Score Standard'!$D95:$F95),IF(F39&lt;&gt;"",SUM('[1]CBL Score Standard'!$D95:$G95),IF(G39&lt;&gt;"",SUM('[1]CBL Score Standard'!$D95:$H95,0))))))</f>
        <v>0</v>
      </c>
      <c r="K39" s="405"/>
      <c r="L39" s="405"/>
      <c r="M39" s="1183"/>
      <c r="N39" s="1190"/>
      <c r="O39" s="403"/>
      <c r="P39" s="35" t="s">
        <v>141</v>
      </c>
      <c r="Q39" s="405"/>
      <c r="R39" s="405"/>
      <c r="S39" s="411"/>
      <c r="T39" s="404"/>
      <c r="U39" s="404"/>
      <c r="V39" s="404"/>
      <c r="W39" s="404"/>
      <c r="X39" s="404"/>
      <c r="Y39" s="405"/>
      <c r="Z39" s="1187"/>
      <c r="AA39" s="400" t="s">
        <v>672</v>
      </c>
      <c r="AB39" s="400" t="s">
        <v>673</v>
      </c>
      <c r="AC39" s="400" t="s">
        <v>672</v>
      </c>
      <c r="AD39" s="400" t="s">
        <v>673</v>
      </c>
      <c r="AE39" s="400" t="s">
        <v>672</v>
      </c>
      <c r="AF39" s="400" t="s">
        <v>673</v>
      </c>
      <c r="AG39" s="400" t="s">
        <v>672</v>
      </c>
      <c r="AH39" s="400" t="s">
        <v>673</v>
      </c>
      <c r="AI39" s="400" t="s">
        <v>672</v>
      </c>
      <c r="AJ39" s="400" t="s">
        <v>673</v>
      </c>
    </row>
    <row r="40" spans="1:36" x14ac:dyDescent="0.3">
      <c r="A40" s="110" t="s">
        <v>53</v>
      </c>
      <c r="B40" s="99" t="s">
        <v>223</v>
      </c>
      <c r="C40" s="1003"/>
      <c r="D40" s="1003"/>
      <c r="E40" s="1004"/>
      <c r="F40" s="1002"/>
      <c r="G40" s="1002"/>
      <c r="H40" s="109" t="b">
        <f>IF(C40&lt;&gt;"",'[1]CBL Score Standard'!$D96,IF(D40&lt;&gt;"",SUM('[1]CBL Score Standard'!$D96:$E96),IF(E40&lt;&gt;"",SUM('[1]CBL Score Standard'!$D96:$F96),IF(F40&lt;&gt;"",SUM('[1]CBL Score Standard'!$D96:$G96),IF(G40&lt;&gt;"",SUM('[1]CBL Score Standard'!$D96:$H96,0))))))</f>
        <v>0</v>
      </c>
      <c r="K40" s="406" t="s">
        <v>142</v>
      </c>
      <c r="L40" s="406" t="s">
        <v>143</v>
      </c>
      <c r="M40" s="104" t="s">
        <v>7</v>
      </c>
      <c r="N40" s="36" t="s">
        <v>56</v>
      </c>
      <c r="O40" s="87" t="s">
        <v>663</v>
      </c>
      <c r="P40" s="140" t="s">
        <v>145</v>
      </c>
      <c r="Q40" s="39" t="s">
        <v>212</v>
      </c>
      <c r="R40" s="45" t="s">
        <v>213</v>
      </c>
      <c r="S40" s="66" t="s">
        <v>642</v>
      </c>
      <c r="T40" s="419" t="s">
        <v>72</v>
      </c>
      <c r="U40" s="180">
        <v>44029</v>
      </c>
      <c r="V40" s="214" t="s">
        <v>374</v>
      </c>
      <c r="W40" s="83"/>
      <c r="X40" s="83"/>
      <c r="Y40" s="46" t="s">
        <v>214</v>
      </c>
      <c r="Z40" s="259">
        <f t="shared" ref="Z40:Z55" si="2">DATEDIF(AA40,AB40,"m")/12+DATEDIF(AC40,AD40,"m")/12+DATEDIF(AE40,AF40,"m")/12+DATEDIF(AG40,AH40,"m")/12+DATEDIF(AI40,AJ40,"m")/12</f>
        <v>0</v>
      </c>
      <c r="AA40" s="260"/>
      <c r="AB40" s="260"/>
      <c r="AC40" s="260"/>
      <c r="AD40" s="260"/>
      <c r="AE40" s="258"/>
      <c r="AF40" s="258"/>
      <c r="AG40" s="258"/>
      <c r="AH40" s="258"/>
      <c r="AI40" s="258"/>
      <c r="AJ40" s="258"/>
    </row>
    <row r="41" spans="1:36" x14ac:dyDescent="0.3">
      <c r="A41" s="110" t="s">
        <v>53</v>
      </c>
      <c r="B41" s="99" t="s">
        <v>226</v>
      </c>
      <c r="C41" s="1003"/>
      <c r="D41" s="1003"/>
      <c r="E41" s="1004"/>
      <c r="F41" s="1002"/>
      <c r="G41" s="1002"/>
      <c r="H41" s="109" t="b">
        <f>IF(C41&lt;&gt;"",'[1]CBL Score Standard'!$D97,IF(D41&lt;&gt;"",SUM('[1]CBL Score Standard'!$D97:$E97),IF(E41&lt;&gt;"",SUM('[1]CBL Score Standard'!$D97:$F97),IF(F41&lt;&gt;"",SUM('[1]CBL Score Standard'!$D97:$G97),IF(G41&lt;&gt;"",SUM('[1]CBL Score Standard'!$D97:$H97,0))))))</f>
        <v>0</v>
      </c>
      <c r="K41" s="407"/>
      <c r="L41" s="407"/>
      <c r="M41" s="104" t="s">
        <v>7</v>
      </c>
      <c r="N41" s="36" t="s">
        <v>56</v>
      </c>
      <c r="O41" s="87" t="s">
        <v>215</v>
      </c>
      <c r="P41" s="142"/>
      <c r="Q41" s="39" t="s">
        <v>164</v>
      </c>
      <c r="R41" s="45" t="s">
        <v>207</v>
      </c>
      <c r="S41" s="66"/>
      <c r="T41" s="83"/>
      <c r="U41" s="180"/>
      <c r="V41" s="214"/>
      <c r="W41" s="83"/>
      <c r="X41" s="83"/>
      <c r="Y41" s="49" t="s">
        <v>216</v>
      </c>
      <c r="Z41" s="259">
        <f t="shared" si="2"/>
        <v>0</v>
      </c>
      <c r="AA41" s="260"/>
      <c r="AB41" s="260"/>
      <c r="AC41" s="260"/>
      <c r="AD41" s="260"/>
      <c r="AE41" s="258"/>
      <c r="AF41" s="258"/>
      <c r="AG41" s="258"/>
      <c r="AH41" s="258"/>
      <c r="AI41" s="258"/>
      <c r="AJ41" s="258"/>
    </row>
    <row r="42" spans="1:36" ht="12.75" customHeight="1" x14ac:dyDescent="0.3">
      <c r="A42" s="110" t="s">
        <v>53</v>
      </c>
      <c r="B42" s="99" t="s">
        <v>239</v>
      </c>
      <c r="C42" s="1003"/>
      <c r="D42" s="1003"/>
      <c r="E42" s="1003"/>
      <c r="F42" s="1002"/>
      <c r="G42" s="1002"/>
      <c r="H42" s="109" t="b">
        <f>IF(C42&lt;&gt;"",'[1]CBL Score Standard'!$D98,IF(D42&lt;&gt;"",SUM('[1]CBL Score Standard'!$D98:$E98),IF(E42&lt;&gt;"",SUM('[1]CBL Score Standard'!$D98:$F98),IF(F42&lt;&gt;"",SUM('[1]CBL Score Standard'!$D98:$G98),IF(G42&lt;&gt;"",SUM('[1]CBL Score Standard'!$D98:$H98,0))))))</f>
        <v>0</v>
      </c>
      <c r="K42" s="407"/>
      <c r="L42" s="407"/>
      <c r="M42" s="104" t="s">
        <v>7</v>
      </c>
      <c r="N42" s="36" t="s">
        <v>55</v>
      </c>
      <c r="O42" s="91" t="s">
        <v>664</v>
      </c>
      <c r="P42" s="142"/>
      <c r="Q42" s="254" t="s">
        <v>653</v>
      </c>
      <c r="R42" s="254" t="s">
        <v>654</v>
      </c>
      <c r="S42" s="36"/>
      <c r="T42" s="83"/>
      <c r="U42" s="180"/>
      <c r="V42" s="214"/>
      <c r="W42" s="83"/>
      <c r="X42" s="83"/>
      <c r="Y42" s="52" t="s">
        <v>249</v>
      </c>
      <c r="Z42" s="259">
        <f t="shared" si="2"/>
        <v>0</v>
      </c>
      <c r="AA42" s="260"/>
      <c r="AB42" s="260"/>
      <c r="AC42" s="260"/>
      <c r="AD42" s="260"/>
      <c r="AE42" s="258"/>
      <c r="AF42" s="258"/>
      <c r="AG42" s="258"/>
      <c r="AH42" s="258"/>
      <c r="AI42" s="258"/>
      <c r="AJ42" s="258"/>
    </row>
    <row r="43" spans="1:36" ht="27.6" x14ac:dyDescent="0.3">
      <c r="A43" s="110" t="s">
        <v>0</v>
      </c>
      <c r="B43" s="99" t="s">
        <v>426</v>
      </c>
      <c r="C43" s="1003" t="s">
        <v>77</v>
      </c>
      <c r="D43" s="1002"/>
      <c r="E43" s="1002"/>
      <c r="F43" s="1002"/>
      <c r="G43" s="1002"/>
      <c r="H43" s="109">
        <f>IF(C43&lt;&gt;"",'[1]CBL Score Standard'!$D99,IF(D43&lt;&gt;"",SUM('[1]CBL Score Standard'!$D99:$E99),IF(E43&lt;&gt;"",SUM('[1]CBL Score Standard'!$D99:$F99),IF(F43&lt;&gt;"",SUM('[1]CBL Score Standard'!$D99:$G99),IF(G43&lt;&gt;"",SUM('[1]CBL Score Standard'!$D99:$H99,0))))))</f>
        <v>0</v>
      </c>
      <c r="K43" s="407"/>
      <c r="L43" s="407"/>
      <c r="M43" s="104" t="s">
        <v>7</v>
      </c>
      <c r="N43" s="36" t="s">
        <v>55</v>
      </c>
      <c r="O43" s="87" t="s">
        <v>448</v>
      </c>
      <c r="P43" s="141"/>
      <c r="Q43" s="254" t="s">
        <v>655</v>
      </c>
      <c r="R43" s="254" t="s">
        <v>656</v>
      </c>
      <c r="S43" s="66"/>
      <c r="T43" s="83"/>
      <c r="U43" s="180"/>
      <c r="V43" s="214"/>
      <c r="W43" s="83"/>
      <c r="X43" s="83"/>
      <c r="Y43" s="49" t="s">
        <v>219</v>
      </c>
      <c r="Z43" s="259">
        <f t="shared" si="2"/>
        <v>0</v>
      </c>
      <c r="AA43" s="260"/>
      <c r="AB43" s="260"/>
      <c r="AC43" s="260"/>
      <c r="AD43" s="260"/>
      <c r="AE43" s="258"/>
      <c r="AF43" s="258"/>
      <c r="AG43" s="258"/>
      <c r="AH43" s="258"/>
      <c r="AI43" s="258"/>
      <c r="AJ43" s="258"/>
    </row>
    <row r="44" spans="1:36" ht="26.4" x14ac:dyDescent="0.3">
      <c r="A44" s="110" t="s">
        <v>41</v>
      </c>
      <c r="B44" s="99" t="s">
        <v>450</v>
      </c>
      <c r="C44" s="1002"/>
      <c r="D44" s="1002" t="s">
        <v>77</v>
      </c>
      <c r="E44" s="1002"/>
      <c r="F44" s="1002"/>
      <c r="G44" s="1002"/>
      <c r="H44" s="109">
        <f>IF(C44&lt;&gt;"",'[1]CBL Score Standard'!$D100,IF(D44&lt;&gt;"",SUM('[1]CBL Score Standard'!$D100:$E100),IF(E44&lt;&gt;"",SUM('[1]CBL Score Standard'!$D100:$F100),IF(F44&lt;&gt;"",SUM('[1]CBL Score Standard'!$D100:$G100),IF(G44&lt;&gt;"",SUM('[1]CBL Score Standard'!$D100:$H100,0))))))</f>
        <v>0.13742071881606766</v>
      </c>
      <c r="K44" s="407"/>
      <c r="L44" s="407"/>
      <c r="M44" s="104" t="s">
        <v>7</v>
      </c>
      <c r="N44" s="36" t="s">
        <v>55</v>
      </c>
      <c r="O44" s="87" t="s">
        <v>185</v>
      </c>
      <c r="P44" s="406" t="s">
        <v>145</v>
      </c>
      <c r="Q44" s="254" t="s">
        <v>220</v>
      </c>
      <c r="R44" s="254" t="s">
        <v>270</v>
      </c>
      <c r="S44" s="36"/>
      <c r="T44" s="83"/>
      <c r="U44" s="83"/>
      <c r="V44" s="83"/>
      <c r="W44" s="83"/>
      <c r="X44" s="83"/>
      <c r="Y44" s="49" t="s">
        <v>186</v>
      </c>
      <c r="Z44" s="259">
        <f t="shared" si="2"/>
        <v>0</v>
      </c>
      <c r="AA44" s="260"/>
      <c r="AB44" s="260"/>
      <c r="AC44" s="260"/>
      <c r="AD44" s="260"/>
      <c r="AE44" s="258"/>
      <c r="AF44" s="258"/>
      <c r="AG44" s="258"/>
      <c r="AH44" s="258"/>
      <c r="AI44" s="258"/>
      <c r="AJ44" s="258"/>
    </row>
    <row r="45" spans="1:36" ht="27.6" x14ac:dyDescent="0.3">
      <c r="A45" s="110" t="s">
        <v>41</v>
      </c>
      <c r="B45" s="99" t="s">
        <v>178</v>
      </c>
      <c r="C45" s="1003"/>
      <c r="D45" s="1002"/>
      <c r="E45" s="1005"/>
      <c r="F45" s="1002"/>
      <c r="G45" s="1002"/>
      <c r="H45" s="109" t="b">
        <f>IF(C45&lt;&gt;"",'[1]CBL Score Standard'!$D101,IF(D45&lt;&gt;"",SUM('[1]CBL Score Standard'!$D101:$E101),IF(E45&lt;&gt;"",SUM('[1]CBL Score Standard'!$D101:$F101),IF(F45&lt;&gt;"",SUM('[1]CBL Score Standard'!$D101:$G101),IF(G45&lt;&gt;"",SUM('[1]CBL Score Standard'!$D101:$H101,0))))))</f>
        <v>0</v>
      </c>
      <c r="K45" s="407"/>
      <c r="L45" s="407"/>
      <c r="M45" s="104" t="s">
        <v>7</v>
      </c>
      <c r="N45" s="36" t="s">
        <v>55</v>
      </c>
      <c r="O45" s="87" t="s">
        <v>694</v>
      </c>
      <c r="P45" s="47">
        <v>43539</v>
      </c>
      <c r="Q45" s="254" t="s">
        <v>658</v>
      </c>
      <c r="R45" s="254" t="s">
        <v>657</v>
      </c>
      <c r="S45" s="36"/>
      <c r="T45" s="83"/>
      <c r="U45" s="83"/>
      <c r="V45" s="83"/>
      <c r="W45" s="83"/>
      <c r="X45" s="83"/>
      <c r="Y45" s="49" t="s">
        <v>186</v>
      </c>
      <c r="Z45" s="259">
        <f t="shared" si="2"/>
        <v>0</v>
      </c>
      <c r="AA45" s="260"/>
      <c r="AB45" s="260"/>
      <c r="AC45" s="260"/>
      <c r="AD45" s="260"/>
      <c r="AE45" s="258"/>
      <c r="AF45" s="258"/>
      <c r="AG45" s="258"/>
      <c r="AH45" s="258"/>
      <c r="AI45" s="258"/>
      <c r="AJ45" s="258"/>
    </row>
    <row r="46" spans="1:36" ht="27.6" x14ac:dyDescent="0.3">
      <c r="A46" s="110" t="s">
        <v>229</v>
      </c>
      <c r="B46" s="99" t="s">
        <v>245</v>
      </c>
      <c r="C46" s="1003"/>
      <c r="D46" s="1003"/>
      <c r="E46" s="1003"/>
      <c r="F46" s="1003"/>
      <c r="G46" s="1002"/>
      <c r="H46" s="109" t="b">
        <f>IF(C46&lt;&gt;"",'[1]CBL Score Standard'!$D102,IF(D46&lt;&gt;"",SUM('[1]CBL Score Standard'!$D102:$E102),IF(E46&lt;&gt;"",SUM('[1]CBL Score Standard'!$D102:$F102),IF(F46&lt;&gt;"",SUM('[1]CBL Score Standard'!$D102:$G102),IF(G46&lt;&gt;"",SUM('[1]CBL Score Standard'!$D102:$H102,0))))))</f>
        <v>0</v>
      </c>
      <c r="K46" s="407"/>
      <c r="L46" s="407"/>
      <c r="M46" s="104" t="s">
        <v>7</v>
      </c>
      <c r="N46" s="36" t="s">
        <v>55</v>
      </c>
      <c r="O46" s="87" t="s">
        <v>665</v>
      </c>
      <c r="P46" s="47">
        <v>43607</v>
      </c>
      <c r="Q46" s="39" t="s">
        <v>221</v>
      </c>
      <c r="R46" s="45" t="s">
        <v>200</v>
      </c>
      <c r="S46" s="66"/>
      <c r="T46" s="83"/>
      <c r="U46" s="47"/>
      <c r="V46" s="83"/>
      <c r="W46" s="83"/>
      <c r="X46" s="83"/>
      <c r="Y46" s="46" t="s">
        <v>222</v>
      </c>
      <c r="Z46" s="259">
        <f t="shared" si="2"/>
        <v>0</v>
      </c>
      <c r="AA46" s="260"/>
      <c r="AB46" s="260"/>
      <c r="AC46" s="260"/>
      <c r="AD46" s="260"/>
      <c r="AE46" s="258"/>
      <c r="AF46" s="258"/>
      <c r="AG46" s="258"/>
      <c r="AH46" s="258"/>
      <c r="AI46" s="258"/>
      <c r="AJ46" s="258"/>
    </row>
    <row r="47" spans="1:36" x14ac:dyDescent="0.3">
      <c r="A47" s="110" t="s">
        <v>144</v>
      </c>
      <c r="B47" s="99" t="s">
        <v>372</v>
      </c>
      <c r="C47" s="1002"/>
      <c r="D47" s="1002" t="s">
        <v>77</v>
      </c>
      <c r="E47" s="1002"/>
      <c r="F47" s="1002"/>
      <c r="G47" s="1002"/>
      <c r="H47" s="109">
        <f>IF(C47&lt;&gt;"",'[1]CBL Score Standard'!$D103,IF(D47&lt;&gt;"",SUM('[1]CBL Score Standard'!$D103:$E103),IF(E47&lt;&gt;"",SUM('[1]CBL Score Standard'!$D103:$F103),IF(F47&lt;&gt;"",SUM('[1]CBL Score Standard'!$D103:$G103),IF(G47&lt;&gt;"",SUM('[1]CBL Score Standard'!$D103:$H103,0))))))</f>
        <v>0.13742071881606766</v>
      </c>
      <c r="K47" s="407"/>
      <c r="L47" s="407"/>
      <c r="M47" s="104" t="s">
        <v>7</v>
      </c>
      <c r="N47" s="36" t="s">
        <v>53</v>
      </c>
      <c r="O47" s="87" t="s">
        <v>223</v>
      </c>
      <c r="P47" s="53">
        <v>43621</v>
      </c>
      <c r="Q47" s="38" t="s">
        <v>224</v>
      </c>
      <c r="R47" s="54" t="s">
        <v>225</v>
      </c>
      <c r="S47" s="36"/>
      <c r="T47" s="83"/>
      <c r="U47" s="83"/>
      <c r="V47" s="83"/>
      <c r="W47" s="83"/>
      <c r="X47" s="83"/>
      <c r="Y47" s="55" t="s">
        <v>632</v>
      </c>
      <c r="Z47" s="259">
        <f t="shared" si="2"/>
        <v>0</v>
      </c>
      <c r="AA47" s="260"/>
      <c r="AB47" s="260"/>
      <c r="AC47" s="260"/>
      <c r="AD47" s="260"/>
      <c r="AE47" s="258"/>
      <c r="AF47" s="258"/>
      <c r="AG47" s="258"/>
      <c r="AH47" s="258"/>
      <c r="AI47" s="258"/>
      <c r="AJ47" s="258"/>
    </row>
    <row r="48" spans="1:36" ht="39.6" x14ac:dyDescent="0.3">
      <c r="A48" s="110" t="s">
        <v>144</v>
      </c>
      <c r="B48" s="99" t="s">
        <v>373</v>
      </c>
      <c r="C48" s="1002"/>
      <c r="D48" s="1002" t="s">
        <v>77</v>
      </c>
      <c r="E48" s="1002"/>
      <c r="F48" s="1002"/>
      <c r="G48" s="1002"/>
      <c r="H48" s="109">
        <f>IF(C48&lt;&gt;"",'[1]CBL Score Standard'!$D104,IF(D48&lt;&gt;"",SUM('[1]CBL Score Standard'!$D104:$E104),IF(E48&lt;&gt;"",SUM('[1]CBL Score Standard'!$D104:$F104),IF(F48&lt;&gt;"",SUM('[1]CBL Score Standard'!$D104:$G104),IF(G48&lt;&gt;"",SUM('[1]CBL Score Standard'!$D104:$H104,0))))))</f>
        <v>0.13742071881606766</v>
      </c>
      <c r="K48" s="407"/>
      <c r="L48" s="407"/>
      <c r="M48" s="104" t="s">
        <v>7</v>
      </c>
      <c r="N48" s="36" t="s">
        <v>53</v>
      </c>
      <c r="O48" s="87" t="s">
        <v>226</v>
      </c>
      <c r="P48" s="53">
        <v>43602</v>
      </c>
      <c r="Q48" s="38" t="s">
        <v>227</v>
      </c>
      <c r="R48" s="54" t="s">
        <v>228</v>
      </c>
      <c r="S48" s="36"/>
      <c r="T48" s="83"/>
      <c r="U48" s="83"/>
      <c r="V48" s="83"/>
      <c r="W48" s="83"/>
      <c r="X48" s="83"/>
      <c r="Y48" s="55" t="s">
        <v>633</v>
      </c>
      <c r="Z48" s="259">
        <f t="shared" si="2"/>
        <v>0</v>
      </c>
      <c r="AA48" s="260"/>
      <c r="AB48" s="260"/>
      <c r="AC48" s="260"/>
      <c r="AD48" s="260"/>
      <c r="AE48" s="258"/>
      <c r="AF48" s="258"/>
      <c r="AG48" s="258"/>
      <c r="AH48" s="258"/>
      <c r="AI48" s="258"/>
      <c r="AJ48" s="258"/>
    </row>
    <row r="49" spans="1:36" ht="27.6" x14ac:dyDescent="0.3">
      <c r="A49" s="110" t="s">
        <v>144</v>
      </c>
      <c r="B49" s="99" t="s">
        <v>452</v>
      </c>
      <c r="C49" s="1002" t="s">
        <v>77</v>
      </c>
      <c r="D49" s="1002"/>
      <c r="E49" s="1002"/>
      <c r="F49" s="1002"/>
      <c r="G49" s="1002"/>
      <c r="H49" s="109">
        <f>IF(C49&lt;&gt;"",'[1]CBL Score Standard'!$D105,IF(D49&lt;&gt;"",SUM('[1]CBL Score Standard'!$D105:$E105),IF(E49&lt;&gt;"",SUM('[1]CBL Score Standard'!$D105:$F105),IF(F49&lt;&gt;"",SUM('[1]CBL Score Standard'!$D105:$G105),IF(G49&lt;&gt;"",SUM('[1]CBL Score Standard'!$D105:$H105,0))))))</f>
        <v>9.0909090909090912E-2</v>
      </c>
      <c r="K49" s="407"/>
      <c r="L49" s="407"/>
      <c r="M49" s="104" t="s">
        <v>7</v>
      </c>
      <c r="N49" s="36" t="s">
        <v>59</v>
      </c>
      <c r="O49" s="89" t="s">
        <v>684</v>
      </c>
      <c r="P49" s="53">
        <v>43623</v>
      </c>
      <c r="Q49" s="38" t="s">
        <v>153</v>
      </c>
      <c r="R49" s="54" t="s">
        <v>156</v>
      </c>
      <c r="S49" s="36"/>
      <c r="T49" s="83"/>
      <c r="U49" s="181"/>
      <c r="V49" s="214"/>
      <c r="W49" s="83"/>
      <c r="X49" s="83"/>
      <c r="Y49" s="55" t="s">
        <v>631</v>
      </c>
      <c r="Z49" s="259">
        <f t="shared" si="2"/>
        <v>0</v>
      </c>
      <c r="AA49" s="260"/>
      <c r="AB49" s="260"/>
      <c r="AC49" s="260"/>
      <c r="AD49" s="260"/>
      <c r="AE49" s="258"/>
      <c r="AF49" s="258"/>
      <c r="AG49" s="258"/>
      <c r="AH49" s="258"/>
      <c r="AI49" s="258"/>
      <c r="AJ49" s="258"/>
    </row>
    <row r="50" spans="1:36" ht="27.6" x14ac:dyDescent="0.3">
      <c r="A50" s="110" t="s">
        <v>144</v>
      </c>
      <c r="B50" s="99" t="s">
        <v>517</v>
      </c>
      <c r="C50" s="1002" t="s">
        <v>77</v>
      </c>
      <c r="D50" s="1002"/>
      <c r="E50" s="1002"/>
      <c r="F50" s="1002"/>
      <c r="G50" s="1002"/>
      <c r="H50" s="109">
        <f>IF(C50&lt;&gt;"",'[1]CBL Score Standard'!$D106,IF(D50&lt;&gt;"",SUM('[1]CBL Score Standard'!$D106:$E106),IF(E50&lt;&gt;"",SUM('[1]CBL Score Standard'!$D106:$F106),IF(F50&lt;&gt;"",SUM('[1]CBL Score Standard'!$D106:$G106),IF(G50&lt;&gt;"",SUM('[1]CBL Score Standard'!$D106:$H106,0))))))</f>
        <v>9.0909090909090912E-2</v>
      </c>
      <c r="K50" s="407"/>
      <c r="L50" s="407"/>
      <c r="M50" s="104" t="s">
        <v>7</v>
      </c>
      <c r="N50" s="36" t="s">
        <v>59</v>
      </c>
      <c r="O50" s="89" t="s">
        <v>683</v>
      </c>
      <c r="P50" s="53">
        <v>43623</v>
      </c>
      <c r="Q50" s="38" t="s">
        <v>153</v>
      </c>
      <c r="R50" s="54" t="s">
        <v>156</v>
      </c>
      <c r="S50" s="36"/>
      <c r="T50" s="83"/>
      <c r="U50" s="181"/>
      <c r="V50" s="214"/>
      <c r="W50" s="83"/>
      <c r="X50" s="83"/>
      <c r="Y50" s="55" t="s">
        <v>631</v>
      </c>
      <c r="Z50" s="259">
        <f t="shared" si="2"/>
        <v>0</v>
      </c>
      <c r="AA50" s="260"/>
      <c r="AB50" s="260"/>
      <c r="AC50" s="260"/>
      <c r="AD50" s="260"/>
      <c r="AE50" s="258"/>
      <c r="AF50" s="258"/>
      <c r="AG50" s="258"/>
      <c r="AH50" s="258"/>
      <c r="AI50" s="258"/>
      <c r="AJ50" s="258"/>
    </row>
    <row r="51" spans="1:36" ht="42" thickBot="1" x14ac:dyDescent="0.35">
      <c r="A51" s="110" t="s">
        <v>144</v>
      </c>
      <c r="B51" s="99" t="s">
        <v>661</v>
      </c>
      <c r="C51" s="1002"/>
      <c r="D51" s="1002" t="s">
        <v>77</v>
      </c>
      <c r="E51" s="1002"/>
      <c r="F51" s="1002"/>
      <c r="G51" s="1002"/>
      <c r="H51" s="109">
        <f>IF(C51&lt;&gt;"",'[1]CBL Score Standard'!$D107,IF(D51&lt;&gt;"",SUM('[1]CBL Score Standard'!$D107:$E107),IF(E51&lt;&gt;"",SUM('[1]CBL Score Standard'!$D107:$F107),IF(F51&lt;&gt;"",SUM('[1]CBL Score Standard'!$D107:$G107),IF(G51&lt;&gt;"",SUM('[1]CBL Score Standard'!$D107:$H107,0))))))</f>
        <v>0.13742071881606766</v>
      </c>
      <c r="K51" s="407"/>
      <c r="L51" s="407"/>
      <c r="M51" s="104" t="s">
        <v>7</v>
      </c>
      <c r="N51" s="36" t="s">
        <v>56</v>
      </c>
      <c r="O51" s="89" t="s">
        <v>67</v>
      </c>
      <c r="P51" s="53"/>
      <c r="Q51" s="251" t="s">
        <v>639</v>
      </c>
      <c r="R51" s="252" t="s">
        <v>640</v>
      </c>
      <c r="S51" s="83"/>
      <c r="T51" s="83"/>
      <c r="U51" s="83"/>
      <c r="V51" s="83"/>
      <c r="W51" s="83"/>
      <c r="X51" s="83"/>
      <c r="Y51" s="55" t="s">
        <v>634</v>
      </c>
      <c r="Z51" s="259">
        <f t="shared" si="2"/>
        <v>0</v>
      </c>
      <c r="AA51" s="260"/>
      <c r="AB51" s="260"/>
      <c r="AC51" s="260"/>
      <c r="AD51" s="260"/>
      <c r="AE51" s="258"/>
      <c r="AF51" s="258"/>
      <c r="AG51" s="258"/>
      <c r="AH51" s="258"/>
      <c r="AI51" s="258"/>
      <c r="AJ51" s="258"/>
    </row>
    <row r="52" spans="1:36" ht="28.2" thickBot="1" x14ac:dyDescent="0.35">
      <c r="A52" s="110" t="s">
        <v>144</v>
      </c>
      <c r="B52" s="99" t="s">
        <v>662</v>
      </c>
      <c r="C52" s="1004" t="s">
        <v>77</v>
      </c>
      <c r="D52" s="1004"/>
      <c r="E52" s="1004"/>
      <c r="F52" s="1002"/>
      <c r="G52" s="1002"/>
      <c r="H52" s="109">
        <f>IF(C52&lt;&gt;"",'[1]CBL Score Standard'!$D108,IF(D52&lt;&gt;"",SUM('[1]CBL Score Standard'!$D108:$E108),IF(E52&lt;&gt;"",SUM('[1]CBL Score Standard'!$D108:$F108),IF(F52&lt;&gt;"",SUM('[1]CBL Score Standard'!$D108:$G108),IF(G52&lt;&gt;"",SUM('[1]CBL Score Standard'!$D108:$H108,0))))))</f>
        <v>9.0909090909090912E-2</v>
      </c>
      <c r="K52" s="407"/>
      <c r="L52" s="407"/>
      <c r="M52" s="104" t="s">
        <v>7</v>
      </c>
      <c r="N52" s="36" t="s">
        <v>55</v>
      </c>
      <c r="O52" s="89" t="s">
        <v>1</v>
      </c>
      <c r="P52" s="53"/>
      <c r="Q52" s="251" t="s">
        <v>641</v>
      </c>
      <c r="R52" s="252" t="s">
        <v>318</v>
      </c>
      <c r="S52" s="83"/>
      <c r="T52" s="83"/>
      <c r="U52" s="83"/>
      <c r="V52" s="83"/>
      <c r="W52" s="83"/>
      <c r="X52" s="83"/>
      <c r="Y52" s="55" t="s">
        <v>635</v>
      </c>
      <c r="Z52" s="259">
        <f t="shared" si="2"/>
        <v>0</v>
      </c>
      <c r="AA52" s="260"/>
      <c r="AB52" s="260"/>
      <c r="AC52" s="260"/>
      <c r="AD52" s="260"/>
      <c r="AE52" s="258"/>
      <c r="AF52" s="258"/>
      <c r="AG52" s="258"/>
      <c r="AH52" s="258"/>
      <c r="AI52" s="258"/>
      <c r="AJ52" s="258"/>
    </row>
    <row r="53" spans="1:36" ht="28.8" x14ac:dyDescent="0.3">
      <c r="A53" s="110" t="s">
        <v>144</v>
      </c>
      <c r="B53" s="99" t="s">
        <v>187</v>
      </c>
      <c r="C53" s="1003" t="s">
        <v>77</v>
      </c>
      <c r="D53" s="1002"/>
      <c r="E53" s="1002"/>
      <c r="F53" s="1002"/>
      <c r="G53" s="1002"/>
      <c r="H53" s="109">
        <f>IF(C53&lt;&gt;"",'[1]CBL Score Standard'!$D109,IF(D53&lt;&gt;"",SUM('[1]CBL Score Standard'!$D109:$E109),IF(E53&lt;&gt;"",SUM('[1]CBL Score Standard'!$D109:$F109),IF(F53&lt;&gt;"",SUM('[1]CBL Score Standard'!$D109:$G109),IF(G53&lt;&gt;"",SUM('[1]CBL Score Standard'!$D109:$H109,0))))))</f>
        <v>0</v>
      </c>
      <c r="K53" s="407"/>
      <c r="L53" s="407"/>
      <c r="M53" s="104" t="s">
        <v>7</v>
      </c>
      <c r="N53" s="36" t="s">
        <v>56</v>
      </c>
      <c r="O53" s="89" t="s">
        <v>419</v>
      </c>
      <c r="P53" s="53">
        <v>43684</v>
      </c>
      <c r="Q53" s="38" t="s">
        <v>420</v>
      </c>
      <c r="R53" s="54" t="s">
        <v>420</v>
      </c>
      <c r="S53" s="36"/>
      <c r="T53" s="83"/>
      <c r="U53" s="181"/>
      <c r="V53" s="83"/>
      <c r="W53" s="83"/>
      <c r="X53" s="83"/>
      <c r="Y53" s="250" t="s">
        <v>630</v>
      </c>
      <c r="Z53" s="259">
        <f t="shared" si="2"/>
        <v>0</v>
      </c>
      <c r="AA53" s="260"/>
      <c r="AB53" s="260"/>
      <c r="AC53" s="260"/>
      <c r="AD53" s="260"/>
      <c r="AE53" s="258"/>
      <c r="AF53" s="258"/>
      <c r="AG53" s="258"/>
      <c r="AH53" s="258"/>
      <c r="AI53" s="258"/>
      <c r="AJ53" s="258"/>
    </row>
    <row r="54" spans="1:36" ht="26.4" x14ac:dyDescent="0.3">
      <c r="A54" s="110" t="s">
        <v>144</v>
      </c>
      <c r="B54" s="99" t="s">
        <v>188</v>
      </c>
      <c r="C54" s="1003"/>
      <c r="D54" s="1002" t="s">
        <v>77</v>
      </c>
      <c r="E54" s="1002"/>
      <c r="F54" s="1002"/>
      <c r="G54" s="1002"/>
      <c r="H54" s="109">
        <f>IF(C54&lt;&gt;"",'[1]CBL Score Standard'!$D110,IF(D54&lt;&gt;"",SUM('[1]CBL Score Standard'!$D110:$E110),IF(E54&lt;&gt;"",SUM('[1]CBL Score Standard'!$D110:$F110),IF(F54&lt;&gt;"",SUM('[1]CBL Score Standard'!$D110:$G110),IF(G54&lt;&gt;"",SUM('[1]CBL Score Standard'!$D110:$H110,0))))))</f>
        <v>4.6511627906976744E-2</v>
      </c>
      <c r="K54" s="407"/>
      <c r="L54" s="407"/>
      <c r="M54" s="104" t="s">
        <v>7</v>
      </c>
      <c r="N54" s="36" t="s">
        <v>56</v>
      </c>
      <c r="O54" s="89" t="s">
        <v>421</v>
      </c>
      <c r="P54" s="37" t="s">
        <v>230</v>
      </c>
      <c r="Q54" s="38" t="s">
        <v>230</v>
      </c>
      <c r="R54" s="54" t="s">
        <v>230</v>
      </c>
      <c r="S54" s="36"/>
      <c r="T54" s="83"/>
      <c r="U54" s="83"/>
      <c r="V54" s="83"/>
      <c r="W54" s="83"/>
      <c r="X54" s="83"/>
      <c r="Y54" s="250" t="s">
        <v>628</v>
      </c>
      <c r="Z54" s="259">
        <f t="shared" si="2"/>
        <v>0</v>
      </c>
      <c r="AA54" s="260"/>
      <c r="AB54" s="260"/>
      <c r="AC54" s="260"/>
      <c r="AD54" s="260"/>
      <c r="AE54" s="258"/>
      <c r="AF54" s="258"/>
      <c r="AG54" s="258"/>
      <c r="AH54" s="258"/>
      <c r="AI54" s="258"/>
      <c r="AJ54" s="258"/>
    </row>
    <row r="55" spans="1:36" customFormat="1" x14ac:dyDescent="0.3">
      <c r="A55" s="110" t="s">
        <v>144</v>
      </c>
      <c r="B55" s="99" t="s">
        <v>189</v>
      </c>
      <c r="C55" s="1003" t="s">
        <v>77</v>
      </c>
      <c r="D55" s="1004"/>
      <c r="E55" s="1004"/>
      <c r="F55" s="1002"/>
      <c r="G55" s="1002"/>
      <c r="H55" s="109">
        <f>IF(C55&lt;&gt;"",'[1]CBL Score Standard'!$D111,IF(D55&lt;&gt;"",SUM('[1]CBL Score Standard'!$D111:$E111),IF(E55&lt;&gt;"",SUM('[1]CBL Score Standard'!$D111:$F111),IF(F55&lt;&gt;"",SUM('[1]CBL Score Standard'!$D111:$G111),IF(G55&lt;&gt;"",SUM('[1]CBL Score Standard'!$D111:$H111,0))))))</f>
        <v>0</v>
      </c>
      <c r="K55" s="408"/>
      <c r="L55" s="408"/>
      <c r="M55" s="104" t="s">
        <v>7</v>
      </c>
      <c r="N55" s="36" t="s">
        <v>54</v>
      </c>
      <c r="O55" s="89" t="s">
        <v>231</v>
      </c>
      <c r="P55" s="47">
        <v>43610</v>
      </c>
      <c r="Q55" s="39" t="s">
        <v>164</v>
      </c>
      <c r="R55" s="45" t="s">
        <v>165</v>
      </c>
      <c r="S55" s="36"/>
      <c r="T55" s="83"/>
      <c r="U55" s="83"/>
      <c r="V55" s="83"/>
      <c r="W55" s="83"/>
      <c r="X55" s="83"/>
      <c r="Y55" s="49" t="s">
        <v>232</v>
      </c>
      <c r="Z55" s="259">
        <f t="shared" si="2"/>
        <v>0</v>
      </c>
      <c r="AA55" s="260"/>
      <c r="AB55" s="260"/>
      <c r="AC55" s="260"/>
      <c r="AD55" s="260"/>
      <c r="AE55" s="258"/>
      <c r="AF55" s="258"/>
      <c r="AG55" s="258"/>
      <c r="AH55" s="258"/>
      <c r="AI55" s="258"/>
      <c r="AJ55" s="258"/>
    </row>
    <row r="56" spans="1:36" customFormat="1" x14ac:dyDescent="0.3">
      <c r="A56" s="110" t="s">
        <v>144</v>
      </c>
      <c r="B56" s="99" t="s">
        <v>190</v>
      </c>
      <c r="C56" s="1003" t="s">
        <v>77</v>
      </c>
      <c r="D56" s="1004"/>
      <c r="E56" s="1004"/>
      <c r="F56" s="1002"/>
      <c r="G56" s="1002"/>
      <c r="H56" s="109">
        <f>IF(C56&lt;&gt;"",'[1]CBL Score Standard'!$D112,IF(D56&lt;&gt;"",SUM('[1]CBL Score Standard'!$D112:$E112),IF(E56&lt;&gt;"",SUM('[1]CBL Score Standard'!$D112:$F112),IF(F56&lt;&gt;"",SUM('[1]CBL Score Standard'!$D112:$G112),IF(G56&lt;&gt;"",SUM('[1]CBL Score Standard'!$D112:$H112,0))))))</f>
        <v>0</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3"/>
      <c r="D57" s="1002" t="s">
        <v>77</v>
      </c>
      <c r="E57" s="1002"/>
      <c r="F57" s="1002"/>
      <c r="G57" s="1002"/>
      <c r="H57" s="109">
        <f>IF(C57&lt;&gt;"",'[1]CBL Score Standard'!$D113,IF(D57&lt;&gt;"",SUM('[1]CBL Score Standard'!$D113:$E113),IF(E57&lt;&gt;"",SUM('[1]CBL Score Standard'!$D113:$F113),IF(F57&lt;&gt;"",SUM('[1]CBL Score Standard'!$D113:$G113),IF(G57&lt;&gt;"",SUM('[1]CBL Score Standard'!$D113:$H113,0))))))</f>
        <v>4.6511627906976744E-2</v>
      </c>
      <c r="K57" s="1173" t="s">
        <v>233</v>
      </c>
      <c r="L57" s="1174"/>
      <c r="M57" s="1174"/>
      <c r="N57" s="1174"/>
      <c r="O57" s="1174"/>
      <c r="P57" s="1174"/>
      <c r="Q57" s="1174"/>
      <c r="R57" s="1174"/>
      <c r="S57" s="1174"/>
      <c r="T57" s="1174"/>
      <c r="U57" s="1174"/>
      <c r="V57" s="1174"/>
      <c r="W57" s="1174"/>
      <c r="X57" s="1174"/>
      <c r="Y57" s="1174"/>
      <c r="Z57" s="263"/>
      <c r="AA57" s="402"/>
      <c r="AB57" s="402"/>
      <c r="AC57" s="402"/>
      <c r="AD57" s="402"/>
      <c r="AE57" s="402"/>
      <c r="AF57" s="402"/>
      <c r="AG57" s="402"/>
      <c r="AH57" s="402"/>
      <c r="AI57" s="402"/>
      <c r="AJ57" s="402"/>
    </row>
    <row r="58" spans="1:36" ht="27.6" x14ac:dyDescent="0.3">
      <c r="A58" s="110" t="s">
        <v>55</v>
      </c>
      <c r="B58" s="99" t="s">
        <v>419</v>
      </c>
      <c r="C58" s="1003"/>
      <c r="D58" s="1003" t="s">
        <v>77</v>
      </c>
      <c r="E58" s="1004"/>
      <c r="F58" s="1002"/>
      <c r="G58" s="1002"/>
      <c r="H58" s="109">
        <f>IF(C58&lt;&gt;"",'[1]CBL Score Standard'!$D114,IF(D58&lt;&gt;"",SUM('[1]CBL Score Standard'!$D114:$E114),IF(E58&lt;&gt;"",SUM('[1]CBL Score Standard'!$D114:$F114),IF(F58&lt;&gt;"",SUM('[1]CBL Score Standard'!$D114:$G114),IF(G58&lt;&gt;"",SUM('[1]CBL Score Standard'!$D114:$H114,0))))))</f>
        <v>0</v>
      </c>
      <c r="K58" s="409" t="s">
        <v>133</v>
      </c>
      <c r="L58" s="409" t="s">
        <v>91</v>
      </c>
      <c r="M58" s="1182" t="s">
        <v>75</v>
      </c>
      <c r="N58" s="1184" t="s">
        <v>134</v>
      </c>
      <c r="O58" s="401" t="s">
        <v>135</v>
      </c>
      <c r="P58" s="409" t="s">
        <v>136</v>
      </c>
      <c r="Q58" s="409" t="s">
        <v>137</v>
      </c>
      <c r="R58" s="409" t="s">
        <v>138</v>
      </c>
      <c r="S58" s="410" t="s">
        <v>139</v>
      </c>
      <c r="T58" s="404" t="s">
        <v>344</v>
      </c>
      <c r="U58" s="404" t="s">
        <v>342</v>
      </c>
      <c r="V58" s="404" t="s">
        <v>343</v>
      </c>
      <c r="W58" s="404" t="s">
        <v>375</v>
      </c>
      <c r="X58" s="404" t="s">
        <v>376</v>
      </c>
      <c r="Y58" s="409"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3" t="s">
        <v>77</v>
      </c>
      <c r="D59" s="1003"/>
      <c r="E59" s="1004"/>
      <c r="F59" s="1002"/>
      <c r="G59" s="1002"/>
      <c r="H59" s="109">
        <f>IF(C59&lt;&gt;"",'[1]CBL Score Standard'!$D115,IF(D59&lt;&gt;"",SUM('[1]CBL Score Standard'!$D115:$E115),IF(E59&lt;&gt;"",SUM('[1]CBL Score Standard'!$D115:$F115),IF(F59&lt;&gt;"",SUM('[1]CBL Score Standard'!$D115:$G115),IF(G59&lt;&gt;"",SUM('[1]CBL Score Standard'!$D115:$H115,0))))))</f>
        <v>0</v>
      </c>
      <c r="K59" s="405"/>
      <c r="L59" s="405"/>
      <c r="M59" s="1183"/>
      <c r="N59" s="1185"/>
      <c r="O59" s="403"/>
      <c r="P59" s="35" t="s">
        <v>141</v>
      </c>
      <c r="Q59" s="405"/>
      <c r="R59" s="405"/>
      <c r="S59" s="411"/>
      <c r="T59" s="404"/>
      <c r="U59" s="404"/>
      <c r="V59" s="404"/>
      <c r="W59" s="404"/>
      <c r="X59" s="404"/>
      <c r="Y59" s="405"/>
      <c r="Z59" s="1187"/>
      <c r="AA59" s="400" t="s">
        <v>672</v>
      </c>
      <c r="AB59" s="400" t="s">
        <v>673</v>
      </c>
      <c r="AC59" s="400" t="s">
        <v>672</v>
      </c>
      <c r="AD59" s="400" t="s">
        <v>673</v>
      </c>
      <c r="AE59" s="400" t="s">
        <v>672</v>
      </c>
      <c r="AF59" s="400" t="s">
        <v>673</v>
      </c>
      <c r="AG59" s="400" t="s">
        <v>672</v>
      </c>
      <c r="AH59" s="400" t="s">
        <v>673</v>
      </c>
      <c r="AI59" s="400" t="s">
        <v>672</v>
      </c>
      <c r="AJ59" s="400" t="s">
        <v>673</v>
      </c>
    </row>
    <row r="60" spans="1:36" ht="26.4" x14ac:dyDescent="0.3">
      <c r="A60" s="110" t="s">
        <v>56</v>
      </c>
      <c r="B60" s="99" t="s">
        <v>237</v>
      </c>
      <c r="C60" s="1003" t="s">
        <v>77</v>
      </c>
      <c r="D60" s="1003"/>
      <c r="E60" s="1003"/>
      <c r="F60" s="1002"/>
      <c r="G60" s="1002"/>
      <c r="H60" s="109">
        <f>IF(C60&lt;&gt;"",'[1]CBL Score Standard'!$D116,IF(D60&lt;&gt;"",SUM('[1]CBL Score Standard'!$D116:$E116),IF(E60&lt;&gt;"",SUM('[1]CBL Score Standard'!$D116:$F116),IF(F60&lt;&gt;"",SUM('[1]CBL Score Standard'!$D116:$G116),IF(G60&lt;&gt;"",SUM('[1]CBL Score Standard'!$D116:$H116,0))))))</f>
        <v>0</v>
      </c>
      <c r="K60" s="406" t="s">
        <v>142</v>
      </c>
      <c r="L60" s="406" t="s">
        <v>143</v>
      </c>
      <c r="M60" s="104" t="s">
        <v>8</v>
      </c>
      <c r="N60" s="57" t="s">
        <v>2</v>
      </c>
      <c r="O60" s="38" t="s">
        <v>234</v>
      </c>
      <c r="P60" s="58"/>
      <c r="Q60" s="56"/>
      <c r="R60" s="59"/>
      <c r="S60" s="36"/>
      <c r="T60" s="83"/>
      <c r="U60" s="83"/>
      <c r="V60" s="83" t="str">
        <f t="shared" ref="V60:V67" si="3">IF(AND(W60="Y",X60="Y"),"Passed",IF(T60="M","Passed", ""))</f>
        <v/>
      </c>
      <c r="W60" s="83"/>
      <c r="X60" s="83"/>
      <c r="Y60" s="55"/>
      <c r="Z60" s="259">
        <f t="shared" ref="Z60:Z67" si="4">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3"/>
      <c r="D61" s="1003"/>
      <c r="E61" s="1003"/>
      <c r="F61" s="1002"/>
      <c r="G61" s="1002"/>
      <c r="H61" s="109" t="b">
        <f>IF(C61&lt;&gt;"",'[1]CBL Score Standard'!$D117,IF(D61&lt;&gt;"",SUM('[1]CBL Score Standard'!$D117:$E117),IF(E61&lt;&gt;"",SUM('[1]CBL Score Standard'!$D117:$F117),IF(F61&lt;&gt;"",SUM('[1]CBL Score Standard'!$D117:$G117),IF(G61&lt;&gt;"",SUM('[1]CBL Score Standard'!$D117:$H117,0))))))</f>
        <v>0</v>
      </c>
      <c r="K61" s="407"/>
      <c r="L61" s="407"/>
      <c r="M61" s="104" t="s">
        <v>8</v>
      </c>
      <c r="N61" s="57" t="s">
        <v>63</v>
      </c>
      <c r="O61" s="38" t="s">
        <v>236</v>
      </c>
      <c r="P61" s="58"/>
      <c r="Q61" s="56"/>
      <c r="R61" s="59"/>
      <c r="S61" s="36"/>
      <c r="T61" s="83"/>
      <c r="U61" s="83"/>
      <c r="V61" s="83" t="str">
        <f t="shared" si="3"/>
        <v/>
      </c>
      <c r="W61" s="83"/>
      <c r="X61" s="83"/>
      <c r="Y61" s="55"/>
      <c r="Z61" s="259">
        <f t="shared" si="4"/>
        <v>0</v>
      </c>
      <c r="AA61" s="260"/>
      <c r="AB61" s="260"/>
      <c r="AC61" s="260"/>
      <c r="AD61" s="260"/>
      <c r="AE61" s="258"/>
      <c r="AF61" s="258"/>
      <c r="AG61" s="258"/>
      <c r="AH61" s="258"/>
      <c r="AI61" s="258"/>
      <c r="AJ61" s="258"/>
    </row>
    <row r="62" spans="1:36" x14ac:dyDescent="0.3">
      <c r="A62" s="110" t="s">
        <v>56</v>
      </c>
      <c r="B62" s="99" t="s">
        <v>67</v>
      </c>
      <c r="C62" s="1003"/>
      <c r="D62" s="1003"/>
      <c r="E62" s="1002"/>
      <c r="F62" s="1002"/>
      <c r="G62" s="1002"/>
      <c r="H62" s="109" t="b">
        <f>IF(C62&lt;&gt;"",'[1]CBL Score Standard'!$D118,IF(D62&lt;&gt;"",SUM('[1]CBL Score Standard'!$D118:$E118),IF(E62&lt;&gt;"",SUM('[1]CBL Score Standard'!$D118:$F118),IF(F62&lt;&gt;"",SUM('[1]CBL Score Standard'!$D118:$G118),IF(G62&lt;&gt;"",SUM('[1]CBL Score Standard'!$D118:$H118,0))))))</f>
        <v>0</v>
      </c>
      <c r="K62" s="407"/>
      <c r="L62" s="407"/>
      <c r="M62" s="104" t="s">
        <v>8</v>
      </c>
      <c r="N62" s="36" t="s">
        <v>56</v>
      </c>
      <c r="O62" s="38" t="s">
        <v>237</v>
      </c>
      <c r="P62" s="58"/>
      <c r="Q62" s="56"/>
      <c r="R62" s="59"/>
      <c r="S62" s="36"/>
      <c r="T62" s="83"/>
      <c r="U62" s="83"/>
      <c r="V62" s="83" t="str">
        <f t="shared" si="3"/>
        <v/>
      </c>
      <c r="W62" s="83"/>
      <c r="X62" s="83"/>
      <c r="Y62" s="55"/>
      <c r="Z62" s="259">
        <f t="shared" si="4"/>
        <v>0</v>
      </c>
      <c r="AA62" s="260"/>
      <c r="AB62" s="260"/>
      <c r="AC62" s="260"/>
      <c r="AD62" s="260"/>
      <c r="AE62" s="258"/>
      <c r="AF62" s="258"/>
      <c r="AG62" s="258"/>
      <c r="AH62" s="258"/>
      <c r="AI62" s="258"/>
      <c r="AJ62" s="258"/>
    </row>
    <row r="63" spans="1:36" ht="12.75" customHeight="1" thickBot="1" x14ac:dyDescent="0.35">
      <c r="A63" s="111" t="s">
        <v>55</v>
      </c>
      <c r="B63" s="99" t="s">
        <v>1</v>
      </c>
      <c r="C63" s="1003"/>
      <c r="D63" s="1003"/>
      <c r="E63" s="1002"/>
      <c r="F63" s="1002"/>
      <c r="G63" s="1002"/>
      <c r="H63" s="109" t="b">
        <f>IF(C63&lt;&gt;"",'[1]CBL Score Standard'!$D119,IF(D63&lt;&gt;"",SUM('[1]CBL Score Standard'!$D119:$E119),IF(E63&lt;&gt;"",SUM('[1]CBL Score Standard'!$D119:$F119),IF(F63&lt;&gt;"",SUM('[1]CBL Score Standard'!$D119:$G119),IF(G63&lt;&gt;"",SUM('[1]CBL Score Standard'!$D119:$H119,0))))))</f>
        <v>0</v>
      </c>
      <c r="K63" s="407"/>
      <c r="L63" s="407"/>
      <c r="M63" s="104" t="s">
        <v>8</v>
      </c>
      <c r="N63" s="36" t="s">
        <v>55</v>
      </c>
      <c r="O63" s="38" t="s">
        <v>238</v>
      </c>
      <c r="P63" s="58"/>
      <c r="Q63" s="56"/>
      <c r="R63" s="59"/>
      <c r="S63" s="36"/>
      <c r="T63" s="83"/>
      <c r="U63" s="83"/>
      <c r="V63" s="83" t="str">
        <f t="shared" si="3"/>
        <v/>
      </c>
      <c r="W63" s="83"/>
      <c r="X63" s="83"/>
      <c r="Y63" s="55"/>
      <c r="Z63" s="259">
        <f t="shared" si="4"/>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1.6046511627906974</v>
      </c>
      <c r="K64" s="407"/>
      <c r="L64" s="407"/>
      <c r="M64" s="104" t="s">
        <v>8</v>
      </c>
      <c r="N64" s="57" t="s">
        <v>53</v>
      </c>
      <c r="O64" s="38" t="s">
        <v>239</v>
      </c>
      <c r="P64" s="58"/>
      <c r="Q64" s="56"/>
      <c r="R64" s="59"/>
      <c r="S64" s="36"/>
      <c r="T64" s="83"/>
      <c r="U64" s="83"/>
      <c r="V64" s="83" t="str">
        <f t="shared" si="3"/>
        <v/>
      </c>
      <c r="W64" s="83"/>
      <c r="X64" s="83"/>
      <c r="Y64" s="55"/>
      <c r="Z64" s="259">
        <f t="shared" si="4"/>
        <v>0</v>
      </c>
      <c r="AA64" s="260"/>
      <c r="AB64" s="260"/>
      <c r="AC64" s="260"/>
      <c r="AD64" s="260"/>
      <c r="AE64" s="258"/>
      <c r="AF64" s="258"/>
      <c r="AG64" s="258"/>
      <c r="AH64" s="258"/>
      <c r="AI64" s="258"/>
      <c r="AJ64" s="258"/>
    </row>
    <row r="65" spans="1:36" ht="28.2" thickBot="1" x14ac:dyDescent="0.35">
      <c r="A65" s="112" t="s">
        <v>83</v>
      </c>
      <c r="B65" s="113"/>
      <c r="C65" s="134">
        <v>1</v>
      </c>
      <c r="D65" s="134">
        <v>0.63157894736842102</v>
      </c>
      <c r="E65" s="134">
        <v>0</v>
      </c>
      <c r="F65" s="134">
        <v>0</v>
      </c>
      <c r="G65" s="134">
        <v>0</v>
      </c>
      <c r="H65" s="114">
        <v>1</v>
      </c>
      <c r="K65" s="407"/>
      <c r="L65" s="407"/>
      <c r="M65" s="104" t="s">
        <v>8</v>
      </c>
      <c r="N65" s="57" t="s">
        <v>59</v>
      </c>
      <c r="O65" s="38" t="s">
        <v>240</v>
      </c>
      <c r="P65" s="58"/>
      <c r="Q65" s="56"/>
      <c r="R65" s="59"/>
      <c r="S65" s="36"/>
      <c r="T65" s="83"/>
      <c r="U65" s="83"/>
      <c r="V65" s="83" t="str">
        <f t="shared" si="3"/>
        <v/>
      </c>
      <c r="W65" s="83"/>
      <c r="X65" s="83"/>
      <c r="Y65" s="55"/>
      <c r="Z65" s="259">
        <f t="shared" si="4"/>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1</v>
      </c>
      <c r="K66" s="407"/>
      <c r="L66" s="407"/>
      <c r="M66" s="104" t="s">
        <v>8</v>
      </c>
      <c r="N66" s="57" t="s">
        <v>55</v>
      </c>
      <c r="O66" s="38" t="s">
        <v>515</v>
      </c>
      <c r="P66" s="58"/>
      <c r="Q66" s="56"/>
      <c r="R66" s="59"/>
      <c r="S66" s="36"/>
      <c r="T66" s="83"/>
      <c r="U66" s="83"/>
      <c r="V66" s="83" t="str">
        <f t="shared" si="3"/>
        <v/>
      </c>
      <c r="W66" s="83"/>
      <c r="X66" s="83"/>
      <c r="Y66" s="55"/>
      <c r="Z66" s="259">
        <f t="shared" si="4"/>
        <v>0</v>
      </c>
      <c r="AA66" s="260"/>
      <c r="AB66" s="260"/>
      <c r="AC66" s="260"/>
      <c r="AD66" s="260"/>
      <c r="AE66" s="258"/>
      <c r="AF66" s="258"/>
      <c r="AG66" s="258"/>
      <c r="AH66" s="258"/>
      <c r="AI66" s="258"/>
      <c r="AJ66" s="258"/>
    </row>
    <row r="67" spans="1:36" x14ac:dyDescent="0.3">
      <c r="C67" s="135"/>
      <c r="D67" s="135"/>
      <c r="E67" s="135"/>
      <c r="F67" s="135"/>
      <c r="G67" s="135"/>
      <c r="K67" s="408"/>
      <c r="L67" s="408"/>
      <c r="M67" s="104" t="s">
        <v>8</v>
      </c>
      <c r="N67" s="57" t="s">
        <v>149</v>
      </c>
      <c r="O67" s="38" t="s">
        <v>370</v>
      </c>
      <c r="P67" s="51" t="s">
        <v>145</v>
      </c>
      <c r="Q67" s="39" t="s">
        <v>217</v>
      </c>
      <c r="R67" s="45" t="s">
        <v>241</v>
      </c>
      <c r="S67" s="36"/>
      <c r="T67" s="83"/>
      <c r="U67" s="83"/>
      <c r="V67" s="83" t="str">
        <f t="shared" si="3"/>
        <v/>
      </c>
      <c r="W67" s="83"/>
      <c r="X67" s="83"/>
      <c r="Y67" s="46" t="s">
        <v>242</v>
      </c>
      <c r="Z67" s="259">
        <f t="shared" si="4"/>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73" t="s">
        <v>243</v>
      </c>
      <c r="L69" s="1174"/>
      <c r="M69" s="1174"/>
      <c r="N69" s="1174"/>
      <c r="O69" s="1174"/>
      <c r="P69" s="1174"/>
      <c r="Q69" s="1174"/>
      <c r="R69" s="1174"/>
      <c r="S69" s="1174"/>
      <c r="T69" s="1174"/>
      <c r="U69" s="1174"/>
      <c r="V69" s="1174"/>
      <c r="W69" s="1174"/>
      <c r="X69" s="1174"/>
      <c r="Y69" s="1174"/>
      <c r="Z69" s="263"/>
      <c r="AA69" s="402"/>
      <c r="AB69" s="402"/>
      <c r="AC69" s="402"/>
      <c r="AD69" s="402"/>
      <c r="AE69" s="402"/>
      <c r="AF69" s="402"/>
      <c r="AG69" s="402"/>
      <c r="AH69" s="402"/>
      <c r="AI69" s="402"/>
      <c r="AJ69" s="402"/>
    </row>
    <row r="70" spans="1:36" ht="27.6" x14ac:dyDescent="0.3">
      <c r="C70" s="135"/>
      <c r="D70" s="135"/>
      <c r="E70" s="135"/>
      <c r="F70" s="135"/>
      <c r="G70" s="135"/>
      <c r="K70" s="409" t="s">
        <v>133</v>
      </c>
      <c r="L70" s="409" t="s">
        <v>91</v>
      </c>
      <c r="M70" s="1182" t="s">
        <v>75</v>
      </c>
      <c r="N70" s="1184" t="s">
        <v>134</v>
      </c>
      <c r="O70" s="401" t="s">
        <v>135</v>
      </c>
      <c r="P70" s="409" t="s">
        <v>136</v>
      </c>
      <c r="Q70" s="409" t="s">
        <v>137</v>
      </c>
      <c r="R70" s="409" t="s">
        <v>138</v>
      </c>
      <c r="S70" s="410" t="s">
        <v>139</v>
      </c>
      <c r="T70" s="404" t="s">
        <v>344</v>
      </c>
      <c r="U70" s="404" t="s">
        <v>342</v>
      </c>
      <c r="V70" s="404" t="s">
        <v>343</v>
      </c>
      <c r="W70" s="404" t="s">
        <v>375</v>
      </c>
      <c r="X70" s="404" t="s">
        <v>379</v>
      </c>
      <c r="Y70" s="409"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405"/>
      <c r="L71" s="405"/>
      <c r="M71" s="1183"/>
      <c r="N71" s="1185"/>
      <c r="O71" s="403"/>
      <c r="P71" s="35" t="s">
        <v>141</v>
      </c>
      <c r="Q71" s="405"/>
      <c r="R71" s="405"/>
      <c r="S71" s="411"/>
      <c r="T71" s="404"/>
      <c r="U71" s="404"/>
      <c r="V71" s="404"/>
      <c r="W71" s="404"/>
      <c r="X71" s="404"/>
      <c r="Y71" s="405"/>
      <c r="Z71" s="1187"/>
      <c r="AA71" s="400" t="s">
        <v>672</v>
      </c>
      <c r="AB71" s="400" t="s">
        <v>673</v>
      </c>
      <c r="AC71" s="400" t="s">
        <v>672</v>
      </c>
      <c r="AD71" s="400" t="s">
        <v>673</v>
      </c>
      <c r="AE71" s="400" t="s">
        <v>672</v>
      </c>
      <c r="AF71" s="400" t="s">
        <v>673</v>
      </c>
      <c r="AG71" s="400" t="s">
        <v>672</v>
      </c>
      <c r="AH71" s="400" t="s">
        <v>673</v>
      </c>
      <c r="AI71" s="400" t="s">
        <v>672</v>
      </c>
      <c r="AJ71" s="400" t="s">
        <v>673</v>
      </c>
    </row>
    <row r="72" spans="1:36" x14ac:dyDescent="0.3">
      <c r="C72" s="135"/>
      <c r="D72" s="135"/>
      <c r="E72" s="135"/>
      <c r="F72" s="135"/>
      <c r="G72" s="135"/>
      <c r="K72" s="406" t="s">
        <v>142</v>
      </c>
      <c r="L72" s="406" t="s">
        <v>143</v>
      </c>
      <c r="M72" s="104" t="s">
        <v>9</v>
      </c>
      <c r="N72" s="57" t="s">
        <v>235</v>
      </c>
      <c r="O72" s="38" t="s">
        <v>244</v>
      </c>
      <c r="P72" s="60"/>
      <c r="Q72" s="61"/>
      <c r="R72" s="62"/>
      <c r="S72" s="36"/>
      <c r="T72" s="83"/>
      <c r="U72" s="83"/>
      <c r="V72" s="83" t="str">
        <f>IF(AND(W72="Y",X72="Y"),"Passed",IF(T72="M","Passed", ""))</f>
        <v/>
      </c>
      <c r="W72" s="83"/>
      <c r="X72" s="83"/>
      <c r="Y72" s="63"/>
      <c r="Z72" s="259">
        <f>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407"/>
      <c r="L73" s="407"/>
      <c r="M73" s="104" t="s">
        <v>9</v>
      </c>
      <c r="N73" s="57" t="s">
        <v>229</v>
      </c>
      <c r="O73" s="38" t="s">
        <v>245</v>
      </c>
      <c r="P73" s="60"/>
      <c r="Q73" s="61"/>
      <c r="R73" s="62"/>
      <c r="S73" s="36"/>
      <c r="T73" s="83"/>
      <c r="U73" s="83"/>
      <c r="V73" s="83" t="str">
        <f>IF(AND(W73="Y",X73="Y"),"Passed",IF(T73="M","Passed", ""))</f>
        <v/>
      </c>
      <c r="W73" s="83"/>
      <c r="X73" s="83"/>
      <c r="Y73" s="63"/>
      <c r="Z73" s="259">
        <f>DATEDIF(AA73,AB73,"m")/12+DATEDIF(AC73,AD73,"m")/12+DATEDIF(AE73,AF73,"m")/12+DATEDIF(AG73,AH73,"m")/12+DATEDIF(AI73,AJ73,"m")/12</f>
        <v>0</v>
      </c>
      <c r="AA73" s="260"/>
      <c r="AB73" s="260"/>
      <c r="AC73" s="260"/>
      <c r="AD73" s="260"/>
      <c r="AE73" s="258"/>
      <c r="AF73" s="258"/>
      <c r="AG73" s="258"/>
      <c r="AH73" s="258"/>
      <c r="AI73" s="258"/>
      <c r="AJ73" s="258"/>
    </row>
    <row r="74" spans="1:36" ht="41.4" x14ac:dyDescent="0.3">
      <c r="C74" s="135"/>
      <c r="D74" s="135"/>
      <c r="E74" s="135"/>
      <c r="F74" s="135"/>
      <c r="G74" s="135"/>
      <c r="K74" s="407"/>
      <c r="L74" s="407"/>
      <c r="M74" s="104" t="s">
        <v>9</v>
      </c>
      <c r="N74" s="57" t="s">
        <v>3</v>
      </c>
      <c r="O74" s="38" t="s">
        <v>516</v>
      </c>
      <c r="P74" s="60"/>
      <c r="Q74" s="61"/>
      <c r="R74" s="62"/>
      <c r="S74" s="36"/>
      <c r="T74" s="83"/>
      <c r="U74" s="83"/>
      <c r="V74" s="83" t="str">
        <f>IF(AND(W74="Y",X74="Y"),"Passed",IF(T74="M","Passed", ""))</f>
        <v/>
      </c>
      <c r="W74" s="83"/>
      <c r="X74" s="83"/>
      <c r="Y74" s="63"/>
      <c r="Z74" s="259">
        <f>DATEDIF(AA74,AB74,"m")/12+DATEDIF(AC74,AD74,"m")/12+DATEDIF(AE74,AF74,"m")/12+DATEDIF(AG74,AH74,"m")/12+DATEDIF(AI74,AJ74,"m")/12</f>
        <v>0</v>
      </c>
      <c r="AA74" s="260"/>
      <c r="AB74" s="260"/>
      <c r="AC74" s="260"/>
      <c r="AD74" s="260"/>
      <c r="AE74" s="258"/>
      <c r="AF74" s="258"/>
      <c r="AG74" s="258"/>
      <c r="AH74" s="258"/>
      <c r="AI74" s="258"/>
      <c r="AJ74" s="258"/>
    </row>
    <row r="75" spans="1:36" ht="12.75" customHeight="1" x14ac:dyDescent="0.3">
      <c r="C75" s="135"/>
      <c r="D75" s="135"/>
      <c r="E75" s="135"/>
      <c r="F75" s="135"/>
      <c r="G75" s="135"/>
      <c r="K75" s="408"/>
      <c r="L75" s="408"/>
      <c r="M75" s="104" t="s">
        <v>9</v>
      </c>
      <c r="N75" s="57" t="s">
        <v>3</v>
      </c>
      <c r="O75" s="38" t="s">
        <v>246</v>
      </c>
      <c r="P75" s="60"/>
      <c r="Q75" s="61"/>
      <c r="R75" s="62"/>
      <c r="S75" s="36"/>
      <c r="T75" s="83"/>
      <c r="U75" s="83"/>
      <c r="V75" s="83" t="str">
        <f>IF(AND(W75="Y",X75="Y"),"Passed",IF(T75="M","Passed", ""))</f>
        <v/>
      </c>
      <c r="W75" s="83"/>
      <c r="X75" s="83"/>
      <c r="Y75" s="63"/>
      <c r="Z75" s="259">
        <f>DATEDIF(AA75,AB75,"m")/12+DATEDIF(AC75,AD75,"m")/12+DATEDIF(AE75,AF75,"m")/12+DATEDIF(AG75,AH75,"m")/12+DATEDIF(AI75,AJ75,"m")/12</f>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customSheetViews>
    <customSheetView guid="{6D9FC8F7-6352-4BF1-890A-27BF36FADC03}" scale="70" showGridLines="0" fitToPage="1" topLeftCell="J37">
      <selection activeCell="U49" sqref="U49"/>
      <pageMargins left="0.25" right="0" top="0.25" bottom="0.25" header="0.3" footer="0"/>
      <pageSetup scale="30" fitToHeight="0" orientation="landscape" r:id="rId1"/>
    </customSheetView>
  </customSheetViews>
  <mergeCells count="48">
    <mergeCell ref="AI70:AJ70"/>
    <mergeCell ref="AI2:AJ2"/>
    <mergeCell ref="Z17:Z18"/>
    <mergeCell ref="AA17:AB17"/>
    <mergeCell ref="AC17:AD17"/>
    <mergeCell ref="AE17:AF17"/>
    <mergeCell ref="AG17:AH17"/>
    <mergeCell ref="AI17:AJ17"/>
    <mergeCell ref="AG2:AH2"/>
    <mergeCell ref="AG70:AH70"/>
    <mergeCell ref="Z58:Z59"/>
    <mergeCell ref="AA58:AB58"/>
    <mergeCell ref="AE58:AF58"/>
    <mergeCell ref="AG58:AH58"/>
    <mergeCell ref="AI58:AJ58"/>
    <mergeCell ref="AC58:AD58"/>
    <mergeCell ref="K69:Y69"/>
    <mergeCell ref="K37:Y37"/>
    <mergeCell ref="Z70:Z71"/>
    <mergeCell ref="AE2:AF2"/>
    <mergeCell ref="AA70:AB70"/>
    <mergeCell ref="AC70:AD70"/>
    <mergeCell ref="AE70:AF70"/>
    <mergeCell ref="M70:M71"/>
    <mergeCell ref="N70:N71"/>
    <mergeCell ref="Z2:Z3"/>
    <mergeCell ref="AA2:AB2"/>
    <mergeCell ref="AC2:AD2"/>
    <mergeCell ref="Z38:Z39"/>
    <mergeCell ref="AA38:AB38"/>
    <mergeCell ref="AC38:AD38"/>
    <mergeCell ref="M17:M18"/>
    <mergeCell ref="A1:H1"/>
    <mergeCell ref="K1:Y1"/>
    <mergeCell ref="M2:M3"/>
    <mergeCell ref="N2:N3"/>
    <mergeCell ref="K16:Y16"/>
    <mergeCell ref="N17:N18"/>
    <mergeCell ref="AE38:AF38"/>
    <mergeCell ref="AG38:AH38"/>
    <mergeCell ref="AI38:AJ38"/>
    <mergeCell ref="A66:G66"/>
    <mergeCell ref="M38:M39"/>
    <mergeCell ref="N38:N39"/>
    <mergeCell ref="K57:Y57"/>
    <mergeCell ref="M58:M59"/>
    <mergeCell ref="N58:N59"/>
    <mergeCell ref="A64:G64"/>
  </mergeCells>
  <conditionalFormatting sqref="C7:H7">
    <cfRule type="containsText" dxfId="1327" priority="27" operator="containsText" text="N/A">
      <formula>NOT(ISERROR(SEARCH("N/A",C7)))</formula>
    </cfRule>
    <cfRule type="containsText" dxfId="1326" priority="28" operator="containsText" text="Blank">
      <formula>NOT(ISERROR(SEARCH("Blank",C7)))</formula>
    </cfRule>
    <cfRule type="containsText" dxfId="1325" priority="29" operator="containsText" text="M">
      <formula>NOT(ISERROR(SEARCH("M",C7)))</formula>
    </cfRule>
  </conditionalFormatting>
  <conditionalFormatting sqref="Z4 Z51:Z55 Z40:Z43 Z45:Z49 Z19:Z35">
    <cfRule type="cellIs" dxfId="1324" priority="16" operator="greaterThan">
      <formula>0</formula>
    </cfRule>
  </conditionalFormatting>
  <conditionalFormatting sqref="Z5:Z14">
    <cfRule type="cellIs" dxfId="1323" priority="15" operator="greaterThan">
      <formula>0</formula>
    </cfRule>
  </conditionalFormatting>
  <conditionalFormatting sqref="Z60:Z67">
    <cfRule type="cellIs" dxfId="1322" priority="14" operator="greaterThan">
      <formula>0</formula>
    </cfRule>
  </conditionalFormatting>
  <conditionalFormatting sqref="Z72:Z75">
    <cfRule type="cellIs" dxfId="1321" priority="13" operator="greaterThan">
      <formula>0</formula>
    </cfRule>
  </conditionalFormatting>
  <conditionalFormatting sqref="Z50">
    <cfRule type="cellIs" dxfId="1320" priority="12" operator="greaterThan">
      <formula>0</formula>
    </cfRule>
  </conditionalFormatting>
  <conditionalFormatting sqref="Z44">
    <cfRule type="cellIs" dxfId="1319" priority="11" operator="greaterThan">
      <formula>0</formula>
    </cfRule>
  </conditionalFormatting>
  <conditionalFormatting sqref="E13">
    <cfRule type="containsText" dxfId="1318" priority="1" operator="containsText" text="N/A">
      <formula>NOT(ISERROR(SEARCH("N/A",E13)))</formula>
    </cfRule>
    <cfRule type="containsText" dxfId="1317" priority="2" operator="containsText" text="O">
      <formula>NOT(ISERROR(SEARCH("O",E13)))</formula>
    </cfRule>
    <cfRule type="containsText" dxfId="1316" priority="3" operator="containsText" text="M">
      <formula>NOT(ISERROR(SEARCH("M",E13)))</formula>
    </cfRule>
  </conditionalFormatting>
  <conditionalFormatting sqref="C46:G46">
    <cfRule type="containsText" dxfId="1315" priority="10" operator="containsText" text="O">
      <formula>NOT(ISERROR(SEARCH("O",C46)))</formula>
    </cfRule>
  </conditionalFormatting>
  <conditionalFormatting sqref="C46:G46">
    <cfRule type="containsText" dxfId="1314" priority="7" operator="containsText" text="N/A">
      <formula>NOT(ISERROR(SEARCH("N/A",C46)))</formula>
    </cfRule>
    <cfRule type="containsText" dxfId="1313" priority="8" operator="containsText" text="Blank">
      <formula>NOT(ISERROR(SEARCH("Blank",C46)))</formula>
    </cfRule>
    <cfRule type="containsText" dxfId="1312" priority="9" operator="containsText" text="M">
      <formula>NOT(ISERROR(SEARCH("M",C46)))</formula>
    </cfRule>
  </conditionalFormatting>
  <conditionalFormatting sqref="E12">
    <cfRule type="containsText" dxfId="1311" priority="4" operator="containsText" text="N/A">
      <formula>NOT(ISERROR(SEARCH("N/A",E12)))</formula>
    </cfRule>
    <cfRule type="containsText" dxfId="1310" priority="5" operator="containsText" text="O">
      <formula>NOT(ISERROR(SEARCH("O",E12)))</formula>
    </cfRule>
    <cfRule type="containsText" dxfId="1309" priority="6" operator="containsText" text="M">
      <formula>NOT(ISERROR(SEARCH("M",E12)))</formula>
    </cfRule>
  </conditionalFormatting>
  <dataValidations count="3">
    <dataValidation type="list" allowBlank="1" showInputMessage="1" showErrorMessage="1" sqref="X4:X10 X33 X19 X21 X12 W1:W79">
      <formula1>"Y, N"</formula1>
    </dataValidation>
    <dataValidation type="list" allowBlank="1" showInputMessage="1" showErrorMessage="1" sqref="T70:T79 T58:T68 T2:T15 T38:T56 T17:T36">
      <formula1>"M, O, N/A"</formula1>
    </dataValidation>
    <dataValidation type="list" allowBlank="1" showInputMessage="1" showErrorMessage="1" sqref="V58:V68 V70:V79 V2:V15 V38:V56 V17:V36">
      <formula1>"Passed, Failed, N/A"</formula1>
    </dataValidation>
  </dataValidations>
  <hyperlinks>
    <hyperlink ref="Y4" r:id="rId2" display="http://collab.lge.com/main/x/gOGHLw"/>
    <hyperlink ref="Y7" r:id="rId3" display="http://collab.lge.com/main/x/AocBNg"/>
    <hyperlink ref="Y8" r:id="rId4"/>
    <hyperlink ref="Y19" r:id="rId5"/>
    <hyperlink ref="Y20" r:id="rId6"/>
    <hyperlink ref="Y22" r:id="rId7"/>
    <hyperlink ref="Y30" r:id="rId8"/>
    <hyperlink ref="Y31" r:id="rId9"/>
    <hyperlink ref="Y34" r:id="rId10"/>
    <hyperlink ref="Y41" r:id="rId11"/>
    <hyperlink ref="Y42" r:id="rId12" display="http://collab.lge.com/main/x/j9smN"/>
    <hyperlink ref="Y43" r:id="rId13"/>
    <hyperlink ref="Y45" r:id="rId14"/>
    <hyperlink ref="Y55" r:id="rId15"/>
    <hyperlink ref="Y35" r:id="rId16"/>
    <hyperlink ref="Y53" r:id="rId17"/>
    <hyperlink ref="Y11" r:id="rId18"/>
    <hyperlink ref="Y44" r:id="rId19"/>
  </hyperlinks>
  <pageMargins left="0.25" right="0" top="0.25" bottom="0.25" header="0.3" footer="0"/>
  <pageSetup scale="30" fitToHeight="0" orientation="landscape" r:id="rId20"/>
  <drawing r:id="rId21"/>
  <legacyDrawing r:id="rId22"/>
  <controls>
    <mc:AlternateContent xmlns:mc="http://schemas.openxmlformats.org/markup-compatibility/2006">
      <mc:Choice Requires="x14">
        <control shapeId="836618" r:id="rId23" name="CommandButton2">
          <controlPr defaultSize="0" autoLine="0" r:id="rId24">
            <anchor moveWithCells="1">
              <from>
                <xdr:col>8</xdr:col>
                <xdr:colOff>121920</xdr:colOff>
                <xdr:row>9</xdr:row>
                <xdr:rowOff>68580</xdr:rowOff>
              </from>
              <to>
                <xdr:col>9</xdr:col>
                <xdr:colOff>449580</xdr:colOff>
                <xdr:row>11</xdr:row>
                <xdr:rowOff>167640</xdr:rowOff>
              </to>
            </anchor>
          </controlPr>
        </control>
      </mc:Choice>
      <mc:Fallback>
        <control shapeId="836618" r:id="rId23" name="CommandButton2"/>
      </mc:Fallback>
    </mc:AlternateContent>
    <mc:AlternateContent xmlns:mc="http://schemas.openxmlformats.org/markup-compatibility/2006">
      <mc:Choice Requires="x14">
        <control shapeId="836617" r:id="rId25" name="CommandButton1">
          <controlPr defaultSize="0" autoLine="0" r:id="rId26">
            <anchor moveWithCells="1">
              <from>
                <xdr:col>8</xdr:col>
                <xdr:colOff>114300</xdr:colOff>
                <xdr:row>6</xdr:row>
                <xdr:rowOff>106680</xdr:rowOff>
              </from>
              <to>
                <xdr:col>9</xdr:col>
                <xdr:colOff>411480</xdr:colOff>
                <xdr:row>7</xdr:row>
                <xdr:rowOff>114300</xdr:rowOff>
              </to>
            </anchor>
          </controlPr>
        </control>
      </mc:Choice>
      <mc:Fallback>
        <control shapeId="836617" r:id="rId25" name="CommandButton1"/>
      </mc:Fallback>
    </mc:AlternateContent>
  </controls>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4">
    <tabColor theme="5"/>
    <pageSetUpPr fitToPage="1"/>
  </sheetPr>
  <dimension ref="A1:AN196"/>
  <sheetViews>
    <sheetView showGridLines="0" topLeftCell="A58" zoomScale="85" zoomScaleNormal="85" workbookViewId="0">
      <selection activeCell="J18" sqref="J1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12.6640625" bestFit="1" customWidth="1"/>
    <col min="20" max="20" width="12.5546875" customWidth="1"/>
    <col min="21" max="21" width="11" bestFit="1" customWidth="1"/>
    <col min="22" max="22" width="10.44140625" bestFit="1" customWidth="1"/>
    <col min="23" max="23" width="23.44140625" bestFit="1" customWidth="1"/>
    <col min="24" max="24" width="22.88671875" bestFit="1" customWidth="1"/>
    <col min="25" max="25" width="36.5546875" bestFit="1" customWidth="1"/>
    <col min="41" max="16384" width="9.109375" style="3"/>
  </cols>
  <sheetData>
    <row r="1" spans="1:36" ht="12.75" customHeight="1" x14ac:dyDescent="0.45">
      <c r="A1" s="1188" t="s">
        <v>82</v>
      </c>
      <c r="B1" s="1189"/>
      <c r="C1" s="1189"/>
      <c r="D1" s="1189"/>
      <c r="E1" s="1189"/>
      <c r="F1" s="1189"/>
      <c r="G1" s="1189"/>
      <c r="H1" s="1189"/>
      <c r="K1" s="1173" t="s">
        <v>395</v>
      </c>
      <c r="L1" s="1174"/>
      <c r="M1" s="1174"/>
      <c r="N1" s="1174"/>
      <c r="O1" s="1174"/>
      <c r="P1" s="1174"/>
      <c r="Q1" s="1174"/>
      <c r="R1" s="1174"/>
      <c r="S1" s="1174"/>
      <c r="T1" s="1174"/>
      <c r="U1" s="1174"/>
      <c r="V1" s="1174"/>
      <c r="W1" s="1174"/>
      <c r="X1" s="1174"/>
      <c r="Y1" s="1174"/>
      <c r="Z1" s="263"/>
      <c r="AA1" s="330"/>
      <c r="AB1" s="330"/>
      <c r="AC1" s="330"/>
      <c r="AD1" s="330"/>
      <c r="AE1" s="330"/>
      <c r="AF1" s="330"/>
      <c r="AG1" s="330"/>
      <c r="AH1" s="330"/>
      <c r="AI1" s="330"/>
      <c r="AJ1" s="330"/>
    </row>
    <row r="2" spans="1:36" ht="27.6" x14ac:dyDescent="0.3">
      <c r="A2" s="98" t="s">
        <v>367</v>
      </c>
      <c r="B2" s="83" t="s">
        <v>648</v>
      </c>
      <c r="C2" s="3"/>
      <c r="D2" s="3"/>
      <c r="E2" s="3"/>
      <c r="F2" s="3"/>
      <c r="G2" s="3"/>
      <c r="H2" s="3"/>
      <c r="K2" s="334" t="s">
        <v>133</v>
      </c>
      <c r="L2" s="334" t="s">
        <v>91</v>
      </c>
      <c r="M2" s="1182" t="s">
        <v>75</v>
      </c>
      <c r="N2" s="1190" t="s">
        <v>134</v>
      </c>
      <c r="O2" s="334" t="s">
        <v>135</v>
      </c>
      <c r="P2" s="334" t="s">
        <v>136</v>
      </c>
      <c r="Q2" s="334" t="s">
        <v>137</v>
      </c>
      <c r="R2" s="334" t="s">
        <v>138</v>
      </c>
      <c r="S2" s="333" t="s">
        <v>139</v>
      </c>
      <c r="T2" s="333" t="s">
        <v>344</v>
      </c>
      <c r="U2" s="333" t="s">
        <v>342</v>
      </c>
      <c r="V2" s="333" t="s">
        <v>343</v>
      </c>
      <c r="W2" s="333" t="s">
        <v>375</v>
      </c>
      <c r="X2" s="333" t="s">
        <v>376</v>
      </c>
      <c r="Y2" s="334"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43633</v>
      </c>
      <c r="C3" s="125"/>
      <c r="D3" s="3"/>
      <c r="E3" s="3"/>
      <c r="F3" s="3"/>
      <c r="G3" s="3"/>
      <c r="H3" s="3"/>
      <c r="K3" s="335"/>
      <c r="L3" s="335"/>
      <c r="M3" s="1183"/>
      <c r="N3" s="1185"/>
      <c r="O3" s="335"/>
      <c r="P3" s="35" t="s">
        <v>141</v>
      </c>
      <c r="Q3" s="335"/>
      <c r="R3" s="335"/>
      <c r="S3" s="333"/>
      <c r="T3" s="333"/>
      <c r="U3" s="333"/>
      <c r="V3" s="333"/>
      <c r="W3" s="333"/>
      <c r="X3" s="333"/>
      <c r="Y3" s="335"/>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1.4</v>
      </c>
      <c r="C4" s="3"/>
      <c r="D4" s="3"/>
      <c r="E4" s="3"/>
      <c r="F4" s="3"/>
      <c r="G4" s="3"/>
      <c r="H4" s="3"/>
      <c r="K4" s="337" t="s">
        <v>142</v>
      </c>
      <c r="L4" s="337" t="s">
        <v>143</v>
      </c>
      <c r="M4" s="104" t="s">
        <v>5</v>
      </c>
      <c r="N4" s="93" t="s">
        <v>144</v>
      </c>
      <c r="O4" s="88" t="s">
        <v>372</v>
      </c>
      <c r="P4" s="140" t="s">
        <v>145</v>
      </c>
      <c r="Q4" s="140" t="s">
        <v>146</v>
      </c>
      <c r="R4" s="266" t="s">
        <v>147</v>
      </c>
      <c r="S4" s="36" t="s">
        <v>648</v>
      </c>
      <c r="T4" s="482" t="s">
        <v>72</v>
      </c>
      <c r="U4" s="482"/>
      <c r="V4" s="482" t="s">
        <v>374</v>
      </c>
      <c r="W4" s="83"/>
      <c r="X4" s="83"/>
      <c r="Y4" s="342" t="s">
        <v>148</v>
      </c>
      <c r="Z4" s="259">
        <f ca="1">DATEDIF(AA4,AB4,"m")/12+DATEDIF(AC4,AD4,"m")/12+DATEDIF(AE4,AF4,"m")/12+DATEDIF(AG4,AH4,"m")/12+DATEDIF(AI4,AJ4,"m")/12</f>
        <v>1.3333333333333333</v>
      </c>
      <c r="AA4" s="260">
        <v>43633</v>
      </c>
      <c r="AB4" s="260">
        <f ca="1">TODAY()</f>
        <v>44144</v>
      </c>
      <c r="AC4" s="260"/>
      <c r="AD4" s="260"/>
      <c r="AE4" s="258"/>
      <c r="AF4" s="258"/>
      <c r="AG4" s="258"/>
      <c r="AH4" s="258"/>
      <c r="AI4" s="258"/>
      <c r="AJ4" s="258"/>
    </row>
    <row r="5" spans="1:36" ht="12.75" customHeight="1" x14ac:dyDescent="0.3">
      <c r="A5" s="98" t="s">
        <v>387</v>
      </c>
      <c r="B5" s="124">
        <v>0</v>
      </c>
      <c r="C5" s="126"/>
      <c r="D5" s="3"/>
      <c r="E5" s="3"/>
      <c r="F5" s="3"/>
      <c r="G5" s="3"/>
      <c r="H5" s="3"/>
      <c r="K5" s="338"/>
      <c r="L5" s="338"/>
      <c r="M5" s="104" t="s">
        <v>5</v>
      </c>
      <c r="N5" s="93" t="s">
        <v>144</v>
      </c>
      <c r="O5" s="88" t="s">
        <v>373</v>
      </c>
      <c r="P5" s="142"/>
      <c r="Q5" s="141" t="s">
        <v>150</v>
      </c>
      <c r="R5" s="265" t="s">
        <v>151</v>
      </c>
      <c r="S5" s="36" t="s">
        <v>648</v>
      </c>
      <c r="T5" s="482" t="s">
        <v>72</v>
      </c>
      <c r="U5" s="482"/>
      <c r="V5" s="482" t="s">
        <v>374</v>
      </c>
      <c r="W5" s="83"/>
      <c r="X5" s="83"/>
      <c r="Y5" s="343"/>
      <c r="Z5" s="259">
        <f t="shared" ref="Z5:Z14" ca="1" si="0">DATEDIF(AA5,AB5,"m")/12+DATEDIF(AC5,AD5,"m")/12+DATEDIF(AE5,AF5,"m")/12+DATEDIF(AG5,AH5,"m")/12+DATEDIF(AI5,AJ5,"m")/12</f>
        <v>1.3333333333333333</v>
      </c>
      <c r="AA5" s="260">
        <v>43633</v>
      </c>
      <c r="AB5" s="260">
        <f t="shared" ref="AB5:AB9" ca="1" si="1">TODAY()</f>
        <v>44144</v>
      </c>
      <c r="AC5" s="260"/>
      <c r="AD5" s="260"/>
      <c r="AE5" s="258"/>
      <c r="AF5" s="258"/>
      <c r="AG5" s="258"/>
      <c r="AH5" s="258"/>
      <c r="AI5" s="258"/>
      <c r="AJ5" s="258"/>
    </row>
    <row r="6" spans="1:36" ht="15" thickBot="1" x14ac:dyDescent="0.35">
      <c r="A6" s="98" t="s">
        <v>388</v>
      </c>
      <c r="B6" s="124">
        <f ca="1">B4+B5</f>
        <v>1.4</v>
      </c>
      <c r="C6" s="126"/>
      <c r="K6" s="338"/>
      <c r="L6" s="338"/>
      <c r="M6" s="104" t="s">
        <v>5</v>
      </c>
      <c r="N6" s="38" t="s">
        <v>149</v>
      </c>
      <c r="O6" s="65" t="s">
        <v>149</v>
      </c>
      <c r="P6" s="142"/>
      <c r="Q6" s="39" t="s">
        <v>150</v>
      </c>
      <c r="R6" s="40" t="s">
        <v>151</v>
      </c>
      <c r="S6" s="36" t="s">
        <v>648</v>
      </c>
      <c r="T6" s="482" t="s">
        <v>72</v>
      </c>
      <c r="U6" s="482"/>
      <c r="V6" s="482" t="s">
        <v>374</v>
      </c>
      <c r="W6" s="83"/>
      <c r="X6" s="83"/>
      <c r="Y6" s="41" t="s">
        <v>152</v>
      </c>
      <c r="Z6" s="259">
        <f t="shared" ca="1" si="0"/>
        <v>1.3333333333333333</v>
      </c>
      <c r="AA6" s="260">
        <v>43633</v>
      </c>
      <c r="AB6" s="260">
        <f t="shared" ca="1" si="1"/>
        <v>44144</v>
      </c>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42"/>
      <c r="Q7" s="140" t="s">
        <v>247</v>
      </c>
      <c r="R7" s="266" t="s">
        <v>154</v>
      </c>
      <c r="S7" s="36" t="s">
        <v>648</v>
      </c>
      <c r="T7" s="482" t="s">
        <v>72</v>
      </c>
      <c r="U7" s="482"/>
      <c r="V7" s="482" t="s">
        <v>374</v>
      </c>
      <c r="W7" s="83"/>
      <c r="X7" s="83"/>
      <c r="Y7" s="342" t="s">
        <v>248</v>
      </c>
      <c r="Z7" s="259">
        <f t="shared" ca="1" si="0"/>
        <v>1.3333333333333333</v>
      </c>
      <c r="AA7" s="260">
        <v>43633</v>
      </c>
      <c r="AB7" s="260">
        <f t="shared" ca="1" si="1"/>
        <v>44144</v>
      </c>
      <c r="AC7" s="260"/>
      <c r="AD7" s="260"/>
      <c r="AE7" s="258"/>
      <c r="AF7" s="258"/>
      <c r="AG7" s="258"/>
      <c r="AH7" s="258"/>
      <c r="AI7" s="258"/>
      <c r="AJ7" s="258"/>
    </row>
    <row r="8" spans="1:36" x14ac:dyDescent="0.3">
      <c r="A8" s="107" t="s">
        <v>56</v>
      </c>
      <c r="B8" s="108" t="s">
        <v>182</v>
      </c>
      <c r="C8" s="100"/>
      <c r="D8" s="1005" t="s">
        <v>77</v>
      </c>
      <c r="E8" s="24"/>
      <c r="F8" s="24"/>
      <c r="G8" s="24"/>
      <c r="H8" s="109">
        <f>IF(C8&lt;&gt;"",'CBL Score Standard'!$D64,IF(D8&lt;&gt;"",SUM('CBL Score Standard'!$D64:$E64),IF(E8&lt;&gt;"",SUM('CBL Score Standard'!$D64:$F64),IF(F8&lt;&gt;"",SUM('CBL Score Standard'!$D64:$G64),IF(G8&lt;&gt;"",SUM('CBL Score Standard'!$D64:$H64,0))))))</f>
        <v>4.7619047619047616E-2</v>
      </c>
      <c r="K8" s="338"/>
      <c r="L8" s="338"/>
      <c r="M8" s="104" t="s">
        <v>5</v>
      </c>
      <c r="N8" s="127" t="s">
        <v>144</v>
      </c>
      <c r="O8" s="43" t="s">
        <v>517</v>
      </c>
      <c r="P8" s="142"/>
      <c r="Q8" s="39" t="s">
        <v>153</v>
      </c>
      <c r="R8" s="40" t="s">
        <v>156</v>
      </c>
      <c r="S8" s="36" t="s">
        <v>648</v>
      </c>
      <c r="T8" s="482" t="s">
        <v>72</v>
      </c>
      <c r="U8" s="482"/>
      <c r="V8" s="482" t="s">
        <v>374</v>
      </c>
      <c r="W8" s="83"/>
      <c r="X8" s="83"/>
      <c r="Y8" s="44" t="s">
        <v>157</v>
      </c>
      <c r="Z8" s="259">
        <f t="shared" ca="1" si="0"/>
        <v>1.3333333333333333</v>
      </c>
      <c r="AA8" s="260">
        <v>43633</v>
      </c>
      <c r="AB8" s="260">
        <f t="shared" ca="1" si="1"/>
        <v>44144</v>
      </c>
      <c r="AC8" s="260"/>
      <c r="AD8" s="260"/>
      <c r="AE8" s="258"/>
      <c r="AF8" s="258"/>
      <c r="AG8" s="258"/>
      <c r="AH8" s="258"/>
      <c r="AI8" s="258"/>
      <c r="AJ8" s="258"/>
    </row>
    <row r="9" spans="1:36" x14ac:dyDescent="0.3">
      <c r="A9" s="110" t="s">
        <v>56</v>
      </c>
      <c r="B9" s="99" t="s">
        <v>427</v>
      </c>
      <c r="C9" s="1006" t="s">
        <v>77</v>
      </c>
      <c r="D9" s="24"/>
      <c r="E9" s="24"/>
      <c r="F9" s="24"/>
      <c r="G9" s="24"/>
      <c r="H9" s="109">
        <f>IF(C9&lt;&gt;"",'CBL Score Standard'!$D65,IF(D9&lt;&gt;"",SUM('CBL Score Standard'!$D65:$E65),IF(E9&lt;&gt;"",SUM('CBL Score Standard'!$D65:$F65),IF(F9&lt;&gt;"",SUM('CBL Score Standard'!$D65:$G65),IF(G9&lt;&gt;"",SUM('CBL Score Standard'!$D65:$H65,0))))))</f>
        <v>0</v>
      </c>
      <c r="K9" s="338"/>
      <c r="L9" s="338"/>
      <c r="M9" s="104" t="s">
        <v>5</v>
      </c>
      <c r="N9" s="127" t="s">
        <v>144</v>
      </c>
      <c r="O9" s="43" t="s">
        <v>661</v>
      </c>
      <c r="P9" s="142"/>
      <c r="Q9" s="39" t="s">
        <v>155</v>
      </c>
      <c r="R9" s="40" t="s">
        <v>158</v>
      </c>
      <c r="S9" s="36" t="s">
        <v>648</v>
      </c>
      <c r="T9" s="482"/>
      <c r="U9" s="482"/>
      <c r="V9" s="482" t="s">
        <v>374</v>
      </c>
      <c r="W9" s="83"/>
      <c r="X9" s="83"/>
      <c r="Y9" s="41" t="s">
        <v>159</v>
      </c>
      <c r="Z9" s="259">
        <f t="shared" ca="1" si="0"/>
        <v>1.3333333333333333</v>
      </c>
      <c r="AA9" s="260">
        <v>43633</v>
      </c>
      <c r="AB9" s="260">
        <f t="shared" ca="1" si="1"/>
        <v>44144</v>
      </c>
      <c r="AC9" s="260"/>
      <c r="AD9" s="260"/>
      <c r="AE9" s="258"/>
      <c r="AF9" s="258"/>
      <c r="AG9" s="258"/>
      <c r="AH9" s="258"/>
      <c r="AI9" s="258"/>
      <c r="AJ9" s="258"/>
    </row>
    <row r="10" spans="1:36" x14ac:dyDescent="0.3">
      <c r="A10" s="110" t="s">
        <v>56</v>
      </c>
      <c r="B10" s="99" t="s">
        <v>663</v>
      </c>
      <c r="C10" s="1006" t="s">
        <v>77</v>
      </c>
      <c r="D10" s="100"/>
      <c r="E10" s="129"/>
      <c r="F10" s="24"/>
      <c r="G10" s="24"/>
      <c r="H10" s="109">
        <f>IF(C10&lt;&gt;"",'CBL Score Standard'!$D66,IF(D10&lt;&gt;"",SUM('CBL Score Standard'!$D66:$E66),IF(E10&lt;&gt;"",SUM('CBL Score Standard'!$D66:$F66),IF(F10&lt;&gt;"",SUM('CBL Score Standard'!$D66:$G66),IF(G10&lt;&gt;"",SUM('CBL Score Standard'!$D66:$H66,0))))))</f>
        <v>0</v>
      </c>
      <c r="K10" s="338"/>
      <c r="L10" s="338"/>
      <c r="M10" s="104" t="s">
        <v>5</v>
      </c>
      <c r="N10" s="127" t="s">
        <v>144</v>
      </c>
      <c r="O10" s="43" t="s">
        <v>662</v>
      </c>
      <c r="P10" s="142"/>
      <c r="Q10" s="254" t="s">
        <v>659</v>
      </c>
      <c r="R10" s="254" t="s">
        <v>278</v>
      </c>
      <c r="S10" s="36" t="s">
        <v>648</v>
      </c>
      <c r="T10" s="482" t="s">
        <v>72</v>
      </c>
      <c r="U10" s="482"/>
      <c r="V10" s="482"/>
      <c r="W10" s="83"/>
      <c r="X10" s="83"/>
      <c r="Y10" s="46" t="s">
        <v>160</v>
      </c>
      <c r="Z10" s="259">
        <f t="shared" si="0"/>
        <v>0</v>
      </c>
      <c r="AA10" s="260"/>
      <c r="AB10" s="260"/>
      <c r="AC10" s="260"/>
      <c r="AD10" s="260"/>
      <c r="AE10" s="258"/>
      <c r="AF10" s="258"/>
      <c r="AG10" s="258"/>
      <c r="AH10" s="258"/>
      <c r="AI10" s="258"/>
      <c r="AJ10" s="258"/>
    </row>
    <row r="11" spans="1:36" x14ac:dyDescent="0.3">
      <c r="A11" s="110" t="s">
        <v>56</v>
      </c>
      <c r="B11" s="99" t="s">
        <v>215</v>
      </c>
      <c r="C11" s="100"/>
      <c r="D11" s="1006" t="s">
        <v>77</v>
      </c>
      <c r="E11" s="129"/>
      <c r="F11" s="24"/>
      <c r="G11" s="24"/>
      <c r="H11" s="109">
        <f>IF(C11&lt;&gt;"",'CBL Score Standard'!$D67,IF(D11&lt;&gt;"",SUM('CBL Score Standard'!$D67:$E67),IF(E11&lt;&gt;"",SUM('CBL Score Standard'!$D67:$F67),IF(F11&lt;&gt;"",SUM('CBL Score Standard'!$D67:$G67),IF(G11&lt;&gt;"",SUM('CBL Score Standard'!$D67:$H67,0))))))</f>
        <v>0</v>
      </c>
      <c r="K11" s="338"/>
      <c r="L11" s="338"/>
      <c r="M11" s="104" t="s">
        <v>5</v>
      </c>
      <c r="N11" s="36" t="s">
        <v>31</v>
      </c>
      <c r="O11" s="89" t="s">
        <v>175</v>
      </c>
      <c r="P11" s="338"/>
      <c r="Q11" s="37" t="s">
        <v>383</v>
      </c>
      <c r="R11" s="40" t="s">
        <v>176</v>
      </c>
      <c r="S11" s="36" t="s">
        <v>648</v>
      </c>
      <c r="T11" s="483" t="s">
        <v>72</v>
      </c>
      <c r="U11" s="999">
        <v>44029</v>
      </c>
      <c r="V11" s="482" t="s">
        <v>374</v>
      </c>
      <c r="W11" s="83"/>
      <c r="X11" s="83"/>
      <c r="Y11" s="44" t="s">
        <v>177</v>
      </c>
      <c r="Z11" s="259">
        <f t="shared" si="0"/>
        <v>0</v>
      </c>
      <c r="AA11" s="260"/>
      <c r="AB11" s="260"/>
      <c r="AC11" s="260"/>
      <c r="AD11" s="260"/>
      <c r="AE11" s="258"/>
      <c r="AF11" s="258"/>
      <c r="AG11" s="258"/>
      <c r="AH11" s="258"/>
      <c r="AI11" s="258"/>
      <c r="AJ11" s="258"/>
    </row>
    <row r="12" spans="1:36" x14ac:dyDescent="0.3">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47">
        <v>43613</v>
      </c>
      <c r="Q12" s="39" t="s">
        <v>167</v>
      </c>
      <c r="R12" s="40" t="s">
        <v>168</v>
      </c>
      <c r="S12" s="36" t="s">
        <v>648</v>
      </c>
      <c r="T12" s="482" t="s">
        <v>72</v>
      </c>
      <c r="U12" s="482"/>
      <c r="V12" s="482"/>
      <c r="W12" s="83"/>
      <c r="X12" s="83"/>
      <c r="Y12" s="41"/>
      <c r="Z12" s="259">
        <f t="shared" si="0"/>
        <v>0</v>
      </c>
      <c r="AA12" s="260"/>
      <c r="AB12" s="260"/>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39" t="s">
        <v>230</v>
      </c>
      <c r="Q13" s="39" t="s">
        <v>217</v>
      </c>
      <c r="R13" s="39" t="s">
        <v>217</v>
      </c>
      <c r="S13" s="36" t="s">
        <v>648</v>
      </c>
      <c r="T13" s="482" t="s">
        <v>72</v>
      </c>
      <c r="U13" s="484">
        <v>44063</v>
      </c>
      <c r="V13" s="482" t="s">
        <v>374</v>
      </c>
      <c r="W13" s="83"/>
      <c r="X13" s="83"/>
      <c r="Y13" s="41" t="s">
        <v>169</v>
      </c>
      <c r="Z13" s="259">
        <f t="shared" si="0"/>
        <v>0</v>
      </c>
      <c r="AA13" s="260"/>
      <c r="AB13" s="260"/>
      <c r="AC13" s="260"/>
      <c r="AD13" s="260"/>
      <c r="AE13" s="258"/>
      <c r="AF13" s="258"/>
      <c r="AG13" s="258"/>
      <c r="AH13" s="258"/>
      <c r="AI13" s="258"/>
      <c r="AJ13" s="258"/>
    </row>
    <row r="14" spans="1:36" ht="27.6" x14ac:dyDescent="0.3">
      <c r="A14" s="110" t="s">
        <v>55</v>
      </c>
      <c r="B14" s="99" t="s">
        <v>694</v>
      </c>
      <c r="C14" s="100"/>
      <c r="D14" s="100"/>
      <c r="E14" s="24"/>
      <c r="F14" s="24"/>
      <c r="G14" s="24"/>
      <c r="H14" s="109" t="b">
        <f>IF(C14&lt;&gt;"",'CBL Score Standard'!$D70,IF(D14&lt;&gt;"",SUM('CBL Score Standard'!$D70:$E70),IF(E14&lt;&gt;"",SUM('CBL Score Standard'!$D70:$F70),IF(F14&lt;&gt;"",SUM('CBL Score Standard'!$D70:$G70),IF(G14&lt;&gt;"",SUM('CBL Score Standard'!$D70:$H70,0))))))</f>
        <v>0</v>
      </c>
      <c r="K14" s="339"/>
      <c r="L14" s="339"/>
      <c r="M14" s="104" t="s">
        <v>5</v>
      </c>
      <c r="N14" s="36" t="s">
        <v>41</v>
      </c>
      <c r="O14" s="87" t="s">
        <v>450</v>
      </c>
      <c r="P14" s="47">
        <v>43627</v>
      </c>
      <c r="Q14" s="39" t="s">
        <v>381</v>
      </c>
      <c r="R14" s="40" t="s">
        <v>382</v>
      </c>
      <c r="S14" s="36" t="s">
        <v>648</v>
      </c>
      <c r="T14" s="482" t="s">
        <v>72</v>
      </c>
      <c r="U14" s="481">
        <v>44069</v>
      </c>
      <c r="V14" s="482" t="s">
        <v>374</v>
      </c>
      <c r="W14" s="83"/>
      <c r="X14" s="83"/>
      <c r="Y14" s="41" t="s">
        <v>163</v>
      </c>
      <c r="Z14" s="259">
        <f t="shared" si="0"/>
        <v>0</v>
      </c>
      <c r="AA14" s="260"/>
      <c r="AB14" s="260"/>
      <c r="AC14" s="260"/>
      <c r="AD14" s="260"/>
      <c r="AE14" s="258"/>
      <c r="AF14" s="258"/>
      <c r="AG14" s="258"/>
      <c r="AH14" s="258"/>
      <c r="AI14" s="258"/>
      <c r="AJ14" s="258"/>
    </row>
    <row r="15" spans="1:36" x14ac:dyDescent="0.3">
      <c r="A15" s="110" t="s">
        <v>55</v>
      </c>
      <c r="B15" s="99" t="s">
        <v>185</v>
      </c>
      <c r="C15" s="100"/>
      <c r="D15" s="24"/>
      <c r="E15" s="24"/>
      <c r="F15" s="24"/>
      <c r="G15" s="24"/>
      <c r="H15" s="109" t="b">
        <f>IF(C15&lt;&gt;"",'CBL Score Standard'!$D71,IF(D15&lt;&gt;"",SUM('CBL Score Standard'!$D71:$E71),IF(E15&lt;&gt;"",SUM('CBL Score Standard'!$D71:$F71),IF(F15&lt;&gt;"",SUM('CBL Score Standard'!$D71:$G71),IF(G15&lt;&gt;"",SUM('CBL Score Standard'!$D71:$H71,0))))))</f>
        <v>0</v>
      </c>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t="s">
        <v>77</v>
      </c>
      <c r="E16" s="130"/>
      <c r="F16" s="100"/>
      <c r="G16" s="100"/>
      <c r="H16" s="109">
        <f>IF(C16&lt;&gt;"",'CBL Score Standard'!$D72,IF(D16&lt;&gt;"",SUM('CBL Score Standard'!$D72:$E72),IF(E16&lt;&gt;"",SUM('CBL Score Standard'!$D72:$F72),IF(F16&lt;&gt;"",SUM('CBL Score Standard'!$D72:$G72),IF(G16&lt;&gt;"",SUM('CBL Score Standard'!$D72:$H72,0))))))</f>
        <v>0</v>
      </c>
      <c r="K16" s="1173" t="s">
        <v>170</v>
      </c>
      <c r="L16" s="1174"/>
      <c r="M16" s="1174"/>
      <c r="N16" s="1174"/>
      <c r="O16" s="1174"/>
      <c r="P16" s="1174"/>
      <c r="Q16" s="1174"/>
      <c r="R16" s="1174"/>
      <c r="S16" s="1174"/>
      <c r="T16" s="1174"/>
      <c r="U16" s="1174"/>
      <c r="V16" s="1174"/>
      <c r="W16" s="1174"/>
      <c r="X16" s="1174"/>
      <c r="Y16" s="1174"/>
      <c r="Z16" s="263"/>
      <c r="AA16" s="330"/>
      <c r="AB16" s="330"/>
      <c r="AC16" s="330"/>
      <c r="AD16" s="330"/>
      <c r="AE16" s="330"/>
      <c r="AF16" s="330"/>
      <c r="AG16" s="330"/>
      <c r="AH16" s="330"/>
      <c r="AI16" s="330"/>
      <c r="AJ16" s="330"/>
    </row>
    <row r="17" spans="1:36" ht="27.6" x14ac:dyDescent="0.3">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336" t="s">
        <v>133</v>
      </c>
      <c r="L17" s="336" t="s">
        <v>91</v>
      </c>
      <c r="M17" s="1182" t="s">
        <v>75</v>
      </c>
      <c r="N17" s="1184" t="s">
        <v>134</v>
      </c>
      <c r="O17" s="336" t="s">
        <v>135</v>
      </c>
      <c r="P17" s="336" t="s">
        <v>136</v>
      </c>
      <c r="Q17" s="336" t="s">
        <v>137</v>
      </c>
      <c r="R17" s="336" t="s">
        <v>138</v>
      </c>
      <c r="S17" s="341" t="s">
        <v>139</v>
      </c>
      <c r="T17" s="333" t="s">
        <v>344</v>
      </c>
      <c r="U17" s="333" t="s">
        <v>342</v>
      </c>
      <c r="V17" s="333" t="s">
        <v>343</v>
      </c>
      <c r="W17" s="333" t="s">
        <v>375</v>
      </c>
      <c r="X17" s="333" t="s">
        <v>376</v>
      </c>
      <c r="Y17" s="336"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t="s">
        <v>77</v>
      </c>
      <c r="E18" s="100"/>
      <c r="F18" s="100"/>
      <c r="G18" s="100"/>
      <c r="H18" s="109">
        <f>IF(C18&lt;&gt;"",'CBL Score Standard'!$D74,IF(D18&lt;&gt;"",SUM('CBL Score Standard'!$D74:$E74),IF(E18&lt;&gt;"",SUM('CBL Score Standard'!$D74:$F74),IF(F18&lt;&gt;"",SUM('CBL Score Standard'!$D74:$G74),IF(G18&lt;&gt;"",SUM('CBL Score Standard'!$D74:$H74,0))))))</f>
        <v>0</v>
      </c>
      <c r="K18" s="335"/>
      <c r="L18" s="335"/>
      <c r="M18" s="1183"/>
      <c r="N18" s="1190"/>
      <c r="O18" s="335"/>
      <c r="P18" s="35" t="s">
        <v>141</v>
      </c>
      <c r="Q18" s="335"/>
      <c r="R18" s="335"/>
      <c r="S18" s="340"/>
      <c r="T18" s="333"/>
      <c r="U18" s="333"/>
      <c r="V18" s="333"/>
      <c r="W18" s="333"/>
      <c r="X18" s="333"/>
      <c r="Y18" s="335"/>
      <c r="Z18" s="1187"/>
      <c r="AA18" s="329" t="s">
        <v>672</v>
      </c>
      <c r="AB18" s="329" t="s">
        <v>673</v>
      </c>
      <c r="AC18" s="329" t="s">
        <v>672</v>
      </c>
      <c r="AD18" s="329" t="s">
        <v>673</v>
      </c>
      <c r="AE18" s="329" t="s">
        <v>672</v>
      </c>
      <c r="AF18" s="329" t="s">
        <v>673</v>
      </c>
      <c r="AG18" s="329" t="s">
        <v>672</v>
      </c>
      <c r="AH18" s="329" t="s">
        <v>673</v>
      </c>
      <c r="AI18" s="329" t="s">
        <v>672</v>
      </c>
      <c r="AJ18" s="329" t="s">
        <v>673</v>
      </c>
    </row>
    <row r="19" spans="1:36" ht="12.75" customHeight="1" x14ac:dyDescent="0.3">
      <c r="A19" s="110" t="s">
        <v>55</v>
      </c>
      <c r="B19" s="99" t="s">
        <v>198</v>
      </c>
      <c r="C19" s="100"/>
      <c r="D19" s="100" t="s">
        <v>77</v>
      </c>
      <c r="E19" s="100"/>
      <c r="F19" s="100"/>
      <c r="G19" s="100"/>
      <c r="H19" s="109">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337" t="s">
        <v>145</v>
      </c>
      <c r="Q19" s="37" t="s">
        <v>172</v>
      </c>
      <c r="R19" s="40" t="s">
        <v>173</v>
      </c>
      <c r="S19" s="66" t="s">
        <v>648</v>
      </c>
      <c r="T19" s="485" t="s">
        <v>72</v>
      </c>
      <c r="U19" s="999">
        <v>44075</v>
      </c>
      <c r="V19" s="485" t="s">
        <v>374</v>
      </c>
      <c r="W19" s="83"/>
      <c r="X19" s="83"/>
      <c r="Y19" s="44" t="s">
        <v>174</v>
      </c>
      <c r="Z19" s="259">
        <f t="shared" ref="Z19:Z35" si="2">DATEDIF(AA19,AB19,"m")/12+DATEDIF(AC19,AD19,"m")/12+DATEDIF(AE19,AF19,"m")/12+DATEDIF(AG19,AH19,"m")/12+DATEDIF(AI19,AJ19,"m")/12</f>
        <v>0</v>
      </c>
      <c r="AA19" s="260"/>
      <c r="AB19" s="260"/>
      <c r="AC19" s="260"/>
      <c r="AD19" s="260"/>
      <c r="AE19" s="258"/>
      <c r="AF19" s="258"/>
      <c r="AG19" s="258"/>
      <c r="AH19" s="258"/>
      <c r="AI19" s="258"/>
      <c r="AJ19" s="258"/>
    </row>
    <row r="20" spans="1:36" ht="27.6" x14ac:dyDescent="0.3">
      <c r="A20" s="110" t="s">
        <v>55</v>
      </c>
      <c r="B20" s="99" t="s">
        <v>202</v>
      </c>
      <c r="C20" s="100" t="s">
        <v>77</v>
      </c>
      <c r="D20" s="100"/>
      <c r="E20" s="100"/>
      <c r="F20" s="100"/>
      <c r="G20" s="100"/>
      <c r="H20" s="109">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339"/>
      <c r="Q20" s="37" t="s">
        <v>179</v>
      </c>
      <c r="R20" s="40" t="s">
        <v>180</v>
      </c>
      <c r="S20" s="66"/>
      <c r="T20" s="486"/>
      <c r="U20" s="485"/>
      <c r="V20" s="485"/>
      <c r="W20" s="83"/>
      <c r="X20" s="83"/>
      <c r="Y20" s="44" t="s">
        <v>181</v>
      </c>
      <c r="Z20" s="259">
        <f t="shared" si="2"/>
        <v>0</v>
      </c>
      <c r="AA20" s="260"/>
      <c r="AB20" s="260"/>
      <c r="AC20" s="260"/>
      <c r="AD20" s="260"/>
      <c r="AE20" s="258"/>
      <c r="AF20" s="258"/>
      <c r="AG20" s="258"/>
      <c r="AH20" s="258"/>
      <c r="AI20" s="258"/>
      <c r="AJ20" s="258"/>
    </row>
    <row r="21" spans="1:36" x14ac:dyDescent="0.3">
      <c r="A21" s="110" t="s">
        <v>55</v>
      </c>
      <c r="B21" s="99" t="s">
        <v>664</v>
      </c>
      <c r="C21" s="100"/>
      <c r="D21" s="100" t="s">
        <v>77</v>
      </c>
      <c r="E21" s="129"/>
      <c r="F21" s="24"/>
      <c r="G21" s="24"/>
      <c r="H21" s="109">
        <f>IF(C21&lt;&gt;"",'CBL Score Standard'!$D77,IF(D21&lt;&gt;"",SUM('CBL Score Standard'!$D77:$E77),IF(E21&lt;&gt;"",SUM('CBL Score Standard'!$D77:$F77),IF(F21&lt;&gt;"",SUM('CBL Score Standard'!$D77:$G77),IF(G21&lt;&gt;"",SUM('CBL Score Standard'!$D77:$H77,0))))))</f>
        <v>0</v>
      </c>
      <c r="K21" s="338"/>
      <c r="L21" s="338"/>
      <c r="M21" s="104" t="s">
        <v>6</v>
      </c>
      <c r="N21" s="36" t="s">
        <v>56</v>
      </c>
      <c r="O21" s="87" t="s">
        <v>182</v>
      </c>
      <c r="P21" s="47">
        <v>43609</v>
      </c>
      <c r="Q21" s="39" t="s">
        <v>172</v>
      </c>
      <c r="R21" s="45" t="s">
        <v>183</v>
      </c>
      <c r="S21" s="66"/>
      <c r="T21" s="485"/>
      <c r="U21" s="487"/>
      <c r="V21" s="485"/>
      <c r="W21" s="83"/>
      <c r="X21" s="83"/>
      <c r="Y21" s="46" t="s">
        <v>184</v>
      </c>
      <c r="Z21" s="259">
        <f t="shared" si="2"/>
        <v>0</v>
      </c>
      <c r="AA21" s="260"/>
      <c r="AB21" s="260"/>
      <c r="AC21" s="260"/>
      <c r="AD21" s="260"/>
      <c r="AE21" s="258"/>
      <c r="AF21" s="258"/>
      <c r="AG21" s="258"/>
      <c r="AH21" s="258"/>
      <c r="AI21" s="258"/>
      <c r="AJ21" s="258"/>
    </row>
    <row r="22" spans="1:36" x14ac:dyDescent="0.3">
      <c r="A22" s="110" t="s">
        <v>55</v>
      </c>
      <c r="B22" s="99" t="s">
        <v>448</v>
      </c>
      <c r="C22" s="100"/>
      <c r="D22" s="100" t="s">
        <v>77</v>
      </c>
      <c r="E22" s="129"/>
      <c r="F22" s="24"/>
      <c r="G22" s="24"/>
      <c r="H22" s="109">
        <f>IF(C22&lt;&gt;"",'CBL Score Standard'!$D78,IF(D22&lt;&gt;"",SUM('CBL Score Standard'!$D78:$E78),IF(E22&lt;&gt;"",SUM('CBL Score Standard'!$D78:$F78),IF(F22&lt;&gt;"",SUM('CBL Score Standard'!$D78:$G78),IF(G22&lt;&gt;"",SUM('CBL Score Standard'!$D78:$H78,0))))))</f>
        <v>0</v>
      </c>
      <c r="K22" s="338"/>
      <c r="L22" s="338"/>
      <c r="M22" s="104" t="s">
        <v>6</v>
      </c>
      <c r="N22" s="36" t="s">
        <v>144</v>
      </c>
      <c r="O22" s="87" t="s">
        <v>187</v>
      </c>
      <c r="P22" s="338"/>
      <c r="Q22" s="37" t="s">
        <v>153</v>
      </c>
      <c r="R22" s="40" t="s">
        <v>156</v>
      </c>
      <c r="S22" s="36" t="s">
        <v>648</v>
      </c>
      <c r="T22" s="485" t="s">
        <v>72</v>
      </c>
      <c r="U22" s="999">
        <v>44063</v>
      </c>
      <c r="V22" s="485" t="s">
        <v>374</v>
      </c>
      <c r="W22" s="83"/>
      <c r="X22" s="83"/>
      <c r="Y22" s="44" t="s">
        <v>157</v>
      </c>
      <c r="Z22" s="259">
        <f t="shared" si="2"/>
        <v>0</v>
      </c>
      <c r="AA22" s="260"/>
      <c r="AB22" s="260"/>
      <c r="AC22" s="260"/>
      <c r="AD22" s="260"/>
      <c r="AE22" s="258"/>
      <c r="AF22" s="258"/>
      <c r="AG22" s="258"/>
      <c r="AH22" s="258"/>
      <c r="AI22" s="258"/>
      <c r="AJ22" s="258"/>
    </row>
    <row r="23" spans="1:36" ht="12.75" customHeight="1" x14ac:dyDescent="0.3">
      <c r="A23" s="110" t="s">
        <v>55</v>
      </c>
      <c r="B23" s="99" t="s">
        <v>665</v>
      </c>
      <c r="C23" s="100"/>
      <c r="D23" s="100" t="s">
        <v>77</v>
      </c>
      <c r="E23" s="129"/>
      <c r="F23" s="24"/>
      <c r="G23" s="24"/>
      <c r="H23" s="109">
        <f>IF(C23&lt;&gt;"",'CBL Score Standard'!$D79,IF(D23&lt;&gt;"",SUM('CBL Score Standard'!$D79:$E79),IF(E23&lt;&gt;"",SUM('CBL Score Standard'!$D79:$F79),IF(F23&lt;&gt;"",SUM('CBL Score Standard'!$D79:$G79),IF(G23&lt;&gt;"",SUM('CBL Score Standard'!$D79:$H79,0))))))</f>
        <v>0</v>
      </c>
      <c r="K23" s="338"/>
      <c r="L23" s="338"/>
      <c r="M23" s="104" t="s">
        <v>6</v>
      </c>
      <c r="N23" s="36" t="s">
        <v>144</v>
      </c>
      <c r="O23" s="87" t="s">
        <v>188</v>
      </c>
      <c r="P23" s="338"/>
      <c r="Q23" s="39" t="s">
        <v>155</v>
      </c>
      <c r="R23" s="40" t="s">
        <v>158</v>
      </c>
      <c r="S23" s="36"/>
      <c r="T23" s="485" t="s">
        <v>72</v>
      </c>
      <c r="U23" s="485"/>
      <c r="V23" s="485"/>
      <c r="W23" s="83"/>
      <c r="X23" s="83"/>
      <c r="Y23" s="41" t="s">
        <v>159</v>
      </c>
      <c r="Z23" s="259">
        <f t="shared" si="2"/>
        <v>0</v>
      </c>
      <c r="AA23" s="260"/>
      <c r="AB23" s="260"/>
      <c r="AC23" s="260"/>
      <c r="AD23" s="260"/>
      <c r="AE23" s="258"/>
      <c r="AF23" s="258"/>
      <c r="AG23" s="258"/>
      <c r="AH23" s="258"/>
      <c r="AI23" s="258"/>
      <c r="AJ23" s="258"/>
    </row>
    <row r="24" spans="1:36" ht="12.75" customHeight="1" x14ac:dyDescent="0.3">
      <c r="A24" s="110" t="s">
        <v>55</v>
      </c>
      <c r="B24" s="99" t="s">
        <v>238</v>
      </c>
      <c r="C24" s="100"/>
      <c r="D24" s="100"/>
      <c r="E24" s="100"/>
      <c r="F24" s="24"/>
      <c r="G24" s="24"/>
      <c r="H24" s="109" t="b">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338"/>
      <c r="Q24" s="254" t="s">
        <v>659</v>
      </c>
      <c r="R24" s="254" t="s">
        <v>278</v>
      </c>
      <c r="S24" s="36"/>
      <c r="T24" s="485" t="s">
        <v>72</v>
      </c>
      <c r="U24" s="485"/>
      <c r="V24" s="485"/>
      <c r="W24" s="83"/>
      <c r="X24" s="83"/>
      <c r="Y24" s="46" t="s">
        <v>160</v>
      </c>
      <c r="Z24" s="259">
        <f t="shared" si="2"/>
        <v>0</v>
      </c>
      <c r="AA24" s="260"/>
      <c r="AB24" s="260"/>
      <c r="AC24" s="260"/>
      <c r="AD24" s="260"/>
      <c r="AE24" s="258"/>
      <c r="AF24" s="258"/>
      <c r="AG24" s="258"/>
      <c r="AH24" s="258"/>
      <c r="AI24" s="258"/>
      <c r="AJ24" s="258"/>
    </row>
    <row r="25" spans="1:36" x14ac:dyDescent="0.3">
      <c r="A25" s="110" t="s">
        <v>55</v>
      </c>
      <c r="B25" s="99" t="s">
        <v>515</v>
      </c>
      <c r="C25" s="100"/>
      <c r="D25" s="100" t="s">
        <v>77</v>
      </c>
      <c r="E25" s="100"/>
      <c r="F25" s="24"/>
      <c r="G25" s="24"/>
      <c r="H25" s="109">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338"/>
      <c r="Q25" s="37" t="s">
        <v>161</v>
      </c>
      <c r="R25" s="40" t="s">
        <v>162</v>
      </c>
      <c r="S25" s="36"/>
      <c r="T25" s="485" t="s">
        <v>72</v>
      </c>
      <c r="U25" s="485"/>
      <c r="V25" s="485"/>
      <c r="W25" s="83"/>
      <c r="X25" s="83"/>
      <c r="Y25" s="46" t="s">
        <v>163</v>
      </c>
      <c r="Z25" s="259">
        <f t="shared" si="2"/>
        <v>0</v>
      </c>
      <c r="AA25" s="260"/>
      <c r="AB25" s="260"/>
      <c r="AC25" s="260"/>
      <c r="AD25" s="260"/>
      <c r="AE25" s="258"/>
      <c r="AF25" s="258"/>
      <c r="AG25" s="258"/>
      <c r="AH25" s="258"/>
      <c r="AI25" s="258"/>
      <c r="AJ25" s="258"/>
    </row>
    <row r="26" spans="1:36" ht="26.4"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339"/>
      <c r="Q26" s="37" t="s">
        <v>164</v>
      </c>
      <c r="R26" s="40" t="s">
        <v>165</v>
      </c>
      <c r="S26" s="36" t="s">
        <v>648</v>
      </c>
      <c r="T26" s="485" t="s">
        <v>72</v>
      </c>
      <c r="U26" s="999">
        <v>44088</v>
      </c>
      <c r="V26" s="485" t="s">
        <v>374</v>
      </c>
      <c r="W26" s="83"/>
      <c r="X26" s="83"/>
      <c r="Y26" s="46" t="s">
        <v>166</v>
      </c>
      <c r="Z26" s="259">
        <f t="shared" si="2"/>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47">
        <v>43608</v>
      </c>
      <c r="Q27" s="39" t="s">
        <v>383</v>
      </c>
      <c r="R27" s="45" t="s">
        <v>341</v>
      </c>
      <c r="S27" s="66" t="s">
        <v>648</v>
      </c>
      <c r="T27" s="485" t="s">
        <v>72</v>
      </c>
      <c r="U27" s="487">
        <v>44064</v>
      </c>
      <c r="V27" s="485" t="s">
        <v>374</v>
      </c>
      <c r="W27" s="83"/>
      <c r="X27" s="83"/>
      <c r="Y27" s="46" t="s">
        <v>193</v>
      </c>
      <c r="Z27" s="259">
        <f t="shared" si="2"/>
        <v>0</v>
      </c>
      <c r="AA27" s="260"/>
      <c r="AB27" s="260"/>
      <c r="AC27" s="260"/>
      <c r="AD27" s="260"/>
      <c r="AE27" s="258"/>
      <c r="AF27" s="258"/>
      <c r="AG27" s="258"/>
      <c r="AH27" s="258"/>
      <c r="AI27" s="258"/>
      <c r="AJ27" s="258"/>
    </row>
    <row r="28" spans="1:36" ht="27.6" x14ac:dyDescent="0.3">
      <c r="A28" s="110" t="s">
        <v>59</v>
      </c>
      <c r="B28" s="99" t="s">
        <v>684</v>
      </c>
      <c r="C28" s="100"/>
      <c r="D28" s="100" t="s">
        <v>77</v>
      </c>
      <c r="E28" s="24"/>
      <c r="F28" s="24"/>
      <c r="G28" s="24"/>
      <c r="H28" s="109">
        <f>IF(C28&lt;&gt;"",'CBL Score Standard'!$D84,IF(D28&lt;&gt;"",SUM('CBL Score Standard'!$D84:$E84),IF(E28&lt;&gt;"",SUM('CBL Score Standard'!$D84:$F84),IF(F28&lt;&gt;"",SUM('CBL Score Standard'!$D84:$G84),IF(G28&lt;&gt;"",SUM('CBL Score Standard'!$D84:$H84,0))))))</f>
        <v>0</v>
      </c>
      <c r="K28" s="338"/>
      <c r="L28" s="338"/>
      <c r="M28" s="104" t="s">
        <v>6</v>
      </c>
      <c r="N28" s="36" t="s">
        <v>55</v>
      </c>
      <c r="O28" s="87" t="s">
        <v>194</v>
      </c>
      <c r="P28" s="47">
        <v>43544</v>
      </c>
      <c r="Q28" s="254" t="s">
        <v>649</v>
      </c>
      <c r="R28" s="254" t="s">
        <v>650</v>
      </c>
      <c r="S28" s="50"/>
      <c r="T28" s="485"/>
      <c r="U28" s="485"/>
      <c r="V28" s="485"/>
      <c r="W28" s="83"/>
      <c r="X28" s="83"/>
      <c r="Y28" s="46" t="s">
        <v>195</v>
      </c>
      <c r="Z28" s="259">
        <f t="shared" si="2"/>
        <v>0</v>
      </c>
      <c r="AA28" s="260"/>
      <c r="AB28" s="260"/>
      <c r="AC28" s="260"/>
      <c r="AD28" s="260"/>
      <c r="AE28" s="258"/>
      <c r="AF28" s="258"/>
      <c r="AG28" s="258"/>
      <c r="AH28" s="258"/>
      <c r="AI28" s="258"/>
      <c r="AJ28" s="258"/>
    </row>
    <row r="29" spans="1:36" ht="27.6" x14ac:dyDescent="0.3">
      <c r="A29" s="110" t="s">
        <v>59</v>
      </c>
      <c r="B29" s="99" t="s">
        <v>683</v>
      </c>
      <c r="C29" s="100"/>
      <c r="D29" s="100" t="s">
        <v>77</v>
      </c>
      <c r="E29" s="24"/>
      <c r="F29" s="24"/>
      <c r="G29" s="24"/>
      <c r="H29" s="109">
        <f>IF(C29&lt;&gt;"",'CBL Score Standard'!$D85,IF(D29&lt;&gt;"",SUM('CBL Score Standard'!$D85:$E85),IF(E29&lt;&gt;"",SUM('CBL Score Standard'!$D85:$F85),IF(F29&lt;&gt;"",SUM('CBL Score Standard'!$D85:$G85),IF(G29&lt;&gt;"",SUM('CBL Score Standard'!$D85:$H85,0))))))</f>
        <v>0</v>
      </c>
      <c r="K29" s="338"/>
      <c r="L29" s="338"/>
      <c r="M29" s="104" t="s">
        <v>6</v>
      </c>
      <c r="N29" s="36" t="s">
        <v>55</v>
      </c>
      <c r="O29" s="87" t="s">
        <v>196</v>
      </c>
      <c r="P29" s="140" t="s">
        <v>145</v>
      </c>
      <c r="Q29" s="254" t="s">
        <v>651</v>
      </c>
      <c r="R29" s="254" t="s">
        <v>652</v>
      </c>
      <c r="S29" s="50"/>
      <c r="T29" s="485" t="s">
        <v>72</v>
      </c>
      <c r="U29" s="485"/>
      <c r="V29" s="485" t="s">
        <v>374</v>
      </c>
      <c r="W29" s="83"/>
      <c r="X29" s="83"/>
      <c r="Y29" s="46" t="s">
        <v>197</v>
      </c>
      <c r="Z29" s="259">
        <f t="shared" si="2"/>
        <v>0</v>
      </c>
      <c r="AA29" s="260"/>
      <c r="AB29" s="260"/>
      <c r="AC29" s="260"/>
      <c r="AD29" s="260"/>
      <c r="AE29" s="258"/>
      <c r="AF29" s="258"/>
      <c r="AG29" s="258"/>
      <c r="AH29" s="258"/>
      <c r="AI29" s="258"/>
      <c r="AJ29" s="258"/>
    </row>
    <row r="30" spans="1:36" x14ac:dyDescent="0.3">
      <c r="A30" s="110" t="s">
        <v>149</v>
      </c>
      <c r="B30" s="99" t="s">
        <v>149</v>
      </c>
      <c r="C30" s="24"/>
      <c r="D30" s="24" t="s">
        <v>77</v>
      </c>
      <c r="E30" s="24"/>
      <c r="F30" s="24"/>
      <c r="G30" s="24"/>
      <c r="H30" s="109"/>
      <c r="I30" s="3" t="s">
        <v>77</v>
      </c>
      <c r="K30" s="338"/>
      <c r="L30" s="338"/>
      <c r="M30" s="104" t="s">
        <v>6</v>
      </c>
      <c r="N30" s="36" t="s">
        <v>55</v>
      </c>
      <c r="O30" s="87" t="s">
        <v>198</v>
      </c>
      <c r="P30" s="141"/>
      <c r="Q30" s="39" t="s">
        <v>199</v>
      </c>
      <c r="R30" s="45" t="s">
        <v>200</v>
      </c>
      <c r="S30" s="50"/>
      <c r="T30" s="485" t="s">
        <v>72</v>
      </c>
      <c r="U30" s="485"/>
      <c r="V30" s="485" t="s">
        <v>374</v>
      </c>
      <c r="W30" s="83"/>
      <c r="X30" s="83"/>
      <c r="Y30" s="49" t="s">
        <v>201</v>
      </c>
      <c r="Z30" s="259">
        <f t="shared" si="2"/>
        <v>0</v>
      </c>
      <c r="AA30" s="260"/>
      <c r="AB30" s="260"/>
      <c r="AC30" s="260"/>
      <c r="AD30" s="260"/>
      <c r="AE30" s="258"/>
      <c r="AF30" s="258"/>
      <c r="AG30" s="258"/>
      <c r="AH30" s="258"/>
      <c r="AI30" s="258"/>
      <c r="AJ30" s="258"/>
    </row>
    <row r="31" spans="1:36"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47">
        <v>43629</v>
      </c>
      <c r="Q31" s="39" t="s">
        <v>384</v>
      </c>
      <c r="R31" s="45" t="s">
        <v>385</v>
      </c>
      <c r="S31" s="50"/>
      <c r="T31" s="485"/>
      <c r="U31" s="485"/>
      <c r="V31" s="485"/>
      <c r="W31" s="83"/>
      <c r="X31" s="83"/>
      <c r="Y31" s="49" t="s">
        <v>203</v>
      </c>
      <c r="Z31" s="259">
        <f t="shared" si="2"/>
        <v>0</v>
      </c>
      <c r="AA31" s="260"/>
      <c r="AB31" s="260"/>
      <c r="AC31" s="260"/>
      <c r="AD31" s="260"/>
      <c r="AE31" s="258"/>
      <c r="AF31" s="258"/>
      <c r="AG31" s="258"/>
      <c r="AH31" s="258"/>
      <c r="AI31" s="258"/>
      <c r="AJ31" s="258"/>
    </row>
    <row r="32" spans="1:36" ht="26.4" x14ac:dyDescent="0.3">
      <c r="A32" s="110" t="s">
        <v>31</v>
      </c>
      <c r="B32" s="99" t="s">
        <v>660</v>
      </c>
      <c r="C32" s="24" t="s">
        <v>77</v>
      </c>
      <c r="D32" s="24"/>
      <c r="E32" s="24"/>
      <c r="F32" s="24"/>
      <c r="G32" s="24"/>
      <c r="H32" s="109">
        <f>IF(C32&lt;&gt;"",'CBL Score Standard'!$D88,IF(D32&lt;&gt;"",SUM('CBL Score Standard'!$D88:$E88),IF(E32&lt;&gt;"",SUM('CBL Score Standard'!$D88:$F88),IF(F32&lt;&gt;"",SUM('CBL Score Standard'!$D88:$G88),IF(G32&lt;&gt;"",SUM('CBL Score Standard'!$D88:$H88,0))))))</f>
        <v>9.0909090909090912E-2</v>
      </c>
      <c r="K32" s="338"/>
      <c r="L32" s="338"/>
      <c r="M32" s="104" t="s">
        <v>6</v>
      </c>
      <c r="N32" s="36" t="s">
        <v>56</v>
      </c>
      <c r="O32" s="87" t="s">
        <v>427</v>
      </c>
      <c r="P32" s="47">
        <v>43613</v>
      </c>
      <c r="Q32" s="39" t="s">
        <v>167</v>
      </c>
      <c r="R32" s="45" t="s">
        <v>204</v>
      </c>
      <c r="S32" s="36"/>
      <c r="T32" s="486"/>
      <c r="U32" s="488"/>
      <c r="V32" s="489"/>
      <c r="W32" s="83"/>
      <c r="X32" s="83"/>
      <c r="Y32" s="46" t="s">
        <v>205</v>
      </c>
      <c r="Z32" s="259">
        <f t="shared" si="2"/>
        <v>0</v>
      </c>
      <c r="AA32" s="260"/>
      <c r="AB32" s="260"/>
      <c r="AC32" s="260"/>
      <c r="AD32" s="260"/>
      <c r="AE32" s="258"/>
      <c r="AF32" s="258"/>
      <c r="AG32" s="258"/>
      <c r="AH32" s="258"/>
      <c r="AI32" s="258"/>
      <c r="AJ32" s="258"/>
    </row>
    <row r="33" spans="1:36" x14ac:dyDescent="0.3">
      <c r="A33" s="110" t="s">
        <v>31</v>
      </c>
      <c r="B33" s="99" t="s">
        <v>175</v>
      </c>
      <c r="C33" s="100"/>
      <c r="D33" s="24" t="s">
        <v>77</v>
      </c>
      <c r="E33" s="129"/>
      <c r="F33" s="24"/>
      <c r="G33" s="24"/>
      <c r="H33" s="109">
        <f>IF(C33&lt;&gt;"",'CBL Score Standard'!$D89,IF(D33&lt;&gt;"",SUM('CBL Score Standard'!$D89:$E89),IF(E33&lt;&gt;"",SUM('CBL Score Standard'!$D89:$F89),IF(F33&lt;&gt;"",SUM('CBL Score Standard'!$D89:$G89),IF(G33&lt;&gt;"",SUM('CBL Score Standard'!$D89:$H89,0))))))</f>
        <v>0.13852813852813853</v>
      </c>
      <c r="K33" s="338"/>
      <c r="L33" s="338"/>
      <c r="M33" s="104" t="s">
        <v>6</v>
      </c>
      <c r="N33" s="36" t="s">
        <v>0</v>
      </c>
      <c r="O33" s="87" t="s">
        <v>426</v>
      </c>
      <c r="P33" s="39" t="s">
        <v>145</v>
      </c>
      <c r="Q33" s="39" t="s">
        <v>206</v>
      </c>
      <c r="R33" s="40" t="s">
        <v>206</v>
      </c>
      <c r="S33" s="50"/>
      <c r="T33" s="485"/>
      <c r="U33" s="485"/>
      <c r="V33" s="485"/>
      <c r="W33" s="83"/>
      <c r="X33" s="83"/>
      <c r="Y33" s="41"/>
      <c r="Z33" s="259">
        <f t="shared" si="2"/>
        <v>0</v>
      </c>
      <c r="AA33" s="260"/>
      <c r="AB33" s="260"/>
      <c r="AC33" s="260"/>
      <c r="AD33" s="260"/>
      <c r="AE33" s="258"/>
      <c r="AF33" s="258"/>
      <c r="AG33" s="258"/>
      <c r="AH33" s="258"/>
      <c r="AI33" s="258"/>
      <c r="AJ33" s="258"/>
    </row>
    <row r="34" spans="1:36" x14ac:dyDescent="0.3">
      <c r="A34" s="110" t="s">
        <v>46</v>
      </c>
      <c r="B34" s="99" t="s">
        <v>171</v>
      </c>
      <c r="C34" s="100"/>
      <c r="D34" s="24" t="s">
        <v>77</v>
      </c>
      <c r="E34" s="129"/>
      <c r="F34" s="24"/>
      <c r="G34" s="24"/>
      <c r="H34" s="109">
        <f>IF(C34&lt;&gt;"",'CBL Score Standard'!$D90,IF(D34&lt;&gt;"",SUM('CBL Score Standard'!$D90:$E90),IF(E34&lt;&gt;"",SUM('CBL Score Standard'!$D90:$F90),IF(F34&lt;&gt;"",SUM('CBL Score Standard'!$D90:$G90),IF(G34&lt;&gt;"",SUM('CBL Score Standard'!$D90:$H90,0))))))</f>
        <v>4.7619047619047616E-2</v>
      </c>
      <c r="K34" s="338"/>
      <c r="L34" s="338"/>
      <c r="M34" s="104" t="s">
        <v>6</v>
      </c>
      <c r="N34" s="36" t="s">
        <v>53</v>
      </c>
      <c r="O34" s="90" t="s">
        <v>371</v>
      </c>
      <c r="P34" s="39" t="s">
        <v>145</v>
      </c>
      <c r="Q34" s="39" t="s">
        <v>164</v>
      </c>
      <c r="R34" s="45" t="s">
        <v>207</v>
      </c>
      <c r="S34" s="36"/>
      <c r="T34" s="485"/>
      <c r="U34" s="485"/>
      <c r="V34" s="485"/>
      <c r="W34" s="83"/>
      <c r="X34" s="83"/>
      <c r="Y34" s="49" t="s">
        <v>208</v>
      </c>
      <c r="Z34" s="259">
        <f t="shared" si="2"/>
        <v>0</v>
      </c>
      <c r="AA34" s="260"/>
      <c r="AB34" s="260"/>
      <c r="AC34" s="260"/>
      <c r="AD34" s="260"/>
      <c r="AE34" s="258"/>
      <c r="AF34" s="258"/>
      <c r="AG34" s="258"/>
      <c r="AH34" s="258"/>
      <c r="AI34" s="258"/>
      <c r="AJ34" s="258"/>
    </row>
    <row r="35" spans="1:36" ht="28.8"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47">
        <v>43644</v>
      </c>
      <c r="Q35" s="39" t="s">
        <v>209</v>
      </c>
      <c r="R35" s="45" t="s">
        <v>210</v>
      </c>
      <c r="S35" s="36"/>
      <c r="T35" s="485" t="s">
        <v>72</v>
      </c>
      <c r="U35" s="485"/>
      <c r="V35" s="485" t="s">
        <v>374</v>
      </c>
      <c r="W35" s="83"/>
      <c r="X35" s="83"/>
      <c r="Y35" s="250" t="s">
        <v>629</v>
      </c>
      <c r="Z35" s="259">
        <f t="shared" si="2"/>
        <v>0</v>
      </c>
      <c r="AA35" s="260"/>
      <c r="AB35" s="260"/>
      <c r="AC35" s="260"/>
      <c r="AD35" s="260"/>
      <c r="AE35" s="258"/>
      <c r="AF35" s="258"/>
      <c r="AG35" s="258"/>
      <c r="AH35" s="258"/>
      <c r="AI35" s="258"/>
      <c r="AJ35" s="258"/>
    </row>
    <row r="36" spans="1:36" x14ac:dyDescent="0.3">
      <c r="A36" s="110" t="s">
        <v>54</v>
      </c>
      <c r="B36" s="99" t="s">
        <v>425</v>
      </c>
      <c r="C36" s="24"/>
      <c r="D36" s="24" t="s">
        <v>77</v>
      </c>
      <c r="E36" s="24"/>
      <c r="F36" s="24"/>
      <c r="G36" s="24"/>
      <c r="H36" s="109">
        <f>IF(C36&lt;&gt;"",'CBL Score Standard'!$D92,IF(D36&lt;&gt;"",SUM('CBL Score Standard'!$D92:$E92),IF(E36&lt;&gt;"",SUM('CBL Score Standard'!$D92:$F92),IF(F36&lt;&gt;"",SUM('CBL Score Standard'!$D92:$G92),IF(G36&lt;&gt;"",SUM('CBL Score Standard'!$D92:$H92,0))))))</f>
        <v>0.13852813852813853</v>
      </c>
      <c r="K36" s="3"/>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t="s">
        <v>77</v>
      </c>
      <c r="E37" s="24"/>
      <c r="F37" s="24"/>
      <c r="G37" s="24"/>
      <c r="H37" s="109">
        <f>IF(C37&lt;&gt;"",'CBL Score Standard'!$D93,IF(D37&lt;&gt;"",SUM('CBL Score Standard'!$D93:$E93),IF(E37&lt;&gt;"",SUM('CBL Score Standard'!$D93:$F93),IF(F37&lt;&gt;"",SUM('CBL Score Standard'!$D93:$G93),IF(G37&lt;&gt;"",SUM('CBL Score Standard'!$D93:$H93,0))))))</f>
        <v>4.7619047619047616E-2</v>
      </c>
      <c r="K37" s="1173" t="s">
        <v>211</v>
      </c>
      <c r="L37" s="1174"/>
      <c r="M37" s="1174"/>
      <c r="N37" s="1174"/>
      <c r="O37" s="1174"/>
      <c r="P37" s="1174"/>
      <c r="Q37" s="1174"/>
      <c r="R37" s="1174"/>
      <c r="S37" s="1174"/>
      <c r="T37" s="1174"/>
      <c r="U37" s="1174"/>
      <c r="V37" s="1174"/>
      <c r="W37" s="1174"/>
      <c r="X37" s="1174"/>
      <c r="Y37" s="1174"/>
      <c r="Z37" s="263"/>
      <c r="AA37" s="330"/>
      <c r="AB37" s="330"/>
      <c r="AC37" s="330"/>
      <c r="AD37" s="330"/>
      <c r="AE37" s="330"/>
      <c r="AF37" s="330"/>
      <c r="AG37" s="330"/>
      <c r="AH37" s="330"/>
      <c r="AI37" s="330"/>
      <c r="AJ37" s="330"/>
    </row>
    <row r="38" spans="1:36" ht="27.6" x14ac:dyDescent="0.3">
      <c r="A38" s="110" t="s">
        <v>54</v>
      </c>
      <c r="B38" s="99" t="s">
        <v>231</v>
      </c>
      <c r="C38" s="100" t="s">
        <v>77</v>
      </c>
      <c r="D38" s="100"/>
      <c r="E38" s="24"/>
      <c r="F38" s="24"/>
      <c r="G38" s="24"/>
      <c r="H38" s="109">
        <f>IF(C38&lt;&gt;"",'CBL Score Standard'!$D94,IF(D38&lt;&gt;"",SUM('CBL Score Standard'!$D94:$E94),IF(E38&lt;&gt;"",SUM('CBL Score Standard'!$D94:$F94),IF(F38&lt;&gt;"",SUM('CBL Score Standard'!$D94:$G94),IF(G38&lt;&gt;"",SUM('CBL Score Standard'!$D94:$H94,0))))))</f>
        <v>0</v>
      </c>
      <c r="K38" s="336" t="s">
        <v>133</v>
      </c>
      <c r="L38" s="336" t="s">
        <v>91</v>
      </c>
      <c r="M38" s="1182" t="s">
        <v>75</v>
      </c>
      <c r="N38" s="1184" t="s">
        <v>134</v>
      </c>
      <c r="O38" s="332" t="s">
        <v>135</v>
      </c>
      <c r="P38" s="336" t="s">
        <v>136</v>
      </c>
      <c r="Q38" s="336" t="s">
        <v>137</v>
      </c>
      <c r="R38" s="336" t="s">
        <v>138</v>
      </c>
      <c r="S38" s="341" t="s">
        <v>139</v>
      </c>
      <c r="T38" s="333" t="s">
        <v>344</v>
      </c>
      <c r="U38" s="333" t="s">
        <v>342</v>
      </c>
      <c r="V38" s="333" t="s">
        <v>343</v>
      </c>
      <c r="W38" s="333" t="s">
        <v>375</v>
      </c>
      <c r="X38" s="333" t="s">
        <v>376</v>
      </c>
      <c r="Y38" s="336"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17"/>
      <c r="F39" s="24"/>
      <c r="G39" s="24"/>
      <c r="H39" s="109" t="b">
        <f>IF(C39&lt;&gt;"",'CBL Score Standard'!$D95,IF(D39&lt;&gt;"",SUM('CBL Score Standard'!$D95:$E95),IF(E39&lt;&gt;"",SUM('CBL Score Standard'!$D95:$F95),IF(F39&lt;&gt;"",SUM('CBL Score Standard'!$D95:$G95),IF(G39&lt;&gt;"",SUM('CBL Score Standard'!$D95:$H95,0))))))</f>
        <v>0</v>
      </c>
      <c r="K39" s="335"/>
      <c r="L39" s="335"/>
      <c r="M39" s="1183"/>
      <c r="N39" s="1190"/>
      <c r="O39" s="331"/>
      <c r="P39" s="35" t="s">
        <v>141</v>
      </c>
      <c r="Q39" s="335"/>
      <c r="R39" s="335"/>
      <c r="S39" s="340"/>
      <c r="T39" s="333"/>
      <c r="U39" s="333"/>
      <c r="V39" s="333"/>
      <c r="W39" s="333"/>
      <c r="X39" s="333"/>
      <c r="Y39" s="335"/>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337" t="s">
        <v>142</v>
      </c>
      <c r="L40" s="337" t="s">
        <v>143</v>
      </c>
      <c r="M40" s="104" t="s">
        <v>7</v>
      </c>
      <c r="N40" s="36" t="s">
        <v>56</v>
      </c>
      <c r="O40" s="87" t="s">
        <v>663</v>
      </c>
      <c r="P40" s="140" t="s">
        <v>145</v>
      </c>
      <c r="Q40" s="39" t="s">
        <v>212</v>
      </c>
      <c r="R40" s="45" t="s">
        <v>213</v>
      </c>
      <c r="S40" s="66"/>
      <c r="T40" s="491"/>
      <c r="U40" s="492"/>
      <c r="V40" s="495"/>
      <c r="W40" s="83"/>
      <c r="X40" s="83"/>
      <c r="Y40" s="46" t="s">
        <v>214</v>
      </c>
      <c r="Z40" s="259">
        <f t="shared" ref="Z40:Z55" si="3">DATEDIF(AA40,AB40,"m")/12+DATEDIF(AC40,AD40,"m")/12+DATEDIF(AE40,AF40,"m")/12+DATEDIF(AG40,AH40,"m")/12+DATEDIF(AI40,AJ40,"m")/12</f>
        <v>0</v>
      </c>
      <c r="AA40" s="260"/>
      <c r="AB40" s="260"/>
      <c r="AC40" s="260"/>
      <c r="AD40" s="260"/>
      <c r="AE40" s="258"/>
      <c r="AF40" s="258"/>
      <c r="AG40" s="258"/>
      <c r="AH40" s="258"/>
      <c r="AI40" s="258"/>
      <c r="AJ40" s="258"/>
    </row>
    <row r="41" spans="1:36"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42"/>
      <c r="Q41" s="39" t="s">
        <v>164</v>
      </c>
      <c r="R41" s="45" t="s">
        <v>207</v>
      </c>
      <c r="S41" s="66"/>
      <c r="T41" s="491"/>
      <c r="U41" s="492"/>
      <c r="V41" s="495"/>
      <c r="W41" s="83"/>
      <c r="X41" s="83"/>
      <c r="Y41" s="49" t="s">
        <v>216</v>
      </c>
      <c r="Z41" s="259">
        <f t="shared" si="3"/>
        <v>0</v>
      </c>
      <c r="AA41" s="260"/>
      <c r="AB41" s="260"/>
      <c r="AC41" s="260"/>
      <c r="AD41" s="260"/>
      <c r="AE41" s="258"/>
      <c r="AF41" s="258"/>
      <c r="AG41" s="258"/>
      <c r="AH41" s="258"/>
      <c r="AI41" s="258"/>
      <c r="AJ41" s="258"/>
    </row>
    <row r="42" spans="1:36" ht="12.75" customHeight="1"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42"/>
      <c r="Q42" s="254" t="s">
        <v>653</v>
      </c>
      <c r="R42" s="254" t="s">
        <v>654</v>
      </c>
      <c r="S42" s="36"/>
      <c r="T42" s="491"/>
      <c r="U42" s="492"/>
      <c r="V42" s="495"/>
      <c r="W42" s="83"/>
      <c r="X42" s="83"/>
      <c r="Y42" s="52" t="s">
        <v>249</v>
      </c>
      <c r="Z42" s="259">
        <f t="shared" si="3"/>
        <v>0</v>
      </c>
      <c r="AA42" s="260"/>
      <c r="AB42" s="260"/>
      <c r="AC42" s="260"/>
      <c r="AD42" s="260"/>
      <c r="AE42" s="258"/>
      <c r="AF42" s="258"/>
      <c r="AG42" s="258"/>
      <c r="AH42" s="258"/>
      <c r="AI42" s="258"/>
      <c r="AJ42" s="258"/>
    </row>
    <row r="43" spans="1:36" ht="27.6" x14ac:dyDescent="0.3">
      <c r="A43" s="110" t="s">
        <v>0</v>
      </c>
      <c r="B43" s="99" t="s">
        <v>426</v>
      </c>
      <c r="C43" s="100" t="s">
        <v>77</v>
      </c>
      <c r="D43" s="24"/>
      <c r="E43" s="24"/>
      <c r="F43" s="24"/>
      <c r="G43" s="24"/>
      <c r="H43" s="109">
        <f>IF(C43&lt;&gt;"",'CBL Score Standard'!$D99,IF(D43&lt;&gt;"",SUM('CBL Score Standard'!$D99:$E99),IF(E43&lt;&gt;"",SUM('CBL Score Standard'!$D99:$F99),IF(F43&lt;&gt;"",SUM('CBL Score Standard'!$D99:$G99),IF(G43&lt;&gt;"",SUM('CBL Score Standard'!$D99:$H99,0))))))</f>
        <v>0</v>
      </c>
      <c r="K43" s="338"/>
      <c r="L43" s="338"/>
      <c r="M43" s="104" t="s">
        <v>7</v>
      </c>
      <c r="N43" s="36" t="s">
        <v>55</v>
      </c>
      <c r="O43" s="87" t="s">
        <v>448</v>
      </c>
      <c r="P43" s="141"/>
      <c r="Q43" s="254" t="s">
        <v>655</v>
      </c>
      <c r="R43" s="254" t="s">
        <v>656</v>
      </c>
      <c r="S43" s="66"/>
      <c r="T43" s="491"/>
      <c r="U43" s="492"/>
      <c r="V43" s="495"/>
      <c r="W43" s="83"/>
      <c r="X43" s="83"/>
      <c r="Y43" s="49" t="s">
        <v>219</v>
      </c>
      <c r="Z43" s="259">
        <f t="shared" si="3"/>
        <v>0</v>
      </c>
      <c r="AA43" s="260"/>
      <c r="AB43" s="260"/>
      <c r="AC43" s="260"/>
      <c r="AD43" s="260"/>
      <c r="AE43" s="258"/>
      <c r="AF43" s="258"/>
      <c r="AG43" s="258"/>
      <c r="AH43" s="258"/>
      <c r="AI43" s="258"/>
      <c r="AJ43" s="258"/>
    </row>
    <row r="44" spans="1:36" ht="26.4" x14ac:dyDescent="0.3">
      <c r="A44" s="110" t="s">
        <v>41</v>
      </c>
      <c r="B44" s="99" t="s">
        <v>450</v>
      </c>
      <c r="C44" s="24"/>
      <c r="D44" s="1005" t="s">
        <v>77</v>
      </c>
      <c r="E44" s="24"/>
      <c r="F44" s="24"/>
      <c r="G44" s="24"/>
      <c r="H44" s="109">
        <f>IF(C44&lt;&gt;"",'CBL Score Standard'!$D100,IF(D44&lt;&gt;"",SUM('CBL Score Standard'!$D100:$E100),IF(E44&lt;&gt;"",SUM('CBL Score Standard'!$D100:$F100),IF(F44&lt;&gt;"",SUM('CBL Score Standard'!$D100:$G100),IF(G44&lt;&gt;"",SUM('CBL Score Standard'!$D100:$H100,0))))))</f>
        <v>0.13852813852813853</v>
      </c>
      <c r="K44" s="338"/>
      <c r="L44" s="338"/>
      <c r="M44" s="104" t="s">
        <v>7</v>
      </c>
      <c r="N44" s="36" t="s">
        <v>55</v>
      </c>
      <c r="O44" s="87" t="s">
        <v>185</v>
      </c>
      <c r="P44" s="337" t="s">
        <v>145</v>
      </c>
      <c r="Q44" s="254" t="s">
        <v>220</v>
      </c>
      <c r="R44" s="254" t="s">
        <v>270</v>
      </c>
      <c r="S44" s="36"/>
      <c r="T44" s="491"/>
      <c r="U44" s="491"/>
      <c r="V44" s="491"/>
      <c r="W44" s="83"/>
      <c r="X44" s="83"/>
      <c r="Y44" s="49" t="s">
        <v>186</v>
      </c>
      <c r="Z44" s="259">
        <f t="shared" si="3"/>
        <v>0</v>
      </c>
      <c r="AA44" s="260"/>
      <c r="AB44" s="260"/>
      <c r="AC44" s="260"/>
      <c r="AD44" s="260"/>
      <c r="AE44" s="258"/>
      <c r="AF44" s="258"/>
      <c r="AG44" s="258"/>
      <c r="AH44" s="258"/>
      <c r="AI44" s="258"/>
      <c r="AJ44" s="258"/>
    </row>
    <row r="45" spans="1:36" ht="27.6" x14ac:dyDescent="0.3">
      <c r="A45" s="110" t="s">
        <v>41</v>
      </c>
      <c r="B45" s="99" t="s">
        <v>178</v>
      </c>
      <c r="C45" s="100"/>
      <c r="D45" s="24"/>
      <c r="E45" s="129"/>
      <c r="F45" s="24"/>
      <c r="G45" s="24"/>
      <c r="H45" s="109" t="b">
        <f>IF(C45&lt;&gt;"",'CBL Score Standard'!$D101,IF(D45&lt;&gt;"",SUM('CBL Score Standard'!$D101:$E101),IF(E45&lt;&gt;"",SUM('CBL Score Standard'!$D101:$F101),IF(F45&lt;&gt;"",SUM('CBL Score Standard'!$D101:$G101),IF(G45&lt;&gt;"",SUM('CBL Score Standard'!$D101:$H101,0))))))</f>
        <v>0</v>
      </c>
      <c r="K45" s="338"/>
      <c r="L45" s="338"/>
      <c r="M45" s="104" t="s">
        <v>7</v>
      </c>
      <c r="N45" s="36" t="s">
        <v>55</v>
      </c>
      <c r="O45" s="87" t="s">
        <v>694</v>
      </c>
      <c r="P45" s="47">
        <v>43539</v>
      </c>
      <c r="Q45" s="254" t="s">
        <v>658</v>
      </c>
      <c r="R45" s="254" t="s">
        <v>657</v>
      </c>
      <c r="S45" s="36"/>
      <c r="T45" s="491"/>
      <c r="U45" s="491"/>
      <c r="V45" s="491"/>
      <c r="W45" s="83"/>
      <c r="X45" s="83"/>
      <c r="Y45" s="49" t="s">
        <v>186</v>
      </c>
      <c r="Z45" s="259">
        <f t="shared" si="3"/>
        <v>0</v>
      </c>
      <c r="AA45" s="260"/>
      <c r="AB45" s="260"/>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47">
        <v>43607</v>
      </c>
      <c r="Q46" s="39" t="s">
        <v>221</v>
      </c>
      <c r="R46" s="45" t="s">
        <v>200</v>
      </c>
      <c r="S46" s="66"/>
      <c r="T46" s="491"/>
      <c r="U46" s="490"/>
      <c r="V46" s="491"/>
      <c r="W46" s="83"/>
      <c r="X46" s="83"/>
      <c r="Y46" s="46" t="s">
        <v>222</v>
      </c>
      <c r="Z46" s="259">
        <f t="shared" si="3"/>
        <v>0</v>
      </c>
      <c r="AA46" s="260"/>
      <c r="AB46" s="260"/>
      <c r="AC46" s="260"/>
      <c r="AD46" s="260"/>
      <c r="AE46" s="258"/>
      <c r="AF46" s="258"/>
      <c r="AG46" s="258"/>
      <c r="AH46" s="258"/>
      <c r="AI46" s="258"/>
      <c r="AJ46" s="258"/>
    </row>
    <row r="47" spans="1:36" x14ac:dyDescent="0.3">
      <c r="A47" s="110" t="s">
        <v>144</v>
      </c>
      <c r="B47" s="99" t="s">
        <v>372</v>
      </c>
      <c r="C47" s="24"/>
      <c r="D47" s="24" t="s">
        <v>77</v>
      </c>
      <c r="E47" s="24"/>
      <c r="F47" s="24"/>
      <c r="G47" s="24"/>
      <c r="H47" s="109">
        <f>IF(C47&lt;&gt;"",'CBL Score Standard'!$D103,IF(D47&lt;&gt;"",SUM('CBL Score Standard'!$D103:$E103),IF(E47&lt;&gt;"",SUM('CBL Score Standard'!$D103:$F103),IF(F47&lt;&gt;"",SUM('CBL Score Standard'!$D103:$G103),IF(G47&lt;&gt;"",SUM('CBL Score Standard'!$D103:$H103,0))))))</f>
        <v>0.13852813852813853</v>
      </c>
      <c r="I47" s="3" t="s">
        <v>77</v>
      </c>
      <c r="K47" s="338"/>
      <c r="L47" s="338"/>
      <c r="M47" s="104" t="s">
        <v>7</v>
      </c>
      <c r="N47" s="36" t="s">
        <v>53</v>
      </c>
      <c r="O47" s="87" t="s">
        <v>223</v>
      </c>
      <c r="P47" s="53">
        <v>43621</v>
      </c>
      <c r="Q47" s="38" t="s">
        <v>224</v>
      </c>
      <c r="R47" s="54" t="s">
        <v>225</v>
      </c>
      <c r="S47" s="36"/>
      <c r="T47" s="491"/>
      <c r="U47" s="491"/>
      <c r="V47" s="491"/>
      <c r="W47" s="83"/>
      <c r="X47" s="83"/>
      <c r="Y47" s="55" t="s">
        <v>632</v>
      </c>
      <c r="Z47" s="259">
        <f t="shared" si="3"/>
        <v>0</v>
      </c>
      <c r="AA47" s="260"/>
      <c r="AB47" s="260"/>
      <c r="AC47" s="260"/>
      <c r="AD47" s="260"/>
      <c r="AE47" s="258"/>
      <c r="AF47" s="258"/>
      <c r="AG47" s="258"/>
      <c r="AH47" s="258"/>
      <c r="AI47" s="258"/>
      <c r="AJ47" s="258"/>
    </row>
    <row r="48" spans="1:36" ht="39.6" x14ac:dyDescent="0.3">
      <c r="A48" s="110" t="s">
        <v>144</v>
      </c>
      <c r="B48" s="99" t="s">
        <v>373</v>
      </c>
      <c r="C48" s="24"/>
      <c r="D48" s="24" t="s">
        <v>77</v>
      </c>
      <c r="E48" s="24"/>
      <c r="F48" s="24"/>
      <c r="G48" s="24"/>
      <c r="H48" s="109"/>
      <c r="I48" s="3" t="s">
        <v>77</v>
      </c>
      <c r="K48" s="338"/>
      <c r="L48" s="338"/>
      <c r="M48" s="104" t="s">
        <v>7</v>
      </c>
      <c r="N48" s="36" t="s">
        <v>53</v>
      </c>
      <c r="O48" s="87" t="s">
        <v>226</v>
      </c>
      <c r="P48" s="53">
        <v>43602</v>
      </c>
      <c r="Q48" s="38" t="s">
        <v>227</v>
      </c>
      <c r="R48" s="54" t="s">
        <v>228</v>
      </c>
      <c r="S48" s="36"/>
      <c r="T48" s="491"/>
      <c r="U48" s="491"/>
      <c r="V48" s="491"/>
      <c r="W48" s="83"/>
      <c r="X48" s="83"/>
      <c r="Y48" s="55" t="s">
        <v>633</v>
      </c>
      <c r="Z48" s="259">
        <f t="shared" si="3"/>
        <v>0</v>
      </c>
      <c r="AA48" s="260"/>
      <c r="AB48" s="260"/>
      <c r="AC48" s="260"/>
      <c r="AD48" s="260"/>
      <c r="AE48" s="258"/>
      <c r="AF48" s="258"/>
      <c r="AG48" s="258"/>
      <c r="AH48" s="258"/>
      <c r="AI48" s="258"/>
      <c r="AJ48" s="258"/>
    </row>
    <row r="49" spans="1:36" ht="27.6" x14ac:dyDescent="0.3">
      <c r="A49" s="110" t="s">
        <v>144</v>
      </c>
      <c r="B49" s="99" t="s">
        <v>452</v>
      </c>
      <c r="C49" s="24"/>
      <c r="D49" s="24" t="s">
        <v>77</v>
      </c>
      <c r="E49" s="24"/>
      <c r="F49" s="24"/>
      <c r="G49" s="24"/>
      <c r="H49" s="109"/>
      <c r="I49" s="3" t="s">
        <v>77</v>
      </c>
      <c r="K49" s="338"/>
      <c r="L49" s="338"/>
      <c r="M49" s="104" t="s">
        <v>7</v>
      </c>
      <c r="N49" s="36" t="s">
        <v>59</v>
      </c>
      <c r="O49" s="89" t="s">
        <v>684</v>
      </c>
      <c r="P49" s="53">
        <v>43623</v>
      </c>
      <c r="Q49" s="38" t="s">
        <v>153</v>
      </c>
      <c r="R49" s="54" t="s">
        <v>156</v>
      </c>
      <c r="S49" s="36"/>
      <c r="T49" s="491"/>
      <c r="U49" s="493"/>
      <c r="V49" s="495"/>
      <c r="W49" s="83"/>
      <c r="X49" s="83"/>
      <c r="Y49" s="55" t="s">
        <v>631</v>
      </c>
      <c r="Z49" s="259">
        <f t="shared" si="3"/>
        <v>0</v>
      </c>
      <c r="AA49" s="260"/>
      <c r="AB49" s="260"/>
      <c r="AC49" s="260"/>
      <c r="AD49" s="260"/>
      <c r="AE49" s="258"/>
      <c r="AF49" s="258"/>
      <c r="AG49" s="258"/>
      <c r="AH49" s="258"/>
      <c r="AI49" s="258"/>
      <c r="AJ49" s="258"/>
    </row>
    <row r="50" spans="1:36" ht="27.6" x14ac:dyDescent="0.3">
      <c r="A50" s="110" t="s">
        <v>144</v>
      </c>
      <c r="B50" s="99" t="s">
        <v>517</v>
      </c>
      <c r="C50" s="24"/>
      <c r="D50" s="24" t="s">
        <v>77</v>
      </c>
      <c r="E50" s="24"/>
      <c r="F50" s="24"/>
      <c r="G50" s="24"/>
      <c r="H50" s="109"/>
      <c r="I50" s="3" t="s">
        <v>77</v>
      </c>
      <c r="K50" s="338"/>
      <c r="L50" s="338"/>
      <c r="M50" s="104" t="s">
        <v>7</v>
      </c>
      <c r="N50" s="36" t="s">
        <v>59</v>
      </c>
      <c r="O50" s="89" t="s">
        <v>683</v>
      </c>
      <c r="P50" s="53">
        <v>43623</v>
      </c>
      <c r="Q50" s="38" t="s">
        <v>153</v>
      </c>
      <c r="R50" s="54" t="s">
        <v>156</v>
      </c>
      <c r="S50" s="36" t="s">
        <v>648</v>
      </c>
      <c r="T50" s="491"/>
      <c r="U50" s="493">
        <v>44008</v>
      </c>
      <c r="V50" s="495" t="s">
        <v>374</v>
      </c>
      <c r="W50" s="83"/>
      <c r="X50" s="83"/>
      <c r="Y50" s="55" t="s">
        <v>631</v>
      </c>
      <c r="Z50" s="259">
        <f t="shared" si="3"/>
        <v>0</v>
      </c>
      <c r="AA50" s="260"/>
      <c r="AB50" s="260"/>
      <c r="AC50" s="260"/>
      <c r="AD50" s="260"/>
      <c r="AE50" s="258"/>
      <c r="AF50" s="258"/>
      <c r="AG50" s="258"/>
      <c r="AH50" s="258"/>
      <c r="AI50" s="258"/>
      <c r="AJ50" s="258"/>
    </row>
    <row r="51" spans="1:36" ht="42" thickBot="1" x14ac:dyDescent="0.35">
      <c r="A51" s="110" t="s">
        <v>144</v>
      </c>
      <c r="B51" s="99" t="s">
        <v>661</v>
      </c>
      <c r="C51" s="24"/>
      <c r="D51" s="24" t="s">
        <v>77</v>
      </c>
      <c r="E51" s="24"/>
      <c r="F51" s="24"/>
      <c r="G51" s="24"/>
      <c r="H51" s="109"/>
      <c r="I51" s="3" t="s">
        <v>77</v>
      </c>
      <c r="K51" s="338"/>
      <c r="L51" s="338"/>
      <c r="M51" s="104" t="s">
        <v>7</v>
      </c>
      <c r="N51" s="36" t="s">
        <v>56</v>
      </c>
      <c r="O51" s="89" t="s">
        <v>67</v>
      </c>
      <c r="P51" s="53"/>
      <c r="Q51" s="251" t="s">
        <v>639</v>
      </c>
      <c r="R51" s="252" t="s">
        <v>640</v>
      </c>
      <c r="S51" s="83"/>
      <c r="T51" s="491"/>
      <c r="U51" s="494">
        <v>43766</v>
      </c>
      <c r="V51" s="491" t="s">
        <v>374</v>
      </c>
      <c r="W51" s="83"/>
      <c r="X51" s="83"/>
      <c r="Y51" s="55" t="s">
        <v>634</v>
      </c>
      <c r="Z51" s="259">
        <f t="shared" si="3"/>
        <v>0</v>
      </c>
      <c r="AA51" s="260"/>
      <c r="AB51" s="260"/>
      <c r="AC51" s="260"/>
      <c r="AD51" s="260"/>
      <c r="AE51" s="258"/>
      <c r="AF51" s="258"/>
      <c r="AG51" s="258"/>
      <c r="AH51" s="258"/>
      <c r="AI51" s="258"/>
      <c r="AJ51" s="258"/>
    </row>
    <row r="52" spans="1:36" ht="28.2" thickBot="1" x14ac:dyDescent="0.35">
      <c r="A52" s="110" t="s">
        <v>144</v>
      </c>
      <c r="B52" s="99" t="s">
        <v>662</v>
      </c>
      <c r="C52" s="117" t="s">
        <v>77</v>
      </c>
      <c r="D52" s="117"/>
      <c r="E52" s="117"/>
      <c r="F52" s="24"/>
      <c r="G52" s="24"/>
      <c r="H52" s="109">
        <f>IF(C52&lt;&gt;"",'CBL Score Standard'!$D108,IF(D52&lt;&gt;"",SUM('CBL Score Standard'!$D108:$E108),IF(E52&lt;&gt;"",SUM('CBL Score Standard'!$D108:$F108),IF(F52&lt;&gt;"",SUM('CBL Score Standard'!$D108:$G108),IF(G52&lt;&gt;"",SUM('CBL Score Standard'!$D108:$H108,0))))))</f>
        <v>9.0909090909090912E-2</v>
      </c>
      <c r="K52" s="338"/>
      <c r="L52" s="338"/>
      <c r="M52" s="104" t="s">
        <v>7</v>
      </c>
      <c r="N52" s="36" t="s">
        <v>55</v>
      </c>
      <c r="O52" s="89" t="s">
        <v>1</v>
      </c>
      <c r="P52" s="53"/>
      <c r="Q52" s="251" t="s">
        <v>641</v>
      </c>
      <c r="R52" s="252" t="s">
        <v>318</v>
      </c>
      <c r="S52" s="83"/>
      <c r="T52" s="491"/>
      <c r="U52" s="494">
        <v>43763</v>
      </c>
      <c r="V52" s="491" t="s">
        <v>374</v>
      </c>
      <c r="W52" s="83"/>
      <c r="X52" s="83"/>
      <c r="Y52" s="55" t="s">
        <v>635</v>
      </c>
      <c r="Z52" s="259">
        <f t="shared" si="3"/>
        <v>0</v>
      </c>
      <c r="AA52" s="260"/>
      <c r="AB52" s="260"/>
      <c r="AC52" s="260"/>
      <c r="AD52" s="260"/>
      <c r="AE52" s="258"/>
      <c r="AF52" s="258"/>
      <c r="AG52" s="258"/>
      <c r="AH52" s="258"/>
      <c r="AI52" s="258"/>
      <c r="AJ52" s="258"/>
    </row>
    <row r="53" spans="1:36" ht="28.8" x14ac:dyDescent="0.3">
      <c r="A53" s="110" t="s">
        <v>144</v>
      </c>
      <c r="B53" s="99" t="s">
        <v>187</v>
      </c>
      <c r="C53" s="100"/>
      <c r="D53" s="24" t="s">
        <v>77</v>
      </c>
      <c r="E53" s="24"/>
      <c r="F53" s="24"/>
      <c r="G53" s="24"/>
      <c r="H53" s="109">
        <f>IF(C53&lt;&gt;"",'CBL Score Standard'!$D109,IF(D53&lt;&gt;"",SUM('CBL Score Standard'!$D109:$E109),IF(E53&lt;&gt;"",SUM('CBL Score Standard'!$D109:$F109),IF(F53&lt;&gt;"",SUM('CBL Score Standard'!$D109:$G109),IF(G53&lt;&gt;"",SUM('CBL Score Standard'!$D109:$H109,0))))))</f>
        <v>4.7619047619047616E-2</v>
      </c>
      <c r="K53" s="338"/>
      <c r="L53" s="338"/>
      <c r="M53" s="104" t="s">
        <v>7</v>
      </c>
      <c r="N53" s="36" t="s">
        <v>56</v>
      </c>
      <c r="O53" s="89" t="s">
        <v>419</v>
      </c>
      <c r="P53" s="53">
        <v>43684</v>
      </c>
      <c r="Q53" s="38" t="s">
        <v>420</v>
      </c>
      <c r="R53" s="54" t="s">
        <v>420</v>
      </c>
      <c r="S53" s="36"/>
      <c r="T53" s="491" t="s">
        <v>72</v>
      </c>
      <c r="U53" s="493"/>
      <c r="V53" s="491" t="s">
        <v>374</v>
      </c>
      <c r="W53" s="83"/>
      <c r="X53" s="83"/>
      <c r="Y53" s="250" t="s">
        <v>630</v>
      </c>
      <c r="Z53" s="259">
        <f t="shared" si="3"/>
        <v>0.25</v>
      </c>
      <c r="AA53" s="260">
        <v>43800</v>
      </c>
      <c r="AB53" s="260">
        <v>43921</v>
      </c>
      <c r="AC53" s="260"/>
      <c r="AD53" s="260"/>
      <c r="AE53" s="258"/>
      <c r="AF53" s="258"/>
      <c r="AG53" s="258"/>
      <c r="AH53" s="258"/>
      <c r="AI53" s="258"/>
      <c r="AJ53" s="258"/>
    </row>
    <row r="54" spans="1:36" ht="26.4" x14ac:dyDescent="0.3">
      <c r="A54" s="110" t="s">
        <v>144</v>
      </c>
      <c r="B54" s="99" t="s">
        <v>188</v>
      </c>
      <c r="C54" s="100" t="s">
        <v>77</v>
      </c>
      <c r="D54" s="24"/>
      <c r="E54" s="24"/>
      <c r="F54" s="24"/>
      <c r="G54" s="24"/>
      <c r="H54" s="109">
        <f>IF(C54&lt;&gt;"",'CBL Score Standard'!$D110,IF(D54&lt;&gt;"",SUM('CBL Score Standard'!$D110:$E110),IF(E54&lt;&gt;"",SUM('CBL Score Standard'!$D110:$F110),IF(F54&lt;&gt;"",SUM('CBL Score Standard'!$D110:$G110),IF(G54&lt;&gt;"",SUM('CBL Score Standard'!$D110:$H110,0))))))</f>
        <v>0</v>
      </c>
      <c r="K54" s="338"/>
      <c r="L54" s="338"/>
      <c r="M54" s="104" t="s">
        <v>7</v>
      </c>
      <c r="N54" s="36" t="s">
        <v>56</v>
      </c>
      <c r="O54" s="89" t="s">
        <v>421</v>
      </c>
      <c r="P54" s="37" t="s">
        <v>230</v>
      </c>
      <c r="Q54" s="38" t="s">
        <v>230</v>
      </c>
      <c r="R54" s="54" t="s">
        <v>230</v>
      </c>
      <c r="S54" s="36"/>
      <c r="T54" s="491"/>
      <c r="U54" s="491"/>
      <c r="V54" s="491"/>
      <c r="W54" s="83"/>
      <c r="X54" s="83"/>
      <c r="Y54" s="250" t="s">
        <v>628</v>
      </c>
      <c r="Z54" s="259">
        <f t="shared" si="3"/>
        <v>0</v>
      </c>
      <c r="AA54" s="260"/>
      <c r="AB54" s="260"/>
      <c r="AC54" s="260"/>
      <c r="AD54" s="260"/>
      <c r="AE54" s="258"/>
      <c r="AF54" s="258"/>
      <c r="AG54" s="258"/>
      <c r="AH54" s="258"/>
      <c r="AI54" s="258"/>
      <c r="AJ54" s="258"/>
    </row>
    <row r="55" spans="1:36" customFormat="1" x14ac:dyDescent="0.3">
      <c r="A55" s="110" t="s">
        <v>144</v>
      </c>
      <c r="B55" s="99" t="s">
        <v>189</v>
      </c>
      <c r="C55" s="100"/>
      <c r="D55" s="117"/>
      <c r="E55" s="117"/>
      <c r="F55" s="24"/>
      <c r="G55" s="24"/>
      <c r="H55" s="109" t="b">
        <f>IF(C55&lt;&gt;"",'CBL Score Standard'!$D111,IF(D55&lt;&gt;"",SUM('CBL Score Standard'!$D111:$E111),IF(E55&lt;&gt;"",SUM('CBL Score Standard'!$D111:$F111),IF(F55&lt;&gt;"",SUM('CBL Score Standard'!$D111:$G111),IF(G55&lt;&gt;"",SUM('CBL Score Standard'!$D111:$H111,0))))))</f>
        <v>0</v>
      </c>
      <c r="K55" s="339"/>
      <c r="L55" s="339"/>
      <c r="M55" s="104" t="s">
        <v>7</v>
      </c>
      <c r="N55" s="36" t="s">
        <v>54</v>
      </c>
      <c r="O55" s="89" t="s">
        <v>231</v>
      </c>
      <c r="P55" s="47">
        <v>43610</v>
      </c>
      <c r="Q55" s="39" t="s">
        <v>164</v>
      </c>
      <c r="R55" s="45" t="s">
        <v>165</v>
      </c>
      <c r="S55" s="36"/>
      <c r="T55" s="491"/>
      <c r="U55" s="491"/>
      <c r="V55" s="491"/>
      <c r="W55" s="83"/>
      <c r="X55" s="83"/>
      <c r="Y55" s="49" t="s">
        <v>232</v>
      </c>
      <c r="Z55" s="259">
        <f t="shared" si="3"/>
        <v>0</v>
      </c>
      <c r="AA55" s="260"/>
      <c r="AB55" s="260"/>
      <c r="AC55" s="260"/>
      <c r="AD55" s="260"/>
      <c r="AE55" s="258"/>
      <c r="AF55" s="258"/>
      <c r="AG55" s="258"/>
      <c r="AH55" s="258"/>
      <c r="AI55" s="258"/>
      <c r="AJ55" s="258"/>
    </row>
    <row r="56" spans="1:36" customFormat="1" x14ac:dyDescent="0.3">
      <c r="A56" s="110" t="s">
        <v>144</v>
      </c>
      <c r="B56" s="99" t="s">
        <v>190</v>
      </c>
      <c r="C56" s="100"/>
      <c r="D56" s="117"/>
      <c r="E56" s="117"/>
      <c r="F56" s="24"/>
      <c r="G56" s="24"/>
      <c r="H56" s="109" t="b">
        <f>IF(C56&lt;&gt;"",'CBL Score Standard'!$D112,IF(D56&lt;&gt;"",SUM('CBL Score Standard'!$D112:$E112),IF(E56&lt;&gt;"",SUM('CBL Score Standard'!$D112:$F112),IF(F56&lt;&gt;"",SUM('CBL Score Standard'!$D112:$G112),IF(G56&lt;&gt;"",SUM('CBL Score Standard'!$D112:$H112,0))))))</f>
        <v>0</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t="s">
        <v>77</v>
      </c>
      <c r="E57" s="24"/>
      <c r="F57" s="24"/>
      <c r="G57" s="24"/>
      <c r="H57" s="109">
        <f>IF(C57&lt;&gt;"",'CBL Score Standard'!$D113,IF(D57&lt;&gt;"",SUM('CBL Score Standard'!$D113:$E113),IF(E57&lt;&gt;"",SUM('CBL Score Standard'!$D113:$F113),IF(F57&lt;&gt;"",SUM('CBL Score Standard'!$D113:$G113),IF(G57&lt;&gt;"",SUM('CBL Score Standard'!$D113:$H113,0))))))</f>
        <v>2.3809523809523808E-2</v>
      </c>
      <c r="K57" s="1173" t="s">
        <v>233</v>
      </c>
      <c r="L57" s="1174"/>
      <c r="M57" s="1174"/>
      <c r="N57" s="1174"/>
      <c r="O57" s="1174"/>
      <c r="P57" s="1174"/>
      <c r="Q57" s="1174"/>
      <c r="R57" s="1174"/>
      <c r="S57" s="1174"/>
      <c r="T57" s="1174"/>
      <c r="U57" s="1174"/>
      <c r="V57" s="1174"/>
      <c r="W57" s="1174"/>
      <c r="X57" s="1174"/>
      <c r="Y57" s="1174"/>
      <c r="Z57" s="263"/>
      <c r="AA57" s="330"/>
      <c r="AB57" s="330"/>
      <c r="AC57" s="330"/>
      <c r="AD57" s="330"/>
      <c r="AE57" s="330"/>
      <c r="AF57" s="330"/>
      <c r="AG57" s="330"/>
      <c r="AH57" s="330"/>
      <c r="AI57" s="330"/>
      <c r="AJ57" s="330"/>
    </row>
    <row r="58" spans="1:36" ht="27.6" x14ac:dyDescent="0.3">
      <c r="A58" s="110" t="s">
        <v>55</v>
      </c>
      <c r="B58" s="99" t="s">
        <v>419</v>
      </c>
      <c r="C58" s="100"/>
      <c r="D58" s="100" t="s">
        <v>77</v>
      </c>
      <c r="E58" s="117"/>
      <c r="F58" s="24"/>
      <c r="G58" s="24"/>
      <c r="H58" s="109">
        <f>IF(C58&lt;&gt;"",'CBL Score Standard'!$D114,IF(D58&lt;&gt;"",SUM('CBL Score Standard'!$D114:$E114),IF(E58&lt;&gt;"",SUM('CBL Score Standard'!$D114:$F114),IF(F58&lt;&gt;"",SUM('CBL Score Standard'!$D114:$G114),IF(G58&lt;&gt;"",SUM('CBL Score Standard'!$D114:$H114,0))))))</f>
        <v>0</v>
      </c>
      <c r="K58" s="336" t="s">
        <v>133</v>
      </c>
      <c r="L58" s="336" t="s">
        <v>91</v>
      </c>
      <c r="M58" s="1182" t="s">
        <v>75</v>
      </c>
      <c r="N58" s="1184" t="s">
        <v>134</v>
      </c>
      <c r="O58" s="332" t="s">
        <v>135</v>
      </c>
      <c r="P58" s="336" t="s">
        <v>136</v>
      </c>
      <c r="Q58" s="336" t="s">
        <v>137</v>
      </c>
      <c r="R58" s="336" t="s">
        <v>138</v>
      </c>
      <c r="S58" s="341" t="s">
        <v>139</v>
      </c>
      <c r="T58" s="333" t="s">
        <v>344</v>
      </c>
      <c r="U58" s="333" t="s">
        <v>342</v>
      </c>
      <c r="V58" s="333" t="s">
        <v>343</v>
      </c>
      <c r="W58" s="333" t="s">
        <v>375</v>
      </c>
      <c r="X58" s="333" t="s">
        <v>376</v>
      </c>
      <c r="Y58" s="336"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t="s">
        <v>77</v>
      </c>
      <c r="D59" s="100"/>
      <c r="E59" s="117"/>
      <c r="F59" s="24"/>
      <c r="G59" s="24"/>
      <c r="H59" s="109">
        <f>IF(C59&lt;&gt;"",'CBL Score Standard'!$D115,IF(D59&lt;&gt;"",SUM('CBL Score Standard'!$D115:$E115),IF(E59&lt;&gt;"",SUM('CBL Score Standard'!$D115:$F115),IF(F59&lt;&gt;"",SUM('CBL Score Standard'!$D115:$G115),IF(G59&lt;&gt;"",SUM('CBL Score Standard'!$D115:$H115,0))))))</f>
        <v>0</v>
      </c>
      <c r="K59" s="335"/>
      <c r="L59" s="335"/>
      <c r="M59" s="1183"/>
      <c r="N59" s="1185"/>
      <c r="O59" s="331"/>
      <c r="P59" s="35" t="s">
        <v>141</v>
      </c>
      <c r="Q59" s="335"/>
      <c r="R59" s="335"/>
      <c r="S59" s="340"/>
      <c r="T59" s="333"/>
      <c r="U59" s="333"/>
      <c r="V59" s="333"/>
      <c r="W59" s="333"/>
      <c r="X59" s="333"/>
      <c r="Y59" s="335"/>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t="s">
        <v>77</v>
      </c>
      <c r="D60" s="100"/>
      <c r="E60" s="100"/>
      <c r="F60" s="24"/>
      <c r="G60" s="24"/>
      <c r="H60" s="109">
        <f>IF(C60&lt;&gt;"",'CBL Score Standard'!$D116,IF(D60&lt;&gt;"",SUM('CBL Score Standard'!$D116:$E116),IF(E60&lt;&gt;"",SUM('CBL Score Standard'!$D116:$F116),IF(F60&lt;&gt;"",SUM('CBL Score Standard'!$D116:$G116),IF(G60&lt;&gt;"",SUM('CBL Score Standard'!$D116:$H116,0))))))</f>
        <v>0</v>
      </c>
      <c r="K60" s="337" t="s">
        <v>142</v>
      </c>
      <c r="L60" s="337" t="s">
        <v>143</v>
      </c>
      <c r="M60" s="104" t="s">
        <v>8</v>
      </c>
      <c r="N60" s="57" t="s">
        <v>2</v>
      </c>
      <c r="O60" s="38" t="s">
        <v>234</v>
      </c>
      <c r="P60" s="58"/>
      <c r="Q60" s="56"/>
      <c r="R60" s="59"/>
      <c r="S60" s="36"/>
      <c r="T60" s="83"/>
      <c r="U60" s="83"/>
      <c r="V60" s="83" t="str">
        <f t="shared" ref="V60:V67" si="4">IF(AND(W60="Y",X60="Y"),"Passed",IF(T60="M","Passed", ""))</f>
        <v/>
      </c>
      <c r="W60" s="83"/>
      <c r="X60" s="83"/>
      <c r="Y60" s="55"/>
      <c r="Z60" s="259">
        <f t="shared" ref="Z60:Z67" si="5">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338"/>
      <c r="L61" s="338"/>
      <c r="M61" s="104" t="s">
        <v>8</v>
      </c>
      <c r="N61" s="57" t="s">
        <v>63</v>
      </c>
      <c r="O61" s="38" t="s">
        <v>236</v>
      </c>
      <c r="P61" s="58"/>
      <c r="Q61" s="56"/>
      <c r="R61" s="59"/>
      <c r="S61" s="36"/>
      <c r="T61" s="83"/>
      <c r="U61" s="83"/>
      <c r="V61" s="83" t="str">
        <f t="shared" si="4"/>
        <v/>
      </c>
      <c r="W61" s="83"/>
      <c r="X61" s="83"/>
      <c r="Y61" s="55"/>
      <c r="Z61" s="259">
        <f t="shared" si="5"/>
        <v>0</v>
      </c>
      <c r="AA61" s="260"/>
      <c r="AB61" s="260"/>
      <c r="AC61" s="260"/>
      <c r="AD61" s="260"/>
      <c r="AE61" s="258"/>
      <c r="AF61" s="258"/>
      <c r="AG61" s="258"/>
      <c r="AH61" s="258"/>
      <c r="AI61" s="258"/>
      <c r="AJ61" s="258"/>
    </row>
    <row r="62" spans="1:36" x14ac:dyDescent="0.3">
      <c r="A62" s="110" t="s">
        <v>56</v>
      </c>
      <c r="B62" s="99" t="s">
        <v>67</v>
      </c>
      <c r="C62" s="100"/>
      <c r="D62" s="100" t="s">
        <v>77</v>
      </c>
      <c r="E62" s="24"/>
      <c r="F62" s="24"/>
      <c r="G62" s="24"/>
      <c r="H62" s="109">
        <f>IF(C62&lt;&gt;"",'CBL Score Standard'!$D118,IF(D62&lt;&gt;"",SUM('CBL Score Standard'!$D118:$E118),IF(E62&lt;&gt;"",SUM('CBL Score Standard'!$D118:$F118),IF(F62&lt;&gt;"",SUM('CBL Score Standard'!$D118:$G118),IF(G62&lt;&gt;"",SUM('CBL Score Standard'!$D118:$H118,0))))))</f>
        <v>0</v>
      </c>
      <c r="K62" s="338"/>
      <c r="L62" s="338"/>
      <c r="M62" s="104" t="s">
        <v>8</v>
      </c>
      <c r="N62" s="36" t="s">
        <v>56</v>
      </c>
      <c r="O62" s="38" t="s">
        <v>237</v>
      </c>
      <c r="P62" s="58"/>
      <c r="Q62" s="56"/>
      <c r="R62" s="59"/>
      <c r="S62" s="36"/>
      <c r="T62" s="83"/>
      <c r="U62" s="83"/>
      <c r="V62" s="83" t="str">
        <f t="shared" si="4"/>
        <v/>
      </c>
      <c r="W62" s="83"/>
      <c r="X62" s="83"/>
      <c r="Y62" s="55"/>
      <c r="Z62" s="259">
        <f t="shared" si="5"/>
        <v>0</v>
      </c>
      <c r="AA62" s="260"/>
      <c r="AB62" s="260"/>
      <c r="AC62" s="260"/>
      <c r="AD62" s="260"/>
      <c r="AE62" s="258"/>
      <c r="AF62" s="258"/>
      <c r="AG62" s="258"/>
      <c r="AH62" s="258"/>
      <c r="AI62" s="258"/>
      <c r="AJ62" s="258"/>
    </row>
    <row r="63" spans="1:36" ht="12.75" customHeight="1" thickBot="1" x14ac:dyDescent="0.35">
      <c r="A63" s="111" t="s">
        <v>55</v>
      </c>
      <c r="B63" s="99" t="s">
        <v>1</v>
      </c>
      <c r="C63" s="100"/>
      <c r="D63" s="100" t="s">
        <v>77</v>
      </c>
      <c r="E63" s="24"/>
      <c r="F63" s="24"/>
      <c r="G63" s="24"/>
      <c r="H63" s="109">
        <f>IF(C63&lt;&gt;"",'CBL Score Standard'!$D119,IF(D63&lt;&gt;"",SUM('CBL Score Standard'!$D119:$E119),IF(E63&lt;&gt;"",SUM('CBL Score Standard'!$D119:$F119),IF(F63&lt;&gt;"",SUM('CBL Score Standard'!$D119:$G119),IF(G63&lt;&gt;"",SUM('CBL Score Standard'!$D119:$H119,0))))))</f>
        <v>0</v>
      </c>
      <c r="K63" s="338"/>
      <c r="L63" s="338"/>
      <c r="M63" s="104" t="s">
        <v>8</v>
      </c>
      <c r="N63" s="36" t="s">
        <v>55</v>
      </c>
      <c r="O63" s="38" t="s">
        <v>238</v>
      </c>
      <c r="P63" s="58"/>
      <c r="Q63" s="56"/>
      <c r="R63" s="59"/>
      <c r="S63" s="36"/>
      <c r="T63" s="83"/>
      <c r="U63" s="83"/>
      <c r="V63" s="83" t="str">
        <f t="shared" si="4"/>
        <v/>
      </c>
      <c r="W63" s="83"/>
      <c r="X63" s="83"/>
      <c r="Y63" s="55"/>
      <c r="Z63" s="259">
        <f t="shared" si="5"/>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0.95021645021645018</v>
      </c>
      <c r="K64" s="338"/>
      <c r="L64" s="338"/>
      <c r="M64" s="104" t="s">
        <v>8</v>
      </c>
      <c r="N64" s="57" t="s">
        <v>53</v>
      </c>
      <c r="O64" s="38" t="s">
        <v>239</v>
      </c>
      <c r="P64" s="58"/>
      <c r="Q64" s="56"/>
      <c r="R64" s="59"/>
      <c r="S64" s="36"/>
      <c r="T64" s="83"/>
      <c r="U64" s="83"/>
      <c r="V64" s="83" t="str">
        <f t="shared" si="4"/>
        <v/>
      </c>
      <c r="W64" s="83"/>
      <c r="X64" s="83"/>
      <c r="Y64" s="55"/>
      <c r="Z64" s="259">
        <f t="shared" si="5"/>
        <v>0</v>
      </c>
      <c r="AA64" s="260"/>
      <c r="AB64" s="260"/>
      <c r="AC64" s="260"/>
      <c r="AD64" s="260"/>
      <c r="AE64" s="258"/>
      <c r="AF64" s="258"/>
      <c r="AG64" s="258"/>
      <c r="AH64" s="258"/>
      <c r="AI64" s="258"/>
      <c r="AJ64" s="258"/>
    </row>
    <row r="65" spans="1:36" ht="28.2" thickBot="1" x14ac:dyDescent="0.35">
      <c r="A65" s="112" t="s">
        <v>83</v>
      </c>
      <c r="B65" s="113"/>
      <c r="C65" s="134">
        <v>1</v>
      </c>
      <c r="D65" s="134">
        <v>0.68421052631578949</v>
      </c>
      <c r="E65" s="134">
        <v>0</v>
      </c>
      <c r="F65" s="134">
        <v>0</v>
      </c>
      <c r="G65" s="134">
        <v>0</v>
      </c>
      <c r="H65" s="114">
        <v>0</v>
      </c>
      <c r="K65" s="338"/>
      <c r="L65" s="338"/>
      <c r="M65" s="104" t="s">
        <v>8</v>
      </c>
      <c r="N65" s="57" t="s">
        <v>59</v>
      </c>
      <c r="O65" s="38" t="s">
        <v>240</v>
      </c>
      <c r="P65" s="58"/>
      <c r="Q65" s="56"/>
      <c r="R65" s="59"/>
      <c r="S65" s="36"/>
      <c r="T65" s="83"/>
      <c r="U65" s="83"/>
      <c r="V65" s="83" t="str">
        <f t="shared" si="4"/>
        <v/>
      </c>
      <c r="W65" s="83"/>
      <c r="X65" s="83"/>
      <c r="Y65" s="55"/>
      <c r="Z65" s="259">
        <f t="shared" si="5"/>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1</v>
      </c>
      <c r="K66" s="338"/>
      <c r="L66" s="338"/>
      <c r="M66" s="104" t="s">
        <v>8</v>
      </c>
      <c r="N66" s="57" t="s">
        <v>55</v>
      </c>
      <c r="O66" s="38" t="s">
        <v>515</v>
      </c>
      <c r="P66" s="58"/>
      <c r="Q66" s="56"/>
      <c r="R66" s="59"/>
      <c r="S66" s="36" t="s">
        <v>648</v>
      </c>
      <c r="T66" s="83"/>
      <c r="U66" s="1134">
        <v>44042.458333333336</v>
      </c>
      <c r="V66" s="83" t="s">
        <v>374</v>
      </c>
      <c r="W66" s="83"/>
      <c r="X66" s="83"/>
      <c r="Y66" s="55"/>
      <c r="Z66" s="259">
        <f t="shared" si="5"/>
        <v>0</v>
      </c>
      <c r="AA66" s="260"/>
      <c r="AB66" s="260"/>
      <c r="AC66" s="260"/>
      <c r="AD66" s="260"/>
      <c r="AE66" s="258"/>
      <c r="AF66" s="258"/>
      <c r="AG66" s="258"/>
      <c r="AH66" s="258"/>
      <c r="AI66" s="258"/>
      <c r="AJ66" s="258"/>
    </row>
    <row r="67" spans="1:36" x14ac:dyDescent="0.3">
      <c r="C67" s="135"/>
      <c r="D67" s="135"/>
      <c r="E67" s="135"/>
      <c r="F67" s="135"/>
      <c r="G67" s="135"/>
      <c r="K67" s="339"/>
      <c r="L67" s="339"/>
      <c r="M67" s="104" t="s">
        <v>8</v>
      </c>
      <c r="N67" s="57" t="s">
        <v>149</v>
      </c>
      <c r="O67" s="38" t="s">
        <v>370</v>
      </c>
      <c r="P67" s="51" t="s">
        <v>145</v>
      </c>
      <c r="Q67" s="39" t="s">
        <v>217</v>
      </c>
      <c r="R67" s="45" t="s">
        <v>241</v>
      </c>
      <c r="S67" s="36"/>
      <c r="T67" s="83"/>
      <c r="U67" s="83"/>
      <c r="V67" s="83" t="str">
        <f t="shared" si="4"/>
        <v/>
      </c>
      <c r="W67" s="83"/>
      <c r="X67" s="83"/>
      <c r="Y67" s="46" t="s">
        <v>242</v>
      </c>
      <c r="Z67" s="259">
        <f t="shared" si="5"/>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73" t="s">
        <v>243</v>
      </c>
      <c r="L69" s="1174"/>
      <c r="M69" s="1174"/>
      <c r="N69" s="1174"/>
      <c r="O69" s="1174"/>
      <c r="P69" s="1174"/>
      <c r="Q69" s="1174"/>
      <c r="R69" s="1174"/>
      <c r="S69" s="1174"/>
      <c r="T69" s="1174"/>
      <c r="U69" s="1174"/>
      <c r="V69" s="1174"/>
      <c r="W69" s="1174"/>
      <c r="X69" s="1174"/>
      <c r="Y69" s="1174"/>
      <c r="Z69" s="263"/>
      <c r="AA69" s="330"/>
      <c r="AB69" s="330"/>
      <c r="AC69" s="330"/>
      <c r="AD69" s="330"/>
      <c r="AE69" s="330"/>
      <c r="AF69" s="330"/>
      <c r="AG69" s="330"/>
      <c r="AH69" s="330"/>
      <c r="AI69" s="330"/>
      <c r="AJ69" s="330"/>
    </row>
    <row r="70" spans="1:36" ht="27.6" x14ac:dyDescent="0.3">
      <c r="C70" s="135"/>
      <c r="D70" s="135"/>
      <c r="E70" s="135"/>
      <c r="F70" s="135"/>
      <c r="G70" s="135"/>
      <c r="K70" s="336" t="s">
        <v>133</v>
      </c>
      <c r="L70" s="336" t="s">
        <v>91</v>
      </c>
      <c r="M70" s="1182" t="s">
        <v>75</v>
      </c>
      <c r="N70" s="1184" t="s">
        <v>134</v>
      </c>
      <c r="O70" s="332" t="s">
        <v>135</v>
      </c>
      <c r="P70" s="336" t="s">
        <v>136</v>
      </c>
      <c r="Q70" s="336" t="s">
        <v>137</v>
      </c>
      <c r="R70" s="336" t="s">
        <v>138</v>
      </c>
      <c r="S70" s="341" t="s">
        <v>139</v>
      </c>
      <c r="T70" s="333" t="s">
        <v>344</v>
      </c>
      <c r="U70" s="333" t="s">
        <v>342</v>
      </c>
      <c r="V70" s="333" t="s">
        <v>343</v>
      </c>
      <c r="W70" s="333" t="s">
        <v>375</v>
      </c>
      <c r="X70" s="333" t="s">
        <v>379</v>
      </c>
      <c r="Y70" s="336"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335"/>
      <c r="L71" s="335"/>
      <c r="M71" s="1183"/>
      <c r="N71" s="1185"/>
      <c r="O71" s="331"/>
      <c r="P71" s="35" t="s">
        <v>141</v>
      </c>
      <c r="Q71" s="335"/>
      <c r="R71" s="335"/>
      <c r="S71" s="340"/>
      <c r="T71" s="333"/>
      <c r="U71" s="333"/>
      <c r="V71" s="333"/>
      <c r="W71" s="333"/>
      <c r="X71" s="333"/>
      <c r="Y71" s="335"/>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c r="T72" s="83"/>
      <c r="U72" s="83"/>
      <c r="V72" s="83" t="str">
        <f>IF(AND(W72="Y",X72="Y"),"Passed",IF(T72="M","Passed", ""))</f>
        <v/>
      </c>
      <c r="W72" s="83"/>
      <c r="X72" s="83"/>
      <c r="Y72" s="63"/>
      <c r="Z72" s="259">
        <f t="shared" ref="Z72:Z75" si="6">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36"/>
      <c r="T73" s="83"/>
      <c r="U73" s="83"/>
      <c r="V73" s="83" t="str">
        <f>IF(AND(W73="Y",X73="Y"),"Passed",IF(T73="M","Passed", ""))</f>
        <v/>
      </c>
      <c r="W73" s="83"/>
      <c r="X73" s="83"/>
      <c r="Y73" s="63"/>
      <c r="Z73" s="259">
        <f t="shared" si="6"/>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36"/>
      <c r="T74" s="83"/>
      <c r="U74" s="83"/>
      <c r="V74" s="83" t="str">
        <f>IF(AND(W74="Y",X74="Y"),"Passed",IF(T74="M","Passed", ""))</f>
        <v/>
      </c>
      <c r="W74" s="83"/>
      <c r="X74" s="83"/>
      <c r="Y74" s="63"/>
      <c r="Z74" s="259">
        <f t="shared" si="6"/>
        <v>0</v>
      </c>
      <c r="AA74" s="260"/>
      <c r="AB74" s="260"/>
      <c r="AC74" s="260"/>
      <c r="AD74" s="260"/>
      <c r="AE74" s="258"/>
      <c r="AF74" s="258"/>
      <c r="AG74" s="258"/>
      <c r="AH74" s="258"/>
      <c r="AI74" s="258"/>
      <c r="AJ74" s="258"/>
    </row>
    <row r="75" spans="1:36" ht="12.75" customHeight="1" x14ac:dyDescent="0.3">
      <c r="C75" s="135"/>
      <c r="D75" s="135"/>
      <c r="E75" s="135"/>
      <c r="F75" s="135"/>
      <c r="G75" s="135"/>
      <c r="K75" s="339"/>
      <c r="L75" s="339"/>
      <c r="M75" s="104" t="s">
        <v>9</v>
      </c>
      <c r="N75" s="57" t="s">
        <v>3</v>
      </c>
      <c r="O75" s="38" t="s">
        <v>246</v>
      </c>
      <c r="P75" s="60"/>
      <c r="Q75" s="61"/>
      <c r="R75" s="62"/>
      <c r="S75" s="36"/>
      <c r="T75" s="83"/>
      <c r="U75" s="83"/>
      <c r="V75" s="83" t="str">
        <f>IF(AND(W75="Y",X75="Y"),"Passed",IF(T75="M","Passed", ""))</f>
        <v/>
      </c>
      <c r="W75" s="83"/>
      <c r="X75" s="83"/>
      <c r="Y75" s="63"/>
      <c r="Z75" s="259">
        <f t="shared" si="6"/>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7:AN66"/>
  <customSheetViews>
    <customSheetView guid="{3F51B73C-8999-4BDD-B7BB-CFA8C5D5F118}" scale="85" showGridLines="0" fitToPage="1" topLeftCell="B1">
      <selection activeCell="K1" sqref="K1:AN1048576"/>
      <pageMargins left="0.25" right="0" top="0.25" bottom="0.25" header="0.3" footer="0"/>
      <pageSetup scale="30" fitToHeight="0" orientation="landscape" r:id="rId1"/>
    </customSheetView>
    <customSheetView guid="{040B64FF-F135-4C7F-9498-A8399C10673D}" scale="85" showGridLines="0" fitToPage="1" topLeftCell="B1">
      <selection activeCell="K1" sqref="K1:AN1048576"/>
      <pageMargins left="0.25" right="0" top="0.25" bottom="0.25" header="0.3" footer="0"/>
      <pageSetup scale="30" fitToHeight="0" orientation="landscape" r:id="rId2"/>
    </customSheetView>
    <customSheetView guid="{6D9FC8F7-6352-4BF1-890A-27BF36FADC03}" scale="85" showGridLines="0" fitToPage="1" topLeftCell="B1">
      <selection activeCell="K1" sqref="K1:AN1048576"/>
      <pageMargins left="0.25" right="0" top="0.25" bottom="0.25" header="0.3" footer="0"/>
      <pageSetup scale="30" fitToHeight="0" orientation="landscape" r:id="rId3"/>
    </customSheetView>
  </customSheetViews>
  <mergeCells count="48">
    <mergeCell ref="AI70:AJ70"/>
    <mergeCell ref="AI38:AJ38"/>
    <mergeCell ref="Z58:Z59"/>
    <mergeCell ref="AA58:AB58"/>
    <mergeCell ref="AC58:AD58"/>
    <mergeCell ref="AE58:AF58"/>
    <mergeCell ref="AG58:AH58"/>
    <mergeCell ref="AI58:AJ58"/>
    <mergeCell ref="Z38:Z39"/>
    <mergeCell ref="AA38:AB38"/>
    <mergeCell ref="AC38:AD38"/>
    <mergeCell ref="AE38:AF38"/>
    <mergeCell ref="AG38:AH38"/>
    <mergeCell ref="AE70:AF70"/>
    <mergeCell ref="AG70:AH70"/>
    <mergeCell ref="AI2:AJ2"/>
    <mergeCell ref="Z17:Z18"/>
    <mergeCell ref="AA17:AB17"/>
    <mergeCell ref="AC17:AD17"/>
    <mergeCell ref="AE17:AF17"/>
    <mergeCell ref="AG17:AH17"/>
    <mergeCell ref="AI17:AJ17"/>
    <mergeCell ref="Z2:Z3"/>
    <mergeCell ref="AA2:AB2"/>
    <mergeCell ref="AC2:AD2"/>
    <mergeCell ref="AE2:AF2"/>
    <mergeCell ref="AG2:AH2"/>
    <mergeCell ref="A64:G64"/>
    <mergeCell ref="A66:G66"/>
    <mergeCell ref="K69:Y69"/>
    <mergeCell ref="M70:M71"/>
    <mergeCell ref="N70:N71"/>
    <mergeCell ref="A1:H1"/>
    <mergeCell ref="K1:Y1"/>
    <mergeCell ref="M2:M3"/>
    <mergeCell ref="N2:N3"/>
    <mergeCell ref="K16:Y16"/>
    <mergeCell ref="M17:M18"/>
    <mergeCell ref="N17:N18"/>
    <mergeCell ref="Z70:Z71"/>
    <mergeCell ref="AA70:AB70"/>
    <mergeCell ref="AC70:AD70"/>
    <mergeCell ref="K37:Y37"/>
    <mergeCell ref="M38:M39"/>
    <mergeCell ref="N38:N39"/>
    <mergeCell ref="K57:Y57"/>
    <mergeCell ref="M58:M59"/>
    <mergeCell ref="N58:N59"/>
  </mergeCells>
  <conditionalFormatting sqref="C7:H7">
    <cfRule type="containsText" dxfId="1308" priority="37" operator="containsText" text="N/A">
      <formula>NOT(ISERROR(SEARCH("N/A",C7)))</formula>
    </cfRule>
    <cfRule type="containsText" dxfId="1307" priority="38" operator="containsText" text="Blank">
      <formula>NOT(ISERROR(SEARCH("Blank",C7)))</formula>
    </cfRule>
    <cfRule type="containsText" dxfId="1306" priority="39" operator="containsText" text="M">
      <formula>NOT(ISERROR(SEARCH("M",C7)))</formula>
    </cfRule>
  </conditionalFormatting>
  <conditionalFormatting sqref="E13">
    <cfRule type="containsText" dxfId="1305" priority="15" operator="containsText" text="N/A">
      <formula>NOT(ISERROR(SEARCH("N/A",E13)))</formula>
    </cfRule>
    <cfRule type="containsText" dxfId="1304" priority="16" operator="containsText" text="O">
      <formula>NOT(ISERROR(SEARCH("O",E13)))</formula>
    </cfRule>
    <cfRule type="containsText" dxfId="1303" priority="17" operator="containsText" text="M">
      <formula>NOT(ISERROR(SEARCH("M",E13)))</formula>
    </cfRule>
  </conditionalFormatting>
  <conditionalFormatting sqref="C46:G46">
    <cfRule type="containsText" dxfId="1302" priority="24" operator="containsText" text="O">
      <formula>NOT(ISERROR(SEARCH("O",C46)))</formula>
    </cfRule>
  </conditionalFormatting>
  <conditionalFormatting sqref="C46:G46">
    <cfRule type="containsText" dxfId="1301" priority="21" operator="containsText" text="N/A">
      <formula>NOT(ISERROR(SEARCH("N/A",C46)))</formula>
    </cfRule>
    <cfRule type="containsText" dxfId="1300" priority="22" operator="containsText" text="Blank">
      <formula>NOT(ISERROR(SEARCH("Blank",C46)))</formula>
    </cfRule>
    <cfRule type="containsText" dxfId="1299" priority="23" operator="containsText" text="M">
      <formula>NOT(ISERROR(SEARCH("M",C46)))</formula>
    </cfRule>
  </conditionalFormatting>
  <conditionalFormatting sqref="E12">
    <cfRule type="containsText" dxfId="1298" priority="18" operator="containsText" text="N/A">
      <formula>NOT(ISERROR(SEARCH("N/A",E12)))</formula>
    </cfRule>
    <cfRule type="containsText" dxfId="1297" priority="19" operator="containsText" text="O">
      <formula>NOT(ISERROR(SEARCH("O",E12)))</formula>
    </cfRule>
    <cfRule type="containsText" dxfId="1296" priority="20" operator="containsText" text="M">
      <formula>NOT(ISERROR(SEARCH("M",E12)))</formula>
    </cfRule>
  </conditionalFormatting>
  <conditionalFormatting sqref="Z4 Z51:Z55 Z40:Z43 Z45:Z49 Z19:Z35">
    <cfRule type="cellIs" dxfId="1295" priority="6" operator="greaterThan">
      <formula>0</formula>
    </cfRule>
  </conditionalFormatting>
  <conditionalFormatting sqref="Z5:Z14">
    <cfRule type="cellIs" dxfId="1294" priority="5" operator="greaterThan">
      <formula>0</formula>
    </cfRule>
  </conditionalFormatting>
  <conditionalFormatting sqref="Z60:Z67">
    <cfRule type="cellIs" dxfId="1293" priority="4" operator="greaterThan">
      <formula>0</formula>
    </cfRule>
  </conditionalFormatting>
  <conditionalFormatting sqref="Z72:Z75">
    <cfRule type="cellIs" dxfId="1292" priority="3" operator="greaterThan">
      <formula>0</formula>
    </cfRule>
  </conditionalFormatting>
  <conditionalFormatting sqref="Z50">
    <cfRule type="cellIs" dxfId="1291" priority="2" operator="greaterThan">
      <formula>0</formula>
    </cfRule>
  </conditionalFormatting>
  <conditionalFormatting sqref="Z44">
    <cfRule type="cellIs" dxfId="1290" priority="1" operator="greaterThan">
      <formula>0</formula>
    </cfRule>
  </conditionalFormatting>
  <dataValidations count="3">
    <dataValidation type="list" allowBlank="1" showInputMessage="1" showErrorMessage="1" sqref="X4:X10 X33 X19 X21 X12 W1:W79">
      <formula1>"Y, N"</formula1>
    </dataValidation>
    <dataValidation type="list" allowBlank="1" showInputMessage="1" showErrorMessage="1" sqref="T70:T79 T58:T68 T2:T15 T38:T56 T17:T36">
      <formula1>"M, O, N/A"</formula1>
    </dataValidation>
    <dataValidation type="list" allowBlank="1" showInputMessage="1" showErrorMessage="1" sqref="V58:V68 V70:V79 V2:V15 V38:V56 V17:V36">
      <formula1>"Passed, Failed, N/A"</formula1>
    </dataValidation>
  </dataValidations>
  <hyperlinks>
    <hyperlink ref="Y4" r:id="rId4" display="http://collab.lge.com/main/x/gOGHLw"/>
    <hyperlink ref="Y7" r:id="rId5" display="http://collab.lge.com/main/x/AocBNg"/>
    <hyperlink ref="Y8" r:id="rId6"/>
    <hyperlink ref="Y19" r:id="rId7"/>
    <hyperlink ref="Y20" r:id="rId8"/>
    <hyperlink ref="Y22" r:id="rId9"/>
    <hyperlink ref="Y30" r:id="rId10"/>
    <hyperlink ref="Y31" r:id="rId11"/>
    <hyperlink ref="Y34" r:id="rId12"/>
    <hyperlink ref="Y41" r:id="rId13"/>
    <hyperlink ref="Y42" r:id="rId14" display="http://collab.lge.com/main/x/j9smN"/>
    <hyperlink ref="Y43" r:id="rId15"/>
    <hyperlink ref="Y45" r:id="rId16"/>
    <hyperlink ref="Y55" r:id="rId17"/>
    <hyperlink ref="Y35" r:id="rId18"/>
    <hyperlink ref="Y53" r:id="rId19"/>
    <hyperlink ref="Y11" r:id="rId20"/>
    <hyperlink ref="Y44" r:id="rId21"/>
  </hyperlinks>
  <pageMargins left="0.25" right="0" top="0.25" bottom="0.25" header="0.3" footer="0"/>
  <pageSetup scale="30" fitToHeight="0" orientation="landscape" r:id="rId22"/>
  <drawing r:id="rId23"/>
  <legacyDrawing r:id="rId24"/>
  <controls>
    <mc:AlternateContent xmlns:mc="http://schemas.openxmlformats.org/markup-compatibility/2006">
      <mc:Choice Requires="x14">
        <control shapeId="433154" r:id="rId25" name="CommandButton2">
          <controlPr defaultSize="0" autoLine="0" r:id="rId26">
            <anchor moveWithCells="1">
              <from>
                <xdr:col>8</xdr:col>
                <xdr:colOff>121920</xdr:colOff>
                <xdr:row>23</xdr:row>
                <xdr:rowOff>0</xdr:rowOff>
              </from>
              <to>
                <xdr:col>9</xdr:col>
                <xdr:colOff>441960</xdr:colOff>
                <xdr:row>25</xdr:row>
                <xdr:rowOff>106680</xdr:rowOff>
              </to>
            </anchor>
          </controlPr>
        </control>
      </mc:Choice>
      <mc:Fallback>
        <control shapeId="433154" r:id="rId25" name="CommandButton2"/>
      </mc:Fallback>
    </mc:AlternateContent>
    <mc:AlternateContent xmlns:mc="http://schemas.openxmlformats.org/markup-compatibility/2006">
      <mc:Choice Requires="x14">
        <control shapeId="433153" r:id="rId27" name="CommandButton1">
          <controlPr defaultSize="0" autoLine="0" r:id="rId28">
            <anchor moveWithCells="1">
              <from>
                <xdr:col>8</xdr:col>
                <xdr:colOff>114300</xdr:colOff>
                <xdr:row>6</xdr:row>
                <xdr:rowOff>106680</xdr:rowOff>
              </from>
              <to>
                <xdr:col>9</xdr:col>
                <xdr:colOff>403860</xdr:colOff>
                <xdr:row>7</xdr:row>
                <xdr:rowOff>99060</xdr:rowOff>
              </to>
            </anchor>
          </controlPr>
        </control>
      </mc:Choice>
      <mc:Fallback>
        <control shapeId="433153" r:id="rId27" name="CommandButton1"/>
      </mc:Fallback>
    </mc:AlternateContent>
  </controls>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5"/>
  </sheetPr>
  <dimension ref="A1:AN196"/>
  <sheetViews>
    <sheetView showGridLines="0" topLeftCell="A49" zoomScaleNormal="100" workbookViewId="0">
      <selection activeCell="V74" sqref="V74"/>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hidden="1" customWidth="1"/>
    <col min="18" max="18" width="26.109375" hidden="1" customWidth="1"/>
    <col min="19" max="19" width="18.109375" hidden="1" customWidth="1"/>
    <col min="20" max="20" width="7.5546875" customWidth="1"/>
    <col min="21" max="21" width="11" customWidth="1"/>
    <col min="22" max="22" width="10.44140625" bestFit="1" customWidth="1"/>
    <col min="23" max="23" width="12.44140625" customWidth="1"/>
    <col min="24" max="24" width="15.109375" customWidth="1"/>
    <col min="25" max="25" width="36.5546875" bestFit="1" customWidth="1"/>
    <col min="41" max="16384" width="9.109375" style="3"/>
  </cols>
  <sheetData>
    <row r="1" spans="1:36" ht="23.4" x14ac:dyDescent="0.45">
      <c r="A1" s="1188" t="s">
        <v>82</v>
      </c>
      <c r="B1" s="1189"/>
      <c r="C1" s="1189"/>
      <c r="D1" s="1189"/>
      <c r="E1" s="1189"/>
      <c r="F1" s="1189"/>
      <c r="G1" s="1189"/>
      <c r="H1" s="1189"/>
      <c r="K1" s="1193" t="s">
        <v>132</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12.75" customHeight="1" x14ac:dyDescent="0.3">
      <c r="A2" s="98" t="s">
        <v>367</v>
      </c>
      <c r="B2" s="83" t="s">
        <v>270</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191"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42702</v>
      </c>
      <c r="C3" s="125"/>
      <c r="D3" s="3"/>
      <c r="E3" s="3"/>
      <c r="F3" s="3"/>
      <c r="G3" s="3"/>
      <c r="H3" s="3"/>
      <c r="K3" s="1197"/>
      <c r="L3" s="1197"/>
      <c r="M3" s="1183"/>
      <c r="N3" s="1185"/>
      <c r="O3" s="1197"/>
      <c r="P3" s="148" t="s">
        <v>141</v>
      </c>
      <c r="Q3" s="144"/>
      <c r="R3" s="144"/>
      <c r="S3" s="1210"/>
      <c r="T3" s="1191"/>
      <c r="U3" s="1191"/>
      <c r="V3" s="119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3.9506849315068493</v>
      </c>
      <c r="C4" s="3"/>
      <c r="D4" s="3"/>
      <c r="E4" s="3"/>
      <c r="F4" s="3"/>
      <c r="G4" s="3"/>
      <c r="H4" s="3"/>
      <c r="K4" s="337" t="s">
        <v>142</v>
      </c>
      <c r="L4" s="337" t="s">
        <v>143</v>
      </c>
      <c r="M4" s="104" t="s">
        <v>5</v>
      </c>
      <c r="N4" s="93" t="s">
        <v>144</v>
      </c>
      <c r="O4" s="88" t="s">
        <v>372</v>
      </c>
      <c r="P4" s="149" t="s">
        <v>145</v>
      </c>
      <c r="Q4" s="149" t="s">
        <v>146</v>
      </c>
      <c r="R4" s="146" t="s">
        <v>147</v>
      </c>
      <c r="S4" s="76" t="s">
        <v>270</v>
      </c>
      <c r="T4" s="496"/>
      <c r="U4" s="496"/>
      <c r="V4" s="496" t="s">
        <v>374</v>
      </c>
      <c r="W4" s="83" t="s">
        <v>377</v>
      </c>
      <c r="X4" s="83" t="s">
        <v>377</v>
      </c>
      <c r="Y4" s="1227" t="s">
        <v>148</v>
      </c>
      <c r="Z4" s="259">
        <f ca="1">DATEDIF(AA4,AB4,"m")/12+DATEDIF(AC4,AD4,"m")/12+DATEDIF(AE4,AF4,"m")/12+DATEDIF(AG4,AH4,"m")/12+DATEDIF(AI4,AJ4,"m")/12</f>
        <v>3.75</v>
      </c>
      <c r="AA4" s="260">
        <v>42767</v>
      </c>
      <c r="AB4" s="260">
        <f ca="1">TODAY()</f>
        <v>44144</v>
      </c>
      <c r="AC4" s="260"/>
      <c r="AD4" s="260"/>
      <c r="AE4" s="258"/>
      <c r="AF4" s="258"/>
      <c r="AG4" s="258"/>
      <c r="AH4" s="258"/>
      <c r="AI4" s="258"/>
      <c r="AJ4" s="258"/>
    </row>
    <row r="5" spans="1:36" ht="12.75" customHeight="1" x14ac:dyDescent="0.3">
      <c r="A5" s="98" t="s">
        <v>387</v>
      </c>
      <c r="B5" s="124">
        <v>5</v>
      </c>
      <c r="C5" s="126"/>
      <c r="D5" s="3"/>
      <c r="E5" s="3"/>
      <c r="F5" s="3"/>
      <c r="G5" s="3"/>
      <c r="H5" s="3"/>
      <c r="K5" s="338"/>
      <c r="L5" s="338"/>
      <c r="M5" s="104" t="s">
        <v>5</v>
      </c>
      <c r="N5" s="93" t="s">
        <v>144</v>
      </c>
      <c r="O5" s="88" t="s">
        <v>373</v>
      </c>
      <c r="P5" s="150"/>
      <c r="Q5" s="151" t="s">
        <v>150</v>
      </c>
      <c r="R5" s="147" t="s">
        <v>151</v>
      </c>
      <c r="S5" s="76" t="s">
        <v>270</v>
      </c>
      <c r="T5" s="496"/>
      <c r="U5" s="496"/>
      <c r="V5" s="496" t="s">
        <v>374</v>
      </c>
      <c r="W5" s="83" t="s">
        <v>377</v>
      </c>
      <c r="X5" s="83" t="s">
        <v>377</v>
      </c>
      <c r="Y5" s="1228"/>
      <c r="Z5" s="259">
        <f t="shared" ref="Z5:Z14" ca="1" si="0">DATEDIF(AA5,AB5,"m")/12+DATEDIF(AC5,AD5,"m")/12+DATEDIF(AE5,AF5,"m")/12+DATEDIF(AG5,AH5,"m")/12+DATEDIF(AI5,AJ5,"m")/12</f>
        <v>3.75</v>
      </c>
      <c r="AA5" s="260">
        <v>42767</v>
      </c>
      <c r="AB5" s="260">
        <f ca="1">TODAY()</f>
        <v>44144</v>
      </c>
      <c r="AC5" s="260"/>
      <c r="AD5" s="260"/>
      <c r="AE5" s="258"/>
      <c r="AF5" s="258"/>
      <c r="AG5" s="258"/>
      <c r="AH5" s="258"/>
      <c r="AI5" s="258"/>
      <c r="AJ5" s="258"/>
    </row>
    <row r="6" spans="1:36" ht="15" thickBot="1" x14ac:dyDescent="0.35">
      <c r="A6" s="98" t="s">
        <v>388</v>
      </c>
      <c r="B6" s="124">
        <f ca="1">B4+B5</f>
        <v>8.9506849315068493</v>
      </c>
      <c r="C6" s="126"/>
      <c r="K6" s="338"/>
      <c r="L6" s="338"/>
      <c r="M6" s="104" t="s">
        <v>5</v>
      </c>
      <c r="N6" s="38" t="s">
        <v>149</v>
      </c>
      <c r="O6" s="65" t="s">
        <v>149</v>
      </c>
      <c r="P6" s="150"/>
      <c r="Q6" s="152" t="s">
        <v>150</v>
      </c>
      <c r="R6" s="79" t="s">
        <v>151</v>
      </c>
      <c r="S6" s="76" t="s">
        <v>270</v>
      </c>
      <c r="T6" s="496"/>
      <c r="U6" s="496"/>
      <c r="V6" s="496" t="s">
        <v>374</v>
      </c>
      <c r="W6" s="83" t="s">
        <v>377</v>
      </c>
      <c r="X6" s="83" t="s">
        <v>377</v>
      </c>
      <c r="Y6" s="41" t="s">
        <v>152</v>
      </c>
      <c r="Z6" s="259">
        <f t="shared" ca="1" si="0"/>
        <v>3.75</v>
      </c>
      <c r="AA6" s="260">
        <v>42767</v>
      </c>
      <c r="AB6" s="260">
        <f ca="1">TODAY()</f>
        <v>44144</v>
      </c>
      <c r="AC6" s="260"/>
      <c r="AD6" s="260"/>
      <c r="AE6" s="258"/>
      <c r="AF6" s="258"/>
      <c r="AG6" s="258"/>
      <c r="AH6" s="258"/>
      <c r="AI6" s="258"/>
      <c r="AJ6" s="258"/>
    </row>
    <row r="7" spans="1:36" ht="14.4" customHeight="1"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76" t="s">
        <v>270</v>
      </c>
      <c r="T7" s="496"/>
      <c r="U7" s="496"/>
      <c r="V7" s="496" t="s">
        <v>374</v>
      </c>
      <c r="W7" s="83" t="s">
        <v>377</v>
      </c>
      <c r="X7" s="83" t="s">
        <v>377</v>
      </c>
      <c r="Y7" s="342" t="s">
        <v>248</v>
      </c>
      <c r="Z7" s="259">
        <f t="shared" ca="1" si="0"/>
        <v>3.75</v>
      </c>
      <c r="AA7" s="260">
        <v>42767</v>
      </c>
      <c r="AB7" s="260">
        <f ca="1">TODAY()</f>
        <v>44144</v>
      </c>
      <c r="AC7" s="260"/>
      <c r="AD7" s="260"/>
      <c r="AE7" s="258"/>
      <c r="AF7" s="258"/>
      <c r="AG7" s="258"/>
      <c r="AH7" s="258"/>
      <c r="AI7" s="258"/>
      <c r="AJ7" s="258"/>
    </row>
    <row r="8" spans="1:36" ht="27.6" customHeight="1" x14ac:dyDescent="0.3">
      <c r="A8" s="107" t="s">
        <v>56</v>
      </c>
      <c r="B8" s="108" t="s">
        <v>182</v>
      </c>
      <c r="C8" s="100"/>
      <c r="D8" s="24"/>
      <c r="E8" s="24"/>
      <c r="F8" s="24" t="s">
        <v>77</v>
      </c>
      <c r="G8" s="24"/>
      <c r="H8" s="109">
        <f>IF(C8&lt;&gt;"",'CBL Score Standard'!$D64,IF(D8&lt;&gt;"",SUM('CBL Score Standard'!$D64:$E64),IF(E8&lt;&gt;"",SUM('CBL Score Standard'!$D64:$F64),IF(F8&lt;&gt;"",SUM('CBL Score Standard'!$D64:$G64),IF(G8&lt;&gt;"",SUM('CBL Score Standard'!$D64:$H64,0))))))</f>
        <v>9.7467071935157037E-2</v>
      </c>
      <c r="K8" s="338"/>
      <c r="L8" s="338"/>
      <c r="M8" s="104" t="s">
        <v>5</v>
      </c>
      <c r="N8" s="127" t="s">
        <v>144</v>
      </c>
      <c r="O8" s="43" t="s">
        <v>517</v>
      </c>
      <c r="P8" s="150"/>
      <c r="Q8" s="152" t="s">
        <v>153</v>
      </c>
      <c r="R8" s="79" t="s">
        <v>156</v>
      </c>
      <c r="S8" s="76" t="s">
        <v>270</v>
      </c>
      <c r="T8" s="496"/>
      <c r="U8" s="496"/>
      <c r="V8" s="496" t="s">
        <v>374</v>
      </c>
      <c r="W8" s="83" t="s">
        <v>377</v>
      </c>
      <c r="X8" s="83" t="s">
        <v>377</v>
      </c>
      <c r="Y8" s="44" t="s">
        <v>157</v>
      </c>
      <c r="Z8" s="259">
        <f t="shared" ca="1" si="0"/>
        <v>3.75</v>
      </c>
      <c r="AA8" s="260">
        <v>42767</v>
      </c>
      <c r="AB8" s="260">
        <f ca="1">TODAY()</f>
        <v>44144</v>
      </c>
      <c r="AC8" s="260"/>
      <c r="AD8" s="260"/>
      <c r="AE8" s="258"/>
      <c r="AF8" s="258"/>
      <c r="AG8" s="258"/>
      <c r="AH8" s="258"/>
      <c r="AI8" s="258"/>
      <c r="AJ8" s="258"/>
    </row>
    <row r="9" spans="1:36" ht="13.8" customHeight="1" x14ac:dyDescent="0.3">
      <c r="A9" s="110" t="s">
        <v>56</v>
      </c>
      <c r="B9" s="99" t="s">
        <v>427</v>
      </c>
      <c r="C9" s="100"/>
      <c r="D9" s="24"/>
      <c r="E9" s="129" t="s">
        <v>77</v>
      </c>
      <c r="F9" s="24"/>
      <c r="G9" s="24"/>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43" t="s">
        <v>661</v>
      </c>
      <c r="P9" s="150"/>
      <c r="Q9" s="152" t="s">
        <v>155</v>
      </c>
      <c r="R9" s="79" t="s">
        <v>158</v>
      </c>
      <c r="S9" s="76" t="s">
        <v>270</v>
      </c>
      <c r="T9" s="496" t="s">
        <v>72</v>
      </c>
      <c r="U9" s="496"/>
      <c r="V9" s="496"/>
      <c r="W9" s="83" t="s">
        <v>378</v>
      </c>
      <c r="X9" s="83" t="s">
        <v>378</v>
      </c>
      <c r="Y9" s="41" t="s">
        <v>159</v>
      </c>
      <c r="Z9" s="259">
        <f t="shared" si="0"/>
        <v>0</v>
      </c>
      <c r="AA9" s="260"/>
      <c r="AB9" s="260"/>
      <c r="AC9" s="260"/>
      <c r="AD9" s="260"/>
      <c r="AE9" s="258"/>
      <c r="AF9" s="258"/>
      <c r="AG9" s="258"/>
      <c r="AH9" s="258"/>
      <c r="AI9" s="258"/>
      <c r="AJ9" s="258"/>
    </row>
    <row r="10" spans="1:36" ht="13.8" customHeight="1" x14ac:dyDescent="0.3">
      <c r="A10" s="110" t="s">
        <v>56</v>
      </c>
      <c r="B10" s="99" t="s">
        <v>663</v>
      </c>
      <c r="C10" s="100"/>
      <c r="D10" s="100"/>
      <c r="E10" s="129"/>
      <c r="F10" s="24" t="s">
        <v>77</v>
      </c>
      <c r="G10" s="24"/>
      <c r="H10" s="109">
        <f>IF(C10&lt;&gt;"",'CBL Score Standard'!$D66,IF(D10&lt;&gt;"",SUM('CBL Score Standard'!$D66:$E66),IF(E10&lt;&gt;"",SUM('CBL Score Standard'!$D66:$F66),IF(F10&lt;&gt;"",SUM('CBL Score Standard'!$D66:$G66),IF(G10&lt;&gt;"",SUM('CBL Score Standard'!$D66:$H66,0))))))</f>
        <v>4.9848024316109421E-2</v>
      </c>
      <c r="K10" s="338"/>
      <c r="L10" s="338"/>
      <c r="M10" s="104" t="s">
        <v>5</v>
      </c>
      <c r="N10" s="127" t="s">
        <v>144</v>
      </c>
      <c r="O10" s="43" t="s">
        <v>662</v>
      </c>
      <c r="P10" s="150"/>
      <c r="Q10" s="254" t="s">
        <v>659</v>
      </c>
      <c r="R10" s="254" t="s">
        <v>278</v>
      </c>
      <c r="S10" s="76" t="s">
        <v>270</v>
      </c>
      <c r="T10" s="496"/>
      <c r="U10" s="496"/>
      <c r="V10" s="496" t="s">
        <v>374</v>
      </c>
      <c r="W10" s="83" t="s">
        <v>377</v>
      </c>
      <c r="X10" s="83" t="s">
        <v>377</v>
      </c>
      <c r="Y10" s="46" t="s">
        <v>160</v>
      </c>
      <c r="Z10" s="259">
        <f t="shared" ca="1" si="0"/>
        <v>3.75</v>
      </c>
      <c r="AA10" s="260">
        <v>42767</v>
      </c>
      <c r="AB10" s="260">
        <f ca="1">TODAY()</f>
        <v>44144</v>
      </c>
      <c r="AC10" s="260"/>
      <c r="AD10" s="260"/>
      <c r="AE10" s="258"/>
      <c r="AF10" s="258"/>
      <c r="AG10" s="258"/>
      <c r="AH10" s="258"/>
      <c r="AI10" s="258"/>
      <c r="AJ10" s="258"/>
    </row>
    <row r="11" spans="1:36" ht="13.8" customHeight="1" x14ac:dyDescent="0.3">
      <c r="A11" s="110" t="s">
        <v>56</v>
      </c>
      <c r="B11" s="99" t="s">
        <v>215</v>
      </c>
      <c r="C11" s="100"/>
      <c r="D11" s="100"/>
      <c r="E11" s="24"/>
      <c r="F11" s="24" t="s">
        <v>77</v>
      </c>
      <c r="G11" s="24"/>
      <c r="H11" s="109">
        <f>IF(C11&lt;&gt;"",'CBL Score Standard'!$D67,IF(D11&lt;&gt;"",SUM('CBL Score Standard'!$D67:$E67),IF(E11&lt;&gt;"",SUM('CBL Score Standard'!$D67:$F67),IF(F11&lt;&gt;"",SUM('CBL Score Standard'!$D67:$G67),IF(G11&lt;&gt;"",SUM('CBL Score Standard'!$D67:$H67,0))))))</f>
        <v>4.9848024316109421E-2</v>
      </c>
      <c r="K11" s="338"/>
      <c r="L11" s="338"/>
      <c r="M11" s="104" t="s">
        <v>5</v>
      </c>
      <c r="N11" s="36" t="s">
        <v>31</v>
      </c>
      <c r="O11" s="89" t="s">
        <v>175</v>
      </c>
      <c r="P11" s="150"/>
      <c r="Q11" s="152" t="s">
        <v>383</v>
      </c>
      <c r="R11" s="79" t="s">
        <v>176</v>
      </c>
      <c r="S11" s="76" t="s">
        <v>270</v>
      </c>
      <c r="T11" s="496"/>
      <c r="U11" s="496"/>
      <c r="V11" s="496" t="s">
        <v>374</v>
      </c>
      <c r="W11" s="83" t="s">
        <v>377</v>
      </c>
      <c r="X11" s="83" t="s">
        <v>377</v>
      </c>
      <c r="Y11" s="44" t="s">
        <v>177</v>
      </c>
      <c r="Z11" s="259">
        <f t="shared" ca="1" si="0"/>
        <v>3.75</v>
      </c>
      <c r="AA11" s="260">
        <v>42767</v>
      </c>
      <c r="AB11" s="260">
        <f ca="1">TODAY()</f>
        <v>44144</v>
      </c>
      <c r="AC11" s="260"/>
      <c r="AD11" s="260"/>
      <c r="AE11" s="258"/>
      <c r="AF11" s="258"/>
      <c r="AG11" s="258"/>
      <c r="AH11" s="258"/>
      <c r="AI11" s="258"/>
      <c r="AJ11" s="258"/>
    </row>
    <row r="12" spans="1:36" ht="13.8" customHeight="1" x14ac:dyDescent="0.3">
      <c r="A12" s="110" t="s">
        <v>63</v>
      </c>
      <c r="B12" s="99" t="s">
        <v>236</v>
      </c>
      <c r="C12" s="100"/>
      <c r="D12" s="100"/>
      <c r="E12" s="130" t="s">
        <v>77</v>
      </c>
      <c r="F12" s="1005"/>
      <c r="G12" s="24"/>
      <c r="H12" s="109">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166" t="s">
        <v>270</v>
      </c>
      <c r="T12" s="497"/>
      <c r="U12" s="496"/>
      <c r="V12" s="496" t="s">
        <v>374</v>
      </c>
      <c r="W12" s="83" t="s">
        <v>378</v>
      </c>
      <c r="X12" s="83" t="s">
        <v>378</v>
      </c>
      <c r="Y12" s="41"/>
      <c r="Z12" s="259">
        <f t="shared" si="0"/>
        <v>0</v>
      </c>
      <c r="AA12" s="260"/>
      <c r="AB12" s="260"/>
      <c r="AC12" s="260"/>
      <c r="AD12" s="260"/>
      <c r="AE12" s="258"/>
      <c r="AF12" s="258"/>
      <c r="AG12" s="258"/>
      <c r="AH12" s="258"/>
      <c r="AI12" s="258"/>
      <c r="AJ12" s="258"/>
    </row>
    <row r="13" spans="1:36" ht="13.8" customHeight="1"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166" t="s">
        <v>270</v>
      </c>
      <c r="T13" s="497" t="s">
        <v>72</v>
      </c>
      <c r="U13" s="496"/>
      <c r="V13" s="496" t="s">
        <v>374</v>
      </c>
      <c r="W13" s="83" t="s">
        <v>378</v>
      </c>
      <c r="X13" s="83" t="s">
        <v>377</v>
      </c>
      <c r="Y13" s="41" t="s">
        <v>169</v>
      </c>
      <c r="Z13" s="259">
        <f t="shared" si="0"/>
        <v>0</v>
      </c>
      <c r="AA13" s="260"/>
      <c r="AB13" s="260"/>
      <c r="AC13" s="260"/>
      <c r="AD13" s="260"/>
      <c r="AE13" s="258"/>
      <c r="AF13" s="258"/>
      <c r="AG13" s="258"/>
      <c r="AH13" s="258"/>
      <c r="AI13" s="258"/>
      <c r="AJ13" s="258"/>
    </row>
    <row r="14" spans="1:36" ht="27.6" x14ac:dyDescent="0.3">
      <c r="A14" s="110" t="s">
        <v>55</v>
      </c>
      <c r="B14" s="99" t="s">
        <v>694</v>
      </c>
      <c r="C14" s="100"/>
      <c r="D14" s="100"/>
      <c r="E14" s="24"/>
      <c r="F14" s="24" t="s">
        <v>77</v>
      </c>
      <c r="G14" s="24"/>
      <c r="H14" s="109">
        <f>IF(C14&lt;&gt;"",'CBL Score Standard'!$D70,IF(D14&lt;&gt;"",SUM('CBL Score Standard'!$D70:$E70),IF(E14&lt;&gt;"",SUM('CBL Score Standard'!$D70:$F70),IF(F14&lt;&gt;"",SUM('CBL Score Standard'!$D70:$G70),IF(G14&lt;&gt;"",SUM('CBL Score Standard'!$D70:$H70,0))))))</f>
        <v>3.5562310030395138E-2</v>
      </c>
      <c r="K14" s="339"/>
      <c r="L14" s="339"/>
      <c r="M14" s="104" t="s">
        <v>5</v>
      </c>
      <c r="N14" s="36" t="s">
        <v>41</v>
      </c>
      <c r="O14" s="87" t="s">
        <v>450</v>
      </c>
      <c r="P14" s="153">
        <v>43627</v>
      </c>
      <c r="Q14" s="152" t="s">
        <v>381</v>
      </c>
      <c r="R14" s="79" t="s">
        <v>382</v>
      </c>
      <c r="S14" s="166" t="s">
        <v>270</v>
      </c>
      <c r="T14" s="497" t="s">
        <v>72</v>
      </c>
      <c r="U14" s="496"/>
      <c r="V14" s="496" t="s">
        <v>374</v>
      </c>
      <c r="W14" s="83" t="s">
        <v>378</v>
      </c>
      <c r="X14" s="83" t="s">
        <v>377</v>
      </c>
      <c r="Y14" s="41"/>
      <c r="Z14" s="259">
        <f t="shared" ca="1" si="0"/>
        <v>3.75</v>
      </c>
      <c r="AA14" s="260">
        <v>42767</v>
      </c>
      <c r="AB14" s="260">
        <f ca="1">TODAY()</f>
        <v>44144</v>
      </c>
      <c r="AC14" s="260"/>
      <c r="AD14" s="260"/>
      <c r="AE14" s="258"/>
      <c r="AF14" s="258"/>
      <c r="AG14" s="258"/>
      <c r="AH14" s="258"/>
      <c r="AI14" s="258"/>
      <c r="AJ14" s="258"/>
    </row>
    <row r="15" spans="1:36" x14ac:dyDescent="0.3">
      <c r="A15" s="110" t="s">
        <v>55</v>
      </c>
      <c r="B15" s="99" t="s">
        <v>185</v>
      </c>
      <c r="C15" s="100"/>
      <c r="D15" s="24"/>
      <c r="E15" s="24"/>
      <c r="F15" s="24" t="s">
        <v>77</v>
      </c>
      <c r="G15" s="24"/>
      <c r="H15" s="109">
        <f>IF(C15&lt;&gt;"",'CBL Score Standard'!$D71,IF(D15&lt;&gt;"",SUM('CBL Score Standard'!$D71:$E71),IF(E15&lt;&gt;"",SUM('CBL Score Standard'!$D71:$F71),IF(F15&lt;&gt;"",SUM('CBL Score Standard'!$D71:$G71),IF(G15&lt;&gt;"",SUM('CBL Score Standard'!$D71:$H71,0))))))</f>
        <v>4.9848024316109421E-2</v>
      </c>
      <c r="K15" s="48"/>
      <c r="L15" s="48"/>
      <c r="M15" s="3"/>
      <c r="N15" s="94"/>
      <c r="O15" s="48"/>
      <c r="P15" s="48"/>
      <c r="Q15" s="48"/>
      <c r="R15" s="48"/>
      <c r="S15" s="80"/>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00"/>
      <c r="F16" s="100"/>
      <c r="G16" s="100"/>
      <c r="H16" s="109" t="b">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c r="F17" s="100" t="s">
        <v>77</v>
      </c>
      <c r="G17" s="100"/>
      <c r="H17" s="109">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c r="F18" s="100"/>
      <c r="G18" s="100"/>
      <c r="H18" s="109" t="b">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76" t="s">
        <v>270</v>
      </c>
      <c r="T19" s="498"/>
      <c r="U19" s="498"/>
      <c r="V19" s="498" t="s">
        <v>374</v>
      </c>
      <c r="W19" s="83" t="s">
        <v>377</v>
      </c>
      <c r="X19" s="83" t="s">
        <v>377</v>
      </c>
      <c r="Y19" s="44" t="s">
        <v>174</v>
      </c>
      <c r="Z19" s="259">
        <f t="shared" ref="Z19:Z35" ca="1" si="1">DATEDIF(AA19,AB19,"m")/12+DATEDIF(AC19,AD19,"m")/12+DATEDIF(AE19,AF19,"m")/12+DATEDIF(AG19,AH19,"m")/12+DATEDIF(AI19,AJ19,"m")/12</f>
        <v>3.75</v>
      </c>
      <c r="AA19" s="260">
        <v>42767</v>
      </c>
      <c r="AB19" s="260">
        <f ca="1">TODAY()</f>
        <v>44144</v>
      </c>
      <c r="AC19" s="260"/>
      <c r="AD19" s="260"/>
      <c r="AE19" s="258"/>
      <c r="AF19" s="258"/>
      <c r="AG19" s="258"/>
      <c r="AH19" s="258"/>
      <c r="AI19" s="258"/>
      <c r="AJ19" s="258"/>
    </row>
    <row r="20" spans="1:36" ht="13.8" customHeight="1" x14ac:dyDescent="0.3">
      <c r="A20" s="110" t="s">
        <v>55</v>
      </c>
      <c r="B20" s="99" t="s">
        <v>202</v>
      </c>
      <c r="C20" s="100"/>
      <c r="D20" s="100"/>
      <c r="E20" s="100"/>
      <c r="F20" s="100"/>
      <c r="G20" s="100"/>
      <c r="H20" s="109" t="b">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76" t="s">
        <v>270</v>
      </c>
      <c r="T20" s="498"/>
      <c r="U20" s="498"/>
      <c r="V20" s="498" t="s">
        <v>374</v>
      </c>
      <c r="W20" s="83" t="s">
        <v>377</v>
      </c>
      <c r="X20" s="83" t="s">
        <v>378</v>
      </c>
      <c r="Y20" s="44" t="s">
        <v>181</v>
      </c>
      <c r="Z20" s="259">
        <f t="shared" si="1"/>
        <v>0</v>
      </c>
      <c r="AA20" s="260"/>
      <c r="AB20" s="260"/>
      <c r="AC20" s="260"/>
      <c r="AD20" s="260"/>
      <c r="AE20" s="258"/>
      <c r="AF20" s="258"/>
      <c r="AG20" s="258"/>
      <c r="AH20" s="258"/>
      <c r="AI20" s="258"/>
      <c r="AJ20" s="258"/>
    </row>
    <row r="21" spans="1:36" x14ac:dyDescent="0.3">
      <c r="A21" s="110" t="s">
        <v>55</v>
      </c>
      <c r="B21" s="99" t="s">
        <v>664</v>
      </c>
      <c r="C21" s="100"/>
      <c r="D21" s="100"/>
      <c r="E21" s="24"/>
      <c r="F21" s="24" t="s">
        <v>77</v>
      </c>
      <c r="G21" s="24"/>
      <c r="H21" s="109">
        <f>IF(C21&lt;&gt;"",'CBL Score Standard'!$D77,IF(D21&lt;&gt;"",SUM('CBL Score Standard'!$D77:$E77),IF(E21&lt;&gt;"",SUM('CBL Score Standard'!$D77:$F77),IF(F21&lt;&gt;"",SUM('CBL Score Standard'!$D77:$G77),IF(G21&lt;&gt;"",SUM('CBL Score Standard'!$D77:$H77,0))))))</f>
        <v>4.9848024316109421E-2</v>
      </c>
      <c r="K21" s="338"/>
      <c r="L21" s="338"/>
      <c r="M21" s="104" t="s">
        <v>6</v>
      </c>
      <c r="N21" s="36" t="s">
        <v>56</v>
      </c>
      <c r="O21" s="87" t="s">
        <v>182</v>
      </c>
      <c r="P21" s="153">
        <v>43609</v>
      </c>
      <c r="Q21" s="152" t="s">
        <v>172</v>
      </c>
      <c r="R21" s="79" t="s">
        <v>183</v>
      </c>
      <c r="S21" s="76" t="s">
        <v>270</v>
      </c>
      <c r="T21" s="498" t="s">
        <v>72</v>
      </c>
      <c r="U21" s="498"/>
      <c r="V21" s="498"/>
      <c r="W21" s="83" t="s">
        <v>378</v>
      </c>
      <c r="X21" s="83" t="s">
        <v>378</v>
      </c>
      <c r="Y21" s="46" t="s">
        <v>184</v>
      </c>
      <c r="Z21" s="259">
        <f t="shared" si="1"/>
        <v>0</v>
      </c>
      <c r="AA21" s="260"/>
      <c r="AB21" s="260"/>
      <c r="AC21" s="260"/>
      <c r="AD21" s="260"/>
      <c r="AE21" s="258"/>
      <c r="AF21" s="258"/>
      <c r="AG21" s="258"/>
      <c r="AH21" s="258"/>
      <c r="AI21" s="258"/>
      <c r="AJ21" s="258"/>
    </row>
    <row r="22" spans="1:36" ht="13.8" customHeight="1" x14ac:dyDescent="0.3">
      <c r="A22" s="110" t="s">
        <v>55</v>
      </c>
      <c r="B22" s="99" t="s">
        <v>448</v>
      </c>
      <c r="C22" s="100"/>
      <c r="D22" s="100"/>
      <c r="E22" s="24"/>
      <c r="F22" s="24" t="s">
        <v>77</v>
      </c>
      <c r="G22" s="24"/>
      <c r="H22" s="109">
        <f>IF(C22&lt;&gt;"",'CBL Score Standard'!$D78,IF(D22&lt;&gt;"",SUM('CBL Score Standard'!$D78:$E78),IF(E22&lt;&gt;"",SUM('CBL Score Standard'!$D78:$F78),IF(F22&lt;&gt;"",SUM('CBL Score Standard'!$D78:$G78),IF(G22&lt;&gt;"",SUM('CBL Score Standard'!$D78:$H78,0))))))</f>
        <v>4.9848024316109421E-2</v>
      </c>
      <c r="K22" s="338"/>
      <c r="L22" s="338"/>
      <c r="M22" s="104" t="s">
        <v>6</v>
      </c>
      <c r="N22" s="36" t="s">
        <v>144</v>
      </c>
      <c r="O22" s="87" t="s">
        <v>187</v>
      </c>
      <c r="P22" s="150"/>
      <c r="Q22" s="152" t="s">
        <v>153</v>
      </c>
      <c r="R22" s="79" t="s">
        <v>156</v>
      </c>
      <c r="S22" s="76" t="s">
        <v>270</v>
      </c>
      <c r="T22" s="498" t="s">
        <v>72</v>
      </c>
      <c r="U22" s="498"/>
      <c r="V22" s="498" t="s">
        <v>374</v>
      </c>
      <c r="W22" s="83" t="s">
        <v>378</v>
      </c>
      <c r="X22" s="83" t="s">
        <v>378</v>
      </c>
      <c r="Y22" s="44" t="s">
        <v>157</v>
      </c>
      <c r="Z22" s="259">
        <f t="shared" si="1"/>
        <v>0</v>
      </c>
      <c r="AA22" s="260"/>
      <c r="AB22" s="260"/>
      <c r="AC22" s="260"/>
      <c r="AD22" s="260"/>
      <c r="AE22" s="258"/>
      <c r="AF22" s="258"/>
      <c r="AG22" s="258"/>
      <c r="AH22" s="258"/>
      <c r="AI22" s="258"/>
      <c r="AJ22" s="258"/>
    </row>
    <row r="23" spans="1:36" ht="12.75" customHeight="1" x14ac:dyDescent="0.3">
      <c r="A23" s="110" t="s">
        <v>55</v>
      </c>
      <c r="B23" s="99" t="s">
        <v>665</v>
      </c>
      <c r="C23" s="100"/>
      <c r="D23" s="100"/>
      <c r="E23" s="24"/>
      <c r="F23" s="1005" t="s">
        <v>77</v>
      </c>
      <c r="G23" s="24"/>
      <c r="H23" s="109">
        <f>IF(C23&lt;&gt;"",'CBL Score Standard'!$D79,IF(D23&lt;&gt;"",SUM('CBL Score Standard'!$D79:$E79),IF(E23&lt;&gt;"",SUM('CBL Score Standard'!$D79:$F79),IF(F23&lt;&gt;"",SUM('CBL Score Standard'!$D79:$G79),IF(G23&lt;&gt;"",SUM('CBL Score Standard'!$D79:$H79,0))))))</f>
        <v>4.9848024316109421E-2</v>
      </c>
      <c r="K23" s="338"/>
      <c r="L23" s="338"/>
      <c r="M23" s="104" t="s">
        <v>6</v>
      </c>
      <c r="N23" s="36" t="s">
        <v>144</v>
      </c>
      <c r="O23" s="87" t="s">
        <v>188</v>
      </c>
      <c r="P23" s="150"/>
      <c r="Q23" s="152" t="s">
        <v>155</v>
      </c>
      <c r="R23" s="79" t="s">
        <v>158</v>
      </c>
      <c r="S23" s="76" t="s">
        <v>270</v>
      </c>
      <c r="T23" s="498" t="s">
        <v>72</v>
      </c>
      <c r="U23" s="498"/>
      <c r="V23" s="498" t="s">
        <v>374</v>
      </c>
      <c r="W23" s="83" t="s">
        <v>378</v>
      </c>
      <c r="X23" s="83" t="s">
        <v>378</v>
      </c>
      <c r="Y23" s="41" t="s">
        <v>159</v>
      </c>
      <c r="Z23" s="259">
        <f t="shared" si="1"/>
        <v>0</v>
      </c>
      <c r="AA23" s="260"/>
      <c r="AB23" s="260"/>
      <c r="AC23" s="260"/>
      <c r="AD23" s="260"/>
      <c r="AE23" s="258"/>
      <c r="AF23" s="258"/>
      <c r="AG23" s="258"/>
      <c r="AH23" s="258"/>
      <c r="AI23" s="258"/>
      <c r="AJ23" s="258"/>
    </row>
    <row r="24" spans="1:36" ht="12.75" customHeight="1" x14ac:dyDescent="0.3">
      <c r="A24" s="110" t="s">
        <v>55</v>
      </c>
      <c r="B24" s="99" t="s">
        <v>238</v>
      </c>
      <c r="C24" s="100"/>
      <c r="D24" s="100"/>
      <c r="E24" s="1006" t="s">
        <v>77</v>
      </c>
      <c r="F24" s="24"/>
      <c r="G24" s="24"/>
      <c r="H24" s="109">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76" t="s">
        <v>270</v>
      </c>
      <c r="T24" s="498"/>
      <c r="U24" s="498"/>
      <c r="V24" s="498" t="s">
        <v>374</v>
      </c>
      <c r="W24" s="83" t="s">
        <v>377</v>
      </c>
      <c r="X24" s="83" t="s">
        <v>377</v>
      </c>
      <c r="Y24" s="46" t="s">
        <v>160</v>
      </c>
      <c r="Z24" s="259">
        <f t="shared" ca="1" si="1"/>
        <v>3.75</v>
      </c>
      <c r="AA24" s="260">
        <v>42767</v>
      </c>
      <c r="AB24" s="260">
        <f ca="1">TODAY()</f>
        <v>44144</v>
      </c>
      <c r="AC24" s="260"/>
      <c r="AD24" s="260"/>
      <c r="AE24" s="258"/>
      <c r="AF24" s="258"/>
      <c r="AG24" s="258"/>
      <c r="AH24" s="258"/>
      <c r="AI24" s="258"/>
      <c r="AJ24" s="258"/>
    </row>
    <row r="25" spans="1:36" ht="13.8" customHeight="1" x14ac:dyDescent="0.3">
      <c r="A25" s="110" t="s">
        <v>55</v>
      </c>
      <c r="B25" s="99" t="s">
        <v>515</v>
      </c>
      <c r="C25" s="100"/>
      <c r="D25" s="100"/>
      <c r="E25" s="130"/>
      <c r="F25" s="24" t="s">
        <v>77</v>
      </c>
      <c r="G25" s="24"/>
      <c r="H25" s="109">
        <f>IF(C25&lt;&gt;"",'CBL Score Standard'!$D81,IF(D25&lt;&gt;"",SUM('CBL Score Standard'!$D81:$E81),IF(E25&lt;&gt;"",SUM('CBL Score Standard'!$D81:$F81),IF(F25&lt;&gt;"",SUM('CBL Score Standard'!$D81:$G81),IF(G25&lt;&gt;"",SUM('CBL Score Standard'!$D81:$H81,0))))))</f>
        <v>2.1276595744680851E-2</v>
      </c>
      <c r="K25" s="338"/>
      <c r="L25" s="338"/>
      <c r="M25" s="104" t="s">
        <v>6</v>
      </c>
      <c r="N25" s="36" t="s">
        <v>144</v>
      </c>
      <c r="O25" s="87" t="s">
        <v>190</v>
      </c>
      <c r="P25" s="150"/>
      <c r="Q25" s="152" t="s">
        <v>161</v>
      </c>
      <c r="R25" s="79" t="s">
        <v>162</v>
      </c>
      <c r="S25" s="76" t="s">
        <v>270</v>
      </c>
      <c r="T25" s="498"/>
      <c r="U25" s="498"/>
      <c r="V25" s="498" t="s">
        <v>374</v>
      </c>
      <c r="W25" s="83" t="s">
        <v>377</v>
      </c>
      <c r="X25" s="83" t="s">
        <v>377</v>
      </c>
      <c r="Y25" s="46" t="s">
        <v>163</v>
      </c>
      <c r="Z25" s="259">
        <f t="shared" si="1"/>
        <v>1.3333333333333333</v>
      </c>
      <c r="AA25" s="260">
        <v>42767</v>
      </c>
      <c r="AB25" s="260">
        <v>43275</v>
      </c>
      <c r="AC25" s="260"/>
      <c r="AD25" s="260"/>
      <c r="AE25" s="258"/>
      <c r="AF25" s="258"/>
      <c r="AG25" s="258"/>
      <c r="AH25" s="258"/>
      <c r="AI25" s="258"/>
      <c r="AJ25" s="258"/>
    </row>
    <row r="26" spans="1:36" ht="26.4" customHeight="1"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166" t="s">
        <v>270</v>
      </c>
      <c r="T26" s="500" t="s">
        <v>72</v>
      </c>
      <c r="U26" s="498"/>
      <c r="V26" s="498" t="s">
        <v>374</v>
      </c>
      <c r="W26" s="83" t="s">
        <v>378</v>
      </c>
      <c r="X26" s="83" t="s">
        <v>378</v>
      </c>
      <c r="Y26" s="46" t="s">
        <v>166</v>
      </c>
      <c r="Z26" s="259">
        <f t="shared" si="1"/>
        <v>0</v>
      </c>
      <c r="AA26" s="260"/>
      <c r="AB26" s="260"/>
      <c r="AC26" s="260"/>
      <c r="AD26" s="260"/>
      <c r="AE26" s="258"/>
      <c r="AF26" s="258"/>
      <c r="AG26" s="258"/>
      <c r="AH26" s="258"/>
      <c r="AI26" s="258"/>
      <c r="AJ26" s="258"/>
    </row>
    <row r="27" spans="1:36" ht="26.4" customHeight="1"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76" t="s">
        <v>270</v>
      </c>
      <c r="T27" s="498"/>
      <c r="U27" s="498"/>
      <c r="V27" s="498"/>
      <c r="W27" s="83" t="s">
        <v>378</v>
      </c>
      <c r="X27" s="83" t="s">
        <v>378</v>
      </c>
      <c r="Y27" s="46" t="s">
        <v>193</v>
      </c>
      <c r="Z27" s="259">
        <f t="shared" si="1"/>
        <v>0</v>
      </c>
      <c r="AA27" s="260"/>
      <c r="AB27" s="260"/>
      <c r="AC27" s="260"/>
      <c r="AD27" s="260"/>
      <c r="AE27" s="258"/>
      <c r="AF27" s="258"/>
      <c r="AG27" s="258"/>
      <c r="AH27" s="258"/>
      <c r="AI27" s="258"/>
      <c r="AJ27" s="258"/>
    </row>
    <row r="28" spans="1:36" ht="13.8" customHeight="1" x14ac:dyDescent="0.3">
      <c r="A28" s="110" t="s">
        <v>59</v>
      </c>
      <c r="B28" s="99" t="s">
        <v>684</v>
      </c>
      <c r="C28" s="100"/>
      <c r="D28" s="100"/>
      <c r="E28" s="129" t="s">
        <v>77</v>
      </c>
      <c r="F28" s="24"/>
      <c r="G28" s="24"/>
      <c r="H28" s="109">
        <f>IF(C28&lt;&gt;"",'CBL Score Standard'!$D84,IF(D28&lt;&gt;"",SUM('CBL Score Standard'!$D84:$E84),IF(E28&lt;&gt;"",SUM('CBL Score Standard'!$D84:$F84),IF(F28&lt;&gt;"",SUM('CBL Score Standard'!$D84:$G84),IF(G28&lt;&gt;"",SUM('CBL Score Standard'!$D84:$H84,0))))))</f>
        <v>2.8571428571428571E-2</v>
      </c>
      <c r="K28" s="338"/>
      <c r="L28" s="338"/>
      <c r="M28" s="104" t="s">
        <v>6</v>
      </c>
      <c r="N28" s="36" t="s">
        <v>55</v>
      </c>
      <c r="O28" s="87" t="s">
        <v>194</v>
      </c>
      <c r="P28" s="153">
        <v>43544</v>
      </c>
      <c r="Q28" s="254" t="s">
        <v>649</v>
      </c>
      <c r="R28" s="254" t="s">
        <v>650</v>
      </c>
      <c r="S28" s="76" t="s">
        <v>270</v>
      </c>
      <c r="T28" s="498"/>
      <c r="U28" s="498"/>
      <c r="V28" s="498" t="s">
        <v>374</v>
      </c>
      <c r="W28" s="83" t="s">
        <v>377</v>
      </c>
      <c r="X28" s="83" t="s">
        <v>377</v>
      </c>
      <c r="Y28" s="46" t="s">
        <v>195</v>
      </c>
      <c r="Z28" s="259">
        <f t="shared" si="1"/>
        <v>2</v>
      </c>
      <c r="AA28" s="260">
        <v>42887</v>
      </c>
      <c r="AB28" s="260">
        <v>43626</v>
      </c>
      <c r="AC28" s="260"/>
      <c r="AD28" s="260"/>
      <c r="AE28" s="258"/>
      <c r="AF28" s="258"/>
      <c r="AG28" s="258"/>
      <c r="AH28" s="258"/>
      <c r="AI28" s="258"/>
      <c r="AJ28" s="258"/>
    </row>
    <row r="29" spans="1:36" ht="27.6" customHeight="1" x14ac:dyDescent="0.3">
      <c r="A29" s="110" t="s">
        <v>59</v>
      </c>
      <c r="B29" s="99" t="s">
        <v>683</v>
      </c>
      <c r="C29" s="100"/>
      <c r="D29" s="100"/>
      <c r="E29" s="129"/>
      <c r="F29" s="1005" t="s">
        <v>77</v>
      </c>
      <c r="G29" s="24"/>
      <c r="H29" s="109">
        <f>IF(C29&lt;&gt;"",'CBL Score Standard'!$D85,IF(D29&lt;&gt;"",SUM('CBL Score Standard'!$D85:$E85),IF(E29&lt;&gt;"",SUM('CBL Score Standard'!$D85:$F85),IF(F29&lt;&gt;"",SUM('CBL Score Standard'!$D85:$G85),IF(G29&lt;&gt;"",SUM('CBL Score Standard'!$D85:$H85,0))))))</f>
        <v>4.9848024316109421E-2</v>
      </c>
      <c r="K29" s="338"/>
      <c r="L29" s="338"/>
      <c r="M29" s="104" t="s">
        <v>6</v>
      </c>
      <c r="N29" s="36" t="s">
        <v>55</v>
      </c>
      <c r="O29" s="87" t="s">
        <v>196</v>
      </c>
      <c r="P29" s="149" t="s">
        <v>145</v>
      </c>
      <c r="Q29" s="254" t="s">
        <v>651</v>
      </c>
      <c r="R29" s="254" t="s">
        <v>652</v>
      </c>
      <c r="S29" s="76" t="s">
        <v>270</v>
      </c>
      <c r="T29" s="498"/>
      <c r="U29" s="498"/>
      <c r="V29" s="498"/>
      <c r="W29" s="83" t="s">
        <v>378</v>
      </c>
      <c r="X29" s="83" t="s">
        <v>378</v>
      </c>
      <c r="Y29" s="46" t="s">
        <v>197</v>
      </c>
      <c r="Z29" s="259">
        <f t="shared" si="1"/>
        <v>0</v>
      </c>
      <c r="AA29" s="260"/>
      <c r="AB29" s="260"/>
      <c r="AC29" s="260"/>
      <c r="AD29" s="260"/>
      <c r="AE29" s="258"/>
      <c r="AF29" s="258"/>
      <c r="AG29" s="258"/>
      <c r="AH29" s="258"/>
      <c r="AI29" s="258"/>
      <c r="AJ29" s="258"/>
    </row>
    <row r="30" spans="1:36" ht="27.6" customHeight="1" x14ac:dyDescent="0.3">
      <c r="A30" s="110" t="s">
        <v>149</v>
      </c>
      <c r="B30" s="99" t="s">
        <v>149</v>
      </c>
      <c r="C30" s="24"/>
      <c r="D30" s="24"/>
      <c r="E30" s="24"/>
      <c r="F30" s="24" t="s">
        <v>77</v>
      </c>
      <c r="G30" s="24"/>
      <c r="H30" s="109">
        <f>IF(C30&lt;&gt;"",'CBL Score Standard'!$D86,IF(D30&lt;&gt;"",SUM('CBL Score Standard'!$D86:$E86),IF(E30&lt;&gt;"",SUM('CBL Score Standard'!$D86:$F86),IF(F30&lt;&gt;"",SUM('CBL Score Standard'!$D86:$G86),IF(G30&lt;&gt;"",SUM('CBL Score Standard'!$D86:$H86,0))))))</f>
        <v>0.18837616284424796</v>
      </c>
      <c r="K30" s="338"/>
      <c r="L30" s="338"/>
      <c r="M30" s="104" t="s">
        <v>6</v>
      </c>
      <c r="N30" s="36" t="s">
        <v>55</v>
      </c>
      <c r="O30" s="87" t="s">
        <v>198</v>
      </c>
      <c r="P30" s="151"/>
      <c r="Q30" s="152" t="s">
        <v>199</v>
      </c>
      <c r="R30" s="79" t="s">
        <v>200</v>
      </c>
      <c r="S30" s="76" t="s">
        <v>270</v>
      </c>
      <c r="T30" s="498"/>
      <c r="U30" s="498"/>
      <c r="V30" s="498"/>
      <c r="W30" s="83" t="s">
        <v>378</v>
      </c>
      <c r="X30" s="83" t="s">
        <v>378</v>
      </c>
      <c r="Y30" s="49" t="s">
        <v>201</v>
      </c>
      <c r="Z30" s="259">
        <f t="shared" si="1"/>
        <v>0</v>
      </c>
      <c r="AA30" s="260"/>
      <c r="AB30" s="260"/>
      <c r="AC30" s="260"/>
      <c r="AD30" s="260"/>
      <c r="AE30" s="258"/>
      <c r="AF30" s="258"/>
      <c r="AG30" s="258"/>
      <c r="AH30" s="258"/>
      <c r="AI30" s="258"/>
      <c r="AJ30" s="258"/>
    </row>
    <row r="31" spans="1:36" ht="13.8" customHeight="1"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76" t="s">
        <v>270</v>
      </c>
      <c r="T31" s="498"/>
      <c r="U31" s="498"/>
      <c r="V31" s="498"/>
      <c r="W31" s="83" t="s">
        <v>378</v>
      </c>
      <c r="X31" s="83" t="s">
        <v>378</v>
      </c>
      <c r="Y31" s="49" t="s">
        <v>203</v>
      </c>
      <c r="Z31" s="259">
        <f t="shared" si="1"/>
        <v>0</v>
      </c>
      <c r="AA31" s="260"/>
      <c r="AB31" s="260"/>
      <c r="AC31" s="260"/>
      <c r="AD31" s="260"/>
      <c r="AE31" s="258"/>
      <c r="AF31" s="258"/>
      <c r="AG31" s="258"/>
      <c r="AH31" s="258"/>
      <c r="AI31" s="258"/>
      <c r="AJ31" s="258"/>
    </row>
    <row r="32" spans="1:36" ht="26.4" customHeight="1" x14ac:dyDescent="0.3">
      <c r="A32" s="110" t="s">
        <v>31</v>
      </c>
      <c r="B32" s="99" t="s">
        <v>660</v>
      </c>
      <c r="C32" s="24"/>
      <c r="D32" s="24"/>
      <c r="E32" s="24"/>
      <c r="F32" s="24" t="s">
        <v>77</v>
      </c>
      <c r="G32" s="24"/>
      <c r="H32" s="109">
        <f>IF(C32&lt;&gt;"",'CBL Score Standard'!$D88,IF(D32&lt;&gt;"",SUM('CBL Score Standard'!$D88:$E88),IF(E32&lt;&gt;"",SUM('CBL Score Standard'!$D88:$F88),IF(F32&lt;&gt;"",SUM('CBL Score Standard'!$D88:$G88),IF(G32&lt;&gt;"",SUM('CBL Score Standard'!$D88:$H88,0))))))</f>
        <v>0.18837616284424796</v>
      </c>
      <c r="K32" s="338"/>
      <c r="L32" s="338"/>
      <c r="M32" s="104" t="s">
        <v>6</v>
      </c>
      <c r="N32" s="36" t="s">
        <v>56</v>
      </c>
      <c r="O32" s="87" t="s">
        <v>427</v>
      </c>
      <c r="P32" s="153">
        <v>43613</v>
      </c>
      <c r="Q32" s="152" t="s">
        <v>167</v>
      </c>
      <c r="R32" s="79" t="s">
        <v>204</v>
      </c>
      <c r="S32" s="166" t="s">
        <v>270</v>
      </c>
      <c r="T32" s="500" t="s">
        <v>72</v>
      </c>
      <c r="U32" s="499">
        <v>43613</v>
      </c>
      <c r="V32" s="498"/>
      <c r="W32" s="83" t="s">
        <v>378</v>
      </c>
      <c r="X32" s="83" t="s">
        <v>378</v>
      </c>
      <c r="Y32" s="46" t="s">
        <v>205</v>
      </c>
      <c r="Z32" s="259">
        <f t="shared" si="1"/>
        <v>0</v>
      </c>
      <c r="AA32" s="260"/>
      <c r="AB32" s="260"/>
      <c r="AC32" s="260"/>
      <c r="AD32" s="260"/>
      <c r="AE32" s="258"/>
      <c r="AF32" s="258"/>
      <c r="AG32" s="258"/>
      <c r="AH32" s="258"/>
      <c r="AI32" s="258"/>
      <c r="AJ32" s="258"/>
    </row>
    <row r="33" spans="1:36" ht="13.8" customHeight="1" x14ac:dyDescent="0.3">
      <c r="A33" s="110" t="s">
        <v>31</v>
      </c>
      <c r="B33" s="99" t="s">
        <v>175</v>
      </c>
      <c r="C33" s="100"/>
      <c r="D33" s="24"/>
      <c r="E33" s="24"/>
      <c r="F33" s="24" t="s">
        <v>77</v>
      </c>
      <c r="G33" s="24"/>
      <c r="H33" s="109">
        <f>IF(C33&lt;&gt;"",'CBL Score Standard'!$D89,IF(D33&lt;&gt;"",SUM('CBL Score Standard'!$D89:$E89),IF(E33&lt;&gt;"",SUM('CBL Score Standard'!$D89:$F89),IF(F33&lt;&gt;"",SUM('CBL Score Standard'!$D89:$G89),IF(G33&lt;&gt;"",SUM('CBL Score Standard'!$D89:$H89,0))))))</f>
        <v>0.18837616284424796</v>
      </c>
      <c r="K33" s="338"/>
      <c r="L33" s="338"/>
      <c r="M33" s="104" t="s">
        <v>6</v>
      </c>
      <c r="N33" s="36" t="s">
        <v>0</v>
      </c>
      <c r="O33" s="87" t="s">
        <v>426</v>
      </c>
      <c r="P33" s="152" t="s">
        <v>145</v>
      </c>
      <c r="Q33" s="152" t="s">
        <v>206</v>
      </c>
      <c r="R33" s="79" t="s">
        <v>206</v>
      </c>
      <c r="S33" s="76" t="s">
        <v>270</v>
      </c>
      <c r="T33" s="498"/>
      <c r="U33" s="498"/>
      <c r="V33" s="498" t="s">
        <v>374</v>
      </c>
      <c r="W33" s="83" t="s">
        <v>378</v>
      </c>
      <c r="X33" s="83" t="s">
        <v>377</v>
      </c>
      <c r="Y33" s="41"/>
      <c r="Z33" s="259">
        <f t="shared" ca="1" si="1"/>
        <v>3.75</v>
      </c>
      <c r="AA33" s="260">
        <v>42767</v>
      </c>
      <c r="AB33" s="260">
        <f ca="1">TODAY()</f>
        <v>44144</v>
      </c>
      <c r="AC33" s="260"/>
      <c r="AD33" s="260"/>
      <c r="AE33" s="258"/>
      <c r="AF33" s="258"/>
      <c r="AG33" s="258"/>
      <c r="AH33" s="258"/>
      <c r="AI33" s="258"/>
      <c r="AJ33" s="258"/>
    </row>
    <row r="34" spans="1:36" ht="13.8" customHeight="1" x14ac:dyDescent="0.3">
      <c r="A34" s="110" t="s">
        <v>46</v>
      </c>
      <c r="B34" s="99" t="s">
        <v>171</v>
      </c>
      <c r="C34" s="100"/>
      <c r="D34" s="24"/>
      <c r="E34" s="24"/>
      <c r="F34" s="24" t="s">
        <v>77</v>
      </c>
      <c r="G34" s="24"/>
      <c r="H34" s="109">
        <f>IF(C34&lt;&gt;"",'CBL Score Standard'!$D90,IF(D34&lt;&gt;"",SUM('CBL Score Standard'!$D90:$E90),IF(E34&lt;&gt;"",SUM('CBL Score Standard'!$D90:$F90),IF(F34&lt;&gt;"",SUM('CBL Score Standard'!$D90:$G90),IF(G34&lt;&gt;"",SUM('CBL Score Standard'!$D90:$H90,0))))))</f>
        <v>9.7467071935157037E-2</v>
      </c>
      <c r="K34" s="338"/>
      <c r="L34" s="338"/>
      <c r="M34" s="104" t="s">
        <v>6</v>
      </c>
      <c r="N34" s="36" t="s">
        <v>53</v>
      </c>
      <c r="O34" s="90" t="s">
        <v>371</v>
      </c>
      <c r="P34" s="152" t="s">
        <v>145</v>
      </c>
      <c r="Q34" s="152" t="s">
        <v>164</v>
      </c>
      <c r="R34" s="79" t="s">
        <v>207</v>
      </c>
      <c r="S34" s="76" t="s">
        <v>270</v>
      </c>
      <c r="T34" s="498"/>
      <c r="U34" s="498"/>
      <c r="V34" s="498" t="s">
        <v>374</v>
      </c>
      <c r="W34" s="83" t="s">
        <v>378</v>
      </c>
      <c r="X34" s="83" t="s">
        <v>377</v>
      </c>
      <c r="Y34" s="49" t="s">
        <v>208</v>
      </c>
      <c r="Z34" s="259">
        <f t="shared" si="1"/>
        <v>1.3333333333333333</v>
      </c>
      <c r="AA34" s="260">
        <v>43132</v>
      </c>
      <c r="AB34" s="260">
        <v>43628</v>
      </c>
      <c r="AC34" s="260"/>
      <c r="AD34" s="260"/>
      <c r="AE34" s="258"/>
      <c r="AF34" s="258"/>
      <c r="AG34" s="258"/>
      <c r="AH34" s="258"/>
      <c r="AI34" s="258"/>
      <c r="AJ34" s="258"/>
    </row>
    <row r="35" spans="1:36" ht="13.8" customHeight="1" x14ac:dyDescent="0.3">
      <c r="A35" s="110" t="s">
        <v>2</v>
      </c>
      <c r="B35" s="99" t="s">
        <v>234</v>
      </c>
      <c r="C35" s="100"/>
      <c r="D35" s="1006" t="s">
        <v>77</v>
      </c>
      <c r="E35" s="130"/>
      <c r="F35" s="24"/>
      <c r="G35" s="24"/>
      <c r="H35" s="109">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76" t="s">
        <v>270</v>
      </c>
      <c r="T35" s="498"/>
      <c r="U35" s="498"/>
      <c r="V35" s="498" t="s">
        <v>374</v>
      </c>
      <c r="W35" s="83" t="s">
        <v>378</v>
      </c>
      <c r="X35" s="83" t="s">
        <v>377</v>
      </c>
      <c r="Y35" s="46"/>
      <c r="Z35" s="259">
        <f t="shared" ca="1" si="1"/>
        <v>3.75</v>
      </c>
      <c r="AA35" s="260">
        <v>42767</v>
      </c>
      <c r="AB35" s="260">
        <f ca="1">TODAY()</f>
        <v>44144</v>
      </c>
      <c r="AC35" s="260"/>
      <c r="AD35" s="260"/>
      <c r="AE35" s="258"/>
      <c r="AF35" s="258"/>
      <c r="AG35" s="258"/>
      <c r="AH35" s="258"/>
      <c r="AI35" s="258"/>
      <c r="AJ35" s="258"/>
    </row>
    <row r="36" spans="1:36" ht="13.8" customHeight="1" x14ac:dyDescent="0.3">
      <c r="A36" s="110" t="s">
        <v>54</v>
      </c>
      <c r="B36" s="99" t="s">
        <v>425</v>
      </c>
      <c r="C36" s="24"/>
      <c r="D36" s="24"/>
      <c r="E36" s="24"/>
      <c r="F36" s="1005" t="s">
        <v>77</v>
      </c>
      <c r="G36" s="24"/>
      <c r="H36" s="109">
        <f>IF(C36&lt;&gt;"",'CBL Score Standard'!$D92,IF(D36&lt;&gt;"",SUM('CBL Score Standard'!$D92:$E92),IF(E36&lt;&gt;"",SUM('CBL Score Standard'!$D92:$F92),IF(F36&lt;&gt;"",SUM('CBL Score Standard'!$D92:$G92),IF(G36&lt;&gt;"",SUM('CBL Score Standard'!$D92:$H92,0))))))</f>
        <v>0.18837616284424796</v>
      </c>
      <c r="K36" s="3"/>
      <c r="L36" s="3"/>
      <c r="M36" s="3"/>
      <c r="N36" s="92"/>
      <c r="O36" s="3"/>
      <c r="P36" s="3"/>
      <c r="Q36" s="3"/>
      <c r="R36" s="3"/>
      <c r="S36" s="78"/>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c r="F37" s="24" t="s">
        <v>77</v>
      </c>
      <c r="G37" s="24"/>
      <c r="H37" s="109">
        <f>IF(C37&lt;&gt;"",'CBL Score Standard'!$D93,IF(D37&lt;&gt;"",SUM('CBL Score Standard'!$D93:$E93),IF(E37&lt;&gt;"",SUM('CBL Score Standard'!$D93:$F93),IF(F37&lt;&gt;"",SUM('CBL Score Standard'!$D93:$G93),IF(G37&lt;&gt;"",SUM('CBL Score Standard'!$D93:$H93,0))))))</f>
        <v>9.7467071935157037E-2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c r="E38" s="129" t="s">
        <v>77</v>
      </c>
      <c r="F38" s="24"/>
      <c r="G38" s="24"/>
      <c r="H38" s="109">
        <f>IF(C38&lt;&gt;"",'CBL Score Standard'!$D94,IF(D38&lt;&gt;"",SUM('CBL Score Standard'!$D94:$E94),IF(E38&lt;&gt;"",SUM('CBL Score Standard'!$D94:$F94),IF(F38&lt;&gt;"",SUM('CBL Score Standard'!$D94:$G94),IF(G38&lt;&gt;"",SUM('CBL Score Standard'!$D94:$H94,0))))))</f>
        <v>1.4285714285714285E-2</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17"/>
      <c r="F39" s="24" t="s">
        <v>77</v>
      </c>
      <c r="G39" s="24"/>
      <c r="H39" s="109">
        <f>IF(C39&lt;&gt;"",'CBL Score Standard'!$D95,IF(D39&lt;&gt;"",SUM('CBL Score Standard'!$D95:$E95),IF(E39&lt;&gt;"",SUM('CBL Score Standard'!$D95:$F95),IF(F39&lt;&gt;"",SUM('CBL Score Standard'!$D95:$G95),IF(G39&lt;&gt;"",SUM('CBL Score Standard'!$D95:$H95,0))))))</f>
        <v>5.9371833839918939E-2</v>
      </c>
      <c r="K39" s="1197"/>
      <c r="L39" s="1197"/>
      <c r="M39" s="1183"/>
      <c r="N39" s="1190"/>
      <c r="O39" s="1185"/>
      <c r="P39" s="148" t="s">
        <v>141</v>
      </c>
      <c r="Q39" s="144"/>
      <c r="R39" s="144"/>
      <c r="S39" s="1210"/>
      <c r="T39" s="1191"/>
      <c r="U39" s="1191"/>
      <c r="V39" s="119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6" t="s">
        <v>77</v>
      </c>
      <c r="E40" s="117"/>
      <c r="F40" s="24"/>
      <c r="G40" s="24"/>
      <c r="H40" s="109">
        <f>IF(C40&lt;&gt;"",'CBL Score Standard'!$D96,IF(D40&lt;&gt;"",SUM('CBL Score Standard'!$D96:$E96),IF(E40&lt;&gt;"",SUM('CBL Score Standard'!$D96:$F96),IF(F40&lt;&gt;"",SUM('CBL Score Standard'!$D96:$G96),IF(G40&lt;&gt;"",SUM('CBL Score Standard'!$D96:$H96,0))))))</f>
        <v>0</v>
      </c>
      <c r="K40" s="337" t="s">
        <v>142</v>
      </c>
      <c r="L40" s="337" t="s">
        <v>143</v>
      </c>
      <c r="M40" s="104" t="s">
        <v>7</v>
      </c>
      <c r="N40" s="36" t="s">
        <v>56</v>
      </c>
      <c r="O40" s="87" t="s">
        <v>663</v>
      </c>
      <c r="P40" s="149" t="s">
        <v>145</v>
      </c>
      <c r="Q40" s="152" t="s">
        <v>212</v>
      </c>
      <c r="R40" s="79" t="s">
        <v>213</v>
      </c>
      <c r="S40" s="166" t="s">
        <v>270</v>
      </c>
      <c r="T40" s="502" t="s">
        <v>72</v>
      </c>
      <c r="U40" s="501"/>
      <c r="V40" s="501" t="s">
        <v>374</v>
      </c>
      <c r="W40" s="83" t="s">
        <v>377</v>
      </c>
      <c r="X40" s="83" t="s">
        <v>378</v>
      </c>
      <c r="Y40" s="46" t="s">
        <v>214</v>
      </c>
      <c r="Z40" s="259">
        <f t="shared" ref="Z40:Z55" ca="1" si="2">DATEDIF(AA40,AB40,"m")/12+DATEDIF(AC40,AD40,"m")/12+DATEDIF(AE40,AF40,"m")/12+DATEDIF(AG40,AH40,"m")/12+DATEDIF(AI40,AJ40,"m")/12</f>
        <v>1.75</v>
      </c>
      <c r="AA40" s="260">
        <v>43497</v>
      </c>
      <c r="AB40" s="260">
        <f ca="1">TODAY()</f>
        <v>44144</v>
      </c>
      <c r="AC40" s="260"/>
      <c r="AD40" s="260"/>
      <c r="AE40" s="258"/>
      <c r="AF40" s="258"/>
      <c r="AG40" s="258"/>
      <c r="AH40" s="258"/>
      <c r="AI40" s="258"/>
      <c r="AJ40" s="258"/>
    </row>
    <row r="41" spans="1:36" ht="13.8" customHeight="1"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76" t="s">
        <v>270</v>
      </c>
      <c r="T41" s="501"/>
      <c r="U41" s="501"/>
      <c r="V41" s="501" t="s">
        <v>374</v>
      </c>
      <c r="W41" s="83" t="s">
        <v>377</v>
      </c>
      <c r="X41" s="83" t="s">
        <v>377</v>
      </c>
      <c r="Y41" s="49" t="s">
        <v>216</v>
      </c>
      <c r="Z41" s="259">
        <f t="shared" si="2"/>
        <v>1.3333333333333333</v>
      </c>
      <c r="AA41" s="260">
        <v>43132</v>
      </c>
      <c r="AB41" s="260">
        <v>43628</v>
      </c>
      <c r="AC41" s="260"/>
      <c r="AD41" s="260"/>
      <c r="AE41" s="258"/>
      <c r="AF41" s="258"/>
      <c r="AG41" s="258"/>
      <c r="AH41" s="258"/>
      <c r="AI41" s="258"/>
      <c r="AJ41" s="258"/>
    </row>
    <row r="42" spans="1:36" ht="26.4" customHeight="1"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76" t="s">
        <v>270</v>
      </c>
      <c r="T42" s="501"/>
      <c r="U42" s="501"/>
      <c r="V42" s="501" t="s">
        <v>374</v>
      </c>
      <c r="W42" s="83" t="s">
        <v>377</v>
      </c>
      <c r="X42" s="83" t="s">
        <v>377</v>
      </c>
      <c r="Y42" s="52" t="s">
        <v>249</v>
      </c>
      <c r="Z42" s="259">
        <f t="shared" ca="1" si="2"/>
        <v>2.75</v>
      </c>
      <c r="AA42" s="260">
        <v>43132</v>
      </c>
      <c r="AB42" s="260">
        <f ca="1">TODAY()</f>
        <v>44144</v>
      </c>
      <c r="AC42" s="260"/>
      <c r="AD42" s="260"/>
      <c r="AE42" s="258"/>
      <c r="AF42" s="258"/>
      <c r="AG42" s="258"/>
      <c r="AH42" s="258"/>
      <c r="AI42" s="258"/>
      <c r="AJ42" s="258"/>
    </row>
    <row r="43" spans="1:36" ht="27.6" customHeight="1" x14ac:dyDescent="0.3">
      <c r="A43" s="110" t="s">
        <v>0</v>
      </c>
      <c r="B43" s="99" t="s">
        <v>426</v>
      </c>
      <c r="C43" s="100"/>
      <c r="D43" s="24"/>
      <c r="E43" s="24"/>
      <c r="F43" s="24" t="s">
        <v>77</v>
      </c>
      <c r="G43" s="24"/>
      <c r="H43" s="109">
        <f>IF(C43&lt;&gt;"",'CBL Score Standard'!$D99,IF(D43&lt;&gt;"",SUM('CBL Score Standard'!$D99:$E99),IF(E43&lt;&gt;"",SUM('CBL Score Standard'!$D99:$F99),IF(F43&lt;&gt;"",SUM('CBL Score Standard'!$D99:$G99),IF(G43&lt;&gt;"",SUM('CBL Score Standard'!$D99:$H99,0))))))</f>
        <v>9.7467071935157037E-2</v>
      </c>
      <c r="K43" s="338"/>
      <c r="L43" s="338"/>
      <c r="M43" s="104" t="s">
        <v>7</v>
      </c>
      <c r="N43" s="36" t="s">
        <v>55</v>
      </c>
      <c r="O43" s="87" t="s">
        <v>448</v>
      </c>
      <c r="P43" s="151"/>
      <c r="Q43" s="254" t="s">
        <v>655</v>
      </c>
      <c r="R43" s="254" t="s">
        <v>656</v>
      </c>
      <c r="S43" s="76" t="s">
        <v>270</v>
      </c>
      <c r="T43" s="501"/>
      <c r="U43" s="501"/>
      <c r="V43" s="501" t="s">
        <v>374</v>
      </c>
      <c r="W43" s="83" t="s">
        <v>377</v>
      </c>
      <c r="X43" s="83" t="s">
        <v>377</v>
      </c>
      <c r="Y43" s="49" t="s">
        <v>219</v>
      </c>
      <c r="Z43" s="259">
        <f t="shared" ca="1" si="2"/>
        <v>2.75</v>
      </c>
      <c r="AA43" s="260">
        <v>43132</v>
      </c>
      <c r="AB43" s="260">
        <f ca="1">TODAY()</f>
        <v>44144</v>
      </c>
      <c r="AC43" s="260"/>
      <c r="AD43" s="260"/>
      <c r="AE43" s="258"/>
      <c r="AF43" s="258"/>
      <c r="AG43" s="258"/>
      <c r="AH43" s="258"/>
      <c r="AI43" s="258"/>
      <c r="AJ43" s="258"/>
    </row>
    <row r="44" spans="1:36" ht="27.6" customHeight="1" x14ac:dyDescent="0.3">
      <c r="A44" s="110" t="s">
        <v>41</v>
      </c>
      <c r="B44" s="99" t="s">
        <v>450</v>
      </c>
      <c r="C44" s="24"/>
      <c r="D44" s="24"/>
      <c r="E44" s="129"/>
      <c r="F44" s="24" t="s">
        <v>77</v>
      </c>
      <c r="G44" s="24"/>
      <c r="H44" s="109">
        <f>IF(C44&lt;&gt;"",'CBL Score Standard'!$D100,IF(D44&lt;&gt;"",SUM('CBL Score Standard'!$D100:$E100),IF(E44&lt;&gt;"",SUM('CBL Score Standard'!$D100:$F100),IF(F44&lt;&gt;"",SUM('CBL Score Standard'!$D100:$G100),IF(G44&lt;&gt;"",SUM('CBL Score Standard'!$D100:$H100,0))))))</f>
        <v>0.18837616284424796</v>
      </c>
      <c r="K44" s="338"/>
      <c r="L44" s="338"/>
      <c r="M44" s="104" t="s">
        <v>7</v>
      </c>
      <c r="N44" s="36" t="s">
        <v>55</v>
      </c>
      <c r="O44" s="87" t="s">
        <v>185</v>
      </c>
      <c r="P44" s="149" t="s">
        <v>145</v>
      </c>
      <c r="Q44" s="254" t="s">
        <v>220</v>
      </c>
      <c r="R44" s="254" t="s">
        <v>270</v>
      </c>
      <c r="S44" s="76" t="s">
        <v>270</v>
      </c>
      <c r="T44" s="501"/>
      <c r="U44" s="501"/>
      <c r="V44" s="501" t="s">
        <v>374</v>
      </c>
      <c r="W44" s="83" t="s">
        <v>377</v>
      </c>
      <c r="X44" s="83" t="s">
        <v>377</v>
      </c>
      <c r="Y44" s="49" t="s">
        <v>186</v>
      </c>
      <c r="Z44" s="259">
        <f t="shared" ca="1" si="2"/>
        <v>2.75</v>
      </c>
      <c r="AA44" s="260">
        <v>43132</v>
      </c>
      <c r="AB44" s="260">
        <f ca="1">TODAY()</f>
        <v>44144</v>
      </c>
      <c r="AC44" s="260"/>
      <c r="AD44" s="260"/>
      <c r="AE44" s="258"/>
      <c r="AF44" s="258"/>
      <c r="AG44" s="258"/>
      <c r="AH44" s="258"/>
      <c r="AI44" s="258"/>
      <c r="AJ44" s="258"/>
    </row>
    <row r="45" spans="1:36" ht="26.4" customHeight="1" x14ac:dyDescent="0.3">
      <c r="A45" s="110" t="s">
        <v>41</v>
      </c>
      <c r="B45" s="99" t="s">
        <v>178</v>
      </c>
      <c r="C45" s="100"/>
      <c r="D45" s="24"/>
      <c r="E45" s="24"/>
      <c r="F45" s="24" t="s">
        <v>77</v>
      </c>
      <c r="G45" s="24"/>
      <c r="H45" s="109">
        <f>IF(C45&lt;&gt;"",'CBL Score Standard'!$D101,IF(D45&lt;&gt;"",SUM('CBL Score Standard'!$D101:$E101),IF(E45&lt;&gt;"",SUM('CBL Score Standard'!$D101:$F101),IF(F45&lt;&gt;"",SUM('CBL Score Standard'!$D101:$G101),IF(G45&lt;&gt;"",SUM('CBL Score Standard'!$D101:$H101,0))))))</f>
        <v>9.7467071935157037E-2</v>
      </c>
      <c r="K45" s="338"/>
      <c r="L45" s="338"/>
      <c r="M45" s="104" t="s">
        <v>7</v>
      </c>
      <c r="N45" s="36" t="s">
        <v>55</v>
      </c>
      <c r="O45" s="87" t="s">
        <v>694</v>
      </c>
      <c r="P45" s="153">
        <v>43539</v>
      </c>
      <c r="Q45" s="254" t="s">
        <v>658</v>
      </c>
      <c r="R45" s="254" t="s">
        <v>657</v>
      </c>
      <c r="S45" s="76" t="s">
        <v>270</v>
      </c>
      <c r="T45" s="501"/>
      <c r="U45" s="503">
        <v>43539</v>
      </c>
      <c r="V45" s="501" t="s">
        <v>374</v>
      </c>
      <c r="W45" s="83" t="s">
        <v>377</v>
      </c>
      <c r="X45" s="83" t="s">
        <v>377</v>
      </c>
      <c r="Y45" s="49" t="s">
        <v>186</v>
      </c>
      <c r="Z45" s="259">
        <f t="shared" ca="1" si="2"/>
        <v>1.5833333333333333</v>
      </c>
      <c r="AA45" s="260">
        <v>43539</v>
      </c>
      <c r="AB45" s="260">
        <f ca="1">TODAY()</f>
        <v>44144</v>
      </c>
      <c r="AC45" s="260"/>
      <c r="AD45" s="260"/>
      <c r="AE45" s="258"/>
      <c r="AF45" s="258"/>
      <c r="AG45" s="258"/>
      <c r="AH45" s="258"/>
      <c r="AI45" s="258"/>
      <c r="AJ45" s="258"/>
    </row>
    <row r="46" spans="1:36" ht="27.6" customHeight="1"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76" t="s">
        <v>270</v>
      </c>
      <c r="T46" s="501" t="s">
        <v>72</v>
      </c>
      <c r="U46" s="503">
        <v>44035</v>
      </c>
      <c r="V46" s="501" t="s">
        <v>374</v>
      </c>
      <c r="W46" s="83" t="s">
        <v>378</v>
      </c>
      <c r="X46" s="83" t="s">
        <v>377</v>
      </c>
      <c r="Y46" s="46" t="s">
        <v>222</v>
      </c>
      <c r="Z46" s="259">
        <f t="shared" si="2"/>
        <v>0</v>
      </c>
      <c r="AA46" s="260"/>
      <c r="AB46" s="260"/>
      <c r="AC46" s="260"/>
      <c r="AD46" s="260"/>
      <c r="AE46" s="258"/>
      <c r="AF46" s="258"/>
      <c r="AG46" s="258"/>
      <c r="AH46" s="258"/>
      <c r="AI46" s="258"/>
      <c r="AJ46" s="258"/>
    </row>
    <row r="47" spans="1:36" x14ac:dyDescent="0.3">
      <c r="A47" s="110" t="s">
        <v>144</v>
      </c>
      <c r="B47" s="99" t="s">
        <v>372</v>
      </c>
      <c r="C47" s="24"/>
      <c r="D47" s="24"/>
      <c r="E47" s="24"/>
      <c r="F47" s="24" t="s">
        <v>77</v>
      </c>
      <c r="G47" s="24"/>
      <c r="H47" s="109">
        <f>IF(C47&lt;&gt;"",'CBL Score Standard'!$D103,IF(D47&lt;&gt;"",SUM('CBL Score Standard'!$D103:$E103),IF(E47&lt;&gt;"",SUM('CBL Score Standard'!$D103:$F103),IF(F47&lt;&gt;"",SUM('CBL Score Standard'!$D103:$G103),IF(G47&lt;&gt;"",SUM('CBL Score Standard'!$D103:$H103,0))))))</f>
        <v>0.18837616284424796</v>
      </c>
      <c r="K47" s="338"/>
      <c r="L47" s="338"/>
      <c r="M47" s="104" t="s">
        <v>7</v>
      </c>
      <c r="N47" s="36" t="s">
        <v>53</v>
      </c>
      <c r="O47" s="87" t="s">
        <v>223</v>
      </c>
      <c r="P47" s="153">
        <v>43621</v>
      </c>
      <c r="Q47" s="154" t="s">
        <v>224</v>
      </c>
      <c r="R47" s="155" t="s">
        <v>225</v>
      </c>
      <c r="S47" s="166" t="s">
        <v>270</v>
      </c>
      <c r="T47" s="504" t="s">
        <v>72</v>
      </c>
      <c r="U47" s="501"/>
      <c r="V47" s="501"/>
      <c r="W47" s="83" t="s">
        <v>378</v>
      </c>
      <c r="X47" s="83" t="s">
        <v>377</v>
      </c>
      <c r="Y47" s="55"/>
      <c r="Z47" s="259">
        <f t="shared" si="2"/>
        <v>0</v>
      </c>
      <c r="AA47" s="260"/>
      <c r="AB47" s="260"/>
      <c r="AC47" s="260"/>
      <c r="AD47" s="260"/>
      <c r="AE47" s="258"/>
      <c r="AF47" s="258"/>
      <c r="AG47" s="258"/>
      <c r="AH47" s="258"/>
      <c r="AI47" s="258"/>
      <c r="AJ47" s="258"/>
    </row>
    <row r="48" spans="1:36" ht="39.6" x14ac:dyDescent="0.3">
      <c r="A48" s="110" t="s">
        <v>144</v>
      </c>
      <c r="B48" s="99" t="s">
        <v>373</v>
      </c>
      <c r="C48" s="24"/>
      <c r="D48" s="24"/>
      <c r="E48" s="24"/>
      <c r="F48" s="24" t="s">
        <v>77</v>
      </c>
      <c r="G48" s="24"/>
      <c r="H48" s="109">
        <f>IF(C48&lt;&gt;"",'CBL Score Standard'!$D104,IF(D48&lt;&gt;"",SUM('CBL Score Standard'!$D104:$E104),IF(E48&lt;&gt;"",SUM('CBL Score Standard'!$D104:$F104),IF(F48&lt;&gt;"",SUM('CBL Score Standard'!$D104:$G104),IF(G48&lt;&gt;"",SUM('CBL Score Standard'!$D104:$H104,0))))))</f>
        <v>0.18837616284424796</v>
      </c>
      <c r="K48" s="338"/>
      <c r="L48" s="338"/>
      <c r="M48" s="104" t="s">
        <v>7</v>
      </c>
      <c r="N48" s="36" t="s">
        <v>53</v>
      </c>
      <c r="O48" s="87" t="s">
        <v>226</v>
      </c>
      <c r="P48" s="153">
        <v>43602</v>
      </c>
      <c r="Q48" s="154" t="s">
        <v>227</v>
      </c>
      <c r="R48" s="155" t="s">
        <v>228</v>
      </c>
      <c r="S48" s="166" t="s">
        <v>270</v>
      </c>
      <c r="T48" s="504"/>
      <c r="U48" s="501"/>
      <c r="V48" s="501"/>
      <c r="W48" s="83" t="s">
        <v>378</v>
      </c>
      <c r="X48" s="83" t="s">
        <v>378</v>
      </c>
      <c r="Y48" s="55"/>
      <c r="Z48" s="259">
        <f t="shared" si="2"/>
        <v>0</v>
      </c>
      <c r="AA48" s="260"/>
      <c r="AB48" s="260"/>
      <c r="AC48" s="260"/>
      <c r="AD48" s="260"/>
      <c r="AE48" s="258"/>
      <c r="AF48" s="258"/>
      <c r="AG48" s="258"/>
      <c r="AH48" s="258"/>
      <c r="AI48" s="258"/>
      <c r="AJ48" s="258"/>
    </row>
    <row r="49" spans="1:36" ht="13.8" customHeight="1" x14ac:dyDescent="0.3">
      <c r="A49" s="110" t="s">
        <v>144</v>
      </c>
      <c r="B49" s="99" t="s">
        <v>452</v>
      </c>
      <c r="C49" s="24"/>
      <c r="D49" s="24"/>
      <c r="E49" s="24"/>
      <c r="F49" s="24" t="s">
        <v>77</v>
      </c>
      <c r="G49" s="24"/>
      <c r="H49" s="109">
        <f>IF(C49&lt;&gt;"",'CBL Score Standard'!$D105,IF(D49&lt;&gt;"",SUM('CBL Score Standard'!$D105:$E105),IF(E49&lt;&gt;"",SUM('CBL Score Standard'!$D105:$F105),IF(F49&lt;&gt;"",SUM('CBL Score Standard'!$D105:$G105),IF(G49&lt;&gt;"",SUM('CBL Score Standard'!$D105:$H105,0))))))</f>
        <v>0.18837616284424796</v>
      </c>
      <c r="K49" s="338"/>
      <c r="L49" s="338"/>
      <c r="M49" s="104" t="s">
        <v>7</v>
      </c>
      <c r="N49" s="36" t="s">
        <v>59</v>
      </c>
      <c r="O49" s="89" t="s">
        <v>684</v>
      </c>
      <c r="P49" s="153">
        <v>43623</v>
      </c>
      <c r="Q49" s="154" t="s">
        <v>153</v>
      </c>
      <c r="R49" s="155" t="s">
        <v>156</v>
      </c>
      <c r="S49" s="166" t="s">
        <v>270</v>
      </c>
      <c r="T49" s="504" t="s">
        <v>72</v>
      </c>
      <c r="U49" s="999">
        <v>44039</v>
      </c>
      <c r="V49" s="501"/>
      <c r="W49" s="83" t="s">
        <v>378</v>
      </c>
      <c r="X49" s="83" t="s">
        <v>377</v>
      </c>
      <c r="Y49" s="55"/>
      <c r="Z49" s="259">
        <f>DATEDIF(AA49,AB49,"m")/12+DATEDIF(AC49,AD49,"m")/12+DATEDIF(AE49,AF49,"m")/12+DATEDIF(AG49,AH49,"m")/12+DATEDIF(AI49,AJ49,"m")/12</f>
        <v>0</v>
      </c>
      <c r="AA49" s="260"/>
      <c r="AB49" s="260"/>
      <c r="AC49" s="260"/>
      <c r="AD49" s="260"/>
      <c r="AE49" s="258"/>
      <c r="AF49" s="258"/>
      <c r="AG49" s="258"/>
      <c r="AH49" s="258"/>
      <c r="AI49" s="258"/>
      <c r="AJ49" s="258"/>
    </row>
    <row r="50" spans="1:36" ht="27.6" x14ac:dyDescent="0.3">
      <c r="A50" s="110" t="s">
        <v>144</v>
      </c>
      <c r="B50" s="99" t="s">
        <v>517</v>
      </c>
      <c r="C50" s="24"/>
      <c r="D50" s="24"/>
      <c r="E50" s="24"/>
      <c r="F50" s="24" t="s">
        <v>77</v>
      </c>
      <c r="G50" s="24"/>
      <c r="H50" s="109">
        <f>IF(C50&lt;&gt;"",'CBL Score Standard'!$D106,IF(D50&lt;&gt;"",SUM('CBL Score Standard'!$D106:$E106),IF(E50&lt;&gt;"",SUM('CBL Score Standard'!$D106:$F106),IF(F50&lt;&gt;"",SUM('CBL Score Standard'!$D106:$G106),IF(G50&lt;&gt;"",SUM('CBL Score Standard'!$D106:$H106,0))))))</f>
        <v>0.18837616284424796</v>
      </c>
      <c r="K50" s="338"/>
      <c r="L50" s="338"/>
      <c r="M50" s="104" t="s">
        <v>7</v>
      </c>
      <c r="N50" s="36" t="s">
        <v>59</v>
      </c>
      <c r="O50" s="89" t="s">
        <v>683</v>
      </c>
      <c r="P50" s="153">
        <v>43623</v>
      </c>
      <c r="Q50" s="154" t="s">
        <v>153</v>
      </c>
      <c r="R50" s="155" t="s">
        <v>156</v>
      </c>
      <c r="S50" s="166" t="s">
        <v>270</v>
      </c>
      <c r="T50" s="504" t="s">
        <v>72</v>
      </c>
      <c r="U50" s="999">
        <v>44008</v>
      </c>
      <c r="V50" s="501" t="s">
        <v>374</v>
      </c>
      <c r="W50" s="83" t="s">
        <v>378</v>
      </c>
      <c r="X50" s="83" t="s">
        <v>377</v>
      </c>
      <c r="Y50" s="55"/>
      <c r="Z50" s="259">
        <f t="shared" si="2"/>
        <v>0</v>
      </c>
      <c r="AA50" s="260"/>
      <c r="AB50" s="260"/>
      <c r="AC50" s="260"/>
      <c r="AD50" s="260"/>
      <c r="AE50" s="258"/>
      <c r="AF50" s="258"/>
      <c r="AG50" s="258"/>
      <c r="AH50" s="258"/>
      <c r="AI50" s="258"/>
      <c r="AJ50" s="258"/>
    </row>
    <row r="51" spans="1:36" x14ac:dyDescent="0.3">
      <c r="A51" s="110" t="s">
        <v>144</v>
      </c>
      <c r="B51" s="99" t="s">
        <v>661</v>
      </c>
      <c r="C51" s="24"/>
      <c r="D51" s="24"/>
      <c r="E51" s="24"/>
      <c r="F51" s="1005" t="s">
        <v>77</v>
      </c>
      <c r="G51" s="24"/>
      <c r="H51" s="109">
        <f>IF(C51&lt;&gt;"",'CBL Score Standard'!$D107,IF(D51&lt;&gt;"",SUM('CBL Score Standard'!$D107:$E107),IF(E51&lt;&gt;"",SUM('CBL Score Standard'!$D107:$F107),IF(F51&lt;&gt;"",SUM('CBL Score Standard'!$D107:$G107),IF(G51&lt;&gt;"",SUM('CBL Score Standard'!$D107:$H107,0))))))</f>
        <v>0.18837616284424796</v>
      </c>
      <c r="K51" s="338"/>
      <c r="L51" s="338"/>
      <c r="M51" s="104" t="s">
        <v>7</v>
      </c>
      <c r="N51" s="36" t="s">
        <v>56</v>
      </c>
      <c r="O51" s="89" t="s">
        <v>67</v>
      </c>
      <c r="P51" s="153"/>
      <c r="Q51" s="154"/>
      <c r="R51" s="155"/>
      <c r="S51" s="157" t="s">
        <v>270</v>
      </c>
      <c r="T51" s="504"/>
      <c r="U51" s="501"/>
      <c r="V51" s="501" t="s">
        <v>374</v>
      </c>
      <c r="W51" s="83" t="s">
        <v>378</v>
      </c>
      <c r="X51" s="83" t="s">
        <v>377</v>
      </c>
      <c r="Y51" s="83"/>
      <c r="Z51" s="259">
        <f t="shared" si="2"/>
        <v>1.3333333333333333</v>
      </c>
      <c r="AA51" s="260">
        <v>43132</v>
      </c>
      <c r="AB51" s="260">
        <v>43628</v>
      </c>
      <c r="AC51" s="260"/>
      <c r="AD51" s="260"/>
      <c r="AE51" s="258"/>
      <c r="AF51" s="258"/>
      <c r="AG51" s="258"/>
      <c r="AH51" s="258"/>
      <c r="AI51" s="258"/>
      <c r="AJ51" s="258"/>
    </row>
    <row r="52" spans="1:36" x14ac:dyDescent="0.3">
      <c r="A52" s="110" t="s">
        <v>144</v>
      </c>
      <c r="B52" s="99" t="s">
        <v>662</v>
      </c>
      <c r="C52" s="117"/>
      <c r="D52" s="117"/>
      <c r="E52" s="117"/>
      <c r="F52" s="24" t="s">
        <v>77</v>
      </c>
      <c r="G52" s="24"/>
      <c r="H52" s="109">
        <f>IF(C52&lt;&gt;"",'CBL Score Standard'!$D108,IF(D52&lt;&gt;"",SUM('CBL Score Standard'!$D108:$E108),IF(E52&lt;&gt;"",SUM('CBL Score Standard'!$D108:$F108),IF(F52&lt;&gt;"",SUM('CBL Score Standard'!$D108:$G108),IF(G52&lt;&gt;"",SUM('CBL Score Standard'!$D108:$H108,0))))))</f>
        <v>0.18837616284424796</v>
      </c>
      <c r="K52" s="338"/>
      <c r="L52" s="338"/>
      <c r="M52" s="104" t="s">
        <v>7</v>
      </c>
      <c r="N52" s="36" t="s">
        <v>55</v>
      </c>
      <c r="O52" s="89" t="s">
        <v>1</v>
      </c>
      <c r="P52" s="153"/>
      <c r="Q52" s="154"/>
      <c r="R52" s="155"/>
      <c r="S52" s="157" t="s">
        <v>270</v>
      </c>
      <c r="T52" s="504"/>
      <c r="U52" s="501"/>
      <c r="V52" s="501" t="s">
        <v>374</v>
      </c>
      <c r="W52" s="83" t="s">
        <v>378</v>
      </c>
      <c r="X52" s="83" t="s">
        <v>377</v>
      </c>
      <c r="Y52" s="83"/>
      <c r="Z52" s="259">
        <f t="shared" si="2"/>
        <v>1.3333333333333333</v>
      </c>
      <c r="AA52" s="260">
        <v>43132</v>
      </c>
      <c r="AB52" s="260">
        <v>43628</v>
      </c>
      <c r="AC52" s="260"/>
      <c r="AD52" s="260"/>
      <c r="AE52" s="258"/>
      <c r="AF52" s="258"/>
      <c r="AG52" s="258"/>
      <c r="AH52" s="258"/>
      <c r="AI52" s="258"/>
      <c r="AJ52" s="258"/>
    </row>
    <row r="53" spans="1:36" x14ac:dyDescent="0.3">
      <c r="A53" s="110" t="s">
        <v>144</v>
      </c>
      <c r="B53" s="99" t="s">
        <v>187</v>
      </c>
      <c r="C53" s="100"/>
      <c r="D53" s="24"/>
      <c r="E53" s="24"/>
      <c r="F53" s="24" t="s">
        <v>77</v>
      </c>
      <c r="G53" s="24"/>
      <c r="H53" s="109">
        <f>IF(C53&lt;&gt;"",'CBL Score Standard'!$D109,IF(D53&lt;&gt;"",SUM('CBL Score Standard'!$D109:$E109),IF(E53&lt;&gt;"",SUM('CBL Score Standard'!$D109:$F109),IF(F53&lt;&gt;"",SUM('CBL Score Standard'!$D109:$G109),IF(G53&lt;&gt;"",SUM('CBL Score Standard'!$D109:$H109,0))))))</f>
        <v>9.7467071935157037E-2</v>
      </c>
      <c r="K53" s="338"/>
      <c r="L53" s="338"/>
      <c r="M53" s="104" t="s">
        <v>7</v>
      </c>
      <c r="N53" s="36" t="s">
        <v>55</v>
      </c>
      <c r="O53" s="89" t="s">
        <v>419</v>
      </c>
      <c r="P53" s="152" t="s">
        <v>145</v>
      </c>
      <c r="Q53" s="154" t="s">
        <v>420</v>
      </c>
      <c r="R53" s="155" t="s">
        <v>420</v>
      </c>
      <c r="S53" s="166" t="s">
        <v>270</v>
      </c>
      <c r="T53" s="504"/>
      <c r="U53" s="1000">
        <v>43987</v>
      </c>
      <c r="V53" s="501" t="s">
        <v>374</v>
      </c>
      <c r="W53" s="83" t="s">
        <v>378</v>
      </c>
      <c r="X53" s="83" t="s">
        <v>377</v>
      </c>
      <c r="Y53" s="55"/>
      <c r="Z53" s="259">
        <f t="shared" si="2"/>
        <v>1.3333333333333333</v>
      </c>
      <c r="AA53" s="260">
        <v>43132</v>
      </c>
      <c r="AB53" s="260">
        <v>43628</v>
      </c>
      <c r="AC53" s="260"/>
      <c r="AD53" s="260"/>
      <c r="AE53" s="258"/>
      <c r="AF53" s="258"/>
      <c r="AG53" s="258"/>
      <c r="AH53" s="258"/>
      <c r="AI53" s="258"/>
      <c r="AJ53" s="258"/>
    </row>
    <row r="54" spans="1:36" ht="26.4" customHeight="1" x14ac:dyDescent="0.3">
      <c r="A54" s="110" t="s">
        <v>144</v>
      </c>
      <c r="B54" s="99" t="s">
        <v>188</v>
      </c>
      <c r="C54" s="100"/>
      <c r="D54" s="24"/>
      <c r="E54" s="24"/>
      <c r="F54" s="24" t="s">
        <v>77</v>
      </c>
      <c r="G54" s="24"/>
      <c r="H54" s="109">
        <f>IF(C54&lt;&gt;"",'CBL Score Standard'!$D110,IF(D54&lt;&gt;"",SUM('CBL Score Standard'!$D110:$E110),IF(E54&lt;&gt;"",SUM('CBL Score Standard'!$D110:$F110),IF(F54&lt;&gt;"",SUM('CBL Score Standard'!$D110:$G110),IF(G54&lt;&gt;"",SUM('CBL Score Standard'!$D110:$H110,0))))))</f>
        <v>9.7467071935157037E-2</v>
      </c>
      <c r="K54" s="338"/>
      <c r="L54" s="338"/>
      <c r="M54" s="104" t="s">
        <v>7</v>
      </c>
      <c r="N54" s="36" t="s">
        <v>56</v>
      </c>
      <c r="O54" s="89" t="s">
        <v>421</v>
      </c>
      <c r="P54" s="152" t="s">
        <v>230</v>
      </c>
      <c r="Q54" s="154" t="s">
        <v>230</v>
      </c>
      <c r="R54" s="155" t="s">
        <v>230</v>
      </c>
      <c r="S54" s="166" t="s">
        <v>270</v>
      </c>
      <c r="T54" s="504" t="s">
        <v>72</v>
      </c>
      <c r="U54" s="501"/>
      <c r="V54" s="501"/>
      <c r="W54" s="83" t="s">
        <v>378</v>
      </c>
      <c r="X54" s="83" t="s">
        <v>378</v>
      </c>
      <c r="Y54" s="41" t="s">
        <v>230</v>
      </c>
      <c r="Z54" s="259">
        <f t="shared" si="2"/>
        <v>0</v>
      </c>
      <c r="AA54" s="260"/>
      <c r="AB54" s="260"/>
      <c r="AC54" s="260"/>
      <c r="AD54" s="260"/>
      <c r="AE54" s="258"/>
      <c r="AF54" s="258"/>
      <c r="AG54" s="258"/>
      <c r="AH54" s="258"/>
      <c r="AI54" s="258"/>
      <c r="AJ54" s="258"/>
    </row>
    <row r="55" spans="1:36" customFormat="1" x14ac:dyDescent="0.3">
      <c r="A55" s="110" t="s">
        <v>144</v>
      </c>
      <c r="B55" s="99" t="s">
        <v>189</v>
      </c>
      <c r="C55" s="100"/>
      <c r="D55" s="117"/>
      <c r="E55" s="117"/>
      <c r="F55" s="24" t="s">
        <v>77</v>
      </c>
      <c r="G55" s="24"/>
      <c r="H55" s="109">
        <f>IF(C55&lt;&gt;"",'CBL Score Standard'!$D111,IF(D55&lt;&gt;"",SUM('CBL Score Standard'!$D111:$E111),IF(E55&lt;&gt;"",SUM('CBL Score Standard'!$D111:$F111),IF(F55&lt;&gt;"",SUM('CBL Score Standard'!$D111:$G111),IF(G55&lt;&gt;"",SUM('CBL Score Standard'!$D111:$H111,0))))))</f>
        <v>5.9371833839918939E-2</v>
      </c>
      <c r="K55" s="339"/>
      <c r="L55" s="339"/>
      <c r="M55" s="104" t="s">
        <v>7</v>
      </c>
      <c r="N55" s="36" t="s">
        <v>54</v>
      </c>
      <c r="O55" s="89" t="s">
        <v>231</v>
      </c>
      <c r="P55" s="153">
        <v>43610</v>
      </c>
      <c r="Q55" s="152" t="s">
        <v>164</v>
      </c>
      <c r="R55" s="79" t="s">
        <v>165</v>
      </c>
      <c r="S55" s="166" t="s">
        <v>270</v>
      </c>
      <c r="T55" s="504" t="s">
        <v>72</v>
      </c>
      <c r="U55" s="501"/>
      <c r="V55" s="501"/>
      <c r="W55" s="83" t="s">
        <v>378</v>
      </c>
      <c r="X55" s="83" t="s">
        <v>378</v>
      </c>
      <c r="Y55" s="49" t="s">
        <v>232</v>
      </c>
      <c r="Z55" s="259">
        <f t="shared" si="2"/>
        <v>0</v>
      </c>
      <c r="AA55" s="260"/>
      <c r="AB55" s="260"/>
      <c r="AC55" s="260"/>
      <c r="AD55" s="260"/>
      <c r="AE55" s="258"/>
      <c r="AF55" s="258"/>
      <c r="AG55" s="258"/>
      <c r="AH55" s="258"/>
      <c r="AI55" s="258"/>
      <c r="AJ55" s="258"/>
    </row>
    <row r="56" spans="1:36" customFormat="1" ht="14.4" customHeight="1" x14ac:dyDescent="0.3">
      <c r="A56" s="110" t="s">
        <v>144</v>
      </c>
      <c r="B56" s="99" t="s">
        <v>190</v>
      </c>
      <c r="C56" s="100"/>
      <c r="D56" s="117"/>
      <c r="E56" s="117"/>
      <c r="F56" s="24" t="s">
        <v>77</v>
      </c>
      <c r="G56" s="24"/>
      <c r="H56" s="109">
        <f>IF(C56&lt;&gt;"",'CBL Score Standard'!$D112,IF(D56&lt;&gt;"",SUM('CBL Score Standard'!$D112:$E112),IF(E56&lt;&gt;"",SUM('CBL Score Standard'!$D112:$F112),IF(F56&lt;&gt;"",SUM('CBL Score Standard'!$D112:$G112),IF(G56&lt;&gt;"",SUM('CBL Score Standard'!$D112:$H112,0))))))</f>
        <v>5.9371833839918939E-2</v>
      </c>
      <c r="K56" s="3"/>
      <c r="L56" s="3"/>
      <c r="M56" s="3"/>
      <c r="N56" s="92"/>
      <c r="O56" s="3"/>
      <c r="P56" s="3"/>
      <c r="Q56" s="3"/>
      <c r="R56" s="3"/>
      <c r="S56" s="78"/>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24"/>
      <c r="F57" s="24" t="s">
        <v>77</v>
      </c>
      <c r="G57" s="24"/>
      <c r="H57" s="109">
        <f>IF(C57&lt;&gt;"",'CBL Score Standard'!$D113,IF(D57&lt;&gt;"",SUM('CBL Score Standard'!$D113:$E113),IF(E57&lt;&gt;"",SUM('CBL Score Standard'!$D113:$F113),IF(F57&lt;&gt;"",SUM('CBL Score Standard'!$D113:$G113),IF(G57&lt;&gt;"",SUM('CBL Score Standard'!$D113:$H113,0))))))</f>
        <v>7.3657548125633229E-2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17"/>
      <c r="F58" s="24" t="s">
        <v>77</v>
      </c>
      <c r="G58" s="24"/>
      <c r="H58" s="109">
        <f>IF(C58&lt;&gt;"",'CBL Score Standard'!$D114,IF(D58&lt;&gt;"",SUM('CBL Score Standard'!$D114:$E114),IF(E58&lt;&gt;"",SUM('CBL Score Standard'!$D114:$F114),IF(F58&lt;&gt;"",SUM('CBL Score Standard'!$D114:$G114),IF(G58&lt;&gt;"",SUM('CBL Score Standard'!$D114:$H114,0))))))</f>
        <v>4.9848024316109421E-2</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t="s">
        <v>77</v>
      </c>
      <c r="E59" s="132"/>
      <c r="F59" s="24"/>
      <c r="G59" s="24"/>
      <c r="H59" s="109">
        <f>IF(C59&lt;&gt;"",'CBL Score Standard'!$D115,IF(D59&lt;&gt;"",SUM('CBL Score Standard'!$D115:$E115),IF(E59&lt;&gt;"",SUM('CBL Score Standard'!$D115:$F115),IF(F59&lt;&gt;"",SUM('CBL Score Standard'!$D115:$G115),IF(G59&lt;&gt;"",SUM('CBL Score Standard'!$D115:$H115,0))))))</f>
        <v>0</v>
      </c>
      <c r="K59" s="1197"/>
      <c r="L59" s="1197"/>
      <c r="M59" s="1183"/>
      <c r="N59" s="1185"/>
      <c r="O59" s="1185"/>
      <c r="P59" s="148" t="s">
        <v>141</v>
      </c>
      <c r="Q59" s="144"/>
      <c r="R59" s="144"/>
      <c r="S59" s="1210"/>
      <c r="T59" s="1191"/>
      <c r="U59" s="1191"/>
      <c r="V59" s="119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30"/>
      <c r="F60" s="24"/>
      <c r="G60" s="24"/>
      <c r="H60" s="10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166" t="s">
        <v>270</v>
      </c>
      <c r="T60" s="506" t="s">
        <v>72</v>
      </c>
      <c r="U60" s="505"/>
      <c r="V60" s="505"/>
      <c r="W60" s="83"/>
      <c r="X60" s="83"/>
      <c r="Y60" s="55"/>
      <c r="Z60" s="259">
        <f t="shared" ref="Z60:Z67" si="3">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166" t="s">
        <v>270</v>
      </c>
      <c r="T61" s="506" t="s">
        <v>72</v>
      </c>
      <c r="U61" s="505"/>
      <c r="V61" s="505"/>
      <c r="W61" s="83"/>
      <c r="X61" s="83"/>
      <c r="Y61" s="55"/>
      <c r="Z61" s="259">
        <f t="shared" si="3"/>
        <v>0</v>
      </c>
      <c r="AA61" s="260"/>
      <c r="AB61" s="260"/>
      <c r="AC61" s="260"/>
      <c r="AD61" s="260"/>
      <c r="AE61" s="258"/>
      <c r="AF61" s="258"/>
      <c r="AG61" s="258"/>
      <c r="AH61" s="258"/>
      <c r="AI61" s="258"/>
      <c r="AJ61" s="258"/>
    </row>
    <row r="62" spans="1:36" x14ac:dyDescent="0.3">
      <c r="A62" s="110" t="s">
        <v>56</v>
      </c>
      <c r="B62" s="99" t="s">
        <v>67</v>
      </c>
      <c r="C62" s="100"/>
      <c r="D62" s="100"/>
      <c r="E62" s="24"/>
      <c r="F62" s="24" t="s">
        <v>77</v>
      </c>
      <c r="G62" s="24"/>
      <c r="H62" s="109">
        <f>IF(C62&lt;&gt;"",'CBL Score Standard'!$D118,IF(D62&lt;&gt;"",SUM('CBL Score Standard'!$D118:$E118),IF(E62&lt;&gt;"",SUM('CBL Score Standard'!$D118:$F118),IF(F62&lt;&gt;"",SUM('CBL Score Standard'!$D118:$G118),IF(G62&lt;&gt;"",SUM('CBL Score Standard'!$D118:$H118,0))))))</f>
        <v>4.9848024316109421E-2</v>
      </c>
      <c r="K62" s="1207"/>
      <c r="L62" s="1207"/>
      <c r="M62" s="104" t="s">
        <v>8</v>
      </c>
      <c r="N62" s="36" t="s">
        <v>56</v>
      </c>
      <c r="O62" s="38" t="s">
        <v>237</v>
      </c>
      <c r="P62" s="58"/>
      <c r="Q62" s="56"/>
      <c r="R62" s="59"/>
      <c r="S62" s="166" t="s">
        <v>270</v>
      </c>
      <c r="T62" s="506" t="s">
        <v>72</v>
      </c>
      <c r="U62" s="505"/>
      <c r="V62" s="505"/>
      <c r="W62" s="83"/>
      <c r="X62" s="83"/>
      <c r="Y62" s="55"/>
      <c r="Z62" s="259">
        <f t="shared" si="3"/>
        <v>0</v>
      </c>
      <c r="AA62" s="260"/>
      <c r="AB62" s="260"/>
      <c r="AC62" s="260"/>
      <c r="AD62" s="260"/>
      <c r="AE62" s="258"/>
      <c r="AF62" s="258"/>
      <c r="AG62" s="258"/>
      <c r="AH62" s="258"/>
      <c r="AI62" s="258"/>
      <c r="AJ62" s="258"/>
    </row>
    <row r="63" spans="1:36" ht="15" thickBot="1" x14ac:dyDescent="0.35">
      <c r="A63" s="111" t="s">
        <v>55</v>
      </c>
      <c r="B63" s="99" t="s">
        <v>1</v>
      </c>
      <c r="C63" s="100"/>
      <c r="D63" s="100"/>
      <c r="E63" s="24"/>
      <c r="F63" s="24" t="s">
        <v>77</v>
      </c>
      <c r="G63" s="24"/>
      <c r="H63" s="109">
        <f>IF(C63&lt;&gt;"",'CBL Score Standard'!$D119,IF(D63&lt;&gt;"",SUM('CBL Score Standard'!$D119:$E119),IF(E63&lt;&gt;"",SUM('CBL Score Standard'!$D119:$F119),IF(F63&lt;&gt;"",SUM('CBL Score Standard'!$D119:$G119),IF(G63&lt;&gt;"",SUM('CBL Score Standard'!$D119:$H119,0))))))</f>
        <v>4.9848024316109421E-2</v>
      </c>
      <c r="K63" s="1207"/>
      <c r="L63" s="1207"/>
      <c r="M63" s="104" t="s">
        <v>8</v>
      </c>
      <c r="N63" s="36" t="s">
        <v>55</v>
      </c>
      <c r="O63" s="38" t="s">
        <v>238</v>
      </c>
      <c r="P63" s="58"/>
      <c r="Q63" s="56"/>
      <c r="R63" s="59"/>
      <c r="S63" s="166" t="s">
        <v>270</v>
      </c>
      <c r="T63" s="506"/>
      <c r="U63" s="505"/>
      <c r="V63" s="505"/>
      <c r="W63" s="83"/>
      <c r="X63" s="83"/>
      <c r="Y63" s="55"/>
      <c r="Z63" s="259">
        <f t="shared" si="3"/>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3.6805471124620075</v>
      </c>
      <c r="K64" s="1207"/>
      <c r="L64" s="1207"/>
      <c r="M64" s="104" t="s">
        <v>8</v>
      </c>
      <c r="N64" s="57" t="s">
        <v>53</v>
      </c>
      <c r="O64" s="38" t="s">
        <v>239</v>
      </c>
      <c r="P64" s="58"/>
      <c r="Q64" s="56"/>
      <c r="R64" s="59"/>
      <c r="S64" s="166" t="s">
        <v>270</v>
      </c>
      <c r="T64" s="506"/>
      <c r="U64" s="505"/>
      <c r="V64" s="505"/>
      <c r="W64" s="83"/>
      <c r="X64" s="83"/>
      <c r="Y64" s="55"/>
      <c r="Z64" s="259">
        <f t="shared" si="3"/>
        <v>0</v>
      </c>
      <c r="AA64" s="260"/>
      <c r="AB64" s="260"/>
      <c r="AC64" s="260"/>
      <c r="AD64" s="260"/>
      <c r="AE64" s="258"/>
      <c r="AF64" s="258"/>
      <c r="AG64" s="258"/>
      <c r="AH64" s="258"/>
      <c r="AI64" s="258"/>
      <c r="AJ64" s="258"/>
    </row>
    <row r="65" spans="1:36" ht="28.2" thickBot="1" x14ac:dyDescent="0.35">
      <c r="A65" s="112" t="s">
        <v>83</v>
      </c>
      <c r="B65" s="113"/>
      <c r="C65" s="134">
        <v>1</v>
      </c>
      <c r="D65" s="134">
        <v>1</v>
      </c>
      <c r="E65" s="134">
        <v>1</v>
      </c>
      <c r="F65" s="134">
        <v>0.72340425531914898</v>
      </c>
      <c r="G65" s="134">
        <v>0</v>
      </c>
      <c r="H65" s="114">
        <v>1</v>
      </c>
      <c r="K65" s="1207"/>
      <c r="L65" s="1207"/>
      <c r="M65" s="104" t="s">
        <v>8</v>
      </c>
      <c r="N65" s="57" t="s">
        <v>59</v>
      </c>
      <c r="O65" s="38" t="s">
        <v>240</v>
      </c>
      <c r="P65" s="58"/>
      <c r="Q65" s="56"/>
      <c r="R65" s="59"/>
      <c r="S65" s="166" t="s">
        <v>270</v>
      </c>
      <c r="T65" s="506"/>
      <c r="U65" s="505"/>
      <c r="V65" s="505"/>
      <c r="W65" s="83"/>
      <c r="X65" s="83"/>
      <c r="Y65" s="55"/>
      <c r="Z65" s="259">
        <f t="shared" si="3"/>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3</v>
      </c>
      <c r="K66" s="1207"/>
      <c r="L66" s="1207"/>
      <c r="M66" s="104" t="s">
        <v>8</v>
      </c>
      <c r="N66" s="57" t="s">
        <v>55</v>
      </c>
      <c r="O66" s="38" t="s">
        <v>515</v>
      </c>
      <c r="P66" s="58"/>
      <c r="Q66" s="56"/>
      <c r="R66" s="59"/>
      <c r="S66" s="166" t="s">
        <v>270</v>
      </c>
      <c r="T66" s="506" t="s">
        <v>72</v>
      </c>
      <c r="U66" s="1134">
        <v>44042.458333333336</v>
      </c>
      <c r="V66" s="505" t="s">
        <v>374</v>
      </c>
      <c r="W66" s="83"/>
      <c r="X66" s="83"/>
      <c r="Y66" s="55"/>
      <c r="Z66" s="259">
        <f t="shared" si="3"/>
        <v>0</v>
      </c>
      <c r="AA66" s="260"/>
      <c r="AB66" s="260"/>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76" t="s">
        <v>270</v>
      </c>
      <c r="T67" s="505"/>
      <c r="U67" s="505"/>
      <c r="V67" s="505" t="s">
        <v>719</v>
      </c>
      <c r="W67" s="83"/>
      <c r="X67" s="83"/>
      <c r="Y67" s="46" t="s">
        <v>242</v>
      </c>
      <c r="Z67" s="259">
        <f t="shared" si="3"/>
        <v>0</v>
      </c>
      <c r="AA67" s="260"/>
      <c r="AB67" s="260"/>
      <c r="AC67" s="260"/>
      <c r="AD67" s="260"/>
      <c r="AE67" s="258"/>
      <c r="AF67" s="258"/>
      <c r="AG67" s="258"/>
      <c r="AH67" s="258"/>
      <c r="AI67" s="258"/>
      <c r="AJ67" s="258"/>
    </row>
    <row r="68" spans="1:36" ht="13.8" customHeight="1" x14ac:dyDescent="0.3">
      <c r="C68" s="135"/>
      <c r="D68" s="135"/>
      <c r="E68" s="135"/>
      <c r="F68" s="135"/>
      <c r="G68" s="135"/>
      <c r="K68" s="3"/>
      <c r="L68" s="3"/>
      <c r="M68" s="3"/>
      <c r="N68" s="92"/>
      <c r="O68" s="3"/>
      <c r="P68" s="3"/>
      <c r="Q68" s="3"/>
      <c r="R68" s="3"/>
      <c r="S68" s="78"/>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19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76"/>
      <c r="T72" s="83"/>
      <c r="U72" s="83"/>
      <c r="V72" s="83" t="str">
        <f>IF(AND(W72="Y",X72="Y"),"Passed",IF(T72="M","Passed", ""))</f>
        <v/>
      </c>
      <c r="W72" s="83"/>
      <c r="X72" s="83"/>
      <c r="Y72" s="63"/>
      <c r="Z72" s="259">
        <f t="shared" ref="Z72:Z75" si="4">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76"/>
      <c r="T73" s="83"/>
      <c r="U73" s="83"/>
      <c r="V73" s="83" t="str">
        <f>IF(AND(W73="Y",X73="Y"),"Passed",IF(T73="M","Passed", ""))</f>
        <v/>
      </c>
      <c r="W73" s="83"/>
      <c r="X73" s="83"/>
      <c r="Y73" s="63"/>
      <c r="Z73" s="259">
        <f t="shared" si="4"/>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76"/>
      <c r="T74" s="83"/>
      <c r="U74" s="83"/>
      <c r="V74" s="83" t="str">
        <f>IF(AND(W74="Y",X74="Y"),"Passed",IF(T74="M","Passed", ""))</f>
        <v/>
      </c>
      <c r="W74" s="83"/>
      <c r="X74" s="83"/>
      <c r="Y74" s="63"/>
      <c r="Z74" s="259">
        <f t="shared" si="4"/>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76"/>
      <c r="T75" s="83"/>
      <c r="U75" s="83"/>
      <c r="V75" s="83" t="str">
        <f>IF(AND(W75="Y",X75="Y"),"Passed",IF(T75="M","Passed", ""))</f>
        <v/>
      </c>
      <c r="W75" s="83"/>
      <c r="X75" s="83"/>
      <c r="Y75" s="63"/>
      <c r="Z75" s="259">
        <f t="shared" si="4"/>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78"/>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78"/>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78"/>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78"/>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A70"/>
  <customSheetViews>
    <customSheetView guid="{3F51B73C-8999-4BDD-B7BB-CFA8C5D5F118}" showGridLines="0" showAutoFilter="1" hiddenColumns="1" topLeftCell="C1">
      <selection activeCell="K1" sqref="K1:AN1048576"/>
      <pageMargins left="0.7" right="0.7" top="0.75" bottom="0.75" header="0.3" footer="0.3"/>
      <pageSetup orientation="portrait" r:id="rId1"/>
      <autoFilter ref="A3:AA70"/>
    </customSheetView>
    <customSheetView guid="{61959E49-C4BC-41CB-B0BE-7EDA73DE356A}" showGridLines="0" showAutoFilter="1" topLeftCell="F25">
      <selection activeCell="V52" sqref="V52"/>
      <pageMargins left="0.7" right="0.7" top="0.75" bottom="0.75" header="0.3" footer="0.3"/>
      <pageSetup orientation="portrait" r:id="rId2"/>
      <autoFilter ref="A3:AB70"/>
    </customSheetView>
    <customSheetView guid="{9F775BAE-2403-40FE-95E3-B0411D9A7170}" scale="85" showGridLines="0" showAutoFilter="1" topLeftCell="A40">
      <selection activeCell="G72" sqref="G72"/>
      <pageMargins left="0.7" right="0.7" top="0.75" bottom="0.75" header="0.3" footer="0.3"/>
      <pageSetup orientation="portrait" r:id="rId3"/>
      <autoFilter ref="A3:AB70"/>
    </customSheetView>
    <customSheetView guid="{B9E7682A-072E-4CF9-AE10-B3ED27CB27F8}" scale="85" showGridLines="0" showAutoFilter="1" topLeftCell="A40">
      <selection activeCell="G72" sqref="G72"/>
      <pageMargins left="0.7" right="0.7" top="0.75" bottom="0.75" header="0.3" footer="0.3"/>
      <pageSetup orientation="portrait" r:id="rId4"/>
      <autoFilter ref="A3:AB70"/>
    </customSheetView>
    <customSheetView guid="{040B64FF-F135-4C7F-9498-A8399C10673D}" showGridLines="0" showAutoFilter="1" hiddenColumns="1" topLeftCell="C1">
      <selection activeCell="K1" sqref="K1:AN1048576"/>
      <pageMargins left="0.7" right="0.7" top="0.75" bottom="0.75" header="0.3" footer="0.3"/>
      <pageSetup orientation="portrait" r:id="rId5"/>
      <autoFilter ref="A3:AA70"/>
    </customSheetView>
    <customSheetView guid="{6D9FC8F7-6352-4BF1-890A-27BF36FADC03}" showGridLines="0" showAutoFilter="1" hiddenColumns="1" topLeftCell="C1">
      <selection activeCell="K1" sqref="K1:AN1048576"/>
      <pageMargins left="0.7" right="0.7" top="0.75" bottom="0.75" header="0.3" footer="0.3"/>
      <pageSetup orientation="portrait" r:id="rId6"/>
      <autoFilter ref="A3:AA70"/>
    </customSheetView>
  </customSheetViews>
  <mergeCells count="91">
    <mergeCell ref="AI70:AJ70"/>
    <mergeCell ref="AI38:AJ38"/>
    <mergeCell ref="Z58:Z59"/>
    <mergeCell ref="AA58:AB58"/>
    <mergeCell ref="AC58:AD58"/>
    <mergeCell ref="AE58:AF58"/>
    <mergeCell ref="AG58:AH58"/>
    <mergeCell ref="AI58:AJ58"/>
    <mergeCell ref="Z38:Z39"/>
    <mergeCell ref="AA38:AB38"/>
    <mergeCell ref="AC38:AD38"/>
    <mergeCell ref="AE38:AF38"/>
    <mergeCell ref="AG38:AH38"/>
    <mergeCell ref="AG70:AH70"/>
    <mergeCell ref="AI2:AJ2"/>
    <mergeCell ref="Z17:Z18"/>
    <mergeCell ref="AA17:AB17"/>
    <mergeCell ref="AC17:AD17"/>
    <mergeCell ref="AE17:AF17"/>
    <mergeCell ref="AG17:AH17"/>
    <mergeCell ref="AI17:AJ17"/>
    <mergeCell ref="Z2:Z3"/>
    <mergeCell ref="AA2:AB2"/>
    <mergeCell ref="AC2:AD2"/>
    <mergeCell ref="AE2:AF2"/>
    <mergeCell ref="AG2:AH2"/>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M58:M59"/>
    <mergeCell ref="N58:N59"/>
    <mergeCell ref="O58:O59"/>
    <mergeCell ref="S58:S59"/>
    <mergeCell ref="T58:T59"/>
    <mergeCell ref="U58:U59"/>
    <mergeCell ref="V58:V59"/>
    <mergeCell ref="Y58:Y59"/>
    <mergeCell ref="V17:V18"/>
    <mergeCell ref="Y17:Y18"/>
    <mergeCell ref="K37:Y37"/>
    <mergeCell ref="K38:K39"/>
    <mergeCell ref="L38:L39"/>
    <mergeCell ref="M38:M39"/>
    <mergeCell ref="N38:N39"/>
    <mergeCell ref="O38:O39"/>
    <mergeCell ref="S38:S39"/>
    <mergeCell ref="T38:T39"/>
    <mergeCell ref="U38:U39"/>
    <mergeCell ref="V38:V39"/>
    <mergeCell ref="Y38:Y39"/>
    <mergeCell ref="N17:N18"/>
    <mergeCell ref="O17:O18"/>
    <mergeCell ref="S17:S18"/>
    <mergeCell ref="K1:Y1"/>
    <mergeCell ref="K2:K3"/>
    <mergeCell ref="L2:L3"/>
    <mergeCell ref="M2:M3"/>
    <mergeCell ref="N2:N3"/>
    <mergeCell ref="O2:O3"/>
    <mergeCell ref="S2:S3"/>
    <mergeCell ref="T2:T3"/>
    <mergeCell ref="U2:U3"/>
    <mergeCell ref="V2:V3"/>
    <mergeCell ref="Y2:Y3"/>
    <mergeCell ref="A1:H1"/>
    <mergeCell ref="Z70:Z71"/>
    <mergeCell ref="AA70:AB70"/>
    <mergeCell ref="AC70:AD70"/>
    <mergeCell ref="AE70:AF70"/>
    <mergeCell ref="A64:G64"/>
    <mergeCell ref="A66:G66"/>
    <mergeCell ref="K60:K67"/>
    <mergeCell ref="L60:L67"/>
    <mergeCell ref="Y4:Y5"/>
    <mergeCell ref="K16:Y16"/>
    <mergeCell ref="K17:K18"/>
    <mergeCell ref="L17:L18"/>
    <mergeCell ref="M17:M18"/>
    <mergeCell ref="T17:T18"/>
    <mergeCell ref="U17:U18"/>
  </mergeCells>
  <conditionalFormatting sqref="C7:H7">
    <cfRule type="containsText" dxfId="1289" priority="47" operator="containsText" text="N/A">
      <formula>NOT(ISERROR(SEARCH("N/A",C7)))</formula>
    </cfRule>
    <cfRule type="containsText" dxfId="1288" priority="48" operator="containsText" text="Blank">
      <formula>NOT(ISERROR(SEARCH("Blank",C7)))</formula>
    </cfRule>
    <cfRule type="containsText" dxfId="1287" priority="49" operator="containsText" text="M">
      <formula>NOT(ISERROR(SEARCH("M",C7)))</formula>
    </cfRule>
  </conditionalFormatting>
  <conditionalFormatting sqref="E13">
    <cfRule type="containsText" dxfId="1286" priority="15" operator="containsText" text="N/A">
      <formula>NOT(ISERROR(SEARCH("N/A",E13)))</formula>
    </cfRule>
    <cfRule type="containsText" dxfId="1285" priority="16" operator="containsText" text="O">
      <formula>NOT(ISERROR(SEARCH("O",E13)))</formula>
    </cfRule>
    <cfRule type="containsText" dxfId="1284" priority="17" operator="containsText" text="M">
      <formula>NOT(ISERROR(SEARCH("M",E13)))</formula>
    </cfRule>
  </conditionalFormatting>
  <conditionalFormatting sqref="C46:G46">
    <cfRule type="containsText" dxfId="1283" priority="24" operator="containsText" text="O">
      <formula>NOT(ISERROR(SEARCH("O",C46)))</formula>
    </cfRule>
  </conditionalFormatting>
  <conditionalFormatting sqref="C46:G46">
    <cfRule type="containsText" dxfId="1282" priority="21" operator="containsText" text="N/A">
      <formula>NOT(ISERROR(SEARCH("N/A",C46)))</formula>
    </cfRule>
    <cfRule type="containsText" dxfId="1281" priority="22" operator="containsText" text="Blank">
      <formula>NOT(ISERROR(SEARCH("Blank",C46)))</formula>
    </cfRule>
    <cfRule type="containsText" dxfId="1280" priority="23" operator="containsText" text="M">
      <formula>NOT(ISERROR(SEARCH("M",C46)))</formula>
    </cfRule>
  </conditionalFormatting>
  <conditionalFormatting sqref="E12">
    <cfRule type="containsText" dxfId="1279" priority="18" operator="containsText" text="N/A">
      <formula>NOT(ISERROR(SEARCH("N/A",E12)))</formula>
    </cfRule>
    <cfRule type="containsText" dxfId="1278" priority="19" operator="containsText" text="O">
      <formula>NOT(ISERROR(SEARCH("O",E12)))</formula>
    </cfRule>
    <cfRule type="containsText" dxfId="1277" priority="20" operator="containsText" text="M">
      <formula>NOT(ISERROR(SEARCH("M",E12)))</formula>
    </cfRule>
  </conditionalFormatting>
  <conditionalFormatting sqref="Z4 Z51:Z55 Z40:Z43 Z45:Z49 Z19:Z35">
    <cfRule type="cellIs" dxfId="1276" priority="6" operator="greaterThan">
      <formula>0</formula>
    </cfRule>
  </conditionalFormatting>
  <conditionalFormatting sqref="Z5:Z14">
    <cfRule type="cellIs" dxfId="1275" priority="5" operator="greaterThan">
      <formula>0</formula>
    </cfRule>
  </conditionalFormatting>
  <conditionalFormatting sqref="Z60:Z67">
    <cfRule type="cellIs" dxfId="1274" priority="4" operator="greaterThan">
      <formula>0</formula>
    </cfRule>
  </conditionalFormatting>
  <conditionalFormatting sqref="Z72:Z75">
    <cfRule type="cellIs" dxfId="1273" priority="3" operator="greaterThan">
      <formula>0</formula>
    </cfRule>
  </conditionalFormatting>
  <conditionalFormatting sqref="Z50">
    <cfRule type="cellIs" dxfId="1272" priority="2" operator="greaterThan">
      <formula>0</formula>
    </cfRule>
  </conditionalFormatting>
  <conditionalFormatting sqref="Z44">
    <cfRule type="cellIs" dxfId="1271"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V1:V79">
      <formula1>"Passed, Failed, N/A"</formula1>
    </dataValidation>
    <dataValidation type="list" allowBlank="1" showInputMessage="1" showErrorMessage="1" sqref="W1:W79">
      <formula1>"Y, N"</formula1>
    </dataValidation>
  </dataValidations>
  <hyperlinks>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s>
  <pageMargins left="0.7" right="0.7" top="0.75" bottom="0.75" header="0.3" footer="0.3"/>
  <pageSetup orientation="portrait" r:id="rId23"/>
  <drawing r:id="rId24"/>
  <legacyDrawing r:id="rId25"/>
  <controls>
    <mc:AlternateContent xmlns:mc="http://schemas.openxmlformats.org/markup-compatibility/2006">
      <mc:Choice Requires="x14">
        <control shapeId="12297" r:id="rId26" name="CommandButton1">
          <controlPr defaultSize="0" autoLine="0" r:id="rId27">
            <anchor moveWithCells="1">
              <from>
                <xdr:col>8</xdr:col>
                <xdr:colOff>99060</xdr:colOff>
                <xdr:row>70</xdr:row>
                <xdr:rowOff>0</xdr:rowOff>
              </from>
              <to>
                <xdr:col>9</xdr:col>
                <xdr:colOff>388620</xdr:colOff>
                <xdr:row>70</xdr:row>
                <xdr:rowOff>358140</xdr:rowOff>
              </to>
            </anchor>
          </controlPr>
        </control>
      </mc:Choice>
      <mc:Fallback>
        <control shapeId="12297" r:id="rId26" name="CommandButton1"/>
      </mc:Fallback>
    </mc:AlternateContent>
    <mc:AlternateContent xmlns:mc="http://schemas.openxmlformats.org/markup-compatibility/2006">
      <mc:Choice Requires="x14">
        <control shapeId="12298" r:id="rId28" name="CommandButton2">
          <controlPr defaultSize="0" autoLine="0" r:id="rId29">
            <anchor moveWithCells="1">
              <from>
                <xdr:col>8</xdr:col>
                <xdr:colOff>106680</xdr:colOff>
                <xdr:row>64</xdr:row>
                <xdr:rowOff>281940</xdr:rowOff>
              </from>
              <to>
                <xdr:col>9</xdr:col>
                <xdr:colOff>426720</xdr:colOff>
                <xdr:row>67</xdr:row>
                <xdr:rowOff>30480</xdr:rowOff>
              </to>
            </anchor>
          </controlPr>
        </control>
      </mc:Choice>
      <mc:Fallback>
        <control shapeId="12298" r:id="rId28" name="CommandButton2"/>
      </mc:Fallback>
    </mc:AlternateContent>
  </controls>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5"/>
    <pageSetUpPr fitToPage="1"/>
  </sheetPr>
  <dimension ref="A1:AK195"/>
  <sheetViews>
    <sheetView showGridLines="0" topLeftCell="A19" zoomScale="85" zoomScaleNormal="85" workbookViewId="0">
      <selection activeCell="E48" sqref="E48"/>
    </sheetView>
  </sheetViews>
  <sheetFormatPr defaultColWidth="9.109375" defaultRowHeight="13.2" x14ac:dyDescent="0.25"/>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 bestFit="1" customWidth="1"/>
    <col min="12" max="12" width="6.44140625" style="3" bestFit="1" customWidth="1"/>
    <col min="13" max="13" width="7.88671875" style="3" bestFit="1" customWidth="1"/>
    <col min="14" max="14" width="18.44140625" style="92" bestFit="1" customWidth="1"/>
    <col min="15" max="15" width="46.5546875" style="3" customWidth="1"/>
    <col min="16" max="16" width="27.5546875" style="3" customWidth="1"/>
    <col min="17" max="17" width="24.88671875" style="3" customWidth="1"/>
    <col min="18" max="18" width="26.109375" style="3" hidden="1" customWidth="1"/>
    <col min="19" max="19" width="18.109375" style="78" bestFit="1" customWidth="1"/>
    <col min="20" max="20" width="7.5546875" style="78" customWidth="1"/>
    <col min="21" max="21" width="11" style="78" bestFit="1" customWidth="1"/>
    <col min="22" max="22" width="10.44140625" style="78" bestFit="1" customWidth="1"/>
    <col min="23" max="23" width="12.44140625" style="78" customWidth="1"/>
    <col min="24" max="24" width="15.109375" style="78" customWidth="1"/>
    <col min="25" max="25" width="36.5546875" style="3" bestFit="1" customWidth="1"/>
    <col min="26" max="16384" width="9.109375" style="3"/>
  </cols>
  <sheetData>
    <row r="1" spans="1:36" ht="23.4" x14ac:dyDescent="0.45">
      <c r="K1" s="1193" t="s">
        <v>410</v>
      </c>
      <c r="L1" s="1194"/>
      <c r="M1" s="1194"/>
      <c r="N1" s="1194"/>
      <c r="O1" s="1194"/>
      <c r="P1" s="1194"/>
      <c r="Q1" s="1194"/>
      <c r="R1" s="1194"/>
      <c r="S1" s="1194"/>
      <c r="T1" s="1194"/>
      <c r="U1" s="1194"/>
      <c r="V1" s="1194"/>
      <c r="W1" s="1194"/>
      <c r="X1" s="1194"/>
      <c r="Y1" s="1195"/>
      <c r="Z1" s="263"/>
      <c r="AA1" s="256"/>
      <c r="AB1" s="256"/>
      <c r="AC1" s="256"/>
      <c r="AD1" s="256"/>
      <c r="AE1" s="256"/>
      <c r="AF1" s="256"/>
      <c r="AG1" s="256"/>
      <c r="AH1" s="256"/>
      <c r="AI1" s="256"/>
      <c r="AJ1" s="256"/>
    </row>
    <row r="2" spans="1:36" ht="12.75" customHeight="1" x14ac:dyDescent="0.3">
      <c r="A2" s="98" t="s">
        <v>367</v>
      </c>
      <c r="B2" s="83" t="s">
        <v>271</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191" t="s">
        <v>343</v>
      </c>
      <c r="W2" s="131" t="s">
        <v>375</v>
      </c>
      <c r="X2" s="131"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42835</v>
      </c>
      <c r="C3" s="950"/>
      <c r="D3" s="884"/>
      <c r="E3" s="884"/>
      <c r="F3" s="884"/>
      <c r="G3" s="884"/>
      <c r="H3" s="884"/>
      <c r="K3" s="1197"/>
      <c r="L3" s="1197"/>
      <c r="M3" s="1183"/>
      <c r="N3" s="1185"/>
      <c r="O3" s="1197"/>
      <c r="P3" s="148" t="s">
        <v>141</v>
      </c>
      <c r="Q3" s="144"/>
      <c r="R3" s="144"/>
      <c r="S3" s="1210"/>
      <c r="T3" s="1191"/>
      <c r="U3" s="1191"/>
      <c r="V3" s="1191"/>
      <c r="W3" s="131"/>
      <c r="X3" s="131"/>
      <c r="Y3" s="1197"/>
      <c r="Z3" s="1187"/>
      <c r="AA3" s="255" t="s">
        <v>672</v>
      </c>
      <c r="AB3" s="255" t="s">
        <v>673</v>
      </c>
      <c r="AC3" s="255" t="s">
        <v>672</v>
      </c>
      <c r="AD3" s="255" t="s">
        <v>673</v>
      </c>
      <c r="AE3" s="255" t="s">
        <v>672</v>
      </c>
      <c r="AF3" s="255" t="s">
        <v>673</v>
      </c>
      <c r="AG3" s="255" t="s">
        <v>672</v>
      </c>
      <c r="AH3" s="255" t="s">
        <v>673</v>
      </c>
      <c r="AI3" s="255" t="s">
        <v>672</v>
      </c>
      <c r="AJ3" s="255" t="s">
        <v>673</v>
      </c>
    </row>
    <row r="4" spans="1:36" ht="12.75" customHeight="1" x14ac:dyDescent="0.3">
      <c r="A4" s="932" t="s">
        <v>368</v>
      </c>
      <c r="B4" s="949">
        <f ca="1">DATEDIF(B3,TODAY(),"D")/365</f>
        <v>3.5863013698630137</v>
      </c>
      <c r="C4" s="884"/>
      <c r="D4" s="884"/>
      <c r="E4" s="884"/>
      <c r="F4" s="884"/>
      <c r="G4" s="884"/>
      <c r="H4" s="884"/>
      <c r="K4" s="272" t="s">
        <v>142</v>
      </c>
      <c r="L4" s="272" t="s">
        <v>143</v>
      </c>
      <c r="M4" s="104" t="s">
        <v>5</v>
      </c>
      <c r="N4" s="93" t="s">
        <v>144</v>
      </c>
      <c r="O4" s="88" t="s">
        <v>372</v>
      </c>
      <c r="P4" s="149" t="s">
        <v>145</v>
      </c>
      <c r="Q4" s="149" t="s">
        <v>146</v>
      </c>
      <c r="R4" s="146" t="s">
        <v>147</v>
      </c>
      <c r="S4" s="76" t="s">
        <v>271</v>
      </c>
      <c r="T4" s="507"/>
      <c r="U4" s="507"/>
      <c r="V4" s="507" t="s">
        <v>374</v>
      </c>
      <c r="W4" s="83" t="s">
        <v>377</v>
      </c>
      <c r="X4" s="83" t="s">
        <v>377</v>
      </c>
      <c r="Y4" s="1227" t="s">
        <v>148</v>
      </c>
      <c r="Z4" s="259">
        <f>DATEDIF(AA4,AB4,"m")/12+DATEDIF(AC4,AD4,"m")/12+DATEDIF(AE4,AF4,"m")/12+DATEDIF(AG4,AH4,"m")/12+DATEDIF(AI4,AJ4,"m")/12</f>
        <v>0</v>
      </c>
      <c r="AA4" s="260"/>
      <c r="AB4" s="260"/>
      <c r="AC4" s="260"/>
      <c r="AD4" s="260"/>
      <c r="AE4" s="258"/>
      <c r="AF4" s="258"/>
      <c r="AG4" s="258"/>
      <c r="AH4" s="258"/>
      <c r="AI4" s="258"/>
      <c r="AJ4" s="258"/>
    </row>
    <row r="5" spans="1:36" ht="27.6" x14ac:dyDescent="0.3">
      <c r="A5" s="932" t="s">
        <v>387</v>
      </c>
      <c r="B5" s="949">
        <v>3</v>
      </c>
      <c r="C5" s="951"/>
      <c r="D5" s="884"/>
      <c r="E5" s="884"/>
      <c r="F5" s="884"/>
      <c r="G5" s="884"/>
      <c r="H5" s="884"/>
      <c r="K5" s="273"/>
      <c r="L5" s="273"/>
      <c r="M5" s="104" t="s">
        <v>5</v>
      </c>
      <c r="N5" s="93" t="s">
        <v>144</v>
      </c>
      <c r="O5" s="88" t="s">
        <v>373</v>
      </c>
      <c r="P5" s="150"/>
      <c r="Q5" s="151" t="s">
        <v>150</v>
      </c>
      <c r="R5" s="147" t="s">
        <v>151</v>
      </c>
      <c r="S5" s="76" t="s">
        <v>271</v>
      </c>
      <c r="T5" s="507"/>
      <c r="U5" s="507"/>
      <c r="V5" s="507" t="s">
        <v>374</v>
      </c>
      <c r="W5" s="83" t="s">
        <v>377</v>
      </c>
      <c r="X5" s="83" t="s">
        <v>377</v>
      </c>
      <c r="Y5" s="1228"/>
      <c r="Z5" s="259">
        <f t="shared" ref="Z5:Z14" si="0">DATEDIF(AA5,AB5,"m")/12+DATEDIF(AC5,AD5,"m")/12+DATEDIF(AE5,AF5,"m")/12+DATEDIF(AG5,AH5,"m")/12+DATEDIF(AI5,AJ5,"m")/12</f>
        <v>0</v>
      </c>
      <c r="AA5" s="260"/>
      <c r="AB5" s="260"/>
      <c r="AC5" s="260"/>
      <c r="AD5" s="260"/>
      <c r="AE5" s="258"/>
      <c r="AF5" s="258"/>
      <c r="AG5" s="258"/>
      <c r="AH5" s="258"/>
      <c r="AI5" s="258"/>
      <c r="AJ5" s="258"/>
    </row>
    <row r="6" spans="1:36" ht="14.4" thickBot="1" x14ac:dyDescent="0.3">
      <c r="A6" s="932" t="s">
        <v>388</v>
      </c>
      <c r="B6" s="949">
        <f ca="1">B4+B5</f>
        <v>6.5863013698630137</v>
      </c>
      <c r="C6" s="951"/>
      <c r="D6" s="886"/>
      <c r="E6" s="886"/>
      <c r="F6" s="886"/>
      <c r="G6" s="886"/>
      <c r="H6" s="887"/>
      <c r="K6" s="273"/>
      <c r="L6" s="273"/>
      <c r="M6" s="104" t="s">
        <v>5</v>
      </c>
      <c r="N6" s="38" t="s">
        <v>149</v>
      </c>
      <c r="O6" s="65" t="s">
        <v>149</v>
      </c>
      <c r="P6" s="150"/>
      <c r="Q6" s="152" t="s">
        <v>150</v>
      </c>
      <c r="R6" s="79" t="s">
        <v>151</v>
      </c>
      <c r="S6" s="76" t="s">
        <v>271</v>
      </c>
      <c r="T6" s="507"/>
      <c r="U6" s="507"/>
      <c r="V6" s="507" t="s">
        <v>374</v>
      </c>
      <c r="W6" s="83" t="s">
        <v>377</v>
      </c>
      <c r="X6" s="83" t="s">
        <v>377</v>
      </c>
      <c r="Y6" s="41" t="s">
        <v>152</v>
      </c>
      <c r="Z6" s="259">
        <f t="shared" si="0"/>
        <v>0</v>
      </c>
      <c r="AA6" s="260"/>
      <c r="AB6" s="260"/>
      <c r="AC6" s="260"/>
      <c r="AD6" s="260"/>
      <c r="AE6" s="258"/>
      <c r="AF6" s="258"/>
      <c r="AG6" s="258"/>
      <c r="AH6" s="258"/>
      <c r="AI6" s="258"/>
      <c r="AJ6" s="258"/>
    </row>
    <row r="7" spans="1:36" ht="28.2" thickBot="1" x14ac:dyDescent="0.35">
      <c r="A7" s="947" t="s">
        <v>4</v>
      </c>
      <c r="B7" s="948" t="s">
        <v>135</v>
      </c>
      <c r="C7" s="935" t="s">
        <v>5</v>
      </c>
      <c r="D7" s="935" t="s">
        <v>6</v>
      </c>
      <c r="E7" s="935" t="s">
        <v>7</v>
      </c>
      <c r="F7" s="935" t="s">
        <v>8</v>
      </c>
      <c r="G7" s="935" t="s">
        <v>9</v>
      </c>
      <c r="H7" s="936" t="s">
        <v>76</v>
      </c>
      <c r="K7" s="273"/>
      <c r="L7" s="273"/>
      <c r="M7" s="104" t="s">
        <v>5</v>
      </c>
      <c r="N7" s="95" t="s">
        <v>144</v>
      </c>
      <c r="O7" s="64" t="s">
        <v>452</v>
      </c>
      <c r="P7" s="150"/>
      <c r="Q7" s="149" t="s">
        <v>247</v>
      </c>
      <c r="R7" s="146" t="s">
        <v>154</v>
      </c>
      <c r="S7" s="76" t="s">
        <v>271</v>
      </c>
      <c r="T7" s="507"/>
      <c r="U7" s="507"/>
      <c r="V7" s="507" t="s">
        <v>374</v>
      </c>
      <c r="W7" s="83" t="s">
        <v>377</v>
      </c>
      <c r="X7" s="83" t="s">
        <v>377</v>
      </c>
      <c r="Y7" s="42" t="s">
        <v>248</v>
      </c>
      <c r="Z7" s="259">
        <f t="shared" si="0"/>
        <v>0</v>
      </c>
      <c r="AA7" s="260"/>
      <c r="AB7" s="260"/>
      <c r="AC7" s="260"/>
      <c r="AD7" s="260"/>
      <c r="AE7" s="258"/>
      <c r="AF7" s="258"/>
      <c r="AG7" s="258"/>
      <c r="AH7" s="258"/>
      <c r="AI7" s="258"/>
      <c r="AJ7" s="258"/>
    </row>
    <row r="8" spans="1:36" ht="13.8" x14ac:dyDescent="0.3">
      <c r="A8" s="937" t="s">
        <v>56</v>
      </c>
      <c r="B8" s="938" t="s">
        <v>182</v>
      </c>
      <c r="C8" s="1003"/>
      <c r="D8" s="1002"/>
      <c r="E8" s="1002" t="s">
        <v>77</v>
      </c>
      <c r="F8" s="1002"/>
      <c r="G8" s="1002"/>
      <c r="H8" s="939">
        <f>IF(C8&lt;&gt;"",'CBL Score Standard'!$D64,IF(D8&lt;&gt;"",SUM('CBL Score Standard'!$D64:$E64),IF(E8&lt;&gt;"",SUM('CBL Score Standard'!$D64:$F64),IF(F8&lt;&gt;"",SUM('CBL Score Standard'!$D64:$G64),IF(G8&lt;&gt;"",SUM('CBL Score Standard'!$D64:$H64,0))))))</f>
        <v>7.6190476190476183E-2</v>
      </c>
      <c r="K8" s="273"/>
      <c r="L8" s="273"/>
      <c r="M8" s="104" t="s">
        <v>5</v>
      </c>
      <c r="N8" s="95" t="s">
        <v>144</v>
      </c>
      <c r="O8" s="43" t="s">
        <v>517</v>
      </c>
      <c r="P8" s="150"/>
      <c r="Q8" s="152" t="s">
        <v>153</v>
      </c>
      <c r="R8" s="79" t="s">
        <v>156</v>
      </c>
      <c r="S8" s="76" t="s">
        <v>271</v>
      </c>
      <c r="T8" s="507"/>
      <c r="U8" s="507"/>
      <c r="V8" s="507" t="s">
        <v>374</v>
      </c>
      <c r="W8" s="83" t="s">
        <v>377</v>
      </c>
      <c r="X8" s="83" t="s">
        <v>377</v>
      </c>
      <c r="Y8" s="44" t="s">
        <v>157</v>
      </c>
      <c r="Z8" s="259">
        <f t="shared" si="0"/>
        <v>0</v>
      </c>
      <c r="AA8" s="260"/>
      <c r="AB8" s="260"/>
      <c r="AC8" s="260"/>
      <c r="AD8" s="260"/>
      <c r="AE8" s="258"/>
      <c r="AF8" s="258"/>
      <c r="AG8" s="258"/>
      <c r="AH8" s="258"/>
      <c r="AI8" s="258"/>
      <c r="AJ8" s="258"/>
    </row>
    <row r="9" spans="1:36" ht="13.8" x14ac:dyDescent="0.3">
      <c r="A9" s="940" t="s">
        <v>56</v>
      </c>
      <c r="B9" s="933" t="s">
        <v>427</v>
      </c>
      <c r="C9" s="1003"/>
      <c r="D9" s="1002"/>
      <c r="E9" s="1002" t="s">
        <v>77</v>
      </c>
      <c r="F9" s="1002"/>
      <c r="G9" s="1002"/>
      <c r="H9" s="939">
        <f>IF(C9&lt;&gt;"",'CBL Score Standard'!$D65,IF(D9&lt;&gt;"",SUM('CBL Score Standard'!$D65:$E65),IF(E9&lt;&gt;"",SUM('CBL Score Standard'!$D65:$F65),IF(F9&lt;&gt;"",SUM('CBL Score Standard'!$D65:$G65),IF(G9&lt;&gt;"",SUM('CBL Score Standard'!$D65:$H65,0))))))</f>
        <v>7.6190476190476183E-2</v>
      </c>
      <c r="K9" s="273"/>
      <c r="L9" s="273"/>
      <c r="M9" s="104" t="s">
        <v>5</v>
      </c>
      <c r="N9" s="95" t="s">
        <v>144</v>
      </c>
      <c r="O9" s="43" t="s">
        <v>661</v>
      </c>
      <c r="P9" s="150"/>
      <c r="Q9" s="152" t="s">
        <v>155</v>
      </c>
      <c r="R9" s="79" t="s">
        <v>158</v>
      </c>
      <c r="S9" s="76" t="s">
        <v>271</v>
      </c>
      <c r="T9" s="507" t="s">
        <v>72</v>
      </c>
      <c r="U9" s="509" t="s">
        <v>720</v>
      </c>
      <c r="V9" s="507" t="s">
        <v>374</v>
      </c>
      <c r="W9" s="83" t="s">
        <v>377</v>
      </c>
      <c r="X9" s="83"/>
      <c r="Y9" s="41" t="s">
        <v>159</v>
      </c>
      <c r="Z9" s="259">
        <f t="shared" si="0"/>
        <v>0</v>
      </c>
      <c r="AA9" s="260"/>
      <c r="AB9" s="260"/>
      <c r="AC9" s="260"/>
      <c r="AD9" s="260"/>
      <c r="AE9" s="258"/>
      <c r="AF9" s="258"/>
      <c r="AG9" s="258"/>
      <c r="AH9" s="258"/>
      <c r="AI9" s="258"/>
      <c r="AJ9" s="258"/>
    </row>
    <row r="10" spans="1:36" ht="13.8" x14ac:dyDescent="0.3">
      <c r="A10" s="940" t="s">
        <v>56</v>
      </c>
      <c r="B10" s="933" t="s">
        <v>663</v>
      </c>
      <c r="C10" s="1003"/>
      <c r="D10" s="1006"/>
      <c r="E10" s="1005" t="s">
        <v>77</v>
      </c>
      <c r="F10" s="1002"/>
      <c r="G10" s="1002"/>
      <c r="H10" s="939">
        <f>IF(C10&lt;&gt;"",'CBL Score Standard'!$D66,IF(D10&lt;&gt;"",SUM('CBL Score Standard'!$D66:$E66),IF(E10&lt;&gt;"",SUM('CBL Score Standard'!$D66:$F66),IF(F10&lt;&gt;"",SUM('CBL Score Standard'!$D66:$G66),IF(G10&lt;&gt;"",SUM('CBL Score Standard'!$D66:$H66,0))))))</f>
        <v>2.8571428571428571E-2</v>
      </c>
      <c r="K10" s="273"/>
      <c r="L10" s="273"/>
      <c r="M10" s="104" t="s">
        <v>5</v>
      </c>
      <c r="N10" s="95" t="s">
        <v>144</v>
      </c>
      <c r="O10" s="43" t="s">
        <v>662</v>
      </c>
      <c r="P10" s="150"/>
      <c r="Q10" s="254" t="s">
        <v>659</v>
      </c>
      <c r="R10" s="254" t="s">
        <v>278</v>
      </c>
      <c r="S10" s="76" t="s">
        <v>271</v>
      </c>
      <c r="T10" s="507"/>
      <c r="U10" s="507"/>
      <c r="V10" s="507" t="s">
        <v>374</v>
      </c>
      <c r="W10" s="83" t="s">
        <v>377</v>
      </c>
      <c r="X10" s="83" t="s">
        <v>377</v>
      </c>
      <c r="Y10" s="46" t="s">
        <v>160</v>
      </c>
      <c r="Z10" s="259">
        <f t="shared" si="0"/>
        <v>0</v>
      </c>
      <c r="AA10" s="260"/>
      <c r="AB10" s="260"/>
      <c r="AC10" s="260"/>
      <c r="AD10" s="260"/>
      <c r="AE10" s="258"/>
      <c r="AF10" s="258"/>
      <c r="AG10" s="258"/>
      <c r="AH10" s="258"/>
      <c r="AI10" s="258"/>
      <c r="AJ10" s="258"/>
    </row>
    <row r="11" spans="1:36" ht="13.8" x14ac:dyDescent="0.25">
      <c r="A11" s="940" t="s">
        <v>56</v>
      </c>
      <c r="B11" s="933" t="s">
        <v>215</v>
      </c>
      <c r="C11" s="1003"/>
      <c r="D11" s="1006"/>
      <c r="E11" s="1005" t="s">
        <v>77</v>
      </c>
      <c r="F11" s="1002"/>
      <c r="G11" s="1002"/>
      <c r="H11" s="939">
        <f>IF(C11&lt;&gt;"",'CBL Score Standard'!$D67,IF(D11&lt;&gt;"",SUM('CBL Score Standard'!$D67:$E67),IF(E11&lt;&gt;"",SUM('CBL Score Standard'!$D67:$F67),IF(F11&lt;&gt;"",SUM('CBL Score Standard'!$D67:$G67),IF(G11&lt;&gt;"",SUM('CBL Score Standard'!$D67:$H67,0))))))</f>
        <v>2.8571428571428571E-2</v>
      </c>
      <c r="K11" s="273"/>
      <c r="L11" s="273"/>
      <c r="M11" s="104" t="s">
        <v>5</v>
      </c>
      <c r="N11" s="36" t="s">
        <v>31</v>
      </c>
      <c r="O11" s="89" t="s">
        <v>175</v>
      </c>
      <c r="P11" s="150"/>
      <c r="Q11" s="152" t="s">
        <v>383</v>
      </c>
      <c r="R11" s="79" t="s">
        <v>176</v>
      </c>
      <c r="S11" s="76" t="s">
        <v>271</v>
      </c>
      <c r="T11" s="507"/>
      <c r="U11" s="999">
        <v>44029</v>
      </c>
      <c r="V11" s="507" t="s">
        <v>374</v>
      </c>
      <c r="W11" s="83" t="s">
        <v>377</v>
      </c>
      <c r="X11" s="83" t="s">
        <v>377</v>
      </c>
      <c r="Y11" s="44" t="s">
        <v>177</v>
      </c>
      <c r="Z11" s="259">
        <f t="shared" si="0"/>
        <v>0</v>
      </c>
      <c r="AA11" s="260"/>
      <c r="AB11" s="260"/>
      <c r="AC11" s="260"/>
      <c r="AD11" s="260"/>
      <c r="AE11" s="258"/>
      <c r="AF11" s="258"/>
      <c r="AG11" s="258"/>
      <c r="AH11" s="258"/>
      <c r="AI11" s="258"/>
      <c r="AJ11" s="258"/>
    </row>
    <row r="12" spans="1:36" ht="13.8" x14ac:dyDescent="0.3">
      <c r="A12" s="940" t="s">
        <v>63</v>
      </c>
      <c r="B12" s="933" t="s">
        <v>236</v>
      </c>
      <c r="C12" s="1003"/>
      <c r="D12" s="1003"/>
      <c r="E12" s="1006" t="s">
        <v>77</v>
      </c>
      <c r="F12" s="1002"/>
      <c r="G12" s="1002"/>
      <c r="H12" s="939">
        <f>IF(C12&lt;&gt;"",'CBL Score Standard'!$D68,IF(D12&lt;&gt;"",SUM('CBL Score Standard'!$D68:$E68),IF(E12&lt;&gt;"",SUM('CBL Score Standard'!$D68:$F68),IF(F12&lt;&gt;"",SUM('CBL Score Standard'!$D68:$G68),IF(G12&lt;&gt;"",SUM('CBL Score Standard'!$D68:$H68,0))))))</f>
        <v>0</v>
      </c>
      <c r="K12" s="273"/>
      <c r="L12" s="273"/>
      <c r="M12" s="104" t="s">
        <v>5</v>
      </c>
      <c r="N12" s="95" t="s">
        <v>31</v>
      </c>
      <c r="O12" s="43" t="s">
        <v>660</v>
      </c>
      <c r="P12" s="153">
        <v>43613</v>
      </c>
      <c r="Q12" s="152" t="s">
        <v>167</v>
      </c>
      <c r="R12" s="79" t="s">
        <v>168</v>
      </c>
      <c r="S12" s="76" t="s">
        <v>271</v>
      </c>
      <c r="T12" s="507" t="s">
        <v>72</v>
      </c>
      <c r="U12" s="507"/>
      <c r="V12" s="507" t="s">
        <v>374</v>
      </c>
      <c r="W12" s="83" t="s">
        <v>378</v>
      </c>
      <c r="X12" s="83"/>
      <c r="Y12" s="41"/>
      <c r="Z12" s="259">
        <f t="shared" si="0"/>
        <v>0</v>
      </c>
      <c r="AA12" s="260"/>
      <c r="AB12" s="260"/>
      <c r="AC12" s="260"/>
      <c r="AD12" s="260"/>
      <c r="AE12" s="258"/>
      <c r="AF12" s="258"/>
      <c r="AG12" s="258"/>
      <c r="AH12" s="258"/>
      <c r="AI12" s="258"/>
      <c r="AJ12" s="258"/>
    </row>
    <row r="13" spans="1:36" ht="13.8" x14ac:dyDescent="0.3">
      <c r="A13" s="940" t="s">
        <v>63</v>
      </c>
      <c r="B13" s="933" t="s">
        <v>244</v>
      </c>
      <c r="C13" s="1003"/>
      <c r="D13" s="1003"/>
      <c r="E13" s="1003"/>
      <c r="F13" s="1003"/>
      <c r="G13" s="1002"/>
      <c r="H13" s="939" t="b">
        <f>IF(C13&lt;&gt;"",'CBL Score Standard'!$D69,IF(D13&lt;&gt;"",SUM('CBL Score Standard'!$D69:$E69),IF(E13&lt;&gt;"",SUM('CBL Score Standard'!$D69:$F69),IF(F13&lt;&gt;"",SUM('CBL Score Standard'!$D69:$G69),IF(G13&lt;&gt;"",SUM('CBL Score Standard'!$D69:$H69,0))))))</f>
        <v>0</v>
      </c>
      <c r="K13" s="273"/>
      <c r="L13" s="273"/>
      <c r="M13" s="104" t="s">
        <v>5</v>
      </c>
      <c r="N13" s="95" t="s">
        <v>54</v>
      </c>
      <c r="O13" s="43" t="s">
        <v>425</v>
      </c>
      <c r="P13" s="152" t="s">
        <v>230</v>
      </c>
      <c r="Q13" s="152" t="s">
        <v>230</v>
      </c>
      <c r="R13" s="79" t="s">
        <v>230</v>
      </c>
      <c r="S13" s="76" t="s">
        <v>271</v>
      </c>
      <c r="T13" s="507"/>
      <c r="U13" s="508">
        <v>43658</v>
      </c>
      <c r="V13" s="507" t="s">
        <v>374</v>
      </c>
      <c r="W13" s="83" t="s">
        <v>378</v>
      </c>
      <c r="X13" s="83"/>
      <c r="Y13" s="41" t="s">
        <v>169</v>
      </c>
      <c r="Z13" s="259">
        <f t="shared" si="0"/>
        <v>0</v>
      </c>
      <c r="AA13" s="260"/>
      <c r="AB13" s="260"/>
      <c r="AC13" s="260"/>
      <c r="AD13" s="260"/>
      <c r="AE13" s="258"/>
      <c r="AF13" s="258"/>
      <c r="AG13" s="258"/>
      <c r="AH13" s="258"/>
      <c r="AI13" s="258"/>
      <c r="AJ13" s="258"/>
    </row>
    <row r="14" spans="1:36" ht="27.6" x14ac:dyDescent="0.3">
      <c r="A14" s="940" t="s">
        <v>55</v>
      </c>
      <c r="B14" s="933" t="s">
        <v>694</v>
      </c>
      <c r="C14" s="1003"/>
      <c r="D14" s="1003"/>
      <c r="E14" s="1002"/>
      <c r="F14" s="1002" t="s">
        <v>77</v>
      </c>
      <c r="G14" s="1002"/>
      <c r="H14" s="939">
        <f>IF(C14&lt;&gt;"",'CBL Score Standard'!$D70,IF(D14&lt;&gt;"",SUM('CBL Score Standard'!$D70:$E70),IF(E14&lt;&gt;"",SUM('CBL Score Standard'!$D70:$F70),IF(F14&lt;&gt;"",SUM('CBL Score Standard'!$D70:$G70),IF(G14&lt;&gt;"",SUM('CBL Score Standard'!$D70:$H70,0))))))</f>
        <v>3.5562310030395138E-2</v>
      </c>
      <c r="K14" s="274"/>
      <c r="L14" s="274"/>
      <c r="M14" s="104" t="s">
        <v>5</v>
      </c>
      <c r="N14" s="36" t="s">
        <v>41</v>
      </c>
      <c r="O14" s="87" t="s">
        <v>450</v>
      </c>
      <c r="P14" s="153">
        <v>43627</v>
      </c>
      <c r="Q14" s="152" t="s">
        <v>381</v>
      </c>
      <c r="R14" s="79" t="s">
        <v>382</v>
      </c>
      <c r="S14" s="76" t="s">
        <v>271</v>
      </c>
      <c r="T14" s="507" t="s">
        <v>72</v>
      </c>
      <c r="U14" s="507"/>
      <c r="V14" s="507" t="s">
        <v>374</v>
      </c>
      <c r="W14" s="83" t="s">
        <v>378</v>
      </c>
      <c r="X14" s="83"/>
      <c r="Y14" s="41"/>
      <c r="Z14" s="259">
        <f t="shared" si="0"/>
        <v>0</v>
      </c>
      <c r="AA14" s="260"/>
      <c r="AB14" s="260"/>
      <c r="AC14" s="260"/>
      <c r="AD14" s="260"/>
      <c r="AE14" s="258"/>
      <c r="AF14" s="258"/>
      <c r="AG14" s="258"/>
      <c r="AH14" s="258"/>
      <c r="AI14" s="258"/>
      <c r="AJ14" s="258"/>
    </row>
    <row r="15" spans="1:36" ht="13.8" x14ac:dyDescent="0.25">
      <c r="A15" s="940" t="s">
        <v>55</v>
      </c>
      <c r="B15" s="933" t="s">
        <v>185</v>
      </c>
      <c r="C15" s="1003"/>
      <c r="D15" s="1002"/>
      <c r="E15" s="1002"/>
      <c r="F15" s="1002" t="s">
        <v>77</v>
      </c>
      <c r="G15" s="1002"/>
      <c r="H15" s="939">
        <f>IF(C15&lt;&gt;"",'CBL Score Standard'!$D71,IF(D15&lt;&gt;"",SUM('CBL Score Standard'!$D71:$E71),IF(E15&lt;&gt;"",SUM('CBL Score Standard'!$D71:$F71),IF(F15&lt;&gt;"",SUM('CBL Score Standard'!$D71:$G71),IF(G15&lt;&gt;"",SUM('CBL Score Standard'!$D71:$H71,0))))))</f>
        <v>4.9848024316109421E-2</v>
      </c>
      <c r="K15" s="48"/>
      <c r="L15" s="48"/>
      <c r="N15" s="94"/>
      <c r="O15" s="48"/>
      <c r="P15" s="48"/>
      <c r="Q15" s="48"/>
      <c r="R15" s="48"/>
      <c r="S15" s="80"/>
      <c r="T15" s="80"/>
      <c r="U15" s="80"/>
      <c r="V15" s="80"/>
      <c r="W15" s="80"/>
      <c r="X15" s="80"/>
      <c r="Y15" s="48"/>
      <c r="Z15" s="48"/>
      <c r="AA15" s="48"/>
      <c r="AB15" s="48"/>
      <c r="AC15" s="48"/>
      <c r="AD15" s="48"/>
      <c r="AE15" s="48"/>
      <c r="AF15" s="48"/>
      <c r="AG15" s="48"/>
      <c r="AH15" s="48"/>
      <c r="AI15" s="48"/>
      <c r="AJ15" s="48"/>
    </row>
    <row r="16" spans="1:36" ht="23.4" x14ac:dyDescent="0.45">
      <c r="A16" s="940" t="s">
        <v>55</v>
      </c>
      <c r="B16" s="933" t="s">
        <v>192</v>
      </c>
      <c r="C16" s="1003"/>
      <c r="D16" s="1003"/>
      <c r="E16" s="1003"/>
      <c r="F16" s="1003"/>
      <c r="G16" s="1003"/>
      <c r="H16" s="939" t="b">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256"/>
      <c r="AB16" s="256"/>
      <c r="AC16" s="256"/>
      <c r="AD16" s="256"/>
      <c r="AE16" s="256"/>
      <c r="AF16" s="256"/>
      <c r="AG16" s="256"/>
      <c r="AH16" s="256"/>
      <c r="AI16" s="256"/>
      <c r="AJ16" s="256"/>
    </row>
    <row r="17" spans="1:36" ht="41.4" x14ac:dyDescent="0.25">
      <c r="A17" s="940" t="s">
        <v>55</v>
      </c>
      <c r="B17" s="933" t="s">
        <v>194</v>
      </c>
      <c r="C17" s="1003"/>
      <c r="D17" s="1003"/>
      <c r="E17" s="1003"/>
      <c r="F17" s="1003" t="s">
        <v>77</v>
      </c>
      <c r="G17" s="1003"/>
      <c r="H17" s="939">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131" t="s">
        <v>375</v>
      </c>
      <c r="X17" s="131"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25">
      <c r="A18" s="940" t="s">
        <v>55</v>
      </c>
      <c r="B18" s="933" t="s">
        <v>196</v>
      </c>
      <c r="C18" s="1003"/>
      <c r="D18" s="1003"/>
      <c r="E18" s="1003"/>
      <c r="F18" s="1003"/>
      <c r="G18" s="1003"/>
      <c r="H18" s="939" t="b">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131"/>
      <c r="X18" s="131"/>
      <c r="Y18" s="1197"/>
      <c r="Z18" s="1187"/>
      <c r="AA18" s="255" t="s">
        <v>672</v>
      </c>
      <c r="AB18" s="255" t="s">
        <v>673</v>
      </c>
      <c r="AC18" s="255" t="s">
        <v>672</v>
      </c>
      <c r="AD18" s="255" t="s">
        <v>673</v>
      </c>
      <c r="AE18" s="255" t="s">
        <v>672</v>
      </c>
      <c r="AF18" s="255" t="s">
        <v>673</v>
      </c>
      <c r="AG18" s="255" t="s">
        <v>672</v>
      </c>
      <c r="AH18" s="255" t="s">
        <v>673</v>
      </c>
      <c r="AI18" s="255" t="s">
        <v>672</v>
      </c>
      <c r="AJ18" s="255" t="s">
        <v>673</v>
      </c>
    </row>
    <row r="19" spans="1:36" ht="13.8" x14ac:dyDescent="0.25">
      <c r="A19" s="940" t="s">
        <v>55</v>
      </c>
      <c r="B19" s="933" t="s">
        <v>198</v>
      </c>
      <c r="C19" s="1003"/>
      <c r="D19" s="1003"/>
      <c r="E19" s="1003"/>
      <c r="F19" s="1003"/>
      <c r="G19" s="1003"/>
      <c r="H19" s="939" t="b">
        <f>IF(C19&lt;&gt;"",'CBL Score Standard'!$D75,IF(D19&lt;&gt;"",SUM('CBL Score Standard'!$D75:$E75),IF(E19&lt;&gt;"",SUM('CBL Score Standard'!$D75:$F75),IF(F19&lt;&gt;"",SUM('CBL Score Standard'!$D75:$G75),IF(G19&lt;&gt;"",SUM('CBL Score Standard'!$D75:$H75,0))))))</f>
        <v>0</v>
      </c>
      <c r="K19" s="272" t="s">
        <v>142</v>
      </c>
      <c r="L19" s="272" t="s">
        <v>143</v>
      </c>
      <c r="M19" s="104" t="s">
        <v>6</v>
      </c>
      <c r="N19" s="36" t="s">
        <v>46</v>
      </c>
      <c r="O19" s="89" t="s">
        <v>171</v>
      </c>
      <c r="P19" s="149" t="s">
        <v>145</v>
      </c>
      <c r="Q19" s="152" t="s">
        <v>172</v>
      </c>
      <c r="R19" s="79" t="s">
        <v>173</v>
      </c>
      <c r="S19" s="76" t="s">
        <v>271</v>
      </c>
      <c r="T19" s="510"/>
      <c r="U19" s="510"/>
      <c r="V19" s="510" t="s">
        <v>374</v>
      </c>
      <c r="W19" s="83" t="s">
        <v>377</v>
      </c>
      <c r="X19" s="83" t="s">
        <v>377</v>
      </c>
      <c r="Y19" s="44" t="s">
        <v>174</v>
      </c>
      <c r="Z19" s="259">
        <f t="shared" ref="Z19:Z35" si="1">DATEDIF(AA19,AB19,"m")/12+DATEDIF(AC19,AD19,"m")/12+DATEDIF(AE19,AF19,"m")/12+DATEDIF(AG19,AH19,"m")/12+DATEDIF(AI19,AJ19,"m")/12</f>
        <v>0</v>
      </c>
      <c r="AA19" s="260"/>
      <c r="AB19" s="260"/>
      <c r="AC19" s="260"/>
      <c r="AD19" s="260"/>
      <c r="AE19" s="258"/>
      <c r="AF19" s="258"/>
      <c r="AG19" s="258"/>
      <c r="AH19" s="258"/>
      <c r="AI19" s="258"/>
      <c r="AJ19" s="258"/>
    </row>
    <row r="20" spans="1:36" ht="27.6" x14ac:dyDescent="0.25">
      <c r="A20" s="940" t="s">
        <v>55</v>
      </c>
      <c r="B20" s="933" t="s">
        <v>202</v>
      </c>
      <c r="C20" s="1003"/>
      <c r="D20" s="1003"/>
      <c r="E20" s="1003"/>
      <c r="F20" s="1003"/>
      <c r="G20" s="1003"/>
      <c r="H20" s="939" t="b">
        <f>IF(C20&lt;&gt;"",'CBL Score Standard'!$D76,IF(D20&lt;&gt;"",SUM('CBL Score Standard'!$D76:$E76),IF(E20&lt;&gt;"",SUM('CBL Score Standard'!$D76:$F76),IF(F20&lt;&gt;"",SUM('CBL Score Standard'!$D76:$G76),IF(G20&lt;&gt;"",SUM('CBL Score Standard'!$D76:$H76,0))))))</f>
        <v>0</v>
      </c>
      <c r="K20" s="273"/>
      <c r="L20" s="273"/>
      <c r="M20" s="104" t="s">
        <v>6</v>
      </c>
      <c r="N20" s="36" t="s">
        <v>41</v>
      </c>
      <c r="O20" s="89" t="s">
        <v>178</v>
      </c>
      <c r="P20" s="151"/>
      <c r="Q20" s="152" t="s">
        <v>179</v>
      </c>
      <c r="R20" s="79" t="s">
        <v>180</v>
      </c>
      <c r="S20" s="166" t="s">
        <v>271</v>
      </c>
      <c r="T20" s="512"/>
      <c r="U20" s="510"/>
      <c r="V20" s="510" t="s">
        <v>374</v>
      </c>
      <c r="W20" s="83" t="s">
        <v>378</v>
      </c>
      <c r="X20" s="83"/>
      <c r="Y20" s="44" t="s">
        <v>181</v>
      </c>
      <c r="Z20" s="259">
        <f t="shared" si="1"/>
        <v>0</v>
      </c>
      <c r="AA20" s="260"/>
      <c r="AB20" s="260"/>
      <c r="AC20" s="260"/>
      <c r="AD20" s="260"/>
      <c r="AE20" s="258"/>
      <c r="AF20" s="258"/>
      <c r="AG20" s="258"/>
      <c r="AH20" s="258"/>
      <c r="AI20" s="258"/>
      <c r="AJ20" s="258"/>
    </row>
    <row r="21" spans="1:36" ht="13.8" x14ac:dyDescent="0.3">
      <c r="A21" s="940" t="s">
        <v>55</v>
      </c>
      <c r="B21" s="933" t="s">
        <v>664</v>
      </c>
      <c r="C21" s="1003"/>
      <c r="D21" s="1003"/>
      <c r="E21" s="1002"/>
      <c r="F21" s="1002" t="s">
        <v>77</v>
      </c>
      <c r="G21" s="1002"/>
      <c r="H21" s="939">
        <f>IF(C21&lt;&gt;"",'CBL Score Standard'!$D77,IF(D21&lt;&gt;"",SUM('CBL Score Standard'!$D77:$E77),IF(E21&lt;&gt;"",SUM('CBL Score Standard'!$D77:$F77),IF(F21&lt;&gt;"",SUM('CBL Score Standard'!$D77:$G77),IF(G21&lt;&gt;"",SUM('CBL Score Standard'!$D77:$H77,0))))))</f>
        <v>4.9848024316109421E-2</v>
      </c>
      <c r="K21" s="273"/>
      <c r="L21" s="273"/>
      <c r="M21" s="104" t="s">
        <v>6</v>
      </c>
      <c r="N21" s="36" t="s">
        <v>56</v>
      </c>
      <c r="O21" s="87" t="s">
        <v>182</v>
      </c>
      <c r="P21" s="153">
        <v>43609</v>
      </c>
      <c r="Q21" s="152" t="s">
        <v>172</v>
      </c>
      <c r="R21" s="79" t="s">
        <v>183</v>
      </c>
      <c r="S21" s="166" t="s">
        <v>271</v>
      </c>
      <c r="T21" s="512" t="s">
        <v>72</v>
      </c>
      <c r="U21" s="510"/>
      <c r="V21" s="510" t="s">
        <v>374</v>
      </c>
      <c r="W21" s="83" t="s">
        <v>378</v>
      </c>
      <c r="X21" s="83"/>
      <c r="Y21" s="46" t="s">
        <v>184</v>
      </c>
      <c r="Z21" s="259">
        <f t="shared" si="1"/>
        <v>0</v>
      </c>
      <c r="AA21" s="260"/>
      <c r="AB21" s="260"/>
      <c r="AC21" s="260"/>
      <c r="AD21" s="260"/>
      <c r="AE21" s="258"/>
      <c r="AF21" s="258"/>
      <c r="AG21" s="258"/>
      <c r="AH21" s="258"/>
      <c r="AI21" s="258"/>
      <c r="AJ21" s="258"/>
    </row>
    <row r="22" spans="1:36" ht="12.75" customHeight="1" x14ac:dyDescent="0.3">
      <c r="A22" s="940" t="s">
        <v>55</v>
      </c>
      <c r="B22" s="933" t="s">
        <v>448</v>
      </c>
      <c r="C22" s="1003"/>
      <c r="D22" s="1003"/>
      <c r="E22" s="1002"/>
      <c r="F22" s="1002" t="s">
        <v>77</v>
      </c>
      <c r="G22" s="1002"/>
      <c r="H22" s="939">
        <f>IF(C22&lt;&gt;"",'CBL Score Standard'!$D78,IF(D22&lt;&gt;"",SUM('CBL Score Standard'!$D78:$E78),IF(E22&lt;&gt;"",SUM('CBL Score Standard'!$D78:$F78),IF(F22&lt;&gt;"",SUM('CBL Score Standard'!$D78:$G78),IF(G22&lt;&gt;"",SUM('CBL Score Standard'!$D78:$H78,0))))))</f>
        <v>4.9848024316109421E-2</v>
      </c>
      <c r="K22" s="273"/>
      <c r="L22" s="273"/>
      <c r="M22" s="104" t="s">
        <v>6</v>
      </c>
      <c r="N22" s="36" t="s">
        <v>144</v>
      </c>
      <c r="O22" s="87" t="s">
        <v>187</v>
      </c>
      <c r="P22" s="150"/>
      <c r="Q22" s="152" t="s">
        <v>153</v>
      </c>
      <c r="R22" s="79" t="s">
        <v>156</v>
      </c>
      <c r="S22" s="76" t="s">
        <v>271</v>
      </c>
      <c r="T22" s="510"/>
      <c r="U22" s="510"/>
      <c r="V22" s="510" t="s">
        <v>374</v>
      </c>
      <c r="W22" s="83" t="s">
        <v>377</v>
      </c>
      <c r="X22" s="83" t="s">
        <v>377</v>
      </c>
      <c r="Y22" s="44" t="s">
        <v>157</v>
      </c>
      <c r="Z22" s="259">
        <f t="shared" si="1"/>
        <v>0</v>
      </c>
      <c r="AA22" s="260"/>
      <c r="AB22" s="260"/>
      <c r="AC22" s="260"/>
      <c r="AD22" s="260"/>
      <c r="AE22" s="258"/>
      <c r="AF22" s="258"/>
      <c r="AG22" s="258"/>
      <c r="AH22" s="258"/>
      <c r="AI22" s="258"/>
      <c r="AJ22" s="258"/>
    </row>
    <row r="23" spans="1:36" ht="12.75" customHeight="1" x14ac:dyDescent="0.3">
      <c r="A23" s="940" t="s">
        <v>55</v>
      </c>
      <c r="B23" s="933" t="s">
        <v>665</v>
      </c>
      <c r="C23" s="1003"/>
      <c r="D23" s="1003"/>
      <c r="E23" s="1005"/>
      <c r="F23" s="1002" t="s">
        <v>77</v>
      </c>
      <c r="G23" s="1002"/>
      <c r="H23" s="939">
        <f>IF(C23&lt;&gt;"",'CBL Score Standard'!$D79,IF(D23&lt;&gt;"",SUM('CBL Score Standard'!$D79:$E79),IF(E23&lt;&gt;"",SUM('CBL Score Standard'!$D79:$F79),IF(F23&lt;&gt;"",SUM('CBL Score Standard'!$D79:$G79),IF(G23&lt;&gt;"",SUM('CBL Score Standard'!$D79:$H79,0))))))</f>
        <v>4.9848024316109421E-2</v>
      </c>
      <c r="K23" s="273"/>
      <c r="L23" s="273"/>
      <c r="M23" s="104" t="s">
        <v>6</v>
      </c>
      <c r="N23" s="36" t="s">
        <v>144</v>
      </c>
      <c r="O23" s="87" t="s">
        <v>188</v>
      </c>
      <c r="P23" s="150"/>
      <c r="Q23" s="152" t="s">
        <v>155</v>
      </c>
      <c r="R23" s="79" t="s">
        <v>158</v>
      </c>
      <c r="S23" s="76" t="s">
        <v>271</v>
      </c>
      <c r="T23" s="510" t="s">
        <v>73</v>
      </c>
      <c r="U23" s="510"/>
      <c r="V23" s="997" t="s">
        <v>374</v>
      </c>
      <c r="W23" s="83" t="s">
        <v>377</v>
      </c>
      <c r="X23" s="83" t="s">
        <v>378</v>
      </c>
      <c r="Y23" s="41" t="s">
        <v>159</v>
      </c>
      <c r="Z23" s="259">
        <f t="shared" si="1"/>
        <v>0</v>
      </c>
      <c r="AA23" s="260"/>
      <c r="AB23" s="260"/>
      <c r="AC23" s="260"/>
      <c r="AD23" s="260"/>
      <c r="AE23" s="258"/>
      <c r="AF23" s="258"/>
      <c r="AG23" s="258"/>
      <c r="AH23" s="258"/>
      <c r="AI23" s="258"/>
      <c r="AJ23" s="258"/>
    </row>
    <row r="24" spans="1:36" ht="13.8" x14ac:dyDescent="0.3">
      <c r="A24" s="940" t="s">
        <v>55</v>
      </c>
      <c r="B24" s="933" t="s">
        <v>238</v>
      </c>
      <c r="C24" s="1003"/>
      <c r="D24" s="1003"/>
      <c r="E24" s="1003" t="s">
        <v>77</v>
      </c>
      <c r="F24" s="1002"/>
      <c r="G24" s="1002"/>
      <c r="H24" s="939">
        <f>IF(C24&lt;&gt;"",'CBL Score Standard'!$D80,IF(D24&lt;&gt;"",SUM('CBL Score Standard'!$D80:$E80),IF(E24&lt;&gt;"",SUM('CBL Score Standard'!$D80:$F80),IF(F24&lt;&gt;"",SUM('CBL Score Standard'!$D80:$G80),IF(G24&lt;&gt;"",SUM('CBL Score Standard'!$D80:$H80,0))))))</f>
        <v>0</v>
      </c>
      <c r="K24" s="273"/>
      <c r="L24" s="273"/>
      <c r="M24" s="104" t="s">
        <v>6</v>
      </c>
      <c r="N24" s="36" t="s">
        <v>144</v>
      </c>
      <c r="O24" s="87" t="s">
        <v>189</v>
      </c>
      <c r="P24" s="150"/>
      <c r="Q24" s="254" t="s">
        <v>659</v>
      </c>
      <c r="R24" s="254" t="s">
        <v>278</v>
      </c>
      <c r="S24" s="76" t="s">
        <v>271</v>
      </c>
      <c r="T24" s="510"/>
      <c r="U24" s="510"/>
      <c r="V24" s="510" t="s">
        <v>374</v>
      </c>
      <c r="W24" s="83" t="s">
        <v>377</v>
      </c>
      <c r="X24" s="83" t="s">
        <v>377</v>
      </c>
      <c r="Y24" s="46" t="s">
        <v>160</v>
      </c>
      <c r="Z24" s="259">
        <f t="shared" si="1"/>
        <v>0</v>
      </c>
      <c r="AA24" s="260"/>
      <c r="AB24" s="260"/>
      <c r="AC24" s="260"/>
      <c r="AD24" s="260"/>
      <c r="AE24" s="258"/>
      <c r="AF24" s="258"/>
      <c r="AG24" s="258"/>
      <c r="AH24" s="258"/>
      <c r="AI24" s="258"/>
      <c r="AJ24" s="258"/>
    </row>
    <row r="25" spans="1:36" ht="13.8" x14ac:dyDescent="0.3">
      <c r="A25" s="940" t="s">
        <v>55</v>
      </c>
      <c r="B25" s="933" t="s">
        <v>515</v>
      </c>
      <c r="C25" s="1003"/>
      <c r="D25" s="1003" t="s">
        <v>77</v>
      </c>
      <c r="E25" s="1003"/>
      <c r="F25" s="1002"/>
      <c r="G25" s="1002"/>
      <c r="H25" s="939">
        <f>IF(C25&lt;&gt;"",'CBL Score Standard'!$D81,IF(D25&lt;&gt;"",SUM('CBL Score Standard'!$D81:$E81),IF(E25&lt;&gt;"",SUM('CBL Score Standard'!$D81:$F81),IF(F25&lt;&gt;"",SUM('CBL Score Standard'!$D81:$G81),IF(G25&lt;&gt;"",SUM('CBL Score Standard'!$D81:$H81,0))))))</f>
        <v>0</v>
      </c>
      <c r="K25" s="273"/>
      <c r="L25" s="273"/>
      <c r="M25" s="104" t="s">
        <v>6</v>
      </c>
      <c r="N25" s="36" t="s">
        <v>144</v>
      </c>
      <c r="O25" s="87" t="s">
        <v>190</v>
      </c>
      <c r="P25" s="150"/>
      <c r="Q25" s="152" t="s">
        <v>161</v>
      </c>
      <c r="R25" s="79" t="s">
        <v>162</v>
      </c>
      <c r="S25" s="76" t="s">
        <v>271</v>
      </c>
      <c r="T25" s="510"/>
      <c r="U25" s="510"/>
      <c r="V25" s="510" t="s">
        <v>374</v>
      </c>
      <c r="W25" s="83" t="s">
        <v>377</v>
      </c>
      <c r="X25" s="83" t="s">
        <v>377</v>
      </c>
      <c r="Y25" s="46" t="s">
        <v>163</v>
      </c>
      <c r="Z25" s="259">
        <f t="shared" si="1"/>
        <v>0</v>
      </c>
      <c r="AA25" s="260"/>
      <c r="AB25" s="260"/>
      <c r="AC25" s="260"/>
      <c r="AD25" s="260"/>
      <c r="AE25" s="258"/>
      <c r="AF25" s="258"/>
      <c r="AG25" s="258"/>
      <c r="AH25" s="258"/>
      <c r="AI25" s="258"/>
      <c r="AJ25" s="258"/>
    </row>
    <row r="26" spans="1:36" ht="26.4" x14ac:dyDescent="0.3">
      <c r="A26" s="940" t="s">
        <v>3</v>
      </c>
      <c r="B26" s="933" t="s">
        <v>516</v>
      </c>
      <c r="C26" s="1003"/>
      <c r="D26" s="1003"/>
      <c r="E26" s="1003"/>
      <c r="F26" s="1003"/>
      <c r="G26" s="1002"/>
      <c r="H26" s="939" t="b">
        <f>IF(C26&lt;&gt;"",'CBL Score Standard'!$D82,IF(D26&lt;&gt;"",SUM('CBL Score Standard'!$D82:$E82),IF(E26&lt;&gt;"",SUM('CBL Score Standard'!$D82:$F82),IF(F26&lt;&gt;"",SUM('CBL Score Standard'!$D82:$G82),IF(G26&lt;&gt;"",SUM('CBL Score Standard'!$D82:$H82,0))))))</f>
        <v>0</v>
      </c>
      <c r="K26" s="273"/>
      <c r="L26" s="273"/>
      <c r="M26" s="104" t="s">
        <v>6</v>
      </c>
      <c r="N26" s="36" t="s">
        <v>144</v>
      </c>
      <c r="O26" s="87" t="s">
        <v>191</v>
      </c>
      <c r="P26" s="151"/>
      <c r="Q26" s="152" t="s">
        <v>164</v>
      </c>
      <c r="R26" s="79" t="s">
        <v>165</v>
      </c>
      <c r="S26" s="76" t="s">
        <v>271</v>
      </c>
      <c r="T26" s="510" t="s">
        <v>73</v>
      </c>
      <c r="U26" s="510"/>
      <c r="V26" s="997" t="s">
        <v>374</v>
      </c>
      <c r="W26" s="83" t="s">
        <v>378</v>
      </c>
      <c r="X26" s="83" t="s">
        <v>378</v>
      </c>
      <c r="Y26" s="46" t="s">
        <v>166</v>
      </c>
      <c r="Z26" s="259">
        <f t="shared" si="1"/>
        <v>0</v>
      </c>
      <c r="AA26" s="260"/>
      <c r="AB26" s="260"/>
      <c r="AC26" s="260"/>
      <c r="AD26" s="260"/>
      <c r="AE26" s="258"/>
      <c r="AF26" s="258"/>
      <c r="AG26" s="258"/>
      <c r="AH26" s="258"/>
      <c r="AI26" s="258"/>
      <c r="AJ26" s="258"/>
    </row>
    <row r="27" spans="1:36" ht="26.4" x14ac:dyDescent="0.3">
      <c r="A27" s="940" t="s">
        <v>3</v>
      </c>
      <c r="B27" s="933" t="s">
        <v>246</v>
      </c>
      <c r="C27" s="1003"/>
      <c r="D27" s="1003"/>
      <c r="E27" s="1003"/>
      <c r="F27" s="1003"/>
      <c r="G27" s="1002"/>
      <c r="H27" s="939" t="b">
        <f>IF(C27&lt;&gt;"",'CBL Score Standard'!$D83,IF(D27&lt;&gt;"",SUM('CBL Score Standard'!$D83:$E83),IF(E27&lt;&gt;"",SUM('CBL Score Standard'!$D83:$F83),IF(F27&lt;&gt;"",SUM('CBL Score Standard'!$D83:$G83),IF(G27&lt;&gt;"",SUM('CBL Score Standard'!$D83:$H83,0))))))</f>
        <v>0</v>
      </c>
      <c r="K27" s="273"/>
      <c r="L27" s="273"/>
      <c r="M27" s="104" t="s">
        <v>6</v>
      </c>
      <c r="N27" s="36" t="s">
        <v>55</v>
      </c>
      <c r="O27" s="87" t="s">
        <v>192</v>
      </c>
      <c r="P27" s="153">
        <v>43608</v>
      </c>
      <c r="Q27" s="152" t="s">
        <v>383</v>
      </c>
      <c r="R27" s="79" t="s">
        <v>341</v>
      </c>
      <c r="S27" s="172" t="s">
        <v>271</v>
      </c>
      <c r="T27" s="512"/>
      <c r="U27" s="510"/>
      <c r="V27" s="510" t="s">
        <v>719</v>
      </c>
      <c r="W27" s="83" t="s">
        <v>378</v>
      </c>
      <c r="X27" s="83"/>
      <c r="Y27" s="46" t="s">
        <v>193</v>
      </c>
      <c r="Z27" s="259">
        <f t="shared" si="1"/>
        <v>0</v>
      </c>
      <c r="AA27" s="260"/>
      <c r="AB27" s="260"/>
      <c r="AC27" s="260"/>
      <c r="AD27" s="260"/>
      <c r="AE27" s="258"/>
      <c r="AF27" s="258"/>
      <c r="AG27" s="258"/>
      <c r="AH27" s="258"/>
      <c r="AI27" s="258"/>
      <c r="AJ27" s="258"/>
    </row>
    <row r="28" spans="1:36" ht="27.6" x14ac:dyDescent="0.3">
      <c r="A28" s="940" t="s">
        <v>59</v>
      </c>
      <c r="B28" s="933" t="s">
        <v>684</v>
      </c>
      <c r="C28" s="1003"/>
      <c r="D28" s="1006"/>
      <c r="E28" s="1002" t="s">
        <v>77</v>
      </c>
      <c r="F28" s="1002"/>
      <c r="G28" s="1002"/>
      <c r="H28" s="939">
        <f>IF(C28&lt;&gt;"",'CBL Score Standard'!$D84,IF(D28&lt;&gt;"",SUM('CBL Score Standard'!$D84:$E84),IF(E28&lt;&gt;"",SUM('CBL Score Standard'!$D84:$F84),IF(F28&lt;&gt;"",SUM('CBL Score Standard'!$D84:$G84),IF(G28&lt;&gt;"",SUM('CBL Score Standard'!$D84:$H84,0))))))</f>
        <v>2.8571428571428571E-2</v>
      </c>
      <c r="K28" s="273"/>
      <c r="L28" s="273"/>
      <c r="M28" s="104" t="s">
        <v>6</v>
      </c>
      <c r="N28" s="36" t="s">
        <v>55</v>
      </c>
      <c r="O28" s="87" t="s">
        <v>194</v>
      </c>
      <c r="P28" s="153">
        <v>43544</v>
      </c>
      <c r="Q28" s="254" t="s">
        <v>649</v>
      </c>
      <c r="R28" s="254" t="s">
        <v>650</v>
      </c>
      <c r="S28" s="172" t="s">
        <v>271</v>
      </c>
      <c r="T28" s="512"/>
      <c r="U28" s="510"/>
      <c r="V28" s="510" t="s">
        <v>374</v>
      </c>
      <c r="W28" s="83" t="s">
        <v>378</v>
      </c>
      <c r="X28" s="83" t="s">
        <v>377</v>
      </c>
      <c r="Y28" s="46" t="s">
        <v>195</v>
      </c>
      <c r="Z28" s="259">
        <f t="shared" si="1"/>
        <v>0</v>
      </c>
      <c r="AA28" s="260"/>
      <c r="AB28" s="260"/>
      <c r="AC28" s="260"/>
      <c r="AD28" s="260"/>
      <c r="AE28" s="258"/>
      <c r="AF28" s="258"/>
      <c r="AG28" s="258"/>
      <c r="AH28" s="258"/>
      <c r="AI28" s="258"/>
      <c r="AJ28" s="258"/>
    </row>
    <row r="29" spans="1:36" ht="27.6" x14ac:dyDescent="0.3">
      <c r="A29" s="940" t="s">
        <v>59</v>
      </c>
      <c r="B29" s="933" t="s">
        <v>683</v>
      </c>
      <c r="C29" s="1003"/>
      <c r="D29" s="1006"/>
      <c r="E29" s="1005" t="s">
        <v>77</v>
      </c>
      <c r="F29" s="1002"/>
      <c r="G29" s="1002"/>
      <c r="H29" s="939">
        <f>IF(C29&lt;&gt;"",'CBL Score Standard'!$D85,IF(D29&lt;&gt;"",SUM('CBL Score Standard'!$D85:$E85),IF(E29&lt;&gt;"",SUM('CBL Score Standard'!$D85:$F85),IF(F29&lt;&gt;"",SUM('CBL Score Standard'!$D85:$G85),IF(G29&lt;&gt;"",SUM('CBL Score Standard'!$D85:$H85,0))))))</f>
        <v>2.8571428571428571E-2</v>
      </c>
      <c r="K29" s="273"/>
      <c r="L29" s="273"/>
      <c r="M29" s="104" t="s">
        <v>6</v>
      </c>
      <c r="N29" s="36" t="s">
        <v>55</v>
      </c>
      <c r="O29" s="87" t="s">
        <v>196</v>
      </c>
      <c r="P29" s="149" t="s">
        <v>145</v>
      </c>
      <c r="Q29" s="254" t="s">
        <v>651</v>
      </c>
      <c r="R29" s="254" t="s">
        <v>652</v>
      </c>
      <c r="S29" s="172" t="s">
        <v>271</v>
      </c>
      <c r="T29" s="512"/>
      <c r="U29" s="510"/>
      <c r="V29" s="510" t="s">
        <v>719</v>
      </c>
      <c r="W29" s="83" t="s">
        <v>378</v>
      </c>
      <c r="X29" s="83"/>
      <c r="Y29" s="46" t="s">
        <v>197</v>
      </c>
      <c r="Z29" s="259">
        <f t="shared" si="1"/>
        <v>0</v>
      </c>
      <c r="AA29" s="260"/>
      <c r="AB29" s="260"/>
      <c r="AC29" s="260"/>
      <c r="AD29" s="260"/>
      <c r="AE29" s="258"/>
      <c r="AF29" s="258"/>
      <c r="AG29" s="258"/>
      <c r="AH29" s="258"/>
      <c r="AI29" s="258"/>
      <c r="AJ29" s="258"/>
    </row>
    <row r="30" spans="1:36" ht="13.8" x14ac:dyDescent="0.3">
      <c r="A30" s="940" t="s">
        <v>149</v>
      </c>
      <c r="B30" s="933" t="s">
        <v>149</v>
      </c>
      <c r="C30" s="1002"/>
      <c r="D30" s="1002"/>
      <c r="E30" s="1002"/>
      <c r="F30" s="1002" t="s">
        <v>77</v>
      </c>
      <c r="G30" s="1002"/>
      <c r="H30" s="939">
        <f>IF(C30&lt;&gt;"",'CBL Score Standard'!$D86,IF(D30&lt;&gt;"",SUM('CBL Score Standard'!$D86:$E86),IF(E30&lt;&gt;"",SUM('CBL Score Standard'!$D86:$F86),IF(F30&lt;&gt;"",SUM('CBL Score Standard'!$D86:$G86),IF(G30&lt;&gt;"",SUM('CBL Score Standard'!$D86:$H86,0))))))</f>
        <v>0.18837616284424796</v>
      </c>
      <c r="K30" s="273"/>
      <c r="L30" s="273"/>
      <c r="M30" s="104" t="s">
        <v>6</v>
      </c>
      <c r="N30" s="36" t="s">
        <v>55</v>
      </c>
      <c r="O30" s="87" t="s">
        <v>198</v>
      </c>
      <c r="P30" s="151"/>
      <c r="Q30" s="152" t="s">
        <v>199</v>
      </c>
      <c r="R30" s="79" t="s">
        <v>200</v>
      </c>
      <c r="S30" s="172" t="s">
        <v>271</v>
      </c>
      <c r="T30" s="512"/>
      <c r="U30" s="510"/>
      <c r="V30" s="510" t="s">
        <v>719</v>
      </c>
      <c r="W30" s="83" t="s">
        <v>378</v>
      </c>
      <c r="X30" s="83"/>
      <c r="Y30" s="49" t="s">
        <v>201</v>
      </c>
      <c r="Z30" s="259">
        <f t="shared" si="1"/>
        <v>0</v>
      </c>
      <c r="AA30" s="260"/>
      <c r="AB30" s="260"/>
      <c r="AC30" s="260"/>
      <c r="AD30" s="260"/>
      <c r="AE30" s="258"/>
      <c r="AF30" s="258"/>
      <c r="AG30" s="258"/>
      <c r="AH30" s="258"/>
      <c r="AI30" s="258"/>
      <c r="AJ30" s="258"/>
    </row>
    <row r="31" spans="1:36" ht="13.8" x14ac:dyDescent="0.3">
      <c r="A31" s="940" t="s">
        <v>149</v>
      </c>
      <c r="B31" s="933" t="s">
        <v>370</v>
      </c>
      <c r="C31" s="1003"/>
      <c r="D31" s="1003"/>
      <c r="E31" s="1004"/>
      <c r="F31" s="1002"/>
      <c r="G31" s="1002"/>
      <c r="H31" s="939" t="b">
        <f>IF(C31&lt;&gt;"",'CBL Score Standard'!$D87,IF(D31&lt;&gt;"",SUM('CBL Score Standard'!$D87:$E87),IF(E31&lt;&gt;"",SUM('CBL Score Standard'!$D87:$F87),IF(F31&lt;&gt;"",SUM('CBL Score Standard'!$D87:$G87),IF(G31&lt;&gt;"",SUM('CBL Score Standard'!$D87:$H87,0))))))</f>
        <v>0</v>
      </c>
      <c r="K31" s="273"/>
      <c r="L31" s="273"/>
      <c r="M31" s="104" t="s">
        <v>6</v>
      </c>
      <c r="N31" s="36" t="s">
        <v>55</v>
      </c>
      <c r="O31" s="87" t="s">
        <v>202</v>
      </c>
      <c r="P31" s="153">
        <v>43629</v>
      </c>
      <c r="Q31" s="152" t="s">
        <v>384</v>
      </c>
      <c r="R31" s="79" t="s">
        <v>385</v>
      </c>
      <c r="S31" s="172" t="s">
        <v>271</v>
      </c>
      <c r="T31" s="512"/>
      <c r="U31" s="510"/>
      <c r="V31" s="510" t="s">
        <v>719</v>
      </c>
      <c r="W31" s="83" t="s">
        <v>378</v>
      </c>
      <c r="X31" s="83"/>
      <c r="Y31" s="49" t="s">
        <v>203</v>
      </c>
      <c r="Z31" s="259">
        <f t="shared" si="1"/>
        <v>0</v>
      </c>
      <c r="AA31" s="260"/>
      <c r="AB31" s="260"/>
      <c r="AC31" s="260"/>
      <c r="AD31" s="260"/>
      <c r="AE31" s="258"/>
      <c r="AF31" s="258"/>
      <c r="AG31" s="258"/>
      <c r="AH31" s="258"/>
      <c r="AI31" s="258"/>
      <c r="AJ31" s="258"/>
    </row>
    <row r="32" spans="1:36" ht="26.4" x14ac:dyDescent="0.3">
      <c r="A32" s="940" t="s">
        <v>31</v>
      </c>
      <c r="B32" s="933" t="s">
        <v>660</v>
      </c>
      <c r="C32" s="1002"/>
      <c r="D32" s="1002"/>
      <c r="E32" s="1002"/>
      <c r="F32" s="1002" t="s">
        <v>77</v>
      </c>
      <c r="G32" s="1002"/>
      <c r="H32" s="939">
        <f>IF(C32&lt;&gt;"",'CBL Score Standard'!$D88,IF(D32&lt;&gt;"",SUM('CBL Score Standard'!$D88:$E88),IF(E32&lt;&gt;"",SUM('CBL Score Standard'!$D88:$F88),IF(F32&lt;&gt;"",SUM('CBL Score Standard'!$D88:$G88),IF(G32&lt;&gt;"",SUM('CBL Score Standard'!$D88:$H88,0))))))</f>
        <v>0.18837616284424796</v>
      </c>
      <c r="K32" s="273"/>
      <c r="L32" s="273"/>
      <c r="M32" s="104" t="s">
        <v>6</v>
      </c>
      <c r="N32" s="36" t="s">
        <v>56</v>
      </c>
      <c r="O32" s="87" t="s">
        <v>427</v>
      </c>
      <c r="P32" s="153">
        <v>43613</v>
      </c>
      <c r="Q32" s="152" t="s">
        <v>167</v>
      </c>
      <c r="R32" s="79" t="s">
        <v>204</v>
      </c>
      <c r="S32" s="172" t="s">
        <v>271</v>
      </c>
      <c r="T32" s="512" t="s">
        <v>72</v>
      </c>
      <c r="U32" s="999">
        <v>44048</v>
      </c>
      <c r="V32" s="510" t="s">
        <v>374</v>
      </c>
      <c r="W32" s="83" t="s">
        <v>378</v>
      </c>
      <c r="X32" s="83"/>
      <c r="Y32" s="46" t="s">
        <v>205</v>
      </c>
      <c r="Z32" s="259">
        <f t="shared" si="1"/>
        <v>0</v>
      </c>
      <c r="AA32" s="260"/>
      <c r="AB32" s="260"/>
      <c r="AC32" s="260"/>
      <c r="AD32" s="260"/>
      <c r="AE32" s="258"/>
      <c r="AF32" s="258"/>
      <c r="AG32" s="258"/>
      <c r="AH32" s="258"/>
      <c r="AI32" s="258"/>
      <c r="AJ32" s="258"/>
    </row>
    <row r="33" spans="1:36" ht="13.8" x14ac:dyDescent="0.3">
      <c r="A33" s="940" t="s">
        <v>31</v>
      </c>
      <c r="B33" s="933" t="s">
        <v>175</v>
      </c>
      <c r="C33" s="1003"/>
      <c r="D33" s="1002"/>
      <c r="E33" s="1002"/>
      <c r="F33" s="1002" t="s">
        <v>77</v>
      </c>
      <c r="G33" s="1002"/>
      <c r="H33" s="939">
        <f>IF(C33&lt;&gt;"",'CBL Score Standard'!$D89,IF(D33&lt;&gt;"",SUM('CBL Score Standard'!$D89:$E89),IF(E33&lt;&gt;"",SUM('CBL Score Standard'!$D89:$F89),IF(F33&lt;&gt;"",SUM('CBL Score Standard'!$D89:$G89),IF(G33&lt;&gt;"",SUM('CBL Score Standard'!$D89:$H89,0))))))</f>
        <v>0.18837616284424796</v>
      </c>
      <c r="K33" s="273"/>
      <c r="L33" s="273"/>
      <c r="M33" s="104" t="s">
        <v>6</v>
      </c>
      <c r="N33" s="36" t="s">
        <v>0</v>
      </c>
      <c r="O33" s="87" t="s">
        <v>426</v>
      </c>
      <c r="P33" s="152" t="s">
        <v>145</v>
      </c>
      <c r="Q33" s="152" t="s">
        <v>206</v>
      </c>
      <c r="R33" s="79" t="s">
        <v>206</v>
      </c>
      <c r="S33" s="173" t="s">
        <v>271</v>
      </c>
      <c r="T33" s="510"/>
      <c r="U33" s="510"/>
      <c r="V33" s="510" t="s">
        <v>374</v>
      </c>
      <c r="W33" s="83" t="s">
        <v>377</v>
      </c>
      <c r="X33" s="83"/>
      <c r="Y33" s="41"/>
      <c r="Z33" s="259">
        <f t="shared" si="1"/>
        <v>0</v>
      </c>
      <c r="AA33" s="260"/>
      <c r="AB33" s="260"/>
      <c r="AC33" s="260"/>
      <c r="AD33" s="260"/>
      <c r="AE33" s="258"/>
      <c r="AF33" s="258"/>
      <c r="AG33" s="258"/>
      <c r="AH33" s="258"/>
      <c r="AI33" s="258"/>
      <c r="AJ33" s="258"/>
    </row>
    <row r="34" spans="1:36" ht="13.8" x14ac:dyDescent="0.3">
      <c r="A34" s="940" t="s">
        <v>46</v>
      </c>
      <c r="B34" s="933" t="s">
        <v>171</v>
      </c>
      <c r="C34" s="1003"/>
      <c r="D34" s="1002"/>
      <c r="E34" s="1002"/>
      <c r="F34" s="1002" t="s">
        <v>77</v>
      </c>
      <c r="G34" s="1002"/>
      <c r="H34" s="939">
        <f>IF(C34&lt;&gt;"",'CBL Score Standard'!$D90,IF(D34&lt;&gt;"",SUM('CBL Score Standard'!$D90:$E90),IF(E34&lt;&gt;"",SUM('CBL Score Standard'!$D90:$F90),IF(F34&lt;&gt;"",SUM('CBL Score Standard'!$D90:$G90),IF(G34&lt;&gt;"",SUM('CBL Score Standard'!$D90:$H90,0))))))</f>
        <v>9.7467071935157037E-2</v>
      </c>
      <c r="K34" s="273"/>
      <c r="L34" s="273"/>
      <c r="M34" s="104" t="s">
        <v>6</v>
      </c>
      <c r="N34" s="36" t="s">
        <v>53</v>
      </c>
      <c r="O34" s="90" t="s">
        <v>371</v>
      </c>
      <c r="P34" s="152" t="s">
        <v>145</v>
      </c>
      <c r="Q34" s="152" t="s">
        <v>164</v>
      </c>
      <c r="R34" s="79" t="s">
        <v>207</v>
      </c>
      <c r="S34" s="166" t="s">
        <v>271</v>
      </c>
      <c r="T34" s="511" t="s">
        <v>73</v>
      </c>
      <c r="U34" s="510"/>
      <c r="V34" s="510"/>
      <c r="W34" s="83" t="s">
        <v>378</v>
      </c>
      <c r="X34" s="83" t="s">
        <v>377</v>
      </c>
      <c r="Y34" s="49" t="s">
        <v>208</v>
      </c>
      <c r="Z34" s="259">
        <f t="shared" si="1"/>
        <v>0</v>
      </c>
      <c r="AA34" s="260"/>
      <c r="AB34" s="260"/>
      <c r="AC34" s="260"/>
      <c r="AD34" s="260"/>
      <c r="AE34" s="258"/>
      <c r="AF34" s="258"/>
      <c r="AG34" s="258"/>
      <c r="AH34" s="258"/>
      <c r="AI34" s="258"/>
      <c r="AJ34" s="258"/>
    </row>
    <row r="35" spans="1:36" ht="13.8" x14ac:dyDescent="0.3">
      <c r="A35" s="940" t="s">
        <v>2</v>
      </c>
      <c r="B35" s="933" t="s">
        <v>234</v>
      </c>
      <c r="C35" s="1003"/>
      <c r="D35" s="1003"/>
      <c r="E35" s="1003"/>
      <c r="F35" s="1002"/>
      <c r="G35" s="1002"/>
      <c r="H35" s="939" t="b">
        <f>IF(C35&lt;&gt;"",'CBL Score Standard'!$D91,IF(D35&lt;&gt;"",SUM('CBL Score Standard'!$D91:$E91),IF(E35&lt;&gt;"",SUM('CBL Score Standard'!$D91:$F91),IF(F35&lt;&gt;"",SUM('CBL Score Standard'!$D91:$G91),IF(G35&lt;&gt;"",SUM('CBL Score Standard'!$D91:$H91,0))))))</f>
        <v>0</v>
      </c>
      <c r="K35" s="274"/>
      <c r="L35" s="274"/>
      <c r="M35" s="104" t="s">
        <v>6</v>
      </c>
      <c r="N35" s="36" t="s">
        <v>54</v>
      </c>
      <c r="O35" s="87" t="s">
        <v>345</v>
      </c>
      <c r="P35" s="153">
        <v>43644</v>
      </c>
      <c r="Q35" s="152" t="s">
        <v>209</v>
      </c>
      <c r="R35" s="79" t="s">
        <v>210</v>
      </c>
      <c r="S35" s="173" t="s">
        <v>271</v>
      </c>
      <c r="T35" s="510"/>
      <c r="U35" s="510"/>
      <c r="V35" s="510" t="s">
        <v>374</v>
      </c>
      <c r="W35" s="83" t="s">
        <v>378</v>
      </c>
      <c r="X35" s="83"/>
      <c r="Y35" s="46"/>
      <c r="Z35" s="259">
        <f t="shared" si="1"/>
        <v>0</v>
      </c>
      <c r="AA35" s="260"/>
      <c r="AB35" s="260"/>
      <c r="AC35" s="260"/>
      <c r="AD35" s="260"/>
      <c r="AE35" s="258"/>
      <c r="AF35" s="258"/>
      <c r="AG35" s="258"/>
      <c r="AH35" s="258"/>
      <c r="AI35" s="258"/>
      <c r="AJ35" s="258"/>
    </row>
    <row r="36" spans="1:36" x14ac:dyDescent="0.25">
      <c r="A36" s="940" t="s">
        <v>54</v>
      </c>
      <c r="B36" s="933" t="s">
        <v>425</v>
      </c>
      <c r="C36" s="1002"/>
      <c r="D36" s="1002"/>
      <c r="E36" s="1002" t="s">
        <v>77</v>
      </c>
      <c r="F36" s="1002"/>
      <c r="G36" s="1002"/>
      <c r="H36" s="939">
        <f>IF(C36&lt;&gt;"",'CBL Score Standard'!$D92,IF(D36&lt;&gt;"",SUM('CBL Score Standard'!$D92:$E92),IF(E36&lt;&gt;"",SUM('CBL Score Standard'!$D92:$F92),IF(F36&lt;&gt;"",SUM('CBL Score Standard'!$D92:$G92),IF(G36&lt;&gt;"",SUM('CBL Score Standard'!$D92:$H92,0))))))</f>
        <v>0.16709956709956711</v>
      </c>
    </row>
    <row r="37" spans="1:36" ht="23.4" x14ac:dyDescent="0.45">
      <c r="A37" s="940" t="s">
        <v>54</v>
      </c>
      <c r="B37" s="933" t="s">
        <v>345</v>
      </c>
      <c r="C37" s="1003"/>
      <c r="D37" s="1002"/>
      <c r="E37" s="1002"/>
      <c r="F37" s="1002" t="s">
        <v>77</v>
      </c>
      <c r="G37" s="1002"/>
      <c r="H37" s="939">
        <f>IF(C37&lt;&gt;"",'CBL Score Standard'!$D93,IF(D37&lt;&gt;"",SUM('CBL Score Standard'!$D93:$E93),IF(E37&lt;&gt;"",SUM('CBL Score Standard'!$D93:$F93),IF(F37&lt;&gt;"",SUM('CBL Score Standard'!$D93:$G93),IF(G37&lt;&gt;"",SUM('CBL Score Standard'!$D93:$H93,0))))))</f>
        <v>9.7467071935157037E-2</v>
      </c>
      <c r="K37" s="1193" t="s">
        <v>211</v>
      </c>
      <c r="L37" s="1194"/>
      <c r="M37" s="1194"/>
      <c r="N37" s="1194"/>
      <c r="O37" s="1194"/>
      <c r="P37" s="1194"/>
      <c r="Q37" s="1194"/>
      <c r="R37" s="1194"/>
      <c r="S37" s="1194"/>
      <c r="T37" s="1194"/>
      <c r="U37" s="1194"/>
      <c r="V37" s="1194"/>
      <c r="W37" s="1194"/>
      <c r="X37" s="1194"/>
      <c r="Y37" s="1195"/>
      <c r="Z37" s="263"/>
      <c r="AA37" s="256"/>
      <c r="AB37" s="256"/>
      <c r="AC37" s="256"/>
      <c r="AD37" s="256"/>
      <c r="AE37" s="256"/>
      <c r="AF37" s="256"/>
      <c r="AG37" s="256"/>
      <c r="AH37" s="256"/>
      <c r="AI37" s="256"/>
      <c r="AJ37" s="256"/>
    </row>
    <row r="38" spans="1:36" ht="41.4" x14ac:dyDescent="0.25">
      <c r="A38" s="940" t="s">
        <v>54</v>
      </c>
      <c r="B38" s="933" t="s">
        <v>231</v>
      </c>
      <c r="C38" s="1003"/>
      <c r="D38" s="1003"/>
      <c r="E38" s="1002" t="s">
        <v>77</v>
      </c>
      <c r="F38" s="1002"/>
      <c r="G38" s="1002"/>
      <c r="H38" s="939">
        <f>IF(C38&lt;&gt;"",'CBL Score Standard'!$D94,IF(D38&lt;&gt;"",SUM('CBL Score Standard'!$D94:$E94),IF(E38&lt;&gt;"",SUM('CBL Score Standard'!$D94:$F94),IF(F38&lt;&gt;"",SUM('CBL Score Standard'!$D94:$G94),IF(G38&lt;&gt;"",SUM('CBL Score Standard'!$D94:$H94,0))))))</f>
        <v>1.4285714285714285E-2</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131" t="s">
        <v>375</v>
      </c>
      <c r="X38" s="131"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25">
      <c r="A39" s="940" t="s">
        <v>53</v>
      </c>
      <c r="B39" s="933" t="s">
        <v>371</v>
      </c>
      <c r="C39" s="1003"/>
      <c r="D39" s="1004" t="s">
        <v>77</v>
      </c>
      <c r="E39" s="1004"/>
      <c r="F39" s="1002"/>
      <c r="G39" s="1002"/>
      <c r="H39" s="939">
        <f>IF(C39&lt;&gt;"",'CBL Score Standard'!$D95,IF(D39&lt;&gt;"",SUM('CBL Score Standard'!$D95:$E95),IF(E39&lt;&gt;"",SUM('CBL Score Standard'!$D95:$F95),IF(F39&lt;&gt;"",SUM('CBL Score Standard'!$D95:$G95),IF(G39&lt;&gt;"",SUM('CBL Score Standard'!$D95:$H95,0))))))</f>
        <v>2.3809523809523808E-2</v>
      </c>
      <c r="K39" s="1197"/>
      <c r="L39" s="1197"/>
      <c r="M39" s="1183"/>
      <c r="N39" s="1190"/>
      <c r="O39" s="1185"/>
      <c r="P39" s="148" t="s">
        <v>141</v>
      </c>
      <c r="Q39" s="144"/>
      <c r="R39" s="144"/>
      <c r="S39" s="1210"/>
      <c r="T39" s="1191"/>
      <c r="U39" s="1191"/>
      <c r="V39" s="1191"/>
      <c r="W39" s="131"/>
      <c r="X39" s="131"/>
      <c r="Y39" s="1197"/>
      <c r="Z39" s="1187"/>
      <c r="AA39" s="255" t="s">
        <v>672</v>
      </c>
      <c r="AB39" s="255" t="s">
        <v>673</v>
      </c>
      <c r="AC39" s="255" t="s">
        <v>672</v>
      </c>
      <c r="AD39" s="255" t="s">
        <v>673</v>
      </c>
      <c r="AE39" s="255" t="s">
        <v>672</v>
      </c>
      <c r="AF39" s="255" t="s">
        <v>673</v>
      </c>
      <c r="AG39" s="255" t="s">
        <v>672</v>
      </c>
      <c r="AH39" s="255" t="s">
        <v>673</v>
      </c>
      <c r="AI39" s="255" t="s">
        <v>672</v>
      </c>
      <c r="AJ39" s="255" t="s">
        <v>673</v>
      </c>
    </row>
    <row r="40" spans="1:36" ht="13.8" x14ac:dyDescent="0.3">
      <c r="A40" s="940" t="s">
        <v>53</v>
      </c>
      <c r="B40" s="933" t="s">
        <v>223</v>
      </c>
      <c r="C40" s="1003" t="s">
        <v>77</v>
      </c>
      <c r="D40" s="1003"/>
      <c r="E40" s="1004"/>
      <c r="F40" s="1002"/>
      <c r="G40" s="1002"/>
      <c r="H40" s="939">
        <f>IF(C40&lt;&gt;"",'CBL Score Standard'!$D96,IF(D40&lt;&gt;"",SUM('CBL Score Standard'!$D96:$E96),IF(E40&lt;&gt;"",SUM('CBL Score Standard'!$D96:$F96),IF(F40&lt;&gt;"",SUM('CBL Score Standard'!$D96:$G96),IF(G40&lt;&gt;"",SUM('CBL Score Standard'!$D96:$H96,0))))))</f>
        <v>0</v>
      </c>
      <c r="K40" s="272" t="s">
        <v>142</v>
      </c>
      <c r="L40" s="272" t="s">
        <v>143</v>
      </c>
      <c r="M40" s="104" t="s">
        <v>7</v>
      </c>
      <c r="N40" s="36" t="s">
        <v>56</v>
      </c>
      <c r="O40" s="87" t="s">
        <v>663</v>
      </c>
      <c r="P40" s="149" t="s">
        <v>145</v>
      </c>
      <c r="Q40" s="152" t="s">
        <v>212</v>
      </c>
      <c r="R40" s="79" t="s">
        <v>213</v>
      </c>
      <c r="S40" s="166" t="s">
        <v>271</v>
      </c>
      <c r="T40" s="514" t="s">
        <v>72</v>
      </c>
      <c r="U40" s="513"/>
      <c r="V40" s="513" t="s">
        <v>374</v>
      </c>
      <c r="W40" s="83" t="s">
        <v>377</v>
      </c>
      <c r="X40" s="83" t="s">
        <v>377</v>
      </c>
      <c r="Y40" s="46" t="s">
        <v>214</v>
      </c>
      <c r="Z40" s="259">
        <f t="shared" ref="Z40:Z55" si="2">DATEDIF(AA40,AB40,"m")/12+DATEDIF(AC40,AD40,"m")/12+DATEDIF(AE40,AF40,"m")/12+DATEDIF(AG40,AH40,"m")/12+DATEDIF(AI40,AJ40,"m")/12</f>
        <v>0</v>
      </c>
      <c r="AA40" s="260"/>
      <c r="AB40" s="260"/>
      <c r="AC40" s="260"/>
      <c r="AD40" s="260"/>
      <c r="AE40" s="258"/>
      <c r="AF40" s="258"/>
      <c r="AG40" s="258"/>
      <c r="AH40" s="258"/>
      <c r="AI40" s="258"/>
      <c r="AJ40" s="258"/>
    </row>
    <row r="41" spans="1:36" ht="13.8" x14ac:dyDescent="0.3">
      <c r="A41" s="940" t="s">
        <v>53</v>
      </c>
      <c r="B41" s="933" t="s">
        <v>226</v>
      </c>
      <c r="C41" s="1003"/>
      <c r="D41" s="1003"/>
      <c r="E41" s="1004"/>
      <c r="F41" s="1002"/>
      <c r="G41" s="1002"/>
      <c r="H41" s="939" t="b">
        <f>IF(C41&lt;&gt;"",'CBL Score Standard'!$D97,IF(D41&lt;&gt;"",SUM('CBL Score Standard'!$D97:$E97),IF(E41&lt;&gt;"",SUM('CBL Score Standard'!$D97:$F97),IF(F41&lt;&gt;"",SUM('CBL Score Standard'!$D97:$G97),IF(G41&lt;&gt;"",SUM('CBL Score Standard'!$D97:$H97,0))))))</f>
        <v>0</v>
      </c>
      <c r="K41" s="273"/>
      <c r="L41" s="273"/>
      <c r="M41" s="104" t="s">
        <v>7</v>
      </c>
      <c r="N41" s="36" t="s">
        <v>56</v>
      </c>
      <c r="O41" s="87" t="s">
        <v>215</v>
      </c>
      <c r="P41" s="150"/>
      <c r="Q41" s="152" t="s">
        <v>164</v>
      </c>
      <c r="R41" s="79" t="s">
        <v>207</v>
      </c>
      <c r="S41" s="166" t="s">
        <v>271</v>
      </c>
      <c r="T41" s="514" t="s">
        <v>72</v>
      </c>
      <c r="U41" s="513"/>
      <c r="V41" s="513" t="s">
        <v>374</v>
      </c>
      <c r="W41" s="83" t="s">
        <v>377</v>
      </c>
      <c r="X41" s="83" t="s">
        <v>377</v>
      </c>
      <c r="Y41" s="49" t="s">
        <v>216</v>
      </c>
      <c r="Z41" s="259">
        <f t="shared" si="2"/>
        <v>0</v>
      </c>
      <c r="AA41" s="260"/>
      <c r="AB41" s="260"/>
      <c r="AC41" s="260"/>
      <c r="AD41" s="260"/>
      <c r="AE41" s="258"/>
      <c r="AF41" s="258"/>
      <c r="AG41" s="258"/>
      <c r="AH41" s="258"/>
      <c r="AI41" s="258"/>
      <c r="AJ41" s="258"/>
    </row>
    <row r="42" spans="1:36" ht="27.6" x14ac:dyDescent="0.3">
      <c r="A42" s="940" t="s">
        <v>53</v>
      </c>
      <c r="B42" s="933" t="s">
        <v>239</v>
      </c>
      <c r="C42" s="1003"/>
      <c r="D42" s="1003"/>
      <c r="E42" s="1003"/>
      <c r="F42" s="1002"/>
      <c r="G42" s="1002"/>
      <c r="H42" s="939" t="b">
        <f>IF(C42&lt;&gt;"",'CBL Score Standard'!$D98,IF(D42&lt;&gt;"",SUM('CBL Score Standard'!$D98:$E98),IF(E42&lt;&gt;"",SUM('CBL Score Standard'!$D98:$F98),IF(F42&lt;&gt;"",SUM('CBL Score Standard'!$D98:$G98),IF(G42&lt;&gt;"",SUM('CBL Score Standard'!$D98:$H98,0))))))</f>
        <v>0</v>
      </c>
      <c r="K42" s="273"/>
      <c r="L42" s="273"/>
      <c r="M42" s="104" t="s">
        <v>7</v>
      </c>
      <c r="N42" s="36" t="s">
        <v>55</v>
      </c>
      <c r="O42" s="91" t="s">
        <v>664</v>
      </c>
      <c r="P42" s="150"/>
      <c r="Q42" s="254" t="s">
        <v>653</v>
      </c>
      <c r="R42" s="254" t="s">
        <v>654</v>
      </c>
      <c r="S42" s="76" t="s">
        <v>271</v>
      </c>
      <c r="T42" s="513"/>
      <c r="U42" s="513"/>
      <c r="V42" s="513" t="s">
        <v>374</v>
      </c>
      <c r="W42" s="83" t="s">
        <v>377</v>
      </c>
      <c r="X42" s="83" t="s">
        <v>377</v>
      </c>
      <c r="Y42" s="52" t="s">
        <v>249</v>
      </c>
      <c r="Z42" s="259">
        <f t="shared" si="2"/>
        <v>0</v>
      </c>
      <c r="AA42" s="260"/>
      <c r="AB42" s="260"/>
      <c r="AC42" s="260"/>
      <c r="AD42" s="260"/>
      <c r="AE42" s="258"/>
      <c r="AF42" s="258"/>
      <c r="AG42" s="258"/>
      <c r="AH42" s="258"/>
      <c r="AI42" s="258"/>
      <c r="AJ42" s="258"/>
    </row>
    <row r="43" spans="1:36" ht="27.6" x14ac:dyDescent="0.3">
      <c r="A43" s="940" t="s">
        <v>0</v>
      </c>
      <c r="B43" s="933" t="s">
        <v>426</v>
      </c>
      <c r="C43" s="1003"/>
      <c r="D43" s="1002"/>
      <c r="E43" s="1002"/>
      <c r="F43" s="1002" t="s">
        <v>77</v>
      </c>
      <c r="G43" s="1002"/>
      <c r="H43" s="939">
        <f>IF(C43&lt;&gt;"",'CBL Score Standard'!$D99,IF(D43&lt;&gt;"",SUM('CBL Score Standard'!$D99:$E99),IF(E43&lt;&gt;"",SUM('CBL Score Standard'!$D99:$F99),IF(F43&lt;&gt;"",SUM('CBL Score Standard'!$D99:$G99),IF(G43&lt;&gt;"",SUM('CBL Score Standard'!$D99:$H99,0))))))</f>
        <v>9.7467071935157037E-2</v>
      </c>
      <c r="K43" s="273"/>
      <c r="L43" s="273"/>
      <c r="M43" s="104" t="s">
        <v>7</v>
      </c>
      <c r="N43" s="36" t="s">
        <v>55</v>
      </c>
      <c r="O43" s="87" t="s">
        <v>448</v>
      </c>
      <c r="P43" s="151"/>
      <c r="Q43" s="254" t="s">
        <v>655</v>
      </c>
      <c r="R43" s="254" t="s">
        <v>656</v>
      </c>
      <c r="S43" s="76" t="s">
        <v>271</v>
      </c>
      <c r="T43" s="513" t="s">
        <v>72</v>
      </c>
      <c r="U43" s="513"/>
      <c r="V43" s="513" t="s">
        <v>374</v>
      </c>
      <c r="W43" s="83" t="s">
        <v>377</v>
      </c>
      <c r="X43" s="83" t="s">
        <v>378</v>
      </c>
      <c r="Y43" s="49" t="s">
        <v>219</v>
      </c>
      <c r="Z43" s="259">
        <f t="shared" si="2"/>
        <v>0</v>
      </c>
      <c r="AA43" s="260"/>
      <c r="AB43" s="260"/>
      <c r="AC43" s="260"/>
      <c r="AD43" s="260"/>
      <c r="AE43" s="258"/>
      <c r="AF43" s="258"/>
      <c r="AG43" s="258"/>
      <c r="AH43" s="258"/>
      <c r="AI43" s="258"/>
      <c r="AJ43" s="258"/>
    </row>
    <row r="44" spans="1:36" ht="26.4" x14ac:dyDescent="0.3">
      <c r="A44" s="940" t="s">
        <v>41</v>
      </c>
      <c r="B44" s="933" t="s">
        <v>450</v>
      </c>
      <c r="C44" s="1002"/>
      <c r="D44" s="1002"/>
      <c r="E44" s="1002"/>
      <c r="F44" s="1002" t="s">
        <v>77</v>
      </c>
      <c r="G44" s="1002"/>
      <c r="H44" s="939">
        <f>IF(C44&lt;&gt;"",'CBL Score Standard'!$D100,IF(D44&lt;&gt;"",SUM('CBL Score Standard'!$D100:$E100),IF(E44&lt;&gt;"",SUM('CBL Score Standard'!$D100:$F100),IF(F44&lt;&gt;"",SUM('CBL Score Standard'!$D100:$G100),IF(G44&lt;&gt;"",SUM('CBL Score Standard'!$D100:$H100,0))))))</f>
        <v>0.18837616284424796</v>
      </c>
      <c r="K44" s="277"/>
      <c r="L44" s="277"/>
      <c r="M44" s="104" t="s">
        <v>7</v>
      </c>
      <c r="N44" s="36" t="s">
        <v>55</v>
      </c>
      <c r="O44" s="87" t="s">
        <v>185</v>
      </c>
      <c r="P44" s="149" t="s">
        <v>145</v>
      </c>
      <c r="Q44" s="254" t="s">
        <v>220</v>
      </c>
      <c r="R44" s="254" t="s">
        <v>270</v>
      </c>
      <c r="S44" s="76" t="s">
        <v>271</v>
      </c>
      <c r="T44" s="513"/>
      <c r="U44" s="513"/>
      <c r="V44" s="513" t="s">
        <v>374</v>
      </c>
      <c r="W44" s="83" t="s">
        <v>377</v>
      </c>
      <c r="X44" s="83" t="s">
        <v>377</v>
      </c>
      <c r="Y44" s="49" t="s">
        <v>186</v>
      </c>
      <c r="Z44" s="259">
        <f t="shared" si="2"/>
        <v>0</v>
      </c>
      <c r="AA44" s="260"/>
      <c r="AB44" s="260"/>
      <c r="AC44" s="260"/>
      <c r="AD44" s="260"/>
      <c r="AE44" s="258"/>
      <c r="AF44" s="258"/>
      <c r="AG44" s="258"/>
      <c r="AH44" s="258"/>
      <c r="AI44" s="258"/>
      <c r="AJ44" s="258"/>
    </row>
    <row r="45" spans="1:36" ht="27.6" x14ac:dyDescent="0.3">
      <c r="A45" s="940" t="s">
        <v>41</v>
      </c>
      <c r="B45" s="933" t="s">
        <v>178</v>
      </c>
      <c r="C45" s="1003"/>
      <c r="D45" s="1002"/>
      <c r="E45" s="1002" t="s">
        <v>77</v>
      </c>
      <c r="F45" s="1002"/>
      <c r="G45" s="1002"/>
      <c r="H45" s="939">
        <f>IF(C45&lt;&gt;"",'CBL Score Standard'!$D101,IF(D45&lt;&gt;"",SUM('CBL Score Standard'!$D101:$E101),IF(E45&lt;&gt;"",SUM('CBL Score Standard'!$D101:$F101),IF(F45&lt;&gt;"",SUM('CBL Score Standard'!$D101:$G101),IF(G45&lt;&gt;"",SUM('CBL Score Standard'!$D101:$H101,0))))))</f>
        <v>7.6190476190476183E-2</v>
      </c>
      <c r="K45" s="273"/>
      <c r="L45" s="273"/>
      <c r="M45" s="104" t="s">
        <v>7</v>
      </c>
      <c r="N45" s="36" t="s">
        <v>55</v>
      </c>
      <c r="O45" s="87" t="s">
        <v>694</v>
      </c>
      <c r="P45" s="153">
        <v>43539</v>
      </c>
      <c r="Q45" s="254" t="s">
        <v>658</v>
      </c>
      <c r="R45" s="254" t="s">
        <v>657</v>
      </c>
      <c r="S45" s="76" t="s">
        <v>271</v>
      </c>
      <c r="T45" s="513" t="s">
        <v>72</v>
      </c>
      <c r="U45" s="513"/>
      <c r="V45" s="997" t="s">
        <v>374</v>
      </c>
      <c r="W45" s="83" t="s">
        <v>377</v>
      </c>
      <c r="X45" s="83"/>
      <c r="Y45" s="49" t="s">
        <v>186</v>
      </c>
      <c r="Z45" s="259">
        <f t="shared" si="2"/>
        <v>0</v>
      </c>
      <c r="AA45" s="260"/>
      <c r="AB45" s="260"/>
      <c r="AC45" s="260"/>
      <c r="AD45" s="260"/>
      <c r="AE45" s="258"/>
      <c r="AF45" s="258"/>
      <c r="AG45" s="258"/>
      <c r="AH45" s="258"/>
      <c r="AI45" s="258"/>
      <c r="AJ45" s="258"/>
    </row>
    <row r="46" spans="1:36" ht="27.6" x14ac:dyDescent="0.3">
      <c r="A46" s="940" t="s">
        <v>229</v>
      </c>
      <c r="B46" s="933" t="s">
        <v>245</v>
      </c>
      <c r="C46" s="1003"/>
      <c r="D46" s="1003"/>
      <c r="E46" s="1003"/>
      <c r="F46" s="1003"/>
      <c r="G46" s="1002"/>
      <c r="H46" s="939" t="b">
        <f>IF(C46&lt;&gt;"",'CBL Score Standard'!$D102,IF(D46&lt;&gt;"",SUM('CBL Score Standard'!$D102:$E102),IF(E46&lt;&gt;"",SUM('CBL Score Standard'!$D102:$F102),IF(F46&lt;&gt;"",SUM('CBL Score Standard'!$D102:$G102),IF(G46&lt;&gt;"",SUM('CBL Score Standard'!$D102:$H102,0))))))</f>
        <v>0</v>
      </c>
      <c r="K46" s="273"/>
      <c r="L46" s="273"/>
      <c r="M46" s="104" t="s">
        <v>7</v>
      </c>
      <c r="N46" s="36" t="s">
        <v>55</v>
      </c>
      <c r="O46" s="87" t="s">
        <v>665</v>
      </c>
      <c r="P46" s="153">
        <v>43607</v>
      </c>
      <c r="Q46" s="152" t="s">
        <v>221</v>
      </c>
      <c r="R46" s="79" t="s">
        <v>200</v>
      </c>
      <c r="S46" s="166" t="s">
        <v>271</v>
      </c>
      <c r="T46" s="514" t="s">
        <v>72</v>
      </c>
      <c r="U46" s="516">
        <v>44035</v>
      </c>
      <c r="V46" s="997" t="s">
        <v>374</v>
      </c>
      <c r="W46" s="83" t="s">
        <v>378</v>
      </c>
      <c r="X46" s="83"/>
      <c r="Y46" s="46" t="s">
        <v>222</v>
      </c>
      <c r="Z46" s="259">
        <f t="shared" si="2"/>
        <v>0</v>
      </c>
      <c r="AA46" s="260"/>
      <c r="AB46" s="260"/>
      <c r="AC46" s="260"/>
      <c r="AD46" s="260"/>
      <c r="AE46" s="258"/>
      <c r="AF46" s="258"/>
      <c r="AG46" s="258"/>
      <c r="AH46" s="258"/>
      <c r="AI46" s="258"/>
      <c r="AJ46" s="258"/>
    </row>
    <row r="47" spans="1:36" ht="13.8" x14ac:dyDescent="0.3">
      <c r="A47" s="940" t="s">
        <v>144</v>
      </c>
      <c r="B47" s="933" t="s">
        <v>372</v>
      </c>
      <c r="C47" s="1002"/>
      <c r="D47" s="1002"/>
      <c r="E47" s="1002" t="s">
        <v>77</v>
      </c>
      <c r="F47" s="1002"/>
      <c r="G47" s="1002"/>
      <c r="H47" s="939">
        <f>IF(C47&lt;&gt;"",'CBL Score Standard'!$D103,IF(D47&lt;&gt;"",SUM('CBL Score Standard'!$D103:$E103),IF(E47&lt;&gt;"",SUM('CBL Score Standard'!$D103:$F103),IF(F47&lt;&gt;"",SUM('CBL Score Standard'!$D103:$G103),IF(G47&lt;&gt;"",SUM('CBL Score Standard'!$D103:$H103,0))))))</f>
        <v>0.16709956709956711</v>
      </c>
      <c r="K47" s="273"/>
      <c r="L47" s="273"/>
      <c r="M47" s="104" t="s">
        <v>7</v>
      </c>
      <c r="N47" s="36" t="s">
        <v>53</v>
      </c>
      <c r="O47" s="87" t="s">
        <v>223</v>
      </c>
      <c r="P47" s="153">
        <v>43621</v>
      </c>
      <c r="Q47" s="154" t="s">
        <v>224</v>
      </c>
      <c r="R47" s="155" t="s">
        <v>225</v>
      </c>
      <c r="S47" s="166" t="s">
        <v>271</v>
      </c>
      <c r="T47" s="515"/>
      <c r="U47" s="513"/>
      <c r="V47" s="513" t="s">
        <v>719</v>
      </c>
      <c r="W47" s="83" t="s">
        <v>378</v>
      </c>
      <c r="X47" s="83"/>
      <c r="Y47" s="55"/>
      <c r="Z47" s="259">
        <f t="shared" si="2"/>
        <v>0</v>
      </c>
      <c r="AA47" s="260"/>
      <c r="AB47" s="260"/>
      <c r="AC47" s="260"/>
      <c r="AD47" s="260"/>
      <c r="AE47" s="258"/>
      <c r="AF47" s="258"/>
      <c r="AG47" s="258"/>
      <c r="AH47" s="258"/>
      <c r="AI47" s="258"/>
      <c r="AJ47" s="258"/>
    </row>
    <row r="48" spans="1:36" ht="39.6" x14ac:dyDescent="0.3">
      <c r="A48" s="940" t="s">
        <v>144</v>
      </c>
      <c r="B48" s="933" t="s">
        <v>373</v>
      </c>
      <c r="C48" s="1002"/>
      <c r="D48" s="1002"/>
      <c r="E48" s="1002"/>
      <c r="F48" s="1002" t="s">
        <v>77</v>
      </c>
      <c r="G48" s="1002"/>
      <c r="H48" s="939">
        <f>IF(C48&lt;&gt;"",'CBL Score Standard'!$D104,IF(D48&lt;&gt;"",SUM('CBL Score Standard'!$D104:$E104),IF(E48&lt;&gt;"",SUM('CBL Score Standard'!$D104:$F104),IF(F48&lt;&gt;"",SUM('CBL Score Standard'!$D104:$G104),IF(G48&lt;&gt;"",SUM('CBL Score Standard'!$D104:$H104,0))))))</f>
        <v>0.18837616284424796</v>
      </c>
      <c r="K48" s="273"/>
      <c r="L48" s="273"/>
      <c r="M48" s="104" t="s">
        <v>7</v>
      </c>
      <c r="N48" s="36" t="s">
        <v>53</v>
      </c>
      <c r="O48" s="87" t="s">
        <v>226</v>
      </c>
      <c r="P48" s="153">
        <v>43602</v>
      </c>
      <c r="Q48" s="154" t="s">
        <v>227</v>
      </c>
      <c r="R48" s="155" t="s">
        <v>228</v>
      </c>
      <c r="S48" s="166" t="s">
        <v>271</v>
      </c>
      <c r="T48" s="515"/>
      <c r="U48" s="513"/>
      <c r="V48" s="513" t="s">
        <v>719</v>
      </c>
      <c r="W48" s="83" t="s">
        <v>378</v>
      </c>
      <c r="X48" s="83"/>
      <c r="Y48" s="55"/>
      <c r="Z48" s="259">
        <f t="shared" si="2"/>
        <v>0</v>
      </c>
      <c r="AA48" s="260"/>
      <c r="AB48" s="260"/>
      <c r="AC48" s="260"/>
      <c r="AD48" s="260"/>
      <c r="AE48" s="258"/>
      <c r="AF48" s="258"/>
      <c r="AG48" s="258"/>
      <c r="AH48" s="258"/>
      <c r="AI48" s="258"/>
      <c r="AJ48" s="258"/>
    </row>
    <row r="49" spans="1:37" ht="27.6" x14ac:dyDescent="0.25">
      <c r="A49" s="940" t="s">
        <v>144</v>
      </c>
      <c r="B49" s="933" t="s">
        <v>452</v>
      </c>
      <c r="C49" s="1002"/>
      <c r="D49" s="1002"/>
      <c r="E49" s="1002" t="s">
        <v>77</v>
      </c>
      <c r="F49" s="1002"/>
      <c r="G49" s="1002"/>
      <c r="H49" s="939">
        <f>IF(C49&lt;&gt;"",'CBL Score Standard'!$D105,IF(D49&lt;&gt;"",SUM('CBL Score Standard'!$D105:$E105),IF(E49&lt;&gt;"",SUM('CBL Score Standard'!$D105:$F105),IF(F49&lt;&gt;"",SUM('CBL Score Standard'!$D105:$G105),IF(G49&lt;&gt;"",SUM('CBL Score Standard'!$D105:$H105,0))))))</f>
        <v>0.16709956709956711</v>
      </c>
      <c r="K49" s="273"/>
      <c r="L49" s="273"/>
      <c r="M49" s="104" t="s">
        <v>7</v>
      </c>
      <c r="N49" s="36" t="s">
        <v>59</v>
      </c>
      <c r="O49" s="89" t="s">
        <v>684</v>
      </c>
      <c r="P49" s="153">
        <v>43623</v>
      </c>
      <c r="Q49" s="154" t="s">
        <v>153</v>
      </c>
      <c r="R49" s="155" t="s">
        <v>156</v>
      </c>
      <c r="S49" s="166" t="s">
        <v>271</v>
      </c>
      <c r="T49" s="514" t="s">
        <v>72</v>
      </c>
      <c r="U49" s="517">
        <v>44039</v>
      </c>
      <c r="V49" s="518" t="s">
        <v>374</v>
      </c>
      <c r="W49" s="83" t="s">
        <v>378</v>
      </c>
      <c r="X49" s="83"/>
      <c r="Y49" s="55"/>
      <c r="Z49" s="259">
        <f t="shared" si="2"/>
        <v>0</v>
      </c>
      <c r="AA49" s="260"/>
      <c r="AB49" s="260"/>
      <c r="AC49" s="260"/>
      <c r="AD49" s="260"/>
      <c r="AE49" s="258"/>
      <c r="AF49" s="258"/>
      <c r="AG49" s="258"/>
      <c r="AH49" s="258"/>
      <c r="AI49" s="258"/>
      <c r="AJ49" s="258"/>
    </row>
    <row r="50" spans="1:37" ht="27.6" x14ac:dyDescent="0.25">
      <c r="A50" s="940" t="s">
        <v>144</v>
      </c>
      <c r="B50" s="933" t="s">
        <v>517</v>
      </c>
      <c r="C50" s="1002"/>
      <c r="D50" s="1002"/>
      <c r="E50" s="1002" t="s">
        <v>77</v>
      </c>
      <c r="F50" s="1002"/>
      <c r="G50" s="1002"/>
      <c r="H50" s="939">
        <f>IF(C50&lt;&gt;"",'CBL Score Standard'!$D106,IF(D50&lt;&gt;"",SUM('CBL Score Standard'!$D106:$E106),IF(E50&lt;&gt;"",SUM('CBL Score Standard'!$D106:$F106),IF(F50&lt;&gt;"",SUM('CBL Score Standard'!$D106:$G106),IF(G50&lt;&gt;"",SUM('CBL Score Standard'!$D106:$H106,0))))))</f>
        <v>0.16709956709956711</v>
      </c>
      <c r="K50" s="275"/>
      <c r="L50" s="275"/>
      <c r="M50" s="104" t="s">
        <v>7</v>
      </c>
      <c r="N50" s="36" t="s">
        <v>59</v>
      </c>
      <c r="O50" s="89" t="s">
        <v>683</v>
      </c>
      <c r="P50" s="153">
        <v>43623</v>
      </c>
      <c r="Q50" s="154" t="s">
        <v>153</v>
      </c>
      <c r="R50" s="155" t="s">
        <v>156</v>
      </c>
      <c r="S50" s="166" t="s">
        <v>271</v>
      </c>
      <c r="T50" s="514" t="s">
        <v>72</v>
      </c>
      <c r="U50" s="517">
        <v>44008</v>
      </c>
      <c r="V50" s="518" t="s">
        <v>374</v>
      </c>
      <c r="W50" s="83" t="s">
        <v>378</v>
      </c>
      <c r="X50" s="83"/>
      <c r="Y50" s="55"/>
      <c r="Z50" s="259">
        <f t="shared" ref="Z50" si="3">DATEDIF(AA50,AB50,"m")/12+DATEDIF(AC50,AD50,"m")/12+DATEDIF(AE50,AF50,"m")/12+DATEDIF(AG50,AH50,"m")/12+DATEDIF(AI50,AJ50,"m")/12</f>
        <v>0</v>
      </c>
      <c r="AA50" s="260"/>
      <c r="AB50" s="260"/>
      <c r="AC50" s="260"/>
      <c r="AD50" s="260"/>
      <c r="AE50" s="258"/>
      <c r="AF50" s="258"/>
      <c r="AG50" s="258"/>
      <c r="AH50" s="258"/>
      <c r="AI50" s="258"/>
      <c r="AJ50" s="258"/>
    </row>
    <row r="51" spans="1:37" ht="13.8" x14ac:dyDescent="0.25">
      <c r="A51" s="940" t="s">
        <v>144</v>
      </c>
      <c r="B51" s="933" t="s">
        <v>661</v>
      </c>
      <c r="C51" s="1002"/>
      <c r="D51" s="1002"/>
      <c r="E51" s="1002" t="s">
        <v>77</v>
      </c>
      <c r="F51" s="1002"/>
      <c r="G51" s="1002"/>
      <c r="H51" s="939">
        <f>IF(C51&lt;&gt;"",'CBL Score Standard'!$D107,IF(D51&lt;&gt;"",SUM('CBL Score Standard'!$D107:$E107),IF(E51&lt;&gt;"",SUM('CBL Score Standard'!$D107:$F107),IF(F51&lt;&gt;"",SUM('CBL Score Standard'!$D107:$G107),IF(G51&lt;&gt;"",SUM('CBL Score Standard'!$D107:$H107,0))))))</f>
        <v>0.16709956709956711</v>
      </c>
      <c r="K51" s="273"/>
      <c r="L51" s="273"/>
      <c r="M51" s="104" t="s">
        <v>7</v>
      </c>
      <c r="N51" s="36" t="s">
        <v>56</v>
      </c>
      <c r="O51" s="89" t="s">
        <v>67</v>
      </c>
      <c r="P51" s="153"/>
      <c r="Q51" s="154"/>
      <c r="R51" s="155"/>
      <c r="S51" s="157" t="s">
        <v>271</v>
      </c>
      <c r="T51" s="515" t="s">
        <v>72</v>
      </c>
      <c r="U51" s="513"/>
      <c r="V51" s="513" t="s">
        <v>374</v>
      </c>
      <c r="W51" s="83" t="s">
        <v>378</v>
      </c>
      <c r="X51" s="83"/>
      <c r="Y51" s="83"/>
      <c r="Z51" s="259">
        <f t="shared" si="2"/>
        <v>0</v>
      </c>
      <c r="AA51" s="260"/>
      <c r="AB51" s="260"/>
      <c r="AC51" s="260"/>
      <c r="AD51" s="260"/>
      <c r="AE51" s="258"/>
      <c r="AF51" s="258"/>
      <c r="AG51" s="258"/>
      <c r="AH51" s="258"/>
      <c r="AI51" s="258"/>
      <c r="AJ51" s="258"/>
    </row>
    <row r="52" spans="1:37" ht="13.8" x14ac:dyDescent="0.25">
      <c r="A52" s="940" t="s">
        <v>144</v>
      </c>
      <c r="B52" s="933" t="s">
        <v>662</v>
      </c>
      <c r="C52" s="1004"/>
      <c r="D52" s="1004"/>
      <c r="E52" s="1004"/>
      <c r="F52" s="1002" t="s">
        <v>77</v>
      </c>
      <c r="G52" s="1002"/>
      <c r="H52" s="939">
        <f>IF(C52&lt;&gt;"",'CBL Score Standard'!$D108,IF(D52&lt;&gt;"",SUM('CBL Score Standard'!$D108:$E108),IF(E52&lt;&gt;"",SUM('CBL Score Standard'!$D108:$F108),IF(F52&lt;&gt;"",SUM('CBL Score Standard'!$D108:$G108),IF(G52&lt;&gt;"",SUM('CBL Score Standard'!$D108:$H108,0))))))</f>
        <v>0.18837616284424796</v>
      </c>
      <c r="K52" s="273"/>
      <c r="L52" s="273"/>
      <c r="M52" s="104" t="s">
        <v>7</v>
      </c>
      <c r="N52" s="36" t="s">
        <v>55</v>
      </c>
      <c r="O52" s="89" t="s">
        <v>1</v>
      </c>
      <c r="P52" s="153"/>
      <c r="Q52" s="154"/>
      <c r="R52" s="155"/>
      <c r="S52" s="157" t="s">
        <v>271</v>
      </c>
      <c r="T52" s="515" t="s">
        <v>72</v>
      </c>
      <c r="U52" s="513"/>
      <c r="V52" s="997" t="s">
        <v>374</v>
      </c>
      <c r="W52" s="83" t="s">
        <v>378</v>
      </c>
      <c r="X52" s="83"/>
      <c r="Y52" s="83"/>
      <c r="Z52" s="259">
        <f t="shared" si="2"/>
        <v>0</v>
      </c>
      <c r="AA52" s="260"/>
      <c r="AB52" s="260"/>
      <c r="AC52" s="260"/>
      <c r="AD52" s="260"/>
      <c r="AE52" s="258"/>
      <c r="AF52" s="258"/>
      <c r="AG52" s="258"/>
      <c r="AH52" s="258"/>
      <c r="AI52" s="258"/>
      <c r="AJ52" s="258"/>
    </row>
    <row r="53" spans="1:37" ht="13.8" x14ac:dyDescent="0.25">
      <c r="A53" s="940" t="s">
        <v>144</v>
      </c>
      <c r="B53" s="933" t="s">
        <v>187</v>
      </c>
      <c r="C53" s="1003"/>
      <c r="D53" s="1002"/>
      <c r="E53" s="1002" t="s">
        <v>77</v>
      </c>
      <c r="F53" s="1002"/>
      <c r="G53" s="1002"/>
      <c r="H53" s="939">
        <f>IF(C53&lt;&gt;"",'CBL Score Standard'!$D109,IF(D53&lt;&gt;"",SUM('CBL Score Standard'!$D109:$E109),IF(E53&lt;&gt;"",SUM('CBL Score Standard'!$D109:$F109),IF(F53&lt;&gt;"",SUM('CBL Score Standard'!$D109:$G109),IF(G53&lt;&gt;"",SUM('CBL Score Standard'!$D109:$H109,0))))))</f>
        <v>7.6190476190476183E-2</v>
      </c>
      <c r="K53" s="273"/>
      <c r="L53" s="273"/>
      <c r="M53" s="104" t="s">
        <v>7</v>
      </c>
      <c r="N53" s="36" t="s">
        <v>55</v>
      </c>
      <c r="O53" s="89" t="s">
        <v>419</v>
      </c>
      <c r="P53" s="152" t="s">
        <v>145</v>
      </c>
      <c r="Q53" s="154" t="s">
        <v>420</v>
      </c>
      <c r="R53" s="155" t="s">
        <v>420</v>
      </c>
      <c r="S53" s="166" t="s">
        <v>271</v>
      </c>
      <c r="T53" s="515" t="s">
        <v>72</v>
      </c>
      <c r="U53" s="513"/>
      <c r="V53" s="997" t="s">
        <v>374</v>
      </c>
      <c r="W53" s="83" t="s">
        <v>378</v>
      </c>
      <c r="X53" s="83"/>
      <c r="Y53" s="55"/>
      <c r="Z53" s="259">
        <f t="shared" si="2"/>
        <v>0</v>
      </c>
      <c r="AA53" s="260"/>
      <c r="AB53" s="260"/>
      <c r="AC53" s="260"/>
      <c r="AD53" s="260"/>
      <c r="AE53" s="258"/>
      <c r="AF53" s="258"/>
      <c r="AG53" s="258"/>
      <c r="AH53" s="258"/>
      <c r="AI53" s="258"/>
      <c r="AJ53" s="258"/>
    </row>
    <row r="54" spans="1:37" customFormat="1" ht="26.4" x14ac:dyDescent="0.3">
      <c r="A54" s="940" t="s">
        <v>144</v>
      </c>
      <c r="B54" s="933" t="s">
        <v>188</v>
      </c>
      <c r="C54" s="1003"/>
      <c r="D54" s="1002"/>
      <c r="E54" s="1002" t="s">
        <v>77</v>
      </c>
      <c r="F54" s="1002"/>
      <c r="G54" s="1002"/>
      <c r="H54" s="939">
        <f>IF(C54&lt;&gt;"",'CBL Score Standard'!$D110,IF(D54&lt;&gt;"",SUM('CBL Score Standard'!$D110:$E110),IF(E54&lt;&gt;"",SUM('CBL Score Standard'!$D110:$F110),IF(F54&lt;&gt;"",SUM('CBL Score Standard'!$D110:$G110),IF(G54&lt;&gt;"",SUM('CBL Score Standard'!$D110:$H110,0))))))</f>
        <v>7.6190476190476183E-2</v>
      </c>
      <c r="K54" s="273"/>
      <c r="L54" s="273"/>
      <c r="M54" s="104" t="s">
        <v>7</v>
      </c>
      <c r="N54" s="36" t="s">
        <v>56</v>
      </c>
      <c r="O54" s="89" t="s">
        <v>421</v>
      </c>
      <c r="P54" s="153">
        <v>43669</v>
      </c>
      <c r="Q54" s="154" t="s">
        <v>422</v>
      </c>
      <c r="R54" s="155" t="s">
        <v>423</v>
      </c>
      <c r="S54" s="166" t="s">
        <v>271</v>
      </c>
      <c r="T54" s="514" t="s">
        <v>72</v>
      </c>
      <c r="U54" s="517">
        <v>43669</v>
      </c>
      <c r="V54" s="513" t="s">
        <v>374</v>
      </c>
      <c r="W54" s="83" t="s">
        <v>378</v>
      </c>
      <c r="X54" s="83"/>
      <c r="Y54" s="41" t="s">
        <v>230</v>
      </c>
      <c r="Z54" s="259">
        <f t="shared" si="2"/>
        <v>0</v>
      </c>
      <c r="AA54" s="260"/>
      <c r="AB54" s="260"/>
      <c r="AC54" s="260"/>
      <c r="AD54" s="260"/>
      <c r="AE54" s="258"/>
      <c r="AF54" s="258"/>
      <c r="AG54" s="258"/>
      <c r="AH54" s="258"/>
      <c r="AI54" s="258"/>
      <c r="AJ54" s="258"/>
      <c r="AK54" s="3"/>
    </row>
    <row r="55" spans="1:37" customFormat="1" ht="14.4" x14ac:dyDescent="0.3">
      <c r="A55" s="940" t="s">
        <v>144</v>
      </c>
      <c r="B55" s="933" t="s">
        <v>189</v>
      </c>
      <c r="C55" s="1003"/>
      <c r="D55" s="1004"/>
      <c r="E55" s="1004"/>
      <c r="F55" s="1002" t="s">
        <v>77</v>
      </c>
      <c r="G55" s="1002"/>
      <c r="H55" s="939">
        <f>IF(C55&lt;&gt;"",'CBL Score Standard'!$D111,IF(D55&lt;&gt;"",SUM('CBL Score Standard'!$D111:$E111),IF(E55&lt;&gt;"",SUM('CBL Score Standard'!$D111:$F111),IF(F55&lt;&gt;"",SUM('CBL Score Standard'!$D111:$G111),IF(G55&lt;&gt;"",SUM('CBL Score Standard'!$D111:$H111,0))))))</f>
        <v>5.9371833839918939E-2</v>
      </c>
      <c r="K55" s="274"/>
      <c r="L55" s="274"/>
      <c r="M55" s="104" t="s">
        <v>7</v>
      </c>
      <c r="N55" s="36" t="s">
        <v>54</v>
      </c>
      <c r="O55" s="89" t="s">
        <v>231</v>
      </c>
      <c r="P55" s="153">
        <v>43610</v>
      </c>
      <c r="Q55" s="152" t="s">
        <v>164</v>
      </c>
      <c r="R55" s="79" t="s">
        <v>165</v>
      </c>
      <c r="S55" s="76" t="s">
        <v>271</v>
      </c>
      <c r="T55" s="513" t="s">
        <v>72</v>
      </c>
      <c r="U55" s="513"/>
      <c r="V55" s="997" t="s">
        <v>374</v>
      </c>
      <c r="W55" s="83" t="s">
        <v>378</v>
      </c>
      <c r="X55" s="83"/>
      <c r="Y55" s="49" t="s">
        <v>232</v>
      </c>
      <c r="Z55" s="259">
        <f t="shared" si="2"/>
        <v>0</v>
      </c>
      <c r="AA55" s="260"/>
      <c r="AB55" s="260"/>
      <c r="AC55" s="260"/>
      <c r="AD55" s="260"/>
      <c r="AE55" s="258"/>
      <c r="AF55" s="258"/>
      <c r="AG55" s="258"/>
      <c r="AH55" s="258"/>
      <c r="AI55" s="258"/>
      <c r="AJ55" s="258"/>
    </row>
    <row r="56" spans="1:37" ht="14.4" x14ac:dyDescent="0.3">
      <c r="A56" s="940" t="s">
        <v>144</v>
      </c>
      <c r="B56" s="933" t="s">
        <v>190</v>
      </c>
      <c r="C56" s="1003"/>
      <c r="D56" s="1004"/>
      <c r="E56" s="132"/>
      <c r="F56" s="1002" t="s">
        <v>77</v>
      </c>
      <c r="G56" s="1002"/>
      <c r="H56" s="939">
        <f>IF(C56&lt;&gt;"",'CBL Score Standard'!$D112,IF(D56&lt;&gt;"",SUM('CBL Score Standard'!$D112:$E112),IF(E56&lt;&gt;"",SUM('CBL Score Standard'!$D112:$F112),IF(F56&lt;&gt;"",SUM('CBL Score Standard'!$D112:$G112),IF(G56&lt;&gt;"",SUM('CBL Score Standard'!$D112:$H112,0))))))</f>
        <v>5.9371833839918939E-2</v>
      </c>
      <c r="AK56"/>
    </row>
    <row r="57" spans="1:37" ht="26.4" x14ac:dyDescent="0.45">
      <c r="A57" s="940" t="s">
        <v>144</v>
      </c>
      <c r="B57" s="933" t="s">
        <v>191</v>
      </c>
      <c r="C57" s="1003"/>
      <c r="D57" s="1005"/>
      <c r="E57" s="1002" t="s">
        <v>77</v>
      </c>
      <c r="F57" s="1002"/>
      <c r="G57" s="1002"/>
      <c r="H57" s="93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256"/>
      <c r="AB57" s="256"/>
      <c r="AC57" s="256"/>
      <c r="AD57" s="256"/>
      <c r="AE57" s="256"/>
      <c r="AF57" s="256"/>
      <c r="AG57" s="256"/>
      <c r="AH57" s="256"/>
      <c r="AI57" s="256"/>
      <c r="AJ57" s="256"/>
    </row>
    <row r="58" spans="1:37" ht="41.4" x14ac:dyDescent="0.25">
      <c r="A58" s="940" t="s">
        <v>55</v>
      </c>
      <c r="B58" s="933" t="s">
        <v>419</v>
      </c>
      <c r="C58" s="1003"/>
      <c r="D58" s="1006"/>
      <c r="E58" s="1004" t="s">
        <v>77</v>
      </c>
      <c r="F58" s="1002"/>
      <c r="G58" s="1002"/>
      <c r="H58" s="93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131" t="s">
        <v>375</v>
      </c>
      <c r="X58" s="131" t="s">
        <v>376</v>
      </c>
      <c r="Y58" s="1211" t="s">
        <v>140</v>
      </c>
      <c r="Z58" s="1186" t="s">
        <v>667</v>
      </c>
      <c r="AA58" s="1172" t="s">
        <v>666</v>
      </c>
      <c r="AB58" s="1172"/>
      <c r="AC58" s="1172" t="s">
        <v>668</v>
      </c>
      <c r="AD58" s="1172"/>
      <c r="AE58" s="1172" t="s">
        <v>669</v>
      </c>
      <c r="AF58" s="1172"/>
      <c r="AG58" s="1172" t="s">
        <v>670</v>
      </c>
      <c r="AH58" s="1172"/>
      <c r="AI58" s="1172" t="s">
        <v>671</v>
      </c>
      <c r="AJ58" s="1172"/>
    </row>
    <row r="59" spans="1:37" ht="41.4" x14ac:dyDescent="0.25">
      <c r="A59" s="940" t="s">
        <v>56</v>
      </c>
      <c r="B59" s="933" t="s">
        <v>421</v>
      </c>
      <c r="C59" s="1003"/>
      <c r="D59" s="1006" t="s">
        <v>77</v>
      </c>
      <c r="E59" s="1004"/>
      <c r="F59" s="1002"/>
      <c r="G59" s="1002"/>
      <c r="H59" s="939">
        <f>IF(C59&lt;&gt;"",'CBL Score Standard'!$D115,IF(D59&lt;&gt;"",SUM('CBL Score Standard'!$D115:$E115),IF(E59&lt;&gt;"",SUM('CBL Score Standard'!$D115:$F115),IF(F59&lt;&gt;"",SUM('CBL Score Standard'!$D115:$G115),IF(G59&lt;&gt;"",SUM('CBL Score Standard'!$D115:$H115,0))))))</f>
        <v>0</v>
      </c>
      <c r="K59" s="1197"/>
      <c r="L59" s="1197"/>
      <c r="M59" s="1183"/>
      <c r="N59" s="1185"/>
      <c r="O59" s="1185"/>
      <c r="P59" s="148" t="s">
        <v>141</v>
      </c>
      <c r="Q59" s="144"/>
      <c r="R59" s="144"/>
      <c r="S59" s="1210"/>
      <c r="T59" s="1191"/>
      <c r="U59" s="1191"/>
      <c r="V59" s="1191"/>
      <c r="W59" s="131"/>
      <c r="X59" s="131"/>
      <c r="Y59" s="1197"/>
      <c r="Z59" s="1187"/>
      <c r="AA59" s="255" t="s">
        <v>672</v>
      </c>
      <c r="AB59" s="255" t="s">
        <v>673</v>
      </c>
      <c r="AC59" s="255" t="s">
        <v>672</v>
      </c>
      <c r="AD59" s="255" t="s">
        <v>673</v>
      </c>
      <c r="AE59" s="255" t="s">
        <v>672</v>
      </c>
      <c r="AF59" s="255" t="s">
        <v>673</v>
      </c>
      <c r="AG59" s="255" t="s">
        <v>672</v>
      </c>
      <c r="AH59" s="255" t="s">
        <v>673</v>
      </c>
      <c r="AI59" s="255" t="s">
        <v>672</v>
      </c>
      <c r="AJ59" s="255" t="s">
        <v>673</v>
      </c>
    </row>
    <row r="60" spans="1:37" ht="26.4" x14ac:dyDescent="0.25">
      <c r="A60" s="940" t="s">
        <v>56</v>
      </c>
      <c r="B60" s="933" t="s">
        <v>237</v>
      </c>
      <c r="C60" s="1003"/>
      <c r="D60" s="1003"/>
      <c r="E60" s="1003"/>
      <c r="F60" s="1002"/>
      <c r="G60" s="1002"/>
      <c r="H60" s="93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76"/>
      <c r="T60" s="83"/>
      <c r="U60" s="83"/>
      <c r="V60" s="83" t="str">
        <f t="shared" ref="V60:V67" si="4">IF(AND(W60="Y",X60="Y"),"Passed",IF(T60="M","Passed", ""))</f>
        <v/>
      </c>
      <c r="W60" s="83"/>
      <c r="X60" s="83"/>
      <c r="Y60" s="55"/>
      <c r="Z60" s="259">
        <f t="shared" ref="Z60:Z67" si="5">DATEDIF(AA60,AB60,"m")/12+DATEDIF(AC60,AD60,"m")/12+DATEDIF(AE60,AF60,"m")/12+DATEDIF(AG60,AH60,"m")/12+DATEDIF(AI60,AJ60,"m")/12</f>
        <v>0</v>
      </c>
      <c r="AA60" s="260"/>
      <c r="AB60" s="260"/>
      <c r="AC60" s="260"/>
      <c r="AD60" s="260"/>
      <c r="AE60" s="258"/>
      <c r="AF60" s="258"/>
      <c r="AG60" s="258"/>
      <c r="AH60" s="258"/>
      <c r="AI60" s="258"/>
      <c r="AJ60" s="258"/>
    </row>
    <row r="61" spans="1:37" ht="27.6" x14ac:dyDescent="0.25">
      <c r="A61" s="940" t="s">
        <v>59</v>
      </c>
      <c r="B61" s="933" t="s">
        <v>240</v>
      </c>
      <c r="C61" s="1003"/>
      <c r="D61" s="1003"/>
      <c r="E61" s="1003"/>
      <c r="F61" s="1002"/>
      <c r="G61" s="1002"/>
      <c r="H61" s="939" t="b">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76"/>
      <c r="T61" s="83"/>
      <c r="U61" s="83"/>
      <c r="V61" s="83" t="str">
        <f t="shared" si="4"/>
        <v/>
      </c>
      <c r="W61" s="83"/>
      <c r="X61" s="83"/>
      <c r="Y61" s="55"/>
      <c r="Z61" s="259">
        <f t="shared" si="5"/>
        <v>0</v>
      </c>
      <c r="AA61" s="260"/>
      <c r="AB61" s="260"/>
      <c r="AC61" s="260"/>
      <c r="AD61" s="260"/>
      <c r="AE61" s="258"/>
      <c r="AF61" s="258"/>
      <c r="AG61" s="258"/>
      <c r="AH61" s="258"/>
      <c r="AI61" s="258"/>
      <c r="AJ61" s="258"/>
    </row>
    <row r="62" spans="1:37" ht="13.8" x14ac:dyDescent="0.25">
      <c r="A62" s="940" t="s">
        <v>56</v>
      </c>
      <c r="B62" s="933" t="s">
        <v>67</v>
      </c>
      <c r="C62" s="1003"/>
      <c r="D62" s="1003"/>
      <c r="E62" s="1005" t="s">
        <v>77</v>
      </c>
      <c r="F62" s="1002"/>
      <c r="G62" s="1002"/>
      <c r="H62" s="939">
        <f>IF(C62&lt;&gt;"",'CBL Score Standard'!$D118,IF(D62&lt;&gt;"",SUM('CBL Score Standard'!$D118:$E118),IF(E62&lt;&gt;"",SUM('CBL Score Standard'!$D118:$F118),IF(F62&lt;&gt;"",SUM('CBL Score Standard'!$D118:$G118),IF(G62&lt;&gt;"",SUM('CBL Score Standard'!$D118:$H118,0))))))</f>
        <v>2.8571428571428571E-2</v>
      </c>
      <c r="K62" s="1207"/>
      <c r="L62" s="1207"/>
      <c r="M62" s="104" t="s">
        <v>8</v>
      </c>
      <c r="N62" s="36" t="s">
        <v>56</v>
      </c>
      <c r="O62" s="38" t="s">
        <v>237</v>
      </c>
      <c r="P62" s="58"/>
      <c r="Q62" s="56"/>
      <c r="R62" s="59"/>
      <c r="S62" s="166" t="s">
        <v>271</v>
      </c>
      <c r="T62" s="128" t="s">
        <v>72</v>
      </c>
      <c r="U62" s="83"/>
      <c r="V62" s="83"/>
      <c r="W62" s="83"/>
      <c r="X62" s="83"/>
      <c r="Y62" s="55"/>
      <c r="Z62" s="259">
        <f t="shared" si="5"/>
        <v>0</v>
      </c>
      <c r="AA62" s="260"/>
      <c r="AB62" s="260"/>
      <c r="AC62" s="260"/>
      <c r="AD62" s="260"/>
      <c r="AE62" s="258"/>
      <c r="AF62" s="258"/>
      <c r="AG62" s="258"/>
      <c r="AH62" s="258"/>
      <c r="AI62" s="258"/>
      <c r="AJ62" s="258"/>
    </row>
    <row r="63" spans="1:37" ht="14.4" thickBot="1" x14ac:dyDescent="0.3">
      <c r="A63" s="941" t="s">
        <v>55</v>
      </c>
      <c r="B63" s="933" t="s">
        <v>1</v>
      </c>
      <c r="C63" s="1003"/>
      <c r="D63" s="1003"/>
      <c r="E63" s="1002" t="s">
        <v>77</v>
      </c>
      <c r="F63" s="1002"/>
      <c r="G63" s="1002"/>
      <c r="H63" s="939">
        <f>IF(C63&lt;&gt;"",'CBL Score Standard'!$D119,IF(D63&lt;&gt;"",SUM('CBL Score Standard'!$D119:$E119),IF(E63&lt;&gt;"",SUM('CBL Score Standard'!$D119:$F119),IF(F63&lt;&gt;"",SUM('CBL Score Standard'!$D119:$G119),IF(G63&lt;&gt;"",SUM('CBL Score Standard'!$D119:$H119,0))))))</f>
        <v>2.8571428571428571E-2</v>
      </c>
      <c r="K63" s="1207"/>
      <c r="L63" s="1207"/>
      <c r="M63" s="104" t="s">
        <v>8</v>
      </c>
      <c r="N63" s="36" t="s">
        <v>55</v>
      </c>
      <c r="O63" s="38" t="s">
        <v>238</v>
      </c>
      <c r="P63" s="58"/>
      <c r="Q63" s="56"/>
      <c r="R63" s="59"/>
      <c r="S63" s="166" t="s">
        <v>271</v>
      </c>
      <c r="T63" s="157"/>
      <c r="U63" s="83"/>
      <c r="V63" s="83" t="str">
        <f t="shared" si="4"/>
        <v/>
      </c>
      <c r="W63" s="83"/>
      <c r="X63" s="83"/>
      <c r="Y63" s="55"/>
      <c r="Z63" s="259">
        <f t="shared" si="5"/>
        <v>0</v>
      </c>
      <c r="AA63" s="260"/>
      <c r="AB63" s="260"/>
      <c r="AC63" s="260"/>
      <c r="AD63" s="260"/>
      <c r="AE63" s="258"/>
      <c r="AF63" s="258"/>
      <c r="AG63" s="258"/>
      <c r="AH63" s="258"/>
      <c r="AI63" s="258"/>
      <c r="AJ63" s="258"/>
    </row>
    <row r="64" spans="1:37" ht="14.4" thickBot="1" x14ac:dyDescent="0.35">
      <c r="A64" s="1016" t="s">
        <v>79</v>
      </c>
      <c r="B64" s="1017"/>
      <c r="C64" s="1018"/>
      <c r="D64" s="1044"/>
      <c r="E64" s="1018"/>
      <c r="F64" s="1018"/>
      <c r="G64" s="1018"/>
      <c r="H64" s="885">
        <f>SUM(H8:H63)</f>
        <v>3.2832826747720372</v>
      </c>
      <c r="K64" s="1207"/>
      <c r="L64" s="1207"/>
      <c r="M64" s="104" t="s">
        <v>8</v>
      </c>
      <c r="N64" s="57" t="s">
        <v>53</v>
      </c>
      <c r="O64" s="38" t="s">
        <v>239</v>
      </c>
      <c r="P64" s="58"/>
      <c r="Q64" s="56"/>
      <c r="R64" s="59"/>
      <c r="S64" s="76" t="s">
        <v>271</v>
      </c>
      <c r="T64" s="83"/>
      <c r="U64" s="83"/>
      <c r="V64" s="83" t="str">
        <f t="shared" si="4"/>
        <v/>
      </c>
      <c r="W64" s="83"/>
      <c r="X64" s="83"/>
      <c r="Y64" s="55"/>
      <c r="Z64" s="259">
        <f t="shared" si="5"/>
        <v>0</v>
      </c>
      <c r="AA64" s="260"/>
      <c r="AB64" s="260"/>
      <c r="AC64" s="260"/>
      <c r="AD64" s="260"/>
      <c r="AE64" s="258"/>
      <c r="AF64" s="258"/>
      <c r="AG64" s="258"/>
      <c r="AH64" s="258"/>
      <c r="AI64" s="258"/>
      <c r="AJ64" s="258"/>
    </row>
    <row r="65" spans="1:36" ht="28.2" thickBot="1" x14ac:dyDescent="0.35">
      <c r="A65" s="942" t="s">
        <v>83</v>
      </c>
      <c r="B65" s="943"/>
      <c r="C65" s="954">
        <v>1</v>
      </c>
      <c r="D65" s="954">
        <v>1</v>
      </c>
      <c r="E65" s="954">
        <v>1</v>
      </c>
      <c r="F65" s="954">
        <v>0.78723404255319152</v>
      </c>
      <c r="G65" s="954">
        <v>0</v>
      </c>
      <c r="H65" s="944">
        <v>1</v>
      </c>
      <c r="K65" s="1207"/>
      <c r="L65" s="1207"/>
      <c r="M65" s="104" t="s">
        <v>8</v>
      </c>
      <c r="N65" s="57" t="s">
        <v>59</v>
      </c>
      <c r="O65" s="38" t="s">
        <v>240</v>
      </c>
      <c r="P65" s="58"/>
      <c r="Q65" s="56"/>
      <c r="R65" s="59"/>
      <c r="S65" s="76" t="s">
        <v>271</v>
      </c>
      <c r="T65" s="83"/>
      <c r="U65" s="83"/>
      <c r="V65" s="83" t="str">
        <f t="shared" si="4"/>
        <v/>
      </c>
      <c r="W65" s="83"/>
      <c r="X65" s="83"/>
      <c r="Y65" s="55"/>
      <c r="Z65" s="259">
        <f t="shared" si="5"/>
        <v>0</v>
      </c>
      <c r="AA65" s="260"/>
      <c r="AB65" s="260"/>
      <c r="AC65" s="260"/>
      <c r="AD65" s="260"/>
      <c r="AE65" s="258"/>
      <c r="AF65" s="258"/>
      <c r="AG65" s="258"/>
      <c r="AH65" s="258"/>
      <c r="AI65" s="258"/>
      <c r="AJ65" s="258"/>
    </row>
    <row r="66" spans="1:36" ht="14.4" thickBot="1" x14ac:dyDescent="0.35">
      <c r="A66" s="1019" t="s">
        <v>81</v>
      </c>
      <c r="B66" s="1020"/>
      <c r="C66" s="1021"/>
      <c r="D66" s="1021"/>
      <c r="E66" s="1021"/>
      <c r="F66" s="1021"/>
      <c r="G66" s="1022"/>
      <c r="H66" s="945">
        <v>3</v>
      </c>
      <c r="K66" s="1207"/>
      <c r="L66" s="1207"/>
      <c r="M66" s="104" t="s">
        <v>8</v>
      </c>
      <c r="N66" s="57" t="s">
        <v>55</v>
      </c>
      <c r="O66" s="38" t="s">
        <v>515</v>
      </c>
      <c r="P66" s="58"/>
      <c r="Q66" s="56"/>
      <c r="R66" s="59"/>
      <c r="S66" s="76" t="s">
        <v>271</v>
      </c>
      <c r="T66" s="83"/>
      <c r="U66" s="1134">
        <v>44042.458333333336</v>
      </c>
      <c r="V66" s="83" t="s">
        <v>374</v>
      </c>
      <c r="W66" s="83"/>
      <c r="X66" s="83"/>
      <c r="Y66" s="55"/>
      <c r="Z66" s="259">
        <f t="shared" si="5"/>
        <v>0</v>
      </c>
      <c r="AA66" s="260"/>
      <c r="AB66" s="260"/>
      <c r="AC66" s="260"/>
      <c r="AD66" s="260"/>
      <c r="AE66" s="258"/>
      <c r="AF66" s="258"/>
      <c r="AG66" s="258"/>
      <c r="AH66" s="258"/>
      <c r="AI66" s="258"/>
      <c r="AJ66" s="258"/>
    </row>
    <row r="67" spans="1:36" ht="13.8" x14ac:dyDescent="0.3">
      <c r="C67" s="135"/>
      <c r="D67" s="135"/>
      <c r="E67" s="135"/>
      <c r="F67" s="135"/>
      <c r="G67" s="135"/>
      <c r="K67" s="1208"/>
      <c r="L67" s="1208"/>
      <c r="M67" s="104" t="s">
        <v>8</v>
      </c>
      <c r="N67" s="57" t="s">
        <v>149</v>
      </c>
      <c r="O67" s="38" t="s">
        <v>370</v>
      </c>
      <c r="P67" s="154" t="s">
        <v>145</v>
      </c>
      <c r="Q67" s="152" t="s">
        <v>217</v>
      </c>
      <c r="R67" s="79" t="s">
        <v>241</v>
      </c>
      <c r="S67" s="76" t="s">
        <v>271</v>
      </c>
      <c r="T67" s="83"/>
      <c r="U67" s="83"/>
      <c r="V67" s="83" t="str">
        <f t="shared" si="4"/>
        <v/>
      </c>
      <c r="W67" s="83"/>
      <c r="X67" s="83"/>
      <c r="Y67" s="46" t="s">
        <v>242</v>
      </c>
      <c r="Z67" s="259">
        <f t="shared" si="5"/>
        <v>0</v>
      </c>
      <c r="AA67" s="260"/>
      <c r="AB67" s="260"/>
      <c r="AC67" s="260"/>
      <c r="AD67" s="260"/>
      <c r="AE67" s="258"/>
      <c r="AF67" s="258"/>
      <c r="AG67" s="258"/>
      <c r="AH67" s="258"/>
      <c r="AI67" s="258"/>
      <c r="AJ67" s="258"/>
    </row>
    <row r="68" spans="1:36" x14ac:dyDescent="0.25">
      <c r="C68" s="135"/>
      <c r="D68" s="135"/>
      <c r="E68" s="135"/>
      <c r="F68" s="135"/>
      <c r="G68" s="135"/>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256"/>
      <c r="AB69" s="256"/>
      <c r="AC69" s="256"/>
      <c r="AD69" s="256"/>
      <c r="AE69" s="256"/>
      <c r="AF69" s="256"/>
      <c r="AG69" s="256"/>
      <c r="AH69" s="256"/>
      <c r="AI69" s="256"/>
      <c r="AJ69" s="256"/>
    </row>
    <row r="70" spans="1:36" ht="41.4" x14ac:dyDescent="0.25">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131" t="s">
        <v>375</v>
      </c>
      <c r="X70" s="131"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25">
      <c r="C71" s="135"/>
      <c r="D71" s="135"/>
      <c r="E71" s="135"/>
      <c r="F71" s="135"/>
      <c r="G71" s="135"/>
      <c r="K71" s="1197"/>
      <c r="L71" s="1197"/>
      <c r="M71" s="1183"/>
      <c r="N71" s="1185"/>
      <c r="O71" s="1185"/>
      <c r="P71" s="148" t="s">
        <v>141</v>
      </c>
      <c r="Q71" s="144"/>
      <c r="R71" s="144"/>
      <c r="S71" s="1210"/>
      <c r="T71" s="1191"/>
      <c r="U71" s="1191"/>
      <c r="V71" s="1191"/>
      <c r="W71" s="131"/>
      <c r="X71" s="131"/>
      <c r="Y71" s="1197"/>
      <c r="Z71" s="1187"/>
      <c r="AA71" s="255" t="s">
        <v>672</v>
      </c>
      <c r="AB71" s="255" t="s">
        <v>673</v>
      </c>
      <c r="AC71" s="255" t="s">
        <v>672</v>
      </c>
      <c r="AD71" s="255" t="s">
        <v>673</v>
      </c>
      <c r="AE71" s="255" t="s">
        <v>672</v>
      </c>
      <c r="AF71" s="255" t="s">
        <v>673</v>
      </c>
      <c r="AG71" s="255" t="s">
        <v>672</v>
      </c>
      <c r="AH71" s="255" t="s">
        <v>673</v>
      </c>
      <c r="AI71" s="255" t="s">
        <v>672</v>
      </c>
      <c r="AJ71" s="255" t="s">
        <v>673</v>
      </c>
    </row>
    <row r="72" spans="1:36" ht="13.8" x14ac:dyDescent="0.25">
      <c r="C72" s="135"/>
      <c r="D72" s="135"/>
      <c r="E72" s="135"/>
      <c r="F72" s="135"/>
      <c r="G72" s="135"/>
      <c r="K72" s="272" t="s">
        <v>142</v>
      </c>
      <c r="L72" s="272" t="s">
        <v>143</v>
      </c>
      <c r="M72" s="104" t="s">
        <v>9</v>
      </c>
      <c r="N72" s="57" t="s">
        <v>235</v>
      </c>
      <c r="O72" s="38" t="s">
        <v>244</v>
      </c>
      <c r="P72" s="60"/>
      <c r="Q72" s="61"/>
      <c r="R72" s="62"/>
      <c r="S72" s="76"/>
      <c r="T72" s="83"/>
      <c r="U72" s="83"/>
      <c r="V72" s="83" t="str">
        <f>IF(AND(W72="Y",X72="Y"),"Passed",IF(T72="M","Passed", ""))</f>
        <v/>
      </c>
      <c r="W72" s="83"/>
      <c r="X72" s="83"/>
      <c r="Y72" s="63"/>
      <c r="Z72" s="259">
        <f t="shared" ref="Z72:Z75" si="6">DATEDIF(AA72,AB72,"m")/12+DATEDIF(AC72,AD72,"m")/12+DATEDIF(AE72,AF72,"m")/12+DATEDIF(AG72,AH72,"m")/12+DATEDIF(AI72,AJ72,"m")/12</f>
        <v>0</v>
      </c>
      <c r="AA72" s="260"/>
      <c r="AB72" s="260"/>
      <c r="AC72" s="260"/>
      <c r="AD72" s="260"/>
      <c r="AE72" s="258"/>
      <c r="AF72" s="258"/>
      <c r="AG72" s="258"/>
      <c r="AH72" s="258"/>
      <c r="AI72" s="258"/>
      <c r="AJ72" s="258"/>
    </row>
    <row r="73" spans="1:36" ht="13.8" x14ac:dyDescent="0.25">
      <c r="C73" s="135"/>
      <c r="D73" s="135"/>
      <c r="E73" s="135"/>
      <c r="F73" s="135"/>
      <c r="G73" s="135"/>
      <c r="K73" s="273"/>
      <c r="L73" s="273"/>
      <c r="M73" s="104" t="s">
        <v>9</v>
      </c>
      <c r="N73" s="57" t="s">
        <v>229</v>
      </c>
      <c r="O73" s="38" t="s">
        <v>245</v>
      </c>
      <c r="P73" s="60"/>
      <c r="Q73" s="61"/>
      <c r="R73" s="62"/>
      <c r="S73" s="76"/>
      <c r="T73" s="83"/>
      <c r="U73" s="83"/>
      <c r="V73" s="83" t="str">
        <f>IF(AND(W73="Y",X73="Y"),"Passed",IF(T73="M","Passed", ""))</f>
        <v/>
      </c>
      <c r="W73" s="83"/>
      <c r="X73" s="83"/>
      <c r="Y73" s="63"/>
      <c r="Z73" s="259">
        <f t="shared" si="6"/>
        <v>0</v>
      </c>
      <c r="AA73" s="260"/>
      <c r="AB73" s="260"/>
      <c r="AC73" s="260"/>
      <c r="AD73" s="260"/>
      <c r="AE73" s="258"/>
      <c r="AF73" s="258"/>
      <c r="AG73" s="258"/>
      <c r="AH73" s="258"/>
      <c r="AI73" s="258"/>
      <c r="AJ73" s="258"/>
    </row>
    <row r="74" spans="1:36" ht="41.4" x14ac:dyDescent="0.25">
      <c r="C74" s="135"/>
      <c r="D74" s="135"/>
      <c r="E74" s="135"/>
      <c r="F74" s="135"/>
      <c r="G74" s="135"/>
      <c r="K74" s="273"/>
      <c r="L74" s="273"/>
      <c r="M74" s="104" t="s">
        <v>9</v>
      </c>
      <c r="N74" s="57" t="s">
        <v>3</v>
      </c>
      <c r="O74" s="38" t="s">
        <v>516</v>
      </c>
      <c r="P74" s="60"/>
      <c r="Q74" s="61"/>
      <c r="R74" s="62"/>
      <c r="S74" s="76"/>
      <c r="T74" s="83"/>
      <c r="U74" s="83"/>
      <c r="V74" s="83" t="str">
        <f>IF(AND(W74="Y",X74="Y"),"Passed",IF(T74="M","Passed", ""))</f>
        <v/>
      </c>
      <c r="W74" s="83"/>
      <c r="X74" s="83"/>
      <c r="Y74" s="63"/>
      <c r="Z74" s="259">
        <f t="shared" si="6"/>
        <v>0</v>
      </c>
      <c r="AA74" s="260"/>
      <c r="AB74" s="260"/>
      <c r="AC74" s="260"/>
      <c r="AD74" s="260"/>
      <c r="AE74" s="258"/>
      <c r="AF74" s="258"/>
      <c r="AG74" s="258"/>
      <c r="AH74" s="258"/>
      <c r="AI74" s="258"/>
      <c r="AJ74" s="258"/>
    </row>
    <row r="75" spans="1:36" ht="41.4" x14ac:dyDescent="0.25">
      <c r="C75" s="135"/>
      <c r="D75" s="135"/>
      <c r="E75" s="135"/>
      <c r="F75" s="135"/>
      <c r="G75" s="135"/>
      <c r="K75" s="274"/>
      <c r="L75" s="274"/>
      <c r="M75" s="104" t="s">
        <v>9</v>
      </c>
      <c r="N75" s="57" t="s">
        <v>3</v>
      </c>
      <c r="O75" s="38" t="s">
        <v>246</v>
      </c>
      <c r="P75" s="60"/>
      <c r="Q75" s="61"/>
      <c r="R75" s="62"/>
      <c r="S75" s="76"/>
      <c r="T75" s="83"/>
      <c r="U75" s="83"/>
      <c r="V75" s="83" t="str">
        <f>IF(AND(W75="Y",X75="Y"),"Passed",IF(T75="M","Passed", ""))</f>
        <v/>
      </c>
      <c r="W75" s="83"/>
      <c r="X75" s="83"/>
      <c r="Y75" s="63"/>
      <c r="Z75" s="259">
        <f t="shared" si="6"/>
        <v>0</v>
      </c>
      <c r="AA75" s="260"/>
      <c r="AB75" s="260"/>
      <c r="AC75" s="260"/>
      <c r="AD75" s="260"/>
      <c r="AE75" s="258"/>
      <c r="AF75" s="258"/>
      <c r="AG75" s="258"/>
      <c r="AH75" s="258"/>
      <c r="AI75" s="258"/>
      <c r="AJ75" s="258"/>
    </row>
    <row r="76" spans="1:36" x14ac:dyDescent="0.25">
      <c r="C76" s="135"/>
      <c r="D76" s="135"/>
      <c r="E76" s="135"/>
      <c r="F76" s="135"/>
      <c r="G76" s="135"/>
    </row>
    <row r="77" spans="1:36" x14ac:dyDescent="0.25">
      <c r="C77" s="135"/>
      <c r="D77" s="135"/>
      <c r="E77" s="135"/>
      <c r="F77" s="135"/>
      <c r="G77" s="135"/>
    </row>
    <row r="78" spans="1:36" x14ac:dyDescent="0.25">
      <c r="C78" s="135"/>
      <c r="D78" s="135"/>
      <c r="E78" s="135"/>
      <c r="F78" s="135"/>
      <c r="G78" s="135"/>
    </row>
    <row r="79" spans="1:36" x14ac:dyDescent="0.25">
      <c r="C79" s="135"/>
      <c r="D79" s="135"/>
      <c r="E79" s="135"/>
      <c r="F79" s="135"/>
      <c r="G79" s="135"/>
    </row>
    <row r="80" spans="1:36" x14ac:dyDescent="0.25">
      <c r="C80" s="135"/>
      <c r="D80" s="135"/>
      <c r="E80" s="135"/>
      <c r="F80" s="135"/>
      <c r="G80" s="135"/>
    </row>
    <row r="81" spans="3:7" x14ac:dyDescent="0.25">
      <c r="C81" s="135"/>
      <c r="D81" s="135"/>
      <c r="E81" s="135"/>
      <c r="F81" s="135"/>
      <c r="G81" s="135"/>
    </row>
    <row r="82" spans="3:7" x14ac:dyDescent="0.25">
      <c r="C82" s="135"/>
      <c r="D82" s="135"/>
      <c r="E82" s="135"/>
      <c r="F82" s="135"/>
      <c r="G82" s="135"/>
    </row>
    <row r="83" spans="3:7" x14ac:dyDescent="0.25">
      <c r="C83" s="135"/>
      <c r="D83" s="135"/>
      <c r="E83" s="135"/>
      <c r="F83" s="135"/>
      <c r="G83" s="135"/>
    </row>
    <row r="84" spans="3:7" x14ac:dyDescent="0.25">
      <c r="C84" s="135"/>
      <c r="D84" s="135"/>
      <c r="E84" s="135"/>
      <c r="F84" s="135"/>
      <c r="G84" s="135"/>
    </row>
    <row r="85" spans="3:7" x14ac:dyDescent="0.25">
      <c r="C85" s="135"/>
      <c r="D85" s="135"/>
      <c r="E85" s="135"/>
      <c r="F85" s="135"/>
      <c r="G85" s="135"/>
    </row>
    <row r="86" spans="3:7" x14ac:dyDescent="0.25">
      <c r="C86" s="135"/>
      <c r="D86" s="135"/>
      <c r="E86" s="135"/>
      <c r="F86" s="135"/>
      <c r="G86" s="135"/>
    </row>
    <row r="87" spans="3:7" x14ac:dyDescent="0.25">
      <c r="C87" s="135"/>
      <c r="D87" s="135"/>
      <c r="E87" s="135"/>
      <c r="F87" s="135"/>
      <c r="G87" s="135"/>
    </row>
    <row r="88" spans="3:7" x14ac:dyDescent="0.25">
      <c r="C88" s="135"/>
      <c r="D88" s="135"/>
      <c r="E88" s="135"/>
      <c r="F88" s="135"/>
      <c r="G88" s="135"/>
    </row>
    <row r="89" spans="3:7" x14ac:dyDescent="0.25">
      <c r="C89" s="135"/>
      <c r="D89" s="135"/>
      <c r="E89" s="135"/>
      <c r="F89" s="135"/>
      <c r="G89" s="135"/>
    </row>
    <row r="90" spans="3:7" x14ac:dyDescent="0.25">
      <c r="C90" s="135"/>
      <c r="D90" s="135"/>
      <c r="E90" s="135"/>
      <c r="F90" s="135"/>
      <c r="G90" s="135"/>
    </row>
    <row r="91" spans="3:7" x14ac:dyDescent="0.25">
      <c r="C91" s="135"/>
      <c r="D91" s="135"/>
      <c r="E91" s="135"/>
      <c r="F91" s="135"/>
      <c r="G91" s="135"/>
    </row>
    <row r="92" spans="3:7" x14ac:dyDescent="0.25">
      <c r="C92" s="135"/>
      <c r="D92" s="135"/>
      <c r="E92" s="135"/>
      <c r="F92" s="135"/>
      <c r="G92" s="135"/>
    </row>
    <row r="93" spans="3:7" x14ac:dyDescent="0.25">
      <c r="C93" s="135"/>
      <c r="D93" s="135"/>
      <c r="E93" s="135"/>
      <c r="F93" s="135"/>
      <c r="G93" s="135"/>
    </row>
    <row r="94" spans="3:7" x14ac:dyDescent="0.25">
      <c r="C94" s="135"/>
      <c r="D94" s="135"/>
      <c r="E94" s="135"/>
      <c r="F94" s="135"/>
      <c r="G94" s="135"/>
    </row>
    <row r="95" spans="3:7" x14ac:dyDescent="0.25">
      <c r="C95" s="135"/>
      <c r="D95" s="135"/>
      <c r="E95" s="135"/>
      <c r="F95" s="135"/>
      <c r="G95" s="135"/>
    </row>
    <row r="96" spans="3:7" x14ac:dyDescent="0.25">
      <c r="C96" s="135"/>
      <c r="D96" s="135"/>
      <c r="E96" s="135"/>
      <c r="F96" s="135"/>
      <c r="G96" s="135"/>
    </row>
    <row r="97" spans="3:7" x14ac:dyDescent="0.25">
      <c r="C97" s="135"/>
      <c r="D97" s="135"/>
      <c r="E97" s="135"/>
      <c r="F97" s="135"/>
      <c r="G97" s="135"/>
    </row>
    <row r="98" spans="3:7" x14ac:dyDescent="0.25">
      <c r="C98" s="135"/>
      <c r="D98" s="135"/>
      <c r="E98" s="135"/>
      <c r="F98" s="135"/>
      <c r="G98" s="135"/>
    </row>
    <row r="99" spans="3:7" x14ac:dyDescent="0.25">
      <c r="C99" s="135"/>
      <c r="D99" s="135"/>
      <c r="E99" s="135"/>
      <c r="F99" s="135"/>
      <c r="G99" s="135"/>
    </row>
    <row r="100" spans="3:7" x14ac:dyDescent="0.25">
      <c r="C100" s="135"/>
      <c r="D100" s="135"/>
      <c r="E100" s="135"/>
      <c r="F100" s="135"/>
      <c r="G100" s="135"/>
    </row>
    <row r="101" spans="3:7" x14ac:dyDescent="0.25">
      <c r="C101" s="135"/>
      <c r="D101" s="135"/>
      <c r="E101" s="135"/>
      <c r="F101" s="135"/>
      <c r="G101" s="135"/>
    </row>
    <row r="102" spans="3:7" x14ac:dyDescent="0.25">
      <c r="C102" s="135"/>
      <c r="D102" s="135"/>
      <c r="E102" s="135"/>
      <c r="F102" s="135"/>
      <c r="G102" s="135"/>
    </row>
    <row r="103" spans="3:7" x14ac:dyDescent="0.25">
      <c r="C103" s="135"/>
      <c r="D103" s="135"/>
      <c r="E103" s="135"/>
      <c r="F103" s="135"/>
      <c r="G103" s="135"/>
    </row>
    <row r="104" spans="3:7" x14ac:dyDescent="0.25">
      <c r="C104" s="135"/>
      <c r="D104" s="135"/>
      <c r="E104" s="135"/>
      <c r="F104" s="135"/>
      <c r="G104" s="135"/>
    </row>
    <row r="105" spans="3:7" x14ac:dyDescent="0.25">
      <c r="C105" s="135"/>
      <c r="D105" s="135"/>
      <c r="E105" s="135"/>
      <c r="F105" s="135"/>
      <c r="G105" s="135"/>
    </row>
    <row r="106" spans="3:7" x14ac:dyDescent="0.25">
      <c r="C106" s="135"/>
      <c r="D106" s="135"/>
      <c r="E106" s="135"/>
      <c r="F106" s="135"/>
      <c r="G106" s="135"/>
    </row>
    <row r="107" spans="3:7" x14ac:dyDescent="0.25">
      <c r="C107" s="135"/>
      <c r="D107" s="135"/>
      <c r="E107" s="135"/>
      <c r="F107" s="135"/>
      <c r="G107" s="135"/>
    </row>
    <row r="108" spans="3:7" x14ac:dyDescent="0.25">
      <c r="C108" s="135"/>
      <c r="D108" s="135"/>
      <c r="E108" s="135"/>
      <c r="F108" s="135"/>
      <c r="G108" s="135"/>
    </row>
    <row r="109" spans="3:7" x14ac:dyDescent="0.25">
      <c r="C109" s="135"/>
      <c r="D109" s="135"/>
      <c r="E109" s="135"/>
      <c r="F109" s="135"/>
      <c r="G109" s="135"/>
    </row>
    <row r="110" spans="3:7" x14ac:dyDescent="0.25">
      <c r="C110" s="135"/>
      <c r="D110" s="135"/>
      <c r="E110" s="135"/>
      <c r="F110" s="135"/>
      <c r="G110" s="135"/>
    </row>
    <row r="111" spans="3:7" x14ac:dyDescent="0.25">
      <c r="C111" s="135"/>
      <c r="D111" s="135"/>
      <c r="E111" s="135"/>
      <c r="F111" s="135"/>
      <c r="G111" s="135"/>
    </row>
    <row r="112" spans="3:7" x14ac:dyDescent="0.25">
      <c r="C112" s="135"/>
      <c r="D112" s="135"/>
      <c r="E112" s="135"/>
      <c r="F112" s="135"/>
      <c r="G112" s="135"/>
    </row>
    <row r="113" spans="3:7" x14ac:dyDescent="0.25">
      <c r="C113" s="135"/>
      <c r="D113" s="135"/>
      <c r="E113" s="135"/>
      <c r="F113" s="135"/>
      <c r="G113" s="135"/>
    </row>
    <row r="114" spans="3:7" x14ac:dyDescent="0.25">
      <c r="C114" s="135"/>
      <c r="D114" s="135"/>
      <c r="E114" s="135"/>
      <c r="F114" s="135"/>
      <c r="G114" s="135"/>
    </row>
    <row r="115" spans="3:7" x14ac:dyDescent="0.25">
      <c r="C115" s="135"/>
      <c r="D115" s="135"/>
      <c r="E115" s="135"/>
      <c r="F115" s="135"/>
      <c r="G115" s="135"/>
    </row>
    <row r="116" spans="3:7" x14ac:dyDescent="0.25">
      <c r="C116" s="135"/>
      <c r="D116" s="135"/>
      <c r="E116" s="135"/>
      <c r="F116" s="135"/>
      <c r="G116" s="135"/>
    </row>
    <row r="117" spans="3:7" x14ac:dyDescent="0.25">
      <c r="C117" s="135"/>
      <c r="D117" s="135"/>
      <c r="E117" s="135"/>
      <c r="F117" s="135"/>
      <c r="G117" s="135"/>
    </row>
    <row r="118" spans="3:7" x14ac:dyDescent="0.25">
      <c r="C118" s="135"/>
      <c r="D118" s="135"/>
      <c r="E118" s="135"/>
      <c r="F118" s="135"/>
      <c r="G118" s="135"/>
    </row>
    <row r="119" spans="3:7" x14ac:dyDescent="0.25">
      <c r="C119" s="135"/>
      <c r="D119" s="135"/>
      <c r="E119" s="135"/>
      <c r="F119" s="135"/>
      <c r="G119" s="135"/>
    </row>
    <row r="120" spans="3:7" x14ac:dyDescent="0.25">
      <c r="C120" s="135"/>
      <c r="D120" s="135"/>
      <c r="E120" s="135"/>
      <c r="F120" s="135"/>
      <c r="G120" s="135"/>
    </row>
    <row r="121" spans="3:7" x14ac:dyDescent="0.25">
      <c r="C121" s="135"/>
      <c r="D121" s="135"/>
      <c r="E121" s="135"/>
      <c r="F121" s="135"/>
      <c r="G121" s="135"/>
    </row>
    <row r="122" spans="3:7" x14ac:dyDescent="0.25">
      <c r="C122" s="135"/>
      <c r="D122" s="135"/>
      <c r="E122" s="135"/>
      <c r="F122" s="135"/>
      <c r="G122" s="135"/>
    </row>
    <row r="123" spans="3:7" x14ac:dyDescent="0.25">
      <c r="C123" s="135"/>
      <c r="D123" s="135"/>
      <c r="E123" s="135"/>
      <c r="F123" s="135"/>
      <c r="G123" s="135"/>
    </row>
    <row r="124" spans="3:7" x14ac:dyDescent="0.25">
      <c r="C124" s="135"/>
      <c r="D124" s="135"/>
      <c r="E124" s="135"/>
      <c r="F124" s="135"/>
      <c r="G124" s="135"/>
    </row>
    <row r="125" spans="3:7" x14ac:dyDescent="0.25">
      <c r="C125" s="135"/>
      <c r="D125" s="135"/>
      <c r="E125" s="135"/>
      <c r="F125" s="135"/>
      <c r="G125" s="135"/>
    </row>
    <row r="126" spans="3:7" x14ac:dyDescent="0.25">
      <c r="C126" s="135"/>
      <c r="D126" s="135"/>
      <c r="E126" s="135"/>
      <c r="F126" s="135"/>
      <c r="G126" s="135"/>
    </row>
    <row r="127" spans="3:7" x14ac:dyDescent="0.25">
      <c r="C127" s="135"/>
      <c r="D127" s="135"/>
      <c r="E127" s="135"/>
      <c r="F127" s="135"/>
      <c r="G127" s="135"/>
    </row>
    <row r="128" spans="3:7" x14ac:dyDescent="0.25">
      <c r="C128" s="135"/>
      <c r="D128" s="135"/>
      <c r="E128" s="135"/>
      <c r="F128" s="135"/>
      <c r="G128" s="135"/>
    </row>
    <row r="129" spans="3:7" x14ac:dyDescent="0.25">
      <c r="C129" s="135"/>
      <c r="D129" s="135"/>
      <c r="E129" s="135"/>
      <c r="F129" s="135"/>
      <c r="G129" s="135"/>
    </row>
    <row r="130" spans="3:7" x14ac:dyDescent="0.25">
      <c r="C130" s="135"/>
      <c r="D130" s="135"/>
      <c r="E130" s="135"/>
      <c r="F130" s="135"/>
      <c r="G130" s="135"/>
    </row>
    <row r="131" spans="3:7" x14ac:dyDescent="0.25">
      <c r="C131" s="135"/>
      <c r="D131" s="135"/>
      <c r="E131" s="135"/>
      <c r="F131" s="135"/>
      <c r="G131" s="135"/>
    </row>
    <row r="132" spans="3:7" x14ac:dyDescent="0.25">
      <c r="C132" s="135"/>
      <c r="D132" s="135"/>
      <c r="E132" s="135"/>
      <c r="F132" s="135"/>
      <c r="G132" s="135"/>
    </row>
    <row r="133" spans="3:7" x14ac:dyDescent="0.25">
      <c r="C133" s="135"/>
      <c r="D133" s="135"/>
      <c r="E133" s="135"/>
      <c r="F133" s="135"/>
      <c r="G133" s="135"/>
    </row>
    <row r="134" spans="3:7" x14ac:dyDescent="0.25">
      <c r="C134" s="135"/>
      <c r="D134" s="135"/>
      <c r="E134" s="135"/>
      <c r="F134" s="135"/>
      <c r="G134" s="135"/>
    </row>
    <row r="135" spans="3:7" x14ac:dyDescent="0.25">
      <c r="C135" s="135"/>
      <c r="D135" s="135"/>
      <c r="E135" s="135"/>
      <c r="F135" s="135"/>
      <c r="G135" s="135"/>
    </row>
    <row r="136" spans="3:7" x14ac:dyDescent="0.25">
      <c r="C136" s="135"/>
      <c r="D136" s="135"/>
      <c r="E136" s="135"/>
      <c r="F136" s="135"/>
      <c r="G136" s="135"/>
    </row>
    <row r="137" spans="3:7" x14ac:dyDescent="0.25">
      <c r="C137" s="135"/>
      <c r="D137" s="135"/>
      <c r="E137" s="135"/>
      <c r="F137" s="135"/>
      <c r="G137" s="135"/>
    </row>
    <row r="138" spans="3:7" x14ac:dyDescent="0.25">
      <c r="C138" s="135"/>
      <c r="D138" s="135"/>
      <c r="E138" s="135"/>
      <c r="F138" s="135"/>
      <c r="G138" s="135"/>
    </row>
    <row r="139" spans="3:7" x14ac:dyDescent="0.25">
      <c r="C139" s="135"/>
      <c r="D139" s="135"/>
      <c r="E139" s="135"/>
      <c r="F139" s="135"/>
      <c r="G139" s="135"/>
    </row>
    <row r="140" spans="3:7" x14ac:dyDescent="0.25">
      <c r="C140" s="135"/>
      <c r="D140" s="135"/>
      <c r="E140" s="135"/>
      <c r="F140" s="135"/>
      <c r="G140" s="135"/>
    </row>
    <row r="141" spans="3:7" x14ac:dyDescent="0.25">
      <c r="C141" s="135"/>
      <c r="D141" s="135"/>
      <c r="E141" s="135"/>
      <c r="F141" s="135"/>
      <c r="G141" s="135"/>
    </row>
    <row r="142" spans="3:7" x14ac:dyDescent="0.25">
      <c r="C142" s="135"/>
      <c r="D142" s="135"/>
      <c r="E142" s="135"/>
      <c r="F142" s="135"/>
      <c r="G142" s="135"/>
    </row>
    <row r="143" spans="3:7" x14ac:dyDescent="0.25">
      <c r="C143" s="135"/>
      <c r="D143" s="135"/>
      <c r="E143" s="135"/>
      <c r="F143" s="135"/>
      <c r="G143" s="135"/>
    </row>
    <row r="144" spans="3:7" x14ac:dyDescent="0.25">
      <c r="C144" s="135"/>
      <c r="D144" s="135"/>
      <c r="E144" s="135"/>
      <c r="F144" s="135"/>
      <c r="G144" s="135"/>
    </row>
    <row r="145" spans="3:7" x14ac:dyDescent="0.25">
      <c r="C145" s="135"/>
      <c r="D145" s="135"/>
      <c r="E145" s="135"/>
      <c r="F145" s="135"/>
      <c r="G145" s="135"/>
    </row>
    <row r="146" spans="3:7" x14ac:dyDescent="0.25">
      <c r="C146" s="135"/>
      <c r="D146" s="135"/>
      <c r="E146" s="135"/>
      <c r="F146" s="135"/>
      <c r="G146" s="135"/>
    </row>
    <row r="147" spans="3:7" x14ac:dyDescent="0.25">
      <c r="C147" s="135"/>
      <c r="D147" s="135"/>
      <c r="E147" s="135"/>
      <c r="F147" s="135"/>
      <c r="G147" s="135"/>
    </row>
    <row r="148" spans="3:7" x14ac:dyDescent="0.25">
      <c r="C148" s="135"/>
      <c r="D148" s="135"/>
      <c r="E148" s="135"/>
      <c r="F148" s="135"/>
      <c r="G148" s="135"/>
    </row>
    <row r="149" spans="3:7" x14ac:dyDescent="0.25">
      <c r="C149" s="135"/>
      <c r="D149" s="135"/>
      <c r="E149" s="135"/>
      <c r="F149" s="135"/>
      <c r="G149" s="135"/>
    </row>
    <row r="150" spans="3:7" x14ac:dyDescent="0.25">
      <c r="C150" s="135"/>
      <c r="D150" s="135"/>
      <c r="E150" s="135"/>
      <c r="F150" s="135"/>
      <c r="G150" s="135"/>
    </row>
    <row r="151" spans="3:7" x14ac:dyDescent="0.25">
      <c r="C151" s="135"/>
      <c r="D151" s="135"/>
      <c r="E151" s="135"/>
      <c r="F151" s="135"/>
      <c r="G151" s="135"/>
    </row>
    <row r="152" spans="3:7" x14ac:dyDescent="0.25">
      <c r="C152" s="135"/>
      <c r="D152" s="135"/>
      <c r="E152" s="135"/>
      <c r="F152" s="135"/>
      <c r="G152" s="135"/>
    </row>
    <row r="153" spans="3:7" x14ac:dyDescent="0.25">
      <c r="C153" s="135"/>
      <c r="D153" s="135"/>
      <c r="E153" s="135"/>
      <c r="F153" s="135"/>
      <c r="G153" s="135"/>
    </row>
    <row r="154" spans="3:7" x14ac:dyDescent="0.25">
      <c r="C154" s="135"/>
      <c r="D154" s="135"/>
      <c r="E154" s="135"/>
      <c r="F154" s="135"/>
      <c r="G154" s="135"/>
    </row>
    <row r="155" spans="3:7" x14ac:dyDescent="0.25">
      <c r="C155" s="135"/>
      <c r="D155" s="135"/>
      <c r="E155" s="135"/>
      <c r="F155" s="135"/>
      <c r="G155" s="135"/>
    </row>
    <row r="156" spans="3:7" x14ac:dyDescent="0.25">
      <c r="C156" s="135"/>
      <c r="D156" s="135"/>
      <c r="E156" s="135"/>
      <c r="F156" s="135"/>
      <c r="G156" s="135"/>
    </row>
    <row r="157" spans="3:7" x14ac:dyDescent="0.25">
      <c r="C157" s="135"/>
      <c r="D157" s="135"/>
      <c r="E157" s="135"/>
      <c r="F157" s="135"/>
      <c r="G157" s="135"/>
    </row>
    <row r="158" spans="3:7" x14ac:dyDescent="0.25">
      <c r="C158" s="135"/>
      <c r="D158" s="135"/>
      <c r="E158" s="135"/>
      <c r="F158" s="135"/>
      <c r="G158" s="135"/>
    </row>
    <row r="159" spans="3:7" x14ac:dyDescent="0.25">
      <c r="C159" s="135"/>
      <c r="D159" s="135"/>
      <c r="E159" s="135"/>
      <c r="F159" s="135"/>
      <c r="G159" s="135"/>
    </row>
    <row r="160" spans="3:7" x14ac:dyDescent="0.25">
      <c r="C160" s="135"/>
      <c r="D160" s="135"/>
      <c r="E160" s="135"/>
      <c r="F160" s="135"/>
      <c r="G160" s="135"/>
    </row>
    <row r="161" spans="3:7" x14ac:dyDescent="0.25">
      <c r="C161" s="135"/>
      <c r="D161" s="135"/>
      <c r="E161" s="135"/>
      <c r="F161" s="135"/>
      <c r="G161" s="135"/>
    </row>
    <row r="162" spans="3:7" x14ac:dyDescent="0.25">
      <c r="C162" s="135"/>
      <c r="D162" s="135"/>
      <c r="E162" s="135"/>
      <c r="F162" s="135"/>
      <c r="G162" s="135"/>
    </row>
    <row r="163" spans="3:7" x14ac:dyDescent="0.25">
      <c r="C163" s="135"/>
      <c r="D163" s="135"/>
      <c r="E163" s="135"/>
      <c r="F163" s="135"/>
      <c r="G163" s="135"/>
    </row>
    <row r="164" spans="3:7" x14ac:dyDescent="0.25">
      <c r="C164" s="135"/>
      <c r="D164" s="135"/>
      <c r="E164" s="135"/>
      <c r="F164" s="135"/>
      <c r="G164" s="135"/>
    </row>
    <row r="165" spans="3:7" x14ac:dyDescent="0.25">
      <c r="C165" s="135"/>
      <c r="D165" s="135"/>
      <c r="E165" s="135"/>
      <c r="F165" s="135"/>
      <c r="G165" s="135"/>
    </row>
    <row r="166" spans="3:7" x14ac:dyDescent="0.25">
      <c r="C166" s="135"/>
      <c r="D166" s="135"/>
      <c r="E166" s="135"/>
      <c r="F166" s="135"/>
      <c r="G166" s="135"/>
    </row>
    <row r="167" spans="3:7" x14ac:dyDescent="0.25">
      <c r="C167" s="135"/>
      <c r="D167" s="135"/>
      <c r="E167" s="135"/>
      <c r="F167" s="135"/>
      <c r="G167" s="135"/>
    </row>
    <row r="168" spans="3:7" x14ac:dyDescent="0.25">
      <c r="C168" s="135"/>
      <c r="D168" s="135"/>
      <c r="E168" s="135"/>
      <c r="F168" s="135"/>
      <c r="G168" s="135"/>
    </row>
    <row r="169" spans="3:7" x14ac:dyDescent="0.25">
      <c r="C169" s="135"/>
      <c r="D169" s="135"/>
      <c r="E169" s="135"/>
      <c r="F169" s="135"/>
      <c r="G169" s="135"/>
    </row>
    <row r="170" spans="3:7" x14ac:dyDescent="0.25">
      <c r="C170" s="135"/>
      <c r="D170" s="135"/>
      <c r="E170" s="135"/>
      <c r="F170" s="135"/>
      <c r="G170" s="135"/>
    </row>
    <row r="171" spans="3:7" x14ac:dyDescent="0.25">
      <c r="C171" s="135"/>
      <c r="D171" s="135"/>
      <c r="E171" s="135"/>
      <c r="F171" s="135"/>
      <c r="G171" s="135"/>
    </row>
    <row r="172" spans="3:7" x14ac:dyDescent="0.25">
      <c r="C172" s="135"/>
      <c r="D172" s="135"/>
      <c r="E172" s="135"/>
      <c r="F172" s="135"/>
      <c r="G172" s="135"/>
    </row>
    <row r="173" spans="3:7" x14ac:dyDescent="0.25">
      <c r="C173" s="135"/>
      <c r="D173" s="135"/>
      <c r="E173" s="135"/>
      <c r="F173" s="135"/>
      <c r="G173" s="135"/>
    </row>
    <row r="174" spans="3:7" x14ac:dyDescent="0.25">
      <c r="C174" s="135"/>
      <c r="D174" s="135"/>
      <c r="E174" s="135"/>
      <c r="F174" s="135"/>
      <c r="G174" s="135"/>
    </row>
    <row r="175" spans="3:7" x14ac:dyDescent="0.25">
      <c r="C175" s="135"/>
      <c r="D175" s="135"/>
      <c r="E175" s="135"/>
      <c r="F175" s="135"/>
      <c r="G175" s="135"/>
    </row>
    <row r="176" spans="3:7" x14ac:dyDescent="0.25">
      <c r="C176" s="135"/>
      <c r="D176" s="135"/>
      <c r="E176" s="135"/>
      <c r="F176" s="135"/>
      <c r="G176" s="135"/>
    </row>
    <row r="177" spans="3:7" x14ac:dyDescent="0.25">
      <c r="C177" s="135"/>
      <c r="D177" s="135"/>
      <c r="E177" s="135"/>
      <c r="F177" s="135"/>
      <c r="G177" s="135"/>
    </row>
    <row r="178" spans="3:7" x14ac:dyDescent="0.25">
      <c r="C178" s="135"/>
      <c r="D178" s="135"/>
      <c r="E178" s="135"/>
      <c r="F178" s="135"/>
      <c r="G178" s="135"/>
    </row>
    <row r="179" spans="3:7" x14ac:dyDescent="0.25">
      <c r="C179" s="135"/>
      <c r="D179" s="135"/>
      <c r="E179" s="135"/>
      <c r="F179" s="135"/>
      <c r="G179" s="135"/>
    </row>
    <row r="180" spans="3:7" x14ac:dyDescent="0.25">
      <c r="C180" s="135"/>
      <c r="D180" s="135"/>
      <c r="E180" s="135"/>
      <c r="F180" s="135"/>
      <c r="G180" s="135"/>
    </row>
    <row r="181" spans="3:7" x14ac:dyDescent="0.25">
      <c r="C181" s="135"/>
      <c r="D181" s="135"/>
      <c r="E181" s="135"/>
      <c r="F181" s="135"/>
      <c r="G181" s="135"/>
    </row>
    <row r="182" spans="3:7" x14ac:dyDescent="0.25">
      <c r="C182" s="135"/>
      <c r="D182" s="135"/>
      <c r="E182" s="135"/>
      <c r="F182" s="135"/>
      <c r="G182" s="135"/>
    </row>
    <row r="183" spans="3:7" x14ac:dyDescent="0.25">
      <c r="C183" s="135"/>
      <c r="D183" s="135"/>
      <c r="E183" s="135"/>
      <c r="F183" s="135"/>
      <c r="G183" s="135"/>
    </row>
    <row r="184" spans="3:7" x14ac:dyDescent="0.25">
      <c r="C184" s="135"/>
      <c r="D184" s="135"/>
      <c r="E184" s="135"/>
      <c r="F184" s="135"/>
      <c r="G184" s="135"/>
    </row>
    <row r="185" spans="3:7" x14ac:dyDescent="0.25">
      <c r="C185" s="135"/>
      <c r="D185" s="135"/>
      <c r="E185" s="135"/>
      <c r="F185" s="135"/>
      <c r="G185" s="135"/>
    </row>
    <row r="186" spans="3:7" x14ac:dyDescent="0.25">
      <c r="C186" s="135"/>
      <c r="D186" s="135"/>
      <c r="E186" s="135"/>
      <c r="F186" s="135"/>
      <c r="G186" s="135"/>
    </row>
    <row r="187" spans="3:7" x14ac:dyDescent="0.25">
      <c r="C187" s="135"/>
      <c r="D187" s="135"/>
      <c r="E187" s="135"/>
      <c r="F187" s="135"/>
      <c r="G187" s="135"/>
    </row>
    <row r="188" spans="3:7" x14ac:dyDescent="0.25">
      <c r="C188" s="135"/>
      <c r="D188" s="135"/>
      <c r="E188" s="135"/>
      <c r="F188" s="135"/>
      <c r="G188" s="135"/>
    </row>
    <row r="189" spans="3:7" x14ac:dyDescent="0.25">
      <c r="C189" s="135"/>
      <c r="D189" s="135"/>
      <c r="E189" s="135"/>
      <c r="F189" s="135"/>
      <c r="G189" s="135"/>
    </row>
    <row r="190" spans="3:7" x14ac:dyDescent="0.25">
      <c r="C190" s="135"/>
      <c r="D190" s="135"/>
      <c r="E190" s="135"/>
      <c r="F190" s="135"/>
      <c r="G190" s="135"/>
    </row>
    <row r="191" spans="3:7" x14ac:dyDescent="0.25">
      <c r="C191" s="135"/>
      <c r="D191" s="135"/>
      <c r="E191" s="135"/>
      <c r="F191" s="135"/>
      <c r="G191" s="135"/>
    </row>
    <row r="192" spans="3:7" x14ac:dyDescent="0.25">
      <c r="C192" s="135"/>
      <c r="D192" s="135"/>
      <c r="E192" s="135"/>
      <c r="F192" s="135"/>
      <c r="G192" s="135"/>
    </row>
    <row r="193" spans="3:7" x14ac:dyDescent="0.25">
      <c r="C193" s="135"/>
      <c r="D193" s="135"/>
      <c r="E193" s="135"/>
      <c r="F193" s="135"/>
      <c r="G193" s="135"/>
    </row>
    <row r="194" spans="3:7" x14ac:dyDescent="0.25">
      <c r="C194" s="135"/>
      <c r="D194" s="135"/>
      <c r="E194" s="135"/>
      <c r="F194" s="135"/>
      <c r="G194" s="135"/>
    </row>
    <row r="195" spans="3:7" x14ac:dyDescent="0.25">
      <c r="C195" s="135"/>
      <c r="D195" s="135"/>
      <c r="E195" s="135"/>
      <c r="F195" s="135"/>
      <c r="G195" s="135"/>
    </row>
  </sheetData>
  <autoFilter ref="A3:AK66"/>
  <customSheetViews>
    <customSheetView guid="{3F51B73C-8999-4BDD-B7BB-CFA8C5D5F118}" scale="85" showGridLines="0" fitToPage="1" showAutoFilter="1" hiddenColumns="1" topLeftCell="S1">
      <selection activeCell="K20" sqref="K20:L37"/>
      <pageMargins left="0.25" right="0" top="0.25" bottom="0.25" header="0.3" footer="0"/>
      <pageSetup scale="34" fitToHeight="0" orientation="landscape" r:id="rId1"/>
      <autoFilter ref="A3:AA70"/>
    </customSheetView>
    <customSheetView guid="{61959E49-C4BC-41CB-B0BE-7EDA73DE356A}" scale="85" showGridLines="0" fitToPage="1" showAutoFilter="1" hiddenColumns="1" topLeftCell="B25">
      <selection activeCell="V54" sqref="V54"/>
      <pageMargins left="0.25" right="0" top="0.25" bottom="0.25" header="0.3" footer="0"/>
      <pageSetup scale="34" fitToHeight="0" orientation="landscape" r:id="rId2"/>
      <autoFilter ref="A3:AB70"/>
    </customSheetView>
    <customSheetView guid="{9F775BAE-2403-40FE-95E3-B0411D9A7170}" scale="85" showGridLines="0" fitToPage="1" showAutoFilter="1" hiddenColumns="1">
      <selection activeCell="C8" sqref="C8:G67"/>
      <pageMargins left="0.25" right="0" top="0.25" bottom="0.25" header="0.3" footer="0"/>
      <pageSetup scale="34" fitToHeight="0" orientation="landscape" r:id="rId3"/>
      <autoFilter ref="A3:AB70"/>
    </customSheetView>
    <customSheetView guid="{B9E7682A-072E-4CF9-AE10-B3ED27CB27F8}" scale="85" showGridLines="0" fitToPage="1" showAutoFilter="1" hiddenColumns="1" topLeftCell="C1">
      <selection activeCell="U15" sqref="U15:V15"/>
      <pageMargins left="0.25" right="0" top="0.25" bottom="0.25" header="0.3" footer="0"/>
      <pageSetup scale="34" fitToHeight="0" orientation="landscape" r:id="rId4"/>
      <autoFilter ref="A3:AB70"/>
    </customSheetView>
    <customSheetView guid="{040B64FF-F135-4C7F-9498-A8399C10673D}" scale="85" showGridLines="0" fitToPage="1" showAutoFilter="1" hiddenColumns="1" topLeftCell="S1">
      <selection activeCell="K20" sqref="K20:L37"/>
      <pageMargins left="0.25" right="0" top="0.25" bottom="0.25" header="0.3" footer="0"/>
      <pageSetup scale="34" fitToHeight="0" orientation="landscape" r:id="rId5"/>
      <autoFilter ref="A3:AA70"/>
    </customSheetView>
    <customSheetView guid="{6D9FC8F7-6352-4BF1-890A-27BF36FADC03}" scale="85" showGridLines="0" fitToPage="1" showAutoFilter="1" hiddenColumns="1" topLeftCell="S1">
      <selection activeCell="K20" sqref="K20:L37"/>
      <pageMargins left="0.25" right="0" top="0.25" bottom="0.25" header="0.3" footer="0"/>
      <pageSetup scale="34" fitToHeight="0" orientation="landscape" r:id="rId6"/>
      <autoFilter ref="A3:AA70"/>
    </customSheetView>
  </customSheetViews>
  <mergeCells count="88">
    <mergeCell ref="K60:K67"/>
    <mergeCell ref="L60:L67"/>
    <mergeCell ref="M38:M39"/>
    <mergeCell ref="M58:M59"/>
    <mergeCell ref="K37:Y37"/>
    <mergeCell ref="K38:K39"/>
    <mergeCell ref="L38:L39"/>
    <mergeCell ref="N38:N39"/>
    <mergeCell ref="O38:O39"/>
    <mergeCell ref="Y58:Y59"/>
    <mergeCell ref="T58:T59"/>
    <mergeCell ref="U58:U59"/>
    <mergeCell ref="V58:V59"/>
    <mergeCell ref="K57:Y57"/>
    <mergeCell ref="K58:K59"/>
    <mergeCell ref="L58:L59"/>
    <mergeCell ref="K69:Y69"/>
    <mergeCell ref="K70:K71"/>
    <mergeCell ref="L70:L71"/>
    <mergeCell ref="N70:N71"/>
    <mergeCell ref="O70:O71"/>
    <mergeCell ref="S70:S71"/>
    <mergeCell ref="Y70:Y71"/>
    <mergeCell ref="T70:T71"/>
    <mergeCell ref="U70:U71"/>
    <mergeCell ref="V70:V71"/>
    <mergeCell ref="M70:M71"/>
    <mergeCell ref="N58:N59"/>
    <mergeCell ref="O58:O59"/>
    <mergeCell ref="S58:S59"/>
    <mergeCell ref="Y38:Y39"/>
    <mergeCell ref="T38:T39"/>
    <mergeCell ref="U38:U39"/>
    <mergeCell ref="V38:V39"/>
    <mergeCell ref="S38:S39"/>
    <mergeCell ref="K16:Y16"/>
    <mergeCell ref="S17:S18"/>
    <mergeCell ref="Y17:Y18"/>
    <mergeCell ref="K17:K18"/>
    <mergeCell ref="L17:L18"/>
    <mergeCell ref="N17:N18"/>
    <mergeCell ref="O17:O18"/>
    <mergeCell ref="T17:T18"/>
    <mergeCell ref="U17:U18"/>
    <mergeCell ref="V17:V18"/>
    <mergeCell ref="M17:M18"/>
    <mergeCell ref="AI58:AJ58"/>
    <mergeCell ref="Z38:Z39"/>
    <mergeCell ref="Z17:Z18"/>
    <mergeCell ref="Z2:Z3"/>
    <mergeCell ref="K1:Y1"/>
    <mergeCell ref="K2:K3"/>
    <mergeCell ref="L2:L3"/>
    <mergeCell ref="N2:N3"/>
    <mergeCell ref="O2:O3"/>
    <mergeCell ref="S2:S3"/>
    <mergeCell ref="Y2:Y3"/>
    <mergeCell ref="T2:T3"/>
    <mergeCell ref="U2:U3"/>
    <mergeCell ref="V2:V3"/>
    <mergeCell ref="M2:M3"/>
    <mergeCell ref="Y4:Y5"/>
    <mergeCell ref="Z58:Z59"/>
    <mergeCell ref="AA58:AB58"/>
    <mergeCell ref="AC58:AD58"/>
    <mergeCell ref="AE58:AF58"/>
    <mergeCell ref="AG58:AH58"/>
    <mergeCell ref="Z70:Z71"/>
    <mergeCell ref="AA70:AB70"/>
    <mergeCell ref="AC70:AD70"/>
    <mergeCell ref="AE70:AF70"/>
    <mergeCell ref="AG70:AH70"/>
    <mergeCell ref="AI70:AJ70"/>
    <mergeCell ref="AA2:AB2"/>
    <mergeCell ref="AC2:AD2"/>
    <mergeCell ref="AE2:AF2"/>
    <mergeCell ref="AG2:AH2"/>
    <mergeCell ref="AI2:AJ2"/>
    <mergeCell ref="AA17:AB17"/>
    <mergeCell ref="AC17:AD17"/>
    <mergeCell ref="AE17:AF17"/>
    <mergeCell ref="AG17:AH17"/>
    <mergeCell ref="AI17:AJ17"/>
    <mergeCell ref="AA38:AB38"/>
    <mergeCell ref="AC38:AD38"/>
    <mergeCell ref="AE38:AF38"/>
    <mergeCell ref="AG38:AH38"/>
    <mergeCell ref="AI38:AJ38"/>
  </mergeCells>
  <conditionalFormatting sqref="C7:H7">
    <cfRule type="containsText" dxfId="1270" priority="35" operator="containsText" text="N/A">
      <formula>NOT(ISERROR(SEARCH("N/A",C7)))</formula>
    </cfRule>
    <cfRule type="containsText" dxfId="1269" priority="36" operator="containsText" text="Blank">
      <formula>NOT(ISERROR(SEARCH("Blank",C7)))</formula>
    </cfRule>
    <cfRule type="containsText" dxfId="1268" priority="37" operator="containsText" text="M">
      <formula>NOT(ISERROR(SEARCH("M",C7)))</formula>
    </cfRule>
  </conditionalFormatting>
  <conditionalFormatting sqref="Z4 Z51:Z55 Z40:Z43 Z45:Z49 Z19:Z35">
    <cfRule type="cellIs" dxfId="1267" priority="18" operator="greaterThan">
      <formula>0</formula>
    </cfRule>
  </conditionalFormatting>
  <conditionalFormatting sqref="Z5:Z14">
    <cfRule type="cellIs" dxfId="1266" priority="17" operator="greaterThan">
      <formula>0</formula>
    </cfRule>
  </conditionalFormatting>
  <conditionalFormatting sqref="Z60:Z67">
    <cfRule type="cellIs" dxfId="1265" priority="14" operator="greaterThan">
      <formula>0</formula>
    </cfRule>
  </conditionalFormatting>
  <conditionalFormatting sqref="Z72:Z75">
    <cfRule type="cellIs" dxfId="1264" priority="13" operator="greaterThan">
      <formula>0</formula>
    </cfRule>
  </conditionalFormatting>
  <conditionalFormatting sqref="E13">
    <cfRule type="containsText" dxfId="1263" priority="3" operator="containsText" text="N/A">
      <formula>NOT(ISERROR(SEARCH("N/A",E13)))</formula>
    </cfRule>
    <cfRule type="containsText" dxfId="1262" priority="4" operator="containsText" text="O">
      <formula>NOT(ISERROR(SEARCH("O",E13)))</formula>
    </cfRule>
    <cfRule type="containsText" dxfId="1261" priority="5" operator="containsText" text="M">
      <formula>NOT(ISERROR(SEARCH("M",E13)))</formula>
    </cfRule>
  </conditionalFormatting>
  <conditionalFormatting sqref="C46:G46">
    <cfRule type="containsText" dxfId="1260" priority="12" operator="containsText" text="O">
      <formula>NOT(ISERROR(SEARCH("O",C46)))</formula>
    </cfRule>
  </conditionalFormatting>
  <conditionalFormatting sqref="C46:G46">
    <cfRule type="containsText" dxfId="1259" priority="9" operator="containsText" text="N/A">
      <formula>NOT(ISERROR(SEARCH("N/A",C46)))</formula>
    </cfRule>
    <cfRule type="containsText" dxfId="1258" priority="10" operator="containsText" text="Blank">
      <formula>NOT(ISERROR(SEARCH("Blank",C46)))</formula>
    </cfRule>
    <cfRule type="containsText" dxfId="1257" priority="11" operator="containsText" text="M">
      <formula>NOT(ISERROR(SEARCH("M",C46)))</formula>
    </cfRule>
  </conditionalFormatting>
  <conditionalFormatting sqref="E12">
    <cfRule type="containsText" dxfId="1256" priority="6" operator="containsText" text="N/A">
      <formula>NOT(ISERROR(SEARCH("N/A",E12)))</formula>
    </cfRule>
    <cfRule type="containsText" dxfId="1255" priority="7" operator="containsText" text="O">
      <formula>NOT(ISERROR(SEARCH("O",E12)))</formula>
    </cfRule>
    <cfRule type="containsText" dxfId="1254" priority="8" operator="containsText" text="M">
      <formula>NOT(ISERROR(SEARCH("M",E12)))</formula>
    </cfRule>
  </conditionalFormatting>
  <conditionalFormatting sqref="Z50">
    <cfRule type="cellIs" dxfId="1253" priority="2" operator="greaterThan">
      <formula>0</formula>
    </cfRule>
  </conditionalFormatting>
  <conditionalFormatting sqref="Z44">
    <cfRule type="cellIs" dxfId="1252" priority="1" operator="greaterThan">
      <formula>0</formula>
    </cfRule>
  </conditionalFormatting>
  <dataValidations count="3">
    <dataValidation type="list" allowBlank="1" showInputMessage="1" showErrorMessage="1" sqref="Y51:Y52 T1:T1048576">
      <formula1>"M, O, N/A"</formula1>
    </dataValidation>
    <dataValidation type="list" allowBlank="1" showInputMessage="1" showErrorMessage="1" sqref="V1:V1048576">
      <formula1>"Passed, Failed, N/A"</formula1>
    </dataValidation>
    <dataValidation type="list" allowBlank="1" showInputMessage="1" showErrorMessage="1" sqref="W1:W1048576">
      <formula1>"Y, N"</formula1>
    </dataValidation>
  </dataValidations>
  <hyperlinks>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s>
  <pageMargins left="0.25" right="0" top="0.25" bottom="0.25" header="0.3" footer="0"/>
  <pageSetup scale="34" fitToHeight="0" orientation="landscape" r:id="rId23"/>
  <drawing r:id="rId24"/>
  <legacyDrawing r:id="rId25"/>
  <controls>
    <mc:AlternateContent xmlns:mc="http://schemas.openxmlformats.org/markup-compatibility/2006">
      <mc:Choice Requires="x14">
        <control shapeId="13321" r:id="rId26" name="CommandButton1">
          <controlPr defaultSize="0" autoLine="0" r:id="rId27">
            <anchor moveWithCells="1">
              <from>
                <xdr:col>8</xdr:col>
                <xdr:colOff>137160</xdr:colOff>
                <xdr:row>66</xdr:row>
                <xdr:rowOff>0</xdr:rowOff>
              </from>
              <to>
                <xdr:col>9</xdr:col>
                <xdr:colOff>426720</xdr:colOff>
                <xdr:row>67</xdr:row>
                <xdr:rowOff>160020</xdr:rowOff>
              </to>
            </anchor>
          </controlPr>
        </control>
      </mc:Choice>
      <mc:Fallback>
        <control shapeId="13321" r:id="rId26" name="CommandButton1"/>
      </mc:Fallback>
    </mc:AlternateContent>
    <mc:AlternateContent xmlns:mc="http://schemas.openxmlformats.org/markup-compatibility/2006">
      <mc:Choice Requires="x14">
        <control shapeId="13322" r:id="rId28" name="CommandButton2">
          <controlPr defaultSize="0" autoLine="0" r:id="rId29">
            <anchor moveWithCells="1">
              <from>
                <xdr:col>8</xdr:col>
                <xdr:colOff>99060</xdr:colOff>
                <xdr:row>66</xdr:row>
                <xdr:rowOff>0</xdr:rowOff>
              </from>
              <to>
                <xdr:col>9</xdr:col>
                <xdr:colOff>419100</xdr:colOff>
                <xdr:row>68</xdr:row>
                <xdr:rowOff>91440</xdr:rowOff>
              </to>
            </anchor>
          </controlPr>
        </control>
      </mc:Choice>
      <mc:Fallback>
        <control shapeId="13322" r:id="rId28" name="CommandButton2"/>
      </mc:Fallback>
    </mc:AlternateContent>
  </controls>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5"/>
    <pageSetUpPr fitToPage="1"/>
  </sheetPr>
  <dimension ref="A1:AN196"/>
  <sheetViews>
    <sheetView showGridLines="0" topLeftCell="A58" zoomScale="85" zoomScaleNormal="85" workbookViewId="0">
      <selection activeCell="F70" sqref="F70"/>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9.109375" hidden="1" customWidth="1"/>
    <col min="19" max="19" width="17.33203125" bestFit="1" customWidth="1"/>
    <col min="20" max="20" width="9.109375" bestFit="1" customWidth="1"/>
    <col min="21" max="21" width="11" bestFit="1" customWidth="1"/>
    <col min="22" max="22" width="10.44140625" bestFit="1" customWidth="1"/>
    <col min="23" max="23" width="12.44140625" customWidth="1"/>
    <col min="24" max="24" width="15.109375" customWidth="1"/>
    <col min="25" max="25" width="36.5546875" bestFit="1" customWidth="1"/>
    <col min="41" max="16384" width="9.109375" style="3"/>
  </cols>
  <sheetData>
    <row r="1" spans="1:36" ht="23.4" x14ac:dyDescent="0.45">
      <c r="A1" s="1188" t="s">
        <v>82</v>
      </c>
      <c r="B1" s="1189"/>
      <c r="C1" s="1189"/>
      <c r="D1" s="1189"/>
      <c r="E1" s="1189"/>
      <c r="F1" s="1189"/>
      <c r="G1" s="1189"/>
      <c r="H1" s="1189"/>
      <c r="K1" s="1193" t="s">
        <v>411</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23.4" customHeight="1" x14ac:dyDescent="0.3">
      <c r="A2" s="98" t="s">
        <v>367</v>
      </c>
      <c r="B2" s="83" t="s">
        <v>272</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191"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42625</v>
      </c>
      <c r="C3" s="125"/>
      <c r="D3" s="3"/>
      <c r="E3" s="3"/>
      <c r="F3" s="3"/>
      <c r="G3" s="3"/>
      <c r="H3" s="3"/>
      <c r="K3" s="1197"/>
      <c r="L3" s="1197"/>
      <c r="M3" s="1183"/>
      <c r="N3" s="1185"/>
      <c r="O3" s="1197"/>
      <c r="P3" s="148" t="s">
        <v>141</v>
      </c>
      <c r="Q3" s="144"/>
      <c r="R3" s="144"/>
      <c r="S3" s="1210"/>
      <c r="T3" s="1191"/>
      <c r="U3" s="1191"/>
      <c r="V3" s="119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4.161643835616438</v>
      </c>
      <c r="C4" s="3"/>
      <c r="D4" s="3"/>
      <c r="E4" s="3"/>
      <c r="F4" s="3"/>
      <c r="G4" s="3"/>
      <c r="H4" s="3"/>
      <c r="K4" s="337" t="s">
        <v>142</v>
      </c>
      <c r="L4" s="337" t="s">
        <v>143</v>
      </c>
      <c r="M4" s="104" t="s">
        <v>5</v>
      </c>
      <c r="N4" s="93" t="s">
        <v>144</v>
      </c>
      <c r="O4" s="88" t="s">
        <v>372</v>
      </c>
      <c r="P4" s="149" t="s">
        <v>145</v>
      </c>
      <c r="Q4" s="149" t="s">
        <v>146</v>
      </c>
      <c r="R4" s="146" t="s">
        <v>147</v>
      </c>
      <c r="S4" s="76" t="s">
        <v>272</v>
      </c>
      <c r="T4" s="519"/>
      <c r="U4" s="519"/>
      <c r="V4" s="519" t="s">
        <v>374</v>
      </c>
      <c r="W4" s="83" t="s">
        <v>377</v>
      </c>
      <c r="X4" s="83" t="s">
        <v>377</v>
      </c>
      <c r="Y4" s="1227" t="s">
        <v>148</v>
      </c>
      <c r="Z4" s="259">
        <f ca="1">DATEDIF(AA4,AB4,"m")/12+DATEDIF(AC4,AD4,"m")/12+DATEDIF(AE4,AF4,"m")/12+DATEDIF(AG4,AH4,"m")/12+DATEDIF(AI4,AJ4,"m")/12</f>
        <v>3.75</v>
      </c>
      <c r="AA4" s="260">
        <v>42767</v>
      </c>
      <c r="AB4" s="260">
        <f ca="1">TODAY()</f>
        <v>44144</v>
      </c>
      <c r="AC4" s="260"/>
      <c r="AD4" s="260"/>
      <c r="AE4" s="258"/>
      <c r="AF4" s="258"/>
      <c r="AG4" s="258"/>
      <c r="AH4" s="258"/>
      <c r="AI4" s="258"/>
      <c r="AJ4" s="258"/>
    </row>
    <row r="5" spans="1:36" ht="12.75" customHeight="1" x14ac:dyDescent="0.3">
      <c r="A5" s="98" t="s">
        <v>387</v>
      </c>
      <c r="B5" s="124">
        <v>1.5</v>
      </c>
      <c r="C5" s="126"/>
      <c r="D5" s="3"/>
      <c r="E5" s="3"/>
      <c r="F5" s="3"/>
      <c r="G5" s="3"/>
      <c r="H5" s="3"/>
      <c r="K5" s="338"/>
      <c r="L5" s="338"/>
      <c r="M5" s="104" t="s">
        <v>5</v>
      </c>
      <c r="N5" s="93" t="s">
        <v>144</v>
      </c>
      <c r="O5" s="88" t="s">
        <v>373</v>
      </c>
      <c r="P5" s="150"/>
      <c r="Q5" s="151" t="s">
        <v>150</v>
      </c>
      <c r="R5" s="147" t="s">
        <v>151</v>
      </c>
      <c r="S5" s="76" t="s">
        <v>272</v>
      </c>
      <c r="T5" s="519"/>
      <c r="U5" s="519"/>
      <c r="V5" s="519" t="s">
        <v>374</v>
      </c>
      <c r="W5" s="83" t="s">
        <v>377</v>
      </c>
      <c r="X5" s="83" t="s">
        <v>377</v>
      </c>
      <c r="Y5" s="1228"/>
      <c r="Z5" s="259">
        <f t="shared" ref="Z5:Z14" ca="1" si="0">DATEDIF(AA5,AB5,"m")/12+DATEDIF(AC5,AD5,"m")/12+DATEDIF(AE5,AF5,"m")/12+DATEDIF(AG5,AH5,"m")/12+DATEDIF(AI5,AJ5,"m")/12</f>
        <v>3.75</v>
      </c>
      <c r="AA5" s="260">
        <v>42767</v>
      </c>
      <c r="AB5" s="260">
        <f ca="1">TODAY()</f>
        <v>44144</v>
      </c>
      <c r="AC5" s="260"/>
      <c r="AD5" s="260"/>
      <c r="AE5" s="258"/>
      <c r="AF5" s="258"/>
      <c r="AG5" s="258"/>
      <c r="AH5" s="258"/>
      <c r="AI5" s="258"/>
      <c r="AJ5" s="258"/>
    </row>
    <row r="6" spans="1:36" ht="15" thickBot="1" x14ac:dyDescent="0.35">
      <c r="A6" s="98" t="s">
        <v>388</v>
      </c>
      <c r="B6" s="124">
        <f ca="1">B4+B5</f>
        <v>5.661643835616438</v>
      </c>
      <c r="C6" s="126"/>
      <c r="K6" s="338"/>
      <c r="L6" s="338"/>
      <c r="M6" s="104" t="s">
        <v>5</v>
      </c>
      <c r="N6" s="38" t="s">
        <v>149</v>
      </c>
      <c r="O6" s="65" t="s">
        <v>149</v>
      </c>
      <c r="P6" s="150"/>
      <c r="Q6" s="152" t="s">
        <v>150</v>
      </c>
      <c r="R6" s="79" t="s">
        <v>151</v>
      </c>
      <c r="S6" s="76" t="s">
        <v>272</v>
      </c>
      <c r="T6" s="519"/>
      <c r="U6" s="519"/>
      <c r="V6" s="519" t="s">
        <v>374</v>
      </c>
      <c r="W6" s="83" t="s">
        <v>377</v>
      </c>
      <c r="X6" s="83" t="s">
        <v>377</v>
      </c>
      <c r="Y6" s="41" t="s">
        <v>152</v>
      </c>
      <c r="Z6" s="259">
        <f t="shared" ca="1" si="0"/>
        <v>3.75</v>
      </c>
      <c r="AA6" s="260">
        <v>42767</v>
      </c>
      <c r="AB6" s="260">
        <f t="shared" ref="AB6:AB14" ca="1" si="1">TODAY()</f>
        <v>44144</v>
      </c>
      <c r="AC6" s="260"/>
      <c r="AD6" s="260"/>
      <c r="AE6" s="258"/>
      <c r="AF6" s="258"/>
      <c r="AG6" s="258"/>
      <c r="AH6" s="258"/>
      <c r="AI6" s="258"/>
      <c r="AJ6" s="258"/>
    </row>
    <row r="7" spans="1:36" ht="55.8"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76" t="s">
        <v>272</v>
      </c>
      <c r="T7" s="519"/>
      <c r="U7" s="519"/>
      <c r="V7" s="519" t="s">
        <v>374</v>
      </c>
      <c r="W7" s="83" t="s">
        <v>377</v>
      </c>
      <c r="X7" s="83" t="s">
        <v>377</v>
      </c>
      <c r="Y7" s="342" t="s">
        <v>248</v>
      </c>
      <c r="Z7" s="259">
        <f t="shared" ca="1" si="0"/>
        <v>3.75</v>
      </c>
      <c r="AA7" s="260">
        <v>42767</v>
      </c>
      <c r="AB7" s="260">
        <f t="shared" ca="1" si="1"/>
        <v>44144</v>
      </c>
      <c r="AC7" s="260"/>
      <c r="AD7" s="260"/>
      <c r="AE7" s="258"/>
      <c r="AF7" s="258"/>
      <c r="AG7" s="258"/>
      <c r="AH7" s="258"/>
      <c r="AI7" s="258"/>
      <c r="AJ7" s="258"/>
    </row>
    <row r="8" spans="1:36" ht="27.6" x14ac:dyDescent="0.3">
      <c r="A8" s="107" t="s">
        <v>56</v>
      </c>
      <c r="B8" s="108" t="s">
        <v>182</v>
      </c>
      <c r="C8" s="100"/>
      <c r="D8" s="24"/>
      <c r="E8" s="1002" t="s">
        <v>77</v>
      </c>
      <c r="F8" s="1002"/>
      <c r="G8" s="24"/>
      <c r="H8" s="109">
        <f>IF(C8&lt;&gt;"",'CBL Score Standard'!$D64,IF(D8&lt;&gt;"",SUM('CBL Score Standard'!$D64:$E64),IF(E8&lt;&gt;"",SUM('CBL Score Standard'!$D64:$F64),IF(F8&lt;&gt;"",SUM('CBL Score Standard'!$D64:$G64),IF(G8&lt;&gt;"",SUM('CBL Score Standard'!$D64:$H64,0))))))</f>
        <v>7.6190476190476183E-2</v>
      </c>
      <c r="K8" s="338"/>
      <c r="L8" s="338"/>
      <c r="M8" s="104" t="s">
        <v>5</v>
      </c>
      <c r="N8" s="127" t="s">
        <v>144</v>
      </c>
      <c r="O8" s="43" t="s">
        <v>517</v>
      </c>
      <c r="P8" s="150"/>
      <c r="Q8" s="152" t="s">
        <v>153</v>
      </c>
      <c r="R8" s="79" t="s">
        <v>156</v>
      </c>
      <c r="S8" s="76" t="s">
        <v>272</v>
      </c>
      <c r="T8" s="519"/>
      <c r="U8" s="519"/>
      <c r="V8" s="519" t="s">
        <v>374</v>
      </c>
      <c r="W8" s="83" t="s">
        <v>377</v>
      </c>
      <c r="X8" s="83" t="s">
        <v>377</v>
      </c>
      <c r="Y8" s="44" t="s">
        <v>157</v>
      </c>
      <c r="Z8" s="259">
        <f t="shared" ca="1" si="0"/>
        <v>3.75</v>
      </c>
      <c r="AA8" s="260">
        <v>42767</v>
      </c>
      <c r="AB8" s="260">
        <f t="shared" ca="1" si="1"/>
        <v>44144</v>
      </c>
      <c r="AC8" s="260"/>
      <c r="AD8" s="260"/>
      <c r="AE8" s="258"/>
      <c r="AF8" s="258"/>
      <c r="AG8" s="258"/>
      <c r="AH8" s="258"/>
      <c r="AI8" s="258"/>
      <c r="AJ8" s="258"/>
    </row>
    <row r="9" spans="1:36" ht="27.6" x14ac:dyDescent="0.3">
      <c r="A9" s="110" t="s">
        <v>56</v>
      </c>
      <c r="B9" s="99" t="s">
        <v>427</v>
      </c>
      <c r="C9" s="100"/>
      <c r="D9" s="24"/>
      <c r="E9" s="1002" t="s">
        <v>77</v>
      </c>
      <c r="F9" s="1002"/>
      <c r="G9" s="24"/>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43" t="s">
        <v>661</v>
      </c>
      <c r="P9" s="150"/>
      <c r="Q9" s="152" t="s">
        <v>155</v>
      </c>
      <c r="R9" s="79" t="s">
        <v>158</v>
      </c>
      <c r="S9" s="76" t="s">
        <v>272</v>
      </c>
      <c r="T9" s="519"/>
      <c r="U9" s="519"/>
      <c r="V9" s="519" t="s">
        <v>374</v>
      </c>
      <c r="W9" s="83" t="s">
        <v>377</v>
      </c>
      <c r="X9" s="83" t="s">
        <v>377</v>
      </c>
      <c r="Y9" s="41" t="s">
        <v>159</v>
      </c>
      <c r="Z9" s="259">
        <f t="shared" ca="1" si="0"/>
        <v>3.75</v>
      </c>
      <c r="AA9" s="260">
        <v>42767</v>
      </c>
      <c r="AB9" s="260">
        <f t="shared" ca="1" si="1"/>
        <v>44144</v>
      </c>
      <c r="AC9" s="260"/>
      <c r="AD9" s="260"/>
      <c r="AE9" s="258"/>
      <c r="AF9" s="258"/>
      <c r="AG9" s="258"/>
      <c r="AH9" s="258"/>
      <c r="AI9" s="258"/>
      <c r="AJ9" s="258"/>
    </row>
    <row r="10" spans="1:36" x14ac:dyDescent="0.3">
      <c r="A10" s="110" t="s">
        <v>56</v>
      </c>
      <c r="B10" s="99" t="s">
        <v>663</v>
      </c>
      <c r="C10" s="100"/>
      <c r="D10" s="100"/>
      <c r="E10" s="1002" t="s">
        <v>77</v>
      </c>
      <c r="F10" s="1002"/>
      <c r="G10" s="24"/>
      <c r="H10" s="109">
        <f>IF(C10&lt;&gt;"",'CBL Score Standard'!$D66,IF(D10&lt;&gt;"",SUM('CBL Score Standard'!$D66:$E66),IF(E10&lt;&gt;"",SUM('CBL Score Standard'!$D66:$F66),IF(F10&lt;&gt;"",SUM('CBL Score Standard'!$D66:$G66),IF(G10&lt;&gt;"",SUM('CBL Score Standard'!$D66:$H66,0))))))</f>
        <v>2.8571428571428571E-2</v>
      </c>
      <c r="K10" s="338"/>
      <c r="L10" s="338"/>
      <c r="M10" s="104" t="s">
        <v>5</v>
      </c>
      <c r="N10" s="127" t="s">
        <v>144</v>
      </c>
      <c r="O10" s="43" t="s">
        <v>662</v>
      </c>
      <c r="P10" s="150"/>
      <c r="Q10" s="254" t="s">
        <v>659</v>
      </c>
      <c r="R10" s="254" t="s">
        <v>278</v>
      </c>
      <c r="S10" s="76" t="s">
        <v>272</v>
      </c>
      <c r="T10" s="519"/>
      <c r="U10" s="519"/>
      <c r="V10" s="519" t="s">
        <v>374</v>
      </c>
      <c r="W10" s="83" t="s">
        <v>377</v>
      </c>
      <c r="X10" s="83" t="s">
        <v>377</v>
      </c>
      <c r="Y10" s="46" t="s">
        <v>160</v>
      </c>
      <c r="Z10" s="259">
        <f t="shared" ca="1" si="0"/>
        <v>3.75</v>
      </c>
      <c r="AA10" s="260">
        <v>42767</v>
      </c>
      <c r="AB10" s="260">
        <f t="shared" ca="1" si="1"/>
        <v>44144</v>
      </c>
      <c r="AC10" s="260"/>
      <c r="AD10" s="260"/>
      <c r="AE10" s="258"/>
      <c r="AF10" s="258"/>
      <c r="AG10" s="258"/>
      <c r="AH10" s="258"/>
      <c r="AI10" s="258"/>
      <c r="AJ10" s="258"/>
    </row>
    <row r="11" spans="1:36" x14ac:dyDescent="0.3">
      <c r="A11" s="110" t="s">
        <v>56</v>
      </c>
      <c r="B11" s="99" t="s">
        <v>215</v>
      </c>
      <c r="C11" s="100"/>
      <c r="D11" s="100"/>
      <c r="E11" s="1002" t="s">
        <v>77</v>
      </c>
      <c r="F11" s="1002"/>
      <c r="G11" s="24"/>
      <c r="H11" s="109">
        <f>IF(C11&lt;&gt;"",'CBL Score Standard'!$D67,IF(D11&lt;&gt;"",SUM('CBL Score Standard'!$D67:$E67),IF(E11&lt;&gt;"",SUM('CBL Score Standard'!$D67:$F67),IF(F11&lt;&gt;"",SUM('CBL Score Standard'!$D67:$G67),IF(G11&lt;&gt;"",SUM('CBL Score Standard'!$D67:$H67,0))))))</f>
        <v>2.8571428571428571E-2</v>
      </c>
      <c r="K11" s="338"/>
      <c r="L11" s="338"/>
      <c r="M11" s="104" t="s">
        <v>5</v>
      </c>
      <c r="N11" s="36" t="s">
        <v>31</v>
      </c>
      <c r="O11" s="89" t="s">
        <v>175</v>
      </c>
      <c r="P11" s="150"/>
      <c r="Q11" s="152" t="s">
        <v>383</v>
      </c>
      <c r="R11" s="79" t="s">
        <v>176</v>
      </c>
      <c r="S11" s="76" t="s">
        <v>272</v>
      </c>
      <c r="T11" s="519"/>
      <c r="U11" s="999">
        <v>44029</v>
      </c>
      <c r="V11" s="519" t="s">
        <v>374</v>
      </c>
      <c r="W11" s="83" t="s">
        <v>377</v>
      </c>
      <c r="X11" s="83" t="s">
        <v>377</v>
      </c>
      <c r="Y11" s="44" t="s">
        <v>177</v>
      </c>
      <c r="Z11" s="259">
        <f t="shared" ca="1" si="0"/>
        <v>3.75</v>
      </c>
      <c r="AA11" s="260">
        <v>42767</v>
      </c>
      <c r="AB11" s="260">
        <f t="shared" ca="1" si="1"/>
        <v>44144</v>
      </c>
      <c r="AC11" s="260"/>
      <c r="AD11" s="260"/>
      <c r="AE11" s="258"/>
      <c r="AF11" s="258"/>
      <c r="AG11" s="258"/>
      <c r="AH11" s="258"/>
      <c r="AI11" s="258"/>
      <c r="AJ11" s="258"/>
    </row>
    <row r="12" spans="1:36" ht="27.6" x14ac:dyDescent="0.3">
      <c r="A12" s="110" t="s">
        <v>63</v>
      </c>
      <c r="B12" s="99" t="s">
        <v>236</v>
      </c>
      <c r="C12" s="100"/>
      <c r="D12" s="100"/>
      <c r="E12" s="100" t="s">
        <v>77</v>
      </c>
      <c r="F12" s="24"/>
      <c r="G12" s="24"/>
      <c r="H12" s="109">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76" t="s">
        <v>272</v>
      </c>
      <c r="T12" s="519" t="s">
        <v>72</v>
      </c>
      <c r="U12" s="519"/>
      <c r="V12" s="519" t="s">
        <v>374</v>
      </c>
      <c r="W12" s="83" t="s">
        <v>378</v>
      </c>
      <c r="X12" s="83"/>
      <c r="Y12" s="41"/>
      <c r="Z12" s="259">
        <f t="shared" si="0"/>
        <v>0</v>
      </c>
      <c r="AA12" s="260"/>
      <c r="AB12" s="260"/>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76" t="s">
        <v>272</v>
      </c>
      <c r="T13" s="519"/>
      <c r="U13" s="520">
        <v>43658</v>
      </c>
      <c r="V13" s="519" t="s">
        <v>374</v>
      </c>
      <c r="W13" s="83" t="s">
        <v>378</v>
      </c>
      <c r="X13" s="83"/>
      <c r="Y13" s="41" t="s">
        <v>169</v>
      </c>
      <c r="Z13" s="259">
        <f t="shared" ca="1" si="0"/>
        <v>3.75</v>
      </c>
      <c r="AA13" s="260">
        <v>42767</v>
      </c>
      <c r="AB13" s="260">
        <f t="shared" ca="1" si="1"/>
        <v>44144</v>
      </c>
      <c r="AC13" s="260"/>
      <c r="AD13" s="260"/>
      <c r="AE13" s="258"/>
      <c r="AF13" s="258"/>
      <c r="AG13" s="258"/>
      <c r="AH13" s="258"/>
      <c r="AI13" s="258"/>
      <c r="AJ13" s="258"/>
    </row>
    <row r="14" spans="1:36" ht="27.6" x14ac:dyDescent="0.3">
      <c r="A14" s="110" t="s">
        <v>55</v>
      </c>
      <c r="B14" s="99" t="s">
        <v>694</v>
      </c>
      <c r="C14" s="100"/>
      <c r="D14" s="100"/>
      <c r="E14" s="24"/>
      <c r="F14" s="24" t="s">
        <v>77</v>
      </c>
      <c r="G14" s="24"/>
      <c r="H14" s="109">
        <f>IF(C14&lt;&gt;"",'CBL Score Standard'!$D70,IF(D14&lt;&gt;"",SUM('CBL Score Standard'!$D70:$E70),IF(E14&lt;&gt;"",SUM('CBL Score Standard'!$D70:$F70),IF(F14&lt;&gt;"",SUM('CBL Score Standard'!$D70:$G70),IF(G14&lt;&gt;"",SUM('CBL Score Standard'!$D70:$H70,0))))))</f>
        <v>3.5562310030395138E-2</v>
      </c>
      <c r="K14" s="339"/>
      <c r="L14" s="339"/>
      <c r="M14" s="104" t="s">
        <v>5</v>
      </c>
      <c r="N14" s="36" t="s">
        <v>41</v>
      </c>
      <c r="O14" s="87" t="s">
        <v>450</v>
      </c>
      <c r="P14" s="153">
        <v>43627</v>
      </c>
      <c r="Q14" s="152" t="s">
        <v>381</v>
      </c>
      <c r="R14" s="79" t="s">
        <v>382</v>
      </c>
      <c r="S14" s="76" t="s">
        <v>272</v>
      </c>
      <c r="T14" s="519"/>
      <c r="U14" s="519"/>
      <c r="V14" s="519" t="s">
        <v>374</v>
      </c>
      <c r="W14" s="83" t="s">
        <v>377</v>
      </c>
      <c r="X14" s="83" t="s">
        <v>377</v>
      </c>
      <c r="Y14" s="41"/>
      <c r="Z14" s="259">
        <f t="shared" ca="1" si="0"/>
        <v>3.75</v>
      </c>
      <c r="AA14" s="260">
        <v>42767</v>
      </c>
      <c r="AB14" s="260">
        <f t="shared" ca="1" si="1"/>
        <v>44144</v>
      </c>
      <c r="AC14" s="260"/>
      <c r="AD14" s="260"/>
      <c r="AE14" s="258"/>
      <c r="AF14" s="258"/>
      <c r="AG14" s="258"/>
      <c r="AH14" s="258"/>
      <c r="AI14" s="258"/>
      <c r="AJ14" s="258"/>
    </row>
    <row r="15" spans="1:36" x14ac:dyDescent="0.3">
      <c r="A15" s="110" t="s">
        <v>55</v>
      </c>
      <c r="B15" s="99" t="s">
        <v>185</v>
      </c>
      <c r="C15" s="100"/>
      <c r="D15" s="24"/>
      <c r="E15" s="24"/>
      <c r="F15" s="24" t="s">
        <v>77</v>
      </c>
      <c r="G15" s="24"/>
      <c r="H15" s="109">
        <f>IF(C15&lt;&gt;"",'CBL Score Standard'!$D71,IF(D15&lt;&gt;"",SUM('CBL Score Standard'!$D71:$E71),IF(E15&lt;&gt;"",SUM('CBL Score Standard'!$D71:$F71),IF(F15&lt;&gt;"",SUM('CBL Score Standard'!$D71:$G71),IF(G15&lt;&gt;"",SUM('CBL Score Standard'!$D71:$H71,0))))))</f>
        <v>4.9848024316109421E-2</v>
      </c>
      <c r="K15" s="48"/>
      <c r="L15" s="48"/>
      <c r="M15" s="3"/>
      <c r="N15" s="94"/>
      <c r="O15" s="48"/>
      <c r="P15" s="48"/>
      <c r="Q15" s="48"/>
      <c r="R15" s="48"/>
      <c r="S15" s="80"/>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00"/>
      <c r="F16" s="100"/>
      <c r="G16" s="100"/>
      <c r="H16" s="109" t="b">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c r="F17" s="100" t="s">
        <v>77</v>
      </c>
      <c r="G17" s="100"/>
      <c r="H17" s="109">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c r="F18" s="100" t="s">
        <v>77</v>
      </c>
      <c r="G18" s="100"/>
      <c r="H18" s="109">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76" t="s">
        <v>272</v>
      </c>
      <c r="T19" s="521"/>
      <c r="U19" s="521"/>
      <c r="V19" s="521" t="s">
        <v>374</v>
      </c>
      <c r="W19" s="83" t="s">
        <v>377</v>
      </c>
      <c r="X19" s="83" t="s">
        <v>377</v>
      </c>
      <c r="Y19" s="44" t="s">
        <v>174</v>
      </c>
      <c r="Z19" s="259">
        <f t="shared" ref="Z19:Z35" ca="1" si="2">DATEDIF(AA19,AB19,"m")/12+DATEDIF(AC19,AD19,"m")/12+DATEDIF(AE19,AF19,"m")/12+DATEDIF(AG19,AH19,"m")/12+DATEDIF(AI19,AJ19,"m")/12</f>
        <v>3.75</v>
      </c>
      <c r="AA19" s="260">
        <v>42767</v>
      </c>
      <c r="AB19" s="260">
        <f t="shared" ref="AB19:AB26" ca="1" si="3">TODAY()</f>
        <v>44144</v>
      </c>
      <c r="AC19" s="260"/>
      <c r="AD19" s="260"/>
      <c r="AE19" s="258"/>
      <c r="AF19" s="258"/>
      <c r="AG19" s="258"/>
      <c r="AH19" s="258"/>
      <c r="AI19" s="258"/>
      <c r="AJ19" s="258"/>
    </row>
    <row r="20" spans="1:36" ht="27.6" x14ac:dyDescent="0.3">
      <c r="A20" s="110" t="s">
        <v>55</v>
      </c>
      <c r="B20" s="99" t="s">
        <v>202</v>
      </c>
      <c r="C20" s="100"/>
      <c r="D20" s="100"/>
      <c r="E20" s="100"/>
      <c r="F20" s="100"/>
      <c r="G20" s="100"/>
      <c r="H20" s="109" t="b">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76" t="s">
        <v>272</v>
      </c>
      <c r="T20" s="521"/>
      <c r="U20" s="521"/>
      <c r="V20" s="521" t="s">
        <v>374</v>
      </c>
      <c r="W20" s="83" t="s">
        <v>377</v>
      </c>
      <c r="X20" s="83" t="s">
        <v>377</v>
      </c>
      <c r="Y20" s="44" t="s">
        <v>181</v>
      </c>
      <c r="Z20" s="259">
        <f t="shared" ca="1" si="2"/>
        <v>3.75</v>
      </c>
      <c r="AA20" s="260">
        <v>42767</v>
      </c>
      <c r="AB20" s="260">
        <f t="shared" ca="1" si="3"/>
        <v>44144</v>
      </c>
      <c r="AC20" s="260"/>
      <c r="AD20" s="260"/>
      <c r="AE20" s="258"/>
      <c r="AF20" s="258"/>
      <c r="AG20" s="258"/>
      <c r="AH20" s="258"/>
      <c r="AI20" s="258"/>
      <c r="AJ20" s="258"/>
    </row>
    <row r="21" spans="1:36" x14ac:dyDescent="0.3">
      <c r="A21" s="110" t="s">
        <v>55</v>
      </c>
      <c r="B21" s="99" t="s">
        <v>664</v>
      </c>
      <c r="C21" s="100"/>
      <c r="D21" s="100"/>
      <c r="E21" s="24"/>
      <c r="F21" s="24" t="s">
        <v>77</v>
      </c>
      <c r="G21" s="24"/>
      <c r="H21" s="109">
        <f>IF(C21&lt;&gt;"",'CBL Score Standard'!$D77,IF(D21&lt;&gt;"",SUM('CBL Score Standard'!$D77:$E77),IF(E21&lt;&gt;"",SUM('CBL Score Standard'!$D77:$F77),IF(F21&lt;&gt;"",SUM('CBL Score Standard'!$D77:$G77),IF(G21&lt;&gt;"",SUM('CBL Score Standard'!$D77:$H77,0))))))</f>
        <v>4.9848024316109421E-2</v>
      </c>
      <c r="K21" s="338"/>
      <c r="L21" s="338"/>
      <c r="M21" s="104" t="s">
        <v>6</v>
      </c>
      <c r="N21" s="36" t="s">
        <v>56</v>
      </c>
      <c r="O21" s="87" t="s">
        <v>182</v>
      </c>
      <c r="P21" s="153">
        <v>43609</v>
      </c>
      <c r="Q21" s="152" t="s">
        <v>172</v>
      </c>
      <c r="R21" s="79" t="s">
        <v>183</v>
      </c>
      <c r="S21" s="76" t="s">
        <v>272</v>
      </c>
      <c r="T21" s="521"/>
      <c r="U21" s="521"/>
      <c r="V21" s="521" t="s">
        <v>374</v>
      </c>
      <c r="W21" s="83" t="s">
        <v>377</v>
      </c>
      <c r="X21" s="83" t="s">
        <v>377</v>
      </c>
      <c r="Y21" s="46" t="s">
        <v>184</v>
      </c>
      <c r="Z21" s="259">
        <f t="shared" ca="1" si="2"/>
        <v>3.4166666666666665</v>
      </c>
      <c r="AA21" s="260">
        <v>42879</v>
      </c>
      <c r="AB21" s="260">
        <f t="shared" ca="1" si="3"/>
        <v>44144</v>
      </c>
      <c r="AC21" s="260"/>
      <c r="AD21" s="260"/>
      <c r="AE21" s="258"/>
      <c r="AF21" s="258"/>
      <c r="AG21" s="258"/>
      <c r="AH21" s="258"/>
      <c r="AI21" s="258"/>
      <c r="AJ21" s="258"/>
    </row>
    <row r="22" spans="1:36" ht="27.6" x14ac:dyDescent="0.3">
      <c r="A22" s="110" t="s">
        <v>55</v>
      </c>
      <c r="B22" s="99" t="s">
        <v>448</v>
      </c>
      <c r="C22" s="100"/>
      <c r="D22" s="100"/>
      <c r="E22" s="24"/>
      <c r="F22" s="24" t="s">
        <v>77</v>
      </c>
      <c r="G22" s="24"/>
      <c r="H22" s="109">
        <f>IF(C22&lt;&gt;"",'CBL Score Standard'!$D78,IF(D22&lt;&gt;"",SUM('CBL Score Standard'!$D78:$E78),IF(E22&lt;&gt;"",SUM('CBL Score Standard'!$D78:$F78),IF(F22&lt;&gt;"",SUM('CBL Score Standard'!$D78:$G78),IF(G22&lt;&gt;"",SUM('CBL Score Standard'!$D78:$H78,0))))))</f>
        <v>4.9848024316109421E-2</v>
      </c>
      <c r="K22" s="338"/>
      <c r="L22" s="338"/>
      <c r="M22" s="104" t="s">
        <v>6</v>
      </c>
      <c r="N22" s="36" t="s">
        <v>144</v>
      </c>
      <c r="O22" s="87" t="s">
        <v>187</v>
      </c>
      <c r="P22" s="150"/>
      <c r="Q22" s="152" t="s">
        <v>153</v>
      </c>
      <c r="R22" s="79" t="s">
        <v>156</v>
      </c>
      <c r="S22" s="76" t="s">
        <v>272</v>
      </c>
      <c r="T22" s="521"/>
      <c r="U22" s="521"/>
      <c r="V22" s="521" t="s">
        <v>374</v>
      </c>
      <c r="W22" s="83" t="s">
        <v>377</v>
      </c>
      <c r="X22" s="83" t="s">
        <v>377</v>
      </c>
      <c r="Y22" s="44" t="s">
        <v>157</v>
      </c>
      <c r="Z22" s="259">
        <f t="shared" ca="1" si="2"/>
        <v>3.75</v>
      </c>
      <c r="AA22" s="260">
        <v>42767</v>
      </c>
      <c r="AB22" s="260">
        <f t="shared" ca="1" si="3"/>
        <v>44144</v>
      </c>
      <c r="AC22" s="260"/>
      <c r="AD22" s="260"/>
      <c r="AE22" s="258"/>
      <c r="AF22" s="258"/>
      <c r="AG22" s="258"/>
      <c r="AH22" s="258"/>
      <c r="AI22" s="258"/>
      <c r="AJ22" s="258"/>
    </row>
    <row r="23" spans="1:36" ht="12.75" customHeight="1" x14ac:dyDescent="0.3">
      <c r="A23" s="110" t="s">
        <v>55</v>
      </c>
      <c r="B23" s="99" t="s">
        <v>665</v>
      </c>
      <c r="C23" s="100"/>
      <c r="D23" s="100"/>
      <c r="E23" s="24"/>
      <c r="F23" s="24" t="s">
        <v>77</v>
      </c>
      <c r="G23" s="24"/>
      <c r="H23" s="109">
        <f>IF(C23&lt;&gt;"",'CBL Score Standard'!$D79,IF(D23&lt;&gt;"",SUM('CBL Score Standard'!$D79:$E79),IF(E23&lt;&gt;"",SUM('CBL Score Standard'!$D79:$F79),IF(F23&lt;&gt;"",SUM('CBL Score Standard'!$D79:$G79),IF(G23&lt;&gt;"",SUM('CBL Score Standard'!$D79:$H79,0))))))</f>
        <v>4.9848024316109421E-2</v>
      </c>
      <c r="K23" s="338"/>
      <c r="L23" s="338"/>
      <c r="M23" s="104" t="s">
        <v>6</v>
      </c>
      <c r="N23" s="36" t="s">
        <v>144</v>
      </c>
      <c r="O23" s="87" t="s">
        <v>188</v>
      </c>
      <c r="P23" s="150"/>
      <c r="Q23" s="152" t="s">
        <v>155</v>
      </c>
      <c r="R23" s="79" t="s">
        <v>158</v>
      </c>
      <c r="S23" s="76" t="s">
        <v>272</v>
      </c>
      <c r="T23" s="521"/>
      <c r="U23" s="521"/>
      <c r="V23" s="521" t="s">
        <v>374</v>
      </c>
      <c r="W23" s="83" t="s">
        <v>377</v>
      </c>
      <c r="X23" s="83" t="s">
        <v>377</v>
      </c>
      <c r="Y23" s="41" t="s">
        <v>159</v>
      </c>
      <c r="Z23" s="259">
        <f t="shared" ca="1" si="2"/>
        <v>3.75</v>
      </c>
      <c r="AA23" s="260">
        <v>42767</v>
      </c>
      <c r="AB23" s="260">
        <f t="shared" ca="1" si="3"/>
        <v>44144</v>
      </c>
      <c r="AC23" s="260"/>
      <c r="AD23" s="260"/>
      <c r="AE23" s="258"/>
      <c r="AF23" s="258"/>
      <c r="AG23" s="258"/>
      <c r="AH23" s="258"/>
      <c r="AI23" s="258"/>
      <c r="AJ23" s="258"/>
    </row>
    <row r="24" spans="1:36" ht="12.75" customHeight="1" x14ac:dyDescent="0.3">
      <c r="A24" s="110" t="s">
        <v>55</v>
      </c>
      <c r="B24" s="99" t="s">
        <v>238</v>
      </c>
      <c r="C24" s="100"/>
      <c r="D24" s="100"/>
      <c r="E24" s="100" t="s">
        <v>77</v>
      </c>
      <c r="F24" s="24"/>
      <c r="G24" s="24"/>
      <c r="H24" s="109">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76" t="s">
        <v>272</v>
      </c>
      <c r="T24" s="521"/>
      <c r="U24" s="521"/>
      <c r="V24" s="521" t="s">
        <v>374</v>
      </c>
      <c r="W24" s="83" t="s">
        <v>377</v>
      </c>
      <c r="X24" s="83" t="s">
        <v>377</v>
      </c>
      <c r="Y24" s="46" t="s">
        <v>160</v>
      </c>
      <c r="Z24" s="259">
        <f t="shared" ca="1" si="2"/>
        <v>3.75</v>
      </c>
      <c r="AA24" s="260">
        <v>42767</v>
      </c>
      <c r="AB24" s="260">
        <f t="shared" ca="1" si="3"/>
        <v>44144</v>
      </c>
      <c r="AC24" s="260"/>
      <c r="AD24" s="260"/>
      <c r="AE24" s="258"/>
      <c r="AF24" s="258"/>
      <c r="AG24" s="258"/>
      <c r="AH24" s="258"/>
      <c r="AI24" s="258"/>
      <c r="AJ24" s="258"/>
    </row>
    <row r="25" spans="1:36" x14ac:dyDescent="0.3">
      <c r="A25" s="110" t="s">
        <v>55</v>
      </c>
      <c r="B25" s="99" t="s">
        <v>515</v>
      </c>
      <c r="C25" s="100"/>
      <c r="D25" s="100"/>
      <c r="E25" s="1002" t="s">
        <v>77</v>
      </c>
      <c r="F25" s="1002"/>
      <c r="G25" s="24"/>
      <c r="H25" s="109">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76" t="s">
        <v>272</v>
      </c>
      <c r="T25" s="521"/>
      <c r="U25" s="521"/>
      <c r="V25" s="521" t="s">
        <v>374</v>
      </c>
      <c r="W25" s="83" t="s">
        <v>377</v>
      </c>
      <c r="X25" s="83" t="s">
        <v>377</v>
      </c>
      <c r="Y25" s="46" t="s">
        <v>163</v>
      </c>
      <c r="Z25" s="259">
        <f t="shared" ca="1" si="2"/>
        <v>3.75</v>
      </c>
      <c r="AA25" s="260">
        <v>42767</v>
      </c>
      <c r="AB25" s="260">
        <f t="shared" ca="1" si="3"/>
        <v>44144</v>
      </c>
      <c r="AC25" s="260"/>
      <c r="AD25" s="260"/>
      <c r="AE25" s="258"/>
      <c r="AF25" s="258"/>
      <c r="AG25" s="258"/>
      <c r="AH25" s="258"/>
      <c r="AI25" s="258"/>
      <c r="AJ25" s="258"/>
    </row>
    <row r="26" spans="1:36" ht="27.6"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76" t="s">
        <v>272</v>
      </c>
      <c r="T26" s="521"/>
      <c r="U26" s="521"/>
      <c r="V26" s="521" t="s">
        <v>374</v>
      </c>
      <c r="W26" s="83" t="s">
        <v>377</v>
      </c>
      <c r="X26" s="83" t="s">
        <v>377</v>
      </c>
      <c r="Y26" s="46" t="s">
        <v>166</v>
      </c>
      <c r="Z26" s="259">
        <f t="shared" ca="1" si="2"/>
        <v>3.75</v>
      </c>
      <c r="AA26" s="260">
        <v>42767</v>
      </c>
      <c r="AB26" s="260">
        <f t="shared" ca="1" si="3"/>
        <v>44144</v>
      </c>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76" t="s">
        <v>272</v>
      </c>
      <c r="T27" s="521"/>
      <c r="U27" s="521"/>
      <c r="V27" s="521" t="s">
        <v>719</v>
      </c>
      <c r="W27" s="83" t="s">
        <v>378</v>
      </c>
      <c r="X27" s="83"/>
      <c r="Y27" s="46" t="s">
        <v>193</v>
      </c>
      <c r="Z27" s="259">
        <f t="shared" si="2"/>
        <v>0</v>
      </c>
      <c r="AA27" s="260"/>
      <c r="AB27" s="260"/>
      <c r="AC27" s="260"/>
      <c r="AD27" s="260"/>
      <c r="AE27" s="258"/>
      <c r="AF27" s="258"/>
      <c r="AG27" s="258"/>
      <c r="AH27" s="258"/>
      <c r="AI27" s="258"/>
      <c r="AJ27" s="258"/>
    </row>
    <row r="28" spans="1:36" ht="41.4" x14ac:dyDescent="0.3">
      <c r="A28" s="110" t="s">
        <v>59</v>
      </c>
      <c r="B28" s="99" t="s">
        <v>684</v>
      </c>
      <c r="C28" s="100"/>
      <c r="D28" s="100"/>
      <c r="E28" s="129"/>
      <c r="F28" s="24" t="s">
        <v>77</v>
      </c>
      <c r="G28" s="24"/>
      <c r="H28" s="109">
        <f>IF(C28&lt;&gt;"",'CBL Score Standard'!$D84,IF(D28&lt;&gt;"",SUM('CBL Score Standard'!$D84:$E84),IF(E28&lt;&gt;"",SUM('CBL Score Standard'!$D84:$F84),IF(F28&lt;&gt;"",SUM('CBL Score Standard'!$D84:$G84),IF(G28&lt;&gt;"",SUM('CBL Score Standard'!$D84:$H84,0))))))</f>
        <v>4.9848024316109421E-2</v>
      </c>
      <c r="K28" s="338"/>
      <c r="L28" s="338"/>
      <c r="M28" s="104" t="s">
        <v>6</v>
      </c>
      <c r="N28" s="36" t="s">
        <v>55</v>
      </c>
      <c r="O28" s="87" t="s">
        <v>194</v>
      </c>
      <c r="P28" s="153">
        <v>43544</v>
      </c>
      <c r="Q28" s="254" t="s">
        <v>649</v>
      </c>
      <c r="R28" s="254" t="s">
        <v>650</v>
      </c>
      <c r="S28" s="76" t="s">
        <v>272</v>
      </c>
      <c r="T28" s="521"/>
      <c r="U28" s="521"/>
      <c r="V28" s="521" t="s">
        <v>374</v>
      </c>
      <c r="W28" s="83" t="s">
        <v>377</v>
      </c>
      <c r="X28" s="83" t="s">
        <v>377</v>
      </c>
      <c r="Y28" s="46" t="s">
        <v>195</v>
      </c>
      <c r="Z28" s="259">
        <f t="shared" ca="1" si="2"/>
        <v>3.4166666666666665</v>
      </c>
      <c r="AA28" s="260">
        <v>42887</v>
      </c>
      <c r="AB28" s="260">
        <f t="shared" ref="AB28:AB29" ca="1" si="4">TODAY()</f>
        <v>44144</v>
      </c>
      <c r="AC28" s="260"/>
      <c r="AD28" s="260"/>
      <c r="AE28" s="258"/>
      <c r="AF28" s="258"/>
      <c r="AG28" s="258"/>
      <c r="AH28" s="258"/>
      <c r="AI28" s="258"/>
      <c r="AJ28" s="258"/>
    </row>
    <row r="29" spans="1:36" ht="27.6" x14ac:dyDescent="0.3">
      <c r="A29" s="110" t="s">
        <v>59</v>
      </c>
      <c r="B29" s="99" t="s">
        <v>683</v>
      </c>
      <c r="C29" s="100"/>
      <c r="D29" s="100"/>
      <c r="E29" s="129"/>
      <c r="F29" s="24" t="s">
        <v>77</v>
      </c>
      <c r="G29" s="24"/>
      <c r="H29" s="109">
        <f>IF(C29&lt;&gt;"",'CBL Score Standard'!$D85,IF(D29&lt;&gt;"",SUM('CBL Score Standard'!$D85:$E85),IF(E29&lt;&gt;"",SUM('CBL Score Standard'!$D85:$F85),IF(F29&lt;&gt;"",SUM('CBL Score Standard'!$D85:$G85),IF(G29&lt;&gt;"",SUM('CBL Score Standard'!$D85:$H85,0))))))</f>
        <v>4.9848024316109421E-2</v>
      </c>
      <c r="K29" s="338"/>
      <c r="L29" s="338"/>
      <c r="M29" s="104" t="s">
        <v>6</v>
      </c>
      <c r="N29" s="36" t="s">
        <v>55</v>
      </c>
      <c r="O29" s="87" t="s">
        <v>196</v>
      </c>
      <c r="P29" s="149" t="s">
        <v>145</v>
      </c>
      <c r="Q29" s="254" t="s">
        <v>651</v>
      </c>
      <c r="R29" s="254" t="s">
        <v>652</v>
      </c>
      <c r="S29" s="76" t="s">
        <v>272</v>
      </c>
      <c r="T29" s="521"/>
      <c r="U29" s="521"/>
      <c r="V29" s="521" t="s">
        <v>374</v>
      </c>
      <c r="W29" s="83" t="s">
        <v>377</v>
      </c>
      <c r="X29" s="83" t="s">
        <v>377</v>
      </c>
      <c r="Y29" s="46" t="s">
        <v>197</v>
      </c>
      <c r="Z29" s="259">
        <f t="shared" ca="1" si="2"/>
        <v>3.75</v>
      </c>
      <c r="AA29" s="260">
        <v>42767</v>
      </c>
      <c r="AB29" s="260">
        <f t="shared" ca="1" si="4"/>
        <v>44144</v>
      </c>
      <c r="AC29" s="260"/>
      <c r="AD29" s="260"/>
      <c r="AE29" s="258"/>
      <c r="AF29" s="258"/>
      <c r="AG29" s="258"/>
      <c r="AH29" s="258"/>
      <c r="AI29" s="258"/>
      <c r="AJ29" s="258"/>
    </row>
    <row r="30" spans="1:36" ht="27.6" x14ac:dyDescent="0.3">
      <c r="A30" s="110" t="s">
        <v>149</v>
      </c>
      <c r="B30" s="99" t="s">
        <v>149</v>
      </c>
      <c r="C30" s="24"/>
      <c r="D30" s="24"/>
      <c r="E30" s="24"/>
      <c r="F30" s="24" t="s">
        <v>77</v>
      </c>
      <c r="G30" s="24"/>
      <c r="H30" s="109">
        <f>IF(C30&lt;&gt;"",'CBL Score Standard'!$D86,IF(D30&lt;&gt;"",SUM('CBL Score Standard'!$D86:$E86),IF(E30&lt;&gt;"",SUM('CBL Score Standard'!$D86:$F86),IF(F30&lt;&gt;"",SUM('CBL Score Standard'!$D86:$G86),IF(G30&lt;&gt;"",SUM('CBL Score Standard'!$D86:$H86,0))))))</f>
        <v>0.18837616284424796</v>
      </c>
      <c r="K30" s="338"/>
      <c r="L30" s="338"/>
      <c r="M30" s="104" t="s">
        <v>6</v>
      </c>
      <c r="N30" s="36" t="s">
        <v>55</v>
      </c>
      <c r="O30" s="87" t="s">
        <v>198</v>
      </c>
      <c r="P30" s="151"/>
      <c r="Q30" s="152" t="s">
        <v>199</v>
      </c>
      <c r="R30" s="79" t="s">
        <v>200</v>
      </c>
      <c r="S30" s="76" t="s">
        <v>272</v>
      </c>
      <c r="T30" s="521"/>
      <c r="U30" s="521"/>
      <c r="V30" s="521" t="s">
        <v>719</v>
      </c>
      <c r="W30" s="83" t="s">
        <v>378</v>
      </c>
      <c r="X30" s="83"/>
      <c r="Y30" s="49" t="s">
        <v>201</v>
      </c>
      <c r="Z30" s="259">
        <f t="shared" si="2"/>
        <v>0</v>
      </c>
      <c r="AA30" s="260"/>
      <c r="AB30" s="260"/>
      <c r="AC30" s="260"/>
      <c r="AD30" s="260"/>
      <c r="AE30" s="258"/>
      <c r="AF30" s="258"/>
      <c r="AG30" s="258"/>
      <c r="AH30" s="258"/>
      <c r="AI30" s="258"/>
      <c r="AJ30" s="258"/>
    </row>
    <row r="31" spans="1:36" ht="27.6"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76" t="s">
        <v>272</v>
      </c>
      <c r="T31" s="521"/>
      <c r="U31" s="521"/>
      <c r="V31" s="521" t="s">
        <v>719</v>
      </c>
      <c r="W31" s="83" t="s">
        <v>378</v>
      </c>
      <c r="X31" s="83"/>
      <c r="Y31" s="49" t="s">
        <v>203</v>
      </c>
      <c r="Z31" s="259">
        <f t="shared" si="2"/>
        <v>0</v>
      </c>
      <c r="AA31" s="260"/>
      <c r="AB31" s="260"/>
      <c r="AC31" s="260"/>
      <c r="AD31" s="260"/>
      <c r="AE31" s="258"/>
      <c r="AF31" s="258"/>
      <c r="AG31" s="258"/>
      <c r="AH31" s="258"/>
      <c r="AI31" s="258"/>
      <c r="AJ31" s="258"/>
    </row>
    <row r="32" spans="1:36" ht="41.4" x14ac:dyDescent="0.3">
      <c r="A32" s="110" t="s">
        <v>31</v>
      </c>
      <c r="B32" s="99" t="s">
        <v>660</v>
      </c>
      <c r="C32" s="24"/>
      <c r="D32" s="24"/>
      <c r="E32" s="24"/>
      <c r="F32" s="24" t="s">
        <v>77</v>
      </c>
      <c r="G32" s="24"/>
      <c r="H32" s="109">
        <f>IF(C32&lt;&gt;"",'CBL Score Standard'!$D88,IF(D32&lt;&gt;"",SUM('CBL Score Standard'!$D88:$E88),IF(E32&lt;&gt;"",SUM('CBL Score Standard'!$D88:$F88),IF(F32&lt;&gt;"",SUM('CBL Score Standard'!$D88:$G88),IF(G32&lt;&gt;"",SUM('CBL Score Standard'!$D88:$H88,0))))))</f>
        <v>0.18837616284424796</v>
      </c>
      <c r="K32" s="338"/>
      <c r="L32" s="338"/>
      <c r="M32" s="104" t="s">
        <v>6</v>
      </c>
      <c r="N32" s="36" t="s">
        <v>56</v>
      </c>
      <c r="O32" s="87" t="s">
        <v>427</v>
      </c>
      <c r="P32" s="153">
        <v>43613</v>
      </c>
      <c r="Q32" s="152" t="s">
        <v>167</v>
      </c>
      <c r="R32" s="79" t="s">
        <v>204</v>
      </c>
      <c r="S32" s="166" t="s">
        <v>272</v>
      </c>
      <c r="T32" s="522" t="s">
        <v>72</v>
      </c>
      <c r="U32" s="521"/>
      <c r="V32" s="521" t="s">
        <v>374</v>
      </c>
      <c r="W32" s="83" t="s">
        <v>378</v>
      </c>
      <c r="X32" s="83"/>
      <c r="Y32" s="46" t="s">
        <v>205</v>
      </c>
      <c r="Z32" s="259">
        <f t="shared" si="2"/>
        <v>1</v>
      </c>
      <c r="AA32" s="260">
        <v>43261</v>
      </c>
      <c r="AB32" s="260">
        <v>43626</v>
      </c>
      <c r="AC32" s="260"/>
      <c r="AD32" s="260"/>
      <c r="AE32" s="258"/>
      <c r="AF32" s="258"/>
      <c r="AG32" s="258"/>
      <c r="AH32" s="258"/>
      <c r="AI32" s="258"/>
      <c r="AJ32" s="258"/>
    </row>
    <row r="33" spans="1:36" ht="27.6" x14ac:dyDescent="0.3">
      <c r="A33" s="110" t="s">
        <v>31</v>
      </c>
      <c r="B33" s="99" t="s">
        <v>175</v>
      </c>
      <c r="C33" s="100"/>
      <c r="D33" s="24"/>
      <c r="E33" s="24"/>
      <c r="F33" s="24" t="s">
        <v>77</v>
      </c>
      <c r="G33" s="24"/>
      <c r="H33" s="109">
        <f>IF(C33&lt;&gt;"",'CBL Score Standard'!$D89,IF(D33&lt;&gt;"",SUM('CBL Score Standard'!$D89:$E89),IF(E33&lt;&gt;"",SUM('CBL Score Standard'!$D89:$F89),IF(F33&lt;&gt;"",SUM('CBL Score Standard'!$D89:$G89),IF(G33&lt;&gt;"",SUM('CBL Score Standard'!$D89:$H89,0))))))</f>
        <v>0.18837616284424796</v>
      </c>
      <c r="K33" s="338"/>
      <c r="L33" s="338"/>
      <c r="M33" s="104" t="s">
        <v>6</v>
      </c>
      <c r="N33" s="36" t="s">
        <v>0</v>
      </c>
      <c r="O33" s="87" t="s">
        <v>426</v>
      </c>
      <c r="P33" s="152" t="s">
        <v>145</v>
      </c>
      <c r="Q33" s="152" t="s">
        <v>206</v>
      </c>
      <c r="R33" s="79" t="s">
        <v>206</v>
      </c>
      <c r="S33" s="76" t="s">
        <v>272</v>
      </c>
      <c r="T33" s="521" t="s">
        <v>72</v>
      </c>
      <c r="U33" s="521"/>
      <c r="V33" s="521" t="s">
        <v>374</v>
      </c>
      <c r="W33" s="83"/>
      <c r="X33" s="83"/>
      <c r="Y33" s="41"/>
      <c r="Z33" s="259">
        <f t="shared" si="2"/>
        <v>0</v>
      </c>
      <c r="AA33" s="260"/>
      <c r="AB33" s="260"/>
      <c r="AC33" s="260"/>
      <c r="AD33" s="260"/>
      <c r="AE33" s="258"/>
      <c r="AF33" s="258"/>
      <c r="AG33" s="258"/>
      <c r="AH33" s="258"/>
      <c r="AI33" s="258"/>
      <c r="AJ33" s="258"/>
    </row>
    <row r="34" spans="1:36" ht="41.4" x14ac:dyDescent="0.3">
      <c r="A34" s="110" t="s">
        <v>46</v>
      </c>
      <c r="B34" s="99" t="s">
        <v>171</v>
      </c>
      <c r="C34" s="100"/>
      <c r="D34" s="24"/>
      <c r="E34" s="24"/>
      <c r="F34" s="24" t="s">
        <v>77</v>
      </c>
      <c r="G34" s="24"/>
      <c r="H34" s="109">
        <f>IF(C34&lt;&gt;"",'CBL Score Standard'!$D90,IF(D34&lt;&gt;"",SUM('CBL Score Standard'!$D90:$E90),IF(E34&lt;&gt;"",SUM('CBL Score Standard'!$D90:$F90),IF(F34&lt;&gt;"",SUM('CBL Score Standard'!$D90:$G90),IF(G34&lt;&gt;"",SUM('CBL Score Standard'!$D90:$H90,0))))))</f>
        <v>9.7467071935157037E-2</v>
      </c>
      <c r="K34" s="338"/>
      <c r="L34" s="338"/>
      <c r="M34" s="104" t="s">
        <v>6</v>
      </c>
      <c r="N34" s="36" t="s">
        <v>53</v>
      </c>
      <c r="O34" s="90" t="s">
        <v>371</v>
      </c>
      <c r="P34" s="152" t="s">
        <v>145</v>
      </c>
      <c r="Q34" s="152" t="s">
        <v>164</v>
      </c>
      <c r="R34" s="79" t="s">
        <v>207</v>
      </c>
      <c r="S34" s="76" t="s">
        <v>272</v>
      </c>
      <c r="T34" s="521" t="s">
        <v>72</v>
      </c>
      <c r="U34" s="521"/>
      <c r="V34" s="521" t="s">
        <v>374</v>
      </c>
      <c r="W34" s="83"/>
      <c r="X34" s="83"/>
      <c r="Y34" s="49" t="s">
        <v>208</v>
      </c>
      <c r="Z34" s="259">
        <f t="shared" si="2"/>
        <v>0</v>
      </c>
      <c r="AA34" s="260"/>
      <c r="AB34" s="260"/>
      <c r="AC34" s="260"/>
      <c r="AD34" s="260"/>
      <c r="AE34" s="258"/>
      <c r="AF34" s="258"/>
      <c r="AG34" s="258"/>
      <c r="AH34" s="258"/>
      <c r="AI34" s="258"/>
      <c r="AJ34" s="258"/>
    </row>
    <row r="35" spans="1:36"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76" t="s">
        <v>272</v>
      </c>
      <c r="T35" s="521"/>
      <c r="U35" s="521"/>
      <c r="V35" s="521" t="s">
        <v>374</v>
      </c>
      <c r="W35" s="83" t="s">
        <v>377</v>
      </c>
      <c r="X35" s="83" t="s">
        <v>377</v>
      </c>
      <c r="Y35" s="46"/>
      <c r="Z35" s="259">
        <f t="shared" si="2"/>
        <v>1</v>
      </c>
      <c r="AA35" s="260">
        <v>43261</v>
      </c>
      <c r="AB35" s="260">
        <v>43626</v>
      </c>
      <c r="AC35" s="260"/>
      <c r="AD35" s="260"/>
      <c r="AE35" s="258"/>
      <c r="AF35" s="258"/>
      <c r="AG35" s="258"/>
      <c r="AH35" s="258"/>
      <c r="AI35" s="258"/>
      <c r="AJ35" s="258"/>
    </row>
    <row r="36" spans="1:36" x14ac:dyDescent="0.3">
      <c r="A36" s="110" t="s">
        <v>54</v>
      </c>
      <c r="B36" s="99" t="s">
        <v>425</v>
      </c>
      <c r="C36" s="24"/>
      <c r="D36" s="24"/>
      <c r="E36" s="1002" t="s">
        <v>77</v>
      </c>
      <c r="F36" s="1002"/>
      <c r="G36" s="24"/>
      <c r="H36" s="109">
        <f>IF(C36&lt;&gt;"",'CBL Score Standard'!$D92,IF(D36&lt;&gt;"",SUM('CBL Score Standard'!$D92:$E92),IF(E36&lt;&gt;"",SUM('CBL Score Standard'!$D92:$F92),IF(F36&lt;&gt;"",SUM('CBL Score Standard'!$D92:$G92),IF(G36&lt;&gt;"",SUM('CBL Score Standard'!$D92:$H92,0))))))</f>
        <v>0.16709956709956711</v>
      </c>
      <c r="K36" s="3"/>
      <c r="L36" s="3"/>
      <c r="M36" s="3"/>
      <c r="N36" s="92"/>
      <c r="O36" s="3"/>
      <c r="P36" s="3"/>
      <c r="Q36" s="3"/>
      <c r="R36" s="3"/>
      <c r="S36" s="78"/>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c r="F37" s="24" t="s">
        <v>77</v>
      </c>
      <c r="G37" s="24"/>
      <c r="H37" s="109">
        <f>IF(C37&lt;&gt;"",'CBL Score Standard'!$D93,IF(D37&lt;&gt;"",SUM('CBL Score Standard'!$D93:$E93),IF(E37&lt;&gt;"",SUM('CBL Score Standard'!$D93:$F93),IF(F37&lt;&gt;"",SUM('CBL Score Standard'!$D93:$G93),IF(G37&lt;&gt;"",SUM('CBL Score Standard'!$D93:$H93,0))))))</f>
        <v>9.7467071935157037E-2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t="s">
        <v>77</v>
      </c>
      <c r="E38" s="24"/>
      <c r="F38" s="24"/>
      <c r="G38" s="24"/>
      <c r="H38" s="109">
        <f>IF(C38&lt;&gt;"",'CBL Score Standard'!$D94,IF(D38&lt;&gt;"",SUM('CBL Score Standard'!$D94:$E94),IF(E38&lt;&gt;"",SUM('CBL Score Standard'!$D94:$F94),IF(F38&lt;&gt;"",SUM('CBL Score Standard'!$D94:$G94),IF(G38&lt;&gt;"",SUM('CBL Score Standard'!$D94:$H94,0))))))</f>
        <v>0</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002" t="s">
        <v>77</v>
      </c>
      <c r="F39" s="1002"/>
      <c r="G39" s="24"/>
      <c r="H39" s="109">
        <f>IF(C39&lt;&gt;"",'CBL Score Standard'!$D95,IF(D39&lt;&gt;"",SUM('CBL Score Standard'!$D95:$E95),IF(E39&lt;&gt;"",SUM('CBL Score Standard'!$D95:$F95),IF(F39&lt;&gt;"",SUM('CBL Score Standard'!$D95:$G95),IF(G39&lt;&gt;"",SUM('CBL Score Standard'!$D95:$H95,0))))))</f>
        <v>3.8095238095238092E-2</v>
      </c>
      <c r="K39" s="1197"/>
      <c r="L39" s="1197"/>
      <c r="M39" s="1183"/>
      <c r="N39" s="1190"/>
      <c r="O39" s="1185"/>
      <c r="P39" s="148" t="s">
        <v>141</v>
      </c>
      <c r="Q39" s="144"/>
      <c r="R39" s="144"/>
      <c r="S39" s="1210"/>
      <c r="T39" s="1191"/>
      <c r="U39" s="1191"/>
      <c r="V39" s="119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002" t="s">
        <v>77</v>
      </c>
      <c r="F40" s="1002"/>
      <c r="G40" s="24"/>
      <c r="H40" s="109">
        <f>IF(C40&lt;&gt;"",'CBL Score Standard'!$D96,IF(D40&lt;&gt;"",SUM('CBL Score Standard'!$D96:$E96),IF(E40&lt;&gt;"",SUM('CBL Score Standard'!$D96:$F96),IF(F40&lt;&gt;"",SUM('CBL Score Standard'!$D96:$G96),IF(G40&lt;&gt;"",SUM('CBL Score Standard'!$D96:$H96,0))))))</f>
        <v>1.4285714285714285E-2</v>
      </c>
      <c r="K40" s="337" t="s">
        <v>142</v>
      </c>
      <c r="L40" s="337" t="s">
        <v>143</v>
      </c>
      <c r="M40" s="104" t="s">
        <v>7</v>
      </c>
      <c r="N40" s="36" t="s">
        <v>56</v>
      </c>
      <c r="O40" s="87" t="s">
        <v>663</v>
      </c>
      <c r="P40" s="149" t="s">
        <v>145</v>
      </c>
      <c r="Q40" s="152" t="s">
        <v>212</v>
      </c>
      <c r="R40" s="79" t="s">
        <v>213</v>
      </c>
      <c r="S40" s="76" t="s">
        <v>272</v>
      </c>
      <c r="T40" s="523"/>
      <c r="U40" s="523"/>
      <c r="V40" s="523" t="s">
        <v>374</v>
      </c>
      <c r="W40" s="83" t="s">
        <v>377</v>
      </c>
      <c r="X40" s="83" t="s">
        <v>377</v>
      </c>
      <c r="Y40" s="46" t="s">
        <v>214</v>
      </c>
      <c r="Z40" s="259">
        <f t="shared" ref="Z40:Z55" ca="1" si="5">DATEDIF(AA40,AB40,"m")/12+DATEDIF(AC40,AD40,"m")/12+DATEDIF(AE40,AF40,"m")/12+DATEDIF(AG40,AH40,"m")/12+DATEDIF(AI40,AJ40,"m")/12</f>
        <v>2.75</v>
      </c>
      <c r="AA40" s="260">
        <v>43132</v>
      </c>
      <c r="AB40" s="260">
        <f t="shared" ref="AB40:AB47" ca="1" si="6">TODAY()</f>
        <v>44144</v>
      </c>
      <c r="AC40" s="260"/>
      <c r="AD40" s="260"/>
      <c r="AE40" s="258"/>
      <c r="AF40" s="258"/>
      <c r="AG40" s="258"/>
      <c r="AH40" s="258"/>
      <c r="AI40" s="258"/>
      <c r="AJ40" s="258"/>
    </row>
    <row r="41" spans="1:36" ht="41.4" x14ac:dyDescent="0.3">
      <c r="A41" s="110" t="s">
        <v>53</v>
      </c>
      <c r="B41" s="99" t="s">
        <v>226</v>
      </c>
      <c r="C41" s="100"/>
      <c r="D41" s="100"/>
      <c r="E41" s="1002" t="s">
        <v>77</v>
      </c>
      <c r="F41" s="1002"/>
      <c r="G41" s="24"/>
      <c r="H41" s="109">
        <f>IF(C41&lt;&gt;"",'CBL Score Standard'!$D97,IF(D41&lt;&gt;"",SUM('CBL Score Standard'!$D97:$E97),IF(E41&lt;&gt;"",SUM('CBL Score Standard'!$D97:$F97),IF(F41&lt;&gt;"",SUM('CBL Score Standard'!$D97:$G97),IF(G41&lt;&gt;"",SUM('CBL Score Standard'!$D97:$H97,0))))))</f>
        <v>1.4285714285714285E-2</v>
      </c>
      <c r="K41" s="338"/>
      <c r="L41" s="338"/>
      <c r="M41" s="104" t="s">
        <v>7</v>
      </c>
      <c r="N41" s="36" t="s">
        <v>56</v>
      </c>
      <c r="O41" s="87" t="s">
        <v>215</v>
      </c>
      <c r="P41" s="150"/>
      <c r="Q41" s="152" t="s">
        <v>164</v>
      </c>
      <c r="R41" s="79" t="s">
        <v>207</v>
      </c>
      <c r="S41" s="166" t="s">
        <v>272</v>
      </c>
      <c r="T41" s="525" t="s">
        <v>72</v>
      </c>
      <c r="U41" s="523"/>
      <c r="V41" s="523" t="s">
        <v>374</v>
      </c>
      <c r="W41" s="83" t="s">
        <v>377</v>
      </c>
      <c r="X41" s="83" t="s">
        <v>377</v>
      </c>
      <c r="Y41" s="49" t="s">
        <v>216</v>
      </c>
      <c r="Z41" s="259">
        <f t="shared" ca="1" si="5"/>
        <v>2.75</v>
      </c>
      <c r="AA41" s="260">
        <v>43132</v>
      </c>
      <c r="AB41" s="260">
        <f t="shared" ca="1" si="6"/>
        <v>44144</v>
      </c>
      <c r="AC41" s="260"/>
      <c r="AD41" s="260"/>
      <c r="AE41" s="258"/>
      <c r="AF41" s="258"/>
      <c r="AG41" s="258"/>
      <c r="AH41" s="258"/>
      <c r="AI41" s="258"/>
      <c r="AJ41" s="258"/>
    </row>
    <row r="42" spans="1:36" ht="41.4" x14ac:dyDescent="0.3">
      <c r="A42" s="110" t="s">
        <v>53</v>
      </c>
      <c r="B42" s="99" t="s">
        <v>239</v>
      </c>
      <c r="C42" s="100"/>
      <c r="D42" s="100"/>
      <c r="E42" s="130" t="s">
        <v>77</v>
      </c>
      <c r="F42" s="24"/>
      <c r="G42" s="24"/>
      <c r="H42" s="109">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76" t="s">
        <v>272</v>
      </c>
      <c r="T42" s="523"/>
      <c r="U42" s="523"/>
      <c r="V42" s="523" t="s">
        <v>374</v>
      </c>
      <c r="W42" s="83" t="s">
        <v>377</v>
      </c>
      <c r="X42" s="83" t="s">
        <v>377</v>
      </c>
      <c r="Y42" s="52" t="s">
        <v>249</v>
      </c>
      <c r="Z42" s="259">
        <f t="shared" ca="1" si="5"/>
        <v>2.75</v>
      </c>
      <c r="AA42" s="260">
        <v>43132</v>
      </c>
      <c r="AB42" s="260">
        <f t="shared" ca="1" si="6"/>
        <v>44144</v>
      </c>
      <c r="AC42" s="260"/>
      <c r="AD42" s="260"/>
      <c r="AE42" s="258"/>
      <c r="AF42" s="258"/>
      <c r="AG42" s="258"/>
      <c r="AH42" s="258"/>
      <c r="AI42" s="258"/>
      <c r="AJ42" s="258"/>
    </row>
    <row r="43" spans="1:36" ht="55.2" x14ac:dyDescent="0.3">
      <c r="A43" s="110" t="s">
        <v>0</v>
      </c>
      <c r="B43" s="99" t="s">
        <v>426</v>
      </c>
      <c r="C43" s="100"/>
      <c r="D43" s="24"/>
      <c r="E43" s="24"/>
      <c r="F43" s="24" t="s">
        <v>77</v>
      </c>
      <c r="G43" s="24"/>
      <c r="H43" s="109">
        <f>IF(C43&lt;&gt;"",'CBL Score Standard'!$D99,IF(D43&lt;&gt;"",SUM('CBL Score Standard'!$D99:$E99),IF(E43&lt;&gt;"",SUM('CBL Score Standard'!$D99:$F99),IF(F43&lt;&gt;"",SUM('CBL Score Standard'!$D99:$G99),IF(G43&lt;&gt;"",SUM('CBL Score Standard'!$D99:$H99,0))))))</f>
        <v>9.7467071935157037E-2</v>
      </c>
      <c r="K43" s="338"/>
      <c r="L43" s="338"/>
      <c r="M43" s="104" t="s">
        <v>7</v>
      </c>
      <c r="N43" s="36" t="s">
        <v>55</v>
      </c>
      <c r="O43" s="87" t="s">
        <v>448</v>
      </c>
      <c r="P43" s="151"/>
      <c r="Q43" s="254" t="s">
        <v>655</v>
      </c>
      <c r="R43" s="254" t="s">
        <v>656</v>
      </c>
      <c r="S43" s="76" t="s">
        <v>272</v>
      </c>
      <c r="T43" s="523"/>
      <c r="U43" s="523"/>
      <c r="V43" s="523" t="s">
        <v>374</v>
      </c>
      <c r="W43" s="83" t="s">
        <v>377</v>
      </c>
      <c r="X43" s="83" t="s">
        <v>377</v>
      </c>
      <c r="Y43" s="49" t="s">
        <v>219</v>
      </c>
      <c r="Z43" s="259">
        <f t="shared" ca="1" si="5"/>
        <v>2.75</v>
      </c>
      <c r="AA43" s="260">
        <v>43132</v>
      </c>
      <c r="AB43" s="260">
        <f t="shared" ca="1" si="6"/>
        <v>44144</v>
      </c>
      <c r="AC43" s="260"/>
      <c r="AD43" s="260"/>
      <c r="AE43" s="258"/>
      <c r="AF43" s="258"/>
      <c r="AG43" s="258"/>
      <c r="AH43" s="258"/>
      <c r="AI43" s="258"/>
      <c r="AJ43" s="258"/>
    </row>
    <row r="44" spans="1:36" ht="26.4" x14ac:dyDescent="0.3">
      <c r="A44" s="110" t="s">
        <v>41</v>
      </c>
      <c r="B44" s="99" t="s">
        <v>450</v>
      </c>
      <c r="C44" s="24"/>
      <c r="D44" s="24"/>
      <c r="E44" s="24"/>
      <c r="F44" s="24" t="s">
        <v>77</v>
      </c>
      <c r="G44" s="24"/>
      <c r="H44" s="109">
        <f>IF(C44&lt;&gt;"",'CBL Score Standard'!$D100,IF(D44&lt;&gt;"",SUM('CBL Score Standard'!$D100:$E100),IF(E44&lt;&gt;"",SUM('CBL Score Standard'!$D100:$F100),IF(F44&lt;&gt;"",SUM('CBL Score Standard'!$D100:$G100),IF(G44&lt;&gt;"",SUM('CBL Score Standard'!$D100:$H100,0))))))</f>
        <v>0.18837616284424796</v>
      </c>
      <c r="K44" s="338"/>
      <c r="L44" s="338"/>
      <c r="M44" s="104" t="s">
        <v>7</v>
      </c>
      <c r="N44" s="36" t="s">
        <v>55</v>
      </c>
      <c r="O44" s="87" t="s">
        <v>185</v>
      </c>
      <c r="P44" s="149" t="s">
        <v>145</v>
      </c>
      <c r="Q44" s="254" t="s">
        <v>220</v>
      </c>
      <c r="R44" s="254" t="s">
        <v>270</v>
      </c>
      <c r="S44" s="76" t="s">
        <v>272</v>
      </c>
      <c r="T44" s="523"/>
      <c r="U44" s="523"/>
      <c r="V44" s="523" t="s">
        <v>374</v>
      </c>
      <c r="W44" s="83" t="s">
        <v>377</v>
      </c>
      <c r="X44" s="83" t="s">
        <v>377</v>
      </c>
      <c r="Y44" s="49" t="s">
        <v>186</v>
      </c>
      <c r="Z44" s="259">
        <f t="shared" ca="1" si="5"/>
        <v>2.75</v>
      </c>
      <c r="AA44" s="260">
        <v>43132</v>
      </c>
      <c r="AB44" s="260">
        <f t="shared" ca="1" si="6"/>
        <v>44144</v>
      </c>
      <c r="AC44" s="260"/>
      <c r="AD44" s="260"/>
      <c r="AE44" s="258"/>
      <c r="AF44" s="258"/>
      <c r="AG44" s="258"/>
      <c r="AH44" s="258"/>
      <c r="AI44" s="258"/>
      <c r="AJ44" s="258"/>
    </row>
    <row r="45" spans="1:36" ht="27.6" x14ac:dyDescent="0.3">
      <c r="A45" s="110" t="s">
        <v>41</v>
      </c>
      <c r="B45" s="99" t="s">
        <v>178</v>
      </c>
      <c r="C45" s="100"/>
      <c r="D45" s="24"/>
      <c r="E45" s="1002" t="s">
        <v>77</v>
      </c>
      <c r="F45" s="1002"/>
      <c r="G45" s="24"/>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254" t="s">
        <v>657</v>
      </c>
      <c r="S45" s="76" t="s">
        <v>272</v>
      </c>
      <c r="T45" s="523"/>
      <c r="U45" s="523"/>
      <c r="V45" s="523" t="s">
        <v>374</v>
      </c>
      <c r="W45" s="83" t="s">
        <v>377</v>
      </c>
      <c r="X45" s="83" t="s">
        <v>377</v>
      </c>
      <c r="Y45" s="49" t="s">
        <v>186</v>
      </c>
      <c r="Z45" s="259">
        <f t="shared" ca="1" si="5"/>
        <v>2.75</v>
      </c>
      <c r="AA45" s="260">
        <v>43132</v>
      </c>
      <c r="AB45" s="260">
        <f t="shared" ca="1" si="6"/>
        <v>44144</v>
      </c>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76" t="s">
        <v>272</v>
      </c>
      <c r="T46" s="523"/>
      <c r="U46" s="523"/>
      <c r="V46" s="523" t="s">
        <v>374</v>
      </c>
      <c r="W46" s="83" t="s">
        <v>377</v>
      </c>
      <c r="X46" s="83" t="s">
        <v>377</v>
      </c>
      <c r="Y46" s="46" t="s">
        <v>222</v>
      </c>
      <c r="Z46" s="259">
        <f t="shared" ca="1" si="5"/>
        <v>2.75</v>
      </c>
      <c r="AA46" s="260">
        <v>43132</v>
      </c>
      <c r="AB46" s="260">
        <f t="shared" ca="1" si="6"/>
        <v>44144</v>
      </c>
      <c r="AC46" s="260"/>
      <c r="AD46" s="260"/>
      <c r="AE46" s="258"/>
      <c r="AF46" s="258"/>
      <c r="AG46" s="258"/>
      <c r="AH46" s="258"/>
      <c r="AI46" s="258"/>
      <c r="AJ46" s="258"/>
    </row>
    <row r="47" spans="1:36" ht="27.6" x14ac:dyDescent="0.3">
      <c r="A47" s="110" t="s">
        <v>144</v>
      </c>
      <c r="B47" s="99" t="s">
        <v>372</v>
      </c>
      <c r="C47" s="24"/>
      <c r="D47" s="24"/>
      <c r="E47" s="24"/>
      <c r="F47" s="24" t="s">
        <v>77</v>
      </c>
      <c r="G47" s="24"/>
      <c r="H47" s="109">
        <f>IF(C47&lt;&gt;"",'CBL Score Standard'!$D103,IF(D47&lt;&gt;"",SUM('CBL Score Standard'!$D103:$E103),IF(E47&lt;&gt;"",SUM('CBL Score Standard'!$D103:$F103),IF(F47&lt;&gt;"",SUM('CBL Score Standard'!$D103:$G103),IF(G47&lt;&gt;"",SUM('CBL Score Standard'!$D103:$H103,0))))))</f>
        <v>0.18837616284424796</v>
      </c>
      <c r="K47" s="338"/>
      <c r="L47" s="338"/>
      <c r="M47" s="104" t="s">
        <v>7</v>
      </c>
      <c r="N47" s="36" t="s">
        <v>53</v>
      </c>
      <c r="O47" s="87" t="s">
        <v>223</v>
      </c>
      <c r="P47" s="153">
        <v>43621</v>
      </c>
      <c r="Q47" s="154" t="s">
        <v>224</v>
      </c>
      <c r="R47" s="155" t="s">
        <v>225</v>
      </c>
      <c r="S47" s="76" t="s">
        <v>272</v>
      </c>
      <c r="T47" s="523"/>
      <c r="U47" s="523"/>
      <c r="V47" s="523" t="s">
        <v>374</v>
      </c>
      <c r="W47" s="83" t="s">
        <v>377</v>
      </c>
      <c r="X47" s="83" t="s">
        <v>377</v>
      </c>
      <c r="Y47" s="55"/>
      <c r="Z47" s="259">
        <f t="shared" ca="1" si="5"/>
        <v>2.75</v>
      </c>
      <c r="AA47" s="260">
        <v>43132</v>
      </c>
      <c r="AB47" s="260">
        <f t="shared" ca="1" si="6"/>
        <v>44144</v>
      </c>
      <c r="AC47" s="260"/>
      <c r="AD47" s="260"/>
      <c r="AE47" s="258"/>
      <c r="AF47" s="258"/>
      <c r="AG47" s="258"/>
      <c r="AH47" s="258"/>
      <c r="AI47" s="258"/>
      <c r="AJ47" s="258"/>
    </row>
    <row r="48" spans="1:36" ht="39.6" x14ac:dyDescent="0.3">
      <c r="A48" s="110" t="s">
        <v>144</v>
      </c>
      <c r="B48" s="99" t="s">
        <v>373</v>
      </c>
      <c r="C48" s="24"/>
      <c r="D48" s="24"/>
      <c r="E48" s="24"/>
      <c r="F48" s="24" t="s">
        <v>77</v>
      </c>
      <c r="G48" s="24"/>
      <c r="H48" s="109">
        <f>IF(C48&lt;&gt;"",'CBL Score Standard'!$D104,IF(D48&lt;&gt;"",SUM('CBL Score Standard'!$D104:$E104),IF(E48&lt;&gt;"",SUM('CBL Score Standard'!$D104:$F104),IF(F48&lt;&gt;"",SUM('CBL Score Standard'!$D104:$G104),IF(G48&lt;&gt;"",SUM('CBL Score Standard'!$D104:$H104,0))))))</f>
        <v>0.18837616284424796</v>
      </c>
      <c r="K48" s="338"/>
      <c r="L48" s="338"/>
      <c r="M48" s="104" t="s">
        <v>7</v>
      </c>
      <c r="N48" s="36" t="s">
        <v>53</v>
      </c>
      <c r="O48" s="87" t="s">
        <v>226</v>
      </c>
      <c r="P48" s="153">
        <v>43602</v>
      </c>
      <c r="Q48" s="154" t="s">
        <v>227</v>
      </c>
      <c r="R48" s="155" t="s">
        <v>228</v>
      </c>
      <c r="S48" s="166" t="s">
        <v>272</v>
      </c>
      <c r="T48" s="524" t="s">
        <v>72</v>
      </c>
      <c r="U48" s="526">
        <v>43761</v>
      </c>
      <c r="V48" s="527" t="s">
        <v>374</v>
      </c>
      <c r="W48" s="83" t="s">
        <v>378</v>
      </c>
      <c r="X48" s="83"/>
      <c r="Y48" s="55"/>
      <c r="Z48" s="259">
        <f>DATEDIF(AA48,AB48,"m")/12+DATEDIF(AC48,AD48,"m")/12+DATEDIF(AE48,AF48,"m")/12+DATEDIF(AG48,AH48,"m")/12+DATEDIF(AI48,AJ48,"m")/12</f>
        <v>0</v>
      </c>
      <c r="AA48" s="260">
        <v>43761</v>
      </c>
      <c r="AB48" s="260">
        <v>43761</v>
      </c>
      <c r="AC48" s="260"/>
      <c r="AD48" s="260"/>
      <c r="AE48" s="258"/>
      <c r="AF48" s="258"/>
      <c r="AG48" s="258"/>
      <c r="AH48" s="258"/>
      <c r="AI48" s="258"/>
      <c r="AJ48" s="258"/>
    </row>
    <row r="49" spans="1:36" ht="27.6" x14ac:dyDescent="0.3">
      <c r="A49" s="110" t="s">
        <v>144</v>
      </c>
      <c r="B49" s="99" t="s">
        <v>452</v>
      </c>
      <c r="C49" s="24"/>
      <c r="D49" s="24"/>
      <c r="E49" s="24"/>
      <c r="F49" s="24" t="s">
        <v>77</v>
      </c>
      <c r="G49" s="24"/>
      <c r="H49" s="109">
        <f>IF(C49&lt;&gt;"",'CBL Score Standard'!$D105,IF(D49&lt;&gt;"",SUM('CBL Score Standard'!$D105:$E105),IF(E49&lt;&gt;"",SUM('CBL Score Standard'!$D105:$F105),IF(F49&lt;&gt;"",SUM('CBL Score Standard'!$D105:$G105),IF(G49&lt;&gt;"",SUM('CBL Score Standard'!$D105:$H105,0))))))</f>
        <v>0.18837616284424796</v>
      </c>
      <c r="K49" s="338"/>
      <c r="L49" s="338"/>
      <c r="M49" s="104" t="s">
        <v>7</v>
      </c>
      <c r="N49" s="36" t="s">
        <v>59</v>
      </c>
      <c r="O49" s="89" t="s">
        <v>684</v>
      </c>
      <c r="P49" s="153">
        <v>43623</v>
      </c>
      <c r="Q49" s="154" t="s">
        <v>153</v>
      </c>
      <c r="R49" s="155" t="s">
        <v>156</v>
      </c>
      <c r="S49" s="166" t="s">
        <v>272</v>
      </c>
      <c r="T49" s="524" t="s">
        <v>72</v>
      </c>
      <c r="U49" s="526">
        <v>43754</v>
      </c>
      <c r="V49" s="527" t="s">
        <v>374</v>
      </c>
      <c r="W49" s="83"/>
      <c r="X49" s="83"/>
      <c r="Y49" s="55"/>
      <c r="Z49" s="259">
        <f t="shared" ca="1" si="5"/>
        <v>1</v>
      </c>
      <c r="AA49" s="260">
        <v>43754</v>
      </c>
      <c r="AB49" s="260">
        <f t="shared" ref="AB49" ca="1" si="7">TODAY()</f>
        <v>44144</v>
      </c>
      <c r="AC49" s="260"/>
      <c r="AD49" s="260"/>
      <c r="AE49" s="258"/>
      <c r="AF49" s="258"/>
      <c r="AG49" s="258"/>
      <c r="AH49" s="258"/>
      <c r="AI49" s="258"/>
      <c r="AJ49" s="258"/>
    </row>
    <row r="50" spans="1:36" ht="27.6" x14ac:dyDescent="0.3">
      <c r="A50" s="110" t="s">
        <v>144</v>
      </c>
      <c r="B50" s="99" t="s">
        <v>517</v>
      </c>
      <c r="C50" s="24"/>
      <c r="D50" s="24"/>
      <c r="E50" s="24"/>
      <c r="F50" s="24" t="s">
        <v>77</v>
      </c>
      <c r="G50" s="24"/>
      <c r="H50" s="109">
        <f>IF(C50&lt;&gt;"",'CBL Score Standard'!$D106,IF(D50&lt;&gt;"",SUM('CBL Score Standard'!$D106:$E106),IF(E50&lt;&gt;"",SUM('CBL Score Standard'!$D106:$F106),IF(F50&lt;&gt;"",SUM('CBL Score Standard'!$D106:$G106),IF(G50&lt;&gt;"",SUM('CBL Score Standard'!$D106:$H106,0))))))</f>
        <v>0.18837616284424796</v>
      </c>
      <c r="K50" s="338"/>
      <c r="L50" s="338"/>
      <c r="M50" s="104" t="s">
        <v>7</v>
      </c>
      <c r="N50" s="36" t="s">
        <v>59</v>
      </c>
      <c r="O50" s="89" t="s">
        <v>683</v>
      </c>
      <c r="P50" s="153">
        <v>43623</v>
      </c>
      <c r="Q50" s="154" t="s">
        <v>153</v>
      </c>
      <c r="R50" s="155" t="s">
        <v>156</v>
      </c>
      <c r="S50" s="166" t="s">
        <v>272</v>
      </c>
      <c r="T50" s="524" t="s">
        <v>72</v>
      </c>
      <c r="U50" s="526">
        <v>44008</v>
      </c>
      <c r="V50" s="527" t="s">
        <v>374</v>
      </c>
      <c r="W50" s="83"/>
      <c r="X50" s="83"/>
      <c r="Y50" s="55"/>
      <c r="Z50" s="259">
        <f t="shared" si="5"/>
        <v>0</v>
      </c>
      <c r="AA50" s="260"/>
      <c r="AB50" s="260"/>
      <c r="AC50" s="260"/>
      <c r="AD50" s="260"/>
      <c r="AE50" s="258"/>
      <c r="AF50" s="258"/>
      <c r="AG50" s="258"/>
      <c r="AH50" s="258"/>
      <c r="AI50" s="258"/>
      <c r="AJ50" s="258"/>
    </row>
    <row r="51" spans="1:36" x14ac:dyDescent="0.3">
      <c r="A51" s="110" t="s">
        <v>144</v>
      </c>
      <c r="B51" s="99" t="s">
        <v>661</v>
      </c>
      <c r="C51" s="24"/>
      <c r="D51" s="24"/>
      <c r="E51" s="24"/>
      <c r="F51" s="24" t="s">
        <v>77</v>
      </c>
      <c r="G51" s="24"/>
      <c r="H51" s="109">
        <f>IF(C51&lt;&gt;"",'CBL Score Standard'!$D107,IF(D51&lt;&gt;"",SUM('CBL Score Standard'!$D107:$E107),IF(E51&lt;&gt;"",SUM('CBL Score Standard'!$D107:$F107),IF(F51&lt;&gt;"",SUM('CBL Score Standard'!$D107:$G107),IF(G51&lt;&gt;"",SUM('CBL Score Standard'!$D107:$H107,0))))))</f>
        <v>0.18837616284424796</v>
      </c>
      <c r="K51" s="338"/>
      <c r="L51" s="338"/>
      <c r="M51" s="104" t="s">
        <v>7</v>
      </c>
      <c r="N51" s="36" t="s">
        <v>56</v>
      </c>
      <c r="O51" s="89" t="s">
        <v>67</v>
      </c>
      <c r="P51" s="153"/>
      <c r="Q51" s="154"/>
      <c r="R51" s="155"/>
      <c r="S51" s="157" t="s">
        <v>272</v>
      </c>
      <c r="T51" s="525"/>
      <c r="U51" s="526">
        <v>43766</v>
      </c>
      <c r="V51" s="527" t="s">
        <v>374</v>
      </c>
      <c r="W51" s="83"/>
      <c r="X51" s="83"/>
      <c r="Y51" s="83"/>
      <c r="Z51" s="259">
        <f t="shared" si="5"/>
        <v>0</v>
      </c>
      <c r="AA51" s="260">
        <v>43754</v>
      </c>
      <c r="AB51" s="260">
        <v>43754</v>
      </c>
      <c r="AC51" s="260"/>
      <c r="AD51" s="260"/>
      <c r="AE51" s="258"/>
      <c r="AF51" s="258"/>
      <c r="AG51" s="258"/>
      <c r="AH51" s="258"/>
      <c r="AI51" s="258"/>
      <c r="AJ51" s="258"/>
    </row>
    <row r="52" spans="1:36" x14ac:dyDescent="0.3">
      <c r="A52" s="110" t="s">
        <v>144</v>
      </c>
      <c r="B52" s="99" t="s">
        <v>662</v>
      </c>
      <c r="C52" s="117"/>
      <c r="D52" s="117"/>
      <c r="E52" s="117"/>
      <c r="F52" s="24" t="s">
        <v>77</v>
      </c>
      <c r="G52" s="24"/>
      <c r="H52" s="109">
        <f>IF(C52&lt;&gt;"",'CBL Score Standard'!$D108,IF(D52&lt;&gt;"",SUM('CBL Score Standard'!$D108:$E108),IF(E52&lt;&gt;"",SUM('CBL Score Standard'!$D108:$F108),IF(F52&lt;&gt;"",SUM('CBL Score Standard'!$D108:$G108),IF(G52&lt;&gt;"",SUM('CBL Score Standard'!$D108:$H108,0))))))</f>
        <v>0.18837616284424796</v>
      </c>
      <c r="K52" s="338"/>
      <c r="L52" s="338"/>
      <c r="M52" s="104" t="s">
        <v>7</v>
      </c>
      <c r="N52" s="36" t="s">
        <v>55</v>
      </c>
      <c r="O52" s="89" t="s">
        <v>1</v>
      </c>
      <c r="P52" s="153"/>
      <c r="Q52" s="154"/>
      <c r="R52" s="155"/>
      <c r="S52" s="157" t="s">
        <v>272</v>
      </c>
      <c r="T52" s="525"/>
      <c r="U52" s="526">
        <v>43763</v>
      </c>
      <c r="V52" s="527" t="s">
        <v>374</v>
      </c>
      <c r="W52" s="83"/>
      <c r="X52" s="83"/>
      <c r="Y52" s="83"/>
      <c r="Z52" s="259">
        <f t="shared" si="5"/>
        <v>0</v>
      </c>
      <c r="AA52" s="260">
        <v>43754</v>
      </c>
      <c r="AB52" s="260">
        <v>43754</v>
      </c>
      <c r="AC52" s="260"/>
      <c r="AD52" s="260"/>
      <c r="AE52" s="258"/>
      <c r="AF52" s="258"/>
      <c r="AG52" s="258"/>
      <c r="AH52" s="258"/>
      <c r="AI52" s="258"/>
      <c r="AJ52" s="258"/>
    </row>
    <row r="53" spans="1:36" ht="41.4" x14ac:dyDescent="0.3">
      <c r="A53" s="110" t="s">
        <v>144</v>
      </c>
      <c r="B53" s="99" t="s">
        <v>187</v>
      </c>
      <c r="C53" s="100"/>
      <c r="D53" s="24"/>
      <c r="E53" s="24"/>
      <c r="F53" s="24" t="s">
        <v>77</v>
      </c>
      <c r="G53" s="24"/>
      <c r="H53" s="109">
        <f>IF(C53&lt;&gt;"",'CBL Score Standard'!$D109,IF(D53&lt;&gt;"",SUM('CBL Score Standard'!$D109:$E109),IF(E53&lt;&gt;"",SUM('CBL Score Standard'!$D109:$F109),IF(F53&lt;&gt;"",SUM('CBL Score Standard'!$D109:$G109),IF(G53&lt;&gt;"",SUM('CBL Score Standard'!$D109:$H109,0))))))</f>
        <v>9.7467071935157037E-2</v>
      </c>
      <c r="K53" s="338"/>
      <c r="L53" s="338"/>
      <c r="M53" s="104" t="s">
        <v>7</v>
      </c>
      <c r="N53" s="36" t="s">
        <v>55</v>
      </c>
      <c r="O53" s="89" t="s">
        <v>419</v>
      </c>
      <c r="P53" s="152" t="s">
        <v>145</v>
      </c>
      <c r="Q53" s="154" t="s">
        <v>420</v>
      </c>
      <c r="R53" s="155" t="s">
        <v>420</v>
      </c>
      <c r="S53" s="166" t="s">
        <v>272</v>
      </c>
      <c r="T53" s="525" t="s">
        <v>72</v>
      </c>
      <c r="U53" s="523"/>
      <c r="V53" s="523"/>
      <c r="W53" s="83"/>
      <c r="X53" s="83"/>
      <c r="Y53" s="55"/>
      <c r="Z53" s="259">
        <f t="shared" si="5"/>
        <v>0</v>
      </c>
      <c r="AA53" s="260"/>
      <c r="AB53" s="260"/>
      <c r="AC53" s="260"/>
      <c r="AD53" s="260"/>
      <c r="AE53" s="258"/>
      <c r="AF53" s="258"/>
      <c r="AG53" s="258"/>
      <c r="AH53" s="258"/>
      <c r="AI53" s="258"/>
      <c r="AJ53" s="258"/>
    </row>
    <row r="54" spans="1:36" ht="26.4" x14ac:dyDescent="0.3">
      <c r="A54" s="110" t="s">
        <v>144</v>
      </c>
      <c r="B54" s="99" t="s">
        <v>188</v>
      </c>
      <c r="C54" s="100"/>
      <c r="D54" s="24"/>
      <c r="E54" s="24"/>
      <c r="F54" s="24" t="s">
        <v>77</v>
      </c>
      <c r="G54" s="24"/>
      <c r="H54" s="109">
        <f>IF(C54&lt;&gt;"",'CBL Score Standard'!$D110,IF(D54&lt;&gt;"",SUM('CBL Score Standard'!$D110:$E110),IF(E54&lt;&gt;"",SUM('CBL Score Standard'!$D110:$F110),IF(F54&lt;&gt;"",SUM('CBL Score Standard'!$D110:$G110),IF(G54&lt;&gt;"",SUM('CBL Score Standard'!$D110:$H110,0))))))</f>
        <v>9.7467071935157037E-2</v>
      </c>
      <c r="K54" s="338"/>
      <c r="L54" s="338"/>
      <c r="M54" s="104" t="s">
        <v>7</v>
      </c>
      <c r="N54" s="36" t="s">
        <v>56</v>
      </c>
      <c r="O54" s="89" t="s">
        <v>421</v>
      </c>
      <c r="P54" s="152" t="s">
        <v>230</v>
      </c>
      <c r="Q54" s="154" t="s">
        <v>230</v>
      </c>
      <c r="R54" s="155" t="s">
        <v>230</v>
      </c>
      <c r="S54" s="166" t="s">
        <v>272</v>
      </c>
      <c r="T54" s="524" t="s">
        <v>72</v>
      </c>
      <c r="U54" s="526">
        <v>43763</v>
      </c>
      <c r="V54" s="527" t="s">
        <v>374</v>
      </c>
      <c r="W54" s="83"/>
      <c r="X54" s="83"/>
      <c r="Y54" s="41" t="s">
        <v>230</v>
      </c>
      <c r="Z54" s="259">
        <f t="shared" si="5"/>
        <v>0</v>
      </c>
      <c r="AA54" s="260">
        <v>43763</v>
      </c>
      <c r="AB54" s="260">
        <v>43763</v>
      </c>
      <c r="AC54" s="260"/>
      <c r="AD54" s="260"/>
      <c r="AE54" s="258"/>
      <c r="AF54" s="258"/>
      <c r="AG54" s="258"/>
      <c r="AH54" s="258"/>
      <c r="AI54" s="258"/>
      <c r="AJ54" s="258"/>
    </row>
    <row r="55" spans="1:36" customFormat="1" ht="27.6" x14ac:dyDescent="0.3">
      <c r="A55" s="110" t="s">
        <v>144</v>
      </c>
      <c r="B55" s="99" t="s">
        <v>189</v>
      </c>
      <c r="C55" s="100"/>
      <c r="D55" s="117"/>
      <c r="E55" s="117"/>
      <c r="F55" s="24" t="s">
        <v>77</v>
      </c>
      <c r="G55" s="24"/>
      <c r="H55" s="109">
        <f>IF(C55&lt;&gt;"",'CBL Score Standard'!$D111,IF(D55&lt;&gt;"",SUM('CBL Score Standard'!$D111:$E111),IF(E55&lt;&gt;"",SUM('CBL Score Standard'!$D111:$F111),IF(F55&lt;&gt;"",SUM('CBL Score Standard'!$D111:$G111),IF(G55&lt;&gt;"",SUM('CBL Score Standard'!$D111:$H111,0))))))</f>
        <v>5.9371833839918939E-2</v>
      </c>
      <c r="K55" s="339"/>
      <c r="L55" s="339"/>
      <c r="M55" s="104" t="s">
        <v>7</v>
      </c>
      <c r="N55" s="36" t="s">
        <v>54</v>
      </c>
      <c r="O55" s="89" t="s">
        <v>231</v>
      </c>
      <c r="P55" s="153">
        <v>43610</v>
      </c>
      <c r="Q55" s="152" t="s">
        <v>164</v>
      </c>
      <c r="R55" s="79" t="s">
        <v>165</v>
      </c>
      <c r="S55" s="76" t="s">
        <v>272</v>
      </c>
      <c r="T55" s="523" t="s">
        <v>72</v>
      </c>
      <c r="U55" s="523"/>
      <c r="V55" s="523"/>
      <c r="W55" s="83"/>
      <c r="X55" s="83"/>
      <c r="Y55" s="49" t="s">
        <v>232</v>
      </c>
      <c r="Z55" s="259">
        <f t="shared" si="5"/>
        <v>0</v>
      </c>
      <c r="AA55" s="260"/>
      <c r="AB55" s="260"/>
      <c r="AC55" s="260"/>
      <c r="AD55" s="260"/>
      <c r="AE55" s="258"/>
      <c r="AF55" s="258"/>
      <c r="AG55" s="258"/>
      <c r="AH55" s="258"/>
      <c r="AI55" s="258"/>
      <c r="AJ55" s="258"/>
    </row>
    <row r="56" spans="1:36" customFormat="1" x14ac:dyDescent="0.3">
      <c r="A56" s="110" t="s">
        <v>144</v>
      </c>
      <c r="B56" s="99" t="s">
        <v>190</v>
      </c>
      <c r="C56" s="100"/>
      <c r="D56" s="117"/>
      <c r="E56" s="117"/>
      <c r="F56" s="24" t="s">
        <v>77</v>
      </c>
      <c r="G56" s="24"/>
      <c r="H56" s="109">
        <f>IF(C56&lt;&gt;"",'CBL Score Standard'!$D112,IF(D56&lt;&gt;"",SUM('CBL Score Standard'!$D112:$E112),IF(E56&lt;&gt;"",SUM('CBL Score Standard'!$D112:$F112),IF(F56&lt;&gt;"",SUM('CBL Score Standard'!$D112:$G112),IF(G56&lt;&gt;"",SUM('CBL Score Standard'!$D112:$H112,0))))))</f>
        <v>5.9371833839918939E-2</v>
      </c>
      <c r="K56" s="3"/>
      <c r="L56" s="3"/>
      <c r="M56" s="3"/>
      <c r="N56" s="92"/>
      <c r="O56" s="3"/>
      <c r="P56" s="3"/>
      <c r="Q56" s="3"/>
      <c r="R56" s="3"/>
      <c r="S56" s="78"/>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24"/>
      <c r="F57" s="24" t="s">
        <v>77</v>
      </c>
      <c r="G57" s="24"/>
      <c r="H57" s="109">
        <f>IF(C57&lt;&gt;"",'CBL Score Standard'!$D113,IF(D57&lt;&gt;"",SUM('CBL Score Standard'!$D113:$E113),IF(E57&lt;&gt;"",SUM('CBL Score Standard'!$D113:$F113),IF(F57&lt;&gt;"",SUM('CBL Score Standard'!$D113:$G113),IF(G57&lt;&gt;"",SUM('CBL Score Standard'!$D113:$H113,0))))))</f>
        <v>7.3657548125633229E-2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17" t="s">
        <v>77</v>
      </c>
      <c r="F58" s="24"/>
      <c r="G58" s="24"/>
      <c r="H58" s="10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002" t="s">
        <v>77</v>
      </c>
      <c r="F59" s="1002"/>
      <c r="G59" s="24"/>
      <c r="H59" s="109">
        <f>IF(C59&lt;&gt;"",'CBL Score Standard'!$D115,IF(D59&lt;&gt;"",SUM('CBL Score Standard'!$D115:$E115),IF(E59&lt;&gt;"",SUM('CBL Score Standard'!$D115:$F115),IF(F59&lt;&gt;"",SUM('CBL Score Standard'!$D115:$G115),IF(G59&lt;&gt;"",SUM('CBL Score Standard'!$D115:$H115,0))))))</f>
        <v>1.4285714285714285E-2</v>
      </c>
      <c r="K59" s="1197"/>
      <c r="L59" s="1197"/>
      <c r="M59" s="1183"/>
      <c r="N59" s="1185"/>
      <c r="O59" s="1185"/>
      <c r="P59" s="148" t="s">
        <v>141</v>
      </c>
      <c r="Q59" s="144"/>
      <c r="R59" s="144"/>
      <c r="S59" s="1210"/>
      <c r="T59" s="1191"/>
      <c r="U59" s="1191"/>
      <c r="V59" s="119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30" t="s">
        <v>77</v>
      </c>
      <c r="F60" s="24"/>
      <c r="G60" s="24"/>
      <c r="H60" s="109">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76"/>
      <c r="T60" s="83"/>
      <c r="U60" s="83"/>
      <c r="V60" s="83" t="str">
        <f t="shared" ref="V60:V67" si="8">IF(AND(W60="Y",X60="Y"),"Passed",IF(T60="M","Passed", ""))</f>
        <v/>
      </c>
      <c r="W60" s="83"/>
      <c r="X60" s="83"/>
      <c r="Y60" s="55"/>
      <c r="Z60" s="259">
        <f t="shared" ref="Z60:Z67" si="9">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76"/>
      <c r="T61" s="83"/>
      <c r="U61" s="83"/>
      <c r="V61" s="83" t="str">
        <f t="shared" si="8"/>
        <v/>
      </c>
      <c r="W61" s="83"/>
      <c r="X61" s="83"/>
      <c r="Y61" s="55"/>
      <c r="Z61" s="259">
        <f t="shared" si="9"/>
        <v>0</v>
      </c>
      <c r="AA61" s="260"/>
      <c r="AB61" s="260"/>
      <c r="AC61" s="260"/>
      <c r="AD61" s="260"/>
      <c r="AE61" s="258"/>
      <c r="AF61" s="258"/>
      <c r="AG61" s="258"/>
      <c r="AH61" s="258"/>
      <c r="AI61" s="258"/>
      <c r="AJ61" s="258"/>
    </row>
    <row r="62" spans="1:36" x14ac:dyDescent="0.3">
      <c r="A62" s="110" t="s">
        <v>56</v>
      </c>
      <c r="B62" s="99" t="s">
        <v>67</v>
      </c>
      <c r="C62" s="100"/>
      <c r="D62" s="100"/>
      <c r="E62" s="24" t="s">
        <v>77</v>
      </c>
      <c r="F62" s="24"/>
      <c r="G62" s="24"/>
      <c r="H62" s="109">
        <f>IF(C62&lt;&gt;"",'CBL Score Standard'!$D118,IF(D62&lt;&gt;"",SUM('CBL Score Standard'!$D118:$E118),IF(E62&lt;&gt;"",SUM('CBL Score Standard'!$D118:$F118),IF(F62&lt;&gt;"",SUM('CBL Score Standard'!$D118:$G118),IF(G62&lt;&gt;"",SUM('CBL Score Standard'!$D118:$H118,0))))))</f>
        <v>2.8571428571428571E-2</v>
      </c>
      <c r="K62" s="1207"/>
      <c r="L62" s="1207"/>
      <c r="M62" s="104" t="s">
        <v>8</v>
      </c>
      <c r="N62" s="36" t="s">
        <v>56</v>
      </c>
      <c r="O62" s="38" t="s">
        <v>237</v>
      </c>
      <c r="P62" s="58"/>
      <c r="Q62" s="56"/>
      <c r="R62" s="59"/>
      <c r="S62" s="166" t="s">
        <v>272</v>
      </c>
      <c r="T62" s="128" t="s">
        <v>72</v>
      </c>
      <c r="U62" s="83"/>
      <c r="V62" s="83"/>
      <c r="W62" s="83"/>
      <c r="X62" s="83"/>
      <c r="Y62" s="55"/>
      <c r="Z62" s="259">
        <f t="shared" si="9"/>
        <v>0</v>
      </c>
      <c r="AA62" s="260"/>
      <c r="AB62" s="260"/>
      <c r="AC62" s="260"/>
      <c r="AD62" s="260"/>
      <c r="AE62" s="258"/>
      <c r="AF62" s="258"/>
      <c r="AG62" s="258"/>
      <c r="AH62" s="258"/>
      <c r="AI62" s="258"/>
      <c r="AJ62" s="258"/>
    </row>
    <row r="63" spans="1:36" ht="15" thickBot="1" x14ac:dyDescent="0.35">
      <c r="A63" s="111" t="s">
        <v>55</v>
      </c>
      <c r="B63" s="99" t="s">
        <v>1</v>
      </c>
      <c r="C63" s="100"/>
      <c r="D63" s="100"/>
      <c r="E63" s="1002" t="s">
        <v>77</v>
      </c>
      <c r="F63" s="1002"/>
      <c r="G63" s="24"/>
      <c r="H63" s="109">
        <f>IF(C63&lt;&gt;"",'CBL Score Standard'!$D119,IF(D63&lt;&gt;"",SUM('CBL Score Standard'!$D119:$E119),IF(E63&lt;&gt;"",SUM('CBL Score Standard'!$D119:$F119),IF(F63&lt;&gt;"",SUM('CBL Score Standard'!$D119:$G119),IF(G63&lt;&gt;"",SUM('CBL Score Standard'!$D119:$H119,0))))))</f>
        <v>2.8571428571428571E-2</v>
      </c>
      <c r="K63" s="1207"/>
      <c r="L63" s="1207"/>
      <c r="M63" s="104" t="s">
        <v>8</v>
      </c>
      <c r="N63" s="36" t="s">
        <v>55</v>
      </c>
      <c r="O63" s="38" t="s">
        <v>238</v>
      </c>
      <c r="P63" s="58"/>
      <c r="Q63" s="56"/>
      <c r="R63" s="59"/>
      <c r="S63" s="166" t="s">
        <v>272</v>
      </c>
      <c r="T63" s="157"/>
      <c r="U63" s="83"/>
      <c r="V63" s="83" t="str">
        <f t="shared" si="8"/>
        <v/>
      </c>
      <c r="W63" s="83"/>
      <c r="X63" s="83"/>
      <c r="Y63" s="55"/>
      <c r="Z63" s="259">
        <f t="shared" si="9"/>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3.5176291793313079</v>
      </c>
      <c r="K64" s="1207"/>
      <c r="L64" s="1207"/>
      <c r="M64" s="104" t="s">
        <v>8</v>
      </c>
      <c r="N64" s="57" t="s">
        <v>53</v>
      </c>
      <c r="O64" s="38" t="s">
        <v>239</v>
      </c>
      <c r="P64" s="58"/>
      <c r="Q64" s="56"/>
      <c r="R64" s="59"/>
      <c r="S64" s="166" t="s">
        <v>272</v>
      </c>
      <c r="T64" s="128" t="s">
        <v>72</v>
      </c>
      <c r="U64" s="83"/>
      <c r="V64" s="83"/>
      <c r="W64" s="83"/>
      <c r="X64" s="83"/>
      <c r="Y64" s="55"/>
      <c r="Z64" s="259">
        <f t="shared" si="9"/>
        <v>0</v>
      </c>
      <c r="AA64" s="260"/>
      <c r="AB64" s="260"/>
      <c r="AC64" s="260"/>
      <c r="AD64" s="260"/>
      <c r="AE64" s="258"/>
      <c r="AF64" s="258"/>
      <c r="AG64" s="258"/>
      <c r="AH64" s="258"/>
      <c r="AI64" s="258"/>
      <c r="AJ64" s="258"/>
    </row>
    <row r="65" spans="1:36" ht="28.2" thickBot="1" x14ac:dyDescent="0.35">
      <c r="A65" s="112" t="s">
        <v>83</v>
      </c>
      <c r="B65" s="113"/>
      <c r="C65" s="134">
        <v>1</v>
      </c>
      <c r="D65" s="134">
        <v>1</v>
      </c>
      <c r="E65" s="134">
        <v>1</v>
      </c>
      <c r="F65" s="134">
        <v>0.80851063829787229</v>
      </c>
      <c r="G65" s="134">
        <v>0</v>
      </c>
      <c r="H65" s="114">
        <v>1</v>
      </c>
      <c r="K65" s="1207"/>
      <c r="L65" s="1207"/>
      <c r="M65" s="104" t="s">
        <v>8</v>
      </c>
      <c r="N65" s="57" t="s">
        <v>59</v>
      </c>
      <c r="O65" s="38" t="s">
        <v>240</v>
      </c>
      <c r="P65" s="58"/>
      <c r="Q65" s="56"/>
      <c r="R65" s="59"/>
      <c r="S65" s="76" t="s">
        <v>272</v>
      </c>
      <c r="T65" s="83"/>
      <c r="U65" s="83"/>
      <c r="V65" s="83" t="str">
        <f t="shared" si="8"/>
        <v/>
      </c>
      <c r="W65" s="83"/>
      <c r="X65" s="83"/>
      <c r="Y65" s="55"/>
      <c r="Z65" s="259">
        <f t="shared" si="9"/>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3</v>
      </c>
      <c r="K66" s="1207"/>
      <c r="L66" s="1207"/>
      <c r="M66" s="104" t="s">
        <v>8</v>
      </c>
      <c r="N66" s="57" t="s">
        <v>55</v>
      </c>
      <c r="O66" s="38" t="s">
        <v>515</v>
      </c>
      <c r="P66" s="58"/>
      <c r="Q66" s="56"/>
      <c r="R66" s="59"/>
      <c r="S66" s="76" t="s">
        <v>272</v>
      </c>
      <c r="T66" s="83"/>
      <c r="U66" s="1134">
        <v>44042.458333333336</v>
      </c>
      <c r="V66" s="83" t="s">
        <v>374</v>
      </c>
      <c r="W66" s="83"/>
      <c r="X66" s="83"/>
      <c r="Y66" s="55"/>
      <c r="Z66" s="259">
        <f t="shared" si="9"/>
        <v>0</v>
      </c>
      <c r="AA66" s="260"/>
      <c r="AB66" s="260"/>
      <c r="AC66" s="260"/>
      <c r="AD66" s="260"/>
      <c r="AE66" s="258"/>
      <c r="AF66" s="258"/>
      <c r="AG66" s="258"/>
      <c r="AH66" s="258"/>
      <c r="AI66" s="258"/>
      <c r="AJ66" s="258"/>
    </row>
    <row r="67" spans="1:36" ht="27.6" x14ac:dyDescent="0.3">
      <c r="C67" s="135"/>
      <c r="D67" s="135"/>
      <c r="E67" s="135"/>
      <c r="F67" s="135"/>
      <c r="G67" s="135"/>
      <c r="K67" s="1208"/>
      <c r="L67" s="1208"/>
      <c r="M67" s="104" t="s">
        <v>8</v>
      </c>
      <c r="N67" s="57" t="s">
        <v>149</v>
      </c>
      <c r="O67" s="38" t="s">
        <v>370</v>
      </c>
      <c r="P67" s="154" t="s">
        <v>145</v>
      </c>
      <c r="Q67" s="152" t="s">
        <v>217</v>
      </c>
      <c r="R67" s="79" t="s">
        <v>241</v>
      </c>
      <c r="S67" s="76" t="s">
        <v>272</v>
      </c>
      <c r="T67" s="83"/>
      <c r="U67" s="83"/>
      <c r="V67" s="83" t="str">
        <f t="shared" si="8"/>
        <v/>
      </c>
      <c r="W67" s="83"/>
      <c r="X67" s="83"/>
      <c r="Y67" s="46" t="s">
        <v>242</v>
      </c>
      <c r="Z67" s="259">
        <f t="shared" si="9"/>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78"/>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19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76"/>
      <c r="T72" s="83"/>
      <c r="U72" s="83"/>
      <c r="V72" s="83" t="str">
        <f>IF(AND(W72="Y",X72="Y"),"Passed",IF(T72="M","Passed", ""))</f>
        <v/>
      </c>
      <c r="W72" s="83"/>
      <c r="X72" s="83"/>
      <c r="Y72" s="63"/>
      <c r="Z72" s="259">
        <f t="shared" ref="Z72:Z75" si="10">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76"/>
      <c r="T73" s="83"/>
      <c r="U73" s="83"/>
      <c r="V73" s="83" t="str">
        <f>IF(AND(W73="Y",X73="Y"),"Passed",IF(T73="M","Passed", ""))</f>
        <v/>
      </c>
      <c r="W73" s="83"/>
      <c r="X73" s="83"/>
      <c r="Y73" s="63"/>
      <c r="Z73" s="259">
        <f t="shared" si="10"/>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76"/>
      <c r="T74" s="83"/>
      <c r="U74" s="83"/>
      <c r="V74" s="83" t="str">
        <f>IF(AND(W74="Y",X74="Y"),"Passed",IF(T74="M","Passed", ""))</f>
        <v/>
      </c>
      <c r="W74" s="83"/>
      <c r="X74" s="83"/>
      <c r="Y74" s="63"/>
      <c r="Z74" s="259">
        <f t="shared" si="10"/>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76"/>
      <c r="T75" s="83"/>
      <c r="U75" s="83"/>
      <c r="V75" s="83" t="str">
        <f>IF(AND(W75="Y",X75="Y"),"Passed",IF(T75="M","Passed", ""))</f>
        <v/>
      </c>
      <c r="W75" s="83"/>
      <c r="X75" s="83"/>
      <c r="Y75" s="63"/>
      <c r="Z75" s="259">
        <f t="shared" si="10"/>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78"/>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78"/>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78"/>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78"/>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A70"/>
  <customSheetViews>
    <customSheetView guid="{3F51B73C-8999-4BDD-B7BB-CFA8C5D5F118}" scale="85" showGridLines="0" fitToPage="1" showAutoFilter="1" hiddenColumns="1" topLeftCell="B1">
      <selection activeCell="K1" sqref="K1:AN1048576"/>
      <pageMargins left="0.25" right="0" top="0.25" bottom="0.25" header="0.3" footer="0"/>
      <pageSetup scale="33" fitToHeight="0" orientation="landscape" r:id="rId1"/>
      <autoFilter ref="A3:AA70"/>
    </customSheetView>
    <customSheetView guid="{61959E49-C4BC-41CB-B0BE-7EDA73DE356A}" scale="115" showGridLines="0" fitToPage="1" showAutoFilter="1" hiddenColumns="1" topLeftCell="A55">
      <selection activeCell="C8" sqref="C8:G67"/>
      <pageMargins left="0.25" right="0" top="0.25" bottom="0.25" header="0.3" footer="0"/>
      <pageSetup scale="33" fitToHeight="0" orientation="landscape" r:id="rId2"/>
      <autoFilter ref="A3:AB70"/>
    </customSheetView>
    <customSheetView guid="{9F775BAE-2403-40FE-95E3-B0411D9A7170}" scale="115" showGridLines="0" fitToPage="1" showAutoFilter="1" hiddenColumns="1" topLeftCell="A55">
      <selection activeCell="C8" sqref="C8:G67"/>
      <pageMargins left="0.25" right="0" top="0.25" bottom="0.25" header="0.3" footer="0"/>
      <pageSetup scale="33" fitToHeight="0" orientation="landscape" r:id="rId3"/>
      <autoFilter ref="A3:AB70"/>
    </customSheetView>
    <customSheetView guid="{B9E7682A-072E-4CF9-AE10-B3ED27CB27F8}" scale="115" showGridLines="0" fitToPage="1" showAutoFilter="1" hiddenColumns="1" topLeftCell="K1">
      <selection activeCell="U15" sqref="U15:V15"/>
      <pageMargins left="0.25" right="0" top="0.25" bottom="0.25" header="0.3" footer="0"/>
      <pageSetup scale="33" fitToHeight="0" orientation="landscape" r:id="rId4"/>
      <autoFilter ref="A3:AB70"/>
    </customSheetView>
    <customSheetView guid="{040B64FF-F135-4C7F-9498-A8399C10673D}" scale="85" showGridLines="0" fitToPage="1" showAutoFilter="1" hiddenColumns="1" topLeftCell="B1">
      <selection activeCell="K1" sqref="K1:AN1048576"/>
      <pageMargins left="0.25" right="0" top="0.25" bottom="0.25" header="0.3" footer="0"/>
      <pageSetup scale="33" fitToHeight="0" orientation="landscape" r:id="rId5"/>
      <autoFilter ref="A3:AA70"/>
    </customSheetView>
    <customSheetView guid="{6D9FC8F7-6352-4BF1-890A-27BF36FADC03}" scale="85" showGridLines="0" fitToPage="1" showAutoFilter="1" hiddenColumns="1" topLeftCell="B1">
      <selection activeCell="K1" sqref="K1:AN1048576"/>
      <pageMargins left="0.25" right="0" top="0.25" bottom="0.25" header="0.3" footer="0"/>
      <pageSetup scale="33" fitToHeight="0" orientation="landscape" r:id="rId6"/>
      <autoFilter ref="A3:AA70"/>
    </customSheetView>
  </customSheetViews>
  <mergeCells count="91">
    <mergeCell ref="AI70:AJ70"/>
    <mergeCell ref="AI38:AJ38"/>
    <mergeCell ref="Z58:Z59"/>
    <mergeCell ref="AA58:AB58"/>
    <mergeCell ref="AC58:AD58"/>
    <mergeCell ref="AE58:AF58"/>
    <mergeCell ref="AG58:AH58"/>
    <mergeCell ref="AI58:AJ58"/>
    <mergeCell ref="Z38:Z39"/>
    <mergeCell ref="AA38:AB38"/>
    <mergeCell ref="AC38:AD38"/>
    <mergeCell ref="AE38:AF38"/>
    <mergeCell ref="AG38:AH38"/>
    <mergeCell ref="AG70:AH70"/>
    <mergeCell ref="AI2:AJ2"/>
    <mergeCell ref="Z17:Z18"/>
    <mergeCell ref="AA17:AB17"/>
    <mergeCell ref="AC17:AD17"/>
    <mergeCell ref="AE17:AF17"/>
    <mergeCell ref="AG17:AH17"/>
    <mergeCell ref="AI17:AJ17"/>
    <mergeCell ref="Z2:Z3"/>
    <mergeCell ref="AA2:AB2"/>
    <mergeCell ref="AC2:AD2"/>
    <mergeCell ref="AE2:AF2"/>
    <mergeCell ref="AG2:AH2"/>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M58:M59"/>
    <mergeCell ref="N58:N59"/>
    <mergeCell ref="O58:O59"/>
    <mergeCell ref="S58:S59"/>
    <mergeCell ref="T58:T59"/>
    <mergeCell ref="U58:U59"/>
    <mergeCell ref="V58:V59"/>
    <mergeCell ref="Y58:Y59"/>
    <mergeCell ref="V17:V18"/>
    <mergeCell ref="Y17:Y18"/>
    <mergeCell ref="K37:Y37"/>
    <mergeCell ref="K38:K39"/>
    <mergeCell ref="L38:L39"/>
    <mergeCell ref="M38:M39"/>
    <mergeCell ref="N38:N39"/>
    <mergeCell ref="O38:O39"/>
    <mergeCell ref="S38:S39"/>
    <mergeCell ref="T38:T39"/>
    <mergeCell ref="U38:U39"/>
    <mergeCell ref="V38:V39"/>
    <mergeCell ref="Y38:Y39"/>
    <mergeCell ref="N17:N18"/>
    <mergeCell ref="O17:O18"/>
    <mergeCell ref="S17:S18"/>
    <mergeCell ref="K1:Y1"/>
    <mergeCell ref="K2:K3"/>
    <mergeCell ref="L2:L3"/>
    <mergeCell ref="M2:M3"/>
    <mergeCell ref="N2:N3"/>
    <mergeCell ref="O2:O3"/>
    <mergeCell ref="S2:S3"/>
    <mergeCell ref="T2:T3"/>
    <mergeCell ref="U2:U3"/>
    <mergeCell ref="V2:V3"/>
    <mergeCell ref="Y2:Y3"/>
    <mergeCell ref="A1:H1"/>
    <mergeCell ref="Z70:Z71"/>
    <mergeCell ref="AA70:AB70"/>
    <mergeCell ref="AC70:AD70"/>
    <mergeCell ref="AE70:AF70"/>
    <mergeCell ref="A64:G64"/>
    <mergeCell ref="A66:G66"/>
    <mergeCell ref="K60:K67"/>
    <mergeCell ref="L60:L67"/>
    <mergeCell ref="Y4:Y5"/>
    <mergeCell ref="K16:Y16"/>
    <mergeCell ref="K17:K18"/>
    <mergeCell ref="L17:L18"/>
    <mergeCell ref="M17:M18"/>
    <mergeCell ref="T17:T18"/>
    <mergeCell ref="U17:U18"/>
  </mergeCells>
  <conditionalFormatting sqref="C7:H7">
    <cfRule type="containsText" dxfId="1251" priority="47" operator="containsText" text="N/A">
      <formula>NOT(ISERROR(SEARCH("N/A",C7)))</formula>
    </cfRule>
    <cfRule type="containsText" dxfId="1250" priority="48" operator="containsText" text="Blank">
      <formula>NOT(ISERROR(SEARCH("Blank",C7)))</formula>
    </cfRule>
    <cfRule type="containsText" dxfId="1249" priority="49" operator="containsText" text="M">
      <formula>NOT(ISERROR(SEARCH("M",C7)))</formula>
    </cfRule>
  </conditionalFormatting>
  <conditionalFormatting sqref="E13">
    <cfRule type="containsText" dxfId="1248" priority="15" operator="containsText" text="N/A">
      <formula>NOT(ISERROR(SEARCH("N/A",E13)))</formula>
    </cfRule>
    <cfRule type="containsText" dxfId="1247" priority="16" operator="containsText" text="O">
      <formula>NOT(ISERROR(SEARCH("O",E13)))</formula>
    </cfRule>
    <cfRule type="containsText" dxfId="1246" priority="17" operator="containsText" text="M">
      <formula>NOT(ISERROR(SEARCH("M",E13)))</formula>
    </cfRule>
  </conditionalFormatting>
  <conditionalFormatting sqref="C46:G46">
    <cfRule type="containsText" dxfId="1245" priority="24" operator="containsText" text="O">
      <formula>NOT(ISERROR(SEARCH("O",C46)))</formula>
    </cfRule>
  </conditionalFormatting>
  <conditionalFormatting sqref="C46:G46">
    <cfRule type="containsText" dxfId="1244" priority="21" operator="containsText" text="N/A">
      <formula>NOT(ISERROR(SEARCH("N/A",C46)))</formula>
    </cfRule>
    <cfRule type="containsText" dxfId="1243" priority="22" operator="containsText" text="Blank">
      <formula>NOT(ISERROR(SEARCH("Blank",C46)))</formula>
    </cfRule>
    <cfRule type="containsText" dxfId="1242" priority="23" operator="containsText" text="M">
      <formula>NOT(ISERROR(SEARCH("M",C46)))</formula>
    </cfRule>
  </conditionalFormatting>
  <conditionalFormatting sqref="E12">
    <cfRule type="containsText" dxfId="1241" priority="18" operator="containsText" text="N/A">
      <formula>NOT(ISERROR(SEARCH("N/A",E12)))</formula>
    </cfRule>
    <cfRule type="containsText" dxfId="1240" priority="19" operator="containsText" text="O">
      <formula>NOT(ISERROR(SEARCH("O",E12)))</formula>
    </cfRule>
    <cfRule type="containsText" dxfId="1239" priority="20" operator="containsText" text="M">
      <formula>NOT(ISERROR(SEARCH("M",E12)))</formula>
    </cfRule>
  </conditionalFormatting>
  <conditionalFormatting sqref="Z4 Z51:Z55 Z40:Z43 Z45:Z49 Z19:Z35">
    <cfRule type="cellIs" dxfId="1238" priority="6" operator="greaterThan">
      <formula>0</formula>
    </cfRule>
  </conditionalFormatting>
  <conditionalFormatting sqref="Z5:Z14">
    <cfRule type="cellIs" dxfId="1237" priority="5" operator="greaterThan">
      <formula>0</formula>
    </cfRule>
  </conditionalFormatting>
  <conditionalFormatting sqref="Z60:Z67">
    <cfRule type="cellIs" dxfId="1236" priority="4" operator="greaterThan">
      <formula>0</formula>
    </cfRule>
  </conditionalFormatting>
  <conditionalFormatting sqref="Z72:Z75">
    <cfRule type="cellIs" dxfId="1235" priority="3" operator="greaterThan">
      <formula>0</formula>
    </cfRule>
  </conditionalFormatting>
  <conditionalFormatting sqref="Z50">
    <cfRule type="cellIs" dxfId="1234" priority="2" operator="greaterThan">
      <formula>0</formula>
    </cfRule>
  </conditionalFormatting>
  <conditionalFormatting sqref="Z44">
    <cfRule type="cellIs" dxfId="1233"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W1:W3 W12:W13 W30:W34 W11:X11 W48:W79 X40:X46 W36:W46 X19:X26 W15:W27">
      <formula1>"Y, N"</formula1>
    </dataValidation>
    <dataValidation type="list" allowBlank="1" showInputMessage="1" showErrorMessage="1" sqref="V1:V79">
      <formula1>"Passed, Failed, N/A"</formula1>
    </dataValidation>
  </dataValidations>
  <hyperlinks>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s>
  <pageMargins left="0.25" right="0" top="0.25" bottom="0.25" header="0.3" footer="0"/>
  <pageSetup scale="33" fitToHeight="0" orientation="landscape" r:id="rId23"/>
  <drawing r:id="rId24"/>
  <legacyDrawing r:id="rId25"/>
  <controls>
    <mc:AlternateContent xmlns:mc="http://schemas.openxmlformats.org/markup-compatibility/2006">
      <mc:Choice Requires="x14">
        <control shapeId="14345" r:id="rId26" name="CommandButton1">
          <controlPr defaultSize="0" autoLine="0" r:id="rId27">
            <anchor moveWithCells="1">
              <from>
                <xdr:col>8</xdr:col>
                <xdr:colOff>144780</xdr:colOff>
                <xdr:row>70</xdr:row>
                <xdr:rowOff>0</xdr:rowOff>
              </from>
              <to>
                <xdr:col>9</xdr:col>
                <xdr:colOff>434340</xdr:colOff>
                <xdr:row>70</xdr:row>
                <xdr:rowOff>350520</xdr:rowOff>
              </to>
            </anchor>
          </controlPr>
        </control>
      </mc:Choice>
      <mc:Fallback>
        <control shapeId="14345" r:id="rId26" name="CommandButton1"/>
      </mc:Fallback>
    </mc:AlternateContent>
    <mc:AlternateContent xmlns:mc="http://schemas.openxmlformats.org/markup-compatibility/2006">
      <mc:Choice Requires="x14">
        <control shapeId="14346" r:id="rId28" name="CommandButton2">
          <controlPr defaultSize="0" autoLine="0" r:id="rId29">
            <anchor moveWithCells="1">
              <from>
                <xdr:col>8</xdr:col>
                <xdr:colOff>228600</xdr:colOff>
                <xdr:row>66</xdr:row>
                <xdr:rowOff>182880</xdr:rowOff>
              </from>
              <to>
                <xdr:col>9</xdr:col>
                <xdr:colOff>548640</xdr:colOff>
                <xdr:row>68</xdr:row>
                <xdr:rowOff>83820</xdr:rowOff>
              </to>
            </anchor>
          </controlPr>
        </control>
      </mc:Choice>
      <mc:Fallback>
        <control shapeId="14346" r:id="rId28" name="CommandButton2"/>
      </mc:Fallback>
    </mc:AlternateContent>
  </controls>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5"/>
    <pageSetUpPr fitToPage="1"/>
  </sheetPr>
  <dimension ref="A1:AN196"/>
  <sheetViews>
    <sheetView showGridLines="0" topLeftCell="A55" zoomScale="85" zoomScaleNormal="85" workbookViewId="0">
      <selection activeCell="E61" sqref="E6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9.109375" hidden="1" customWidth="1"/>
    <col min="19" max="19" width="17.33203125" bestFit="1" customWidth="1"/>
    <col min="20" max="20" width="9.109375" bestFit="1" customWidth="1"/>
    <col min="21" max="21" width="11" bestFit="1" customWidth="1"/>
    <col min="22" max="22" width="10.44140625" bestFit="1" customWidth="1"/>
    <col min="23" max="23" width="12.44140625" customWidth="1"/>
    <col min="24" max="24" width="15.109375" customWidth="1"/>
    <col min="25" max="25" width="36.5546875" bestFit="1" customWidth="1"/>
    <col min="26" max="26" width="8.88671875"/>
    <col min="27" max="27" width="8.6640625" customWidth="1"/>
    <col min="28" max="28" width="8.44140625" bestFit="1" customWidth="1"/>
    <col min="41" max="16384" width="9.109375" style="3"/>
  </cols>
  <sheetData>
    <row r="1" spans="1:36" ht="23.4" x14ac:dyDescent="0.45">
      <c r="A1" s="1188" t="s">
        <v>82</v>
      </c>
      <c r="B1" s="1189"/>
      <c r="C1" s="1189"/>
      <c r="D1" s="1189"/>
      <c r="E1" s="1189"/>
      <c r="F1" s="1189"/>
      <c r="G1" s="1189"/>
      <c r="H1" s="1189"/>
      <c r="K1" s="1193" t="s">
        <v>412</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23.4" customHeight="1" x14ac:dyDescent="0.3">
      <c r="A2" s="98" t="s">
        <v>367</v>
      </c>
      <c r="B2" s="83" t="s">
        <v>273</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191"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42842</v>
      </c>
      <c r="C3" s="125"/>
      <c r="D3" s="3"/>
      <c r="E3" s="3"/>
      <c r="F3" s="3"/>
      <c r="G3" s="3"/>
      <c r="H3" s="3"/>
      <c r="K3" s="1197"/>
      <c r="L3" s="1197"/>
      <c r="M3" s="1183"/>
      <c r="N3" s="1185"/>
      <c r="O3" s="1197"/>
      <c r="P3" s="148" t="s">
        <v>141</v>
      </c>
      <c r="Q3" s="144"/>
      <c r="R3" s="144"/>
      <c r="S3" s="1210"/>
      <c r="T3" s="1191"/>
      <c r="U3" s="1191"/>
      <c r="V3" s="119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3.5671232876712327</v>
      </c>
      <c r="C4" s="3"/>
      <c r="D4" s="3"/>
      <c r="E4" s="3"/>
      <c r="F4" s="3"/>
      <c r="G4" s="3"/>
      <c r="H4" s="3"/>
      <c r="K4" s="337" t="s">
        <v>142</v>
      </c>
      <c r="L4" s="337" t="s">
        <v>143</v>
      </c>
      <c r="M4" s="104" t="s">
        <v>5</v>
      </c>
      <c r="N4" s="93" t="s">
        <v>144</v>
      </c>
      <c r="O4" s="88" t="s">
        <v>372</v>
      </c>
      <c r="P4" s="149" t="s">
        <v>145</v>
      </c>
      <c r="Q4" s="149" t="s">
        <v>146</v>
      </c>
      <c r="R4" s="146" t="s">
        <v>147</v>
      </c>
      <c r="S4" s="76" t="s">
        <v>273</v>
      </c>
      <c r="T4" s="528"/>
      <c r="U4" s="528"/>
      <c r="V4" s="528" t="s">
        <v>374</v>
      </c>
      <c r="W4" s="83" t="s">
        <v>377</v>
      </c>
      <c r="X4" s="83" t="s">
        <v>377</v>
      </c>
      <c r="Y4" s="1227" t="s">
        <v>148</v>
      </c>
      <c r="Z4" s="259">
        <f ca="1">DATEDIF(AA4,AB4,"m")/12+DATEDIF(AC4,AD4,"m")/12+DATEDIF(AE4,AF4,"m")/12+DATEDIF(AG4,AH4,"m")/12+DATEDIF(AI4,AJ4,"m")/12</f>
        <v>2.5</v>
      </c>
      <c r="AA4" s="260">
        <v>43207</v>
      </c>
      <c r="AB4" s="260">
        <f t="shared" ref="AB4:AB11" ca="1" si="0">TODAY()</f>
        <v>44144</v>
      </c>
      <c r="AC4" s="260"/>
      <c r="AD4" s="260"/>
      <c r="AE4" s="258"/>
      <c r="AF4" s="258"/>
      <c r="AG4" s="258"/>
      <c r="AH4" s="258"/>
      <c r="AI4" s="258"/>
      <c r="AJ4" s="258"/>
    </row>
    <row r="5" spans="1:36" ht="12.75" customHeight="1" x14ac:dyDescent="0.3">
      <c r="A5" s="98" t="s">
        <v>387</v>
      </c>
      <c r="B5" s="124">
        <v>1.42</v>
      </c>
      <c r="C5" s="126"/>
      <c r="D5" s="3"/>
      <c r="E5" s="3"/>
      <c r="F5" s="3"/>
      <c r="G5" s="3"/>
      <c r="H5" s="3"/>
      <c r="K5" s="338"/>
      <c r="L5" s="338"/>
      <c r="M5" s="104" t="s">
        <v>5</v>
      </c>
      <c r="N5" s="93" t="s">
        <v>144</v>
      </c>
      <c r="O5" s="88" t="s">
        <v>373</v>
      </c>
      <c r="P5" s="150"/>
      <c r="Q5" s="151" t="s">
        <v>150</v>
      </c>
      <c r="R5" s="147" t="s">
        <v>151</v>
      </c>
      <c r="S5" s="76" t="s">
        <v>273</v>
      </c>
      <c r="T5" s="528"/>
      <c r="U5" s="528"/>
      <c r="V5" s="528" t="s">
        <v>374</v>
      </c>
      <c r="W5" s="83" t="s">
        <v>377</v>
      </c>
      <c r="X5" s="83" t="s">
        <v>377</v>
      </c>
      <c r="Y5" s="1228"/>
      <c r="Z5" s="259">
        <f t="shared" ref="Z5:Z14" ca="1" si="1">DATEDIF(AA5,AB5,"m")/12+DATEDIF(AC5,AD5,"m")/12+DATEDIF(AE5,AF5,"m")/12+DATEDIF(AG5,AH5,"m")/12+DATEDIF(AI5,AJ5,"m")/12</f>
        <v>2.5</v>
      </c>
      <c r="AA5" s="260">
        <v>43207</v>
      </c>
      <c r="AB5" s="260">
        <f t="shared" ca="1" si="0"/>
        <v>44144</v>
      </c>
      <c r="AC5" s="260"/>
      <c r="AD5" s="260"/>
      <c r="AE5" s="258"/>
      <c r="AF5" s="258"/>
      <c r="AG5" s="258"/>
      <c r="AH5" s="258"/>
      <c r="AI5" s="258"/>
      <c r="AJ5" s="258"/>
    </row>
    <row r="6" spans="1:36" ht="15" thickBot="1" x14ac:dyDescent="0.35">
      <c r="A6" s="98" t="s">
        <v>388</v>
      </c>
      <c r="B6" s="124">
        <f ca="1">B4+B5</f>
        <v>4.987123287671233</v>
      </c>
      <c r="C6" s="126"/>
      <c r="K6" s="338"/>
      <c r="L6" s="338"/>
      <c r="M6" s="104" t="s">
        <v>5</v>
      </c>
      <c r="N6" s="38" t="s">
        <v>149</v>
      </c>
      <c r="O6" s="65" t="s">
        <v>149</v>
      </c>
      <c r="P6" s="150"/>
      <c r="Q6" s="152" t="s">
        <v>150</v>
      </c>
      <c r="R6" s="79" t="s">
        <v>151</v>
      </c>
      <c r="S6" s="76" t="s">
        <v>273</v>
      </c>
      <c r="T6" s="528"/>
      <c r="U6" s="528"/>
      <c r="V6" s="528" t="s">
        <v>374</v>
      </c>
      <c r="W6" s="83" t="s">
        <v>377</v>
      </c>
      <c r="X6" s="83" t="s">
        <v>377</v>
      </c>
      <c r="Y6" s="41" t="s">
        <v>152</v>
      </c>
      <c r="Z6" s="259">
        <f t="shared" ca="1" si="1"/>
        <v>2.5</v>
      </c>
      <c r="AA6" s="260">
        <v>43207</v>
      </c>
      <c r="AB6" s="260">
        <f t="shared" ca="1" si="0"/>
        <v>44144</v>
      </c>
      <c r="AC6" s="260"/>
      <c r="AD6" s="260"/>
      <c r="AE6" s="258"/>
      <c r="AF6" s="258"/>
      <c r="AG6" s="258"/>
      <c r="AH6" s="258"/>
      <c r="AI6" s="258"/>
      <c r="AJ6" s="258"/>
    </row>
    <row r="7" spans="1:36" ht="55.8"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76" t="s">
        <v>273</v>
      </c>
      <c r="T7" s="528"/>
      <c r="U7" s="528"/>
      <c r="V7" s="528" t="s">
        <v>374</v>
      </c>
      <c r="W7" s="83" t="s">
        <v>377</v>
      </c>
      <c r="X7" s="83" t="s">
        <v>377</v>
      </c>
      <c r="Y7" s="342" t="s">
        <v>248</v>
      </c>
      <c r="Z7" s="259">
        <f t="shared" ca="1" si="1"/>
        <v>2.5</v>
      </c>
      <c r="AA7" s="260">
        <v>43207</v>
      </c>
      <c r="AB7" s="260">
        <f t="shared" ca="1" si="0"/>
        <v>44144</v>
      </c>
      <c r="AC7" s="260"/>
      <c r="AD7" s="260"/>
      <c r="AE7" s="258"/>
      <c r="AF7" s="258"/>
      <c r="AG7" s="258"/>
      <c r="AH7" s="258"/>
      <c r="AI7" s="258"/>
      <c r="AJ7" s="258"/>
    </row>
    <row r="8" spans="1:36" ht="27.6" x14ac:dyDescent="0.3">
      <c r="A8" s="107" t="s">
        <v>56</v>
      </c>
      <c r="B8" s="108" t="s">
        <v>182</v>
      </c>
      <c r="C8" s="100"/>
      <c r="D8" s="24"/>
      <c r="E8" s="1002" t="s">
        <v>77</v>
      </c>
      <c r="F8" s="1002"/>
      <c r="G8" s="24"/>
      <c r="H8" s="109">
        <f>IF(C8&lt;&gt;"",'CBL Score Standard'!$D64,IF(D8&lt;&gt;"",SUM('CBL Score Standard'!$D64:$E64),IF(E8&lt;&gt;"",SUM('CBL Score Standard'!$D64:$F64),IF(F8&lt;&gt;"",SUM('CBL Score Standard'!$D64:$G64),IF(G8&lt;&gt;"",SUM('CBL Score Standard'!$D64:$H64,0))))))</f>
        <v>7.6190476190476183E-2</v>
      </c>
      <c r="K8" s="338"/>
      <c r="L8" s="338"/>
      <c r="M8" s="104" t="s">
        <v>5</v>
      </c>
      <c r="N8" s="127" t="s">
        <v>144</v>
      </c>
      <c r="O8" s="43" t="s">
        <v>517</v>
      </c>
      <c r="P8" s="150"/>
      <c r="Q8" s="152" t="s">
        <v>153</v>
      </c>
      <c r="R8" s="79" t="s">
        <v>156</v>
      </c>
      <c r="S8" s="76" t="s">
        <v>273</v>
      </c>
      <c r="T8" s="528"/>
      <c r="U8" s="528"/>
      <c r="V8" s="528" t="s">
        <v>374</v>
      </c>
      <c r="W8" s="83" t="s">
        <v>377</v>
      </c>
      <c r="X8" s="83" t="s">
        <v>377</v>
      </c>
      <c r="Y8" s="44" t="s">
        <v>157</v>
      </c>
      <c r="Z8" s="259">
        <f t="shared" ca="1" si="1"/>
        <v>2.5</v>
      </c>
      <c r="AA8" s="260">
        <v>43207</v>
      </c>
      <c r="AB8" s="260">
        <f t="shared" ca="1" si="0"/>
        <v>44144</v>
      </c>
      <c r="AC8" s="260"/>
      <c r="AD8" s="260"/>
      <c r="AE8" s="258"/>
      <c r="AF8" s="258"/>
      <c r="AG8" s="258"/>
      <c r="AH8" s="258"/>
      <c r="AI8" s="258"/>
      <c r="AJ8" s="258"/>
    </row>
    <row r="9" spans="1:36" ht="27.6" x14ac:dyDescent="0.3">
      <c r="A9" s="110" t="s">
        <v>56</v>
      </c>
      <c r="B9" s="99" t="s">
        <v>427</v>
      </c>
      <c r="C9" s="100"/>
      <c r="D9" s="24"/>
      <c r="E9" s="24" t="s">
        <v>77</v>
      </c>
      <c r="F9" s="24"/>
      <c r="G9" s="24"/>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43" t="s">
        <v>661</v>
      </c>
      <c r="P9" s="150"/>
      <c r="Q9" s="152" t="s">
        <v>155</v>
      </c>
      <c r="R9" s="79" t="s">
        <v>158</v>
      </c>
      <c r="S9" s="166" t="s">
        <v>273</v>
      </c>
      <c r="T9" s="529"/>
      <c r="U9" s="528"/>
      <c r="V9" s="528" t="s">
        <v>374</v>
      </c>
      <c r="W9" s="83" t="s">
        <v>377</v>
      </c>
      <c r="X9" s="83" t="s">
        <v>377</v>
      </c>
      <c r="Y9" s="41" t="s">
        <v>159</v>
      </c>
      <c r="Z9" s="259">
        <f t="shared" ca="1" si="1"/>
        <v>2.5</v>
      </c>
      <c r="AA9" s="260">
        <v>43207</v>
      </c>
      <c r="AB9" s="260">
        <f t="shared" ca="1" si="0"/>
        <v>44144</v>
      </c>
      <c r="AC9" s="260"/>
      <c r="AD9" s="260"/>
      <c r="AE9" s="258"/>
      <c r="AF9" s="258"/>
      <c r="AG9" s="258"/>
      <c r="AH9" s="258"/>
      <c r="AI9" s="258"/>
      <c r="AJ9" s="258"/>
    </row>
    <row r="10" spans="1:36" x14ac:dyDescent="0.3">
      <c r="A10" s="110" t="s">
        <v>56</v>
      </c>
      <c r="B10" s="99" t="s">
        <v>663</v>
      </c>
      <c r="C10" s="100"/>
      <c r="D10" s="100"/>
      <c r="E10" s="1002" t="s">
        <v>77</v>
      </c>
      <c r="F10" s="1002"/>
      <c r="G10" s="24"/>
      <c r="H10" s="109">
        <f>IF(C10&lt;&gt;"",'CBL Score Standard'!$D66,IF(D10&lt;&gt;"",SUM('CBL Score Standard'!$D66:$E66),IF(E10&lt;&gt;"",SUM('CBL Score Standard'!$D66:$F66),IF(F10&lt;&gt;"",SUM('CBL Score Standard'!$D66:$G66),IF(G10&lt;&gt;"",SUM('CBL Score Standard'!$D66:$H66,0))))))</f>
        <v>2.8571428571428571E-2</v>
      </c>
      <c r="K10" s="338"/>
      <c r="L10" s="338"/>
      <c r="M10" s="104" t="s">
        <v>5</v>
      </c>
      <c r="N10" s="127" t="s">
        <v>144</v>
      </c>
      <c r="O10" s="43" t="s">
        <v>662</v>
      </c>
      <c r="P10" s="150"/>
      <c r="Q10" s="254" t="s">
        <v>659</v>
      </c>
      <c r="R10" s="254" t="s">
        <v>278</v>
      </c>
      <c r="S10" s="76" t="s">
        <v>273</v>
      </c>
      <c r="T10" s="528"/>
      <c r="U10" s="528"/>
      <c r="V10" s="528" t="s">
        <v>374</v>
      </c>
      <c r="W10" s="83" t="s">
        <v>377</v>
      </c>
      <c r="X10" s="83" t="s">
        <v>377</v>
      </c>
      <c r="Y10" s="46" t="s">
        <v>160</v>
      </c>
      <c r="Z10" s="259">
        <f t="shared" ca="1" si="1"/>
        <v>2.5</v>
      </c>
      <c r="AA10" s="260">
        <v>43207</v>
      </c>
      <c r="AB10" s="260">
        <f t="shared" ca="1" si="0"/>
        <v>44144</v>
      </c>
      <c r="AC10" s="260"/>
      <c r="AD10" s="260"/>
      <c r="AE10" s="258"/>
      <c r="AF10" s="258"/>
      <c r="AG10" s="258"/>
      <c r="AH10" s="258"/>
      <c r="AI10" s="258"/>
      <c r="AJ10" s="258"/>
    </row>
    <row r="11" spans="1:36" x14ac:dyDescent="0.3">
      <c r="A11" s="110" t="s">
        <v>56</v>
      </c>
      <c r="B11" s="99" t="s">
        <v>215</v>
      </c>
      <c r="C11" s="100"/>
      <c r="D11" s="100"/>
      <c r="E11" s="1002" t="s">
        <v>77</v>
      </c>
      <c r="F11" s="1002"/>
      <c r="G11" s="24"/>
      <c r="H11" s="109">
        <f>IF(C11&lt;&gt;"",'CBL Score Standard'!$D67,IF(D11&lt;&gt;"",SUM('CBL Score Standard'!$D67:$E67),IF(E11&lt;&gt;"",SUM('CBL Score Standard'!$D67:$F67),IF(F11&lt;&gt;"",SUM('CBL Score Standard'!$D67:$G67),IF(G11&lt;&gt;"",SUM('CBL Score Standard'!$D67:$H67,0))))))</f>
        <v>2.8571428571428571E-2</v>
      </c>
      <c r="K11" s="338"/>
      <c r="L11" s="338"/>
      <c r="M11" s="104" t="s">
        <v>5</v>
      </c>
      <c r="N11" s="36" t="s">
        <v>31</v>
      </c>
      <c r="O11" s="89" t="s">
        <v>175</v>
      </c>
      <c r="P11" s="150"/>
      <c r="Q11" s="152" t="s">
        <v>383</v>
      </c>
      <c r="R11" s="79" t="s">
        <v>176</v>
      </c>
      <c r="S11" s="76" t="s">
        <v>273</v>
      </c>
      <c r="T11" s="528"/>
      <c r="U11" s="999">
        <v>44029</v>
      </c>
      <c r="V11" s="528" t="s">
        <v>374</v>
      </c>
      <c r="W11" s="83" t="s">
        <v>377</v>
      </c>
      <c r="X11" s="83" t="s">
        <v>377</v>
      </c>
      <c r="Y11" s="44" t="s">
        <v>177</v>
      </c>
      <c r="Z11" s="259">
        <f t="shared" ca="1" si="1"/>
        <v>2.5</v>
      </c>
      <c r="AA11" s="260">
        <v>43207</v>
      </c>
      <c r="AB11" s="260">
        <f t="shared" ca="1" si="0"/>
        <v>44144</v>
      </c>
      <c r="AC11" s="260"/>
      <c r="AD11" s="260"/>
      <c r="AE11" s="258"/>
      <c r="AF11" s="258"/>
      <c r="AG11" s="258"/>
      <c r="AH11" s="258"/>
      <c r="AI11" s="258"/>
      <c r="AJ11" s="258"/>
    </row>
    <row r="12" spans="1:36" ht="27.6" x14ac:dyDescent="0.3">
      <c r="A12" s="110" t="s">
        <v>63</v>
      </c>
      <c r="B12" s="99" t="s">
        <v>236</v>
      </c>
      <c r="C12" s="100"/>
      <c r="D12" s="100"/>
      <c r="E12" s="100" t="s">
        <v>77</v>
      </c>
      <c r="F12" s="24"/>
      <c r="G12" s="24"/>
      <c r="H12" s="109">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76" t="s">
        <v>273</v>
      </c>
      <c r="T12" s="528" t="s">
        <v>72</v>
      </c>
      <c r="U12" s="528"/>
      <c r="V12" s="528" t="s">
        <v>374</v>
      </c>
      <c r="W12" s="83" t="s">
        <v>377</v>
      </c>
      <c r="X12" s="83"/>
      <c r="Y12" s="41"/>
      <c r="Z12" s="259">
        <f t="shared" si="1"/>
        <v>0</v>
      </c>
      <c r="AA12" s="260"/>
      <c r="AB12" s="260"/>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76" t="s">
        <v>273</v>
      </c>
      <c r="T13" s="528"/>
      <c r="U13" s="530">
        <v>43658</v>
      </c>
      <c r="V13" s="528" t="s">
        <v>374</v>
      </c>
      <c r="W13" s="83" t="s">
        <v>377</v>
      </c>
      <c r="X13" s="83"/>
      <c r="Y13" s="41" t="s">
        <v>169</v>
      </c>
      <c r="Z13" s="259">
        <f t="shared" ca="1" si="1"/>
        <v>1.25</v>
      </c>
      <c r="AA13" s="260">
        <v>43658</v>
      </c>
      <c r="AB13" s="260">
        <f ca="1">TODAY()</f>
        <v>44144</v>
      </c>
      <c r="AC13" s="260"/>
      <c r="AD13" s="260"/>
      <c r="AE13" s="258"/>
      <c r="AF13" s="258"/>
      <c r="AG13" s="258"/>
      <c r="AH13" s="258"/>
      <c r="AI13" s="258"/>
      <c r="AJ13" s="258"/>
    </row>
    <row r="14" spans="1:36" ht="27.6" x14ac:dyDescent="0.3">
      <c r="A14" s="110" t="s">
        <v>55</v>
      </c>
      <c r="B14" s="99" t="s">
        <v>694</v>
      </c>
      <c r="C14" s="100"/>
      <c r="D14" s="100"/>
      <c r="E14" s="24"/>
      <c r="F14" s="1005" t="s">
        <v>77</v>
      </c>
      <c r="G14" s="24"/>
      <c r="H14" s="109">
        <f>IF(C14&lt;&gt;"",'CBL Score Standard'!$D70,IF(D14&lt;&gt;"",SUM('CBL Score Standard'!$D70:$E70),IF(E14&lt;&gt;"",SUM('CBL Score Standard'!$D70:$F70),IF(F14&lt;&gt;"",SUM('CBL Score Standard'!$D70:$G70),IF(G14&lt;&gt;"",SUM('CBL Score Standard'!$D70:$H70,0))))))</f>
        <v>3.5562310030395138E-2</v>
      </c>
      <c r="K14" s="339"/>
      <c r="L14" s="339"/>
      <c r="M14" s="104" t="s">
        <v>5</v>
      </c>
      <c r="N14" s="36" t="s">
        <v>41</v>
      </c>
      <c r="O14" s="87" t="s">
        <v>450</v>
      </c>
      <c r="P14" s="153">
        <v>43627</v>
      </c>
      <c r="Q14" s="152" t="s">
        <v>381</v>
      </c>
      <c r="R14" s="79" t="s">
        <v>382</v>
      </c>
      <c r="S14" s="76" t="s">
        <v>273</v>
      </c>
      <c r="T14" s="528" t="s">
        <v>72</v>
      </c>
      <c r="U14" s="528"/>
      <c r="V14" s="528" t="s">
        <v>374</v>
      </c>
      <c r="W14" s="83"/>
      <c r="X14" s="83"/>
      <c r="Y14" s="41"/>
      <c r="Z14" s="259">
        <f t="shared" si="1"/>
        <v>0</v>
      </c>
      <c r="AA14" s="260"/>
      <c r="AB14" s="260"/>
      <c r="AC14" s="260"/>
      <c r="AD14" s="260"/>
      <c r="AE14" s="258"/>
      <c r="AF14" s="258"/>
      <c r="AG14" s="258"/>
      <c r="AH14" s="258"/>
      <c r="AI14" s="258"/>
      <c r="AJ14" s="258"/>
    </row>
    <row r="15" spans="1:36" x14ac:dyDescent="0.3">
      <c r="A15" s="110" t="s">
        <v>55</v>
      </c>
      <c r="B15" s="99" t="s">
        <v>185</v>
      </c>
      <c r="C15" s="100"/>
      <c r="D15" s="24"/>
      <c r="E15" s="24"/>
      <c r="F15" s="1005" t="s">
        <v>77</v>
      </c>
      <c r="G15" s="24"/>
      <c r="H15" s="109">
        <f>IF(C15&lt;&gt;"",'CBL Score Standard'!$D71,IF(D15&lt;&gt;"",SUM('CBL Score Standard'!$D71:$E71),IF(E15&lt;&gt;"",SUM('CBL Score Standard'!$D71:$F71),IF(F15&lt;&gt;"",SUM('CBL Score Standard'!$D71:$G71),IF(G15&lt;&gt;"",SUM('CBL Score Standard'!$D71:$H71,0))))))</f>
        <v>4.9848024316109421E-2</v>
      </c>
      <c r="K15" s="48"/>
      <c r="L15" s="48"/>
      <c r="M15" s="3"/>
      <c r="N15" s="94"/>
      <c r="O15" s="48"/>
      <c r="P15" s="48"/>
      <c r="Q15" s="48"/>
      <c r="R15" s="48"/>
      <c r="S15" s="80"/>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00"/>
      <c r="F16" s="100"/>
      <c r="G16" s="100"/>
      <c r="H16" s="109" t="b">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c r="F17" s="1006" t="s">
        <v>77</v>
      </c>
      <c r="G17" s="100"/>
      <c r="H17" s="109">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c r="F18" s="100"/>
      <c r="G18" s="100"/>
      <c r="H18" s="109" t="b">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76" t="s">
        <v>273</v>
      </c>
      <c r="T19" s="531"/>
      <c r="U19" s="531"/>
      <c r="V19" s="531" t="s">
        <v>374</v>
      </c>
      <c r="W19" s="83" t="s">
        <v>377</v>
      </c>
      <c r="X19" s="83" t="s">
        <v>377</v>
      </c>
      <c r="Y19" s="44" t="s">
        <v>174</v>
      </c>
      <c r="Z19" s="259">
        <f t="shared" ref="Z19:Z35" ca="1" si="2">DATEDIF(AA19,AB19,"m")/12+DATEDIF(AC19,AD19,"m")/12+DATEDIF(AE19,AF19,"m")/12+DATEDIF(AG19,AH19,"m")/12+DATEDIF(AI19,AJ19,"m")/12</f>
        <v>2.5</v>
      </c>
      <c r="AA19" s="260">
        <v>43210</v>
      </c>
      <c r="AB19" s="260">
        <f ca="1">TODAY()</f>
        <v>44144</v>
      </c>
      <c r="AC19" s="260"/>
      <c r="AD19" s="260"/>
      <c r="AE19" s="258"/>
      <c r="AF19" s="258"/>
      <c r="AG19" s="258"/>
      <c r="AH19" s="258"/>
      <c r="AI19" s="258"/>
      <c r="AJ19" s="258"/>
    </row>
    <row r="20" spans="1:36" ht="27.6" x14ac:dyDescent="0.3">
      <c r="A20" s="110" t="s">
        <v>55</v>
      </c>
      <c r="B20" s="99" t="s">
        <v>202</v>
      </c>
      <c r="C20" s="100"/>
      <c r="D20" s="100"/>
      <c r="E20" s="100"/>
      <c r="F20" s="100"/>
      <c r="G20" s="100"/>
      <c r="H20" s="109" t="b">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76" t="s">
        <v>273</v>
      </c>
      <c r="T20" s="531" t="s">
        <v>72</v>
      </c>
      <c r="U20" s="999">
        <v>44083</v>
      </c>
      <c r="V20" s="531" t="s">
        <v>374</v>
      </c>
      <c r="W20" s="83" t="s">
        <v>377</v>
      </c>
      <c r="X20" s="83"/>
      <c r="Y20" s="44" t="s">
        <v>181</v>
      </c>
      <c r="Z20" s="259">
        <f t="shared" si="2"/>
        <v>1.3333333333333333</v>
      </c>
      <c r="AA20" s="260">
        <v>43210</v>
      </c>
      <c r="AB20" s="260">
        <v>43707</v>
      </c>
      <c r="AC20" s="260"/>
      <c r="AD20" s="260"/>
      <c r="AE20" s="258"/>
      <c r="AF20" s="258"/>
      <c r="AG20" s="258"/>
      <c r="AH20" s="258"/>
      <c r="AI20" s="258"/>
      <c r="AJ20" s="258"/>
    </row>
    <row r="21" spans="1:36" x14ac:dyDescent="0.3">
      <c r="A21" s="110" t="s">
        <v>55</v>
      </c>
      <c r="B21" s="99" t="s">
        <v>664</v>
      </c>
      <c r="C21" s="100"/>
      <c r="D21" s="100"/>
      <c r="E21" s="129"/>
      <c r="F21" s="1005" t="s">
        <v>77</v>
      </c>
      <c r="G21" s="24"/>
      <c r="H21" s="109">
        <f>IF(C21&lt;&gt;"",'CBL Score Standard'!$D77,IF(D21&lt;&gt;"",SUM('CBL Score Standard'!$D77:$E77),IF(E21&lt;&gt;"",SUM('CBL Score Standard'!$D77:$F77),IF(F21&lt;&gt;"",SUM('CBL Score Standard'!$D77:$G77),IF(G21&lt;&gt;"",SUM('CBL Score Standard'!$D77:$H77,0))))))</f>
        <v>4.9848024316109421E-2</v>
      </c>
      <c r="K21" s="338"/>
      <c r="L21" s="338"/>
      <c r="M21" s="104" t="s">
        <v>6</v>
      </c>
      <c r="N21" s="36" t="s">
        <v>56</v>
      </c>
      <c r="O21" s="87" t="s">
        <v>182</v>
      </c>
      <c r="P21" s="153">
        <v>43609</v>
      </c>
      <c r="Q21" s="152" t="s">
        <v>172</v>
      </c>
      <c r="R21" s="79" t="s">
        <v>183</v>
      </c>
      <c r="S21" s="76" t="s">
        <v>273</v>
      </c>
      <c r="T21" s="531"/>
      <c r="U21" s="531"/>
      <c r="V21" s="531" t="s">
        <v>374</v>
      </c>
      <c r="W21" s="83" t="s">
        <v>377</v>
      </c>
      <c r="X21" s="83" t="s">
        <v>377</v>
      </c>
      <c r="Y21" s="46" t="s">
        <v>184</v>
      </c>
      <c r="Z21" s="259">
        <f t="shared" si="2"/>
        <v>1.3333333333333333</v>
      </c>
      <c r="AA21" s="260">
        <v>43210</v>
      </c>
      <c r="AB21" s="260">
        <v>43707</v>
      </c>
      <c r="AC21" s="260"/>
      <c r="AD21" s="260"/>
      <c r="AE21" s="258"/>
      <c r="AF21" s="258"/>
      <c r="AG21" s="258"/>
      <c r="AH21" s="258"/>
      <c r="AI21" s="258"/>
      <c r="AJ21" s="258"/>
    </row>
    <row r="22" spans="1:36" ht="27.6" x14ac:dyDescent="0.3">
      <c r="A22" s="110" t="s">
        <v>55</v>
      </c>
      <c r="B22" s="99" t="s">
        <v>448</v>
      </c>
      <c r="C22" s="100"/>
      <c r="D22" s="100"/>
      <c r="E22" s="24"/>
      <c r="F22" s="1005" t="s">
        <v>77</v>
      </c>
      <c r="G22" s="24"/>
      <c r="H22" s="109">
        <f>IF(C22&lt;&gt;"",'CBL Score Standard'!$D78,IF(D22&lt;&gt;"",SUM('CBL Score Standard'!$D78:$E78),IF(E22&lt;&gt;"",SUM('CBL Score Standard'!$D78:$F78),IF(F22&lt;&gt;"",SUM('CBL Score Standard'!$D78:$G78),IF(G22&lt;&gt;"",SUM('CBL Score Standard'!$D78:$H78,0))))))</f>
        <v>4.9848024316109421E-2</v>
      </c>
      <c r="K22" s="338"/>
      <c r="L22" s="338"/>
      <c r="M22" s="104" t="s">
        <v>6</v>
      </c>
      <c r="N22" s="36" t="s">
        <v>144</v>
      </c>
      <c r="O22" s="87" t="s">
        <v>187</v>
      </c>
      <c r="P22" s="150"/>
      <c r="Q22" s="152" t="s">
        <v>153</v>
      </c>
      <c r="R22" s="79" t="s">
        <v>156</v>
      </c>
      <c r="S22" s="166" t="s">
        <v>273</v>
      </c>
      <c r="T22" s="533" t="s">
        <v>72</v>
      </c>
      <c r="U22" s="531"/>
      <c r="V22" s="997" t="s">
        <v>374</v>
      </c>
      <c r="W22" s="83"/>
      <c r="X22" s="83"/>
      <c r="Y22" s="44" t="s">
        <v>157</v>
      </c>
      <c r="Z22" s="259">
        <f t="shared" si="2"/>
        <v>0</v>
      </c>
      <c r="AA22" s="260"/>
      <c r="AB22" s="260"/>
      <c r="AC22" s="260"/>
      <c r="AD22" s="260"/>
      <c r="AE22" s="258"/>
      <c r="AF22" s="258"/>
      <c r="AG22" s="258"/>
      <c r="AH22" s="258"/>
      <c r="AI22" s="258"/>
      <c r="AJ22" s="258"/>
    </row>
    <row r="23" spans="1:36" ht="12.75" customHeight="1" x14ac:dyDescent="0.3">
      <c r="A23" s="110" t="s">
        <v>55</v>
      </c>
      <c r="B23" s="99" t="s">
        <v>665</v>
      </c>
      <c r="C23" s="100"/>
      <c r="D23" s="100"/>
      <c r="E23" s="24"/>
      <c r="F23" s="1005" t="s">
        <v>77</v>
      </c>
      <c r="G23" s="24"/>
      <c r="H23" s="109">
        <f>IF(C23&lt;&gt;"",'CBL Score Standard'!$D79,IF(D23&lt;&gt;"",SUM('CBL Score Standard'!$D79:$E79),IF(E23&lt;&gt;"",SUM('CBL Score Standard'!$D79:$F79),IF(F23&lt;&gt;"",SUM('CBL Score Standard'!$D79:$G79),IF(G23&lt;&gt;"",SUM('CBL Score Standard'!$D79:$H79,0))))))</f>
        <v>4.9848024316109421E-2</v>
      </c>
      <c r="K23" s="338"/>
      <c r="L23" s="338"/>
      <c r="M23" s="104" t="s">
        <v>6</v>
      </c>
      <c r="N23" s="36" t="s">
        <v>144</v>
      </c>
      <c r="O23" s="87" t="s">
        <v>188</v>
      </c>
      <c r="P23" s="150"/>
      <c r="Q23" s="152" t="s">
        <v>155</v>
      </c>
      <c r="R23" s="79" t="s">
        <v>158</v>
      </c>
      <c r="S23" s="166" t="s">
        <v>273</v>
      </c>
      <c r="T23" s="533"/>
      <c r="U23" s="531"/>
      <c r="V23" s="997" t="s">
        <v>374</v>
      </c>
      <c r="W23" s="83"/>
      <c r="X23" s="83"/>
      <c r="Y23" s="41" t="s">
        <v>159</v>
      </c>
      <c r="Z23" s="259">
        <f t="shared" si="2"/>
        <v>0</v>
      </c>
      <c r="AA23" s="260"/>
      <c r="AB23" s="260"/>
      <c r="AC23" s="260"/>
      <c r="AD23" s="260"/>
      <c r="AE23" s="258"/>
      <c r="AF23" s="258"/>
      <c r="AG23" s="258"/>
      <c r="AH23" s="258"/>
      <c r="AI23" s="258"/>
      <c r="AJ23" s="258"/>
    </row>
    <row r="24" spans="1:36" ht="12.75" customHeight="1" x14ac:dyDescent="0.3">
      <c r="A24" s="110" t="s">
        <v>55</v>
      </c>
      <c r="B24" s="99" t="s">
        <v>238</v>
      </c>
      <c r="C24" s="100"/>
      <c r="D24" s="100"/>
      <c r="E24" s="1002" t="s">
        <v>77</v>
      </c>
      <c r="F24" s="1002"/>
      <c r="G24" s="24"/>
      <c r="H24" s="109">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76" t="s">
        <v>273</v>
      </c>
      <c r="T24" s="531"/>
      <c r="U24" s="531"/>
      <c r="V24" s="531" t="s">
        <v>374</v>
      </c>
      <c r="W24" s="83" t="s">
        <v>377</v>
      </c>
      <c r="X24" s="83" t="s">
        <v>377</v>
      </c>
      <c r="Y24" s="46" t="s">
        <v>160</v>
      </c>
      <c r="Z24" s="259">
        <f t="shared" ca="1" si="2"/>
        <v>2.5</v>
      </c>
      <c r="AA24" s="260">
        <v>43210</v>
      </c>
      <c r="AB24" s="260">
        <f ca="1">TODAY()</f>
        <v>44144</v>
      </c>
      <c r="AC24" s="260"/>
      <c r="AD24" s="260"/>
      <c r="AE24" s="258"/>
      <c r="AF24" s="258"/>
      <c r="AG24" s="258"/>
      <c r="AH24" s="258"/>
      <c r="AI24" s="258"/>
      <c r="AJ24" s="258"/>
    </row>
    <row r="25" spans="1:36" x14ac:dyDescent="0.3">
      <c r="A25" s="110" t="s">
        <v>55</v>
      </c>
      <c r="B25" s="99" t="s">
        <v>515</v>
      </c>
      <c r="C25" s="100"/>
      <c r="D25" s="100"/>
      <c r="E25" s="100" t="s">
        <v>77</v>
      </c>
      <c r="F25" s="24"/>
      <c r="G25" s="24"/>
      <c r="H25" s="109">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76" t="s">
        <v>273</v>
      </c>
      <c r="T25" s="531"/>
      <c r="U25" s="531"/>
      <c r="V25" s="531" t="s">
        <v>374</v>
      </c>
      <c r="W25" s="83"/>
      <c r="X25" s="83" t="s">
        <v>377</v>
      </c>
      <c r="Y25" s="46" t="s">
        <v>163</v>
      </c>
      <c r="Z25" s="259">
        <f t="shared" ca="1" si="2"/>
        <v>2.5</v>
      </c>
      <c r="AA25" s="260">
        <v>43210</v>
      </c>
      <c r="AB25" s="260">
        <f ca="1">TODAY()</f>
        <v>44144</v>
      </c>
      <c r="AC25" s="260"/>
      <c r="AD25" s="260"/>
      <c r="AE25" s="258"/>
      <c r="AF25" s="258"/>
      <c r="AG25" s="258"/>
      <c r="AH25" s="258"/>
      <c r="AI25" s="258"/>
      <c r="AJ25" s="258"/>
    </row>
    <row r="26" spans="1:36" ht="27.6"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76" t="s">
        <v>273</v>
      </c>
      <c r="T26" s="531"/>
      <c r="U26" s="531"/>
      <c r="V26" s="997" t="s">
        <v>374</v>
      </c>
      <c r="W26" s="83"/>
      <c r="X26" s="83"/>
      <c r="Y26" s="46" t="s">
        <v>166</v>
      </c>
      <c r="Z26" s="259">
        <f t="shared" si="2"/>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172" t="s">
        <v>273</v>
      </c>
      <c r="T27" s="533"/>
      <c r="U27" s="531"/>
      <c r="V27" s="531" t="s">
        <v>719</v>
      </c>
      <c r="W27" s="83"/>
      <c r="X27" s="83"/>
      <c r="Y27" s="46" t="s">
        <v>193</v>
      </c>
      <c r="Z27" s="259">
        <f t="shared" si="2"/>
        <v>0</v>
      </c>
      <c r="AA27" s="260"/>
      <c r="AB27" s="260"/>
      <c r="AC27" s="260"/>
      <c r="AD27" s="260"/>
      <c r="AE27" s="258"/>
      <c r="AF27" s="258"/>
      <c r="AG27" s="258"/>
      <c r="AH27" s="258"/>
      <c r="AI27" s="258"/>
      <c r="AJ27" s="258"/>
    </row>
    <row r="28" spans="1:36" ht="41.4" x14ac:dyDescent="0.3">
      <c r="A28" s="110" t="s">
        <v>59</v>
      </c>
      <c r="B28" s="99" t="s">
        <v>684</v>
      </c>
      <c r="C28" s="100"/>
      <c r="D28" s="100"/>
      <c r="E28" s="129" t="s">
        <v>77</v>
      </c>
      <c r="F28" s="24"/>
      <c r="G28" s="24"/>
      <c r="H28" s="109">
        <f>IF(C28&lt;&gt;"",'CBL Score Standard'!$D84,IF(D28&lt;&gt;"",SUM('CBL Score Standard'!$D84:$E84),IF(E28&lt;&gt;"",SUM('CBL Score Standard'!$D84:$F84),IF(F28&lt;&gt;"",SUM('CBL Score Standard'!$D84:$G84),IF(G28&lt;&gt;"",SUM('CBL Score Standard'!$D84:$H84,0))))))</f>
        <v>2.8571428571428571E-2</v>
      </c>
      <c r="K28" s="338"/>
      <c r="L28" s="338"/>
      <c r="M28" s="104" t="s">
        <v>6</v>
      </c>
      <c r="N28" s="36" t="s">
        <v>55</v>
      </c>
      <c r="O28" s="87" t="s">
        <v>194</v>
      </c>
      <c r="P28" s="153">
        <v>43544</v>
      </c>
      <c r="Q28" s="254" t="s">
        <v>649</v>
      </c>
      <c r="R28" s="254" t="s">
        <v>650</v>
      </c>
      <c r="S28" s="172" t="s">
        <v>273</v>
      </c>
      <c r="T28" s="533"/>
      <c r="U28" s="531"/>
      <c r="V28" s="531" t="s">
        <v>374</v>
      </c>
      <c r="W28" s="83"/>
      <c r="X28" s="83" t="s">
        <v>377</v>
      </c>
      <c r="Y28" s="46" t="s">
        <v>195</v>
      </c>
      <c r="Z28" s="259">
        <f t="shared" ca="1" si="2"/>
        <v>2.5</v>
      </c>
      <c r="AA28" s="260">
        <v>43210</v>
      </c>
      <c r="AB28" s="260">
        <f ca="1">TODAY()</f>
        <v>44144</v>
      </c>
      <c r="AC28" s="260"/>
      <c r="AD28" s="260"/>
      <c r="AE28" s="258"/>
      <c r="AF28" s="258"/>
      <c r="AG28" s="258"/>
      <c r="AH28" s="258"/>
      <c r="AI28" s="258"/>
      <c r="AJ28" s="258"/>
    </row>
    <row r="29" spans="1:36" ht="27.6" x14ac:dyDescent="0.3">
      <c r="A29" s="110" t="s">
        <v>59</v>
      </c>
      <c r="B29" s="99" t="s">
        <v>683</v>
      </c>
      <c r="C29" s="100"/>
      <c r="D29" s="100"/>
      <c r="E29" s="129"/>
      <c r="F29" s="24" t="s">
        <v>77</v>
      </c>
      <c r="G29" s="24"/>
      <c r="H29" s="109">
        <f>IF(C29&lt;&gt;"",'CBL Score Standard'!$D85,IF(D29&lt;&gt;"",SUM('CBL Score Standard'!$D85:$E85),IF(E29&lt;&gt;"",SUM('CBL Score Standard'!$D85:$F85),IF(F29&lt;&gt;"",SUM('CBL Score Standard'!$D85:$G85),IF(G29&lt;&gt;"",SUM('CBL Score Standard'!$D85:$H85,0))))))</f>
        <v>4.9848024316109421E-2</v>
      </c>
      <c r="K29" s="338"/>
      <c r="L29" s="338"/>
      <c r="M29" s="104" t="s">
        <v>6</v>
      </c>
      <c r="N29" s="36" t="s">
        <v>55</v>
      </c>
      <c r="O29" s="87" t="s">
        <v>196</v>
      </c>
      <c r="P29" s="149" t="s">
        <v>145</v>
      </c>
      <c r="Q29" s="254" t="s">
        <v>651</v>
      </c>
      <c r="R29" s="254" t="s">
        <v>652</v>
      </c>
      <c r="S29" s="172" t="s">
        <v>273</v>
      </c>
      <c r="T29" s="533"/>
      <c r="U29" s="531"/>
      <c r="V29" s="531" t="s">
        <v>719</v>
      </c>
      <c r="W29" s="83"/>
      <c r="X29" s="83"/>
      <c r="Y29" s="46" t="s">
        <v>197</v>
      </c>
      <c r="Z29" s="259">
        <f t="shared" si="2"/>
        <v>0</v>
      </c>
      <c r="AA29" s="260"/>
      <c r="AB29" s="260"/>
      <c r="AC29" s="260"/>
      <c r="AD29" s="260"/>
      <c r="AE29" s="258"/>
      <c r="AF29" s="258"/>
      <c r="AG29" s="258"/>
      <c r="AH29" s="258"/>
      <c r="AI29" s="258"/>
      <c r="AJ29" s="258"/>
    </row>
    <row r="30" spans="1:36" ht="27.6" x14ac:dyDescent="0.3">
      <c r="A30" s="110" t="s">
        <v>149</v>
      </c>
      <c r="B30" s="99" t="s">
        <v>149</v>
      </c>
      <c r="C30" s="24"/>
      <c r="D30" s="24"/>
      <c r="E30" s="1002" t="s">
        <v>77</v>
      </c>
      <c r="F30" s="1002"/>
      <c r="G30" s="24"/>
      <c r="H30" s="109">
        <f>IF(C30&lt;&gt;"",'CBL Score Standard'!$D86,IF(D30&lt;&gt;"",SUM('CBL Score Standard'!$D86:$E86),IF(E30&lt;&gt;"",SUM('CBL Score Standard'!$D86:$F86),IF(F30&lt;&gt;"",SUM('CBL Score Standard'!$D86:$G86),IF(G30&lt;&gt;"",SUM('CBL Score Standard'!$D86:$H86,0))))))</f>
        <v>0.16709956709956711</v>
      </c>
      <c r="K30" s="338"/>
      <c r="L30" s="338"/>
      <c r="M30" s="104" t="s">
        <v>6</v>
      </c>
      <c r="N30" s="36" t="s">
        <v>55</v>
      </c>
      <c r="O30" s="87" t="s">
        <v>198</v>
      </c>
      <c r="P30" s="151"/>
      <c r="Q30" s="152" t="s">
        <v>199</v>
      </c>
      <c r="R30" s="79" t="s">
        <v>200</v>
      </c>
      <c r="S30" s="172" t="s">
        <v>273</v>
      </c>
      <c r="T30" s="533"/>
      <c r="U30" s="531"/>
      <c r="V30" s="531" t="s">
        <v>719</v>
      </c>
      <c r="W30" s="83"/>
      <c r="X30" s="83"/>
      <c r="Y30" s="49" t="s">
        <v>201</v>
      </c>
      <c r="Z30" s="259">
        <f t="shared" si="2"/>
        <v>0</v>
      </c>
      <c r="AA30" s="260"/>
      <c r="AB30" s="260"/>
      <c r="AC30" s="260"/>
      <c r="AD30" s="260"/>
      <c r="AE30" s="258"/>
      <c r="AF30" s="258"/>
      <c r="AG30" s="258"/>
      <c r="AH30" s="258"/>
      <c r="AI30" s="258"/>
      <c r="AJ30" s="258"/>
    </row>
    <row r="31" spans="1:36" ht="27.6"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172" t="s">
        <v>273</v>
      </c>
      <c r="T31" s="533"/>
      <c r="U31" s="531"/>
      <c r="V31" s="531" t="s">
        <v>719</v>
      </c>
      <c r="W31" s="83"/>
      <c r="X31" s="83"/>
      <c r="Y31" s="49" t="s">
        <v>203</v>
      </c>
      <c r="Z31" s="259">
        <f t="shared" si="2"/>
        <v>0</v>
      </c>
      <c r="AA31" s="260"/>
      <c r="AB31" s="260"/>
      <c r="AC31" s="260"/>
      <c r="AD31" s="260"/>
      <c r="AE31" s="258"/>
      <c r="AF31" s="258"/>
      <c r="AG31" s="258"/>
      <c r="AH31" s="258"/>
      <c r="AI31" s="258"/>
      <c r="AJ31" s="258"/>
    </row>
    <row r="32" spans="1:36" ht="41.4" x14ac:dyDescent="0.3">
      <c r="A32" s="110" t="s">
        <v>31</v>
      </c>
      <c r="B32" s="99" t="s">
        <v>660</v>
      </c>
      <c r="C32" s="24"/>
      <c r="D32" s="24"/>
      <c r="E32" s="24"/>
      <c r="F32" s="1005" t="s">
        <v>77</v>
      </c>
      <c r="G32" s="24"/>
      <c r="H32" s="109">
        <f>IF(C32&lt;&gt;"",'CBL Score Standard'!$D88,IF(D32&lt;&gt;"",SUM('CBL Score Standard'!$D88:$E88),IF(E32&lt;&gt;"",SUM('CBL Score Standard'!$D88:$F88),IF(F32&lt;&gt;"",SUM('CBL Score Standard'!$D88:$G88),IF(G32&lt;&gt;"",SUM('CBL Score Standard'!$D88:$H88,0))))))</f>
        <v>0.18837616284424796</v>
      </c>
      <c r="K32" s="338"/>
      <c r="L32" s="338"/>
      <c r="M32" s="104" t="s">
        <v>6</v>
      </c>
      <c r="N32" s="36" t="s">
        <v>56</v>
      </c>
      <c r="O32" s="87" t="s">
        <v>427</v>
      </c>
      <c r="P32" s="153">
        <v>43613</v>
      </c>
      <c r="Q32" s="152" t="s">
        <v>167</v>
      </c>
      <c r="R32" s="79" t="s">
        <v>204</v>
      </c>
      <c r="S32" s="172" t="s">
        <v>273</v>
      </c>
      <c r="T32" s="533" t="s">
        <v>72</v>
      </c>
      <c r="U32" s="999">
        <v>44048</v>
      </c>
      <c r="V32" s="531" t="s">
        <v>374</v>
      </c>
      <c r="W32" s="83"/>
      <c r="X32" s="83"/>
      <c r="Y32" s="46" t="s">
        <v>205</v>
      </c>
      <c r="Z32" s="259">
        <f t="shared" si="2"/>
        <v>0</v>
      </c>
      <c r="AA32" s="260"/>
      <c r="AB32" s="260"/>
      <c r="AC32" s="260"/>
      <c r="AD32" s="260"/>
      <c r="AE32" s="258"/>
      <c r="AF32" s="258"/>
      <c r="AG32" s="258"/>
      <c r="AH32" s="258"/>
      <c r="AI32" s="258"/>
      <c r="AJ32" s="258"/>
    </row>
    <row r="33" spans="1:36" ht="27.6" x14ac:dyDescent="0.3">
      <c r="A33" s="110" t="s">
        <v>31</v>
      </c>
      <c r="B33" s="99" t="s">
        <v>175</v>
      </c>
      <c r="C33" s="100"/>
      <c r="D33" s="24"/>
      <c r="E33" s="24"/>
      <c r="F33" s="1005" t="s">
        <v>77</v>
      </c>
      <c r="G33" s="24"/>
      <c r="H33" s="109">
        <f>IF(C33&lt;&gt;"",'CBL Score Standard'!$D89,IF(D33&lt;&gt;"",SUM('CBL Score Standard'!$D89:$E89),IF(E33&lt;&gt;"",SUM('CBL Score Standard'!$D89:$F89),IF(F33&lt;&gt;"",SUM('CBL Score Standard'!$D89:$G89),IF(G33&lt;&gt;"",SUM('CBL Score Standard'!$D89:$H89,0))))))</f>
        <v>0.18837616284424796</v>
      </c>
      <c r="K33" s="338"/>
      <c r="L33" s="338"/>
      <c r="M33" s="104" t="s">
        <v>6</v>
      </c>
      <c r="N33" s="36" t="s">
        <v>0</v>
      </c>
      <c r="O33" s="87" t="s">
        <v>426</v>
      </c>
      <c r="P33" s="152" t="s">
        <v>145</v>
      </c>
      <c r="Q33" s="152" t="s">
        <v>206</v>
      </c>
      <c r="R33" s="79" t="s">
        <v>206</v>
      </c>
      <c r="S33" s="172" t="s">
        <v>273</v>
      </c>
      <c r="T33" s="533" t="s">
        <v>72</v>
      </c>
      <c r="U33" s="531"/>
      <c r="V33" s="531" t="s">
        <v>374</v>
      </c>
      <c r="W33" s="83"/>
      <c r="X33" s="83"/>
      <c r="Y33" s="41"/>
      <c r="Z33" s="259">
        <f t="shared" si="2"/>
        <v>0</v>
      </c>
      <c r="AA33" s="260"/>
      <c r="AB33" s="260"/>
      <c r="AC33" s="260"/>
      <c r="AD33" s="260"/>
      <c r="AE33" s="258"/>
      <c r="AF33" s="258"/>
      <c r="AG33" s="258"/>
      <c r="AH33" s="258"/>
      <c r="AI33" s="258"/>
      <c r="AJ33" s="258"/>
    </row>
    <row r="34" spans="1:36" ht="41.4" x14ac:dyDescent="0.3">
      <c r="A34" s="110" t="s">
        <v>46</v>
      </c>
      <c r="B34" s="99" t="s">
        <v>171</v>
      </c>
      <c r="C34" s="100"/>
      <c r="D34" s="24"/>
      <c r="E34" s="24"/>
      <c r="F34" s="1005" t="s">
        <v>77</v>
      </c>
      <c r="G34" s="24"/>
      <c r="H34" s="109">
        <f>IF(C34&lt;&gt;"",'CBL Score Standard'!$D90,IF(D34&lt;&gt;"",SUM('CBL Score Standard'!$D90:$E90),IF(E34&lt;&gt;"",SUM('CBL Score Standard'!$D90:$F90),IF(F34&lt;&gt;"",SUM('CBL Score Standard'!$D90:$G90),IF(G34&lt;&gt;"",SUM('CBL Score Standard'!$D90:$H90,0))))))</f>
        <v>9.7467071935157037E-2</v>
      </c>
      <c r="K34" s="338"/>
      <c r="L34" s="338"/>
      <c r="M34" s="104" t="s">
        <v>6</v>
      </c>
      <c r="N34" s="36" t="s">
        <v>53</v>
      </c>
      <c r="O34" s="90" t="s">
        <v>371</v>
      </c>
      <c r="P34" s="152" t="s">
        <v>145</v>
      </c>
      <c r="Q34" s="152" t="s">
        <v>164</v>
      </c>
      <c r="R34" s="79" t="s">
        <v>207</v>
      </c>
      <c r="S34" s="166" t="s">
        <v>273</v>
      </c>
      <c r="T34" s="532" t="s">
        <v>72</v>
      </c>
      <c r="U34" s="531"/>
      <c r="V34" s="531" t="s">
        <v>374</v>
      </c>
      <c r="W34" s="83" t="s">
        <v>377</v>
      </c>
      <c r="X34" s="83"/>
      <c r="Y34" s="49" t="s">
        <v>208</v>
      </c>
      <c r="Z34" s="259">
        <f t="shared" si="2"/>
        <v>0</v>
      </c>
      <c r="AA34" s="260">
        <v>43210</v>
      </c>
      <c r="AB34" s="260">
        <v>43210</v>
      </c>
      <c r="AC34" s="260"/>
      <c r="AD34" s="260"/>
      <c r="AE34" s="258"/>
      <c r="AF34" s="258"/>
      <c r="AG34" s="258"/>
      <c r="AH34" s="258"/>
      <c r="AI34" s="258"/>
      <c r="AJ34" s="258"/>
    </row>
    <row r="35" spans="1:36"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173" t="s">
        <v>273</v>
      </c>
      <c r="T35" s="531" t="s">
        <v>72</v>
      </c>
      <c r="U35" s="531"/>
      <c r="V35" s="531" t="s">
        <v>374</v>
      </c>
      <c r="W35" s="83"/>
      <c r="X35" s="83"/>
      <c r="Y35" s="46"/>
      <c r="Z35" s="259">
        <f t="shared" si="2"/>
        <v>0</v>
      </c>
      <c r="AA35" s="260"/>
      <c r="AB35" s="260"/>
      <c r="AC35" s="260"/>
      <c r="AD35" s="260"/>
      <c r="AE35" s="258"/>
      <c r="AF35" s="258"/>
      <c r="AG35" s="258"/>
      <c r="AH35" s="258"/>
      <c r="AI35" s="258"/>
      <c r="AJ35" s="258"/>
    </row>
    <row r="36" spans="1:36" x14ac:dyDescent="0.3">
      <c r="A36" s="110" t="s">
        <v>54</v>
      </c>
      <c r="B36" s="99" t="s">
        <v>425</v>
      </c>
      <c r="C36" s="24"/>
      <c r="D36" s="24"/>
      <c r="E36" s="1002" t="s">
        <v>77</v>
      </c>
      <c r="F36" s="1002"/>
      <c r="G36" s="24"/>
      <c r="H36" s="109">
        <f>IF(C36&lt;&gt;"",'CBL Score Standard'!$D92,IF(D36&lt;&gt;"",SUM('CBL Score Standard'!$D92:$E92),IF(E36&lt;&gt;"",SUM('CBL Score Standard'!$D92:$F92),IF(F36&lt;&gt;"",SUM('CBL Score Standard'!$D92:$G92),IF(G36&lt;&gt;"",SUM('CBL Score Standard'!$D92:$H92,0))))))</f>
        <v>0.16709956709956711</v>
      </c>
      <c r="K36" s="3"/>
      <c r="L36" s="3"/>
      <c r="M36" s="3"/>
      <c r="N36" s="92"/>
      <c r="O36" s="3"/>
      <c r="P36" s="3"/>
      <c r="Q36" s="3"/>
      <c r="R36" s="3"/>
      <c r="S36" s="78"/>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c r="F37" s="1005" t="s">
        <v>77</v>
      </c>
      <c r="G37" s="24"/>
      <c r="H37" s="109">
        <f>IF(C37&lt;&gt;"",'CBL Score Standard'!$D93,IF(D37&lt;&gt;"",SUM('CBL Score Standard'!$D93:$E93),IF(E37&lt;&gt;"",SUM('CBL Score Standard'!$D93:$F93),IF(F37&lt;&gt;"",SUM('CBL Score Standard'!$D93:$G93),IF(G37&lt;&gt;"",SUM('CBL Score Standard'!$D93:$H93,0))))))</f>
        <v>9.7467071935157037E-2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c r="E38" s="24" t="s">
        <v>77</v>
      </c>
      <c r="F38" s="24"/>
      <c r="G38" s="24"/>
      <c r="H38" s="109">
        <f>IF(C38&lt;&gt;"",'CBL Score Standard'!$D94,IF(D38&lt;&gt;"",SUM('CBL Score Standard'!$D94:$E94),IF(E38&lt;&gt;"",SUM('CBL Score Standard'!$D94:$F94),IF(F38&lt;&gt;"",SUM('CBL Score Standard'!$D94:$G94),IF(G38&lt;&gt;"",SUM('CBL Score Standard'!$D94:$H94,0))))))</f>
        <v>1.4285714285714285E-2</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32" t="s">
        <v>77</v>
      </c>
      <c r="F39" s="24"/>
      <c r="G39" s="24"/>
      <c r="H39" s="109">
        <f>IF(C39&lt;&gt;"",'CBL Score Standard'!$D95,IF(D39&lt;&gt;"",SUM('CBL Score Standard'!$D95:$E95),IF(E39&lt;&gt;"",SUM('CBL Score Standard'!$D95:$F95),IF(F39&lt;&gt;"",SUM('CBL Score Standard'!$D95:$G95),IF(G39&lt;&gt;"",SUM('CBL Score Standard'!$D95:$H95,0))))))</f>
        <v>3.8095238095238092E-2</v>
      </c>
      <c r="K39" s="1197"/>
      <c r="L39" s="1197"/>
      <c r="M39" s="1183"/>
      <c r="N39" s="1190"/>
      <c r="O39" s="1185"/>
      <c r="P39" s="148" t="s">
        <v>141</v>
      </c>
      <c r="Q39" s="144"/>
      <c r="R39" s="144"/>
      <c r="S39" s="1210"/>
      <c r="T39" s="1191"/>
      <c r="U39" s="1191"/>
      <c r="V39" s="119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t="s">
        <v>77</v>
      </c>
      <c r="F40" s="24"/>
      <c r="G40" s="24"/>
      <c r="H40" s="109">
        <f>IF(C40&lt;&gt;"",'CBL Score Standard'!$D96,IF(D40&lt;&gt;"",SUM('CBL Score Standard'!$D96:$E96),IF(E40&lt;&gt;"",SUM('CBL Score Standard'!$D96:$F96),IF(F40&lt;&gt;"",SUM('CBL Score Standard'!$D96:$G96),IF(G40&lt;&gt;"",SUM('CBL Score Standard'!$D96:$H96,0))))))</f>
        <v>1.4285714285714285E-2</v>
      </c>
      <c r="K40" s="337" t="s">
        <v>142</v>
      </c>
      <c r="L40" s="337" t="s">
        <v>143</v>
      </c>
      <c r="M40" s="104" t="s">
        <v>7</v>
      </c>
      <c r="N40" s="36" t="s">
        <v>56</v>
      </c>
      <c r="O40" s="87" t="s">
        <v>663</v>
      </c>
      <c r="P40" s="149" t="s">
        <v>145</v>
      </c>
      <c r="Q40" s="152" t="s">
        <v>212</v>
      </c>
      <c r="R40" s="79" t="s">
        <v>213</v>
      </c>
      <c r="S40" s="166" t="s">
        <v>273</v>
      </c>
      <c r="T40" s="537" t="s">
        <v>72</v>
      </c>
      <c r="U40" s="999">
        <v>44029</v>
      </c>
      <c r="V40" s="534" t="s">
        <v>374</v>
      </c>
      <c r="W40" s="83"/>
      <c r="X40" s="83"/>
      <c r="Y40" s="81" t="s">
        <v>214</v>
      </c>
      <c r="Z40" s="259">
        <f t="shared" ref="Z40:Z55" si="3">DATEDIF(AA40,AB40,"m")/12+DATEDIF(AC40,AD40,"m")/12+DATEDIF(AE40,AF40,"m")/12+DATEDIF(AG40,AH40,"m")/12+DATEDIF(AI40,AJ40,"m")/12</f>
        <v>0</v>
      </c>
      <c r="AA40" s="260"/>
      <c r="AB40" s="260"/>
      <c r="AC40" s="260"/>
      <c r="AD40" s="260"/>
      <c r="AE40" s="258"/>
      <c r="AF40" s="258"/>
      <c r="AG40" s="258"/>
      <c r="AH40" s="258"/>
      <c r="AI40" s="258"/>
      <c r="AJ40" s="258"/>
    </row>
    <row r="41" spans="1:36" ht="41.4" x14ac:dyDescent="0.3">
      <c r="A41" s="110" t="s">
        <v>53</v>
      </c>
      <c r="B41" s="99" t="s">
        <v>226</v>
      </c>
      <c r="C41" s="100"/>
      <c r="D41" s="100"/>
      <c r="E41" s="132" t="s">
        <v>77</v>
      </c>
      <c r="F41" s="24"/>
      <c r="G41" s="24"/>
      <c r="H41" s="109">
        <f>IF(C41&lt;&gt;"",'CBL Score Standard'!$D97,IF(D41&lt;&gt;"",SUM('CBL Score Standard'!$D97:$E97),IF(E41&lt;&gt;"",SUM('CBL Score Standard'!$D97:$F97),IF(F41&lt;&gt;"",SUM('CBL Score Standard'!$D97:$G97),IF(G41&lt;&gt;"",SUM('CBL Score Standard'!$D97:$H97,0))))))</f>
        <v>1.4285714285714285E-2</v>
      </c>
      <c r="K41" s="338"/>
      <c r="L41" s="338"/>
      <c r="M41" s="104" t="s">
        <v>7</v>
      </c>
      <c r="N41" s="36" t="s">
        <v>56</v>
      </c>
      <c r="O41" s="87" t="s">
        <v>215</v>
      </c>
      <c r="P41" s="150"/>
      <c r="Q41" s="152" t="s">
        <v>164</v>
      </c>
      <c r="R41" s="79" t="s">
        <v>207</v>
      </c>
      <c r="S41" s="166" t="s">
        <v>273</v>
      </c>
      <c r="T41" s="535" t="s">
        <v>72</v>
      </c>
      <c r="U41" s="534"/>
      <c r="V41" s="997" t="s">
        <v>374</v>
      </c>
      <c r="W41" s="83"/>
      <c r="X41" s="83"/>
      <c r="Y41" s="81" t="s">
        <v>216</v>
      </c>
      <c r="Z41" s="259">
        <f t="shared" si="3"/>
        <v>0</v>
      </c>
      <c r="AA41" s="260"/>
      <c r="AB41" s="260"/>
      <c r="AC41" s="260"/>
      <c r="AD41" s="260"/>
      <c r="AE41" s="258"/>
      <c r="AF41" s="258"/>
      <c r="AG41" s="258"/>
      <c r="AH41" s="258"/>
      <c r="AI41" s="258"/>
      <c r="AJ41" s="258"/>
    </row>
    <row r="42" spans="1:36" ht="41.4"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166" t="s">
        <v>273</v>
      </c>
      <c r="T42" s="535" t="s">
        <v>72</v>
      </c>
      <c r="U42" s="538">
        <v>44049</v>
      </c>
      <c r="V42" s="997" t="s">
        <v>374</v>
      </c>
      <c r="W42" s="83"/>
      <c r="X42" s="83"/>
      <c r="Y42" s="52" t="s">
        <v>249</v>
      </c>
      <c r="Z42" s="259">
        <f t="shared" si="3"/>
        <v>0</v>
      </c>
      <c r="AA42" s="260"/>
      <c r="AB42" s="260"/>
      <c r="AC42" s="260"/>
      <c r="AD42" s="260"/>
      <c r="AE42" s="258"/>
      <c r="AF42" s="258"/>
      <c r="AG42" s="258"/>
      <c r="AH42" s="258"/>
      <c r="AI42" s="258"/>
      <c r="AJ42" s="258"/>
    </row>
    <row r="43" spans="1:36" ht="55.2" x14ac:dyDescent="0.3">
      <c r="A43" s="110" t="s">
        <v>0</v>
      </c>
      <c r="B43" s="99" t="s">
        <v>426</v>
      </c>
      <c r="C43" s="100"/>
      <c r="D43" s="24"/>
      <c r="E43" s="24"/>
      <c r="F43" s="1005" t="s">
        <v>77</v>
      </c>
      <c r="G43" s="24"/>
      <c r="H43" s="109">
        <f>IF(C43&lt;&gt;"",'CBL Score Standard'!$D99,IF(D43&lt;&gt;"",SUM('CBL Score Standard'!$D99:$E99),IF(E43&lt;&gt;"",SUM('CBL Score Standard'!$D99:$F99),IF(F43&lt;&gt;"",SUM('CBL Score Standard'!$D99:$G99),IF(G43&lt;&gt;"",SUM('CBL Score Standard'!$D99:$H99,0))))))</f>
        <v>9.7467071935157037E-2</v>
      </c>
      <c r="K43" s="338"/>
      <c r="L43" s="338"/>
      <c r="M43" s="104" t="s">
        <v>7</v>
      </c>
      <c r="N43" s="36" t="s">
        <v>55</v>
      </c>
      <c r="O43" s="87" t="s">
        <v>448</v>
      </c>
      <c r="P43" s="151"/>
      <c r="Q43" s="254" t="s">
        <v>655</v>
      </c>
      <c r="R43" s="254" t="s">
        <v>656</v>
      </c>
      <c r="S43" s="76" t="s">
        <v>273</v>
      </c>
      <c r="T43" s="534"/>
      <c r="U43" s="534"/>
      <c r="V43" s="534" t="s">
        <v>374</v>
      </c>
      <c r="W43" s="83" t="s">
        <v>377</v>
      </c>
      <c r="X43" s="83" t="s">
        <v>377</v>
      </c>
      <c r="Y43" s="81" t="s">
        <v>219</v>
      </c>
      <c r="Z43" s="259">
        <f t="shared" ca="1" si="3"/>
        <v>1.5</v>
      </c>
      <c r="AA43" s="260">
        <v>43578</v>
      </c>
      <c r="AB43" s="260">
        <f ca="1">TODAY()</f>
        <v>44144</v>
      </c>
      <c r="AC43" s="260"/>
      <c r="AD43" s="260"/>
      <c r="AE43" s="258"/>
      <c r="AF43" s="258"/>
      <c r="AG43" s="258"/>
      <c r="AH43" s="258"/>
      <c r="AI43" s="258"/>
      <c r="AJ43" s="258"/>
    </row>
    <row r="44" spans="1:36" ht="26.4" x14ac:dyDescent="0.3">
      <c r="A44" s="110" t="s">
        <v>41</v>
      </c>
      <c r="B44" s="99" t="s">
        <v>450</v>
      </c>
      <c r="C44" s="24"/>
      <c r="D44" s="24"/>
      <c r="E44" s="24"/>
      <c r="F44" s="1005" t="s">
        <v>77</v>
      </c>
      <c r="G44" s="24"/>
      <c r="H44" s="109">
        <f>IF(C44&lt;&gt;"",'CBL Score Standard'!$D100,IF(D44&lt;&gt;"",SUM('CBL Score Standard'!$D100:$E100),IF(E44&lt;&gt;"",SUM('CBL Score Standard'!$D100:$F100),IF(F44&lt;&gt;"",SUM('CBL Score Standard'!$D100:$G100),IF(G44&lt;&gt;"",SUM('CBL Score Standard'!$D100:$H100,0))))))</f>
        <v>0.18837616284424796</v>
      </c>
      <c r="K44" s="338"/>
      <c r="L44" s="338"/>
      <c r="M44" s="104" t="s">
        <v>7</v>
      </c>
      <c r="N44" s="36" t="s">
        <v>55</v>
      </c>
      <c r="O44" s="87" t="s">
        <v>185</v>
      </c>
      <c r="P44" s="149" t="s">
        <v>145</v>
      </c>
      <c r="Q44" s="254" t="s">
        <v>220</v>
      </c>
      <c r="R44" s="254" t="s">
        <v>270</v>
      </c>
      <c r="S44" s="76" t="s">
        <v>273</v>
      </c>
      <c r="T44" s="534"/>
      <c r="U44" s="534"/>
      <c r="V44" s="534" t="s">
        <v>374</v>
      </c>
      <c r="W44" s="83" t="s">
        <v>377</v>
      </c>
      <c r="X44" s="83" t="s">
        <v>377</v>
      </c>
      <c r="Y44" s="81" t="s">
        <v>186</v>
      </c>
      <c r="Z44" s="259">
        <f t="shared" ca="1" si="3"/>
        <v>1.5</v>
      </c>
      <c r="AA44" s="260">
        <v>43578</v>
      </c>
      <c r="AB44" s="260">
        <f ca="1">TODAY()</f>
        <v>44144</v>
      </c>
      <c r="AC44" s="260"/>
      <c r="AD44" s="260"/>
      <c r="AE44" s="258"/>
      <c r="AF44" s="258"/>
      <c r="AG44" s="258"/>
      <c r="AH44" s="258"/>
      <c r="AI44" s="258"/>
      <c r="AJ44" s="258"/>
    </row>
    <row r="45" spans="1:36" ht="27.6" x14ac:dyDescent="0.3">
      <c r="A45" s="110" t="s">
        <v>41</v>
      </c>
      <c r="B45" s="99" t="s">
        <v>178</v>
      </c>
      <c r="C45" s="100"/>
      <c r="D45" s="24"/>
      <c r="E45" s="1002" t="s">
        <v>77</v>
      </c>
      <c r="F45" s="1002"/>
      <c r="G45" s="24"/>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254" t="s">
        <v>657</v>
      </c>
      <c r="S45" s="76" t="s">
        <v>273</v>
      </c>
      <c r="T45" s="534"/>
      <c r="U45" s="534"/>
      <c r="V45" s="534" t="s">
        <v>374</v>
      </c>
      <c r="W45" s="83" t="s">
        <v>377</v>
      </c>
      <c r="X45" s="83" t="s">
        <v>377</v>
      </c>
      <c r="Y45" s="81" t="s">
        <v>186</v>
      </c>
      <c r="Z45" s="259">
        <f t="shared" ca="1" si="3"/>
        <v>1.5</v>
      </c>
      <c r="AA45" s="260">
        <v>43578</v>
      </c>
      <c r="AB45" s="260">
        <f ca="1">TODAY()</f>
        <v>44144</v>
      </c>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76" t="s">
        <v>273</v>
      </c>
      <c r="T46" s="534"/>
      <c r="U46" s="534"/>
      <c r="V46" s="534" t="s">
        <v>374</v>
      </c>
      <c r="W46" s="83" t="s">
        <v>377</v>
      </c>
      <c r="X46" s="83" t="s">
        <v>377</v>
      </c>
      <c r="Y46" s="46" t="s">
        <v>222</v>
      </c>
      <c r="Z46" s="259">
        <f t="shared" ca="1" si="3"/>
        <v>1.5</v>
      </c>
      <c r="AA46" s="260">
        <v>43578</v>
      </c>
      <c r="AB46" s="260">
        <f ca="1">TODAY()</f>
        <v>44144</v>
      </c>
      <c r="AC46" s="260"/>
      <c r="AD46" s="260"/>
      <c r="AE46" s="258"/>
      <c r="AF46" s="258"/>
      <c r="AG46" s="258"/>
      <c r="AH46" s="258"/>
      <c r="AI46" s="258"/>
      <c r="AJ46" s="258"/>
    </row>
    <row r="47" spans="1:36" ht="27.6" x14ac:dyDescent="0.3">
      <c r="A47" s="110" t="s">
        <v>144</v>
      </c>
      <c r="B47" s="99" t="s">
        <v>372</v>
      </c>
      <c r="C47" s="24"/>
      <c r="D47" s="24"/>
      <c r="E47" s="1002" t="s">
        <v>77</v>
      </c>
      <c r="F47" s="1002"/>
      <c r="G47" s="24"/>
      <c r="H47" s="109">
        <f>IF(C47&lt;&gt;"",'CBL Score Standard'!$D103,IF(D47&lt;&gt;"",SUM('CBL Score Standard'!$D103:$E103),IF(E47&lt;&gt;"",SUM('CBL Score Standard'!$D103:$F103),IF(F47&lt;&gt;"",SUM('CBL Score Standard'!$D103:$G103),IF(G47&lt;&gt;"",SUM('CBL Score Standard'!$D103:$H103,0))))))</f>
        <v>0.16709956709956711</v>
      </c>
      <c r="K47" s="338"/>
      <c r="L47" s="338"/>
      <c r="M47" s="104" t="s">
        <v>7</v>
      </c>
      <c r="N47" s="36" t="s">
        <v>53</v>
      </c>
      <c r="O47" s="87" t="s">
        <v>223</v>
      </c>
      <c r="P47" s="153">
        <v>43621</v>
      </c>
      <c r="Q47" s="154" t="s">
        <v>224</v>
      </c>
      <c r="R47" s="155" t="s">
        <v>225</v>
      </c>
      <c r="S47" s="166" t="s">
        <v>273</v>
      </c>
      <c r="T47" s="537"/>
      <c r="U47" s="534"/>
      <c r="V47" s="997" t="s">
        <v>374</v>
      </c>
      <c r="W47" s="83"/>
      <c r="X47" s="83"/>
      <c r="Y47" s="55"/>
      <c r="Z47" s="259">
        <f t="shared" si="3"/>
        <v>0</v>
      </c>
      <c r="AA47" s="260"/>
      <c r="AB47" s="260"/>
      <c r="AC47" s="260"/>
      <c r="AD47" s="260"/>
      <c r="AE47" s="258"/>
      <c r="AF47" s="258"/>
      <c r="AG47" s="258"/>
      <c r="AH47" s="258"/>
      <c r="AI47" s="258"/>
      <c r="AJ47" s="258"/>
    </row>
    <row r="48" spans="1:36" ht="39.6" x14ac:dyDescent="0.3">
      <c r="A48" s="110" t="s">
        <v>144</v>
      </c>
      <c r="B48" s="99" t="s">
        <v>373</v>
      </c>
      <c r="C48" s="24"/>
      <c r="D48" s="24"/>
      <c r="E48" s="1002" t="s">
        <v>77</v>
      </c>
      <c r="F48" s="1002"/>
      <c r="G48" s="24"/>
      <c r="H48" s="109">
        <f>IF(C48&lt;&gt;"",'CBL Score Standard'!$D104,IF(D48&lt;&gt;"",SUM('CBL Score Standard'!$D104:$E104),IF(E48&lt;&gt;"",SUM('CBL Score Standard'!$D104:$F104),IF(F48&lt;&gt;"",SUM('CBL Score Standard'!$D104:$G104),IF(G48&lt;&gt;"",SUM('CBL Score Standard'!$D104:$H104,0))))))</f>
        <v>0.16709956709956711</v>
      </c>
      <c r="K48" s="338"/>
      <c r="L48" s="338"/>
      <c r="M48" s="104" t="s">
        <v>7</v>
      </c>
      <c r="N48" s="36" t="s">
        <v>53</v>
      </c>
      <c r="O48" s="87" t="s">
        <v>226</v>
      </c>
      <c r="P48" s="153">
        <v>43602</v>
      </c>
      <c r="Q48" s="154" t="s">
        <v>227</v>
      </c>
      <c r="R48" s="155" t="s">
        <v>228</v>
      </c>
      <c r="S48" s="166" t="s">
        <v>273</v>
      </c>
      <c r="T48" s="535" t="s">
        <v>72</v>
      </c>
      <c r="U48" s="538">
        <v>43761</v>
      </c>
      <c r="V48" s="539" t="s">
        <v>374</v>
      </c>
      <c r="W48" s="83"/>
      <c r="X48" s="83"/>
      <c r="Y48" s="55"/>
      <c r="Z48" s="259">
        <f t="shared" si="3"/>
        <v>0</v>
      </c>
      <c r="AA48" s="180">
        <v>43761</v>
      </c>
      <c r="AB48" s="180">
        <v>43761</v>
      </c>
      <c r="AC48" s="260"/>
      <c r="AD48" s="260"/>
      <c r="AE48" s="258"/>
      <c r="AF48" s="258"/>
      <c r="AG48" s="258"/>
      <c r="AH48" s="258"/>
      <c r="AI48" s="258"/>
      <c r="AJ48" s="258"/>
    </row>
    <row r="49" spans="1:36" ht="27.6" x14ac:dyDescent="0.3">
      <c r="A49" s="110" t="s">
        <v>144</v>
      </c>
      <c r="B49" s="99" t="s">
        <v>452</v>
      </c>
      <c r="C49" s="24"/>
      <c r="D49" s="24"/>
      <c r="E49" s="1002" t="s">
        <v>77</v>
      </c>
      <c r="F49" s="1002"/>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9" t="s">
        <v>684</v>
      </c>
      <c r="P49" s="153">
        <v>43623</v>
      </c>
      <c r="Q49" s="154" t="s">
        <v>153</v>
      </c>
      <c r="R49" s="155" t="s">
        <v>156</v>
      </c>
      <c r="S49" s="166" t="s">
        <v>273</v>
      </c>
      <c r="T49" s="535" t="s">
        <v>72</v>
      </c>
      <c r="U49" s="538">
        <v>43754</v>
      </c>
      <c r="V49" s="539" t="s">
        <v>374</v>
      </c>
      <c r="W49" s="83"/>
      <c r="X49" s="83"/>
      <c r="Y49" s="55"/>
      <c r="Z49" s="259">
        <f t="shared" ca="1" si="3"/>
        <v>1</v>
      </c>
      <c r="AA49" s="260">
        <v>43754</v>
      </c>
      <c r="AB49" s="260">
        <f ca="1">TODAY()</f>
        <v>44144</v>
      </c>
      <c r="AC49" s="260"/>
      <c r="AD49" s="260"/>
      <c r="AE49" s="258"/>
      <c r="AF49" s="258"/>
      <c r="AG49" s="258"/>
      <c r="AH49" s="258"/>
      <c r="AI49" s="258"/>
      <c r="AJ49" s="258"/>
    </row>
    <row r="50" spans="1:36" ht="27.6" x14ac:dyDescent="0.3">
      <c r="A50" s="110" t="s">
        <v>144</v>
      </c>
      <c r="B50" s="99" t="s">
        <v>517</v>
      </c>
      <c r="C50" s="24"/>
      <c r="D50" s="24"/>
      <c r="E50" s="1002" t="s">
        <v>77</v>
      </c>
      <c r="F50" s="1002"/>
      <c r="G50" s="24"/>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9" t="s">
        <v>683</v>
      </c>
      <c r="P50" s="153">
        <v>43623</v>
      </c>
      <c r="Q50" s="154" t="s">
        <v>153</v>
      </c>
      <c r="R50" s="155" t="s">
        <v>156</v>
      </c>
      <c r="S50" s="166" t="s">
        <v>273</v>
      </c>
      <c r="T50" s="535" t="s">
        <v>72</v>
      </c>
      <c r="U50" s="538">
        <v>44008</v>
      </c>
      <c r="V50" s="539" t="s">
        <v>374</v>
      </c>
      <c r="W50" s="83"/>
      <c r="X50" s="83"/>
      <c r="Y50" s="55"/>
      <c r="Z50" s="259">
        <f t="shared" si="3"/>
        <v>0</v>
      </c>
      <c r="AA50" s="260"/>
      <c r="AB50" s="260"/>
      <c r="AC50" s="260"/>
      <c r="AD50" s="260"/>
      <c r="AE50" s="258"/>
      <c r="AF50" s="258"/>
      <c r="AG50" s="258"/>
      <c r="AH50" s="258"/>
      <c r="AI50" s="258"/>
      <c r="AJ50" s="258"/>
    </row>
    <row r="51" spans="1:36" x14ac:dyDescent="0.3">
      <c r="A51" s="110" t="s">
        <v>144</v>
      </c>
      <c r="B51" s="99" t="s">
        <v>661</v>
      </c>
      <c r="C51" s="24"/>
      <c r="D51" s="24"/>
      <c r="E51" s="1002" t="s">
        <v>77</v>
      </c>
      <c r="F51" s="1002"/>
      <c r="G51" s="24"/>
      <c r="H51" s="109">
        <f>IF(C51&lt;&gt;"",'CBL Score Standard'!$D107,IF(D51&lt;&gt;"",SUM('CBL Score Standard'!$D107:$E107),IF(E51&lt;&gt;"",SUM('CBL Score Standard'!$D107:$F107),IF(F51&lt;&gt;"",SUM('CBL Score Standard'!$D107:$G107),IF(G51&lt;&gt;"",SUM('CBL Score Standard'!$D107:$H107,0))))))</f>
        <v>0.16709956709956711</v>
      </c>
      <c r="K51" s="338"/>
      <c r="L51" s="338"/>
      <c r="M51" s="104" t="s">
        <v>7</v>
      </c>
      <c r="N51" s="36" t="s">
        <v>56</v>
      </c>
      <c r="O51" s="89" t="s">
        <v>67</v>
      </c>
      <c r="P51" s="153"/>
      <c r="Q51" s="154"/>
      <c r="R51" s="155"/>
      <c r="S51" s="157" t="s">
        <v>273</v>
      </c>
      <c r="T51" s="537"/>
      <c r="U51" s="538">
        <v>43766</v>
      </c>
      <c r="V51" s="539" t="s">
        <v>374</v>
      </c>
      <c r="W51" s="83"/>
      <c r="X51" s="83"/>
      <c r="Y51" s="83"/>
      <c r="Z51" s="259">
        <f t="shared" si="3"/>
        <v>0</v>
      </c>
      <c r="AA51" s="260">
        <v>43766</v>
      </c>
      <c r="AB51" s="260">
        <v>43766</v>
      </c>
      <c r="AC51" s="260"/>
      <c r="AD51" s="260"/>
      <c r="AE51" s="258"/>
      <c r="AF51" s="258"/>
      <c r="AG51" s="258"/>
      <c r="AH51" s="258"/>
      <c r="AI51" s="258"/>
      <c r="AJ51" s="258"/>
    </row>
    <row r="52" spans="1:36" x14ac:dyDescent="0.3">
      <c r="A52" s="110" t="s">
        <v>144</v>
      </c>
      <c r="B52" s="99" t="s">
        <v>662</v>
      </c>
      <c r="C52" s="117"/>
      <c r="D52" s="117"/>
      <c r="E52" s="117"/>
      <c r="F52" s="1005" t="s">
        <v>77</v>
      </c>
      <c r="G52" s="24"/>
      <c r="H52" s="109">
        <f>IF(C52&lt;&gt;"",'CBL Score Standard'!$D108,IF(D52&lt;&gt;"",SUM('CBL Score Standard'!$D108:$E108),IF(E52&lt;&gt;"",SUM('CBL Score Standard'!$D108:$F108),IF(F52&lt;&gt;"",SUM('CBL Score Standard'!$D108:$G108),IF(G52&lt;&gt;"",SUM('CBL Score Standard'!$D108:$H108,0))))))</f>
        <v>0.18837616284424796</v>
      </c>
      <c r="K52" s="338"/>
      <c r="L52" s="338"/>
      <c r="M52" s="104" t="s">
        <v>7</v>
      </c>
      <c r="N52" s="36" t="s">
        <v>55</v>
      </c>
      <c r="O52" s="89" t="s">
        <v>1</v>
      </c>
      <c r="P52" s="153"/>
      <c r="Q52" s="154"/>
      <c r="R52" s="155"/>
      <c r="S52" s="157" t="s">
        <v>273</v>
      </c>
      <c r="T52" s="537"/>
      <c r="U52" s="538">
        <v>43763</v>
      </c>
      <c r="V52" s="539" t="s">
        <v>374</v>
      </c>
      <c r="W52" s="83"/>
      <c r="X52" s="83"/>
      <c r="Y52" s="83"/>
      <c r="Z52" s="259">
        <f t="shared" si="3"/>
        <v>0</v>
      </c>
      <c r="AA52" s="260">
        <v>43763</v>
      </c>
      <c r="AB52" s="260">
        <v>43763</v>
      </c>
      <c r="AC52" s="260"/>
      <c r="AD52" s="260"/>
      <c r="AE52" s="258"/>
      <c r="AF52" s="258"/>
      <c r="AG52" s="258"/>
      <c r="AH52" s="258"/>
      <c r="AI52" s="258"/>
      <c r="AJ52" s="258"/>
    </row>
    <row r="53" spans="1:36" ht="41.4" x14ac:dyDescent="0.3">
      <c r="A53" s="110" t="s">
        <v>144</v>
      </c>
      <c r="B53" s="99" t="s">
        <v>187</v>
      </c>
      <c r="C53" s="100"/>
      <c r="D53" s="24"/>
      <c r="E53" s="1002" t="s">
        <v>77</v>
      </c>
      <c r="F53" s="1002"/>
      <c r="G53" s="24"/>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56</v>
      </c>
      <c r="O53" s="89" t="s">
        <v>419</v>
      </c>
      <c r="P53" s="153">
        <v>43684</v>
      </c>
      <c r="Q53" s="154" t="s">
        <v>420</v>
      </c>
      <c r="R53" s="155" t="s">
        <v>420</v>
      </c>
      <c r="S53" s="166" t="s">
        <v>273</v>
      </c>
      <c r="T53" s="537"/>
      <c r="U53" s="536">
        <v>43684</v>
      </c>
      <c r="V53" s="534" t="s">
        <v>374</v>
      </c>
      <c r="W53" s="83"/>
      <c r="X53" s="83"/>
      <c r="Y53" s="55"/>
      <c r="Z53" s="259">
        <f t="shared" ca="1" si="3"/>
        <v>0.91666666666666663</v>
      </c>
      <c r="AA53" s="260">
        <v>43806</v>
      </c>
      <c r="AB53" s="260">
        <f ca="1">TODAY()</f>
        <v>44144</v>
      </c>
      <c r="AC53" s="260"/>
      <c r="AD53" s="260"/>
      <c r="AE53" s="258"/>
      <c r="AF53" s="258"/>
      <c r="AG53" s="258"/>
      <c r="AH53" s="258"/>
      <c r="AI53" s="258"/>
      <c r="AJ53" s="258"/>
    </row>
    <row r="54" spans="1:36" ht="26.4" x14ac:dyDescent="0.3">
      <c r="A54" s="110" t="s">
        <v>144</v>
      </c>
      <c r="B54" s="99" t="s">
        <v>188</v>
      </c>
      <c r="C54" s="100"/>
      <c r="D54" s="24"/>
      <c r="E54" s="1002" t="s">
        <v>77</v>
      </c>
      <c r="F54" s="1002"/>
      <c r="G54" s="24"/>
      <c r="H54" s="109">
        <f>IF(C54&lt;&gt;"",'CBL Score Standard'!$D110,IF(D54&lt;&gt;"",SUM('CBL Score Standard'!$D110:$E110),IF(E54&lt;&gt;"",SUM('CBL Score Standard'!$D110:$F110),IF(F54&lt;&gt;"",SUM('CBL Score Standard'!$D110:$G110),IF(G54&lt;&gt;"",SUM('CBL Score Standard'!$D110:$H110,0))))))</f>
        <v>7.6190476190476183E-2</v>
      </c>
      <c r="K54" s="338"/>
      <c r="L54" s="338"/>
      <c r="M54" s="104" t="s">
        <v>7</v>
      </c>
      <c r="N54" s="36" t="s">
        <v>56</v>
      </c>
      <c r="O54" s="89" t="s">
        <v>421</v>
      </c>
      <c r="P54" s="152" t="s">
        <v>230</v>
      </c>
      <c r="Q54" s="154" t="s">
        <v>230</v>
      </c>
      <c r="R54" s="155" t="s">
        <v>230</v>
      </c>
      <c r="S54" s="166" t="s">
        <v>273</v>
      </c>
      <c r="T54" s="535" t="s">
        <v>72</v>
      </c>
      <c r="U54" s="538">
        <v>43763</v>
      </c>
      <c r="V54" s="539" t="s">
        <v>374</v>
      </c>
      <c r="W54" s="83"/>
      <c r="X54" s="83"/>
      <c r="Y54" s="41" t="s">
        <v>230</v>
      </c>
      <c r="Z54" s="259">
        <f t="shared" si="3"/>
        <v>0</v>
      </c>
      <c r="AA54" s="180">
        <v>43763</v>
      </c>
      <c r="AB54" s="180">
        <v>43763</v>
      </c>
      <c r="AC54" s="260"/>
      <c r="AD54" s="260"/>
      <c r="AE54" s="258"/>
      <c r="AF54" s="258"/>
      <c r="AG54" s="258"/>
      <c r="AH54" s="258"/>
      <c r="AI54" s="258"/>
      <c r="AJ54" s="258"/>
    </row>
    <row r="55" spans="1:36" customFormat="1" ht="27.6" x14ac:dyDescent="0.3">
      <c r="A55" s="110" t="s">
        <v>144</v>
      </c>
      <c r="B55" s="99" t="s">
        <v>189</v>
      </c>
      <c r="C55" s="100"/>
      <c r="D55" s="117"/>
      <c r="E55" s="117"/>
      <c r="F55" s="24" t="s">
        <v>77</v>
      </c>
      <c r="G55" s="24"/>
      <c r="H55" s="109">
        <f>IF(C55&lt;&gt;"",'CBL Score Standard'!$D111,IF(D55&lt;&gt;"",SUM('CBL Score Standard'!$D111:$E111),IF(E55&lt;&gt;"",SUM('CBL Score Standard'!$D111:$F111),IF(F55&lt;&gt;"",SUM('CBL Score Standard'!$D111:$G111),IF(G55&lt;&gt;"",SUM('CBL Score Standard'!$D111:$H111,0))))))</f>
        <v>5.9371833839918939E-2</v>
      </c>
      <c r="K55" s="339"/>
      <c r="L55" s="339"/>
      <c r="M55" s="104" t="s">
        <v>7</v>
      </c>
      <c r="N55" s="36" t="s">
        <v>54</v>
      </c>
      <c r="O55" s="89" t="s">
        <v>231</v>
      </c>
      <c r="P55" s="153">
        <v>43610</v>
      </c>
      <c r="Q55" s="152" t="s">
        <v>164</v>
      </c>
      <c r="R55" s="79" t="s">
        <v>165</v>
      </c>
      <c r="S55" s="166" t="s">
        <v>273</v>
      </c>
      <c r="T55" s="537"/>
      <c r="U55" s="534"/>
      <c r="V55" s="997" t="s">
        <v>374</v>
      </c>
      <c r="W55" s="83"/>
      <c r="X55" s="83"/>
      <c r="Y55" s="49" t="s">
        <v>232</v>
      </c>
      <c r="Z55" s="259">
        <f t="shared" si="3"/>
        <v>0</v>
      </c>
      <c r="AA55" s="260"/>
      <c r="AB55" s="260"/>
      <c r="AC55" s="260"/>
      <c r="AD55" s="260"/>
      <c r="AE55" s="258"/>
      <c r="AF55" s="258"/>
      <c r="AG55" s="258"/>
      <c r="AH55" s="258"/>
      <c r="AI55" s="258"/>
      <c r="AJ55" s="258"/>
    </row>
    <row r="56" spans="1:36" customFormat="1" x14ac:dyDescent="0.3">
      <c r="A56" s="110" t="s">
        <v>144</v>
      </c>
      <c r="B56" s="99" t="s">
        <v>190</v>
      </c>
      <c r="C56" s="100"/>
      <c r="D56" s="117"/>
      <c r="E56" s="117"/>
      <c r="F56" s="24" t="s">
        <v>77</v>
      </c>
      <c r="G56" s="24"/>
      <c r="H56" s="109">
        <f>IF(C56&lt;&gt;"",'CBL Score Standard'!$D112,IF(D56&lt;&gt;"",SUM('CBL Score Standard'!$D112:$E112),IF(E56&lt;&gt;"",SUM('CBL Score Standard'!$D112:$F112),IF(F56&lt;&gt;"",SUM('CBL Score Standard'!$D112:$G112),IF(G56&lt;&gt;"",SUM('CBL Score Standard'!$D112:$H112,0))))))</f>
        <v>5.9371833839918939E-2</v>
      </c>
      <c r="K56" s="3"/>
      <c r="L56" s="3"/>
      <c r="M56" s="3"/>
      <c r="N56" s="92"/>
      <c r="O56" s="3"/>
      <c r="P56" s="3"/>
      <c r="Q56" s="3"/>
      <c r="R56" s="3"/>
      <c r="S56" s="78"/>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1002" t="s">
        <v>77</v>
      </c>
      <c r="F57" s="1002"/>
      <c r="G57" s="24"/>
      <c r="H57" s="10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002" t="s">
        <v>77</v>
      </c>
      <c r="F58" s="1002"/>
      <c r="G58" s="24"/>
      <c r="H58" s="10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6"/>
      <c r="D59" s="100"/>
      <c r="E59" s="1002" t="s">
        <v>77</v>
      </c>
      <c r="F59" s="1002"/>
      <c r="G59" s="24"/>
      <c r="H59" s="109">
        <f>IF(C59&lt;&gt;"",'CBL Score Standard'!$D115,IF(D59&lt;&gt;"",SUM('CBL Score Standard'!$D115:$E115),IF(E59&lt;&gt;"",SUM('CBL Score Standard'!$D115:$F115),IF(F59&lt;&gt;"",SUM('CBL Score Standard'!$D115:$G115),IF(G59&lt;&gt;"",SUM('CBL Score Standard'!$D115:$H115,0))))))</f>
        <v>1.4285714285714285E-2</v>
      </c>
      <c r="K59" s="1197"/>
      <c r="L59" s="1197"/>
      <c r="M59" s="1183"/>
      <c r="N59" s="1185"/>
      <c r="O59" s="1185"/>
      <c r="P59" s="148" t="s">
        <v>141</v>
      </c>
      <c r="Q59" s="144"/>
      <c r="R59" s="144"/>
      <c r="S59" s="1210"/>
      <c r="T59" s="1191"/>
      <c r="U59" s="1191"/>
      <c r="V59" s="119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30"/>
      <c r="F60" s="24"/>
      <c r="G60" s="24"/>
      <c r="H60" s="10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76"/>
      <c r="T60" s="83"/>
      <c r="U60" s="83"/>
      <c r="V60" s="83" t="str">
        <f t="shared" ref="V60:V67" si="4">IF(AND(W60="Y",X60="Y"),"Passed",IF(T60="M","Passed", ""))</f>
        <v/>
      </c>
      <c r="W60" s="83"/>
      <c r="X60" s="83"/>
      <c r="Y60" s="55"/>
      <c r="Z60" s="259">
        <f t="shared" ref="Z60:Z67" si="5">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76"/>
      <c r="T61" s="83"/>
      <c r="U61" s="83"/>
      <c r="V61" s="83" t="str">
        <f t="shared" si="4"/>
        <v/>
      </c>
      <c r="W61" s="83"/>
      <c r="X61" s="83"/>
      <c r="Y61" s="55"/>
      <c r="Z61" s="259">
        <f t="shared" si="5"/>
        <v>0</v>
      </c>
      <c r="AA61" s="260"/>
      <c r="AB61" s="260"/>
      <c r="AC61" s="260"/>
      <c r="AD61" s="260"/>
      <c r="AE61" s="258"/>
      <c r="AF61" s="258"/>
      <c r="AG61" s="258"/>
      <c r="AH61" s="258"/>
      <c r="AI61" s="258"/>
      <c r="AJ61" s="258"/>
    </row>
    <row r="62" spans="1:36" x14ac:dyDescent="0.3">
      <c r="A62" s="110" t="s">
        <v>56</v>
      </c>
      <c r="B62" s="99" t="s">
        <v>67</v>
      </c>
      <c r="C62" s="100"/>
      <c r="D62" s="100"/>
      <c r="E62" s="24" t="s">
        <v>77</v>
      </c>
      <c r="F62" s="24"/>
      <c r="G62" s="24"/>
      <c r="H62" s="109">
        <f>IF(C62&lt;&gt;"",'CBL Score Standard'!$D118,IF(D62&lt;&gt;"",SUM('CBL Score Standard'!$D118:$E118),IF(E62&lt;&gt;"",SUM('CBL Score Standard'!$D118:$F118),IF(F62&lt;&gt;"",SUM('CBL Score Standard'!$D118:$G118),IF(G62&lt;&gt;"",SUM('CBL Score Standard'!$D118:$H118,0))))))</f>
        <v>2.8571428571428571E-2</v>
      </c>
      <c r="K62" s="1207"/>
      <c r="L62" s="1207"/>
      <c r="M62" s="104" t="s">
        <v>8</v>
      </c>
      <c r="N62" s="36" t="s">
        <v>56</v>
      </c>
      <c r="O62" s="38" t="s">
        <v>237</v>
      </c>
      <c r="P62" s="58"/>
      <c r="Q62" s="56"/>
      <c r="R62" s="59"/>
      <c r="S62" s="166" t="s">
        <v>273</v>
      </c>
      <c r="T62" s="128" t="s">
        <v>72</v>
      </c>
      <c r="U62" s="83"/>
      <c r="V62" s="83"/>
      <c r="W62" s="83"/>
      <c r="X62" s="83"/>
      <c r="Y62" s="55"/>
      <c r="Z62" s="259">
        <f t="shared" si="5"/>
        <v>0</v>
      </c>
      <c r="AA62" s="260"/>
      <c r="AB62" s="260"/>
      <c r="AC62" s="260"/>
      <c r="AD62" s="260"/>
      <c r="AE62" s="258"/>
      <c r="AF62" s="258"/>
      <c r="AG62" s="258"/>
      <c r="AH62" s="258"/>
      <c r="AI62" s="258"/>
      <c r="AJ62" s="258"/>
    </row>
    <row r="63" spans="1:36" ht="15" thickBot="1" x14ac:dyDescent="0.35">
      <c r="A63" s="111" t="s">
        <v>55</v>
      </c>
      <c r="B63" s="99" t="s">
        <v>1</v>
      </c>
      <c r="C63" s="100"/>
      <c r="D63" s="100"/>
      <c r="E63" s="1002" t="s">
        <v>77</v>
      </c>
      <c r="F63" s="1002"/>
      <c r="G63" s="24"/>
      <c r="H63" s="109">
        <f>IF(C63&lt;&gt;"",'CBL Score Standard'!$D119,IF(D63&lt;&gt;"",SUM('CBL Score Standard'!$D119:$E119),IF(E63&lt;&gt;"",SUM('CBL Score Standard'!$D119:$F119),IF(F63&lt;&gt;"",SUM('CBL Score Standard'!$D119:$G119),IF(G63&lt;&gt;"",SUM('CBL Score Standard'!$D119:$H119,0))))))</f>
        <v>2.8571428571428571E-2</v>
      </c>
      <c r="K63" s="1207"/>
      <c r="L63" s="1207"/>
      <c r="M63" s="104" t="s">
        <v>8</v>
      </c>
      <c r="N63" s="36" t="s">
        <v>55</v>
      </c>
      <c r="O63" s="38" t="s">
        <v>238</v>
      </c>
      <c r="P63" s="58"/>
      <c r="Q63" s="56"/>
      <c r="R63" s="59"/>
      <c r="S63" s="76" t="s">
        <v>273</v>
      </c>
      <c r="T63" s="83"/>
      <c r="U63" s="83"/>
      <c r="V63" s="83" t="str">
        <f t="shared" si="4"/>
        <v/>
      </c>
      <c r="W63" s="83"/>
      <c r="X63" s="83"/>
      <c r="Y63" s="55"/>
      <c r="Z63" s="259">
        <f t="shared" si="5"/>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3.3191489361702136</v>
      </c>
      <c r="K64" s="1207"/>
      <c r="L64" s="1207"/>
      <c r="M64" s="104" t="s">
        <v>8</v>
      </c>
      <c r="N64" s="57" t="s">
        <v>53</v>
      </c>
      <c r="O64" s="38" t="s">
        <v>239</v>
      </c>
      <c r="P64" s="58"/>
      <c r="Q64" s="56"/>
      <c r="R64" s="59"/>
      <c r="S64" s="76" t="s">
        <v>273</v>
      </c>
      <c r="T64" s="83"/>
      <c r="U64" s="83"/>
      <c r="V64" s="83" t="str">
        <f t="shared" si="4"/>
        <v/>
      </c>
      <c r="W64" s="83"/>
      <c r="X64" s="83"/>
      <c r="Y64" s="55"/>
      <c r="Z64" s="259">
        <f t="shared" si="5"/>
        <v>0</v>
      </c>
      <c r="AA64" s="260"/>
      <c r="AB64" s="260"/>
      <c r="AC64" s="260"/>
      <c r="AD64" s="260"/>
      <c r="AE64" s="258"/>
      <c r="AF64" s="258"/>
      <c r="AG64" s="258"/>
      <c r="AH64" s="258"/>
      <c r="AI64" s="258"/>
      <c r="AJ64" s="258"/>
    </row>
    <row r="65" spans="1:36" ht="28.2" thickBot="1" x14ac:dyDescent="0.35">
      <c r="A65" s="112" t="s">
        <v>83</v>
      </c>
      <c r="B65" s="113"/>
      <c r="C65" s="134">
        <v>1</v>
      </c>
      <c r="D65" s="134">
        <v>1</v>
      </c>
      <c r="E65" s="134">
        <v>1</v>
      </c>
      <c r="F65" s="134">
        <v>0.72340425531914898</v>
      </c>
      <c r="G65" s="134">
        <v>0</v>
      </c>
      <c r="H65" s="114">
        <v>1</v>
      </c>
      <c r="K65" s="1207"/>
      <c r="L65" s="1207"/>
      <c r="M65" s="104" t="s">
        <v>8</v>
      </c>
      <c r="N65" s="57" t="s">
        <v>59</v>
      </c>
      <c r="O65" s="38" t="s">
        <v>240</v>
      </c>
      <c r="P65" s="58"/>
      <c r="Q65" s="56"/>
      <c r="R65" s="59"/>
      <c r="S65" s="76" t="s">
        <v>273</v>
      </c>
      <c r="T65" s="83"/>
      <c r="U65" s="83"/>
      <c r="V65" s="83" t="str">
        <f t="shared" si="4"/>
        <v/>
      </c>
      <c r="W65" s="83"/>
      <c r="X65" s="83"/>
      <c r="Y65" s="55"/>
      <c r="Z65" s="259">
        <f t="shared" si="5"/>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3</v>
      </c>
      <c r="K66" s="1207"/>
      <c r="L66" s="1207"/>
      <c r="M66" s="104" t="s">
        <v>8</v>
      </c>
      <c r="N66" s="57" t="s">
        <v>55</v>
      </c>
      <c r="O66" s="38" t="s">
        <v>515</v>
      </c>
      <c r="P66" s="58"/>
      <c r="Q66" s="56"/>
      <c r="R66" s="59"/>
      <c r="S66" s="76" t="s">
        <v>273</v>
      </c>
      <c r="T66" s="83"/>
      <c r="U66" s="1134">
        <v>44042.458333333336</v>
      </c>
      <c r="V66" s="83" t="s">
        <v>374</v>
      </c>
      <c r="W66" s="83"/>
      <c r="X66" s="83"/>
      <c r="Y66" s="55"/>
      <c r="Z66" s="259">
        <f t="shared" si="5"/>
        <v>0</v>
      </c>
      <c r="AA66" s="260"/>
      <c r="AB66" s="260"/>
      <c r="AC66" s="260"/>
      <c r="AD66" s="260"/>
      <c r="AE66" s="258"/>
      <c r="AF66" s="258"/>
      <c r="AG66" s="258"/>
      <c r="AH66" s="258"/>
      <c r="AI66" s="258"/>
      <c r="AJ66" s="258"/>
    </row>
    <row r="67" spans="1:36" ht="27.6" x14ac:dyDescent="0.3">
      <c r="C67" s="135"/>
      <c r="D67" s="135"/>
      <c r="E67" s="135"/>
      <c r="F67" s="135"/>
      <c r="G67" s="135"/>
      <c r="K67" s="1208"/>
      <c r="L67" s="1208"/>
      <c r="M67" s="104" t="s">
        <v>8</v>
      </c>
      <c r="N67" s="57" t="s">
        <v>149</v>
      </c>
      <c r="O67" s="38" t="s">
        <v>370</v>
      </c>
      <c r="P67" s="154" t="s">
        <v>145</v>
      </c>
      <c r="Q67" s="152" t="s">
        <v>217</v>
      </c>
      <c r="R67" s="79" t="s">
        <v>241</v>
      </c>
      <c r="S67" s="76" t="s">
        <v>273</v>
      </c>
      <c r="T67" s="83"/>
      <c r="U67" s="83"/>
      <c r="V67" s="83" t="str">
        <f t="shared" si="4"/>
        <v/>
      </c>
      <c r="W67" s="83"/>
      <c r="X67" s="83"/>
      <c r="Y67" s="46" t="s">
        <v>242</v>
      </c>
      <c r="Z67" s="259">
        <f t="shared" si="5"/>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78"/>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19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76"/>
      <c r="T72" s="83"/>
      <c r="U72" s="83"/>
      <c r="V72" s="83" t="str">
        <f>IF(AND(W72="Y",X72="Y"),"Passed",IF(T72="M","Passed", ""))</f>
        <v/>
      </c>
      <c r="W72" s="83"/>
      <c r="X72" s="83"/>
      <c r="Y72" s="63"/>
      <c r="Z72" s="259">
        <f t="shared" ref="Z72:Z75" si="6">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76"/>
      <c r="T73" s="83"/>
      <c r="U73" s="83"/>
      <c r="V73" s="83" t="str">
        <f>IF(AND(W73="Y",X73="Y"),"Passed",IF(T73="M","Passed", ""))</f>
        <v/>
      </c>
      <c r="W73" s="83"/>
      <c r="X73" s="83"/>
      <c r="Y73" s="63"/>
      <c r="Z73" s="259">
        <f t="shared" si="6"/>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76"/>
      <c r="T74" s="83"/>
      <c r="U74" s="83"/>
      <c r="V74" s="83" t="str">
        <f>IF(AND(W74="Y",X74="Y"),"Passed",IF(T74="M","Passed", ""))</f>
        <v/>
      </c>
      <c r="W74" s="83"/>
      <c r="X74" s="83"/>
      <c r="Y74" s="63"/>
      <c r="Z74" s="259">
        <f t="shared" si="6"/>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76"/>
      <c r="T75" s="83"/>
      <c r="U75" s="83"/>
      <c r="V75" s="83" t="str">
        <f>IF(AND(W75="Y",X75="Y"),"Passed",IF(T75="M","Passed", ""))</f>
        <v/>
      </c>
      <c r="W75" s="83"/>
      <c r="X75" s="83"/>
      <c r="Y75" s="63"/>
      <c r="Z75" s="259">
        <f t="shared" si="6"/>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78"/>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78"/>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78"/>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78"/>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A70"/>
  <customSheetViews>
    <customSheetView guid="{3F51B73C-8999-4BDD-B7BB-CFA8C5D5F118}" scale="85" showGridLines="0" fitToPage="1" showAutoFilter="1" hiddenColumns="1" topLeftCell="B1">
      <selection activeCell="K1" sqref="K1:AN1048576"/>
      <pageMargins left="0.25" right="0" top="0.25" bottom="0.25" header="0.3" footer="0"/>
      <pageSetup scale="33" fitToHeight="0" orientation="landscape" r:id="rId1"/>
      <autoFilter ref="A3:AA70"/>
    </customSheetView>
    <customSheetView guid="{61959E49-C4BC-41CB-B0BE-7EDA73DE356A}" showGridLines="0" fitToPage="1" showAutoFilter="1" hiddenColumns="1" topLeftCell="C40">
      <selection activeCell="V57" sqref="V57"/>
      <pageMargins left="0.25" right="0" top="0.25" bottom="0.25" header="0.3" footer="0"/>
      <pageSetup scale="33" fitToHeight="0" orientation="landscape" r:id="rId2"/>
      <autoFilter ref="A3:AB70"/>
    </customSheetView>
    <customSheetView guid="{9F775BAE-2403-40FE-95E3-B0411D9A7170}" showGridLines="0" fitToPage="1" showAutoFilter="1" hiddenColumns="1" topLeftCell="A55">
      <selection activeCell="C8" sqref="C8:G67"/>
      <pageMargins left="0.25" right="0" top="0.25" bottom="0.25" header="0.3" footer="0"/>
      <pageSetup scale="33" fitToHeight="0" orientation="landscape" r:id="rId3"/>
      <autoFilter ref="A3:AB70"/>
    </customSheetView>
    <customSheetView guid="{B9E7682A-072E-4CF9-AE10-B3ED27CB27F8}" showGridLines="0" fitToPage="1" showAutoFilter="1" hiddenColumns="1" topLeftCell="B3">
      <selection activeCell="B36" sqref="B36"/>
      <pageMargins left="0.25" right="0" top="0.25" bottom="0.25" header="0.3" footer="0"/>
      <pageSetup scale="33" fitToHeight="0" orientation="landscape" r:id="rId4"/>
      <autoFilter ref="A3:AB70"/>
    </customSheetView>
    <customSheetView guid="{040B64FF-F135-4C7F-9498-A8399C10673D}" scale="85" showGridLines="0" fitToPage="1" showAutoFilter="1" hiddenColumns="1" topLeftCell="B1">
      <selection activeCell="K1" sqref="K1:AN1048576"/>
      <pageMargins left="0.25" right="0" top="0.25" bottom="0.25" header="0.3" footer="0"/>
      <pageSetup scale="33" fitToHeight="0" orientation="landscape" r:id="rId5"/>
      <autoFilter ref="A3:AA70"/>
    </customSheetView>
    <customSheetView guid="{6D9FC8F7-6352-4BF1-890A-27BF36FADC03}" scale="85" showGridLines="0" fitToPage="1" showAutoFilter="1" hiddenColumns="1" topLeftCell="B1">
      <selection activeCell="K1" sqref="K1:AN1048576"/>
      <pageMargins left="0.25" right="0" top="0.25" bottom="0.25" header="0.3" footer="0"/>
      <pageSetup scale="33" fitToHeight="0" orientation="landscape" r:id="rId6"/>
      <autoFilter ref="A3:AA70"/>
    </customSheetView>
  </customSheetViews>
  <mergeCells count="91">
    <mergeCell ref="AI70:AJ70"/>
    <mergeCell ref="AI38:AJ38"/>
    <mergeCell ref="Z58:Z59"/>
    <mergeCell ref="AA58:AB58"/>
    <mergeCell ref="AC58:AD58"/>
    <mergeCell ref="AE58:AF58"/>
    <mergeCell ref="AG58:AH58"/>
    <mergeCell ref="AI58:AJ58"/>
    <mergeCell ref="Z38:Z39"/>
    <mergeCell ref="AA38:AB38"/>
    <mergeCell ref="AC38:AD38"/>
    <mergeCell ref="AE38:AF38"/>
    <mergeCell ref="AG38:AH38"/>
    <mergeCell ref="AG70:AH70"/>
    <mergeCell ref="AI2:AJ2"/>
    <mergeCell ref="Z17:Z18"/>
    <mergeCell ref="AA17:AB17"/>
    <mergeCell ref="AC17:AD17"/>
    <mergeCell ref="AE17:AF17"/>
    <mergeCell ref="AG17:AH17"/>
    <mergeCell ref="AI17:AJ17"/>
    <mergeCell ref="Z2:Z3"/>
    <mergeCell ref="AA2:AB2"/>
    <mergeCell ref="AC2:AD2"/>
    <mergeCell ref="AE2:AF2"/>
    <mergeCell ref="AG2:AH2"/>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M58:M59"/>
    <mergeCell ref="N58:N59"/>
    <mergeCell ref="O58:O59"/>
    <mergeCell ref="S58:S59"/>
    <mergeCell ref="T58:T59"/>
    <mergeCell ref="U58:U59"/>
    <mergeCell ref="V58:V59"/>
    <mergeCell ref="Y58:Y59"/>
    <mergeCell ref="V17:V18"/>
    <mergeCell ref="Y17:Y18"/>
    <mergeCell ref="K37:Y37"/>
    <mergeCell ref="K38:K39"/>
    <mergeCell ref="L38:L39"/>
    <mergeCell ref="M38:M39"/>
    <mergeCell ref="N38:N39"/>
    <mergeCell ref="O38:O39"/>
    <mergeCell ref="S38:S39"/>
    <mergeCell ref="T38:T39"/>
    <mergeCell ref="U38:U39"/>
    <mergeCell ref="V38:V39"/>
    <mergeCell ref="Y38:Y39"/>
    <mergeCell ref="N17:N18"/>
    <mergeCell ref="O17:O18"/>
    <mergeCell ref="S17:S18"/>
    <mergeCell ref="K1:Y1"/>
    <mergeCell ref="K2:K3"/>
    <mergeCell ref="L2:L3"/>
    <mergeCell ref="M2:M3"/>
    <mergeCell ref="N2:N3"/>
    <mergeCell ref="O2:O3"/>
    <mergeCell ref="S2:S3"/>
    <mergeCell ref="T2:T3"/>
    <mergeCell ref="U2:U3"/>
    <mergeCell ref="V2:V3"/>
    <mergeCell ref="Y2:Y3"/>
    <mergeCell ref="A1:H1"/>
    <mergeCell ref="Z70:Z71"/>
    <mergeCell ref="AA70:AB70"/>
    <mergeCell ref="AC70:AD70"/>
    <mergeCell ref="AE70:AF70"/>
    <mergeCell ref="A64:G64"/>
    <mergeCell ref="A66:G66"/>
    <mergeCell ref="K60:K67"/>
    <mergeCell ref="L60:L67"/>
    <mergeCell ref="Y4:Y5"/>
    <mergeCell ref="K16:Y16"/>
    <mergeCell ref="K17:K18"/>
    <mergeCell ref="L17:L18"/>
    <mergeCell ref="M17:M18"/>
    <mergeCell ref="T17:T18"/>
    <mergeCell ref="U17:U18"/>
  </mergeCells>
  <conditionalFormatting sqref="C7:H7">
    <cfRule type="containsText" dxfId="1232" priority="47" operator="containsText" text="N/A">
      <formula>NOT(ISERROR(SEARCH("N/A",C7)))</formula>
    </cfRule>
    <cfRule type="containsText" dxfId="1231" priority="48" operator="containsText" text="Blank">
      <formula>NOT(ISERROR(SEARCH("Blank",C7)))</formula>
    </cfRule>
    <cfRule type="containsText" dxfId="1230" priority="49" operator="containsText" text="M">
      <formula>NOT(ISERROR(SEARCH("M",C7)))</formula>
    </cfRule>
  </conditionalFormatting>
  <conditionalFormatting sqref="E13">
    <cfRule type="containsText" dxfId="1229" priority="15" operator="containsText" text="N/A">
      <formula>NOT(ISERROR(SEARCH("N/A",E13)))</formula>
    </cfRule>
    <cfRule type="containsText" dxfId="1228" priority="16" operator="containsText" text="O">
      <formula>NOT(ISERROR(SEARCH("O",E13)))</formula>
    </cfRule>
    <cfRule type="containsText" dxfId="1227" priority="17" operator="containsText" text="M">
      <formula>NOT(ISERROR(SEARCH("M",E13)))</formula>
    </cfRule>
  </conditionalFormatting>
  <conditionalFormatting sqref="C46:G46">
    <cfRule type="containsText" dxfId="1226" priority="24" operator="containsText" text="O">
      <formula>NOT(ISERROR(SEARCH("O",C46)))</formula>
    </cfRule>
  </conditionalFormatting>
  <conditionalFormatting sqref="C46:G46">
    <cfRule type="containsText" dxfId="1225" priority="21" operator="containsText" text="N/A">
      <formula>NOT(ISERROR(SEARCH("N/A",C46)))</formula>
    </cfRule>
    <cfRule type="containsText" dxfId="1224" priority="22" operator="containsText" text="Blank">
      <formula>NOT(ISERROR(SEARCH("Blank",C46)))</formula>
    </cfRule>
    <cfRule type="containsText" dxfId="1223" priority="23" operator="containsText" text="M">
      <formula>NOT(ISERROR(SEARCH("M",C46)))</formula>
    </cfRule>
  </conditionalFormatting>
  <conditionalFormatting sqref="E12">
    <cfRule type="containsText" dxfId="1222" priority="18" operator="containsText" text="N/A">
      <formula>NOT(ISERROR(SEARCH("N/A",E12)))</formula>
    </cfRule>
    <cfRule type="containsText" dxfId="1221" priority="19" operator="containsText" text="O">
      <formula>NOT(ISERROR(SEARCH("O",E12)))</formula>
    </cfRule>
    <cfRule type="containsText" dxfId="1220" priority="20" operator="containsText" text="M">
      <formula>NOT(ISERROR(SEARCH("M",E12)))</formula>
    </cfRule>
  </conditionalFormatting>
  <conditionalFormatting sqref="Z4 Z51:Z55 Z40:Z43 Z45:Z49 Z19:Z35">
    <cfRule type="cellIs" dxfId="1219" priority="6" operator="greaterThan">
      <formula>0</formula>
    </cfRule>
  </conditionalFormatting>
  <conditionalFormatting sqref="Z5:Z14">
    <cfRule type="cellIs" dxfId="1218" priority="5" operator="greaterThan">
      <formula>0</formula>
    </cfRule>
  </conditionalFormatting>
  <conditionalFormatting sqref="Z60:Z67">
    <cfRule type="cellIs" dxfId="1217" priority="4" operator="greaterThan">
      <formula>0</formula>
    </cfRule>
  </conditionalFormatting>
  <conditionalFormatting sqref="Z72:Z75">
    <cfRule type="cellIs" dxfId="1216" priority="3" operator="greaterThan">
      <formula>0</formula>
    </cfRule>
  </conditionalFormatting>
  <conditionalFormatting sqref="Z50">
    <cfRule type="cellIs" dxfId="1215" priority="2" operator="greaterThan">
      <formula>0</formula>
    </cfRule>
  </conditionalFormatting>
  <conditionalFormatting sqref="Z44">
    <cfRule type="cellIs" dxfId="1214"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V1:V79">
      <formula1>"Passed, Failed, N/A"</formula1>
    </dataValidation>
    <dataValidation type="list" allowBlank="1" showInputMessage="1" showErrorMessage="1" sqref="W1:W79">
      <formula1>"Y, N"</formula1>
    </dataValidation>
  </dataValidations>
  <hyperlinks>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 ref="Y40" r:id="rId23"/>
  </hyperlinks>
  <pageMargins left="0.25" right="0" top="0.25" bottom="0.25" header="0.3" footer="0"/>
  <pageSetup scale="33" fitToHeight="0" orientation="landscape" r:id="rId24"/>
  <drawing r:id="rId25"/>
  <legacyDrawing r:id="rId26"/>
  <controls>
    <mc:AlternateContent xmlns:mc="http://schemas.openxmlformats.org/markup-compatibility/2006">
      <mc:Choice Requires="x14">
        <control shapeId="2" r:id="rId27" name="CommandButton1">
          <controlPr defaultSize="0" autoLine="0" r:id="rId28">
            <anchor moveWithCells="1">
              <from>
                <xdr:col>8</xdr:col>
                <xdr:colOff>106680</xdr:colOff>
                <xdr:row>68</xdr:row>
                <xdr:rowOff>289560</xdr:rowOff>
              </from>
              <to>
                <xdr:col>9</xdr:col>
                <xdr:colOff>396240</xdr:colOff>
                <xdr:row>70</xdr:row>
                <xdr:rowOff>45720</xdr:rowOff>
              </to>
            </anchor>
          </controlPr>
        </control>
      </mc:Choice>
      <mc:Fallback>
        <control shapeId="15368" r:id="rId27" name="CommandButton1"/>
      </mc:Fallback>
    </mc:AlternateContent>
    <mc:AlternateContent xmlns:mc="http://schemas.openxmlformats.org/markup-compatibility/2006">
      <mc:Choice Requires="x14">
        <control shapeId="15369" r:id="rId29" name="CommandButton2">
          <controlPr defaultSize="0" autoLine="0" r:id="rId30">
            <anchor moveWithCells="1">
              <from>
                <xdr:col>8</xdr:col>
                <xdr:colOff>167640</xdr:colOff>
                <xdr:row>70</xdr:row>
                <xdr:rowOff>0</xdr:rowOff>
              </from>
              <to>
                <xdr:col>9</xdr:col>
                <xdr:colOff>487680</xdr:colOff>
                <xdr:row>70</xdr:row>
                <xdr:rowOff>434340</xdr:rowOff>
              </to>
            </anchor>
          </controlPr>
        </control>
      </mc:Choice>
      <mc:Fallback>
        <control shapeId="15369" r:id="rId29" name="CommandButton2"/>
      </mc:Fallback>
    </mc:AlternateContent>
  </controls>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5"/>
    <pageSetUpPr fitToPage="1"/>
  </sheetPr>
  <dimension ref="A1:AN196"/>
  <sheetViews>
    <sheetView showGridLines="0" topLeftCell="A46" zoomScale="85" zoomScaleNormal="85" workbookViewId="0">
      <selection activeCell="F58" sqref="F5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customWidth="1"/>
    <col min="12" max="12" width="6.44140625" customWidth="1"/>
    <col min="13" max="13" width="7.88671875" customWidth="1"/>
    <col min="14" max="14" width="18.44140625" bestFit="1" customWidth="1"/>
    <col min="15" max="15" width="34.33203125" customWidth="1"/>
    <col min="16" max="16" width="11.88671875" customWidth="1"/>
    <col min="17" max="17" width="18" customWidth="1"/>
    <col min="18" max="18" width="9.109375" customWidth="1"/>
    <col min="19" max="19" width="17.33203125" customWidth="1"/>
    <col min="20" max="20" width="7.5546875" customWidth="1"/>
    <col min="21" max="21" width="11" bestFit="1" customWidth="1"/>
    <col min="22" max="22" width="10.44140625" bestFit="1" customWidth="1"/>
    <col min="23" max="23" width="12.44140625" customWidth="1"/>
    <col min="24" max="24" width="10.33203125" customWidth="1"/>
    <col min="25" max="25" width="26.109375" customWidth="1"/>
    <col min="27" max="36" width="9.109375" style="319"/>
    <col min="41" max="16384" width="9.109375" style="3"/>
  </cols>
  <sheetData>
    <row r="1" spans="1:36" ht="23.4" x14ac:dyDescent="0.45">
      <c r="A1" s="1188" t="s">
        <v>82</v>
      </c>
      <c r="B1" s="1189"/>
      <c r="C1" s="1189"/>
      <c r="D1" s="1189"/>
      <c r="E1" s="1189"/>
      <c r="F1" s="1189"/>
      <c r="G1" s="1189"/>
      <c r="H1" s="1189"/>
      <c r="K1" s="1193" t="s">
        <v>413</v>
      </c>
      <c r="L1" s="1194"/>
      <c r="M1" s="1194"/>
      <c r="N1" s="1194"/>
      <c r="O1" s="1194"/>
      <c r="P1" s="1194"/>
      <c r="Q1" s="1194"/>
      <c r="R1" s="1194"/>
      <c r="S1" s="1194"/>
      <c r="T1" s="1194"/>
      <c r="U1" s="1194"/>
      <c r="V1" s="1194"/>
      <c r="W1" s="1194"/>
      <c r="X1" s="1194"/>
      <c r="Y1" s="1195"/>
      <c r="Z1" s="263"/>
      <c r="AA1" s="317"/>
      <c r="AB1" s="317"/>
      <c r="AC1" s="317"/>
      <c r="AD1" s="317"/>
      <c r="AE1" s="317"/>
      <c r="AF1" s="317"/>
      <c r="AG1" s="317"/>
      <c r="AH1" s="317"/>
      <c r="AI1" s="317"/>
      <c r="AJ1" s="317"/>
    </row>
    <row r="2" spans="1:36" ht="23.4" customHeight="1" x14ac:dyDescent="0.3">
      <c r="A2" s="98" t="s">
        <v>367</v>
      </c>
      <c r="B2" s="83" t="s">
        <v>274</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191" t="s">
        <v>343</v>
      </c>
      <c r="W2" s="333" t="s">
        <v>375</v>
      </c>
      <c r="X2" s="333" t="s">
        <v>376</v>
      </c>
      <c r="Y2" s="1209" t="s">
        <v>140</v>
      </c>
      <c r="Z2" s="1186" t="s">
        <v>667</v>
      </c>
      <c r="AA2" s="1232" t="s">
        <v>666</v>
      </c>
      <c r="AB2" s="1232"/>
      <c r="AC2" s="1232" t="s">
        <v>668</v>
      </c>
      <c r="AD2" s="1232"/>
      <c r="AE2" s="1232" t="s">
        <v>669</v>
      </c>
      <c r="AF2" s="1232"/>
      <c r="AG2" s="1232" t="s">
        <v>670</v>
      </c>
      <c r="AH2" s="1232"/>
      <c r="AI2" s="1232" t="s">
        <v>671</v>
      </c>
      <c r="AJ2" s="1232"/>
    </row>
    <row r="3" spans="1:36" ht="12.75" customHeight="1" x14ac:dyDescent="0.3">
      <c r="A3" s="98" t="s">
        <v>347</v>
      </c>
      <c r="B3" s="119">
        <v>42863</v>
      </c>
      <c r="C3" s="125"/>
      <c r="D3" s="3"/>
      <c r="E3" s="3"/>
      <c r="F3" s="3"/>
      <c r="G3" s="3"/>
      <c r="H3" s="3"/>
      <c r="K3" s="1197"/>
      <c r="L3" s="1197"/>
      <c r="M3" s="1183"/>
      <c r="N3" s="1185"/>
      <c r="O3" s="1197"/>
      <c r="P3" s="148" t="s">
        <v>141</v>
      </c>
      <c r="Q3" s="144"/>
      <c r="R3" s="144"/>
      <c r="S3" s="1210"/>
      <c r="T3" s="1191"/>
      <c r="U3" s="1191"/>
      <c r="V3" s="1191"/>
      <c r="W3" s="333"/>
      <c r="X3" s="333"/>
      <c r="Y3" s="1197"/>
      <c r="Z3" s="1187"/>
      <c r="AA3" s="344" t="s">
        <v>672</v>
      </c>
      <c r="AB3" s="344" t="s">
        <v>673</v>
      </c>
      <c r="AC3" s="344" t="s">
        <v>672</v>
      </c>
      <c r="AD3" s="344" t="s">
        <v>673</v>
      </c>
      <c r="AE3" s="344" t="s">
        <v>672</v>
      </c>
      <c r="AF3" s="344" t="s">
        <v>673</v>
      </c>
      <c r="AG3" s="344" t="s">
        <v>672</v>
      </c>
      <c r="AH3" s="344" t="s">
        <v>673</v>
      </c>
      <c r="AI3" s="344" t="s">
        <v>672</v>
      </c>
      <c r="AJ3" s="344" t="s">
        <v>673</v>
      </c>
    </row>
    <row r="4" spans="1:36" ht="12.75" customHeight="1" x14ac:dyDescent="0.3">
      <c r="A4" s="98" t="s">
        <v>368</v>
      </c>
      <c r="B4" s="124">
        <f ca="1">DATEDIF(B3,TODAY(),"D")/365</f>
        <v>3.5095890410958903</v>
      </c>
      <c r="C4" s="3"/>
      <c r="D4" s="3"/>
      <c r="E4" s="3"/>
      <c r="F4" s="3"/>
      <c r="G4" s="3"/>
      <c r="H4" s="3"/>
      <c r="K4" s="337" t="s">
        <v>142</v>
      </c>
      <c r="L4" s="337" t="s">
        <v>143</v>
      </c>
      <c r="M4" s="104" t="s">
        <v>5</v>
      </c>
      <c r="N4" s="93" t="s">
        <v>144</v>
      </c>
      <c r="O4" s="88" t="s">
        <v>372</v>
      </c>
      <c r="P4" s="149" t="s">
        <v>145</v>
      </c>
      <c r="Q4" s="149" t="s">
        <v>146</v>
      </c>
      <c r="R4" s="146" t="s">
        <v>147</v>
      </c>
      <c r="S4" s="76" t="s">
        <v>274</v>
      </c>
      <c r="T4" s="540"/>
      <c r="U4" s="540"/>
      <c r="V4" s="541" t="s">
        <v>374</v>
      </c>
      <c r="W4" s="83" t="s">
        <v>377</v>
      </c>
      <c r="X4" s="83" t="s">
        <v>377</v>
      </c>
      <c r="Y4" s="1233" t="s">
        <v>148</v>
      </c>
      <c r="Z4" s="259">
        <f ca="1">DATEDIF(AA4,AB4,"m")/12+DATEDIF(AC4,AD4,"m")/12+DATEDIF(AE4,AF4,"m")/12+DATEDIF(AG4,AH4,"m")/12+DATEDIF(AI4,AJ4,"m")/12</f>
        <v>2</v>
      </c>
      <c r="AA4" s="318">
        <v>43411</v>
      </c>
      <c r="AB4" s="318">
        <f ca="1">TODAY()</f>
        <v>44144</v>
      </c>
      <c r="AC4" s="318"/>
      <c r="AD4" s="318"/>
      <c r="AE4" s="322"/>
      <c r="AF4" s="322"/>
      <c r="AG4" s="322"/>
      <c r="AH4" s="322"/>
      <c r="AI4" s="322"/>
      <c r="AJ4" s="322"/>
    </row>
    <row r="5" spans="1:36" ht="12.75" customHeight="1" x14ac:dyDescent="0.3">
      <c r="A5" s="98" t="s">
        <v>387</v>
      </c>
      <c r="B5" s="124">
        <v>4.5</v>
      </c>
      <c r="C5" s="126"/>
      <c r="D5" s="3"/>
      <c r="E5" s="3"/>
      <c r="F5" s="3"/>
      <c r="G5" s="3"/>
      <c r="H5" s="3"/>
      <c r="K5" s="338"/>
      <c r="L5" s="338"/>
      <c r="M5" s="104" t="s">
        <v>5</v>
      </c>
      <c r="N5" s="93" t="s">
        <v>144</v>
      </c>
      <c r="O5" s="88" t="s">
        <v>373</v>
      </c>
      <c r="P5" s="150"/>
      <c r="Q5" s="151" t="s">
        <v>150</v>
      </c>
      <c r="R5" s="147" t="s">
        <v>151</v>
      </c>
      <c r="S5" s="76" t="s">
        <v>274</v>
      </c>
      <c r="T5" s="540"/>
      <c r="U5" s="540"/>
      <c r="V5" s="541" t="s">
        <v>374</v>
      </c>
      <c r="W5" s="83" t="s">
        <v>377</v>
      </c>
      <c r="X5" s="83" t="s">
        <v>377</v>
      </c>
      <c r="Y5" s="1228"/>
      <c r="Z5" s="259">
        <f t="shared" ref="Z5:Z14" ca="1" si="0">DATEDIF(AA5,AB5,"m")/12+DATEDIF(AC5,AD5,"m")/12+DATEDIF(AE5,AF5,"m")/12+DATEDIF(AG5,AH5,"m")/12+DATEDIF(AI5,AJ5,"m")/12</f>
        <v>1.9166666666666667</v>
      </c>
      <c r="AA5" s="318">
        <v>43438</v>
      </c>
      <c r="AB5" s="318">
        <f t="shared" ref="AB5:AB9" ca="1" si="1">TODAY()</f>
        <v>44144</v>
      </c>
      <c r="AC5" s="318"/>
      <c r="AD5" s="318"/>
      <c r="AE5" s="322"/>
      <c r="AF5" s="322"/>
      <c r="AG5" s="322"/>
      <c r="AH5" s="322"/>
      <c r="AI5" s="322"/>
      <c r="AJ5" s="322"/>
    </row>
    <row r="6" spans="1:36" ht="28.2" customHeight="1" thickBot="1" x14ac:dyDescent="0.35">
      <c r="A6" s="98" t="s">
        <v>388</v>
      </c>
      <c r="B6" s="124">
        <f ca="1">B4+B5</f>
        <v>8.0095890410958894</v>
      </c>
      <c r="C6" s="126"/>
      <c r="K6" s="338"/>
      <c r="L6" s="338"/>
      <c r="M6" s="104" t="s">
        <v>5</v>
      </c>
      <c r="N6" s="38" t="s">
        <v>149</v>
      </c>
      <c r="O6" s="65" t="s">
        <v>149</v>
      </c>
      <c r="P6" s="150"/>
      <c r="Q6" s="152" t="s">
        <v>150</v>
      </c>
      <c r="R6" s="79" t="s">
        <v>151</v>
      </c>
      <c r="S6" s="76" t="s">
        <v>274</v>
      </c>
      <c r="T6" s="540"/>
      <c r="U6" s="540"/>
      <c r="V6" s="540" t="s">
        <v>374</v>
      </c>
      <c r="W6" s="83" t="s">
        <v>377</v>
      </c>
      <c r="X6" s="83" t="s">
        <v>377</v>
      </c>
      <c r="Y6" s="82" t="s">
        <v>152</v>
      </c>
      <c r="Z6" s="259">
        <f t="shared" ca="1" si="0"/>
        <v>2</v>
      </c>
      <c r="AA6" s="318">
        <v>43411</v>
      </c>
      <c r="AB6" s="318">
        <f t="shared" ca="1" si="1"/>
        <v>44144</v>
      </c>
      <c r="AC6" s="318"/>
      <c r="AD6" s="318"/>
      <c r="AE6" s="322"/>
      <c r="AF6" s="322"/>
      <c r="AG6" s="322"/>
      <c r="AH6" s="322"/>
      <c r="AI6" s="322"/>
      <c r="AJ6" s="322"/>
    </row>
    <row r="7" spans="1:36" ht="14.4" customHeight="1"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76" t="s">
        <v>274</v>
      </c>
      <c r="T7" s="540"/>
      <c r="U7" s="540"/>
      <c r="V7" s="540" t="s">
        <v>374</v>
      </c>
      <c r="W7" s="83" t="s">
        <v>377</v>
      </c>
      <c r="X7" s="83" t="s">
        <v>377</v>
      </c>
      <c r="Y7" s="342" t="s">
        <v>248</v>
      </c>
      <c r="Z7" s="259">
        <f t="shared" ca="1" si="0"/>
        <v>1.9166666666666667</v>
      </c>
      <c r="AA7" s="318">
        <v>43438</v>
      </c>
      <c r="AB7" s="318">
        <f t="shared" ca="1" si="1"/>
        <v>44144</v>
      </c>
      <c r="AC7" s="318"/>
      <c r="AD7" s="318"/>
      <c r="AE7" s="322"/>
      <c r="AF7" s="322"/>
      <c r="AG7" s="322"/>
      <c r="AH7" s="322"/>
      <c r="AI7" s="322"/>
      <c r="AJ7" s="322"/>
    </row>
    <row r="8" spans="1:36" ht="27.6" customHeight="1" x14ac:dyDescent="0.3">
      <c r="A8" s="107" t="s">
        <v>56</v>
      </c>
      <c r="B8" s="108" t="s">
        <v>182</v>
      </c>
      <c r="C8" s="100"/>
      <c r="D8" s="24"/>
      <c r="E8" s="1002" t="s">
        <v>77</v>
      </c>
      <c r="F8" s="1002"/>
      <c r="G8" s="24"/>
      <c r="H8" s="109">
        <f>IF(C8&lt;&gt;"",'CBL Score Standard'!$D64,IF(D8&lt;&gt;"",SUM('CBL Score Standard'!$D64:$E64),IF(E8&lt;&gt;"",SUM('CBL Score Standard'!$D64:$F64),IF(F8&lt;&gt;"",SUM('CBL Score Standard'!$D64:$G64),IF(G8&lt;&gt;"",SUM('CBL Score Standard'!$D64:$H64,0))))))</f>
        <v>7.6190476190476183E-2</v>
      </c>
      <c r="K8" s="338"/>
      <c r="L8" s="338"/>
      <c r="M8" s="104" t="s">
        <v>5</v>
      </c>
      <c r="N8" s="127" t="s">
        <v>144</v>
      </c>
      <c r="O8" s="43" t="s">
        <v>517</v>
      </c>
      <c r="P8" s="150"/>
      <c r="Q8" s="152" t="s">
        <v>153</v>
      </c>
      <c r="R8" s="79" t="s">
        <v>156</v>
      </c>
      <c r="S8" s="76" t="s">
        <v>274</v>
      </c>
      <c r="T8" s="540"/>
      <c r="U8" s="540"/>
      <c r="V8" s="540" t="s">
        <v>374</v>
      </c>
      <c r="W8" s="83"/>
      <c r="X8" s="83" t="s">
        <v>377</v>
      </c>
      <c r="Y8" s="44" t="s">
        <v>157</v>
      </c>
      <c r="Z8" s="259">
        <f t="shared" ca="1" si="0"/>
        <v>3.4166666666666665</v>
      </c>
      <c r="AA8" s="318">
        <v>42870</v>
      </c>
      <c r="AB8" s="318">
        <f t="shared" ca="1" si="1"/>
        <v>44144</v>
      </c>
      <c r="AC8" s="318"/>
      <c r="AD8" s="318"/>
      <c r="AE8" s="322"/>
      <c r="AF8" s="322"/>
      <c r="AG8" s="322"/>
      <c r="AH8" s="322"/>
      <c r="AI8" s="322"/>
      <c r="AJ8" s="322"/>
    </row>
    <row r="9" spans="1:36" ht="13.8" customHeight="1" x14ac:dyDescent="0.3">
      <c r="A9" s="110" t="s">
        <v>56</v>
      </c>
      <c r="B9" s="99" t="s">
        <v>427</v>
      </c>
      <c r="C9" s="100"/>
      <c r="D9" s="24"/>
      <c r="E9" s="24" t="s">
        <v>77</v>
      </c>
      <c r="F9" s="24"/>
      <c r="G9" s="24"/>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43" t="s">
        <v>661</v>
      </c>
      <c r="P9" s="150"/>
      <c r="Q9" s="152" t="s">
        <v>155</v>
      </c>
      <c r="R9" s="79" t="s">
        <v>158</v>
      </c>
      <c r="S9" s="76" t="s">
        <v>274</v>
      </c>
      <c r="T9" s="540"/>
      <c r="U9" s="540"/>
      <c r="V9" s="540" t="s">
        <v>374</v>
      </c>
      <c r="W9" s="83"/>
      <c r="X9" s="83" t="s">
        <v>377</v>
      </c>
      <c r="Y9" s="82" t="s">
        <v>159</v>
      </c>
      <c r="Z9" s="259">
        <f t="shared" ca="1" si="0"/>
        <v>3.4166666666666665</v>
      </c>
      <c r="AA9" s="318">
        <v>42870</v>
      </c>
      <c r="AB9" s="318">
        <f t="shared" ca="1" si="1"/>
        <v>44144</v>
      </c>
      <c r="AC9" s="318"/>
      <c r="AD9" s="318"/>
      <c r="AE9" s="322"/>
      <c r="AF9" s="322"/>
      <c r="AG9" s="322"/>
      <c r="AH9" s="322"/>
      <c r="AI9" s="322"/>
      <c r="AJ9" s="322"/>
    </row>
    <row r="10" spans="1:36" ht="13.8" customHeight="1" x14ac:dyDescent="0.3">
      <c r="A10" s="110" t="s">
        <v>56</v>
      </c>
      <c r="B10" s="99" t="s">
        <v>663</v>
      </c>
      <c r="C10" s="100"/>
      <c r="D10" s="100"/>
      <c r="E10" s="1002" t="s">
        <v>77</v>
      </c>
      <c r="F10" s="1002"/>
      <c r="G10" s="24"/>
      <c r="H10" s="109">
        <f>IF(C10&lt;&gt;"",'CBL Score Standard'!$D66,IF(D10&lt;&gt;"",SUM('CBL Score Standard'!$D66:$E66),IF(E10&lt;&gt;"",SUM('CBL Score Standard'!$D66:$F66),IF(F10&lt;&gt;"",SUM('CBL Score Standard'!$D66:$G66),IF(G10&lt;&gt;"",SUM('CBL Score Standard'!$D66:$H66,0))))))</f>
        <v>2.8571428571428571E-2</v>
      </c>
      <c r="K10" s="338"/>
      <c r="L10" s="338"/>
      <c r="M10" s="104" t="s">
        <v>5</v>
      </c>
      <c r="N10" s="127" t="s">
        <v>144</v>
      </c>
      <c r="O10" s="43" t="s">
        <v>662</v>
      </c>
      <c r="P10" s="150"/>
      <c r="Q10" s="254" t="s">
        <v>659</v>
      </c>
      <c r="R10" s="254" t="s">
        <v>278</v>
      </c>
      <c r="S10" s="76" t="s">
        <v>274</v>
      </c>
      <c r="T10" s="540"/>
      <c r="U10" s="540"/>
      <c r="V10" s="541" t="s">
        <v>374</v>
      </c>
      <c r="W10" s="325" t="s">
        <v>377</v>
      </c>
      <c r="X10" s="83" t="s">
        <v>377</v>
      </c>
      <c r="Y10" s="46" t="s">
        <v>160</v>
      </c>
      <c r="Z10" s="259">
        <f t="shared" ca="1" si="0"/>
        <v>2</v>
      </c>
      <c r="AA10" s="318">
        <v>43405</v>
      </c>
      <c r="AB10" s="318">
        <f ca="1">TODAY()</f>
        <v>44144</v>
      </c>
      <c r="AC10" s="318"/>
      <c r="AD10" s="318"/>
      <c r="AE10" s="322"/>
      <c r="AF10" s="322"/>
      <c r="AG10" s="322"/>
      <c r="AH10" s="322"/>
      <c r="AI10" s="322"/>
      <c r="AJ10" s="322"/>
    </row>
    <row r="11" spans="1:36" ht="13.8" customHeight="1" x14ac:dyDescent="0.3">
      <c r="A11" s="110" t="s">
        <v>56</v>
      </c>
      <c r="B11" s="99" t="s">
        <v>215</v>
      </c>
      <c r="C11" s="100"/>
      <c r="D11" s="100"/>
      <c r="E11" s="1002" t="s">
        <v>77</v>
      </c>
      <c r="F11" s="1002"/>
      <c r="G11" s="24"/>
      <c r="H11" s="109">
        <f>IF(C11&lt;&gt;"",'CBL Score Standard'!$D67,IF(D11&lt;&gt;"",SUM('CBL Score Standard'!$D67:$E67),IF(E11&lt;&gt;"",SUM('CBL Score Standard'!$D67:$F67),IF(F11&lt;&gt;"",SUM('CBL Score Standard'!$D67:$G67),IF(G11&lt;&gt;"",SUM('CBL Score Standard'!$D67:$H67,0))))))</f>
        <v>2.8571428571428571E-2</v>
      </c>
      <c r="K11" s="338"/>
      <c r="L11" s="338"/>
      <c r="M11" s="104" t="s">
        <v>5</v>
      </c>
      <c r="N11" s="36" t="s">
        <v>31</v>
      </c>
      <c r="O11" s="89" t="s">
        <v>175</v>
      </c>
      <c r="P11" s="150"/>
      <c r="Q11" s="152" t="s">
        <v>383</v>
      </c>
      <c r="R11" s="79" t="s">
        <v>176</v>
      </c>
      <c r="S11" s="76" t="s">
        <v>274</v>
      </c>
      <c r="T11" s="540"/>
      <c r="U11" s="540"/>
      <c r="V11" s="540" t="s">
        <v>374</v>
      </c>
      <c r="W11" s="83" t="s">
        <v>377</v>
      </c>
      <c r="X11" s="83" t="s">
        <v>377</v>
      </c>
      <c r="Y11" s="44" t="s">
        <v>177</v>
      </c>
      <c r="Z11" s="259">
        <f t="shared" ca="1" si="0"/>
        <v>1.3333333333333333</v>
      </c>
      <c r="AA11" s="318">
        <v>43637</v>
      </c>
      <c r="AB11" s="318">
        <f t="shared" ref="AB11:AB12" ca="1" si="2">TODAY()</f>
        <v>44144</v>
      </c>
      <c r="AC11" s="318"/>
      <c r="AD11" s="318"/>
      <c r="AE11" s="322"/>
      <c r="AF11" s="322"/>
      <c r="AG11" s="322"/>
      <c r="AH11" s="322"/>
      <c r="AI11" s="322"/>
      <c r="AJ11" s="322"/>
    </row>
    <row r="12" spans="1:36" ht="13.8" customHeight="1" x14ac:dyDescent="0.3">
      <c r="A12" s="110" t="s">
        <v>63</v>
      </c>
      <c r="B12" s="99" t="s">
        <v>236</v>
      </c>
      <c r="C12" s="100"/>
      <c r="D12" s="100"/>
      <c r="E12" s="130"/>
      <c r="F12" s="24"/>
      <c r="G12" s="24"/>
      <c r="H12" s="109" t="b">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76" t="s">
        <v>274</v>
      </c>
      <c r="T12" s="540"/>
      <c r="U12" s="540"/>
      <c r="V12" s="541" t="s">
        <v>374</v>
      </c>
      <c r="W12" s="83"/>
      <c r="X12" s="83"/>
      <c r="Y12" s="41"/>
      <c r="Z12" s="259">
        <f t="shared" ca="1" si="0"/>
        <v>2.4166666666666665</v>
      </c>
      <c r="AA12" s="318">
        <v>43248</v>
      </c>
      <c r="AB12" s="318">
        <f t="shared" ca="1" si="2"/>
        <v>44144</v>
      </c>
      <c r="AC12" s="318"/>
      <c r="AD12" s="318"/>
      <c r="AE12" s="322"/>
      <c r="AF12" s="322"/>
      <c r="AG12" s="322"/>
      <c r="AH12" s="322"/>
      <c r="AI12" s="322"/>
      <c r="AJ12" s="322"/>
    </row>
    <row r="13" spans="1:36" ht="13.8" customHeight="1"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76" t="s">
        <v>274</v>
      </c>
      <c r="T13" s="540"/>
      <c r="U13" s="540"/>
      <c r="V13" s="540" t="s">
        <v>719</v>
      </c>
      <c r="W13" s="83"/>
      <c r="X13" s="83"/>
      <c r="Y13" s="41" t="s">
        <v>169</v>
      </c>
      <c r="Z13" s="259">
        <f t="shared" si="0"/>
        <v>0</v>
      </c>
      <c r="AA13" s="318"/>
      <c r="AB13" s="318"/>
      <c r="AC13" s="318"/>
      <c r="AD13" s="318"/>
      <c r="AE13" s="322"/>
      <c r="AF13" s="322"/>
      <c r="AG13" s="322"/>
      <c r="AH13" s="322"/>
      <c r="AI13" s="322"/>
      <c r="AJ13" s="322"/>
    </row>
    <row r="14" spans="1:36" ht="13.8" customHeight="1" x14ac:dyDescent="0.3">
      <c r="A14" s="110" t="s">
        <v>55</v>
      </c>
      <c r="B14" s="99" t="s">
        <v>694</v>
      </c>
      <c r="C14" s="100"/>
      <c r="D14" s="100"/>
      <c r="E14" s="24"/>
      <c r="F14" s="24" t="s">
        <v>77</v>
      </c>
      <c r="G14" s="24"/>
      <c r="H14" s="109">
        <f>IF(C14&lt;&gt;"",'CBL Score Standard'!$D70,IF(D14&lt;&gt;"",SUM('CBL Score Standard'!$D70:$E70),IF(E14&lt;&gt;"",SUM('CBL Score Standard'!$D70:$F70),IF(F14&lt;&gt;"",SUM('CBL Score Standard'!$D70:$G70),IF(G14&lt;&gt;"",SUM('CBL Score Standard'!$D70:$H70,0))))))</f>
        <v>3.5562310030395138E-2</v>
      </c>
      <c r="K14" s="339"/>
      <c r="L14" s="339"/>
      <c r="M14" s="104" t="s">
        <v>5</v>
      </c>
      <c r="N14" s="36" t="s">
        <v>41</v>
      </c>
      <c r="O14" s="87" t="s">
        <v>450</v>
      </c>
      <c r="P14" s="153">
        <v>43627</v>
      </c>
      <c r="Q14" s="152" t="s">
        <v>381</v>
      </c>
      <c r="R14" s="79" t="s">
        <v>382</v>
      </c>
      <c r="S14" s="76" t="s">
        <v>274</v>
      </c>
      <c r="T14" s="540"/>
      <c r="U14" s="540"/>
      <c r="V14" s="541" t="s">
        <v>374</v>
      </c>
      <c r="W14" s="83"/>
      <c r="X14" s="83"/>
      <c r="Y14" s="41"/>
      <c r="Z14" s="259">
        <f t="shared" ca="1" si="0"/>
        <v>1.3333333333333333</v>
      </c>
      <c r="AA14" s="318">
        <v>43627</v>
      </c>
      <c r="AB14" s="318">
        <f ca="1">TODAY()</f>
        <v>44144</v>
      </c>
      <c r="AC14" s="318"/>
      <c r="AD14" s="318"/>
      <c r="AE14" s="322"/>
      <c r="AF14" s="322"/>
      <c r="AG14" s="322"/>
      <c r="AH14" s="322"/>
      <c r="AI14" s="322"/>
      <c r="AJ14" s="322"/>
    </row>
    <row r="15" spans="1:36" x14ac:dyDescent="0.3">
      <c r="A15" s="110" t="s">
        <v>55</v>
      </c>
      <c r="B15" s="99" t="s">
        <v>185</v>
      </c>
      <c r="C15" s="100"/>
      <c r="D15" s="24"/>
      <c r="E15" s="129"/>
      <c r="F15" s="24" t="s">
        <v>77</v>
      </c>
      <c r="G15" s="24"/>
      <c r="H15" s="109">
        <f>IF(C15&lt;&gt;"",'CBL Score Standard'!$D71,IF(D15&lt;&gt;"",SUM('CBL Score Standard'!$D71:$E71),IF(E15&lt;&gt;"",SUM('CBL Score Standard'!$D71:$F71),IF(F15&lt;&gt;"",SUM('CBL Score Standard'!$D71:$G71),IF(G15&lt;&gt;"",SUM('CBL Score Standard'!$D71:$H71,0))))))</f>
        <v>4.9848024316109421E-2</v>
      </c>
      <c r="K15" s="48"/>
      <c r="L15" s="48"/>
      <c r="M15" s="3"/>
      <c r="N15" s="94"/>
      <c r="O15" s="48"/>
      <c r="P15" s="48"/>
      <c r="Q15" s="48"/>
      <c r="R15" s="48"/>
      <c r="S15" s="80"/>
      <c r="T15" s="80"/>
      <c r="U15" s="80"/>
      <c r="V15" s="80"/>
      <c r="W15" s="80"/>
      <c r="X15" s="80"/>
      <c r="Y15" s="48"/>
      <c r="Z15" s="48"/>
      <c r="AA15" s="320"/>
      <c r="AB15" s="320"/>
      <c r="AC15" s="320"/>
      <c r="AD15" s="320"/>
      <c r="AE15" s="320"/>
      <c r="AF15" s="320"/>
      <c r="AG15" s="320"/>
      <c r="AH15" s="320"/>
      <c r="AI15" s="320"/>
      <c r="AJ15" s="320"/>
    </row>
    <row r="16" spans="1:36" ht="23.4" x14ac:dyDescent="0.45">
      <c r="A16" s="110" t="s">
        <v>55</v>
      </c>
      <c r="B16" s="99" t="s">
        <v>192</v>
      </c>
      <c r="C16" s="100"/>
      <c r="D16" s="100"/>
      <c r="E16" s="100"/>
      <c r="F16" s="100"/>
      <c r="G16" s="100"/>
      <c r="H16" s="109" t="b">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17"/>
      <c r="AB16" s="317"/>
      <c r="AC16" s="317"/>
      <c r="AD16" s="317"/>
      <c r="AE16" s="317"/>
      <c r="AF16" s="317"/>
      <c r="AG16" s="317"/>
      <c r="AH16" s="317"/>
      <c r="AI16" s="317"/>
      <c r="AJ16" s="317"/>
    </row>
    <row r="17" spans="1:36" ht="23.4" customHeight="1" x14ac:dyDescent="0.3">
      <c r="A17" s="110" t="s">
        <v>55</v>
      </c>
      <c r="B17" s="99" t="s">
        <v>194</v>
      </c>
      <c r="C17" s="100"/>
      <c r="D17" s="100"/>
      <c r="E17" s="100"/>
      <c r="F17" s="100" t="s">
        <v>77</v>
      </c>
      <c r="G17" s="100"/>
      <c r="H17" s="109">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333" t="s">
        <v>375</v>
      </c>
      <c r="X17" s="333" t="s">
        <v>376</v>
      </c>
      <c r="Y17" s="1211" t="s">
        <v>140</v>
      </c>
      <c r="Z17" s="1186" t="s">
        <v>667</v>
      </c>
      <c r="AA17" s="1232" t="s">
        <v>666</v>
      </c>
      <c r="AB17" s="1232"/>
      <c r="AC17" s="1232" t="s">
        <v>668</v>
      </c>
      <c r="AD17" s="1232"/>
      <c r="AE17" s="1232" t="s">
        <v>669</v>
      </c>
      <c r="AF17" s="1232"/>
      <c r="AG17" s="1232" t="s">
        <v>670</v>
      </c>
      <c r="AH17" s="1232"/>
      <c r="AI17" s="1232" t="s">
        <v>671</v>
      </c>
      <c r="AJ17" s="1232"/>
    </row>
    <row r="18" spans="1:36" ht="41.4" x14ac:dyDescent="0.3">
      <c r="A18" s="110" t="s">
        <v>55</v>
      </c>
      <c r="B18" s="99" t="s">
        <v>196</v>
      </c>
      <c r="C18" s="100"/>
      <c r="D18" s="100"/>
      <c r="E18" s="100"/>
      <c r="F18" s="100"/>
      <c r="G18" s="100"/>
      <c r="H18" s="109" t="b">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333"/>
      <c r="X18" s="333"/>
      <c r="Y18" s="1197"/>
      <c r="Z18" s="1187"/>
      <c r="AA18" s="344" t="s">
        <v>672</v>
      </c>
      <c r="AB18" s="344" t="s">
        <v>673</v>
      </c>
      <c r="AC18" s="344" t="s">
        <v>672</v>
      </c>
      <c r="AD18" s="344" t="s">
        <v>673</v>
      </c>
      <c r="AE18" s="344" t="s">
        <v>672</v>
      </c>
      <c r="AF18" s="344" t="s">
        <v>673</v>
      </c>
      <c r="AG18" s="344" t="s">
        <v>672</v>
      </c>
      <c r="AH18" s="344" t="s">
        <v>673</v>
      </c>
      <c r="AI18" s="344" t="s">
        <v>672</v>
      </c>
      <c r="AJ18" s="344" t="s">
        <v>673</v>
      </c>
    </row>
    <row r="19" spans="1:36" ht="27.6"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76" t="s">
        <v>274</v>
      </c>
      <c r="T19" s="542"/>
      <c r="U19" s="542"/>
      <c r="V19" s="542" t="s">
        <v>374</v>
      </c>
      <c r="W19" s="83" t="s">
        <v>377</v>
      </c>
      <c r="X19" s="83" t="s">
        <v>377</v>
      </c>
      <c r="Y19" s="44" t="s">
        <v>174</v>
      </c>
      <c r="Z19" s="259">
        <f t="shared" ref="Z19:Z35" ca="1" si="3">DATEDIF(AA19,AB19,"m")/12+DATEDIF(AC19,AD19,"m")/12+DATEDIF(AE19,AF19,"m")/12+DATEDIF(AG19,AH19,"m")/12+DATEDIF(AI19,AJ19,"m")/12</f>
        <v>3.1666666666666665</v>
      </c>
      <c r="AA19" s="318">
        <v>42978</v>
      </c>
      <c r="AB19" s="318">
        <f ca="1">TODAY()</f>
        <v>44144</v>
      </c>
      <c r="AC19" s="318"/>
      <c r="AD19" s="318"/>
      <c r="AE19" s="322"/>
      <c r="AF19" s="322"/>
      <c r="AG19" s="322"/>
      <c r="AH19" s="322"/>
      <c r="AI19" s="322"/>
      <c r="AJ19" s="322"/>
    </row>
    <row r="20" spans="1:36" ht="13.8" customHeight="1" x14ac:dyDescent="0.3">
      <c r="A20" s="110" t="s">
        <v>55</v>
      </c>
      <c r="B20" s="99" t="s">
        <v>202</v>
      </c>
      <c r="C20" s="100"/>
      <c r="D20" s="100"/>
      <c r="E20" s="100"/>
      <c r="F20" s="100"/>
      <c r="G20" s="100"/>
      <c r="H20" s="109" t="b">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76" t="s">
        <v>274</v>
      </c>
      <c r="T20" s="542"/>
      <c r="U20" s="542"/>
      <c r="V20" s="542" t="s">
        <v>374</v>
      </c>
      <c r="W20" s="83"/>
      <c r="X20" s="83" t="s">
        <v>377</v>
      </c>
      <c r="Y20" s="44" t="s">
        <v>181</v>
      </c>
      <c r="Z20" s="259">
        <f t="shared" ca="1" si="3"/>
        <v>3.4166666666666665</v>
      </c>
      <c r="AA20" s="318">
        <v>42870</v>
      </c>
      <c r="AB20" s="318">
        <f t="shared" ref="AB20:AB21" ca="1" si="4">TODAY()</f>
        <v>44144</v>
      </c>
      <c r="AC20" s="318"/>
      <c r="AD20" s="318"/>
      <c r="AE20" s="322"/>
      <c r="AF20" s="322"/>
      <c r="AG20" s="322"/>
      <c r="AH20" s="322"/>
      <c r="AI20" s="322"/>
      <c r="AJ20" s="322"/>
    </row>
    <row r="21" spans="1:36" ht="28.8" x14ac:dyDescent="0.3">
      <c r="A21" s="110" t="s">
        <v>55</v>
      </c>
      <c r="B21" s="99" t="s">
        <v>664</v>
      </c>
      <c r="C21" s="100"/>
      <c r="D21" s="100"/>
      <c r="E21" s="24" t="s">
        <v>77</v>
      </c>
      <c r="F21" s="24"/>
      <c r="G21" s="24"/>
      <c r="H21" s="109">
        <f>IF(C21&lt;&gt;"",'CBL Score Standard'!$D77,IF(D21&lt;&gt;"",SUM('CBL Score Standard'!$D77:$E77),IF(E21&lt;&gt;"",SUM('CBL Score Standard'!$D77:$F77),IF(F21&lt;&gt;"",SUM('CBL Score Standard'!$D77:$G77),IF(G21&lt;&gt;"",SUM('CBL Score Standard'!$D77:$H77,0))))))</f>
        <v>2.8571428571428571E-2</v>
      </c>
      <c r="K21" s="338"/>
      <c r="L21" s="338"/>
      <c r="M21" s="104" t="s">
        <v>6</v>
      </c>
      <c r="N21" s="36" t="s">
        <v>56</v>
      </c>
      <c r="O21" s="87" t="s">
        <v>182</v>
      </c>
      <c r="P21" s="153">
        <v>43609</v>
      </c>
      <c r="Q21" s="152" t="s">
        <v>172</v>
      </c>
      <c r="R21" s="79" t="s">
        <v>183</v>
      </c>
      <c r="S21" s="76" t="s">
        <v>274</v>
      </c>
      <c r="T21" s="542"/>
      <c r="U21" s="542"/>
      <c r="V21" s="542" t="s">
        <v>374</v>
      </c>
      <c r="W21" s="83"/>
      <c r="X21" s="83" t="s">
        <v>377</v>
      </c>
      <c r="Y21" s="81" t="s">
        <v>184</v>
      </c>
      <c r="Z21" s="259">
        <f t="shared" ca="1" si="3"/>
        <v>3.4166666666666665</v>
      </c>
      <c r="AA21" s="318">
        <v>42870</v>
      </c>
      <c r="AB21" s="318">
        <f t="shared" ca="1" si="4"/>
        <v>44144</v>
      </c>
      <c r="AC21" s="318"/>
      <c r="AD21" s="318"/>
      <c r="AE21" s="322"/>
      <c r="AF21" s="322"/>
      <c r="AG21" s="322"/>
      <c r="AH21" s="322"/>
      <c r="AI21" s="322"/>
      <c r="AJ21" s="322"/>
    </row>
    <row r="22" spans="1:36" ht="13.8" customHeight="1" x14ac:dyDescent="0.3">
      <c r="A22" s="110" t="s">
        <v>55</v>
      </c>
      <c r="B22" s="99" t="s">
        <v>448</v>
      </c>
      <c r="C22" s="100"/>
      <c r="D22" s="100"/>
      <c r="E22" s="24"/>
      <c r="F22" s="24" t="s">
        <v>77</v>
      </c>
      <c r="G22" s="24"/>
      <c r="H22" s="109">
        <f>IF(C22&lt;&gt;"",'CBL Score Standard'!$D78,IF(D22&lt;&gt;"",SUM('CBL Score Standard'!$D78:$E78),IF(E22&lt;&gt;"",SUM('CBL Score Standard'!$D78:$F78),IF(F22&lt;&gt;"",SUM('CBL Score Standard'!$D78:$G78),IF(G22&lt;&gt;"",SUM('CBL Score Standard'!$D78:$H78,0))))))</f>
        <v>4.9848024316109421E-2</v>
      </c>
      <c r="K22" s="338"/>
      <c r="L22" s="338"/>
      <c r="M22" s="104" t="s">
        <v>6</v>
      </c>
      <c r="N22" s="36" t="s">
        <v>144</v>
      </c>
      <c r="O22" s="87" t="s">
        <v>187</v>
      </c>
      <c r="P22" s="150"/>
      <c r="Q22" s="152" t="s">
        <v>153</v>
      </c>
      <c r="R22" s="79" t="s">
        <v>156</v>
      </c>
      <c r="S22" s="76" t="s">
        <v>274</v>
      </c>
      <c r="T22" s="542"/>
      <c r="U22" s="542"/>
      <c r="V22" s="542" t="s">
        <v>719</v>
      </c>
      <c r="W22" s="83"/>
      <c r="X22" s="83"/>
      <c r="Y22" s="44" t="s">
        <v>157</v>
      </c>
      <c r="Z22" s="259">
        <f t="shared" si="3"/>
        <v>0</v>
      </c>
      <c r="AA22" s="318"/>
      <c r="AB22" s="318"/>
      <c r="AC22" s="318"/>
      <c r="AD22" s="318"/>
      <c r="AE22" s="322"/>
      <c r="AF22" s="322"/>
      <c r="AG22" s="322"/>
      <c r="AH22" s="322"/>
      <c r="AI22" s="322"/>
      <c r="AJ22" s="322"/>
    </row>
    <row r="23" spans="1:36" ht="12.75" customHeight="1" x14ac:dyDescent="0.3">
      <c r="A23" s="110" t="s">
        <v>55</v>
      </c>
      <c r="B23" s="99" t="s">
        <v>665</v>
      </c>
      <c r="C23" s="100"/>
      <c r="D23" s="100"/>
      <c r="E23" s="129"/>
      <c r="F23" s="24" t="s">
        <v>77</v>
      </c>
      <c r="G23" s="24"/>
      <c r="H23" s="109">
        <f>IF(C23&lt;&gt;"",'CBL Score Standard'!$D79,IF(D23&lt;&gt;"",SUM('CBL Score Standard'!$D79:$E79),IF(E23&lt;&gt;"",SUM('CBL Score Standard'!$D79:$F79),IF(F23&lt;&gt;"",SUM('CBL Score Standard'!$D79:$G79),IF(G23&lt;&gt;"",SUM('CBL Score Standard'!$D79:$H79,0))))))</f>
        <v>4.9848024316109421E-2</v>
      </c>
      <c r="K23" s="338"/>
      <c r="L23" s="338"/>
      <c r="M23" s="104" t="s">
        <v>6</v>
      </c>
      <c r="N23" s="36" t="s">
        <v>144</v>
      </c>
      <c r="O23" s="87" t="s">
        <v>188</v>
      </c>
      <c r="P23" s="150"/>
      <c r="Q23" s="152" t="s">
        <v>155</v>
      </c>
      <c r="R23" s="79" t="s">
        <v>158</v>
      </c>
      <c r="S23" s="76" t="s">
        <v>274</v>
      </c>
      <c r="T23" s="542"/>
      <c r="U23" s="542"/>
      <c r="V23" s="542" t="s">
        <v>719</v>
      </c>
      <c r="W23" s="83"/>
      <c r="X23" s="83"/>
      <c r="Y23" s="41" t="s">
        <v>159</v>
      </c>
      <c r="Z23" s="259">
        <f t="shared" si="3"/>
        <v>0</v>
      </c>
      <c r="AA23" s="318"/>
      <c r="AB23" s="318"/>
      <c r="AC23" s="318"/>
      <c r="AD23" s="318"/>
      <c r="AE23" s="322"/>
      <c r="AF23" s="322"/>
      <c r="AG23" s="322"/>
      <c r="AH23" s="322"/>
      <c r="AI23" s="322"/>
      <c r="AJ23" s="322"/>
    </row>
    <row r="24" spans="1:36" ht="12.75" customHeight="1" x14ac:dyDescent="0.3">
      <c r="A24" s="110" t="s">
        <v>55</v>
      </c>
      <c r="B24" s="99" t="s">
        <v>238</v>
      </c>
      <c r="C24" s="100"/>
      <c r="D24" s="100"/>
      <c r="E24" s="130"/>
      <c r="F24" s="24"/>
      <c r="G24" s="24"/>
      <c r="H24" s="109" t="b">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76" t="s">
        <v>274</v>
      </c>
      <c r="T24" s="542"/>
      <c r="U24" s="542"/>
      <c r="V24" s="542" t="s">
        <v>374</v>
      </c>
      <c r="W24" s="83" t="s">
        <v>377</v>
      </c>
      <c r="X24" s="83" t="s">
        <v>377</v>
      </c>
      <c r="Y24" s="81" t="s">
        <v>160</v>
      </c>
      <c r="Z24" s="259">
        <f t="shared" ca="1" si="3"/>
        <v>2</v>
      </c>
      <c r="AA24" s="318">
        <v>43405</v>
      </c>
      <c r="AB24" s="318">
        <f ca="1">TODAY()</f>
        <v>44144</v>
      </c>
      <c r="AC24" s="318"/>
      <c r="AD24" s="318"/>
      <c r="AE24" s="322"/>
      <c r="AF24" s="322"/>
      <c r="AG24" s="322"/>
      <c r="AH24" s="322"/>
      <c r="AI24" s="322"/>
      <c r="AJ24" s="322"/>
    </row>
    <row r="25" spans="1:36" ht="13.8" customHeight="1" x14ac:dyDescent="0.3">
      <c r="A25" s="110" t="s">
        <v>55</v>
      </c>
      <c r="B25" s="99" t="s">
        <v>515</v>
      </c>
      <c r="C25" s="100"/>
      <c r="D25" s="100"/>
      <c r="E25" s="100"/>
      <c r="F25" s="24"/>
      <c r="G25" s="24"/>
      <c r="H25" s="109" t="b">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76" t="s">
        <v>274</v>
      </c>
      <c r="T25" s="542"/>
      <c r="U25" s="542"/>
      <c r="V25" s="542" t="s">
        <v>374</v>
      </c>
      <c r="W25" s="83" t="s">
        <v>377</v>
      </c>
      <c r="X25" s="83" t="s">
        <v>377</v>
      </c>
      <c r="Y25" s="46" t="s">
        <v>163</v>
      </c>
      <c r="Z25" s="259">
        <f t="shared" ca="1" si="3"/>
        <v>2</v>
      </c>
      <c r="AA25" s="318">
        <v>43405</v>
      </c>
      <c r="AB25" s="318">
        <f ca="1">TODAY()</f>
        <v>44144</v>
      </c>
      <c r="AC25" s="318"/>
      <c r="AD25" s="318"/>
      <c r="AE25" s="322"/>
      <c r="AF25" s="322"/>
      <c r="AG25" s="322"/>
      <c r="AH25" s="322"/>
      <c r="AI25" s="322"/>
      <c r="AJ25" s="322"/>
    </row>
    <row r="26" spans="1:36" ht="26.4" customHeight="1"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76" t="s">
        <v>274</v>
      </c>
      <c r="T26" s="542"/>
      <c r="U26" s="542"/>
      <c r="V26" s="542" t="s">
        <v>374</v>
      </c>
      <c r="W26" s="83" t="s">
        <v>377</v>
      </c>
      <c r="X26" s="83" t="s">
        <v>377</v>
      </c>
      <c r="Y26" s="81" t="s">
        <v>166</v>
      </c>
      <c r="Z26" s="259">
        <f t="shared" si="3"/>
        <v>0</v>
      </c>
      <c r="AA26" s="318"/>
      <c r="AB26" s="318"/>
      <c r="AC26" s="318"/>
      <c r="AD26" s="318"/>
      <c r="AE26" s="322"/>
      <c r="AF26" s="322"/>
      <c r="AG26" s="322"/>
      <c r="AH26" s="322"/>
      <c r="AI26" s="322"/>
      <c r="AJ26" s="322"/>
    </row>
    <row r="27" spans="1:36" ht="26.4" customHeight="1"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173" t="s">
        <v>274</v>
      </c>
      <c r="T27" s="542"/>
      <c r="U27" s="542"/>
      <c r="V27" s="542" t="s">
        <v>719</v>
      </c>
      <c r="W27" s="83"/>
      <c r="X27" s="83"/>
      <c r="Y27" s="81" t="s">
        <v>193</v>
      </c>
      <c r="Z27" s="259">
        <f t="shared" si="3"/>
        <v>0</v>
      </c>
      <c r="AA27" s="318"/>
      <c r="AB27" s="318"/>
      <c r="AC27" s="318"/>
      <c r="AD27" s="318"/>
      <c r="AE27" s="322"/>
      <c r="AF27" s="322"/>
      <c r="AG27" s="322"/>
      <c r="AH27" s="322"/>
      <c r="AI27" s="322"/>
      <c r="AJ27" s="322"/>
    </row>
    <row r="28" spans="1:36" ht="13.8" customHeight="1" x14ac:dyDescent="0.3">
      <c r="A28" s="110" t="s">
        <v>59</v>
      </c>
      <c r="B28" s="99" t="s">
        <v>684</v>
      </c>
      <c r="C28" s="100"/>
      <c r="D28" s="100"/>
      <c r="E28" s="1002" t="s">
        <v>77</v>
      </c>
      <c r="F28" s="1002"/>
      <c r="G28" s="24"/>
      <c r="H28" s="109">
        <f>IF(C28&lt;&gt;"",'CBL Score Standard'!$D84,IF(D28&lt;&gt;"",SUM('CBL Score Standard'!$D84:$E84),IF(E28&lt;&gt;"",SUM('CBL Score Standard'!$D84:$F84),IF(F28&lt;&gt;"",SUM('CBL Score Standard'!$D84:$G84),IF(G28&lt;&gt;"",SUM('CBL Score Standard'!$D84:$H84,0))))))</f>
        <v>2.8571428571428571E-2</v>
      </c>
      <c r="K28" s="338"/>
      <c r="L28" s="338"/>
      <c r="M28" s="104" t="s">
        <v>6</v>
      </c>
      <c r="N28" s="36" t="s">
        <v>55</v>
      </c>
      <c r="O28" s="87" t="s">
        <v>194</v>
      </c>
      <c r="P28" s="153">
        <v>43544</v>
      </c>
      <c r="Q28" s="254" t="s">
        <v>649</v>
      </c>
      <c r="R28" s="254" t="s">
        <v>650</v>
      </c>
      <c r="S28" s="76" t="s">
        <v>274</v>
      </c>
      <c r="T28" s="542"/>
      <c r="U28" s="542"/>
      <c r="V28" s="542" t="s">
        <v>374</v>
      </c>
      <c r="W28" s="83" t="s">
        <v>377</v>
      </c>
      <c r="X28" s="83" t="s">
        <v>377</v>
      </c>
      <c r="Y28" s="46" t="s">
        <v>195</v>
      </c>
      <c r="Z28" s="259">
        <f t="shared" ca="1" si="3"/>
        <v>2</v>
      </c>
      <c r="AA28" s="318">
        <v>43405</v>
      </c>
      <c r="AB28" s="318">
        <f ca="1">TODAY()</f>
        <v>44144</v>
      </c>
      <c r="AC28" s="318"/>
      <c r="AD28" s="318"/>
      <c r="AE28" s="322"/>
      <c r="AF28" s="322"/>
      <c r="AG28" s="322"/>
      <c r="AH28" s="322"/>
      <c r="AI28" s="322"/>
      <c r="AJ28" s="322"/>
    </row>
    <row r="29" spans="1:36" ht="27.6" x14ac:dyDescent="0.3">
      <c r="A29" s="110" t="s">
        <v>59</v>
      </c>
      <c r="B29" s="99" t="s">
        <v>683</v>
      </c>
      <c r="C29" s="100"/>
      <c r="D29" s="100"/>
      <c r="E29" s="1002" t="s">
        <v>77</v>
      </c>
      <c r="F29" s="1002"/>
      <c r="G29" s="24"/>
      <c r="H29" s="109">
        <f>IF(C29&lt;&gt;"",'CBL Score Standard'!$D85,IF(D29&lt;&gt;"",SUM('CBL Score Standard'!$D85:$E85),IF(E29&lt;&gt;"",SUM('CBL Score Standard'!$D85:$F85),IF(F29&lt;&gt;"",SUM('CBL Score Standard'!$D85:$G85),IF(G29&lt;&gt;"",SUM('CBL Score Standard'!$D85:$H85,0))))))</f>
        <v>2.8571428571428571E-2</v>
      </c>
      <c r="K29" s="338"/>
      <c r="L29" s="338"/>
      <c r="M29" s="104" t="s">
        <v>6</v>
      </c>
      <c r="N29" s="36" t="s">
        <v>55</v>
      </c>
      <c r="O29" s="87" t="s">
        <v>196</v>
      </c>
      <c r="P29" s="149" t="s">
        <v>145</v>
      </c>
      <c r="Q29" s="254" t="s">
        <v>651</v>
      </c>
      <c r="R29" s="254" t="s">
        <v>652</v>
      </c>
      <c r="S29" s="76" t="s">
        <v>274</v>
      </c>
      <c r="T29" s="542"/>
      <c r="U29" s="542"/>
      <c r="V29" s="542" t="s">
        <v>719</v>
      </c>
      <c r="W29" s="83"/>
      <c r="X29" s="83"/>
      <c r="Y29" s="46" t="s">
        <v>197</v>
      </c>
      <c r="Z29" s="259">
        <f t="shared" si="3"/>
        <v>0</v>
      </c>
      <c r="AA29" s="318"/>
      <c r="AB29" s="318"/>
      <c r="AC29" s="318"/>
      <c r="AD29" s="318"/>
      <c r="AE29" s="322"/>
      <c r="AF29" s="322"/>
      <c r="AG29" s="322"/>
      <c r="AH29" s="322"/>
      <c r="AI29" s="322"/>
      <c r="AJ29" s="322"/>
    </row>
    <row r="30" spans="1:36" ht="27.6" x14ac:dyDescent="0.3">
      <c r="A30" s="110" t="s">
        <v>149</v>
      </c>
      <c r="B30" s="99" t="s">
        <v>149</v>
      </c>
      <c r="C30" s="24"/>
      <c r="D30" s="24"/>
      <c r="E30" s="1002" t="s">
        <v>77</v>
      </c>
      <c r="F30" s="1002"/>
      <c r="G30" s="24"/>
      <c r="H30" s="109">
        <f>IF(C30&lt;&gt;"",'CBL Score Standard'!$D86,IF(D30&lt;&gt;"",SUM('CBL Score Standard'!$D86:$E86),IF(E30&lt;&gt;"",SUM('CBL Score Standard'!$D86:$F86),IF(F30&lt;&gt;"",SUM('CBL Score Standard'!$D86:$G86),IF(G30&lt;&gt;"",SUM('CBL Score Standard'!$D86:$H86,0))))))</f>
        <v>0.16709956709956711</v>
      </c>
      <c r="K30" s="338"/>
      <c r="L30" s="338"/>
      <c r="M30" s="104" t="s">
        <v>6</v>
      </c>
      <c r="N30" s="36" t="s">
        <v>55</v>
      </c>
      <c r="O30" s="87" t="s">
        <v>198</v>
      </c>
      <c r="P30" s="151"/>
      <c r="Q30" s="152" t="s">
        <v>199</v>
      </c>
      <c r="R30" s="79" t="s">
        <v>200</v>
      </c>
      <c r="S30" s="173" t="s">
        <v>274</v>
      </c>
      <c r="T30" s="542"/>
      <c r="U30" s="542"/>
      <c r="V30" s="542" t="s">
        <v>719</v>
      </c>
      <c r="W30" s="83"/>
      <c r="X30" s="83"/>
      <c r="Y30" s="49" t="s">
        <v>201</v>
      </c>
      <c r="Z30" s="259">
        <f t="shared" si="3"/>
        <v>0</v>
      </c>
      <c r="AA30" s="318"/>
      <c r="AB30" s="318"/>
      <c r="AC30" s="318"/>
      <c r="AD30" s="318"/>
      <c r="AE30" s="322"/>
      <c r="AF30" s="322"/>
      <c r="AG30" s="322"/>
      <c r="AH30" s="322"/>
      <c r="AI30" s="322"/>
      <c r="AJ30" s="322"/>
    </row>
    <row r="31" spans="1:36" ht="13.8" customHeight="1"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173" t="s">
        <v>274</v>
      </c>
      <c r="T31" s="542"/>
      <c r="U31" s="542"/>
      <c r="V31" s="542" t="s">
        <v>719</v>
      </c>
      <c r="W31" s="83"/>
      <c r="X31" s="83"/>
      <c r="Y31" s="49" t="s">
        <v>203</v>
      </c>
      <c r="Z31" s="259">
        <f t="shared" si="3"/>
        <v>0</v>
      </c>
      <c r="AA31" s="318"/>
      <c r="AB31" s="318"/>
      <c r="AC31" s="318"/>
      <c r="AD31" s="318"/>
      <c r="AE31" s="322"/>
      <c r="AF31" s="322"/>
      <c r="AG31" s="322"/>
      <c r="AH31" s="322"/>
      <c r="AI31" s="322"/>
      <c r="AJ31" s="322"/>
    </row>
    <row r="32" spans="1:36" ht="26.4" customHeight="1" x14ac:dyDescent="0.3">
      <c r="A32" s="110" t="s">
        <v>31</v>
      </c>
      <c r="B32" s="99" t="s">
        <v>660</v>
      </c>
      <c r="C32" s="24"/>
      <c r="D32" s="24"/>
      <c r="E32" s="24"/>
      <c r="F32" s="24" t="s">
        <v>77</v>
      </c>
      <c r="G32" s="24"/>
      <c r="H32" s="109">
        <f>IF(C32&lt;&gt;"",'CBL Score Standard'!$D88,IF(D32&lt;&gt;"",SUM('CBL Score Standard'!$D88:$E88),IF(E32&lt;&gt;"",SUM('CBL Score Standard'!$D88:$F88),IF(F32&lt;&gt;"",SUM('CBL Score Standard'!$D88:$G88),IF(G32&lt;&gt;"",SUM('CBL Score Standard'!$D88:$H88,0))))))</f>
        <v>0.18837616284424796</v>
      </c>
      <c r="K32" s="338"/>
      <c r="L32" s="338"/>
      <c r="M32" s="104" t="s">
        <v>6</v>
      </c>
      <c r="N32" s="36" t="s">
        <v>56</v>
      </c>
      <c r="O32" s="87" t="s">
        <v>427</v>
      </c>
      <c r="P32" s="153">
        <v>43613</v>
      </c>
      <c r="Q32" s="152" t="s">
        <v>167</v>
      </c>
      <c r="R32" s="79" t="s">
        <v>204</v>
      </c>
      <c r="S32" s="173" t="s">
        <v>274</v>
      </c>
      <c r="T32" s="542"/>
      <c r="U32" s="542"/>
      <c r="V32" s="542" t="s">
        <v>374</v>
      </c>
      <c r="W32" s="83"/>
      <c r="X32" s="83" t="s">
        <v>377</v>
      </c>
      <c r="Y32" s="46" t="s">
        <v>205</v>
      </c>
      <c r="Z32" s="259">
        <f t="shared" ca="1" si="3"/>
        <v>3.4166666666666665</v>
      </c>
      <c r="AA32" s="318">
        <v>42870</v>
      </c>
      <c r="AB32" s="318">
        <f t="shared" ref="AB32" ca="1" si="5">TODAY()</f>
        <v>44144</v>
      </c>
      <c r="AC32" s="318"/>
      <c r="AD32" s="318"/>
      <c r="AE32" s="322"/>
      <c r="AF32" s="322"/>
      <c r="AG32" s="322"/>
      <c r="AH32" s="322"/>
      <c r="AI32" s="322"/>
      <c r="AJ32" s="322"/>
    </row>
    <row r="33" spans="1:36" ht="13.8" customHeight="1" x14ac:dyDescent="0.3">
      <c r="A33" s="110" t="s">
        <v>31</v>
      </c>
      <c r="B33" s="99" t="s">
        <v>175</v>
      </c>
      <c r="C33" s="100"/>
      <c r="D33" s="24"/>
      <c r="E33" s="24"/>
      <c r="F33" s="24" t="s">
        <v>77</v>
      </c>
      <c r="G33" s="24"/>
      <c r="H33" s="109">
        <f>IF(C33&lt;&gt;"",'CBL Score Standard'!$D89,IF(D33&lt;&gt;"",SUM('CBL Score Standard'!$D89:$E89),IF(E33&lt;&gt;"",SUM('CBL Score Standard'!$D89:$F89),IF(F33&lt;&gt;"",SUM('CBL Score Standard'!$D89:$G89),IF(G33&lt;&gt;"",SUM('CBL Score Standard'!$D89:$H89,0))))))</f>
        <v>0.18837616284424796</v>
      </c>
      <c r="K33" s="338"/>
      <c r="L33" s="338"/>
      <c r="M33" s="104" t="s">
        <v>6</v>
      </c>
      <c r="N33" s="36" t="s">
        <v>0</v>
      </c>
      <c r="O33" s="87" t="s">
        <v>426</v>
      </c>
      <c r="P33" s="152" t="s">
        <v>145</v>
      </c>
      <c r="Q33" s="152" t="s">
        <v>206</v>
      </c>
      <c r="R33" s="79" t="s">
        <v>206</v>
      </c>
      <c r="S33" s="76" t="s">
        <v>274</v>
      </c>
      <c r="T33" s="542"/>
      <c r="U33" s="542"/>
      <c r="V33" s="542" t="s">
        <v>374</v>
      </c>
      <c r="W33" s="83" t="s">
        <v>377</v>
      </c>
      <c r="X33" s="83" t="s">
        <v>377</v>
      </c>
      <c r="Y33" s="41"/>
      <c r="Z33" s="259">
        <f t="shared" ca="1" si="3"/>
        <v>3.4166666666666665</v>
      </c>
      <c r="AA33" s="318">
        <v>42870</v>
      </c>
      <c r="AB33" s="318">
        <f ca="1">TODAY()</f>
        <v>44144</v>
      </c>
      <c r="AC33" s="318"/>
      <c r="AD33" s="318"/>
      <c r="AE33" s="322"/>
      <c r="AF33" s="322"/>
      <c r="AG33" s="322"/>
      <c r="AH33" s="322"/>
      <c r="AI33" s="322"/>
      <c r="AJ33" s="322"/>
    </row>
    <row r="34" spans="1:36" ht="13.8" customHeight="1" x14ac:dyDescent="0.3">
      <c r="A34" s="110" t="s">
        <v>46</v>
      </c>
      <c r="B34" s="99" t="s">
        <v>171</v>
      </c>
      <c r="C34" s="100"/>
      <c r="D34" s="24"/>
      <c r="E34" s="24"/>
      <c r="F34" s="24" t="s">
        <v>77</v>
      </c>
      <c r="G34" s="24"/>
      <c r="H34" s="109">
        <f>IF(C34&lt;&gt;"",'CBL Score Standard'!$D90,IF(D34&lt;&gt;"",SUM('CBL Score Standard'!$D90:$E90),IF(E34&lt;&gt;"",SUM('CBL Score Standard'!$D90:$F90),IF(F34&lt;&gt;"",SUM('CBL Score Standard'!$D90:$G90),IF(G34&lt;&gt;"",SUM('CBL Score Standard'!$D90:$H90,0))))))</f>
        <v>9.7467071935157037E-2</v>
      </c>
      <c r="K34" s="338"/>
      <c r="L34" s="338"/>
      <c r="M34" s="104" t="s">
        <v>6</v>
      </c>
      <c r="N34" s="36" t="s">
        <v>53</v>
      </c>
      <c r="O34" s="90" t="s">
        <v>371</v>
      </c>
      <c r="P34" s="152" t="s">
        <v>145</v>
      </c>
      <c r="Q34" s="152" t="s">
        <v>164</v>
      </c>
      <c r="R34" s="79" t="s">
        <v>207</v>
      </c>
      <c r="S34" s="166" t="s">
        <v>274</v>
      </c>
      <c r="T34" s="543" t="s">
        <v>72</v>
      </c>
      <c r="U34" s="542"/>
      <c r="V34" s="542"/>
      <c r="W34" s="83"/>
      <c r="X34" s="83"/>
      <c r="Y34" s="49" t="s">
        <v>208</v>
      </c>
      <c r="Z34" s="259">
        <f t="shared" si="3"/>
        <v>0</v>
      </c>
      <c r="AA34" s="318"/>
      <c r="AB34" s="318"/>
      <c r="AC34" s="318"/>
      <c r="AD34" s="318"/>
      <c r="AE34" s="322"/>
      <c r="AF34" s="322"/>
      <c r="AG34" s="322"/>
      <c r="AH34" s="322"/>
      <c r="AI34" s="322"/>
      <c r="AJ34" s="322"/>
    </row>
    <row r="35" spans="1:36" ht="13.8" customHeight="1"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172" t="s">
        <v>274</v>
      </c>
      <c r="T35" s="544"/>
      <c r="U35" s="542"/>
      <c r="V35" s="542" t="s">
        <v>374</v>
      </c>
      <c r="W35" s="83"/>
      <c r="X35" s="83" t="s">
        <v>377</v>
      </c>
      <c r="Y35" s="46"/>
      <c r="Z35" s="259">
        <f t="shared" ca="1" si="3"/>
        <v>3.4166666666666665</v>
      </c>
      <c r="AA35" s="318">
        <v>42870</v>
      </c>
      <c r="AB35" s="318">
        <f ca="1">TODAY()</f>
        <v>44144</v>
      </c>
      <c r="AC35" s="318"/>
      <c r="AD35" s="318"/>
      <c r="AE35" s="322"/>
      <c r="AF35" s="322"/>
      <c r="AG35" s="322"/>
      <c r="AH35" s="322"/>
      <c r="AI35" s="322"/>
      <c r="AJ35" s="322"/>
    </row>
    <row r="36" spans="1:36" ht="13.8" customHeight="1" x14ac:dyDescent="0.3">
      <c r="A36" s="110" t="s">
        <v>54</v>
      </c>
      <c r="B36" s="99" t="s">
        <v>425</v>
      </c>
      <c r="C36" s="24"/>
      <c r="D36" s="24"/>
      <c r="E36" s="24" t="s">
        <v>77</v>
      </c>
      <c r="F36" s="24"/>
      <c r="G36" s="24"/>
      <c r="H36" s="109">
        <f>IF(C36&lt;&gt;"",'CBL Score Standard'!$D92,IF(D36&lt;&gt;"",SUM('CBL Score Standard'!$D92:$E92),IF(E36&lt;&gt;"",SUM('CBL Score Standard'!$D92:$F92),IF(F36&lt;&gt;"",SUM('CBL Score Standard'!$D92:$G92),IF(G36&lt;&gt;"",SUM('CBL Score Standard'!$D92:$H92,0))))))</f>
        <v>0.16709956709956711</v>
      </c>
      <c r="K36" s="3"/>
      <c r="L36" s="3"/>
      <c r="M36" s="3"/>
      <c r="N36" s="92"/>
      <c r="O36" s="3"/>
      <c r="P36" s="3"/>
      <c r="Q36" s="3"/>
      <c r="R36" s="3"/>
      <c r="S36" s="78"/>
      <c r="T36" s="78"/>
      <c r="U36" s="78"/>
      <c r="V36" s="78"/>
      <c r="W36" s="78"/>
      <c r="X36" s="78"/>
      <c r="Y36" s="3"/>
      <c r="Z36" s="3"/>
      <c r="AA36" s="321"/>
      <c r="AB36" s="321"/>
      <c r="AC36" s="321"/>
      <c r="AD36" s="321"/>
      <c r="AE36" s="321"/>
      <c r="AF36" s="321"/>
      <c r="AG36" s="321"/>
      <c r="AH36" s="321"/>
      <c r="AI36" s="321"/>
      <c r="AJ36" s="321"/>
    </row>
    <row r="37" spans="1:36" ht="23.4" x14ac:dyDescent="0.45">
      <c r="A37" s="110" t="s">
        <v>54</v>
      </c>
      <c r="B37" s="99" t="s">
        <v>345</v>
      </c>
      <c r="C37" s="100"/>
      <c r="D37" s="24"/>
      <c r="E37" s="1002" t="s">
        <v>77</v>
      </c>
      <c r="F37" s="1002"/>
      <c r="G37" s="24"/>
      <c r="H37" s="10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4"/>
      <c r="X37" s="1194"/>
      <c r="Y37" s="1195"/>
      <c r="Z37" s="263"/>
      <c r="AA37" s="317"/>
      <c r="AB37" s="317"/>
      <c r="AC37" s="317"/>
      <c r="AD37" s="317"/>
      <c r="AE37" s="317"/>
      <c r="AF37" s="317"/>
      <c r="AG37" s="317"/>
      <c r="AH37" s="317"/>
      <c r="AI37" s="317"/>
      <c r="AJ37" s="317"/>
    </row>
    <row r="38" spans="1:36" ht="23.4" customHeight="1" x14ac:dyDescent="0.3">
      <c r="A38" s="110" t="s">
        <v>54</v>
      </c>
      <c r="B38" s="99" t="s">
        <v>231</v>
      </c>
      <c r="C38" s="100"/>
      <c r="D38" s="100" t="s">
        <v>77</v>
      </c>
      <c r="E38" s="24"/>
      <c r="F38" s="24"/>
      <c r="G38" s="24"/>
      <c r="H38" s="109">
        <f>IF(C38&lt;&gt;"",'CBL Score Standard'!$D94,IF(D38&lt;&gt;"",SUM('CBL Score Standard'!$D94:$E94),IF(E38&lt;&gt;"",SUM('CBL Score Standard'!$D94:$F94),IF(F38&lt;&gt;"",SUM('CBL Score Standard'!$D94:$G94),IF(G38&lt;&gt;"",SUM('CBL Score Standard'!$D94:$H94,0))))))</f>
        <v>0</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333" t="s">
        <v>375</v>
      </c>
      <c r="X38" s="333" t="s">
        <v>376</v>
      </c>
      <c r="Y38" s="1211" t="s">
        <v>140</v>
      </c>
      <c r="Z38" s="1186" t="s">
        <v>667</v>
      </c>
      <c r="AA38" s="1232" t="s">
        <v>666</v>
      </c>
      <c r="AB38" s="1232"/>
      <c r="AC38" s="1232" t="s">
        <v>668</v>
      </c>
      <c r="AD38" s="1232"/>
      <c r="AE38" s="1232" t="s">
        <v>669</v>
      </c>
      <c r="AF38" s="1232"/>
      <c r="AG38" s="1232" t="s">
        <v>670</v>
      </c>
      <c r="AH38" s="1232"/>
      <c r="AI38" s="1232" t="s">
        <v>671</v>
      </c>
      <c r="AJ38" s="1232"/>
    </row>
    <row r="39" spans="1:36" ht="41.4" x14ac:dyDescent="0.3">
      <c r="A39" s="110" t="s">
        <v>53</v>
      </c>
      <c r="B39" s="99" t="s">
        <v>371</v>
      </c>
      <c r="C39" s="100"/>
      <c r="D39" s="117"/>
      <c r="E39" s="132"/>
      <c r="F39" s="24"/>
      <c r="G39" s="24"/>
      <c r="H39" s="109" t="b">
        <f>IF(C39&lt;&gt;"",'CBL Score Standard'!$D95,IF(D39&lt;&gt;"",SUM('CBL Score Standard'!$D95:$E95),IF(E39&lt;&gt;"",SUM('CBL Score Standard'!$D95:$F95),IF(F39&lt;&gt;"",SUM('CBL Score Standard'!$D95:$G95),IF(G39&lt;&gt;"",SUM('CBL Score Standard'!$D95:$H95,0))))))</f>
        <v>0</v>
      </c>
      <c r="K39" s="1197"/>
      <c r="L39" s="1197"/>
      <c r="M39" s="1183"/>
      <c r="N39" s="1190"/>
      <c r="O39" s="1185"/>
      <c r="P39" s="148" t="s">
        <v>141</v>
      </c>
      <c r="Q39" s="144"/>
      <c r="R39" s="144"/>
      <c r="S39" s="1210"/>
      <c r="T39" s="1191"/>
      <c r="U39" s="1191"/>
      <c r="V39" s="1191"/>
      <c r="W39" s="333"/>
      <c r="X39" s="333"/>
      <c r="Y39" s="1197"/>
      <c r="Z39" s="1187"/>
      <c r="AA39" s="344" t="s">
        <v>672</v>
      </c>
      <c r="AB39" s="344" t="s">
        <v>673</v>
      </c>
      <c r="AC39" s="344" t="s">
        <v>672</v>
      </c>
      <c r="AD39" s="344" t="s">
        <v>673</v>
      </c>
      <c r="AE39" s="344" t="s">
        <v>672</v>
      </c>
      <c r="AF39" s="344" t="s">
        <v>673</v>
      </c>
      <c r="AG39" s="344" t="s">
        <v>672</v>
      </c>
      <c r="AH39" s="344" t="s">
        <v>673</v>
      </c>
      <c r="AI39" s="344" t="s">
        <v>672</v>
      </c>
      <c r="AJ39" s="344" t="s">
        <v>673</v>
      </c>
    </row>
    <row r="40" spans="1:36" ht="28.8" x14ac:dyDescent="0.3">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337" t="s">
        <v>142</v>
      </c>
      <c r="L40" s="337" t="s">
        <v>143</v>
      </c>
      <c r="M40" s="104" t="s">
        <v>7</v>
      </c>
      <c r="N40" s="36" t="s">
        <v>56</v>
      </c>
      <c r="O40" s="87" t="s">
        <v>663</v>
      </c>
      <c r="P40" s="149" t="s">
        <v>145</v>
      </c>
      <c r="Q40" s="152" t="s">
        <v>212</v>
      </c>
      <c r="R40" s="79" t="s">
        <v>213</v>
      </c>
      <c r="S40" s="76" t="s">
        <v>274</v>
      </c>
      <c r="T40" s="545"/>
      <c r="U40" s="545"/>
      <c r="V40" s="545" t="s">
        <v>374</v>
      </c>
      <c r="W40" s="83"/>
      <c r="X40" s="83" t="s">
        <v>377</v>
      </c>
      <c r="Y40" s="81" t="s">
        <v>214</v>
      </c>
      <c r="Z40" s="259">
        <f t="shared" ref="Z40:Z55" ca="1" si="6">DATEDIF(AA40,AB40,"m")/12+DATEDIF(AC40,AD40,"m")/12+DATEDIF(AE40,AF40,"m")/12+DATEDIF(AG40,AH40,"m")/12+DATEDIF(AI40,AJ40,"m")/12</f>
        <v>3.4166666666666665</v>
      </c>
      <c r="AA40" s="318">
        <v>42870</v>
      </c>
      <c r="AB40" s="318">
        <f ca="1">TODAY()</f>
        <v>44144</v>
      </c>
      <c r="AC40" s="318"/>
      <c r="AD40" s="318"/>
      <c r="AE40" s="322"/>
      <c r="AF40" s="322"/>
      <c r="AG40" s="322"/>
      <c r="AH40" s="322"/>
      <c r="AI40" s="322"/>
      <c r="AJ40" s="322"/>
    </row>
    <row r="41" spans="1:36" ht="13.8" customHeight="1" x14ac:dyDescent="0.3">
      <c r="A41" s="110" t="s">
        <v>53</v>
      </c>
      <c r="B41" s="99" t="s">
        <v>226</v>
      </c>
      <c r="C41" s="100"/>
      <c r="D41" s="100"/>
      <c r="E41" s="1002" t="s">
        <v>77</v>
      </c>
      <c r="F41" s="1002"/>
      <c r="G41" s="24"/>
      <c r="H41" s="109">
        <f>IF(C41&lt;&gt;"",'CBL Score Standard'!$D97,IF(D41&lt;&gt;"",SUM('CBL Score Standard'!$D97:$E97),IF(E41&lt;&gt;"",SUM('CBL Score Standard'!$D97:$F97),IF(F41&lt;&gt;"",SUM('CBL Score Standard'!$D97:$G97),IF(G41&lt;&gt;"",SUM('CBL Score Standard'!$D97:$H97,0))))))</f>
        <v>1.4285714285714285E-2</v>
      </c>
      <c r="K41" s="338"/>
      <c r="L41" s="338"/>
      <c r="M41" s="104" t="s">
        <v>7</v>
      </c>
      <c r="N41" s="36" t="s">
        <v>56</v>
      </c>
      <c r="O41" s="87" t="s">
        <v>215</v>
      </c>
      <c r="P41" s="150"/>
      <c r="Q41" s="152" t="s">
        <v>164</v>
      </c>
      <c r="R41" s="79" t="s">
        <v>207</v>
      </c>
      <c r="S41" s="166" t="s">
        <v>274</v>
      </c>
      <c r="T41" s="547"/>
      <c r="U41" s="545"/>
      <c r="V41" s="545" t="s">
        <v>374</v>
      </c>
      <c r="W41" s="83" t="s">
        <v>377</v>
      </c>
      <c r="X41" s="83" t="s">
        <v>377</v>
      </c>
      <c r="Y41" s="49" t="s">
        <v>216</v>
      </c>
      <c r="Z41" s="259">
        <f t="shared" ca="1" si="6"/>
        <v>2.5</v>
      </c>
      <c r="AA41" s="318">
        <v>43217</v>
      </c>
      <c r="AB41" s="318">
        <f ca="1">TODAY()</f>
        <v>44144</v>
      </c>
      <c r="AC41" s="318"/>
      <c r="AD41" s="318"/>
      <c r="AE41" s="322"/>
      <c r="AF41" s="322"/>
      <c r="AG41" s="322"/>
      <c r="AH41" s="322"/>
      <c r="AI41" s="322"/>
      <c r="AJ41" s="322"/>
    </row>
    <row r="42" spans="1:36" ht="26.4" customHeight="1"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166" t="s">
        <v>274</v>
      </c>
      <c r="T42" s="547"/>
      <c r="U42" s="545"/>
      <c r="V42" s="545" t="s">
        <v>719</v>
      </c>
      <c r="W42" s="83"/>
      <c r="X42" s="83"/>
      <c r="Y42" s="52" t="s">
        <v>249</v>
      </c>
      <c r="Z42" s="259">
        <f t="shared" si="6"/>
        <v>0</v>
      </c>
      <c r="AA42" s="318"/>
      <c r="AB42" s="318"/>
      <c r="AC42" s="318"/>
      <c r="AD42" s="318"/>
      <c r="AE42" s="322"/>
      <c r="AF42" s="322"/>
      <c r="AG42" s="322"/>
      <c r="AH42" s="322"/>
      <c r="AI42" s="322"/>
      <c r="AJ42" s="322"/>
    </row>
    <row r="43" spans="1:36" ht="27.6" customHeight="1" x14ac:dyDescent="0.3">
      <c r="A43" s="110" t="s">
        <v>0</v>
      </c>
      <c r="B43" s="99" t="s">
        <v>426</v>
      </c>
      <c r="C43" s="100"/>
      <c r="D43" s="24"/>
      <c r="E43" s="24"/>
      <c r="F43" s="24" t="s">
        <v>77</v>
      </c>
      <c r="G43" s="24"/>
      <c r="H43" s="109">
        <f>IF(C43&lt;&gt;"",'CBL Score Standard'!$D99,IF(D43&lt;&gt;"",SUM('CBL Score Standard'!$D99:$E99),IF(E43&lt;&gt;"",SUM('CBL Score Standard'!$D99:$F99),IF(F43&lt;&gt;"",SUM('CBL Score Standard'!$D99:$G99),IF(G43&lt;&gt;"",SUM('CBL Score Standard'!$D99:$H99,0))))))</f>
        <v>9.7467071935157037E-2</v>
      </c>
      <c r="K43" s="338"/>
      <c r="L43" s="338"/>
      <c r="M43" s="104" t="s">
        <v>7</v>
      </c>
      <c r="N43" s="36" t="s">
        <v>55</v>
      </c>
      <c r="O43" s="87" t="s">
        <v>448</v>
      </c>
      <c r="P43" s="151"/>
      <c r="Q43" s="254" t="s">
        <v>655</v>
      </c>
      <c r="R43" s="254" t="s">
        <v>656</v>
      </c>
      <c r="S43" s="76" t="s">
        <v>274</v>
      </c>
      <c r="T43" s="545"/>
      <c r="U43" s="545"/>
      <c r="V43" s="545" t="s">
        <v>374</v>
      </c>
      <c r="W43" s="83" t="s">
        <v>377</v>
      </c>
      <c r="X43" s="83" t="s">
        <v>377</v>
      </c>
      <c r="Y43" s="49" t="s">
        <v>219</v>
      </c>
      <c r="Z43" s="259">
        <f t="shared" ca="1" si="6"/>
        <v>2.5833333333333335</v>
      </c>
      <c r="AA43" s="318">
        <v>43192</v>
      </c>
      <c r="AB43" s="318">
        <f ca="1">TODAY()</f>
        <v>44144</v>
      </c>
      <c r="AC43" s="318"/>
      <c r="AD43" s="318"/>
      <c r="AE43" s="322"/>
      <c r="AF43" s="322"/>
      <c r="AG43" s="322"/>
      <c r="AH43" s="322"/>
      <c r="AI43" s="322"/>
      <c r="AJ43" s="322"/>
    </row>
    <row r="44" spans="1:36" ht="27.6" x14ac:dyDescent="0.3">
      <c r="A44" s="110" t="s">
        <v>41</v>
      </c>
      <c r="B44" s="99" t="s">
        <v>450</v>
      </c>
      <c r="C44" s="24"/>
      <c r="D44" s="24"/>
      <c r="E44" s="24"/>
      <c r="F44" s="24" t="s">
        <v>77</v>
      </c>
      <c r="G44" s="24"/>
      <c r="H44" s="109">
        <f>IF(C44&lt;&gt;"",'CBL Score Standard'!$D100,IF(D44&lt;&gt;"",SUM('CBL Score Standard'!$D100:$E100),IF(E44&lt;&gt;"",SUM('CBL Score Standard'!$D100:$F100),IF(F44&lt;&gt;"",SUM('CBL Score Standard'!$D100:$G100),IF(G44&lt;&gt;"",SUM('CBL Score Standard'!$D100:$H100,0))))))</f>
        <v>0.18837616284424796</v>
      </c>
      <c r="K44" s="338"/>
      <c r="L44" s="338"/>
      <c r="M44" s="104" t="s">
        <v>7</v>
      </c>
      <c r="N44" s="36" t="s">
        <v>55</v>
      </c>
      <c r="O44" s="87" t="s">
        <v>185</v>
      </c>
      <c r="P44" s="149" t="s">
        <v>145</v>
      </c>
      <c r="Q44" s="254" t="s">
        <v>220</v>
      </c>
      <c r="R44" s="254" t="s">
        <v>270</v>
      </c>
      <c r="S44" s="166" t="s">
        <v>274</v>
      </c>
      <c r="T44" s="547" t="s">
        <v>72</v>
      </c>
      <c r="U44" s="545"/>
      <c r="V44" s="545" t="s">
        <v>374</v>
      </c>
      <c r="W44" s="83" t="s">
        <v>377</v>
      </c>
      <c r="X44" s="83" t="s">
        <v>377</v>
      </c>
      <c r="Y44" s="49" t="s">
        <v>186</v>
      </c>
      <c r="Z44" s="259">
        <f ca="1">DATEDIF(AA44,AB44,"m")/12+DATEDIF(AC44,AD44,"m")/12+DATEDIF(AE44,AF44,"m")/12+DATEDIF(AG44,AH44,"m")/12+DATEDIF(AI44,AJ44,"m")/12</f>
        <v>1.3333333333333333</v>
      </c>
      <c r="AA44" s="318">
        <v>43637</v>
      </c>
      <c r="AB44" s="318">
        <f t="shared" ref="AB44:AB46" ca="1" si="7">TODAY()</f>
        <v>44144</v>
      </c>
      <c r="AC44" s="318"/>
      <c r="AD44" s="318"/>
      <c r="AE44" s="322"/>
      <c r="AF44" s="322"/>
      <c r="AG44" s="322"/>
      <c r="AH44" s="322"/>
      <c r="AI44" s="322"/>
      <c r="AJ44" s="322"/>
    </row>
    <row r="45" spans="1:36" ht="26.4" customHeight="1" x14ac:dyDescent="0.3">
      <c r="A45" s="110" t="s">
        <v>41</v>
      </c>
      <c r="B45" s="99" t="s">
        <v>178</v>
      </c>
      <c r="C45" s="100"/>
      <c r="D45" s="1005"/>
      <c r="E45" s="1002" t="s">
        <v>77</v>
      </c>
      <c r="F45" s="1002"/>
      <c r="G45" s="24"/>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254" t="s">
        <v>657</v>
      </c>
      <c r="S45" s="76" t="s">
        <v>274</v>
      </c>
      <c r="T45" s="545"/>
      <c r="U45" s="545"/>
      <c r="V45" s="545" t="s">
        <v>374</v>
      </c>
      <c r="W45" s="83" t="s">
        <v>377</v>
      </c>
      <c r="X45" s="83" t="s">
        <v>377</v>
      </c>
      <c r="Y45" s="49" t="s">
        <v>186</v>
      </c>
      <c r="Z45" s="259">
        <f ca="1">DATEDIF(AA45,AB45,"m")/12+DATEDIF(AC45,AD45,"m")/12+DATEDIF(AE45,AF45,"m")/12+DATEDIF(AG45,AH45,"m")/12+DATEDIF(AI45,AJ45,"m")/12</f>
        <v>1.3333333333333333</v>
      </c>
      <c r="AA45" s="318">
        <v>43637</v>
      </c>
      <c r="AB45" s="318">
        <f t="shared" ca="1" si="7"/>
        <v>44144</v>
      </c>
      <c r="AC45" s="318"/>
      <c r="AD45" s="318"/>
      <c r="AE45" s="322"/>
      <c r="AF45" s="322"/>
      <c r="AG45" s="322"/>
      <c r="AH45" s="322"/>
      <c r="AI45" s="322"/>
      <c r="AJ45" s="322"/>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166" t="s">
        <v>274</v>
      </c>
      <c r="T46" s="546" t="s">
        <v>72</v>
      </c>
      <c r="U46" s="548">
        <v>43754</v>
      </c>
      <c r="V46" s="550" t="s">
        <v>374</v>
      </c>
      <c r="W46" s="83"/>
      <c r="X46" s="83"/>
      <c r="Y46" s="46" t="s">
        <v>222</v>
      </c>
      <c r="Z46" s="259">
        <f t="shared" ca="1" si="6"/>
        <v>1.0833333333333333</v>
      </c>
      <c r="AA46" s="318">
        <v>43724</v>
      </c>
      <c r="AB46" s="318">
        <f t="shared" ca="1" si="7"/>
        <v>44144</v>
      </c>
      <c r="AC46" s="318"/>
      <c r="AD46" s="318"/>
      <c r="AE46" s="322"/>
      <c r="AF46" s="322"/>
      <c r="AG46" s="322"/>
      <c r="AH46" s="322"/>
      <c r="AI46" s="322"/>
      <c r="AJ46" s="322"/>
    </row>
    <row r="47" spans="1:36" ht="27.6" x14ac:dyDescent="0.3">
      <c r="A47" s="110" t="s">
        <v>144</v>
      </c>
      <c r="B47" s="99" t="s">
        <v>372</v>
      </c>
      <c r="C47" s="24"/>
      <c r="D47" s="24"/>
      <c r="E47" s="1002" t="s">
        <v>77</v>
      </c>
      <c r="F47" s="1002"/>
      <c r="G47" s="24"/>
      <c r="H47" s="109">
        <f>IF(C47&lt;&gt;"",'CBL Score Standard'!$D103,IF(D47&lt;&gt;"",SUM('CBL Score Standard'!$D103:$E103),IF(E47&lt;&gt;"",SUM('CBL Score Standard'!$D103:$F103),IF(F47&lt;&gt;"",SUM('CBL Score Standard'!$D103:$G103),IF(G47&lt;&gt;"",SUM('CBL Score Standard'!$D103:$H103,0))))))</f>
        <v>0.16709956709956711</v>
      </c>
      <c r="K47" s="338"/>
      <c r="L47" s="338"/>
      <c r="M47" s="104" t="s">
        <v>7</v>
      </c>
      <c r="N47" s="36" t="s">
        <v>53</v>
      </c>
      <c r="O47" s="87" t="s">
        <v>223</v>
      </c>
      <c r="P47" s="153">
        <v>43621</v>
      </c>
      <c r="Q47" s="154" t="s">
        <v>224</v>
      </c>
      <c r="R47" s="155" t="s">
        <v>225</v>
      </c>
      <c r="S47" s="166" t="s">
        <v>274</v>
      </c>
      <c r="T47" s="547"/>
      <c r="U47" s="545"/>
      <c r="V47" s="545" t="s">
        <v>719</v>
      </c>
      <c r="W47" s="83"/>
      <c r="X47" s="83"/>
      <c r="Y47" s="55"/>
      <c r="Z47" s="259"/>
      <c r="AA47" s="318"/>
      <c r="AB47" s="318"/>
      <c r="AC47" s="318"/>
      <c r="AD47" s="318"/>
      <c r="AE47" s="322"/>
      <c r="AF47" s="322"/>
      <c r="AG47" s="322"/>
      <c r="AH47" s="322"/>
      <c r="AI47" s="322"/>
      <c r="AJ47" s="322"/>
    </row>
    <row r="48" spans="1:36" ht="39.6" x14ac:dyDescent="0.3">
      <c r="A48" s="110" t="s">
        <v>144</v>
      </c>
      <c r="B48" s="99" t="s">
        <v>373</v>
      </c>
      <c r="C48" s="24"/>
      <c r="D48" s="24"/>
      <c r="E48" s="1002" t="s">
        <v>77</v>
      </c>
      <c r="F48" s="1002"/>
      <c r="G48" s="24"/>
      <c r="H48" s="109">
        <f>IF(C48&lt;&gt;"",'CBL Score Standard'!$D104,IF(D48&lt;&gt;"",SUM('CBL Score Standard'!$D104:$E104),IF(E48&lt;&gt;"",SUM('CBL Score Standard'!$D104:$F104),IF(F48&lt;&gt;"",SUM('CBL Score Standard'!$D104:$G104),IF(G48&lt;&gt;"",SUM('CBL Score Standard'!$D104:$H104,0))))))</f>
        <v>0.16709956709956711</v>
      </c>
      <c r="K48" s="338"/>
      <c r="L48" s="338"/>
      <c r="M48" s="104" t="s">
        <v>7</v>
      </c>
      <c r="N48" s="36" t="s">
        <v>53</v>
      </c>
      <c r="O48" s="87" t="s">
        <v>226</v>
      </c>
      <c r="P48" s="153">
        <v>43602</v>
      </c>
      <c r="Q48" s="154" t="s">
        <v>227</v>
      </c>
      <c r="R48" s="155" t="s">
        <v>228</v>
      </c>
      <c r="S48" s="166" t="s">
        <v>274</v>
      </c>
      <c r="T48" s="546" t="s">
        <v>72</v>
      </c>
      <c r="U48" s="548">
        <v>43761</v>
      </c>
      <c r="V48" s="550" t="s">
        <v>374</v>
      </c>
      <c r="W48" s="83" t="s">
        <v>377</v>
      </c>
      <c r="X48" s="83"/>
      <c r="Y48" s="55"/>
      <c r="Z48" s="259">
        <f t="shared" si="6"/>
        <v>0</v>
      </c>
      <c r="AA48" s="318"/>
      <c r="AB48" s="318"/>
      <c r="AC48" s="318"/>
      <c r="AD48" s="318"/>
      <c r="AE48" s="322"/>
      <c r="AF48" s="322"/>
      <c r="AG48" s="322"/>
      <c r="AH48" s="322"/>
      <c r="AI48" s="322"/>
      <c r="AJ48" s="322"/>
    </row>
    <row r="49" spans="1:36" ht="13.8" customHeight="1" x14ac:dyDescent="0.3">
      <c r="A49" s="110" t="s">
        <v>144</v>
      </c>
      <c r="B49" s="99" t="s">
        <v>452</v>
      </c>
      <c r="C49" s="24"/>
      <c r="D49" s="24"/>
      <c r="E49" s="1002" t="s">
        <v>77</v>
      </c>
      <c r="F49" s="1002"/>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9" t="s">
        <v>684</v>
      </c>
      <c r="P49" s="153">
        <v>43623</v>
      </c>
      <c r="Q49" s="154" t="s">
        <v>153</v>
      </c>
      <c r="R49" s="155" t="s">
        <v>156</v>
      </c>
      <c r="S49" s="166" t="s">
        <v>274</v>
      </c>
      <c r="T49" s="546" t="s">
        <v>72</v>
      </c>
      <c r="U49" s="548">
        <v>43754</v>
      </c>
      <c r="V49" s="550" t="s">
        <v>374</v>
      </c>
      <c r="W49" s="83" t="s">
        <v>377</v>
      </c>
      <c r="X49" s="83" t="s">
        <v>377</v>
      </c>
      <c r="Y49" s="55"/>
      <c r="Z49" s="259">
        <f t="shared" ca="1" si="6"/>
        <v>1.0833333333333333</v>
      </c>
      <c r="AA49" s="318">
        <v>43724</v>
      </c>
      <c r="AB49" s="318">
        <f ca="1">TODAY()</f>
        <v>44144</v>
      </c>
      <c r="AC49" s="318"/>
      <c r="AD49" s="318"/>
      <c r="AE49" s="322"/>
      <c r="AF49" s="322"/>
      <c r="AG49" s="322"/>
      <c r="AH49" s="322"/>
      <c r="AI49" s="322"/>
      <c r="AJ49" s="322"/>
    </row>
    <row r="50" spans="1:36" ht="27.6" x14ac:dyDescent="0.3">
      <c r="A50" s="110" t="s">
        <v>144</v>
      </c>
      <c r="B50" s="99" t="s">
        <v>517</v>
      </c>
      <c r="C50" s="24"/>
      <c r="D50" s="24"/>
      <c r="E50" s="1002" t="s">
        <v>77</v>
      </c>
      <c r="F50" s="1002"/>
      <c r="G50" s="24"/>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9" t="s">
        <v>683</v>
      </c>
      <c r="P50" s="153">
        <v>43623</v>
      </c>
      <c r="Q50" s="154" t="s">
        <v>153</v>
      </c>
      <c r="R50" s="155" t="s">
        <v>156</v>
      </c>
      <c r="S50" s="166" t="s">
        <v>274</v>
      </c>
      <c r="T50" s="546" t="s">
        <v>72</v>
      </c>
      <c r="U50" s="548">
        <v>43754</v>
      </c>
      <c r="V50" s="550" t="s">
        <v>374</v>
      </c>
      <c r="W50" s="83" t="s">
        <v>377</v>
      </c>
      <c r="X50" s="83" t="s">
        <v>377</v>
      </c>
      <c r="Y50" s="55"/>
      <c r="Z50" s="259">
        <f t="shared" ca="1" si="6"/>
        <v>1.0833333333333333</v>
      </c>
      <c r="AA50" s="318">
        <v>43724</v>
      </c>
      <c r="AB50" s="318">
        <f t="shared" ref="AB50:AB54" ca="1" si="8">TODAY()</f>
        <v>44144</v>
      </c>
      <c r="AC50" s="318"/>
      <c r="AD50" s="318"/>
      <c r="AE50" s="322"/>
      <c r="AF50" s="322"/>
      <c r="AG50" s="322"/>
      <c r="AH50" s="322"/>
      <c r="AI50" s="322"/>
      <c r="AJ50" s="322"/>
    </row>
    <row r="51" spans="1:36" x14ac:dyDescent="0.3">
      <c r="A51" s="110" t="s">
        <v>144</v>
      </c>
      <c r="B51" s="99" t="s">
        <v>661</v>
      </c>
      <c r="C51" s="24"/>
      <c r="D51" s="24"/>
      <c r="E51" s="24"/>
      <c r="F51" s="24" t="s">
        <v>77</v>
      </c>
      <c r="G51" s="24"/>
      <c r="H51" s="109">
        <f>IF(C51&lt;&gt;"",'CBL Score Standard'!$D107,IF(D51&lt;&gt;"",SUM('CBL Score Standard'!$D107:$E107),IF(E51&lt;&gt;"",SUM('CBL Score Standard'!$D107:$F107),IF(F51&lt;&gt;"",SUM('CBL Score Standard'!$D107:$G107),IF(G51&lt;&gt;"",SUM('CBL Score Standard'!$D107:$H107,0))))))</f>
        <v>0.18837616284424796</v>
      </c>
      <c r="K51" s="338"/>
      <c r="L51" s="338"/>
      <c r="M51" s="104" t="s">
        <v>7</v>
      </c>
      <c r="N51" s="36" t="s">
        <v>56</v>
      </c>
      <c r="O51" s="89" t="s">
        <v>67</v>
      </c>
      <c r="P51" s="153"/>
      <c r="Q51" s="154"/>
      <c r="R51" s="155"/>
      <c r="S51" s="157" t="s">
        <v>274</v>
      </c>
      <c r="T51" s="547"/>
      <c r="U51" s="548">
        <v>43766</v>
      </c>
      <c r="V51" s="550" t="s">
        <v>374</v>
      </c>
      <c r="W51" s="83" t="s">
        <v>377</v>
      </c>
      <c r="X51" s="83" t="s">
        <v>377</v>
      </c>
      <c r="Y51" s="83"/>
      <c r="Z51" s="259">
        <f t="shared" si="6"/>
        <v>0</v>
      </c>
      <c r="AA51" s="318">
        <v>43736</v>
      </c>
      <c r="AB51" s="318">
        <v>43736</v>
      </c>
      <c r="AC51" s="318"/>
      <c r="AD51" s="318"/>
      <c r="AE51" s="322"/>
      <c r="AF51" s="322"/>
      <c r="AG51" s="322"/>
      <c r="AH51" s="322"/>
      <c r="AI51" s="322"/>
      <c r="AJ51" s="322"/>
    </row>
    <row r="52" spans="1:36" ht="13.8" customHeight="1" x14ac:dyDescent="0.3">
      <c r="A52" s="110" t="s">
        <v>144</v>
      </c>
      <c r="B52" s="99" t="s">
        <v>662</v>
      </c>
      <c r="C52" s="117"/>
      <c r="D52" s="117"/>
      <c r="E52" s="1002" t="s">
        <v>77</v>
      </c>
      <c r="F52" s="1002"/>
      <c r="G52" s="24"/>
      <c r="H52" s="109">
        <f>IF(C52&lt;&gt;"",'CBL Score Standard'!$D108,IF(D52&lt;&gt;"",SUM('CBL Score Standard'!$D108:$E108),IF(E52&lt;&gt;"",SUM('CBL Score Standard'!$D108:$F108),IF(F52&lt;&gt;"",SUM('CBL Score Standard'!$D108:$G108),IF(G52&lt;&gt;"",SUM('CBL Score Standard'!$D108:$H108,0))))))</f>
        <v>0.16709956709956711</v>
      </c>
      <c r="K52" s="338"/>
      <c r="L52" s="338"/>
      <c r="M52" s="104" t="s">
        <v>7</v>
      </c>
      <c r="N52" s="36" t="s">
        <v>55</v>
      </c>
      <c r="O52" s="89" t="s">
        <v>1</v>
      </c>
      <c r="P52" s="153"/>
      <c r="Q52" s="154"/>
      <c r="R52" s="155"/>
      <c r="S52" s="157" t="s">
        <v>274</v>
      </c>
      <c r="T52" s="547"/>
      <c r="U52" s="548">
        <v>43763</v>
      </c>
      <c r="V52" s="550" t="s">
        <v>374</v>
      </c>
      <c r="W52" s="83" t="s">
        <v>377</v>
      </c>
      <c r="X52" s="83" t="s">
        <v>377</v>
      </c>
      <c r="Y52" s="83"/>
      <c r="Z52" s="259">
        <f t="shared" si="6"/>
        <v>0</v>
      </c>
      <c r="AA52" s="318">
        <v>43733</v>
      </c>
      <c r="AB52" s="318">
        <v>43733</v>
      </c>
      <c r="AC52" s="318"/>
      <c r="AD52" s="318"/>
      <c r="AE52" s="322"/>
      <c r="AF52" s="322"/>
      <c r="AG52" s="322"/>
      <c r="AH52" s="322"/>
      <c r="AI52" s="322"/>
      <c r="AJ52" s="322"/>
    </row>
    <row r="53" spans="1:36" ht="13.8" customHeight="1" x14ac:dyDescent="0.3">
      <c r="A53" s="110" t="s">
        <v>144</v>
      </c>
      <c r="B53" s="99" t="s">
        <v>187</v>
      </c>
      <c r="C53" s="100"/>
      <c r="D53" s="24"/>
      <c r="E53" s="24" t="s">
        <v>77</v>
      </c>
      <c r="F53" s="24"/>
      <c r="G53" s="24"/>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55</v>
      </c>
      <c r="O53" s="89" t="s">
        <v>419</v>
      </c>
      <c r="P53" s="152" t="s">
        <v>145</v>
      </c>
      <c r="Q53" s="154" t="s">
        <v>420</v>
      </c>
      <c r="R53" s="155" t="s">
        <v>420</v>
      </c>
      <c r="S53" s="166" t="s">
        <v>274</v>
      </c>
      <c r="T53" s="547"/>
      <c r="U53" s="545"/>
      <c r="V53" s="551" t="s">
        <v>374</v>
      </c>
      <c r="W53" s="83" t="s">
        <v>377</v>
      </c>
      <c r="X53" s="83" t="s">
        <v>377</v>
      </c>
      <c r="Y53" s="55"/>
      <c r="Z53" s="259">
        <f t="shared" ca="1" si="6"/>
        <v>1.0833333333333333</v>
      </c>
      <c r="AA53" s="318">
        <v>43724</v>
      </c>
      <c r="AB53" s="318">
        <f t="shared" ca="1" si="8"/>
        <v>44144</v>
      </c>
      <c r="AC53" s="318"/>
      <c r="AD53" s="318"/>
      <c r="AE53" s="322"/>
      <c r="AF53" s="322"/>
      <c r="AG53" s="322"/>
      <c r="AH53" s="322"/>
      <c r="AI53" s="322"/>
      <c r="AJ53" s="322"/>
    </row>
    <row r="54" spans="1:36" ht="26.4" customHeight="1" x14ac:dyDescent="0.3">
      <c r="A54" s="110" t="s">
        <v>144</v>
      </c>
      <c r="B54" s="99" t="s">
        <v>188</v>
      </c>
      <c r="C54" s="100"/>
      <c r="D54" s="24"/>
      <c r="E54" s="24" t="s">
        <v>77</v>
      </c>
      <c r="F54" s="24"/>
      <c r="G54" s="24"/>
      <c r="H54" s="109">
        <f>IF(C54&lt;&gt;"",'CBL Score Standard'!$D110,IF(D54&lt;&gt;"",SUM('CBL Score Standard'!$D110:$E110),IF(E54&lt;&gt;"",SUM('CBL Score Standard'!$D110:$F110),IF(F54&lt;&gt;"",SUM('CBL Score Standard'!$D110:$G110),IF(G54&lt;&gt;"",SUM('CBL Score Standard'!$D110:$H110,0))))))</f>
        <v>7.6190476190476183E-2</v>
      </c>
      <c r="K54" s="338"/>
      <c r="L54" s="338"/>
      <c r="M54" s="104" t="s">
        <v>7</v>
      </c>
      <c r="N54" s="36" t="s">
        <v>56</v>
      </c>
      <c r="O54" s="89" t="s">
        <v>421</v>
      </c>
      <c r="P54" s="153">
        <v>43669</v>
      </c>
      <c r="Q54" s="154" t="s">
        <v>422</v>
      </c>
      <c r="R54" s="155" t="s">
        <v>423</v>
      </c>
      <c r="S54" s="166" t="s">
        <v>274</v>
      </c>
      <c r="T54" s="546" t="s">
        <v>72</v>
      </c>
      <c r="U54" s="549">
        <v>43669</v>
      </c>
      <c r="V54" s="545" t="s">
        <v>374</v>
      </c>
      <c r="W54" s="83" t="s">
        <v>377</v>
      </c>
      <c r="X54" s="83" t="s">
        <v>377</v>
      </c>
      <c r="Y54" s="41" t="s">
        <v>230</v>
      </c>
      <c r="Z54" s="259">
        <f t="shared" ca="1" si="6"/>
        <v>1.25</v>
      </c>
      <c r="AA54" s="318">
        <v>43669</v>
      </c>
      <c r="AB54" s="318">
        <f t="shared" ca="1" si="8"/>
        <v>44144</v>
      </c>
      <c r="AC54" s="318"/>
      <c r="AD54" s="318"/>
      <c r="AE54" s="322"/>
      <c r="AF54" s="322"/>
      <c r="AG54" s="322"/>
      <c r="AH54" s="322"/>
      <c r="AI54" s="322"/>
      <c r="AJ54" s="322"/>
    </row>
    <row r="55" spans="1:36" customFormat="1" ht="14.4" customHeight="1" x14ac:dyDescent="0.3">
      <c r="A55" s="110" t="s">
        <v>144</v>
      </c>
      <c r="B55" s="99" t="s">
        <v>189</v>
      </c>
      <c r="C55" s="100"/>
      <c r="D55" s="117"/>
      <c r="E55" s="117"/>
      <c r="F55" s="24" t="s">
        <v>77</v>
      </c>
      <c r="G55" s="24"/>
      <c r="H55" s="109">
        <f>IF(C55&lt;&gt;"",'CBL Score Standard'!$D111,IF(D55&lt;&gt;"",SUM('CBL Score Standard'!$D111:$E111),IF(E55&lt;&gt;"",SUM('CBL Score Standard'!$D111:$F111),IF(F55&lt;&gt;"",SUM('CBL Score Standard'!$D111:$G111),IF(G55&lt;&gt;"",SUM('CBL Score Standard'!$D111:$H111,0))))))</f>
        <v>5.9371833839918939E-2</v>
      </c>
      <c r="K55" s="339"/>
      <c r="L55" s="339"/>
      <c r="M55" s="104" t="s">
        <v>7</v>
      </c>
      <c r="N55" s="36" t="s">
        <v>54</v>
      </c>
      <c r="O55" s="89" t="s">
        <v>231</v>
      </c>
      <c r="P55" s="153">
        <v>43610</v>
      </c>
      <c r="Q55" s="152" t="s">
        <v>164</v>
      </c>
      <c r="R55" s="79" t="s">
        <v>165</v>
      </c>
      <c r="S55" s="76" t="s">
        <v>274</v>
      </c>
      <c r="T55" s="545"/>
      <c r="U55" s="545"/>
      <c r="V55" s="545" t="s">
        <v>719</v>
      </c>
      <c r="W55" s="83"/>
      <c r="X55" s="83"/>
      <c r="Y55" s="49" t="s">
        <v>232</v>
      </c>
      <c r="Z55" s="259">
        <f t="shared" si="6"/>
        <v>0</v>
      </c>
      <c r="AA55" s="318"/>
      <c r="AB55" s="318"/>
      <c r="AC55" s="318"/>
      <c r="AD55" s="318"/>
      <c r="AE55" s="322"/>
      <c r="AF55" s="322"/>
      <c r="AG55" s="322"/>
      <c r="AH55" s="322"/>
      <c r="AI55" s="322"/>
      <c r="AJ55" s="322"/>
    </row>
    <row r="56" spans="1:36" customFormat="1" ht="14.4" customHeight="1" x14ac:dyDescent="0.3">
      <c r="A56" s="110" t="s">
        <v>144</v>
      </c>
      <c r="B56" s="99" t="s">
        <v>190</v>
      </c>
      <c r="C56" s="100"/>
      <c r="D56" s="117"/>
      <c r="E56" s="117"/>
      <c r="F56" s="24" t="s">
        <v>77</v>
      </c>
      <c r="G56" s="24"/>
      <c r="H56" s="109">
        <f>IF(C56&lt;&gt;"",'CBL Score Standard'!$D112,IF(D56&lt;&gt;"",SUM('CBL Score Standard'!$D112:$E112),IF(E56&lt;&gt;"",SUM('CBL Score Standard'!$D112:$F112),IF(F56&lt;&gt;"",SUM('CBL Score Standard'!$D112:$G112),IF(G56&lt;&gt;"",SUM('CBL Score Standard'!$D112:$H112,0))))))</f>
        <v>5.9371833839918939E-2</v>
      </c>
      <c r="K56" s="3"/>
      <c r="L56" s="3"/>
      <c r="M56" s="3"/>
      <c r="N56" s="92"/>
      <c r="O56" s="3"/>
      <c r="P56" s="3"/>
      <c r="Q56" s="3"/>
      <c r="R56" s="3"/>
      <c r="S56" s="78"/>
      <c r="T56" s="78"/>
      <c r="U56" s="78"/>
      <c r="V56" s="78"/>
      <c r="W56" s="78"/>
      <c r="X56" s="78"/>
      <c r="Y56" s="3"/>
      <c r="Z56" s="3"/>
      <c r="AA56" s="321"/>
      <c r="AB56" s="321"/>
      <c r="AC56" s="321"/>
      <c r="AD56" s="321"/>
      <c r="AE56" s="321"/>
      <c r="AF56" s="321"/>
      <c r="AG56" s="321"/>
      <c r="AH56" s="321"/>
      <c r="AI56" s="321"/>
      <c r="AJ56" s="321"/>
    </row>
    <row r="57" spans="1:36" ht="26.4" x14ac:dyDescent="0.45">
      <c r="A57" s="110" t="s">
        <v>144</v>
      </c>
      <c r="B57" s="99" t="s">
        <v>191</v>
      </c>
      <c r="C57" s="100"/>
      <c r="D57" s="24"/>
      <c r="E57" s="1002" t="s">
        <v>77</v>
      </c>
      <c r="F57" s="1002"/>
      <c r="G57" s="24"/>
      <c r="H57" s="10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317"/>
      <c r="AB57" s="317"/>
      <c r="AC57" s="317"/>
      <c r="AD57" s="317"/>
      <c r="AE57" s="317"/>
      <c r="AF57" s="317"/>
      <c r="AG57" s="317"/>
      <c r="AH57" s="317"/>
      <c r="AI57" s="317"/>
      <c r="AJ57" s="317"/>
    </row>
    <row r="58" spans="1:36" ht="23.4" customHeight="1" x14ac:dyDescent="0.3">
      <c r="A58" s="110" t="s">
        <v>55</v>
      </c>
      <c r="B58" s="99" t="s">
        <v>419</v>
      </c>
      <c r="C58" s="100"/>
      <c r="D58" s="100"/>
      <c r="E58" s="1002" t="s">
        <v>77</v>
      </c>
      <c r="F58" s="1002"/>
      <c r="G58" s="24"/>
      <c r="H58" s="10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333" t="s">
        <v>375</v>
      </c>
      <c r="X58" s="333" t="s">
        <v>376</v>
      </c>
      <c r="Y58" s="1211" t="s">
        <v>140</v>
      </c>
      <c r="Z58" s="1186" t="s">
        <v>667</v>
      </c>
      <c r="AA58" s="1232" t="s">
        <v>666</v>
      </c>
      <c r="AB58" s="1232"/>
      <c r="AC58" s="1232" t="s">
        <v>668</v>
      </c>
      <c r="AD58" s="1232"/>
      <c r="AE58" s="1232" t="s">
        <v>669</v>
      </c>
      <c r="AF58" s="1232"/>
      <c r="AG58" s="1232" t="s">
        <v>670</v>
      </c>
      <c r="AH58" s="1232"/>
      <c r="AI58" s="1232" t="s">
        <v>671</v>
      </c>
      <c r="AJ58" s="1232"/>
    </row>
    <row r="59" spans="1:36" ht="41.4" x14ac:dyDescent="0.3">
      <c r="A59" s="110" t="s">
        <v>56</v>
      </c>
      <c r="B59" s="99" t="s">
        <v>421</v>
      </c>
      <c r="C59" s="100"/>
      <c r="D59" s="100"/>
      <c r="E59" s="1002" t="s">
        <v>77</v>
      </c>
      <c r="F59" s="1002"/>
      <c r="G59" s="24"/>
      <c r="H59" s="109">
        <f>IF(C59&lt;&gt;"",'CBL Score Standard'!$D115,IF(D59&lt;&gt;"",SUM('CBL Score Standard'!$D115:$E115),IF(E59&lt;&gt;"",SUM('CBL Score Standard'!$D115:$F115),IF(F59&lt;&gt;"",SUM('CBL Score Standard'!$D115:$G115),IF(G59&lt;&gt;"",SUM('CBL Score Standard'!$D115:$H115,0))))))</f>
        <v>1.4285714285714285E-2</v>
      </c>
      <c r="K59" s="1197"/>
      <c r="L59" s="1197"/>
      <c r="M59" s="1183"/>
      <c r="N59" s="1185"/>
      <c r="O59" s="1185"/>
      <c r="P59" s="148" t="s">
        <v>141</v>
      </c>
      <c r="Q59" s="144"/>
      <c r="R59" s="144"/>
      <c r="S59" s="1210"/>
      <c r="T59" s="1191"/>
      <c r="U59" s="1191"/>
      <c r="V59" s="1191"/>
      <c r="W59" s="333"/>
      <c r="X59" s="333"/>
      <c r="Y59" s="1197"/>
      <c r="Z59" s="1187"/>
      <c r="AA59" s="344" t="s">
        <v>672</v>
      </c>
      <c r="AB59" s="344" t="s">
        <v>673</v>
      </c>
      <c r="AC59" s="344" t="s">
        <v>672</v>
      </c>
      <c r="AD59" s="344" t="s">
        <v>673</v>
      </c>
      <c r="AE59" s="344" t="s">
        <v>672</v>
      </c>
      <c r="AF59" s="344" t="s">
        <v>673</v>
      </c>
      <c r="AG59" s="344" t="s">
        <v>672</v>
      </c>
      <c r="AH59" s="344" t="s">
        <v>673</v>
      </c>
      <c r="AI59" s="344" t="s">
        <v>672</v>
      </c>
      <c r="AJ59" s="344" t="s">
        <v>673</v>
      </c>
    </row>
    <row r="60" spans="1:36" ht="26.4" x14ac:dyDescent="0.3">
      <c r="A60" s="110" t="s">
        <v>56</v>
      </c>
      <c r="B60" s="99" t="s">
        <v>237</v>
      </c>
      <c r="C60" s="100"/>
      <c r="D60" s="100"/>
      <c r="E60" s="130"/>
      <c r="F60" s="24"/>
      <c r="G60" s="24"/>
      <c r="H60" s="10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76"/>
      <c r="T60" s="83"/>
      <c r="U60" s="83"/>
      <c r="V60" s="83" t="str">
        <f t="shared" ref="V60:V67" si="9">IF(AND(W60="Y",X60="Y"),"Passed",IF(T60="M","Passed", ""))</f>
        <v/>
      </c>
      <c r="W60" s="83"/>
      <c r="X60" s="83"/>
      <c r="Y60" s="55"/>
      <c r="Z60" s="259">
        <f t="shared" ref="Z60:Z67" si="10">DATEDIF(AA60,AB60,"m")/12+DATEDIF(AC60,AD60,"m")/12+DATEDIF(AE60,AF60,"m")/12+DATEDIF(AG60,AH60,"m")/12+DATEDIF(AI60,AJ60,"m")/12</f>
        <v>0</v>
      </c>
      <c r="AA60" s="318"/>
      <c r="AB60" s="318"/>
      <c r="AC60" s="318"/>
      <c r="AD60" s="318"/>
      <c r="AE60" s="322"/>
      <c r="AF60" s="322"/>
      <c r="AG60" s="322"/>
      <c r="AH60" s="322"/>
      <c r="AI60" s="322"/>
      <c r="AJ60" s="322"/>
    </row>
    <row r="61" spans="1:36" ht="27.6"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166" t="s">
        <v>274</v>
      </c>
      <c r="T61" s="128" t="s">
        <v>72</v>
      </c>
      <c r="U61" s="83"/>
      <c r="V61" s="83"/>
      <c r="W61" s="83"/>
      <c r="X61" s="83"/>
      <c r="Y61" s="55"/>
      <c r="Z61" s="259">
        <f t="shared" si="10"/>
        <v>0</v>
      </c>
      <c r="AA61" s="318"/>
      <c r="AB61" s="318"/>
      <c r="AC61" s="318"/>
      <c r="AD61" s="318"/>
      <c r="AE61" s="322"/>
      <c r="AF61" s="322"/>
      <c r="AG61" s="322"/>
      <c r="AH61" s="322"/>
      <c r="AI61" s="322"/>
      <c r="AJ61" s="322"/>
    </row>
    <row r="62" spans="1:36" ht="27.6" x14ac:dyDescent="0.3">
      <c r="A62" s="110" t="s">
        <v>56</v>
      </c>
      <c r="B62" s="99" t="s">
        <v>67</v>
      </c>
      <c r="C62" s="100"/>
      <c r="D62" s="100"/>
      <c r="E62" s="1002" t="s">
        <v>77</v>
      </c>
      <c r="F62" s="1002"/>
      <c r="G62" s="24"/>
      <c r="H62" s="109">
        <f>IF(C62&lt;&gt;"",'CBL Score Standard'!$D118,IF(D62&lt;&gt;"",SUM('CBL Score Standard'!$D118:$E118),IF(E62&lt;&gt;"",SUM('CBL Score Standard'!$D118:$F118),IF(F62&lt;&gt;"",SUM('CBL Score Standard'!$D118:$G118),IF(G62&lt;&gt;"",SUM('CBL Score Standard'!$D118:$H118,0))))))</f>
        <v>2.8571428571428571E-2</v>
      </c>
      <c r="K62" s="1207"/>
      <c r="L62" s="1207"/>
      <c r="M62" s="104" t="s">
        <v>8</v>
      </c>
      <c r="N62" s="36" t="s">
        <v>56</v>
      </c>
      <c r="O62" s="38" t="s">
        <v>237</v>
      </c>
      <c r="P62" s="58"/>
      <c r="Q62" s="56"/>
      <c r="R62" s="59"/>
      <c r="S62" s="166" t="s">
        <v>274</v>
      </c>
      <c r="T62" s="128" t="s">
        <v>72</v>
      </c>
      <c r="U62" s="83"/>
      <c r="V62" s="83"/>
      <c r="W62" s="83"/>
      <c r="X62" s="83"/>
      <c r="Y62" s="55"/>
      <c r="Z62" s="259">
        <f t="shared" si="10"/>
        <v>0</v>
      </c>
      <c r="AA62" s="318"/>
      <c r="AB62" s="318"/>
      <c r="AC62" s="318"/>
      <c r="AD62" s="318"/>
      <c r="AE62" s="322"/>
      <c r="AF62" s="322"/>
      <c r="AG62" s="322"/>
      <c r="AH62" s="322"/>
      <c r="AI62" s="322"/>
      <c r="AJ62" s="322"/>
    </row>
    <row r="63" spans="1:36" ht="14.4" customHeight="1" thickBot="1" x14ac:dyDescent="0.35">
      <c r="A63" s="111" t="s">
        <v>55</v>
      </c>
      <c r="B63" s="99" t="s">
        <v>1</v>
      </c>
      <c r="C63" s="100"/>
      <c r="D63" s="100"/>
      <c r="E63" s="1002" t="s">
        <v>77</v>
      </c>
      <c r="F63" s="1002"/>
      <c r="G63" s="24"/>
      <c r="H63" s="109">
        <f>IF(C63&lt;&gt;"",'CBL Score Standard'!$D119,IF(D63&lt;&gt;"",SUM('CBL Score Standard'!$D119:$E119),IF(E63&lt;&gt;"",SUM('CBL Score Standard'!$D119:$F119),IF(F63&lt;&gt;"",SUM('CBL Score Standard'!$D119:$G119),IF(G63&lt;&gt;"",SUM('CBL Score Standard'!$D119:$H119,0))))))</f>
        <v>2.8571428571428571E-2</v>
      </c>
      <c r="K63" s="1207"/>
      <c r="L63" s="1207"/>
      <c r="M63" s="104" t="s">
        <v>8</v>
      </c>
      <c r="N63" s="36" t="s">
        <v>55</v>
      </c>
      <c r="O63" s="38" t="s">
        <v>238</v>
      </c>
      <c r="P63" s="58"/>
      <c r="Q63" s="56"/>
      <c r="R63" s="59"/>
      <c r="S63" s="166" t="s">
        <v>274</v>
      </c>
      <c r="T63" s="128" t="s">
        <v>72</v>
      </c>
      <c r="U63" s="83"/>
      <c r="V63" s="83"/>
      <c r="W63" s="83"/>
      <c r="X63" s="83"/>
      <c r="Y63" s="55"/>
      <c r="Z63" s="259">
        <f t="shared" si="10"/>
        <v>0</v>
      </c>
      <c r="AA63" s="318"/>
      <c r="AB63" s="318"/>
      <c r="AC63" s="318"/>
      <c r="AD63" s="318"/>
      <c r="AE63" s="322"/>
      <c r="AF63" s="322"/>
      <c r="AG63" s="322"/>
      <c r="AH63" s="322"/>
      <c r="AI63" s="322"/>
      <c r="AJ63" s="322"/>
    </row>
    <row r="64" spans="1:36" ht="14.4" customHeight="1" thickBot="1" x14ac:dyDescent="0.35">
      <c r="A64" s="1175" t="s">
        <v>79</v>
      </c>
      <c r="B64" s="1176"/>
      <c r="C64" s="1177"/>
      <c r="D64" s="1177"/>
      <c r="E64" s="1177"/>
      <c r="F64" s="1177"/>
      <c r="G64" s="1177"/>
      <c r="H64" s="9">
        <f>SUM(H8:H63)</f>
        <v>3.1886524822695042</v>
      </c>
      <c r="K64" s="1207"/>
      <c r="L64" s="1207"/>
      <c r="M64" s="104" t="s">
        <v>8</v>
      </c>
      <c r="N64" s="57" t="s">
        <v>53</v>
      </c>
      <c r="O64" s="38" t="s">
        <v>239</v>
      </c>
      <c r="P64" s="58"/>
      <c r="Q64" s="56"/>
      <c r="R64" s="59"/>
      <c r="S64" s="166" t="s">
        <v>274</v>
      </c>
      <c r="T64" s="157"/>
      <c r="U64" s="83"/>
      <c r="V64" s="83" t="str">
        <f t="shared" si="9"/>
        <v/>
      </c>
      <c r="W64" s="83"/>
      <c r="X64" s="83"/>
      <c r="Y64" s="55"/>
      <c r="Z64" s="259">
        <f t="shared" si="10"/>
        <v>0</v>
      </c>
      <c r="AA64" s="318"/>
      <c r="AB64" s="318"/>
      <c r="AC64" s="318"/>
      <c r="AD64" s="318"/>
      <c r="AE64" s="322"/>
      <c r="AF64" s="322"/>
      <c r="AG64" s="322"/>
      <c r="AH64" s="322"/>
      <c r="AI64" s="322"/>
      <c r="AJ64" s="322"/>
    </row>
    <row r="65" spans="1:36" ht="14.4" customHeight="1" thickBot="1" x14ac:dyDescent="0.35">
      <c r="A65" s="112" t="s">
        <v>83</v>
      </c>
      <c r="B65" s="113"/>
      <c r="C65" s="134">
        <v>1</v>
      </c>
      <c r="D65" s="134">
        <v>1</v>
      </c>
      <c r="E65" s="134">
        <v>1</v>
      </c>
      <c r="F65" s="134">
        <v>0.68085106382978722</v>
      </c>
      <c r="G65" s="134">
        <v>0</v>
      </c>
      <c r="H65" s="114">
        <v>1</v>
      </c>
      <c r="K65" s="1207"/>
      <c r="L65" s="1207"/>
      <c r="M65" s="104" t="s">
        <v>8</v>
      </c>
      <c r="N65" s="57" t="s">
        <v>59</v>
      </c>
      <c r="O65" s="38" t="s">
        <v>240</v>
      </c>
      <c r="P65" s="58"/>
      <c r="Q65" s="56"/>
      <c r="R65" s="59"/>
      <c r="S65" s="76" t="s">
        <v>274</v>
      </c>
      <c r="T65" s="83"/>
      <c r="U65" s="83"/>
      <c r="V65" s="83" t="str">
        <f t="shared" si="9"/>
        <v/>
      </c>
      <c r="W65" s="83"/>
      <c r="X65" s="83"/>
      <c r="Y65" s="55"/>
      <c r="Z65" s="259">
        <f t="shared" si="10"/>
        <v>0</v>
      </c>
      <c r="AA65" s="318"/>
      <c r="AB65" s="318"/>
      <c r="AC65" s="318"/>
      <c r="AD65" s="318"/>
      <c r="AE65" s="322"/>
      <c r="AF65" s="322"/>
      <c r="AG65" s="322"/>
      <c r="AH65" s="322"/>
      <c r="AI65" s="322"/>
      <c r="AJ65" s="322"/>
    </row>
    <row r="66" spans="1:36" ht="15" thickBot="1" x14ac:dyDescent="0.35">
      <c r="A66" s="1178" t="s">
        <v>81</v>
      </c>
      <c r="B66" s="1179"/>
      <c r="C66" s="1180"/>
      <c r="D66" s="1180"/>
      <c r="E66" s="1180"/>
      <c r="F66" s="1180"/>
      <c r="G66" s="1181"/>
      <c r="H66" s="115">
        <v>3</v>
      </c>
      <c r="K66" s="1207"/>
      <c r="L66" s="1207"/>
      <c r="M66" s="104" t="s">
        <v>8</v>
      </c>
      <c r="N66" s="57" t="s">
        <v>55</v>
      </c>
      <c r="O66" s="38" t="s">
        <v>515</v>
      </c>
      <c r="P66" s="58"/>
      <c r="Q66" s="56"/>
      <c r="R66" s="59"/>
      <c r="S66" s="76" t="s">
        <v>274</v>
      </c>
      <c r="T66" s="83"/>
      <c r="U66" s="83"/>
      <c r="V66" s="83" t="str">
        <f t="shared" si="9"/>
        <v/>
      </c>
      <c r="W66" s="83"/>
      <c r="X66" s="83"/>
      <c r="Y66" s="55"/>
      <c r="Z66" s="259">
        <f t="shared" si="10"/>
        <v>0</v>
      </c>
      <c r="AA66" s="318"/>
      <c r="AB66" s="318"/>
      <c r="AC66" s="318"/>
      <c r="AD66" s="318"/>
      <c r="AE66" s="322"/>
      <c r="AF66" s="322"/>
      <c r="AG66" s="322"/>
      <c r="AH66" s="322"/>
      <c r="AI66" s="322"/>
      <c r="AJ66" s="322"/>
    </row>
    <row r="67" spans="1:36" ht="13.8" customHeight="1" x14ac:dyDescent="0.3">
      <c r="C67" s="135"/>
      <c r="D67" s="135"/>
      <c r="E67" s="135"/>
      <c r="F67" s="135"/>
      <c r="G67" s="135"/>
      <c r="K67" s="1208"/>
      <c r="L67" s="1208"/>
      <c r="M67" s="104" t="s">
        <v>8</v>
      </c>
      <c r="N67" s="57" t="s">
        <v>149</v>
      </c>
      <c r="O67" s="38" t="s">
        <v>370</v>
      </c>
      <c r="P67" s="154" t="s">
        <v>145</v>
      </c>
      <c r="Q67" s="152" t="s">
        <v>217</v>
      </c>
      <c r="R67" s="79" t="s">
        <v>241</v>
      </c>
      <c r="S67" s="76" t="s">
        <v>274</v>
      </c>
      <c r="T67" s="83"/>
      <c r="U67" s="83"/>
      <c r="V67" s="83" t="str">
        <f t="shared" si="9"/>
        <v/>
      </c>
      <c r="W67" s="83"/>
      <c r="X67" s="83"/>
      <c r="Y67" s="46" t="s">
        <v>242</v>
      </c>
      <c r="Z67" s="259">
        <f t="shared" si="10"/>
        <v>0</v>
      </c>
      <c r="AA67" s="318"/>
      <c r="AB67" s="318"/>
      <c r="AC67" s="318"/>
      <c r="AD67" s="318"/>
      <c r="AE67" s="322"/>
      <c r="AF67" s="322"/>
      <c r="AG67" s="322"/>
      <c r="AH67" s="322"/>
      <c r="AI67" s="322"/>
      <c r="AJ67" s="322"/>
    </row>
    <row r="68" spans="1:36" ht="13.8" customHeight="1" x14ac:dyDescent="0.3">
      <c r="C68" s="135"/>
      <c r="D68" s="135"/>
      <c r="E68" s="135"/>
      <c r="F68" s="135"/>
      <c r="G68" s="135"/>
      <c r="K68" s="3"/>
      <c r="L68" s="3"/>
      <c r="M68" s="3"/>
      <c r="N68" s="92"/>
      <c r="O68" s="3"/>
      <c r="P68" s="3"/>
      <c r="Q68" s="3"/>
      <c r="R68" s="3"/>
      <c r="S68" s="78"/>
      <c r="T68" s="78"/>
      <c r="U68" s="78"/>
      <c r="V68" s="78"/>
      <c r="W68" s="78"/>
      <c r="X68" s="78"/>
      <c r="Y68" s="3"/>
      <c r="Z68" s="3"/>
      <c r="AA68" s="321"/>
      <c r="AB68" s="321"/>
      <c r="AC68" s="321"/>
      <c r="AD68" s="321"/>
      <c r="AE68" s="321"/>
      <c r="AF68" s="321"/>
      <c r="AG68" s="321"/>
      <c r="AH68" s="321"/>
      <c r="AI68" s="321"/>
      <c r="AJ68" s="321"/>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17"/>
      <c r="AB69" s="317"/>
      <c r="AC69" s="317"/>
      <c r="AD69" s="317"/>
      <c r="AE69" s="317"/>
      <c r="AF69" s="317"/>
      <c r="AG69" s="317"/>
      <c r="AH69" s="317"/>
      <c r="AI69" s="317"/>
      <c r="AJ69" s="317"/>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333" t="s">
        <v>375</v>
      </c>
      <c r="X70" s="333" t="s">
        <v>379</v>
      </c>
      <c r="Y70" s="1211" t="s">
        <v>140</v>
      </c>
      <c r="Z70" s="1186" t="s">
        <v>667</v>
      </c>
      <c r="AA70" s="1232" t="s">
        <v>666</v>
      </c>
      <c r="AB70" s="1232"/>
      <c r="AC70" s="1232" t="s">
        <v>668</v>
      </c>
      <c r="AD70" s="1232"/>
      <c r="AE70" s="1232" t="s">
        <v>669</v>
      </c>
      <c r="AF70" s="1232"/>
      <c r="AG70" s="1232" t="s">
        <v>670</v>
      </c>
      <c r="AH70" s="1232"/>
      <c r="AI70" s="1232" t="s">
        <v>671</v>
      </c>
      <c r="AJ70" s="1232"/>
    </row>
    <row r="71" spans="1:36" ht="41.4" x14ac:dyDescent="0.3">
      <c r="C71" s="135"/>
      <c r="D71" s="135"/>
      <c r="E71" s="135"/>
      <c r="F71" s="135"/>
      <c r="G71" s="135"/>
      <c r="K71" s="1197"/>
      <c r="L71" s="1197"/>
      <c r="M71" s="1183"/>
      <c r="N71" s="1185"/>
      <c r="O71" s="1185"/>
      <c r="P71" s="148" t="s">
        <v>141</v>
      </c>
      <c r="Q71" s="144"/>
      <c r="R71" s="144"/>
      <c r="S71" s="1210"/>
      <c r="T71" s="1191"/>
      <c r="U71" s="1191"/>
      <c r="V71" s="1191"/>
      <c r="W71" s="333"/>
      <c r="X71" s="333"/>
      <c r="Y71" s="1197"/>
      <c r="Z71" s="1187"/>
      <c r="AA71" s="344" t="s">
        <v>672</v>
      </c>
      <c r="AB71" s="344" t="s">
        <v>673</v>
      </c>
      <c r="AC71" s="344" t="s">
        <v>672</v>
      </c>
      <c r="AD71" s="344" t="s">
        <v>673</v>
      </c>
      <c r="AE71" s="344" t="s">
        <v>672</v>
      </c>
      <c r="AF71" s="344" t="s">
        <v>673</v>
      </c>
      <c r="AG71" s="344" t="s">
        <v>672</v>
      </c>
      <c r="AH71" s="344" t="s">
        <v>673</v>
      </c>
      <c r="AI71" s="344" t="s">
        <v>672</v>
      </c>
      <c r="AJ71" s="344" t="s">
        <v>673</v>
      </c>
    </row>
    <row r="72" spans="1:36" x14ac:dyDescent="0.3">
      <c r="C72" s="135"/>
      <c r="D72" s="135"/>
      <c r="E72" s="135"/>
      <c r="F72" s="135"/>
      <c r="G72" s="135"/>
      <c r="K72" s="337" t="s">
        <v>142</v>
      </c>
      <c r="L72" s="337" t="s">
        <v>143</v>
      </c>
      <c r="M72" s="104" t="s">
        <v>9</v>
      </c>
      <c r="N72" s="57" t="s">
        <v>235</v>
      </c>
      <c r="O72" s="38" t="s">
        <v>244</v>
      </c>
      <c r="P72" s="60"/>
      <c r="Q72" s="61"/>
      <c r="R72" s="62"/>
      <c r="S72" s="76"/>
      <c r="T72" s="83"/>
      <c r="U72" s="83"/>
      <c r="V72" s="83" t="str">
        <f>IF(AND(W72="Y",X72="Y"),"Passed",IF(T72="M","Passed", ""))</f>
        <v/>
      </c>
      <c r="W72" s="83"/>
      <c r="X72" s="83"/>
      <c r="Y72" s="63"/>
      <c r="Z72" s="259">
        <f t="shared" ref="Z72:Z75" si="11">DATEDIF(AA72,AB72,"m")/12+DATEDIF(AC72,AD72,"m")/12+DATEDIF(AE72,AF72,"m")/12+DATEDIF(AG72,AH72,"m")/12+DATEDIF(AI72,AJ72,"m")/12</f>
        <v>0</v>
      </c>
      <c r="AA72" s="318"/>
      <c r="AB72" s="318"/>
      <c r="AC72" s="318"/>
      <c r="AD72" s="318"/>
      <c r="AE72" s="322"/>
      <c r="AF72" s="322"/>
      <c r="AG72" s="322"/>
      <c r="AH72" s="322"/>
      <c r="AI72" s="322"/>
      <c r="AJ72" s="322"/>
    </row>
    <row r="73" spans="1:36" x14ac:dyDescent="0.3">
      <c r="C73" s="135"/>
      <c r="D73" s="135"/>
      <c r="E73" s="135"/>
      <c r="F73" s="135"/>
      <c r="G73" s="135"/>
      <c r="K73" s="338"/>
      <c r="L73" s="338"/>
      <c r="M73" s="104" t="s">
        <v>9</v>
      </c>
      <c r="N73" s="57" t="s">
        <v>229</v>
      </c>
      <c r="O73" s="38" t="s">
        <v>245</v>
      </c>
      <c r="P73" s="60"/>
      <c r="Q73" s="61"/>
      <c r="R73" s="62"/>
      <c r="S73" s="76"/>
      <c r="T73" s="83"/>
      <c r="U73" s="83"/>
      <c r="V73" s="83" t="str">
        <f>IF(AND(W73="Y",X73="Y"),"Passed",IF(T73="M","Passed", ""))</f>
        <v/>
      </c>
      <c r="W73" s="83"/>
      <c r="X73" s="83"/>
      <c r="Y73" s="63"/>
      <c r="Z73" s="259">
        <f t="shared" si="11"/>
        <v>0</v>
      </c>
      <c r="AA73" s="318"/>
      <c r="AB73" s="318"/>
      <c r="AC73" s="318"/>
      <c r="AD73" s="318"/>
      <c r="AE73" s="322"/>
      <c r="AF73" s="322"/>
      <c r="AG73" s="322"/>
      <c r="AH73" s="322"/>
      <c r="AI73" s="322"/>
      <c r="AJ73" s="322"/>
    </row>
    <row r="74" spans="1:36" ht="41.4" x14ac:dyDescent="0.3">
      <c r="C74" s="135"/>
      <c r="D74" s="135"/>
      <c r="E74" s="135"/>
      <c r="F74" s="135"/>
      <c r="G74" s="135"/>
      <c r="K74" s="338"/>
      <c r="L74" s="338"/>
      <c r="M74" s="104" t="s">
        <v>9</v>
      </c>
      <c r="N74" s="57" t="s">
        <v>3</v>
      </c>
      <c r="O74" s="38" t="s">
        <v>516</v>
      </c>
      <c r="P74" s="60"/>
      <c r="Q74" s="61"/>
      <c r="R74" s="62"/>
      <c r="S74" s="76"/>
      <c r="T74" s="83"/>
      <c r="U74" s="83"/>
      <c r="V74" s="83" t="str">
        <f>IF(AND(W74="Y",X74="Y"),"Passed",IF(T74="M","Passed", ""))</f>
        <v/>
      </c>
      <c r="W74" s="83"/>
      <c r="X74" s="83"/>
      <c r="Y74" s="63"/>
      <c r="Z74" s="259">
        <f t="shared" si="11"/>
        <v>0</v>
      </c>
      <c r="AA74" s="318"/>
      <c r="AB74" s="318"/>
      <c r="AC74" s="318"/>
      <c r="AD74" s="318"/>
      <c r="AE74" s="322"/>
      <c r="AF74" s="322"/>
      <c r="AG74" s="322"/>
      <c r="AH74" s="322"/>
      <c r="AI74" s="322"/>
      <c r="AJ74" s="322"/>
    </row>
    <row r="75" spans="1:36" ht="41.4" x14ac:dyDescent="0.3">
      <c r="C75" s="135"/>
      <c r="D75" s="135"/>
      <c r="E75" s="135"/>
      <c r="F75" s="135"/>
      <c r="G75" s="135"/>
      <c r="K75" s="339"/>
      <c r="L75" s="339"/>
      <c r="M75" s="104" t="s">
        <v>9</v>
      </c>
      <c r="N75" s="57" t="s">
        <v>3</v>
      </c>
      <c r="O75" s="38" t="s">
        <v>246</v>
      </c>
      <c r="P75" s="60"/>
      <c r="Q75" s="61"/>
      <c r="R75" s="62"/>
      <c r="S75" s="76"/>
      <c r="T75" s="83"/>
      <c r="U75" s="83"/>
      <c r="V75" s="83" t="str">
        <f>IF(AND(W75="Y",X75="Y"),"Passed",IF(T75="M","Passed", ""))</f>
        <v/>
      </c>
      <c r="W75" s="83"/>
      <c r="X75" s="83"/>
      <c r="Y75" s="63"/>
      <c r="Z75" s="259">
        <f t="shared" si="11"/>
        <v>0</v>
      </c>
      <c r="AA75" s="318"/>
      <c r="AB75" s="318"/>
      <c r="AC75" s="318"/>
      <c r="AD75" s="318"/>
      <c r="AE75" s="322"/>
      <c r="AF75" s="322"/>
      <c r="AG75" s="322"/>
      <c r="AH75" s="322"/>
      <c r="AI75" s="322"/>
      <c r="AJ75" s="322"/>
    </row>
    <row r="76" spans="1:36" x14ac:dyDescent="0.3">
      <c r="C76" s="135"/>
      <c r="D76" s="135"/>
      <c r="E76" s="135"/>
      <c r="F76" s="135"/>
      <c r="G76" s="135"/>
      <c r="K76" s="3"/>
      <c r="L76" s="3"/>
      <c r="M76" s="3"/>
      <c r="N76" s="92"/>
      <c r="O76" s="3"/>
      <c r="P76" s="3"/>
      <c r="Q76" s="3"/>
      <c r="R76" s="3"/>
      <c r="S76" s="78"/>
      <c r="T76" s="78"/>
      <c r="U76" s="78"/>
      <c r="V76" s="78"/>
      <c r="W76" s="78"/>
      <c r="X76" s="78"/>
      <c r="Y76" s="3"/>
      <c r="Z76" s="3"/>
      <c r="AA76" s="321"/>
      <c r="AB76" s="321"/>
      <c r="AC76" s="321"/>
      <c r="AD76" s="321"/>
      <c r="AE76" s="321"/>
      <c r="AF76" s="321"/>
      <c r="AG76" s="321"/>
      <c r="AH76" s="321"/>
      <c r="AI76" s="321"/>
      <c r="AJ76" s="321"/>
    </row>
    <row r="77" spans="1:36" x14ac:dyDescent="0.3">
      <c r="C77" s="135"/>
      <c r="D77" s="135"/>
      <c r="E77" s="135"/>
      <c r="F77" s="135"/>
      <c r="G77" s="135"/>
      <c r="K77" s="3"/>
      <c r="L77" s="3"/>
      <c r="M77" s="3"/>
      <c r="N77" s="92"/>
      <c r="O77" s="3"/>
      <c r="P77" s="3"/>
      <c r="Q77" s="3"/>
      <c r="R77" s="3"/>
      <c r="S77" s="78"/>
      <c r="T77" s="78"/>
      <c r="U77" s="78"/>
      <c r="V77" s="78"/>
      <c r="W77" s="78"/>
      <c r="X77" s="78"/>
      <c r="Y77" s="3"/>
      <c r="Z77" s="3"/>
      <c r="AA77" s="321"/>
      <c r="AB77" s="321"/>
      <c r="AC77" s="321"/>
      <c r="AD77" s="321"/>
      <c r="AE77" s="321"/>
      <c r="AF77" s="321"/>
      <c r="AG77" s="321"/>
      <c r="AH77" s="321"/>
      <c r="AI77" s="321"/>
      <c r="AJ77" s="321"/>
    </row>
    <row r="78" spans="1:36" x14ac:dyDescent="0.3">
      <c r="C78" s="135"/>
      <c r="D78" s="135"/>
      <c r="E78" s="135"/>
      <c r="F78" s="135"/>
      <c r="G78" s="135"/>
      <c r="K78" s="3"/>
      <c r="L78" s="3"/>
      <c r="M78" s="3"/>
      <c r="N78" s="92"/>
      <c r="O78" s="3"/>
      <c r="P78" s="3"/>
      <c r="Q78" s="3"/>
      <c r="R78" s="3"/>
      <c r="S78" s="78"/>
      <c r="T78" s="78"/>
      <c r="U78" s="78"/>
      <c r="V78" s="78"/>
      <c r="W78" s="78"/>
      <c r="X78" s="78"/>
      <c r="Y78" s="3"/>
      <c r="Z78" s="3"/>
      <c r="AA78" s="321"/>
      <c r="AB78" s="321"/>
      <c r="AC78" s="321"/>
      <c r="AD78" s="321"/>
      <c r="AE78" s="321"/>
      <c r="AF78" s="321"/>
      <c r="AG78" s="321"/>
      <c r="AH78" s="321"/>
      <c r="AI78" s="321"/>
      <c r="AJ78" s="321"/>
    </row>
    <row r="79" spans="1:36" x14ac:dyDescent="0.3">
      <c r="C79" s="135"/>
      <c r="D79" s="135"/>
      <c r="E79" s="135"/>
      <c r="F79" s="135"/>
      <c r="G79" s="135"/>
      <c r="K79" s="3"/>
      <c r="L79" s="3"/>
      <c r="M79" s="3"/>
      <c r="N79" s="92"/>
      <c r="O79" s="3"/>
      <c r="P79" s="3"/>
      <c r="Q79" s="3"/>
      <c r="R79" s="3"/>
      <c r="S79" s="78"/>
      <c r="T79" s="78"/>
      <c r="U79" s="78"/>
      <c r="V79" s="78"/>
      <c r="W79" s="78"/>
      <c r="X79" s="78"/>
      <c r="Y79" s="3"/>
      <c r="Z79" s="3"/>
      <c r="AA79" s="321"/>
      <c r="AB79" s="321"/>
      <c r="AC79" s="321"/>
      <c r="AD79" s="321"/>
      <c r="AE79" s="321"/>
      <c r="AF79" s="321"/>
      <c r="AG79" s="321"/>
      <c r="AH79" s="321"/>
      <c r="AI79" s="321"/>
      <c r="AJ79" s="321"/>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A70"/>
  <customSheetViews>
    <customSheetView guid="{3F51B73C-8999-4BDD-B7BB-CFA8C5D5F118}" scale="85" showGridLines="0" fitToPage="1" showAutoFilter="1" topLeftCell="H1">
      <selection activeCell="J1" sqref="J1:AB1048576"/>
      <pageMargins left="0.25" right="0" top="0.25" bottom="0.25" header="0.3" footer="0"/>
      <pageSetup scale="34" fitToHeight="0" orientation="landscape" r:id="rId1"/>
      <autoFilter ref="A3:AA70"/>
    </customSheetView>
    <customSheetView guid="{61959E49-C4BC-41CB-B0BE-7EDA73DE356A}" showGridLines="0" fitToPage="1" showAutoFilter="1" hiddenColumns="1" topLeftCell="E43">
      <selection activeCell="U58" sqref="U58"/>
      <pageMargins left="0.25" right="0" top="0.25" bottom="0.25" header="0.3" footer="0"/>
      <pageSetup scale="34" fitToHeight="0" orientation="landscape" r:id="rId2"/>
      <autoFilter ref="A3:AB70"/>
    </customSheetView>
    <customSheetView guid="{9F775BAE-2403-40FE-95E3-B0411D9A7170}" showGridLines="0" fitToPage="1" showAutoFilter="1" hiddenColumns="1" topLeftCell="A52">
      <selection activeCell="I12" sqref="I12"/>
      <pageMargins left="0.25" right="0" top="0.25" bottom="0.25" header="0.3" footer="0"/>
      <pageSetup scale="34" fitToHeight="0" orientation="landscape" r:id="rId3"/>
      <autoFilter ref="A3:AB70"/>
    </customSheetView>
    <customSheetView guid="{B9E7682A-072E-4CF9-AE10-B3ED27CB27F8}" showGridLines="0" fitToPage="1" showAutoFilter="1" hiddenColumns="1" topLeftCell="A52">
      <selection activeCell="I12" sqref="I12"/>
      <pageMargins left="0.25" right="0" top="0.25" bottom="0.25" header="0.3" footer="0"/>
      <pageSetup scale="34" fitToHeight="0" orientation="landscape" r:id="rId4"/>
      <autoFilter ref="A3:AB70"/>
    </customSheetView>
    <customSheetView guid="{040B64FF-F135-4C7F-9498-A8399C10673D}" scale="85" showGridLines="0" fitToPage="1" showAutoFilter="1" topLeftCell="H1">
      <selection activeCell="J1" sqref="J1:AB1048576"/>
      <pageMargins left="0.25" right="0" top="0.25" bottom="0.25" header="0.3" footer="0"/>
      <pageSetup scale="34" fitToHeight="0" orientation="landscape" r:id="rId5"/>
      <autoFilter ref="A3:AA70"/>
    </customSheetView>
    <customSheetView guid="{6D9FC8F7-6352-4BF1-890A-27BF36FADC03}" scale="85" showGridLines="0" fitToPage="1" showAutoFilter="1" topLeftCell="H1">
      <selection activeCell="J1" sqref="J1:AB1048576"/>
      <pageMargins left="0.25" right="0" top="0.25" bottom="0.25" header="0.3" footer="0"/>
      <pageSetup scale="34" fitToHeight="0" orientation="landscape" r:id="rId6"/>
      <autoFilter ref="A3:AA70"/>
    </customSheetView>
  </customSheetViews>
  <mergeCells count="91">
    <mergeCell ref="AI70:AJ70"/>
    <mergeCell ref="AI38:AJ38"/>
    <mergeCell ref="Z58:Z59"/>
    <mergeCell ref="AA58:AB58"/>
    <mergeCell ref="AC58:AD58"/>
    <mergeCell ref="AE58:AF58"/>
    <mergeCell ref="AG58:AH58"/>
    <mergeCell ref="AI58:AJ58"/>
    <mergeCell ref="Z38:Z39"/>
    <mergeCell ref="AA38:AB38"/>
    <mergeCell ref="AC38:AD38"/>
    <mergeCell ref="AE38:AF38"/>
    <mergeCell ref="AG38:AH38"/>
    <mergeCell ref="AG70:AH70"/>
    <mergeCell ref="AI2:AJ2"/>
    <mergeCell ref="Z17:Z18"/>
    <mergeCell ref="AA17:AB17"/>
    <mergeCell ref="AC17:AD17"/>
    <mergeCell ref="AE17:AF17"/>
    <mergeCell ref="AG17:AH17"/>
    <mergeCell ref="AI17:AJ17"/>
    <mergeCell ref="Z2:Z3"/>
    <mergeCell ref="AA2:AB2"/>
    <mergeCell ref="AC2:AD2"/>
    <mergeCell ref="AE2:AF2"/>
    <mergeCell ref="AG2:AH2"/>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M58:M59"/>
    <mergeCell ref="N58:N59"/>
    <mergeCell ref="O58:O59"/>
    <mergeCell ref="S58:S59"/>
    <mergeCell ref="T58:T59"/>
    <mergeCell ref="U58:U59"/>
    <mergeCell ref="V58:V59"/>
    <mergeCell ref="Y58:Y59"/>
    <mergeCell ref="V17:V18"/>
    <mergeCell ref="Y17:Y18"/>
    <mergeCell ref="K37:Y37"/>
    <mergeCell ref="K38:K39"/>
    <mergeCell ref="L38:L39"/>
    <mergeCell ref="M38:M39"/>
    <mergeCell ref="N38:N39"/>
    <mergeCell ref="O38:O39"/>
    <mergeCell ref="S38:S39"/>
    <mergeCell ref="T38:T39"/>
    <mergeCell ref="U38:U39"/>
    <mergeCell ref="V38:V39"/>
    <mergeCell ref="Y38:Y39"/>
    <mergeCell ref="N17:N18"/>
    <mergeCell ref="O17:O18"/>
    <mergeCell ref="S17:S18"/>
    <mergeCell ref="K1:Y1"/>
    <mergeCell ref="K2:K3"/>
    <mergeCell ref="L2:L3"/>
    <mergeCell ref="M2:M3"/>
    <mergeCell ref="N2:N3"/>
    <mergeCell ref="O2:O3"/>
    <mergeCell ref="S2:S3"/>
    <mergeCell ref="T2:T3"/>
    <mergeCell ref="U2:U3"/>
    <mergeCell ref="V2:V3"/>
    <mergeCell ref="Y2:Y3"/>
    <mergeCell ref="A1:H1"/>
    <mergeCell ref="Z70:Z71"/>
    <mergeCell ref="AA70:AB70"/>
    <mergeCell ref="AC70:AD70"/>
    <mergeCell ref="AE70:AF70"/>
    <mergeCell ref="A64:G64"/>
    <mergeCell ref="A66:G66"/>
    <mergeCell ref="K60:K67"/>
    <mergeCell ref="L60:L67"/>
    <mergeCell ref="Y4:Y5"/>
    <mergeCell ref="K16:Y16"/>
    <mergeCell ref="K17:K18"/>
    <mergeCell ref="L17:L18"/>
    <mergeCell ref="M17:M18"/>
    <mergeCell ref="T17:T18"/>
    <mergeCell ref="U17:U18"/>
  </mergeCells>
  <conditionalFormatting sqref="C7:H7">
    <cfRule type="containsText" dxfId="1213" priority="47" operator="containsText" text="N/A">
      <formula>NOT(ISERROR(SEARCH("N/A",C7)))</formula>
    </cfRule>
    <cfRule type="containsText" dxfId="1212" priority="48" operator="containsText" text="Blank">
      <formula>NOT(ISERROR(SEARCH("Blank",C7)))</formula>
    </cfRule>
    <cfRule type="containsText" dxfId="1211" priority="49" operator="containsText" text="M">
      <formula>NOT(ISERROR(SEARCH("M",C7)))</formula>
    </cfRule>
  </conditionalFormatting>
  <conditionalFormatting sqref="E13">
    <cfRule type="containsText" dxfId="1210" priority="15" operator="containsText" text="N/A">
      <formula>NOT(ISERROR(SEARCH("N/A",E13)))</formula>
    </cfRule>
    <cfRule type="containsText" dxfId="1209" priority="16" operator="containsText" text="O">
      <formula>NOT(ISERROR(SEARCH("O",E13)))</formula>
    </cfRule>
    <cfRule type="containsText" dxfId="1208" priority="17" operator="containsText" text="M">
      <formula>NOT(ISERROR(SEARCH("M",E13)))</formula>
    </cfRule>
  </conditionalFormatting>
  <conditionalFormatting sqref="C46:G46">
    <cfRule type="containsText" dxfId="1207" priority="24" operator="containsText" text="O">
      <formula>NOT(ISERROR(SEARCH("O",C46)))</formula>
    </cfRule>
  </conditionalFormatting>
  <conditionalFormatting sqref="C46:G46">
    <cfRule type="containsText" dxfId="1206" priority="21" operator="containsText" text="N/A">
      <formula>NOT(ISERROR(SEARCH("N/A",C46)))</formula>
    </cfRule>
    <cfRule type="containsText" dxfId="1205" priority="22" operator="containsText" text="Blank">
      <formula>NOT(ISERROR(SEARCH("Blank",C46)))</formula>
    </cfRule>
    <cfRule type="containsText" dxfId="1204" priority="23" operator="containsText" text="M">
      <formula>NOT(ISERROR(SEARCH("M",C46)))</formula>
    </cfRule>
  </conditionalFormatting>
  <conditionalFormatting sqref="E12">
    <cfRule type="containsText" dxfId="1203" priority="18" operator="containsText" text="N/A">
      <formula>NOT(ISERROR(SEARCH("N/A",E12)))</formula>
    </cfRule>
    <cfRule type="containsText" dxfId="1202" priority="19" operator="containsText" text="O">
      <formula>NOT(ISERROR(SEARCH("O",E12)))</formula>
    </cfRule>
    <cfRule type="containsText" dxfId="1201" priority="20" operator="containsText" text="M">
      <formula>NOT(ISERROR(SEARCH("M",E12)))</formula>
    </cfRule>
  </conditionalFormatting>
  <conditionalFormatting sqref="Z4 Z51:Z55 Z40:Z43 Z45:Z49 Z19:Z35">
    <cfRule type="cellIs" dxfId="1200" priority="6" operator="greaterThan">
      <formula>0</formula>
    </cfRule>
  </conditionalFormatting>
  <conditionalFormatting sqref="Z5:Z14">
    <cfRule type="cellIs" dxfId="1199" priority="5" operator="greaterThan">
      <formula>0</formula>
    </cfRule>
  </conditionalFormatting>
  <conditionalFormatting sqref="Z60:Z67">
    <cfRule type="cellIs" dxfId="1198" priority="4" operator="greaterThan">
      <formula>0</formula>
    </cfRule>
  </conditionalFormatting>
  <conditionalFormatting sqref="Z72:Z75">
    <cfRule type="cellIs" dxfId="1197" priority="3" operator="greaterThan">
      <formula>0</formula>
    </cfRule>
  </conditionalFormatting>
  <conditionalFormatting sqref="Z50">
    <cfRule type="cellIs" dxfId="1196" priority="2" operator="greaterThan">
      <formula>0</formula>
    </cfRule>
  </conditionalFormatting>
  <conditionalFormatting sqref="Z44">
    <cfRule type="cellIs" dxfId="1195"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X7:X9 W1:W79">
      <formula1>"Y, N"</formula1>
    </dataValidation>
    <dataValidation type="list" allowBlank="1" showInputMessage="1" showErrorMessage="1" sqref="V1:V79">
      <formula1>"Passed, Failed, N/A"</formula1>
    </dataValidation>
  </dataValidations>
  <hyperlinks>
    <hyperlink ref="Y4" r:id="rId7"/>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 ref="Y21" r:id="rId23"/>
    <hyperlink ref="Y6" r:id="rId24"/>
    <hyperlink ref="Y9" r:id="rId25"/>
    <hyperlink ref="Y24" r:id="rId26"/>
    <hyperlink ref="Y26" r:id="rId27"/>
    <hyperlink ref="Y27" r:id="rId28"/>
    <hyperlink ref="Y40" r:id="rId29"/>
  </hyperlinks>
  <pageMargins left="0.25" right="0" top="0.25" bottom="0.25" header="0.3" footer="0"/>
  <pageSetup scale="34" fitToHeight="0" orientation="landscape" r:id="rId30"/>
  <drawing r:id="rId31"/>
  <legacyDrawing r:id="rId32"/>
  <controls>
    <mc:AlternateContent xmlns:mc="http://schemas.openxmlformats.org/markup-compatibility/2006">
      <mc:Choice Requires="x14">
        <control shapeId="16393" r:id="rId33" name="CommandButton1">
          <controlPr defaultSize="0" autoLine="0" r:id="rId34">
            <anchor moveWithCells="1">
              <from>
                <xdr:col>8</xdr:col>
                <xdr:colOff>160020</xdr:colOff>
                <xdr:row>54</xdr:row>
                <xdr:rowOff>0</xdr:rowOff>
              </from>
              <to>
                <xdr:col>9</xdr:col>
                <xdr:colOff>449580</xdr:colOff>
                <xdr:row>55</xdr:row>
                <xdr:rowOff>167640</xdr:rowOff>
              </to>
            </anchor>
          </controlPr>
        </control>
      </mc:Choice>
      <mc:Fallback>
        <control shapeId="16393" r:id="rId33" name="CommandButton1"/>
      </mc:Fallback>
    </mc:AlternateContent>
    <mc:AlternateContent xmlns:mc="http://schemas.openxmlformats.org/markup-compatibility/2006">
      <mc:Choice Requires="x14">
        <control shapeId="16394" r:id="rId35" name="CommandButton2">
          <controlPr defaultSize="0" autoLine="0" r:id="rId36">
            <anchor moveWithCells="1">
              <from>
                <xdr:col>8</xdr:col>
                <xdr:colOff>160020</xdr:colOff>
                <xdr:row>54</xdr:row>
                <xdr:rowOff>0</xdr:rowOff>
              </from>
              <to>
                <xdr:col>9</xdr:col>
                <xdr:colOff>480060</xdr:colOff>
                <xdr:row>56</xdr:row>
                <xdr:rowOff>83820</xdr:rowOff>
              </to>
            </anchor>
          </controlPr>
        </control>
      </mc:Choice>
      <mc:Fallback>
        <control shapeId="16394" r:id="rId35" name="CommandButton2"/>
      </mc:Fallback>
    </mc:AlternateContent>
  </controls>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5"/>
    <pageSetUpPr fitToPage="1"/>
  </sheetPr>
  <dimension ref="A1:AN196"/>
  <sheetViews>
    <sheetView showGridLines="0" topLeftCell="A49" zoomScaleNormal="100" workbookViewId="0">
      <selection activeCell="C57" sqref="C57"/>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9.109375" hidden="1" customWidth="1"/>
    <col min="19" max="19" width="17.33203125" bestFit="1" customWidth="1"/>
    <col min="20" max="20" width="9.109375" bestFit="1" customWidth="1"/>
    <col min="21" max="21" width="11" bestFit="1" customWidth="1"/>
    <col min="22" max="22" width="10.44140625" bestFit="1" customWidth="1"/>
    <col min="23" max="23" width="12.44140625" customWidth="1"/>
    <col min="24" max="24" width="15.109375" customWidth="1"/>
    <col min="25" max="25" width="36.5546875" bestFit="1" customWidth="1"/>
    <col min="41" max="16384" width="9.109375" style="3"/>
  </cols>
  <sheetData>
    <row r="1" spans="1:36" ht="23.4" x14ac:dyDescent="0.45">
      <c r="A1" s="1188" t="s">
        <v>82</v>
      </c>
      <c r="B1" s="1189"/>
      <c r="C1" s="1189"/>
      <c r="D1" s="1189"/>
      <c r="E1" s="1189"/>
      <c r="F1" s="1189"/>
      <c r="G1" s="1189"/>
      <c r="H1" s="1189"/>
      <c r="K1" s="1193" t="s">
        <v>414</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23.4" customHeight="1" x14ac:dyDescent="0.3">
      <c r="A2" s="98" t="s">
        <v>367</v>
      </c>
      <c r="B2" s="83" t="s">
        <v>275</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191"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42828</v>
      </c>
      <c r="C3" s="125"/>
      <c r="D3" s="3"/>
      <c r="E3" s="3"/>
      <c r="F3" s="3"/>
      <c r="G3" s="3"/>
      <c r="H3" s="3"/>
      <c r="K3" s="1197"/>
      <c r="L3" s="1197"/>
      <c r="M3" s="1183"/>
      <c r="N3" s="1185"/>
      <c r="O3" s="1197"/>
      <c r="P3" s="148" t="s">
        <v>141</v>
      </c>
      <c r="Q3" s="144"/>
      <c r="R3" s="144"/>
      <c r="S3" s="1210"/>
      <c r="T3" s="1191"/>
      <c r="U3" s="1191"/>
      <c r="V3" s="119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3.6054794520547944</v>
      </c>
      <c r="C4" s="3"/>
      <c r="D4" s="3"/>
      <c r="E4" s="3"/>
      <c r="F4" s="3"/>
      <c r="G4" s="3"/>
      <c r="H4" s="3"/>
      <c r="K4" s="337" t="s">
        <v>142</v>
      </c>
      <c r="L4" s="337" t="s">
        <v>143</v>
      </c>
      <c r="M4" s="104" t="s">
        <v>5</v>
      </c>
      <c r="N4" s="93" t="s">
        <v>144</v>
      </c>
      <c r="O4" s="88" t="s">
        <v>372</v>
      </c>
      <c r="P4" s="149" t="s">
        <v>145</v>
      </c>
      <c r="Q4" s="149" t="s">
        <v>146</v>
      </c>
      <c r="R4" s="146" t="s">
        <v>147</v>
      </c>
      <c r="S4" s="36" t="s">
        <v>275</v>
      </c>
      <c r="T4" s="552"/>
      <c r="U4" s="552"/>
      <c r="V4" s="552" t="s">
        <v>374</v>
      </c>
      <c r="W4" s="83"/>
      <c r="X4" s="83"/>
      <c r="Y4" s="1227" t="s">
        <v>148</v>
      </c>
      <c r="Z4" s="259">
        <f ca="1">DATEDIF(AA4,AB4,"m")/12+DATEDIF(AC4,AD4,"m")/12+DATEDIF(AE4,AF4,"m")/12+DATEDIF(AG4,AH4,"m")/12+DATEDIF(AI4,AJ4,"m")/12</f>
        <v>2.25</v>
      </c>
      <c r="AA4" s="260">
        <v>43294</v>
      </c>
      <c r="AB4" s="260">
        <f t="shared" ref="AB4:AB11" ca="1" si="0">TODAY()</f>
        <v>44144</v>
      </c>
      <c r="AC4" s="260"/>
      <c r="AD4" s="260"/>
      <c r="AE4" s="258"/>
      <c r="AF4" s="258"/>
      <c r="AG4" s="258"/>
      <c r="AH4" s="258"/>
      <c r="AI4" s="258"/>
      <c r="AJ4" s="258"/>
    </row>
    <row r="5" spans="1:36" ht="12.75" customHeight="1" x14ac:dyDescent="0.3">
      <c r="A5" s="98" t="s">
        <v>387</v>
      </c>
      <c r="B5" s="124">
        <v>1.5</v>
      </c>
      <c r="C5" s="126"/>
      <c r="D5" s="3"/>
      <c r="E5" s="3"/>
      <c r="F5" s="3"/>
      <c r="G5" s="3"/>
      <c r="H5" s="3"/>
      <c r="K5" s="338"/>
      <c r="L5" s="338"/>
      <c r="M5" s="104" t="s">
        <v>5</v>
      </c>
      <c r="N5" s="93" t="s">
        <v>144</v>
      </c>
      <c r="O5" s="88" t="s">
        <v>373</v>
      </c>
      <c r="P5" s="150"/>
      <c r="Q5" s="151" t="s">
        <v>150</v>
      </c>
      <c r="R5" s="147" t="s">
        <v>151</v>
      </c>
      <c r="S5" s="36" t="s">
        <v>275</v>
      </c>
      <c r="T5" s="552"/>
      <c r="U5" s="552"/>
      <c r="V5" s="552" t="s">
        <v>374</v>
      </c>
      <c r="W5" s="83"/>
      <c r="X5" s="83"/>
      <c r="Y5" s="1228"/>
      <c r="Z5" s="259">
        <f t="shared" ref="Z5:Z14" ca="1" si="1">DATEDIF(AA5,AB5,"m")/12+DATEDIF(AC5,AD5,"m")/12+DATEDIF(AE5,AF5,"m")/12+DATEDIF(AG5,AH5,"m")/12+DATEDIF(AI5,AJ5,"m")/12</f>
        <v>2.25</v>
      </c>
      <c r="AA5" s="260">
        <v>43294</v>
      </c>
      <c r="AB5" s="260">
        <f t="shared" ca="1" si="0"/>
        <v>44144</v>
      </c>
      <c r="AC5" s="260"/>
      <c r="AD5" s="260"/>
      <c r="AE5" s="258"/>
      <c r="AF5" s="258"/>
      <c r="AG5" s="258"/>
      <c r="AH5" s="258"/>
      <c r="AI5" s="258"/>
      <c r="AJ5" s="258"/>
    </row>
    <row r="6" spans="1:36" ht="15" thickBot="1" x14ac:dyDescent="0.35">
      <c r="A6" s="98" t="s">
        <v>388</v>
      </c>
      <c r="B6" s="124">
        <f ca="1">B4+B5</f>
        <v>5.1054794520547944</v>
      </c>
      <c r="C6" s="126"/>
      <c r="K6" s="338"/>
      <c r="L6" s="338"/>
      <c r="M6" s="104" t="s">
        <v>5</v>
      </c>
      <c r="N6" s="38" t="s">
        <v>149</v>
      </c>
      <c r="O6" s="65" t="s">
        <v>149</v>
      </c>
      <c r="P6" s="150"/>
      <c r="Q6" s="152" t="s">
        <v>150</v>
      </c>
      <c r="R6" s="79" t="s">
        <v>151</v>
      </c>
      <c r="S6" s="36" t="s">
        <v>275</v>
      </c>
      <c r="T6" s="552"/>
      <c r="U6" s="552"/>
      <c r="V6" s="552" t="s">
        <v>374</v>
      </c>
      <c r="W6" s="83"/>
      <c r="X6" s="83"/>
      <c r="Y6" s="41" t="s">
        <v>152</v>
      </c>
      <c r="Z6" s="259">
        <f t="shared" ca="1" si="1"/>
        <v>1</v>
      </c>
      <c r="AA6" s="260">
        <v>43776</v>
      </c>
      <c r="AB6" s="260">
        <f t="shared" ca="1" si="0"/>
        <v>44144</v>
      </c>
      <c r="AC6" s="260"/>
      <c r="AD6" s="260"/>
      <c r="AE6" s="258"/>
      <c r="AF6" s="258"/>
      <c r="AG6" s="258"/>
      <c r="AH6" s="258"/>
      <c r="AI6" s="258"/>
      <c r="AJ6" s="258"/>
    </row>
    <row r="7" spans="1:36" ht="55.8"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36" t="s">
        <v>275</v>
      </c>
      <c r="T7" s="552"/>
      <c r="U7" s="552"/>
      <c r="V7" s="552" t="s">
        <v>374</v>
      </c>
      <c r="W7" s="83"/>
      <c r="X7" s="83"/>
      <c r="Y7" s="342" t="s">
        <v>248</v>
      </c>
      <c r="Z7" s="259">
        <f t="shared" ca="1" si="1"/>
        <v>2.5</v>
      </c>
      <c r="AA7" s="260">
        <v>43208</v>
      </c>
      <c r="AB7" s="260">
        <f t="shared" ca="1" si="0"/>
        <v>44144</v>
      </c>
      <c r="AC7" s="260"/>
      <c r="AD7" s="260"/>
      <c r="AE7" s="258"/>
      <c r="AF7" s="258"/>
      <c r="AG7" s="258"/>
      <c r="AH7" s="258"/>
      <c r="AI7" s="258"/>
      <c r="AJ7" s="258"/>
    </row>
    <row r="8" spans="1:36" ht="27.6" x14ac:dyDescent="0.3">
      <c r="A8" s="107" t="s">
        <v>56</v>
      </c>
      <c r="B8" s="108" t="s">
        <v>182</v>
      </c>
      <c r="C8" s="100"/>
      <c r="D8" s="24"/>
      <c r="E8" s="24" t="s">
        <v>77</v>
      </c>
      <c r="F8" s="24"/>
      <c r="G8" s="24"/>
      <c r="H8" s="109">
        <f>IF(C8&lt;&gt;"",'CBL Score Standard'!$D64,IF(D8&lt;&gt;"",SUM('CBL Score Standard'!$D64:$E64),IF(E8&lt;&gt;"",SUM('CBL Score Standard'!$D64:$F64),IF(F8&lt;&gt;"",SUM('CBL Score Standard'!$D64:$G64),IF(G8&lt;&gt;"",SUM('CBL Score Standard'!$D64:$H64,0))))))</f>
        <v>7.6190476190476183E-2</v>
      </c>
      <c r="K8" s="338"/>
      <c r="L8" s="338"/>
      <c r="M8" s="104" t="s">
        <v>5</v>
      </c>
      <c r="N8" s="127" t="s">
        <v>144</v>
      </c>
      <c r="O8" s="43" t="s">
        <v>517</v>
      </c>
      <c r="P8" s="150"/>
      <c r="Q8" s="152" t="s">
        <v>153</v>
      </c>
      <c r="R8" s="79" t="s">
        <v>156</v>
      </c>
      <c r="S8" s="36" t="s">
        <v>275</v>
      </c>
      <c r="T8" s="552"/>
      <c r="U8" s="552"/>
      <c r="V8" s="552" t="s">
        <v>374</v>
      </c>
      <c r="W8" s="83" t="s">
        <v>377</v>
      </c>
      <c r="X8" s="83" t="s">
        <v>380</v>
      </c>
      <c r="Y8" s="44" t="s">
        <v>157</v>
      </c>
      <c r="Z8" s="259">
        <f t="shared" ca="1" si="1"/>
        <v>2.25</v>
      </c>
      <c r="AA8" s="260">
        <v>43297</v>
      </c>
      <c r="AB8" s="260">
        <f t="shared" ca="1" si="0"/>
        <v>44144</v>
      </c>
      <c r="AC8" s="260"/>
      <c r="AD8" s="260"/>
      <c r="AE8" s="258"/>
      <c r="AF8" s="258"/>
      <c r="AG8" s="258"/>
      <c r="AH8" s="258"/>
      <c r="AI8" s="258"/>
      <c r="AJ8" s="258"/>
    </row>
    <row r="9" spans="1:36" ht="27.6" x14ac:dyDescent="0.3">
      <c r="A9" s="110" t="s">
        <v>56</v>
      </c>
      <c r="B9" s="99" t="s">
        <v>427</v>
      </c>
      <c r="C9" s="100"/>
      <c r="D9" s="24" t="s">
        <v>77</v>
      </c>
      <c r="E9" s="24"/>
      <c r="F9" s="24"/>
      <c r="G9" s="24"/>
      <c r="H9" s="109">
        <f>IF(C9&lt;&gt;"",'CBL Score Standard'!$D65,IF(D9&lt;&gt;"",SUM('CBL Score Standard'!$D65:$E65),IF(E9&lt;&gt;"",SUM('CBL Score Standard'!$D65:$F65),IF(F9&lt;&gt;"",SUM('CBL Score Standard'!$D65:$G65),IF(G9&lt;&gt;"",SUM('CBL Score Standard'!$D65:$H65,0))))))</f>
        <v>4.7619047619047616E-2</v>
      </c>
      <c r="K9" s="338"/>
      <c r="L9" s="338"/>
      <c r="M9" s="104" t="s">
        <v>5</v>
      </c>
      <c r="N9" s="127" t="s">
        <v>144</v>
      </c>
      <c r="O9" s="43" t="s">
        <v>661</v>
      </c>
      <c r="P9" s="150"/>
      <c r="Q9" s="152" t="s">
        <v>155</v>
      </c>
      <c r="R9" s="79" t="s">
        <v>158</v>
      </c>
      <c r="S9" s="70" t="s">
        <v>275</v>
      </c>
      <c r="T9" s="553"/>
      <c r="U9" s="552"/>
      <c r="V9" s="552" t="s">
        <v>374</v>
      </c>
      <c r="W9" s="83" t="s">
        <v>377</v>
      </c>
      <c r="X9" s="83" t="s">
        <v>380</v>
      </c>
      <c r="Y9" s="41" t="s">
        <v>159</v>
      </c>
      <c r="Z9" s="259">
        <f t="shared" ca="1" si="1"/>
        <v>2.25</v>
      </c>
      <c r="AA9" s="260">
        <v>43298</v>
      </c>
      <c r="AB9" s="260">
        <f t="shared" ca="1" si="0"/>
        <v>44144</v>
      </c>
      <c r="AC9" s="260"/>
      <c r="AD9" s="260"/>
      <c r="AE9" s="258"/>
      <c r="AF9" s="258"/>
      <c r="AG9" s="258"/>
      <c r="AH9" s="258"/>
      <c r="AI9" s="258"/>
      <c r="AJ9" s="258"/>
    </row>
    <row r="10" spans="1:36" x14ac:dyDescent="0.3">
      <c r="A10" s="110" t="s">
        <v>56</v>
      </c>
      <c r="B10" s="99" t="s">
        <v>663</v>
      </c>
      <c r="C10" s="100"/>
      <c r="D10" s="100"/>
      <c r="E10" s="24" t="s">
        <v>77</v>
      </c>
      <c r="F10" s="24"/>
      <c r="G10" s="24"/>
      <c r="H10" s="109">
        <f>IF(C10&lt;&gt;"",'CBL Score Standard'!$D66,IF(D10&lt;&gt;"",SUM('CBL Score Standard'!$D66:$E66),IF(E10&lt;&gt;"",SUM('CBL Score Standard'!$D66:$F66),IF(F10&lt;&gt;"",SUM('CBL Score Standard'!$D66:$G66),IF(G10&lt;&gt;"",SUM('CBL Score Standard'!$D66:$H66,0))))))</f>
        <v>2.8571428571428571E-2</v>
      </c>
      <c r="K10" s="338"/>
      <c r="L10" s="338"/>
      <c r="M10" s="104" t="s">
        <v>5</v>
      </c>
      <c r="N10" s="127" t="s">
        <v>144</v>
      </c>
      <c r="O10" s="43" t="s">
        <v>662</v>
      </c>
      <c r="P10" s="150"/>
      <c r="Q10" s="254" t="s">
        <v>659</v>
      </c>
      <c r="R10" s="254" t="s">
        <v>278</v>
      </c>
      <c r="S10" s="70" t="s">
        <v>275</v>
      </c>
      <c r="T10" s="553"/>
      <c r="U10" s="552"/>
      <c r="V10" s="552" t="s">
        <v>374</v>
      </c>
      <c r="W10" s="83" t="s">
        <v>377</v>
      </c>
      <c r="X10" s="83" t="s">
        <v>380</v>
      </c>
      <c r="Y10" s="46" t="s">
        <v>160</v>
      </c>
      <c r="Z10" s="259">
        <f t="shared" ca="1" si="1"/>
        <v>2.25</v>
      </c>
      <c r="AA10" s="260">
        <v>43304</v>
      </c>
      <c r="AB10" s="260">
        <f t="shared" ca="1" si="0"/>
        <v>44144</v>
      </c>
      <c r="AC10" s="260"/>
      <c r="AD10" s="260"/>
      <c r="AE10" s="258"/>
      <c r="AF10" s="258"/>
      <c r="AG10" s="258"/>
      <c r="AH10" s="258"/>
      <c r="AI10" s="258"/>
      <c r="AJ10" s="258"/>
    </row>
    <row r="11" spans="1:36" x14ac:dyDescent="0.3">
      <c r="A11" s="110" t="s">
        <v>56</v>
      </c>
      <c r="B11" s="99" t="s">
        <v>215</v>
      </c>
      <c r="C11" s="100"/>
      <c r="D11" s="100"/>
      <c r="E11" s="24" t="s">
        <v>77</v>
      </c>
      <c r="F11" s="24"/>
      <c r="G11" s="24"/>
      <c r="H11" s="109">
        <f>IF(C11&lt;&gt;"",'CBL Score Standard'!$D67,IF(D11&lt;&gt;"",SUM('CBL Score Standard'!$D67:$E67),IF(E11&lt;&gt;"",SUM('CBL Score Standard'!$D67:$F67),IF(F11&lt;&gt;"",SUM('CBL Score Standard'!$D67:$G67),IF(G11&lt;&gt;"",SUM('CBL Score Standard'!$D67:$H67,0))))))</f>
        <v>2.8571428571428571E-2</v>
      </c>
      <c r="K11" s="338"/>
      <c r="L11" s="338"/>
      <c r="M11" s="104" t="s">
        <v>5</v>
      </c>
      <c r="N11" s="36" t="s">
        <v>31</v>
      </c>
      <c r="O11" s="89" t="s">
        <v>175</v>
      </c>
      <c r="P11" s="150"/>
      <c r="Q11" s="152" t="s">
        <v>383</v>
      </c>
      <c r="R11" s="79" t="s">
        <v>176</v>
      </c>
      <c r="S11" s="70" t="s">
        <v>275</v>
      </c>
      <c r="T11" s="553"/>
      <c r="U11" s="999">
        <v>44029</v>
      </c>
      <c r="V11" s="552" t="s">
        <v>374</v>
      </c>
      <c r="W11" s="83"/>
      <c r="X11" s="83"/>
      <c r="Y11" s="44" t="s">
        <v>177</v>
      </c>
      <c r="Z11" s="259">
        <f t="shared" ca="1" si="1"/>
        <v>2.4166666666666665</v>
      </c>
      <c r="AA11" s="260">
        <v>43243</v>
      </c>
      <c r="AB11" s="260">
        <f t="shared" ca="1" si="0"/>
        <v>44144</v>
      </c>
      <c r="AC11" s="260"/>
      <c r="AD11" s="260"/>
      <c r="AE11" s="258"/>
      <c r="AF11" s="258"/>
      <c r="AG11" s="258"/>
      <c r="AH11" s="258"/>
      <c r="AI11" s="258"/>
      <c r="AJ11" s="258"/>
    </row>
    <row r="12" spans="1:36" ht="27.6" x14ac:dyDescent="0.3">
      <c r="A12" s="110" t="s">
        <v>63</v>
      </c>
      <c r="B12" s="99" t="s">
        <v>236</v>
      </c>
      <c r="C12" s="100" t="s">
        <v>77</v>
      </c>
      <c r="D12" s="100"/>
      <c r="E12" s="100"/>
      <c r="F12" s="24"/>
      <c r="G12" s="24"/>
      <c r="H12" s="109">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36" t="s">
        <v>275</v>
      </c>
      <c r="T12" s="552" t="s">
        <v>72</v>
      </c>
      <c r="U12" s="552"/>
      <c r="V12" s="552" t="s">
        <v>374</v>
      </c>
      <c r="W12" s="83"/>
      <c r="X12" s="83"/>
      <c r="Y12" s="41"/>
      <c r="Z12" s="259">
        <f t="shared" si="1"/>
        <v>0</v>
      </c>
      <c r="AA12" s="260"/>
      <c r="AB12" s="260"/>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36" t="s">
        <v>275</v>
      </c>
      <c r="T13" s="552"/>
      <c r="U13" s="554">
        <v>43658</v>
      </c>
      <c r="V13" s="552" t="s">
        <v>374</v>
      </c>
      <c r="W13" s="83"/>
      <c r="X13" s="83"/>
      <c r="Y13" s="41" t="s">
        <v>169</v>
      </c>
      <c r="Z13" s="259">
        <f t="shared" ca="1" si="1"/>
        <v>1.25</v>
      </c>
      <c r="AA13" s="260">
        <v>43658</v>
      </c>
      <c r="AB13" s="260">
        <f ca="1">TODAY()</f>
        <v>44144</v>
      </c>
      <c r="AC13" s="260"/>
      <c r="AD13" s="260"/>
      <c r="AE13" s="258"/>
      <c r="AF13" s="258"/>
      <c r="AG13" s="258"/>
      <c r="AH13" s="258"/>
      <c r="AI13" s="258"/>
      <c r="AJ13" s="258"/>
    </row>
    <row r="14" spans="1:36" ht="27.6" x14ac:dyDescent="0.3">
      <c r="A14" s="110" t="s">
        <v>55</v>
      </c>
      <c r="B14" s="99" t="s">
        <v>694</v>
      </c>
      <c r="C14" s="100"/>
      <c r="D14" s="100"/>
      <c r="E14" s="129"/>
      <c r="F14" s="24" t="s">
        <v>77</v>
      </c>
      <c r="G14" s="24"/>
      <c r="H14" s="109">
        <f>IF(C14&lt;&gt;"",'CBL Score Standard'!$D70,IF(D14&lt;&gt;"",SUM('CBL Score Standard'!$D70:$E70),IF(E14&lt;&gt;"",SUM('CBL Score Standard'!$D70:$F70),IF(F14&lt;&gt;"",SUM('CBL Score Standard'!$D70:$G70),IF(G14&lt;&gt;"",SUM('CBL Score Standard'!$D70:$H70,0))))))</f>
        <v>3.5562310030395138E-2</v>
      </c>
      <c r="K14" s="339"/>
      <c r="L14" s="339"/>
      <c r="M14" s="104" t="s">
        <v>5</v>
      </c>
      <c r="N14" s="36" t="s">
        <v>41</v>
      </c>
      <c r="O14" s="87" t="s">
        <v>450</v>
      </c>
      <c r="P14" s="153">
        <v>43627</v>
      </c>
      <c r="Q14" s="152" t="s">
        <v>381</v>
      </c>
      <c r="R14" s="79" t="s">
        <v>382</v>
      </c>
      <c r="S14" s="36" t="s">
        <v>275</v>
      </c>
      <c r="T14" s="552"/>
      <c r="U14" s="552"/>
      <c r="V14" s="552" t="s">
        <v>374</v>
      </c>
      <c r="W14" s="83"/>
      <c r="X14" s="83"/>
      <c r="Y14" s="41"/>
      <c r="Z14" s="259">
        <f t="shared" si="1"/>
        <v>0</v>
      </c>
      <c r="AA14" s="260"/>
      <c r="AB14" s="260"/>
      <c r="AC14" s="260"/>
      <c r="AD14" s="260"/>
      <c r="AE14" s="258"/>
      <c r="AF14" s="258"/>
      <c r="AG14" s="258"/>
      <c r="AH14" s="258"/>
      <c r="AI14" s="258"/>
      <c r="AJ14" s="258"/>
    </row>
    <row r="15" spans="1:36" x14ac:dyDescent="0.3">
      <c r="A15" s="110" t="s">
        <v>55</v>
      </c>
      <c r="B15" s="99" t="s">
        <v>185</v>
      </c>
      <c r="C15" s="100"/>
      <c r="D15" s="24"/>
      <c r="E15" s="129"/>
      <c r="F15" s="24" t="s">
        <v>77</v>
      </c>
      <c r="G15" s="24"/>
      <c r="H15" s="109">
        <f>IF(C15&lt;&gt;"",'CBL Score Standard'!$D71,IF(D15&lt;&gt;"",SUM('CBL Score Standard'!$D71:$E71),IF(E15&lt;&gt;"",SUM('CBL Score Standard'!$D71:$F71),IF(F15&lt;&gt;"",SUM('CBL Score Standard'!$D71:$G71),IF(G15&lt;&gt;"",SUM('CBL Score Standard'!$D71:$H71,0))))))</f>
        <v>4.9848024316109421E-2</v>
      </c>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00"/>
      <c r="F16" s="100"/>
      <c r="G16" s="100"/>
      <c r="H16" s="109" t="b">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30"/>
      <c r="F17" s="100" t="s">
        <v>77</v>
      </c>
      <c r="G17" s="100"/>
      <c r="H17" s="109">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c r="F18" s="100"/>
      <c r="G18" s="100"/>
      <c r="H18" s="109" t="b">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36" t="s">
        <v>275</v>
      </c>
      <c r="T19" s="555"/>
      <c r="U19" s="555"/>
      <c r="V19" s="555" t="s">
        <v>374</v>
      </c>
      <c r="W19" s="83" t="s">
        <v>377</v>
      </c>
      <c r="X19" s="83" t="s">
        <v>380</v>
      </c>
      <c r="Y19" s="44" t="s">
        <v>174</v>
      </c>
      <c r="Z19" s="259">
        <f t="shared" ref="Z19:Z35" ca="1" si="2">DATEDIF(AA19,AB19,"m")/12+DATEDIF(AC19,AD19,"m")/12+DATEDIF(AE19,AF19,"m")/12+DATEDIF(AG19,AH19,"m")/12+DATEDIF(AI19,AJ19,"m")/12</f>
        <v>1.25</v>
      </c>
      <c r="AA19" s="260">
        <v>43672</v>
      </c>
      <c r="AB19" s="260">
        <f ca="1">TODAY()</f>
        <v>44144</v>
      </c>
      <c r="AC19" s="260"/>
      <c r="AD19" s="260"/>
      <c r="AE19" s="258"/>
      <c r="AF19" s="258"/>
      <c r="AG19" s="258"/>
      <c r="AH19" s="258"/>
      <c r="AI19" s="258"/>
      <c r="AJ19" s="258"/>
    </row>
    <row r="20" spans="1:36" ht="27.6" x14ac:dyDescent="0.3">
      <c r="A20" s="110" t="s">
        <v>55</v>
      </c>
      <c r="B20" s="99" t="s">
        <v>202</v>
      </c>
      <c r="C20" s="100"/>
      <c r="D20" s="100"/>
      <c r="E20" s="100"/>
      <c r="F20" s="100"/>
      <c r="G20" s="100"/>
      <c r="H20" s="109" t="b">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70" t="s">
        <v>275</v>
      </c>
      <c r="T20" s="557"/>
      <c r="U20" s="555"/>
      <c r="V20" s="555" t="s">
        <v>374</v>
      </c>
      <c r="W20" s="83"/>
      <c r="X20" s="83"/>
      <c r="Y20" s="44" t="s">
        <v>181</v>
      </c>
      <c r="Z20" s="259">
        <f t="shared" si="2"/>
        <v>0</v>
      </c>
      <c r="AA20" s="260"/>
      <c r="AB20" s="260"/>
      <c r="AC20" s="260"/>
      <c r="AD20" s="260"/>
      <c r="AE20" s="258"/>
      <c r="AF20" s="258"/>
      <c r="AG20" s="258"/>
      <c r="AH20" s="258"/>
      <c r="AI20" s="258"/>
      <c r="AJ20" s="258"/>
    </row>
    <row r="21" spans="1:36" x14ac:dyDescent="0.3">
      <c r="A21" s="110" t="s">
        <v>55</v>
      </c>
      <c r="B21" s="99" t="s">
        <v>664</v>
      </c>
      <c r="C21" s="100"/>
      <c r="D21" s="100"/>
      <c r="E21" s="129" t="s">
        <v>77</v>
      </c>
      <c r="F21" s="24"/>
      <c r="G21" s="24"/>
      <c r="H21" s="109">
        <f>IF(C21&lt;&gt;"",'CBL Score Standard'!$D77,IF(D21&lt;&gt;"",SUM('CBL Score Standard'!$D77:$E77),IF(E21&lt;&gt;"",SUM('CBL Score Standard'!$D77:$F77),IF(F21&lt;&gt;"",SUM('CBL Score Standard'!$D77:$G77),IF(G21&lt;&gt;"",SUM('CBL Score Standard'!$D77:$H77,0))))))</f>
        <v>2.8571428571428571E-2</v>
      </c>
      <c r="K21" s="338"/>
      <c r="L21" s="338"/>
      <c r="M21" s="104" t="s">
        <v>6</v>
      </c>
      <c r="N21" s="36" t="s">
        <v>56</v>
      </c>
      <c r="O21" s="87" t="s">
        <v>182</v>
      </c>
      <c r="P21" s="153">
        <v>43609</v>
      </c>
      <c r="Q21" s="152" t="s">
        <v>172</v>
      </c>
      <c r="R21" s="79" t="s">
        <v>183</v>
      </c>
      <c r="S21" s="70" t="s">
        <v>275</v>
      </c>
      <c r="T21" s="557"/>
      <c r="U21" s="555"/>
      <c r="V21" s="555" t="s">
        <v>374</v>
      </c>
      <c r="W21" s="83" t="s">
        <v>377</v>
      </c>
      <c r="X21" s="83" t="s">
        <v>377</v>
      </c>
      <c r="Y21" s="46" t="s">
        <v>184</v>
      </c>
      <c r="Z21" s="259">
        <f t="shared" si="2"/>
        <v>0</v>
      </c>
      <c r="AA21" s="260">
        <v>43293</v>
      </c>
      <c r="AB21" s="260">
        <v>43293</v>
      </c>
      <c r="AC21" s="260"/>
      <c r="AD21" s="260"/>
      <c r="AE21" s="258"/>
      <c r="AF21" s="258"/>
      <c r="AG21" s="258"/>
      <c r="AH21" s="258"/>
      <c r="AI21" s="258"/>
      <c r="AJ21" s="258"/>
    </row>
    <row r="22" spans="1:36" ht="27.6" x14ac:dyDescent="0.3">
      <c r="A22" s="110" t="s">
        <v>55</v>
      </c>
      <c r="B22" s="99" t="s">
        <v>448</v>
      </c>
      <c r="C22" s="100"/>
      <c r="D22" s="100"/>
      <c r="E22" s="24" t="s">
        <v>77</v>
      </c>
      <c r="F22" s="24"/>
      <c r="G22" s="24"/>
      <c r="H22" s="109">
        <f>IF(C22&lt;&gt;"",'CBL Score Standard'!$D78,IF(D22&lt;&gt;"",SUM('CBL Score Standard'!$D78:$E78),IF(E22&lt;&gt;"",SUM('CBL Score Standard'!$D78:$F78),IF(F22&lt;&gt;"",SUM('CBL Score Standard'!$D78:$G78),IF(G22&lt;&gt;"",SUM('CBL Score Standard'!$D78:$H78,0))))))</f>
        <v>2.8571428571428571E-2</v>
      </c>
      <c r="K22" s="338"/>
      <c r="L22" s="338"/>
      <c r="M22" s="104" t="s">
        <v>6</v>
      </c>
      <c r="N22" s="36" t="s">
        <v>144</v>
      </c>
      <c r="O22" s="87" t="s">
        <v>187</v>
      </c>
      <c r="P22" s="150"/>
      <c r="Q22" s="152" t="s">
        <v>153</v>
      </c>
      <c r="R22" s="79" t="s">
        <v>156</v>
      </c>
      <c r="S22" s="70" t="s">
        <v>275</v>
      </c>
      <c r="T22" s="557"/>
      <c r="U22" s="555"/>
      <c r="V22" s="997" t="s">
        <v>374</v>
      </c>
      <c r="W22" s="83"/>
      <c r="X22" s="83"/>
      <c r="Y22" s="44" t="s">
        <v>157</v>
      </c>
      <c r="Z22" s="259">
        <f t="shared" si="2"/>
        <v>0</v>
      </c>
      <c r="AA22" s="260"/>
      <c r="AB22" s="260"/>
      <c r="AC22" s="260"/>
      <c r="AD22" s="260"/>
      <c r="AE22" s="258"/>
      <c r="AF22" s="258"/>
      <c r="AG22" s="258"/>
      <c r="AH22" s="258"/>
      <c r="AI22" s="258"/>
      <c r="AJ22" s="258"/>
    </row>
    <row r="23" spans="1:36" ht="12.75" customHeight="1" x14ac:dyDescent="0.3">
      <c r="A23" s="110" t="s">
        <v>55</v>
      </c>
      <c r="B23" s="99" t="s">
        <v>665</v>
      </c>
      <c r="C23" s="100"/>
      <c r="D23" s="100"/>
      <c r="E23" s="129"/>
      <c r="F23" s="24" t="s">
        <v>77</v>
      </c>
      <c r="G23" s="24"/>
      <c r="H23" s="109">
        <f>IF(C23&lt;&gt;"",'CBL Score Standard'!$D79,IF(D23&lt;&gt;"",SUM('CBL Score Standard'!$D79:$E79),IF(E23&lt;&gt;"",SUM('CBL Score Standard'!$D79:$F79),IF(F23&lt;&gt;"",SUM('CBL Score Standard'!$D79:$G79),IF(G23&lt;&gt;"",SUM('CBL Score Standard'!$D79:$H79,0))))))</f>
        <v>4.9848024316109421E-2</v>
      </c>
      <c r="K23" s="338"/>
      <c r="L23" s="338"/>
      <c r="M23" s="104" t="s">
        <v>6</v>
      </c>
      <c r="N23" s="36" t="s">
        <v>144</v>
      </c>
      <c r="O23" s="87" t="s">
        <v>188</v>
      </c>
      <c r="P23" s="150"/>
      <c r="Q23" s="152" t="s">
        <v>155</v>
      </c>
      <c r="R23" s="79" t="s">
        <v>158</v>
      </c>
      <c r="S23" s="70" t="s">
        <v>275</v>
      </c>
      <c r="T23" s="557"/>
      <c r="U23" s="555"/>
      <c r="V23" s="997" t="s">
        <v>374</v>
      </c>
      <c r="W23" s="83"/>
      <c r="X23" s="83"/>
      <c r="Y23" s="41" t="s">
        <v>159</v>
      </c>
      <c r="Z23" s="259">
        <f t="shared" si="2"/>
        <v>0</v>
      </c>
      <c r="AA23" s="260"/>
      <c r="AB23" s="260"/>
      <c r="AC23" s="260"/>
      <c r="AD23" s="260"/>
      <c r="AE23" s="258"/>
      <c r="AF23" s="258"/>
      <c r="AG23" s="258"/>
      <c r="AH23" s="258"/>
      <c r="AI23" s="258"/>
      <c r="AJ23" s="258"/>
    </row>
    <row r="24" spans="1:36" ht="12.75" customHeight="1" x14ac:dyDescent="0.3">
      <c r="A24" s="110" t="s">
        <v>55</v>
      </c>
      <c r="B24" s="99" t="s">
        <v>238</v>
      </c>
      <c r="C24" s="100"/>
      <c r="D24" s="100" t="s">
        <v>77</v>
      </c>
      <c r="E24" s="100"/>
      <c r="F24" s="24"/>
      <c r="G24" s="24"/>
      <c r="H24" s="109">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70" t="s">
        <v>275</v>
      </c>
      <c r="T24" s="557"/>
      <c r="U24" s="555"/>
      <c r="V24" s="997" t="s">
        <v>374</v>
      </c>
      <c r="W24" s="83"/>
      <c r="X24" s="83"/>
      <c r="Y24" s="46" t="s">
        <v>160</v>
      </c>
      <c r="Z24" s="259">
        <f t="shared" si="2"/>
        <v>0</v>
      </c>
      <c r="AA24" s="260"/>
      <c r="AB24" s="260"/>
      <c r="AC24" s="260"/>
      <c r="AD24" s="260"/>
      <c r="AE24" s="258"/>
      <c r="AF24" s="258"/>
      <c r="AG24" s="258"/>
      <c r="AH24" s="258"/>
      <c r="AI24" s="258"/>
      <c r="AJ24" s="258"/>
    </row>
    <row r="25" spans="1:36" x14ac:dyDescent="0.3">
      <c r="A25" s="110" t="s">
        <v>55</v>
      </c>
      <c r="B25" s="99" t="s">
        <v>515</v>
      </c>
      <c r="C25" s="100"/>
      <c r="D25" s="100"/>
      <c r="E25" s="100"/>
      <c r="F25" s="24" t="s">
        <v>77</v>
      </c>
      <c r="G25" s="24"/>
      <c r="H25" s="109">
        <f>IF(C25&lt;&gt;"",'CBL Score Standard'!$D81,IF(D25&lt;&gt;"",SUM('CBL Score Standard'!$D81:$E81),IF(E25&lt;&gt;"",SUM('CBL Score Standard'!$D81:$F81),IF(F25&lt;&gt;"",SUM('CBL Score Standard'!$D81:$G81),IF(G25&lt;&gt;"",SUM('CBL Score Standard'!$D81:$H81,0))))))</f>
        <v>2.1276595744680851E-2</v>
      </c>
      <c r="K25" s="338"/>
      <c r="L25" s="338"/>
      <c r="M25" s="104" t="s">
        <v>6</v>
      </c>
      <c r="N25" s="36" t="s">
        <v>144</v>
      </c>
      <c r="O25" s="87" t="s">
        <v>190</v>
      </c>
      <c r="P25" s="150"/>
      <c r="Q25" s="152" t="s">
        <v>161</v>
      </c>
      <c r="R25" s="79" t="s">
        <v>162</v>
      </c>
      <c r="S25" s="36" t="s">
        <v>275</v>
      </c>
      <c r="T25" s="555"/>
      <c r="U25" s="558">
        <v>43763</v>
      </c>
      <c r="V25" s="559" t="s">
        <v>374</v>
      </c>
      <c r="W25" s="83"/>
      <c r="X25" s="83"/>
      <c r="Y25" s="46" t="s">
        <v>163</v>
      </c>
      <c r="Z25" s="259">
        <f t="shared" ca="1" si="2"/>
        <v>1</v>
      </c>
      <c r="AA25" s="260">
        <v>43763</v>
      </c>
      <c r="AB25" s="260">
        <f ca="1">TODAY()</f>
        <v>44144</v>
      </c>
      <c r="AC25" s="260"/>
      <c r="AD25" s="260"/>
      <c r="AE25" s="258"/>
      <c r="AF25" s="258"/>
      <c r="AG25" s="258"/>
      <c r="AH25" s="258"/>
      <c r="AI25" s="258"/>
      <c r="AJ25" s="258"/>
    </row>
    <row r="26" spans="1:36" ht="27.6"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36" t="s">
        <v>275</v>
      </c>
      <c r="T26" s="555"/>
      <c r="U26" s="555"/>
      <c r="V26" s="997" t="s">
        <v>374</v>
      </c>
      <c r="W26" s="83"/>
      <c r="X26" s="83"/>
      <c r="Y26" s="46" t="s">
        <v>166</v>
      </c>
      <c r="Z26" s="259">
        <f t="shared" si="2"/>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158" t="s">
        <v>275</v>
      </c>
      <c r="T27" s="557"/>
      <c r="U27" s="555"/>
      <c r="V27" s="555" t="s">
        <v>719</v>
      </c>
      <c r="W27" s="83"/>
      <c r="X27" s="83"/>
      <c r="Y27" s="46" t="s">
        <v>193</v>
      </c>
      <c r="Z27" s="259">
        <f t="shared" si="2"/>
        <v>0</v>
      </c>
      <c r="AA27" s="260"/>
      <c r="AB27" s="260"/>
      <c r="AC27" s="260"/>
      <c r="AD27" s="260"/>
      <c r="AE27" s="258"/>
      <c r="AF27" s="258"/>
      <c r="AG27" s="258"/>
      <c r="AH27" s="258"/>
      <c r="AI27" s="258"/>
      <c r="AJ27" s="258"/>
    </row>
    <row r="28" spans="1:36" ht="41.4" x14ac:dyDescent="0.3">
      <c r="A28" s="110" t="s">
        <v>59</v>
      </c>
      <c r="B28" s="99" t="s">
        <v>684</v>
      </c>
      <c r="C28" s="100"/>
      <c r="D28" s="100"/>
      <c r="E28" s="1002" t="s">
        <v>77</v>
      </c>
      <c r="F28" s="1002"/>
      <c r="G28" s="24"/>
      <c r="H28" s="109">
        <f>IF(C28&lt;&gt;"",'CBL Score Standard'!$D84,IF(D28&lt;&gt;"",SUM('CBL Score Standard'!$D84:$E84),IF(E28&lt;&gt;"",SUM('CBL Score Standard'!$D84:$F84),IF(F28&lt;&gt;"",SUM('CBL Score Standard'!$D84:$G84),IF(G28&lt;&gt;"",SUM('CBL Score Standard'!$D84:$H84,0))))))</f>
        <v>2.8571428571428571E-2</v>
      </c>
      <c r="K28" s="338"/>
      <c r="L28" s="338"/>
      <c r="M28" s="104" t="s">
        <v>6</v>
      </c>
      <c r="N28" s="36" t="s">
        <v>55</v>
      </c>
      <c r="O28" s="87" t="s">
        <v>194</v>
      </c>
      <c r="P28" s="153">
        <v>43544</v>
      </c>
      <c r="Q28" s="254" t="s">
        <v>649</v>
      </c>
      <c r="R28" s="254" t="s">
        <v>650</v>
      </c>
      <c r="S28" s="166" t="s">
        <v>275</v>
      </c>
      <c r="T28" s="556" t="s">
        <v>72</v>
      </c>
      <c r="U28" s="555"/>
      <c r="V28" s="555" t="s">
        <v>374</v>
      </c>
      <c r="W28" s="83" t="s">
        <v>377</v>
      </c>
      <c r="X28" s="83" t="s">
        <v>377</v>
      </c>
      <c r="Y28" s="46" t="s">
        <v>195</v>
      </c>
      <c r="Z28" s="259">
        <f t="shared" ca="1" si="2"/>
        <v>2.1666666666666665</v>
      </c>
      <c r="AA28" s="260">
        <v>43340</v>
      </c>
      <c r="AB28" s="260">
        <f ca="1">TODAY()</f>
        <v>44144</v>
      </c>
      <c r="AC28" s="260"/>
      <c r="AD28" s="260"/>
      <c r="AE28" s="258"/>
      <c r="AF28" s="258"/>
      <c r="AG28" s="258"/>
      <c r="AH28" s="258"/>
      <c r="AI28" s="258"/>
      <c r="AJ28" s="258"/>
    </row>
    <row r="29" spans="1:36" ht="27.6" x14ac:dyDescent="0.3">
      <c r="A29" s="110" t="s">
        <v>59</v>
      </c>
      <c r="B29" s="99" t="s">
        <v>683</v>
      </c>
      <c r="C29" s="100"/>
      <c r="D29" s="100"/>
      <c r="E29" s="1002" t="s">
        <v>77</v>
      </c>
      <c r="F29" s="1002"/>
      <c r="G29" s="24"/>
      <c r="H29" s="109">
        <f>IF(C29&lt;&gt;"",'CBL Score Standard'!$D85,IF(D29&lt;&gt;"",SUM('CBL Score Standard'!$D85:$E85),IF(E29&lt;&gt;"",SUM('CBL Score Standard'!$D85:$F85),IF(F29&lt;&gt;"",SUM('CBL Score Standard'!$D85:$G85),IF(G29&lt;&gt;"",SUM('CBL Score Standard'!$D85:$H85,0))))))</f>
        <v>2.8571428571428571E-2</v>
      </c>
      <c r="K29" s="338"/>
      <c r="L29" s="338"/>
      <c r="M29" s="104" t="s">
        <v>6</v>
      </c>
      <c r="N29" s="36" t="s">
        <v>55</v>
      </c>
      <c r="O29" s="87" t="s">
        <v>196</v>
      </c>
      <c r="P29" s="149" t="s">
        <v>145</v>
      </c>
      <c r="Q29" s="254" t="s">
        <v>651</v>
      </c>
      <c r="R29" s="254" t="s">
        <v>652</v>
      </c>
      <c r="S29" s="158" t="s">
        <v>275</v>
      </c>
      <c r="T29" s="557"/>
      <c r="U29" s="555"/>
      <c r="V29" s="555" t="s">
        <v>719</v>
      </c>
      <c r="W29" s="83"/>
      <c r="X29" s="83"/>
      <c r="Y29" s="46" t="s">
        <v>197</v>
      </c>
      <c r="Z29" s="259">
        <f t="shared" si="2"/>
        <v>0</v>
      </c>
      <c r="AA29" s="260"/>
      <c r="AB29" s="260"/>
      <c r="AC29" s="260"/>
      <c r="AD29" s="260"/>
      <c r="AE29" s="258"/>
      <c r="AF29" s="258"/>
      <c r="AG29" s="258"/>
      <c r="AH29" s="258"/>
      <c r="AI29" s="258"/>
      <c r="AJ29" s="258"/>
    </row>
    <row r="30" spans="1:36" ht="27.6" x14ac:dyDescent="0.3">
      <c r="A30" s="110" t="s">
        <v>149</v>
      </c>
      <c r="B30" s="99" t="s">
        <v>149</v>
      </c>
      <c r="C30" s="24"/>
      <c r="D30" s="24"/>
      <c r="E30" s="1002" t="s">
        <v>77</v>
      </c>
      <c r="F30" s="1002"/>
      <c r="G30" s="24"/>
      <c r="H30" s="109">
        <f>IF(C30&lt;&gt;"",'CBL Score Standard'!$D86,IF(D30&lt;&gt;"",SUM('CBL Score Standard'!$D86:$E86),IF(E30&lt;&gt;"",SUM('CBL Score Standard'!$D86:$F86),IF(F30&lt;&gt;"",SUM('CBL Score Standard'!$D86:$G86),IF(G30&lt;&gt;"",SUM('CBL Score Standard'!$D86:$H86,0))))))</f>
        <v>0.16709956709956711</v>
      </c>
      <c r="K30" s="338"/>
      <c r="L30" s="338"/>
      <c r="M30" s="104" t="s">
        <v>6</v>
      </c>
      <c r="N30" s="36" t="s">
        <v>55</v>
      </c>
      <c r="O30" s="87" t="s">
        <v>198</v>
      </c>
      <c r="P30" s="151"/>
      <c r="Q30" s="152" t="s">
        <v>199</v>
      </c>
      <c r="R30" s="79" t="s">
        <v>200</v>
      </c>
      <c r="S30" s="158" t="s">
        <v>275</v>
      </c>
      <c r="T30" s="557"/>
      <c r="U30" s="555"/>
      <c r="V30" s="555" t="s">
        <v>719</v>
      </c>
      <c r="W30" s="83"/>
      <c r="X30" s="83"/>
      <c r="Y30" s="49" t="s">
        <v>201</v>
      </c>
      <c r="Z30" s="259">
        <f t="shared" si="2"/>
        <v>0</v>
      </c>
      <c r="AA30" s="260"/>
      <c r="AB30" s="260"/>
      <c r="AC30" s="260"/>
      <c r="AD30" s="260"/>
      <c r="AE30" s="258"/>
      <c r="AF30" s="258"/>
      <c r="AG30" s="258"/>
      <c r="AH30" s="258"/>
      <c r="AI30" s="258"/>
      <c r="AJ30" s="258"/>
    </row>
    <row r="31" spans="1:36" ht="27.6"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158" t="s">
        <v>275</v>
      </c>
      <c r="T31" s="557"/>
      <c r="U31" s="555"/>
      <c r="V31" s="555" t="s">
        <v>719</v>
      </c>
      <c r="W31" s="83"/>
      <c r="X31" s="83"/>
      <c r="Y31" s="49" t="s">
        <v>203</v>
      </c>
      <c r="Z31" s="259">
        <f t="shared" si="2"/>
        <v>0</v>
      </c>
      <c r="AA31" s="260"/>
      <c r="AB31" s="260"/>
      <c r="AC31" s="260"/>
      <c r="AD31" s="260"/>
      <c r="AE31" s="258"/>
      <c r="AF31" s="258"/>
      <c r="AG31" s="258"/>
      <c r="AH31" s="258"/>
      <c r="AI31" s="258"/>
      <c r="AJ31" s="258"/>
    </row>
    <row r="32" spans="1:36" ht="41.4" x14ac:dyDescent="0.3">
      <c r="A32" s="110" t="s">
        <v>31</v>
      </c>
      <c r="B32" s="99" t="s">
        <v>660</v>
      </c>
      <c r="C32" s="24"/>
      <c r="D32" s="24"/>
      <c r="E32" s="1005"/>
      <c r="F32" s="24" t="s">
        <v>77</v>
      </c>
      <c r="G32" s="24"/>
      <c r="H32" s="109">
        <f>IF(C32&lt;&gt;"",'CBL Score Standard'!$D88,IF(D32&lt;&gt;"",SUM('CBL Score Standard'!$D88:$E88),IF(E32&lt;&gt;"",SUM('CBL Score Standard'!$D88:$F88),IF(F32&lt;&gt;"",SUM('CBL Score Standard'!$D88:$G88),IF(G32&lt;&gt;"",SUM('CBL Score Standard'!$D88:$H88,0))))))</f>
        <v>0.18837616284424796</v>
      </c>
      <c r="K32" s="338"/>
      <c r="L32" s="338"/>
      <c r="M32" s="104" t="s">
        <v>6</v>
      </c>
      <c r="N32" s="36" t="s">
        <v>56</v>
      </c>
      <c r="O32" s="87" t="s">
        <v>427</v>
      </c>
      <c r="P32" s="153">
        <v>43613</v>
      </c>
      <c r="Q32" s="152" t="s">
        <v>167</v>
      </c>
      <c r="R32" s="79" t="s">
        <v>204</v>
      </c>
      <c r="S32" s="158" t="s">
        <v>275</v>
      </c>
      <c r="T32" s="557"/>
      <c r="U32" s="555"/>
      <c r="V32" s="555" t="s">
        <v>719</v>
      </c>
      <c r="W32" s="83"/>
      <c r="X32" s="83"/>
      <c r="Y32" s="46" t="s">
        <v>205</v>
      </c>
      <c r="Z32" s="259">
        <f t="shared" si="2"/>
        <v>0</v>
      </c>
      <c r="AA32" s="260"/>
      <c r="AB32" s="260"/>
      <c r="AC32" s="260"/>
      <c r="AD32" s="260"/>
      <c r="AE32" s="258"/>
      <c r="AF32" s="258"/>
      <c r="AG32" s="258"/>
      <c r="AH32" s="258"/>
      <c r="AI32" s="258"/>
      <c r="AJ32" s="258"/>
    </row>
    <row r="33" spans="1:36" ht="27.6" x14ac:dyDescent="0.3">
      <c r="A33" s="110" t="s">
        <v>31</v>
      </c>
      <c r="B33" s="99" t="s">
        <v>175</v>
      </c>
      <c r="C33" s="100"/>
      <c r="D33" s="24"/>
      <c r="E33" s="1005"/>
      <c r="F33" s="24" t="s">
        <v>77</v>
      </c>
      <c r="G33" s="24"/>
      <c r="H33" s="109">
        <f>IF(C33&lt;&gt;"",'CBL Score Standard'!$D89,IF(D33&lt;&gt;"",SUM('CBL Score Standard'!$D89:$E89),IF(E33&lt;&gt;"",SUM('CBL Score Standard'!$D89:$F89),IF(F33&lt;&gt;"",SUM('CBL Score Standard'!$D89:$G89),IF(G33&lt;&gt;"",SUM('CBL Score Standard'!$D89:$H89,0))))))</f>
        <v>0.18837616284424796</v>
      </c>
      <c r="K33" s="338"/>
      <c r="L33" s="338"/>
      <c r="M33" s="104" t="s">
        <v>6</v>
      </c>
      <c r="N33" s="36" t="s">
        <v>0</v>
      </c>
      <c r="O33" s="87" t="s">
        <v>426</v>
      </c>
      <c r="P33" s="152" t="s">
        <v>145</v>
      </c>
      <c r="Q33" s="152" t="s">
        <v>206</v>
      </c>
      <c r="R33" s="79" t="s">
        <v>206</v>
      </c>
      <c r="S33" s="158" t="s">
        <v>275</v>
      </c>
      <c r="T33" s="557" t="s">
        <v>72</v>
      </c>
      <c r="U33" s="555"/>
      <c r="V33" s="555" t="s">
        <v>374</v>
      </c>
      <c r="W33" s="83"/>
      <c r="X33" s="83"/>
      <c r="Y33" s="41"/>
      <c r="Z33" s="259">
        <f t="shared" si="2"/>
        <v>0</v>
      </c>
      <c r="AA33" s="260"/>
      <c r="AB33" s="260"/>
      <c r="AC33" s="260"/>
      <c r="AD33" s="260"/>
      <c r="AE33" s="258"/>
      <c r="AF33" s="258"/>
      <c r="AG33" s="258"/>
      <c r="AH33" s="258"/>
      <c r="AI33" s="258"/>
      <c r="AJ33" s="258"/>
    </row>
    <row r="34" spans="1:36" ht="41.4" x14ac:dyDescent="0.3">
      <c r="A34" s="110" t="s">
        <v>46</v>
      </c>
      <c r="B34" s="99" t="s">
        <v>171</v>
      </c>
      <c r="C34" s="100"/>
      <c r="D34" s="24"/>
      <c r="E34" s="24"/>
      <c r="F34" s="24" t="s">
        <v>77</v>
      </c>
      <c r="G34" s="24"/>
      <c r="H34" s="109">
        <f>IF(C34&lt;&gt;"",'CBL Score Standard'!$D90,IF(D34&lt;&gt;"",SUM('CBL Score Standard'!$D90:$E90),IF(E34&lt;&gt;"",SUM('CBL Score Standard'!$D90:$F90),IF(F34&lt;&gt;"",SUM('CBL Score Standard'!$D90:$G90),IF(G34&lt;&gt;"",SUM('CBL Score Standard'!$D90:$H90,0))))))</f>
        <v>9.7467071935157037E-2</v>
      </c>
      <c r="K34" s="338"/>
      <c r="L34" s="338"/>
      <c r="M34" s="104" t="s">
        <v>6</v>
      </c>
      <c r="N34" s="36" t="s">
        <v>53</v>
      </c>
      <c r="O34" s="90" t="s">
        <v>371</v>
      </c>
      <c r="P34" s="152" t="s">
        <v>145</v>
      </c>
      <c r="Q34" s="152" t="s">
        <v>164</v>
      </c>
      <c r="R34" s="79" t="s">
        <v>207</v>
      </c>
      <c r="S34" s="172" t="s">
        <v>275</v>
      </c>
      <c r="T34" s="556" t="s">
        <v>72</v>
      </c>
      <c r="U34" s="555"/>
      <c r="V34" s="555" t="s">
        <v>374</v>
      </c>
      <c r="W34" s="83"/>
      <c r="X34" s="83"/>
      <c r="Y34" s="49" t="s">
        <v>208</v>
      </c>
      <c r="Z34" s="259">
        <f t="shared" si="2"/>
        <v>1.5833333333333333</v>
      </c>
      <c r="AA34" s="260">
        <v>43291</v>
      </c>
      <c r="AB34" s="260">
        <v>43891</v>
      </c>
      <c r="AC34" s="260"/>
      <c r="AD34" s="260"/>
      <c r="AE34" s="258"/>
      <c r="AF34" s="258"/>
      <c r="AG34" s="258"/>
      <c r="AH34" s="258"/>
      <c r="AI34" s="258"/>
      <c r="AJ34" s="258"/>
    </row>
    <row r="35" spans="1:36"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158" t="s">
        <v>275</v>
      </c>
      <c r="T35" s="557" t="s">
        <v>72</v>
      </c>
      <c r="U35" s="555"/>
      <c r="V35" s="555" t="s">
        <v>374</v>
      </c>
      <c r="W35" s="83"/>
      <c r="X35" s="83"/>
      <c r="Y35" s="46"/>
      <c r="Z35" s="259">
        <f t="shared" si="2"/>
        <v>0</v>
      </c>
      <c r="AA35" s="260"/>
      <c r="AB35" s="260"/>
      <c r="AC35" s="260"/>
      <c r="AD35" s="260"/>
      <c r="AE35" s="258"/>
      <c r="AF35" s="258"/>
      <c r="AG35" s="258"/>
      <c r="AH35" s="258"/>
      <c r="AI35" s="258"/>
      <c r="AJ35" s="258"/>
    </row>
    <row r="36" spans="1:36" x14ac:dyDescent="0.3">
      <c r="A36" s="110" t="s">
        <v>54</v>
      </c>
      <c r="B36" s="99" t="s">
        <v>425</v>
      </c>
      <c r="C36" s="24"/>
      <c r="D36" s="24"/>
      <c r="E36" s="1002" t="s">
        <v>77</v>
      </c>
      <c r="F36" s="1002"/>
      <c r="G36" s="24"/>
      <c r="H36" s="109">
        <f>IF(C36&lt;&gt;"",'CBL Score Standard'!$D92,IF(D36&lt;&gt;"",SUM('CBL Score Standard'!$D92:$E92),IF(E36&lt;&gt;"",SUM('CBL Score Standard'!$D92:$F92),IF(F36&lt;&gt;"",SUM('CBL Score Standard'!$D92:$G92),IF(G36&lt;&gt;"",SUM('CBL Score Standard'!$D92:$H92,0))))))</f>
        <v>0.16709956709956711</v>
      </c>
      <c r="K36" s="3"/>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1002" t="s">
        <v>77</v>
      </c>
      <c r="F37" s="1002"/>
      <c r="G37" s="24"/>
      <c r="H37" s="10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t="s">
        <v>77</v>
      </c>
      <c r="D38" s="100"/>
      <c r="E38" s="24"/>
      <c r="F38" s="24"/>
      <c r="G38" s="24"/>
      <c r="H38" s="109">
        <f>IF(C38&lt;&gt;"",'CBL Score Standard'!$D94,IF(D38&lt;&gt;"",SUM('CBL Score Standard'!$D94:$E94),IF(E38&lt;&gt;"",SUM('CBL Score Standard'!$D94:$F94),IF(F38&lt;&gt;"",SUM('CBL Score Standard'!$D94:$G94),IF(G38&lt;&gt;"",SUM('CBL Score Standard'!$D94:$H94,0))))))</f>
        <v>0</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002" t="s">
        <v>77</v>
      </c>
      <c r="F39" s="1002"/>
      <c r="G39" s="24"/>
      <c r="H39" s="109">
        <f>IF(C39&lt;&gt;"",'CBL Score Standard'!$D95,IF(D39&lt;&gt;"",SUM('CBL Score Standard'!$D95:$E95),IF(E39&lt;&gt;"",SUM('CBL Score Standard'!$D95:$F95),IF(F39&lt;&gt;"",SUM('CBL Score Standard'!$D95:$G95),IF(G39&lt;&gt;"",SUM('CBL Score Standard'!$D95:$H95,0))))))</f>
        <v>3.8095238095238092E-2</v>
      </c>
      <c r="K39" s="1197"/>
      <c r="L39" s="1197"/>
      <c r="M39" s="1183"/>
      <c r="N39" s="1190"/>
      <c r="O39" s="1185"/>
      <c r="P39" s="148" t="s">
        <v>141</v>
      </c>
      <c r="Q39" s="144"/>
      <c r="R39" s="144"/>
      <c r="S39" s="1210"/>
      <c r="T39" s="1191"/>
      <c r="U39" s="1191"/>
      <c r="V39" s="119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004" t="s">
        <v>77</v>
      </c>
      <c r="F40" s="1002"/>
      <c r="G40" s="24"/>
      <c r="H40" s="109">
        <f>IF(C40&lt;&gt;"",'CBL Score Standard'!$D96,IF(D40&lt;&gt;"",SUM('CBL Score Standard'!$D96:$E96),IF(E40&lt;&gt;"",SUM('CBL Score Standard'!$D96:$F96),IF(F40&lt;&gt;"",SUM('CBL Score Standard'!$D96:$G96),IF(G40&lt;&gt;"",SUM('CBL Score Standard'!$D96:$H96,0))))))</f>
        <v>1.4285714285714285E-2</v>
      </c>
      <c r="K40" s="337" t="s">
        <v>142</v>
      </c>
      <c r="L40" s="337" t="s">
        <v>143</v>
      </c>
      <c r="M40" s="104" t="s">
        <v>7</v>
      </c>
      <c r="N40" s="36" t="s">
        <v>56</v>
      </c>
      <c r="O40" s="87" t="s">
        <v>663</v>
      </c>
      <c r="P40" s="149" t="s">
        <v>145</v>
      </c>
      <c r="Q40" s="152" t="s">
        <v>212</v>
      </c>
      <c r="R40" s="79" t="s">
        <v>213</v>
      </c>
      <c r="S40" s="36" t="s">
        <v>275</v>
      </c>
      <c r="T40" s="560"/>
      <c r="U40" s="560"/>
      <c r="V40" s="560" t="s">
        <v>374</v>
      </c>
      <c r="W40" s="83" t="s">
        <v>377</v>
      </c>
      <c r="X40" s="83" t="s">
        <v>380</v>
      </c>
      <c r="Y40" s="46" t="s">
        <v>214</v>
      </c>
      <c r="Z40" s="259">
        <f t="shared" ref="Z40:Z55" ca="1" si="3">DATEDIF(AA40,AB40,"m")/12+DATEDIF(AC40,AD40,"m")/12+DATEDIF(AE40,AF40,"m")/12+DATEDIF(AG40,AH40,"m")/12+DATEDIF(AI40,AJ40,"m")/12</f>
        <v>2.0833333333333335</v>
      </c>
      <c r="AA40" s="260">
        <v>43381</v>
      </c>
      <c r="AB40" s="260">
        <f t="shared" ref="AB40:AB46" ca="1" si="4">TODAY()</f>
        <v>44144</v>
      </c>
      <c r="AC40" s="260"/>
      <c r="AD40" s="260"/>
      <c r="AE40" s="258"/>
      <c r="AF40" s="258"/>
      <c r="AG40" s="258"/>
      <c r="AH40" s="258"/>
      <c r="AI40" s="258"/>
      <c r="AJ40" s="258"/>
    </row>
    <row r="41" spans="1:36" ht="41.4" x14ac:dyDescent="0.3">
      <c r="A41" s="110" t="s">
        <v>53</v>
      </c>
      <c r="B41" s="99" t="s">
        <v>226</v>
      </c>
      <c r="C41" s="100"/>
      <c r="D41" s="100"/>
      <c r="E41" s="1004" t="s">
        <v>77</v>
      </c>
      <c r="F41" s="1002"/>
      <c r="G41" s="24"/>
      <c r="H41" s="109">
        <f>IF(C41&lt;&gt;"",'CBL Score Standard'!$D97,IF(D41&lt;&gt;"",SUM('CBL Score Standard'!$D97:$E97),IF(E41&lt;&gt;"",SUM('CBL Score Standard'!$D97:$F97),IF(F41&lt;&gt;"",SUM('CBL Score Standard'!$D97:$G97),IF(G41&lt;&gt;"",SUM('CBL Score Standard'!$D97:$H97,0))))))</f>
        <v>1.4285714285714285E-2</v>
      </c>
      <c r="K41" s="338"/>
      <c r="L41" s="338"/>
      <c r="M41" s="104" t="s">
        <v>7</v>
      </c>
      <c r="N41" s="36" t="s">
        <v>56</v>
      </c>
      <c r="O41" s="87" t="s">
        <v>215</v>
      </c>
      <c r="P41" s="150"/>
      <c r="Q41" s="152" t="s">
        <v>164</v>
      </c>
      <c r="R41" s="79" t="s">
        <v>207</v>
      </c>
      <c r="S41" s="70" t="s">
        <v>275</v>
      </c>
      <c r="T41" s="562"/>
      <c r="U41" s="560"/>
      <c r="V41" s="560" t="s">
        <v>374</v>
      </c>
      <c r="W41" s="83"/>
      <c r="X41" s="83" t="s">
        <v>377</v>
      </c>
      <c r="Y41" s="49" t="s">
        <v>216</v>
      </c>
      <c r="Z41" s="259">
        <f ca="1">DATEDIF(AA41,AB41,"m")/12+DATEDIF(AC41,AD41,"m")/12+DATEDIF(AE41,AF41,"m")/12+DATEDIF(AG41,AH41,"m")/12+DATEDIF(AI41,AJ41,"m")/12</f>
        <v>2.4166666666666665</v>
      </c>
      <c r="AA41" s="260">
        <v>43236</v>
      </c>
      <c r="AB41" s="260">
        <f t="shared" ca="1" si="4"/>
        <v>44144</v>
      </c>
      <c r="AC41" s="260"/>
      <c r="AD41" s="260"/>
      <c r="AE41" s="258"/>
      <c r="AF41" s="258"/>
      <c r="AG41" s="258"/>
      <c r="AH41" s="258"/>
      <c r="AI41" s="258"/>
      <c r="AJ41" s="258"/>
    </row>
    <row r="42" spans="1:36" ht="41.4"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166" t="s">
        <v>275</v>
      </c>
      <c r="T42" s="561" t="s">
        <v>72</v>
      </c>
      <c r="U42" s="563">
        <v>43766</v>
      </c>
      <c r="V42" s="565" t="s">
        <v>374</v>
      </c>
      <c r="W42" s="83" t="s">
        <v>377</v>
      </c>
      <c r="X42" s="83" t="s">
        <v>380</v>
      </c>
      <c r="Y42" s="52" t="s">
        <v>249</v>
      </c>
      <c r="Z42" s="259">
        <f ca="1">DATEDIF(AA42,AB42,"m")/12+DATEDIF(AC42,AD42,"m")/12+DATEDIF(AE42,AF42,"m")/12+DATEDIF(AG42,AH42,"m")/12+DATEDIF(AI42,AJ42,"m")/12</f>
        <v>1</v>
      </c>
      <c r="AA42" s="260">
        <v>43766</v>
      </c>
      <c r="AB42" s="260">
        <f t="shared" ca="1" si="4"/>
        <v>44144</v>
      </c>
      <c r="AC42" s="260"/>
      <c r="AD42" s="260"/>
      <c r="AE42" s="258"/>
      <c r="AF42" s="258"/>
      <c r="AG42" s="258"/>
      <c r="AH42" s="258"/>
      <c r="AI42" s="258"/>
      <c r="AJ42" s="258"/>
    </row>
    <row r="43" spans="1:36" ht="55.2" x14ac:dyDescent="0.3">
      <c r="A43" s="110" t="s">
        <v>0</v>
      </c>
      <c r="B43" s="99" t="s">
        <v>426</v>
      </c>
      <c r="C43" s="100"/>
      <c r="D43" s="24"/>
      <c r="E43" s="24"/>
      <c r="F43" s="24" t="s">
        <v>77</v>
      </c>
      <c r="G43" s="24"/>
      <c r="H43" s="109">
        <f>IF(C43&lt;&gt;"",'CBL Score Standard'!$D99,IF(D43&lt;&gt;"",SUM('CBL Score Standard'!$D99:$E99),IF(E43&lt;&gt;"",SUM('CBL Score Standard'!$D99:$F99),IF(F43&lt;&gt;"",SUM('CBL Score Standard'!$D99:$G99),IF(G43&lt;&gt;"",SUM('CBL Score Standard'!$D99:$H99,0))))))</f>
        <v>9.7467071935157037E-2</v>
      </c>
      <c r="K43" s="338"/>
      <c r="L43" s="338"/>
      <c r="M43" s="104" t="s">
        <v>7</v>
      </c>
      <c r="N43" s="36" t="s">
        <v>55</v>
      </c>
      <c r="O43" s="87" t="s">
        <v>448</v>
      </c>
      <c r="P43" s="151"/>
      <c r="Q43" s="254" t="s">
        <v>655</v>
      </c>
      <c r="R43" s="254" t="s">
        <v>656</v>
      </c>
      <c r="S43" s="36" t="s">
        <v>275</v>
      </c>
      <c r="T43" s="560"/>
      <c r="U43" s="560"/>
      <c r="V43" s="560" t="s">
        <v>374</v>
      </c>
      <c r="W43" s="83" t="s">
        <v>377</v>
      </c>
      <c r="X43" s="83" t="s">
        <v>380</v>
      </c>
      <c r="Y43" s="49" t="s">
        <v>219</v>
      </c>
      <c r="Z43" s="259">
        <f ca="1">DATEDIF(AA43,AB43,"m")/12+DATEDIF(AC43,AD43,"m")/12+DATEDIF(AE43,AF43,"m")/12+DATEDIF(AG43,AH43,"m")/12+DATEDIF(AI43,AJ43,"m")/12</f>
        <v>2.25</v>
      </c>
      <c r="AA43" s="260">
        <v>43291</v>
      </c>
      <c r="AB43" s="260">
        <f t="shared" ca="1" si="4"/>
        <v>44144</v>
      </c>
      <c r="AC43" s="260"/>
      <c r="AD43" s="260"/>
      <c r="AE43" s="258"/>
      <c r="AF43" s="258"/>
      <c r="AG43" s="258"/>
      <c r="AH43" s="258"/>
      <c r="AI43" s="258"/>
      <c r="AJ43" s="258"/>
    </row>
    <row r="44" spans="1:36" ht="26.4" x14ac:dyDescent="0.3">
      <c r="A44" s="110" t="s">
        <v>41</v>
      </c>
      <c r="B44" s="99" t="s">
        <v>450</v>
      </c>
      <c r="C44" s="24"/>
      <c r="D44" s="24"/>
      <c r="E44" s="1002" t="s">
        <v>77</v>
      </c>
      <c r="F44" s="1002"/>
      <c r="G44" s="24"/>
      <c r="H44" s="109">
        <f>IF(C44&lt;&gt;"",'CBL Score Standard'!$D100,IF(D44&lt;&gt;"",SUM('CBL Score Standard'!$D100:$E100),IF(E44&lt;&gt;"",SUM('CBL Score Standard'!$D100:$F100),IF(F44&lt;&gt;"",SUM('CBL Score Standard'!$D100:$G100),IF(G44&lt;&gt;"",SUM('CBL Score Standard'!$D100:$H100,0))))))</f>
        <v>0.16709956709956711</v>
      </c>
      <c r="K44" s="338"/>
      <c r="L44" s="338"/>
      <c r="M44" s="104" t="s">
        <v>7</v>
      </c>
      <c r="N44" s="36" t="s">
        <v>55</v>
      </c>
      <c r="O44" s="87" t="s">
        <v>185</v>
      </c>
      <c r="P44" s="149" t="s">
        <v>145</v>
      </c>
      <c r="Q44" s="254" t="s">
        <v>220</v>
      </c>
      <c r="R44" s="254" t="s">
        <v>270</v>
      </c>
      <c r="S44" s="166" t="s">
        <v>275</v>
      </c>
      <c r="T44" s="561" t="s">
        <v>72</v>
      </c>
      <c r="U44" s="563">
        <v>43753</v>
      </c>
      <c r="V44" s="565" t="s">
        <v>374</v>
      </c>
      <c r="W44" s="83" t="s">
        <v>377</v>
      </c>
      <c r="X44" s="83" t="s">
        <v>380</v>
      </c>
      <c r="Y44" s="49" t="s">
        <v>186</v>
      </c>
      <c r="Z44" s="259">
        <f t="shared" ca="1" si="3"/>
        <v>1</v>
      </c>
      <c r="AA44" s="260">
        <v>43753</v>
      </c>
      <c r="AB44" s="260">
        <f t="shared" ca="1" si="4"/>
        <v>44144</v>
      </c>
      <c r="AC44" s="260"/>
      <c r="AD44" s="260"/>
      <c r="AE44" s="258"/>
      <c r="AF44" s="258"/>
      <c r="AG44" s="258"/>
      <c r="AH44" s="258"/>
      <c r="AI44" s="258"/>
      <c r="AJ44" s="258"/>
    </row>
    <row r="45" spans="1:36" ht="27.6" x14ac:dyDescent="0.3">
      <c r="A45" s="110" t="s">
        <v>41</v>
      </c>
      <c r="B45" s="99" t="s">
        <v>178</v>
      </c>
      <c r="C45" s="1006"/>
      <c r="D45" s="24"/>
      <c r="E45" s="1002" t="s">
        <v>77</v>
      </c>
      <c r="F45" s="1002"/>
      <c r="G45" s="24"/>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254" t="s">
        <v>657</v>
      </c>
      <c r="S45" s="166" t="s">
        <v>275</v>
      </c>
      <c r="T45" s="562" t="s">
        <v>72</v>
      </c>
      <c r="U45" s="560"/>
      <c r="V45" s="560" t="s">
        <v>374</v>
      </c>
      <c r="W45" s="83" t="s">
        <v>377</v>
      </c>
      <c r="X45" s="83" t="s">
        <v>380</v>
      </c>
      <c r="Y45" s="49" t="s">
        <v>186</v>
      </c>
      <c r="Z45" s="259">
        <f t="shared" ca="1" si="3"/>
        <v>1.3333333333333333</v>
      </c>
      <c r="AA45" s="260">
        <v>43637</v>
      </c>
      <c r="AB45" s="260">
        <f t="shared" ca="1" si="4"/>
        <v>44144</v>
      </c>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166" t="s">
        <v>275</v>
      </c>
      <c r="T46" s="561" t="s">
        <v>72</v>
      </c>
      <c r="U46" s="563">
        <v>43754</v>
      </c>
      <c r="V46" s="565" t="s">
        <v>374</v>
      </c>
      <c r="W46" s="83"/>
      <c r="X46" s="83"/>
      <c r="Y46" s="46" t="s">
        <v>222</v>
      </c>
      <c r="Z46" s="259">
        <f t="shared" ca="1" si="3"/>
        <v>1</v>
      </c>
      <c r="AA46" s="260">
        <v>43754</v>
      </c>
      <c r="AB46" s="260">
        <f t="shared" ca="1" si="4"/>
        <v>44144</v>
      </c>
      <c r="AC46" s="260"/>
      <c r="AD46" s="260"/>
      <c r="AE46" s="258"/>
      <c r="AF46" s="258"/>
      <c r="AG46" s="258"/>
      <c r="AH46" s="258"/>
      <c r="AI46" s="258"/>
      <c r="AJ46" s="258"/>
    </row>
    <row r="47" spans="1:36" ht="27.6" x14ac:dyDescent="0.3">
      <c r="A47" s="110" t="s">
        <v>144</v>
      </c>
      <c r="B47" s="99" t="s">
        <v>372</v>
      </c>
      <c r="C47" s="24"/>
      <c r="D47" s="24"/>
      <c r="E47" s="1002" t="s">
        <v>77</v>
      </c>
      <c r="F47" s="1002"/>
      <c r="G47" s="24"/>
      <c r="H47" s="109">
        <f>IF(C47&lt;&gt;"",'CBL Score Standard'!$D103,IF(D47&lt;&gt;"",SUM('CBL Score Standard'!$D103:$E103),IF(E47&lt;&gt;"",SUM('CBL Score Standard'!$D103:$F103),IF(F47&lt;&gt;"",SUM('CBL Score Standard'!$D103:$G103),IF(G47&lt;&gt;"",SUM('CBL Score Standard'!$D103:$H103,0))))))</f>
        <v>0.16709956709956711</v>
      </c>
      <c r="K47" s="338"/>
      <c r="L47" s="338"/>
      <c r="M47" s="104" t="s">
        <v>7</v>
      </c>
      <c r="N47" s="36" t="s">
        <v>53</v>
      </c>
      <c r="O47" s="87" t="s">
        <v>223</v>
      </c>
      <c r="P47" s="153">
        <v>43621</v>
      </c>
      <c r="Q47" s="154" t="s">
        <v>224</v>
      </c>
      <c r="R47" s="155" t="s">
        <v>225</v>
      </c>
      <c r="S47" s="70" t="s">
        <v>275</v>
      </c>
      <c r="T47" s="562"/>
      <c r="U47" s="560"/>
      <c r="V47" s="560" t="s">
        <v>374</v>
      </c>
      <c r="W47" s="83"/>
      <c r="X47" s="83" t="s">
        <v>377</v>
      </c>
      <c r="Y47" s="55"/>
      <c r="Z47" s="259">
        <f t="shared" si="3"/>
        <v>1</v>
      </c>
      <c r="AA47" s="260">
        <v>43466</v>
      </c>
      <c r="AB47" s="260">
        <v>43831</v>
      </c>
      <c r="AC47" s="260"/>
      <c r="AD47" s="260"/>
      <c r="AE47" s="258"/>
      <c r="AF47" s="258"/>
      <c r="AG47" s="258"/>
      <c r="AH47" s="258"/>
      <c r="AI47" s="258"/>
      <c r="AJ47" s="258"/>
    </row>
    <row r="48" spans="1:36" ht="39.6" x14ac:dyDescent="0.3">
      <c r="A48" s="110" t="s">
        <v>144</v>
      </c>
      <c r="B48" s="99" t="s">
        <v>373</v>
      </c>
      <c r="C48" s="24"/>
      <c r="D48" s="24"/>
      <c r="E48" s="1002" t="s">
        <v>77</v>
      </c>
      <c r="F48" s="1002"/>
      <c r="G48" s="24"/>
      <c r="H48" s="109">
        <f>IF(C48&lt;&gt;"",'CBL Score Standard'!$D104,IF(D48&lt;&gt;"",SUM('CBL Score Standard'!$D104:$E104),IF(E48&lt;&gt;"",SUM('CBL Score Standard'!$D104:$F104),IF(F48&lt;&gt;"",SUM('CBL Score Standard'!$D104:$G104),IF(G48&lt;&gt;"",SUM('CBL Score Standard'!$D104:$H104,0))))))</f>
        <v>0.16709956709956711</v>
      </c>
      <c r="K48" s="338"/>
      <c r="L48" s="338"/>
      <c r="M48" s="104" t="s">
        <v>7</v>
      </c>
      <c r="N48" s="36" t="s">
        <v>53</v>
      </c>
      <c r="O48" s="87" t="s">
        <v>226</v>
      </c>
      <c r="P48" s="153">
        <v>43602</v>
      </c>
      <c r="Q48" s="154" t="s">
        <v>227</v>
      </c>
      <c r="R48" s="155" t="s">
        <v>228</v>
      </c>
      <c r="S48" s="166" t="s">
        <v>275</v>
      </c>
      <c r="T48" s="561" t="s">
        <v>72</v>
      </c>
      <c r="U48" s="563">
        <v>43761</v>
      </c>
      <c r="V48" s="565" t="s">
        <v>374</v>
      </c>
      <c r="W48" s="83"/>
      <c r="X48" s="83"/>
      <c r="Y48" s="55"/>
      <c r="Z48" s="259">
        <f t="shared" si="3"/>
        <v>0</v>
      </c>
      <c r="AA48" s="260">
        <v>43761</v>
      </c>
      <c r="AB48" s="260">
        <v>43761</v>
      </c>
      <c r="AC48" s="260"/>
      <c r="AD48" s="260"/>
      <c r="AE48" s="258"/>
      <c r="AF48" s="258"/>
      <c r="AG48" s="258"/>
      <c r="AH48" s="258"/>
      <c r="AI48" s="258"/>
      <c r="AJ48" s="258"/>
    </row>
    <row r="49" spans="1:36" ht="27.6" x14ac:dyDescent="0.3">
      <c r="A49" s="110" t="s">
        <v>144</v>
      </c>
      <c r="B49" s="99" t="s">
        <v>452</v>
      </c>
      <c r="C49" s="24"/>
      <c r="D49" s="24"/>
      <c r="E49" s="1002" t="s">
        <v>77</v>
      </c>
      <c r="F49" s="1002"/>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9" t="s">
        <v>684</v>
      </c>
      <c r="P49" s="153">
        <v>43623</v>
      </c>
      <c r="Q49" s="154" t="s">
        <v>153</v>
      </c>
      <c r="R49" s="155" t="s">
        <v>156</v>
      </c>
      <c r="S49" s="166" t="s">
        <v>275</v>
      </c>
      <c r="T49" s="561" t="s">
        <v>72</v>
      </c>
      <c r="U49" s="563">
        <v>43754</v>
      </c>
      <c r="V49" s="565" t="s">
        <v>374</v>
      </c>
      <c r="W49" s="83"/>
      <c r="X49" s="83"/>
      <c r="Y49" s="55"/>
      <c r="Z49" s="259">
        <f t="shared" ca="1" si="3"/>
        <v>1</v>
      </c>
      <c r="AA49" s="260">
        <v>43754</v>
      </c>
      <c r="AB49" s="260">
        <f ca="1">TODAY()</f>
        <v>44144</v>
      </c>
      <c r="AC49" s="260"/>
      <c r="AD49" s="260"/>
      <c r="AE49" s="258"/>
      <c r="AF49" s="258"/>
      <c r="AG49" s="258"/>
      <c r="AH49" s="258"/>
      <c r="AI49" s="258"/>
      <c r="AJ49" s="258"/>
    </row>
    <row r="50" spans="1:36" ht="27.6" x14ac:dyDescent="0.3">
      <c r="A50" s="110" t="s">
        <v>144</v>
      </c>
      <c r="B50" s="99" t="s">
        <v>517</v>
      </c>
      <c r="C50" s="24"/>
      <c r="D50" s="24"/>
      <c r="E50" s="1002" t="s">
        <v>77</v>
      </c>
      <c r="F50" s="1002"/>
      <c r="G50" s="24"/>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9" t="s">
        <v>683</v>
      </c>
      <c r="P50" s="153">
        <v>43623</v>
      </c>
      <c r="Q50" s="154" t="s">
        <v>153</v>
      </c>
      <c r="R50" s="155" t="s">
        <v>156</v>
      </c>
      <c r="S50" s="166" t="s">
        <v>275</v>
      </c>
      <c r="T50" s="561" t="s">
        <v>72</v>
      </c>
      <c r="U50" s="563">
        <v>44008</v>
      </c>
      <c r="V50" s="565" t="s">
        <v>374</v>
      </c>
      <c r="W50" s="83"/>
      <c r="X50" s="83"/>
      <c r="Y50" s="55"/>
      <c r="Z50" s="259">
        <f t="shared" si="3"/>
        <v>0</v>
      </c>
      <c r="AA50" s="260"/>
      <c r="AB50" s="260"/>
      <c r="AC50" s="260"/>
      <c r="AD50" s="260"/>
      <c r="AE50" s="258"/>
      <c r="AF50" s="258"/>
      <c r="AG50" s="258"/>
      <c r="AH50" s="258"/>
      <c r="AI50" s="258"/>
      <c r="AJ50" s="258"/>
    </row>
    <row r="51" spans="1:36" x14ac:dyDescent="0.3">
      <c r="A51" s="110" t="s">
        <v>144</v>
      </c>
      <c r="B51" s="99" t="s">
        <v>661</v>
      </c>
      <c r="C51" s="24"/>
      <c r="D51" s="24"/>
      <c r="E51" s="1002" t="s">
        <v>77</v>
      </c>
      <c r="F51" s="1002"/>
      <c r="G51" s="24"/>
      <c r="H51" s="109">
        <f>IF(C51&lt;&gt;"",'CBL Score Standard'!$D107,IF(D51&lt;&gt;"",SUM('CBL Score Standard'!$D107:$E107),IF(E51&lt;&gt;"",SUM('CBL Score Standard'!$D107:$F107),IF(F51&lt;&gt;"",SUM('CBL Score Standard'!$D107:$G107),IF(G51&lt;&gt;"",SUM('CBL Score Standard'!$D107:$H107,0))))))</f>
        <v>0.16709956709956711</v>
      </c>
      <c r="K51" s="338"/>
      <c r="L51" s="338"/>
      <c r="M51" s="104" t="s">
        <v>7</v>
      </c>
      <c r="N51" s="36" t="s">
        <v>56</v>
      </c>
      <c r="O51" s="89" t="s">
        <v>67</v>
      </c>
      <c r="P51" s="153"/>
      <c r="Q51" s="154"/>
      <c r="R51" s="155"/>
      <c r="S51" s="157" t="s">
        <v>275</v>
      </c>
      <c r="T51" s="562"/>
      <c r="U51" s="560"/>
      <c r="V51" s="560" t="s">
        <v>719</v>
      </c>
      <c r="W51" s="83"/>
      <c r="X51" s="83"/>
      <c r="Y51" s="83"/>
      <c r="Z51" s="259">
        <f t="shared" si="3"/>
        <v>0</v>
      </c>
      <c r="AA51" s="260"/>
      <c r="AB51" s="260"/>
      <c r="AC51" s="260"/>
      <c r="AD51" s="260"/>
      <c r="AE51" s="258"/>
      <c r="AF51" s="258"/>
      <c r="AG51" s="258"/>
      <c r="AH51" s="258"/>
      <c r="AI51" s="258"/>
      <c r="AJ51" s="258"/>
    </row>
    <row r="52" spans="1:36" x14ac:dyDescent="0.3">
      <c r="A52" s="110" t="s">
        <v>144</v>
      </c>
      <c r="B52" s="99" t="s">
        <v>662</v>
      </c>
      <c r="C52" s="117"/>
      <c r="D52" s="117"/>
      <c r="E52" s="117"/>
      <c r="F52" s="24" t="s">
        <v>77</v>
      </c>
      <c r="G52" s="24"/>
      <c r="H52" s="109">
        <f>IF(C52&lt;&gt;"",'CBL Score Standard'!$D108,IF(D52&lt;&gt;"",SUM('CBL Score Standard'!$D108:$E108),IF(E52&lt;&gt;"",SUM('CBL Score Standard'!$D108:$F108),IF(F52&lt;&gt;"",SUM('CBL Score Standard'!$D108:$G108),IF(G52&lt;&gt;"",SUM('CBL Score Standard'!$D108:$H108,0))))))</f>
        <v>0.18837616284424796</v>
      </c>
      <c r="K52" s="338"/>
      <c r="L52" s="338"/>
      <c r="M52" s="104" t="s">
        <v>7</v>
      </c>
      <c r="N52" s="36" t="s">
        <v>55</v>
      </c>
      <c r="O52" s="89" t="s">
        <v>1</v>
      </c>
      <c r="P52" s="153"/>
      <c r="Q52" s="154"/>
      <c r="R52" s="155"/>
      <c r="S52" s="157" t="s">
        <v>275</v>
      </c>
      <c r="T52" s="562"/>
      <c r="U52" s="563">
        <v>43763</v>
      </c>
      <c r="V52" s="565" t="s">
        <v>374</v>
      </c>
      <c r="W52" s="83"/>
      <c r="X52" s="83"/>
      <c r="Y52" s="83"/>
      <c r="Z52" s="259">
        <f t="shared" si="3"/>
        <v>0</v>
      </c>
      <c r="AA52" s="260">
        <v>43763</v>
      </c>
      <c r="AB52" s="260">
        <v>43763</v>
      </c>
      <c r="AC52" s="260"/>
      <c r="AD52" s="260"/>
      <c r="AE52" s="258"/>
      <c r="AF52" s="258"/>
      <c r="AG52" s="258"/>
      <c r="AH52" s="258"/>
      <c r="AI52" s="258"/>
      <c r="AJ52" s="258"/>
    </row>
    <row r="53" spans="1:36" ht="41.4" x14ac:dyDescent="0.3">
      <c r="A53" s="110" t="s">
        <v>144</v>
      </c>
      <c r="B53" s="99" t="s">
        <v>187</v>
      </c>
      <c r="C53" s="100"/>
      <c r="D53" s="24"/>
      <c r="E53" s="1002" t="s">
        <v>77</v>
      </c>
      <c r="F53" s="1002"/>
      <c r="G53" s="24"/>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55</v>
      </c>
      <c r="O53" s="89" t="s">
        <v>419</v>
      </c>
      <c r="P53" s="152" t="s">
        <v>145</v>
      </c>
      <c r="Q53" s="154" t="s">
        <v>420</v>
      </c>
      <c r="R53" s="155" t="s">
        <v>420</v>
      </c>
      <c r="S53" s="166" t="s">
        <v>275</v>
      </c>
      <c r="T53" s="561" t="s">
        <v>72</v>
      </c>
      <c r="U53" s="563">
        <v>43763</v>
      </c>
      <c r="V53" s="565" t="s">
        <v>374</v>
      </c>
      <c r="W53" s="83"/>
      <c r="X53" s="83"/>
      <c r="Y53" s="55"/>
      <c r="Z53" s="259">
        <f t="shared" ca="1" si="3"/>
        <v>1</v>
      </c>
      <c r="AA53" s="260">
        <v>43763</v>
      </c>
      <c r="AB53" s="260">
        <f ca="1">TODAY()</f>
        <v>44144</v>
      </c>
      <c r="AC53" s="260"/>
      <c r="AD53" s="260"/>
      <c r="AE53" s="258"/>
      <c r="AF53" s="258"/>
      <c r="AG53" s="258"/>
      <c r="AH53" s="258"/>
      <c r="AI53" s="258"/>
      <c r="AJ53" s="258"/>
    </row>
    <row r="54" spans="1:36" ht="26.4" x14ac:dyDescent="0.3">
      <c r="A54" s="110" t="s">
        <v>144</v>
      </c>
      <c r="B54" s="99" t="s">
        <v>188</v>
      </c>
      <c r="C54" s="100"/>
      <c r="D54" s="24"/>
      <c r="E54" s="1002" t="s">
        <v>77</v>
      </c>
      <c r="F54" s="1002"/>
      <c r="G54" s="24"/>
      <c r="H54" s="109">
        <f>IF(C54&lt;&gt;"",'CBL Score Standard'!$D110,IF(D54&lt;&gt;"",SUM('CBL Score Standard'!$D110:$E110),IF(E54&lt;&gt;"",SUM('CBL Score Standard'!$D110:$F110),IF(F54&lt;&gt;"",SUM('CBL Score Standard'!$D110:$G110),IF(G54&lt;&gt;"",SUM('CBL Score Standard'!$D110:$H110,0))))))</f>
        <v>7.6190476190476183E-2</v>
      </c>
      <c r="K54" s="338"/>
      <c r="L54" s="338"/>
      <c r="M54" s="104" t="s">
        <v>7</v>
      </c>
      <c r="N54" s="36" t="s">
        <v>56</v>
      </c>
      <c r="O54" s="89" t="s">
        <v>421</v>
      </c>
      <c r="P54" s="153">
        <v>43669</v>
      </c>
      <c r="Q54" s="154" t="s">
        <v>422</v>
      </c>
      <c r="R54" s="155" t="s">
        <v>423</v>
      </c>
      <c r="S54" s="166" t="s">
        <v>275</v>
      </c>
      <c r="T54" s="561" t="s">
        <v>72</v>
      </c>
      <c r="U54" s="564">
        <v>43669</v>
      </c>
      <c r="V54" s="560" t="s">
        <v>374</v>
      </c>
      <c r="W54" s="83"/>
      <c r="X54" s="83"/>
      <c r="Y54" s="41" t="s">
        <v>230</v>
      </c>
      <c r="Z54" s="259">
        <f t="shared" si="3"/>
        <v>0</v>
      </c>
      <c r="AA54" s="260">
        <v>43669</v>
      </c>
      <c r="AB54" s="260">
        <v>43669</v>
      </c>
      <c r="AC54" s="260"/>
      <c r="AD54" s="260"/>
      <c r="AE54" s="258"/>
      <c r="AF54" s="258"/>
      <c r="AG54" s="258"/>
      <c r="AH54" s="258"/>
      <c r="AI54" s="258"/>
      <c r="AJ54" s="258"/>
    </row>
    <row r="55" spans="1:36" customFormat="1" ht="27.6" x14ac:dyDescent="0.3">
      <c r="A55" s="110" t="s">
        <v>144</v>
      </c>
      <c r="B55" s="99" t="s">
        <v>189</v>
      </c>
      <c r="C55" s="100"/>
      <c r="D55" s="117"/>
      <c r="E55" s="117"/>
      <c r="F55" s="24" t="s">
        <v>77</v>
      </c>
      <c r="G55" s="24"/>
      <c r="H55" s="109">
        <f>IF(C55&lt;&gt;"",'CBL Score Standard'!$D111,IF(D55&lt;&gt;"",SUM('CBL Score Standard'!$D111:$E111),IF(E55&lt;&gt;"",SUM('CBL Score Standard'!$D111:$F111),IF(F55&lt;&gt;"",SUM('CBL Score Standard'!$D111:$G111),IF(G55&lt;&gt;"",SUM('CBL Score Standard'!$D111:$H111,0))))))</f>
        <v>5.9371833839918939E-2</v>
      </c>
      <c r="K55" s="339"/>
      <c r="L55" s="339"/>
      <c r="M55" s="104" t="s">
        <v>7</v>
      </c>
      <c r="N55" s="36" t="s">
        <v>54</v>
      </c>
      <c r="O55" s="89" t="s">
        <v>231</v>
      </c>
      <c r="P55" s="153">
        <v>43610</v>
      </c>
      <c r="Q55" s="152" t="s">
        <v>164</v>
      </c>
      <c r="R55" s="79" t="s">
        <v>165</v>
      </c>
      <c r="S55" s="36" t="s">
        <v>275</v>
      </c>
      <c r="T55" s="560"/>
      <c r="U55" s="560"/>
      <c r="V55" s="560" t="s">
        <v>719</v>
      </c>
      <c r="W55" s="83"/>
      <c r="X55" s="83"/>
      <c r="Y55" s="49" t="s">
        <v>232</v>
      </c>
      <c r="Z55" s="259">
        <f t="shared" si="3"/>
        <v>0</v>
      </c>
      <c r="AA55" s="260"/>
      <c r="AB55" s="260"/>
      <c r="AC55" s="260"/>
      <c r="AD55" s="260"/>
      <c r="AE55" s="258"/>
      <c r="AF55" s="258"/>
      <c r="AG55" s="258"/>
      <c r="AH55" s="258"/>
      <c r="AI55" s="258"/>
      <c r="AJ55" s="258"/>
    </row>
    <row r="56" spans="1:36" customFormat="1" x14ac:dyDescent="0.3">
      <c r="A56" s="110" t="s">
        <v>144</v>
      </c>
      <c r="B56" s="99" t="s">
        <v>190</v>
      </c>
      <c r="C56" s="100"/>
      <c r="D56" s="117"/>
      <c r="E56" s="132"/>
      <c r="F56" s="24" t="s">
        <v>77</v>
      </c>
      <c r="G56" s="24"/>
      <c r="H56" s="109">
        <f>IF(C56&lt;&gt;"",'CBL Score Standard'!$D112,IF(D56&lt;&gt;"",SUM('CBL Score Standard'!$D112:$E112),IF(E56&lt;&gt;"",SUM('CBL Score Standard'!$D112:$F112),IF(F56&lt;&gt;"",SUM('CBL Score Standard'!$D112:$G112),IF(G56&lt;&gt;"",SUM('CBL Score Standard'!$D112:$H112,0))))))</f>
        <v>5.9371833839918939E-2</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1002" t="s">
        <v>77</v>
      </c>
      <c r="F57" s="1002"/>
      <c r="G57" s="24"/>
      <c r="H57" s="10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002" t="s">
        <v>77</v>
      </c>
      <c r="F58" s="1002"/>
      <c r="G58" s="24"/>
      <c r="H58" s="10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002" t="s">
        <v>77</v>
      </c>
      <c r="F59" s="1002"/>
      <c r="G59" s="24"/>
      <c r="H59" s="109">
        <f>IF(C59&lt;&gt;"",'CBL Score Standard'!$D115,IF(D59&lt;&gt;"",SUM('CBL Score Standard'!$D115:$E115),IF(E59&lt;&gt;"",SUM('CBL Score Standard'!$D115:$F115),IF(F59&lt;&gt;"",SUM('CBL Score Standard'!$D115:$G115),IF(G59&lt;&gt;"",SUM('CBL Score Standard'!$D115:$H115,0))))))</f>
        <v>1.4285714285714285E-2</v>
      </c>
      <c r="K59" s="1197"/>
      <c r="L59" s="1197"/>
      <c r="M59" s="1183"/>
      <c r="N59" s="1185"/>
      <c r="O59" s="1185"/>
      <c r="P59" s="148" t="s">
        <v>141</v>
      </c>
      <c r="Q59" s="144"/>
      <c r="R59" s="144"/>
      <c r="S59" s="1210"/>
      <c r="T59" s="1191"/>
      <c r="U59" s="1191"/>
      <c r="V59" s="119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36" t="s">
        <v>275</v>
      </c>
      <c r="T60" s="83"/>
      <c r="U60" s="83"/>
      <c r="V60" s="83" t="str">
        <f t="shared" ref="V60:V67" si="5">IF(AND(W60="Y",X60="Y"),"Passed",IF(T60="M","Passed", ""))</f>
        <v/>
      </c>
      <c r="W60" s="83"/>
      <c r="X60" s="83"/>
      <c r="Y60" s="55"/>
      <c r="Z60" s="259">
        <f t="shared" ref="Z60:Z67" si="6">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36" t="s">
        <v>275</v>
      </c>
      <c r="T61" s="83"/>
      <c r="U61" s="83"/>
      <c r="V61" s="83" t="str">
        <f t="shared" si="5"/>
        <v/>
      </c>
      <c r="W61" s="83"/>
      <c r="X61" s="83"/>
      <c r="Y61" s="55"/>
      <c r="Z61" s="259">
        <f t="shared" si="6"/>
        <v>0</v>
      </c>
      <c r="AA61" s="260"/>
      <c r="AB61" s="260"/>
      <c r="AC61" s="260"/>
      <c r="AD61" s="260"/>
      <c r="AE61" s="258"/>
      <c r="AF61" s="258"/>
      <c r="AG61" s="258"/>
      <c r="AH61" s="258"/>
      <c r="AI61" s="258"/>
      <c r="AJ61" s="258"/>
    </row>
    <row r="62" spans="1:36" x14ac:dyDescent="0.3">
      <c r="A62" s="110" t="s">
        <v>56</v>
      </c>
      <c r="B62" s="99" t="s">
        <v>67</v>
      </c>
      <c r="C62" s="100"/>
      <c r="D62" s="100" t="s">
        <v>77</v>
      </c>
      <c r="E62" s="24"/>
      <c r="F62" s="24"/>
      <c r="G62" s="24"/>
      <c r="H62" s="109">
        <f>IF(C62&lt;&gt;"",'CBL Score Standard'!$D118,IF(D62&lt;&gt;"",SUM('CBL Score Standard'!$D118:$E118),IF(E62&lt;&gt;"",SUM('CBL Score Standard'!$D118:$F118),IF(F62&lt;&gt;"",SUM('CBL Score Standard'!$D118:$G118),IF(G62&lt;&gt;"",SUM('CBL Score Standard'!$D118:$H118,0))))))</f>
        <v>0</v>
      </c>
      <c r="K62" s="1207"/>
      <c r="L62" s="1207"/>
      <c r="M62" s="104" t="s">
        <v>8</v>
      </c>
      <c r="N62" s="36" t="s">
        <v>56</v>
      </c>
      <c r="O62" s="38" t="s">
        <v>237</v>
      </c>
      <c r="P62" s="58"/>
      <c r="Q62" s="56"/>
      <c r="R62" s="59"/>
      <c r="S62" s="36" t="s">
        <v>275</v>
      </c>
      <c r="T62" s="83"/>
      <c r="U62" s="83"/>
      <c r="V62" s="83" t="str">
        <f t="shared" si="5"/>
        <v/>
      </c>
      <c r="W62" s="83"/>
      <c r="X62" s="83"/>
      <c r="Y62" s="55"/>
      <c r="Z62" s="259">
        <f t="shared" si="6"/>
        <v>0</v>
      </c>
      <c r="AA62" s="260"/>
      <c r="AB62" s="260"/>
      <c r="AC62" s="260"/>
      <c r="AD62" s="260"/>
      <c r="AE62" s="258"/>
      <c r="AF62" s="258"/>
      <c r="AG62" s="258"/>
      <c r="AH62" s="258"/>
      <c r="AI62" s="258"/>
      <c r="AJ62" s="258"/>
    </row>
    <row r="63" spans="1:36" ht="15" thickBot="1" x14ac:dyDescent="0.35">
      <c r="A63" s="111" t="s">
        <v>55</v>
      </c>
      <c r="B63" s="99" t="s">
        <v>1</v>
      </c>
      <c r="C63" s="100"/>
      <c r="D63" s="100" t="s">
        <v>77</v>
      </c>
      <c r="E63" s="1002"/>
      <c r="F63" s="1002"/>
      <c r="G63" s="24"/>
      <c r="H63" s="109">
        <f>IF(C63&lt;&gt;"",'CBL Score Standard'!$D119,IF(D63&lt;&gt;"",SUM('CBL Score Standard'!$D119:$E119),IF(E63&lt;&gt;"",SUM('CBL Score Standard'!$D119:$F119),IF(F63&lt;&gt;"",SUM('CBL Score Standard'!$D119:$G119),IF(G63&lt;&gt;"",SUM('CBL Score Standard'!$D119:$H119,0))))))</f>
        <v>0</v>
      </c>
      <c r="K63" s="1207"/>
      <c r="L63" s="1207"/>
      <c r="M63" s="104" t="s">
        <v>8</v>
      </c>
      <c r="N63" s="36" t="s">
        <v>55</v>
      </c>
      <c r="O63" s="38" t="s">
        <v>238</v>
      </c>
      <c r="P63" s="58"/>
      <c r="Q63" s="56"/>
      <c r="R63" s="59"/>
      <c r="S63" s="36" t="s">
        <v>275</v>
      </c>
      <c r="T63" s="83"/>
      <c r="U63" s="83"/>
      <c r="V63" s="83" t="str">
        <f t="shared" si="5"/>
        <v/>
      </c>
      <c r="W63" s="83"/>
      <c r="X63" s="83"/>
      <c r="Y63" s="55"/>
      <c r="Z63" s="259">
        <f t="shared" si="6"/>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3.1340425531914899</v>
      </c>
      <c r="K64" s="1207"/>
      <c r="L64" s="1207"/>
      <c r="M64" s="104" t="s">
        <v>8</v>
      </c>
      <c r="N64" s="57" t="s">
        <v>53</v>
      </c>
      <c r="O64" s="38" t="s">
        <v>239</v>
      </c>
      <c r="P64" s="58"/>
      <c r="Q64" s="56"/>
      <c r="R64" s="59"/>
      <c r="S64" s="36" t="s">
        <v>275</v>
      </c>
      <c r="T64" s="83"/>
      <c r="U64" s="83"/>
      <c r="V64" s="83" t="str">
        <f t="shared" si="5"/>
        <v/>
      </c>
      <c r="W64" s="83"/>
      <c r="X64" s="83"/>
      <c r="Y64" s="55"/>
      <c r="Z64" s="259">
        <f t="shared" si="6"/>
        <v>0</v>
      </c>
      <c r="AA64" s="260"/>
      <c r="AB64" s="260"/>
      <c r="AC64" s="260"/>
      <c r="AD64" s="260"/>
      <c r="AE64" s="258"/>
      <c r="AF64" s="258"/>
      <c r="AG64" s="258"/>
      <c r="AH64" s="258"/>
      <c r="AI64" s="258"/>
      <c r="AJ64" s="258"/>
    </row>
    <row r="65" spans="1:36" ht="28.2" thickBot="1" x14ac:dyDescent="0.35">
      <c r="A65" s="112" t="s">
        <v>83</v>
      </c>
      <c r="B65" s="113"/>
      <c r="C65" s="134">
        <v>1</v>
      </c>
      <c r="D65" s="134">
        <v>1</v>
      </c>
      <c r="E65" s="134">
        <v>0.93548387096774188</v>
      </c>
      <c r="F65" s="134">
        <v>0.78723404255319152</v>
      </c>
      <c r="G65" s="134">
        <v>0</v>
      </c>
      <c r="H65" s="114">
        <v>2</v>
      </c>
      <c r="K65" s="1207"/>
      <c r="L65" s="1207"/>
      <c r="M65" s="104" t="s">
        <v>8</v>
      </c>
      <c r="N65" s="57" t="s">
        <v>59</v>
      </c>
      <c r="O65" s="38" t="s">
        <v>240</v>
      </c>
      <c r="P65" s="58"/>
      <c r="Q65" s="56"/>
      <c r="R65" s="59"/>
      <c r="S65" s="36" t="s">
        <v>275</v>
      </c>
      <c r="T65" s="83"/>
      <c r="U65" s="83"/>
      <c r="V65" s="83" t="str">
        <f t="shared" si="5"/>
        <v/>
      </c>
      <c r="W65" s="83"/>
      <c r="X65" s="83"/>
      <c r="Y65" s="55"/>
      <c r="Z65" s="259">
        <f t="shared" si="6"/>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2</v>
      </c>
      <c r="K66" s="1207"/>
      <c r="L66" s="1207"/>
      <c r="M66" s="104" t="s">
        <v>8</v>
      </c>
      <c r="N66" s="57" t="s">
        <v>55</v>
      </c>
      <c r="O66" s="38" t="s">
        <v>515</v>
      </c>
      <c r="P66" s="58"/>
      <c r="Q66" s="56"/>
      <c r="R66" s="59"/>
      <c r="S66" s="76" t="s">
        <v>275</v>
      </c>
      <c r="T66" s="83"/>
      <c r="U66" s="1134">
        <v>44042.458333333336</v>
      </c>
      <c r="V66" s="83" t="s">
        <v>374</v>
      </c>
      <c r="W66" s="83"/>
      <c r="X66" s="83"/>
      <c r="Y66" s="55"/>
      <c r="Z66" s="259">
        <f t="shared" si="6"/>
        <v>0</v>
      </c>
      <c r="AA66" s="260"/>
      <c r="AB66" s="260"/>
      <c r="AC66" s="260"/>
      <c r="AD66" s="260"/>
      <c r="AE66" s="258"/>
      <c r="AF66" s="258"/>
      <c r="AG66" s="258"/>
      <c r="AH66" s="258"/>
      <c r="AI66" s="258"/>
      <c r="AJ66" s="258"/>
    </row>
    <row r="67" spans="1:36" ht="27.6" x14ac:dyDescent="0.3">
      <c r="C67" s="135"/>
      <c r="D67" s="135"/>
      <c r="E67" s="135"/>
      <c r="F67" s="135"/>
      <c r="G67" s="135"/>
      <c r="K67" s="1208"/>
      <c r="L67" s="1208"/>
      <c r="M67" s="104" t="s">
        <v>8</v>
      </c>
      <c r="N67" s="57" t="s">
        <v>149</v>
      </c>
      <c r="O67" s="38" t="s">
        <v>370</v>
      </c>
      <c r="P67" s="154" t="s">
        <v>145</v>
      </c>
      <c r="Q67" s="152" t="s">
        <v>217</v>
      </c>
      <c r="R67" s="79" t="s">
        <v>241</v>
      </c>
      <c r="S67" s="76" t="s">
        <v>275</v>
      </c>
      <c r="T67" s="83"/>
      <c r="U67" s="83"/>
      <c r="V67" s="83" t="str">
        <f t="shared" si="5"/>
        <v/>
      </c>
      <c r="W67" s="83"/>
      <c r="X67" s="83"/>
      <c r="Y67" s="46" t="s">
        <v>242</v>
      </c>
      <c r="Z67" s="259">
        <f t="shared" si="6"/>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78"/>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19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76"/>
      <c r="T72" s="83"/>
      <c r="U72" s="83"/>
      <c r="V72" s="83" t="str">
        <f>IF(AND(W72="Y",X72="Y"),"Passed",IF(T72="M","Passed", ""))</f>
        <v/>
      </c>
      <c r="W72" s="83"/>
      <c r="X72" s="83"/>
      <c r="Y72" s="63"/>
      <c r="Z72" s="259">
        <f t="shared" ref="Z72:Z75" si="7">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76"/>
      <c r="T73" s="83"/>
      <c r="U73" s="83"/>
      <c r="V73" s="83" t="str">
        <f>IF(AND(W73="Y",X73="Y"),"Passed",IF(T73="M","Passed", ""))</f>
        <v/>
      </c>
      <c r="W73" s="83"/>
      <c r="X73" s="83"/>
      <c r="Y73" s="63"/>
      <c r="Z73" s="259">
        <f t="shared" si="7"/>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76"/>
      <c r="T74" s="83"/>
      <c r="U74" s="83"/>
      <c r="V74" s="83" t="str">
        <f>IF(AND(W74="Y",X74="Y"),"Passed",IF(T74="M","Passed", ""))</f>
        <v/>
      </c>
      <c r="W74" s="83"/>
      <c r="X74" s="83"/>
      <c r="Y74" s="63"/>
      <c r="Z74" s="259">
        <f t="shared" si="7"/>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76"/>
      <c r="T75" s="83"/>
      <c r="U75" s="83"/>
      <c r="V75" s="83" t="str">
        <f>IF(AND(W75="Y",X75="Y"),"Passed",IF(T75="M","Passed", ""))</f>
        <v/>
      </c>
      <c r="W75" s="83"/>
      <c r="X75" s="83"/>
      <c r="Y75" s="63"/>
      <c r="Z75" s="259">
        <f t="shared" si="7"/>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78"/>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78"/>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78"/>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78"/>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A70"/>
  <customSheetViews>
    <customSheetView guid="{3F51B73C-8999-4BDD-B7BB-CFA8C5D5F118}" showGridLines="0" fitToPage="1" showAutoFilter="1" hiddenColumns="1" topLeftCell="C1">
      <selection activeCell="K1" sqref="K1:AN1048576"/>
      <pageMargins left="0.25" right="0" top="0.25" bottom="0.25" header="0.3" footer="0"/>
      <pageSetup scale="33" fitToHeight="0" orientation="landscape" r:id="rId1"/>
      <autoFilter ref="A3:AA70"/>
    </customSheetView>
    <customSheetView guid="{61959E49-C4BC-41CB-B0BE-7EDA73DE356A}" showGridLines="0" fitToPage="1" showAutoFilter="1" hiddenColumns="1" topLeftCell="C40">
      <selection activeCell="V58" sqref="V58"/>
      <pageMargins left="0.25" right="0" top="0.25" bottom="0.25" header="0.3" footer="0"/>
      <pageSetup scale="33" fitToHeight="0" orientation="landscape" r:id="rId2"/>
      <autoFilter ref="A3:AB70"/>
    </customSheetView>
    <customSheetView guid="{9F775BAE-2403-40FE-95E3-B0411D9A7170}" showGridLines="0" fitToPage="1" showAutoFilter="1" hiddenColumns="1" topLeftCell="A40">
      <selection activeCell="C8" sqref="C8:G67"/>
      <pageMargins left="0.25" right="0" top="0.25" bottom="0.25" header="0.3" footer="0"/>
      <pageSetup scale="33" fitToHeight="0" orientation="landscape" r:id="rId3"/>
      <autoFilter ref="A3:AB70"/>
    </customSheetView>
    <customSheetView guid="{B9E7682A-072E-4CF9-AE10-B3ED27CB27F8}" showGridLines="0" fitToPage="1" showAutoFilter="1" hiddenColumns="1" topLeftCell="E1">
      <selection activeCell="U15" sqref="U15:V15"/>
      <pageMargins left="0.25" right="0" top="0.25" bottom="0.25" header="0.3" footer="0"/>
      <pageSetup scale="33" fitToHeight="0" orientation="landscape" r:id="rId4"/>
      <autoFilter ref="A3:AB70"/>
    </customSheetView>
    <customSheetView guid="{040B64FF-F135-4C7F-9498-A8399C10673D}" showGridLines="0" fitToPage="1" showAutoFilter="1" hiddenColumns="1" topLeftCell="C1">
      <selection activeCell="K1" sqref="K1:AN1048576"/>
      <pageMargins left="0.25" right="0" top="0.25" bottom="0.25" header="0.3" footer="0"/>
      <pageSetup scale="33" fitToHeight="0" orientation="landscape" r:id="rId5"/>
      <autoFilter ref="A3:AA70"/>
    </customSheetView>
    <customSheetView guid="{6D9FC8F7-6352-4BF1-890A-27BF36FADC03}" showGridLines="0" fitToPage="1" showAutoFilter="1" hiddenColumns="1" topLeftCell="C1">
      <selection activeCell="K1" sqref="K1:AN1048576"/>
      <pageMargins left="0.25" right="0" top="0.25" bottom="0.25" header="0.3" footer="0"/>
      <pageSetup scale="33" fitToHeight="0" orientation="landscape" r:id="rId6"/>
      <autoFilter ref="A3:AA70"/>
    </customSheetView>
  </customSheetViews>
  <mergeCells count="91">
    <mergeCell ref="AI70:AJ70"/>
    <mergeCell ref="AI38:AJ38"/>
    <mergeCell ref="Z58:Z59"/>
    <mergeCell ref="AA58:AB58"/>
    <mergeCell ref="AC58:AD58"/>
    <mergeCell ref="AE58:AF58"/>
    <mergeCell ref="AG58:AH58"/>
    <mergeCell ref="AI58:AJ58"/>
    <mergeCell ref="Z38:Z39"/>
    <mergeCell ref="AA38:AB38"/>
    <mergeCell ref="AC38:AD38"/>
    <mergeCell ref="AE38:AF38"/>
    <mergeCell ref="AG38:AH38"/>
    <mergeCell ref="AG70:AH70"/>
    <mergeCell ref="AI2:AJ2"/>
    <mergeCell ref="Z17:Z18"/>
    <mergeCell ref="AA17:AB17"/>
    <mergeCell ref="AC17:AD17"/>
    <mergeCell ref="AE17:AF17"/>
    <mergeCell ref="AG17:AH17"/>
    <mergeCell ref="AI17:AJ17"/>
    <mergeCell ref="Z2:Z3"/>
    <mergeCell ref="AA2:AB2"/>
    <mergeCell ref="AC2:AD2"/>
    <mergeCell ref="AE2:AF2"/>
    <mergeCell ref="AG2:AH2"/>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M58:M59"/>
    <mergeCell ref="N58:N59"/>
    <mergeCell ref="O58:O59"/>
    <mergeCell ref="S58:S59"/>
    <mergeCell ref="T58:T59"/>
    <mergeCell ref="U58:U59"/>
    <mergeCell ref="V58:V59"/>
    <mergeCell ref="Y58:Y59"/>
    <mergeCell ref="V17:V18"/>
    <mergeCell ref="Y17:Y18"/>
    <mergeCell ref="K37:Y37"/>
    <mergeCell ref="K38:K39"/>
    <mergeCell ref="L38:L39"/>
    <mergeCell ref="M38:M39"/>
    <mergeCell ref="N38:N39"/>
    <mergeCell ref="O38:O39"/>
    <mergeCell ref="S38:S39"/>
    <mergeCell ref="T38:T39"/>
    <mergeCell ref="U38:U39"/>
    <mergeCell ref="V38:V39"/>
    <mergeCell ref="Y38:Y39"/>
    <mergeCell ref="N17:N18"/>
    <mergeCell ref="O17:O18"/>
    <mergeCell ref="S17:S18"/>
    <mergeCell ref="K1:Y1"/>
    <mergeCell ref="K2:K3"/>
    <mergeCell ref="L2:L3"/>
    <mergeCell ref="M2:M3"/>
    <mergeCell ref="N2:N3"/>
    <mergeCell ref="O2:O3"/>
    <mergeCell ref="S2:S3"/>
    <mergeCell ref="T2:T3"/>
    <mergeCell ref="U2:U3"/>
    <mergeCell ref="V2:V3"/>
    <mergeCell ref="Y2:Y3"/>
    <mergeCell ref="A1:H1"/>
    <mergeCell ref="Z70:Z71"/>
    <mergeCell ref="AA70:AB70"/>
    <mergeCell ref="AC70:AD70"/>
    <mergeCell ref="AE70:AF70"/>
    <mergeCell ref="A64:G64"/>
    <mergeCell ref="A66:G66"/>
    <mergeCell ref="K60:K67"/>
    <mergeCell ref="L60:L67"/>
    <mergeCell ref="Y4:Y5"/>
    <mergeCell ref="K16:Y16"/>
    <mergeCell ref="K17:K18"/>
    <mergeCell ref="L17:L18"/>
    <mergeCell ref="M17:M18"/>
    <mergeCell ref="T17:T18"/>
    <mergeCell ref="U17:U18"/>
  </mergeCells>
  <conditionalFormatting sqref="C7:H7">
    <cfRule type="containsText" dxfId="1194" priority="47" operator="containsText" text="N/A">
      <formula>NOT(ISERROR(SEARCH("N/A",C7)))</formula>
    </cfRule>
    <cfRule type="containsText" dxfId="1193" priority="48" operator="containsText" text="Blank">
      <formula>NOT(ISERROR(SEARCH("Blank",C7)))</formula>
    </cfRule>
    <cfRule type="containsText" dxfId="1192" priority="49" operator="containsText" text="M">
      <formula>NOT(ISERROR(SEARCH("M",C7)))</formula>
    </cfRule>
  </conditionalFormatting>
  <conditionalFormatting sqref="E13">
    <cfRule type="containsText" dxfId="1191" priority="15" operator="containsText" text="N/A">
      <formula>NOT(ISERROR(SEARCH("N/A",E13)))</formula>
    </cfRule>
    <cfRule type="containsText" dxfId="1190" priority="16" operator="containsText" text="O">
      <formula>NOT(ISERROR(SEARCH("O",E13)))</formula>
    </cfRule>
    <cfRule type="containsText" dxfId="1189" priority="17" operator="containsText" text="M">
      <formula>NOT(ISERROR(SEARCH("M",E13)))</formula>
    </cfRule>
  </conditionalFormatting>
  <conditionalFormatting sqref="C46:G46">
    <cfRule type="containsText" dxfId="1188" priority="24" operator="containsText" text="O">
      <formula>NOT(ISERROR(SEARCH("O",C46)))</formula>
    </cfRule>
  </conditionalFormatting>
  <conditionalFormatting sqref="C46:G46">
    <cfRule type="containsText" dxfId="1187" priority="21" operator="containsText" text="N/A">
      <formula>NOT(ISERROR(SEARCH("N/A",C46)))</formula>
    </cfRule>
    <cfRule type="containsText" dxfId="1186" priority="22" operator="containsText" text="Blank">
      <formula>NOT(ISERROR(SEARCH("Blank",C46)))</formula>
    </cfRule>
    <cfRule type="containsText" dxfId="1185" priority="23" operator="containsText" text="M">
      <formula>NOT(ISERROR(SEARCH("M",C46)))</formula>
    </cfRule>
  </conditionalFormatting>
  <conditionalFormatting sqref="E12">
    <cfRule type="containsText" dxfId="1184" priority="18" operator="containsText" text="N/A">
      <formula>NOT(ISERROR(SEARCH("N/A",E12)))</formula>
    </cfRule>
    <cfRule type="containsText" dxfId="1183" priority="19" operator="containsText" text="O">
      <formula>NOT(ISERROR(SEARCH("O",E12)))</formula>
    </cfRule>
    <cfRule type="containsText" dxfId="1182" priority="20" operator="containsText" text="M">
      <formula>NOT(ISERROR(SEARCH("M",E12)))</formula>
    </cfRule>
  </conditionalFormatting>
  <conditionalFormatting sqref="Z4 Z51:Z55 Z40:Z43 Z45:Z49 Z19:Z35">
    <cfRule type="cellIs" dxfId="1181" priority="6" operator="greaterThan">
      <formula>0</formula>
    </cfRule>
  </conditionalFormatting>
  <conditionalFormatting sqref="Z5:Z14">
    <cfRule type="cellIs" dxfId="1180" priority="5" operator="greaterThan">
      <formula>0</formula>
    </cfRule>
  </conditionalFormatting>
  <conditionalFormatting sqref="Z60:Z67">
    <cfRule type="cellIs" dxfId="1179" priority="4" operator="greaterThan">
      <formula>0</formula>
    </cfRule>
  </conditionalFormatting>
  <conditionalFormatting sqref="Z72:Z75">
    <cfRule type="cellIs" dxfId="1178" priority="3" operator="greaterThan">
      <formula>0</formula>
    </cfRule>
  </conditionalFormatting>
  <conditionalFormatting sqref="Z50">
    <cfRule type="cellIs" dxfId="1177" priority="2" operator="greaterThan">
      <formula>0</formula>
    </cfRule>
  </conditionalFormatting>
  <conditionalFormatting sqref="Z44">
    <cfRule type="cellIs" dxfId="1176"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V1:V79">
      <formula1>"Passed, Failed, N/A"</formula1>
    </dataValidation>
    <dataValidation type="list" allowBlank="1" showInputMessage="1" showErrorMessage="1" sqref="W1:W79">
      <formula1>"Y, N"</formula1>
    </dataValidation>
  </dataValidations>
  <hyperlinks>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s>
  <pageMargins left="0.25" right="0" top="0.25" bottom="0.25" header="0.3" footer="0"/>
  <pageSetup scale="33" fitToHeight="0" orientation="landscape" r:id="rId23"/>
  <drawing r:id="rId24"/>
  <legacyDrawing r:id="rId25"/>
  <controls>
    <mc:AlternateContent xmlns:mc="http://schemas.openxmlformats.org/markup-compatibility/2006">
      <mc:Choice Requires="x14">
        <control shapeId="17417" r:id="rId26" name="CommandButton1">
          <controlPr defaultSize="0" autoLine="0" r:id="rId27">
            <anchor moveWithCells="1">
              <from>
                <xdr:col>8</xdr:col>
                <xdr:colOff>175260</xdr:colOff>
                <xdr:row>66</xdr:row>
                <xdr:rowOff>137160</xdr:rowOff>
              </from>
              <to>
                <xdr:col>9</xdr:col>
                <xdr:colOff>464820</xdr:colOff>
                <xdr:row>67</xdr:row>
                <xdr:rowOff>137160</xdr:rowOff>
              </to>
            </anchor>
          </controlPr>
        </control>
      </mc:Choice>
      <mc:Fallback>
        <control shapeId="17417" r:id="rId26" name="CommandButton1"/>
      </mc:Fallback>
    </mc:AlternateContent>
    <mc:AlternateContent xmlns:mc="http://schemas.openxmlformats.org/markup-compatibility/2006">
      <mc:Choice Requires="x14">
        <control shapeId="17418" r:id="rId28" name="CommandButton2">
          <controlPr defaultSize="0" autoLine="0" r:id="rId29">
            <anchor moveWithCells="1">
              <from>
                <xdr:col>8</xdr:col>
                <xdr:colOff>152400</xdr:colOff>
                <xdr:row>70</xdr:row>
                <xdr:rowOff>0</xdr:rowOff>
              </from>
              <to>
                <xdr:col>9</xdr:col>
                <xdr:colOff>472440</xdr:colOff>
                <xdr:row>70</xdr:row>
                <xdr:rowOff>449580</xdr:rowOff>
              </to>
            </anchor>
          </controlPr>
        </control>
      </mc:Choice>
      <mc:Fallback>
        <control shapeId="17418" r:id="rId28" name="CommandButton2"/>
      </mc:Fallback>
    </mc:AlternateContent>
  </controls>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5"/>
    <pageSetUpPr fitToPage="1"/>
  </sheetPr>
  <dimension ref="A1:AN196"/>
  <sheetViews>
    <sheetView showGridLines="0" topLeftCell="A49" zoomScaleNormal="100" workbookViewId="0">
      <selection activeCell="F67" sqref="F67"/>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13" customWidth="1"/>
    <col min="17" max="17" width="18.5546875" customWidth="1"/>
    <col min="18" max="18" width="9.109375" hidden="1" customWidth="1"/>
    <col min="19" max="19" width="14.5546875" customWidth="1"/>
    <col min="20" max="20" width="9.109375" bestFit="1" customWidth="1"/>
    <col min="21" max="21" width="11" bestFit="1" customWidth="1"/>
    <col min="22" max="22" width="10.44140625" bestFit="1" customWidth="1"/>
    <col min="23" max="23" width="12.44140625" customWidth="1"/>
    <col min="24" max="24" width="10.44140625" customWidth="1"/>
    <col min="25" max="25" width="28" customWidth="1"/>
    <col min="26" max="26" width="8.88671875"/>
    <col min="27" max="27" width="13.88671875" customWidth="1"/>
    <col min="28" max="28" width="12" customWidth="1"/>
    <col min="41" max="16384" width="9.109375" style="3"/>
  </cols>
  <sheetData>
    <row r="1" spans="1:36" ht="23.4" x14ac:dyDescent="0.45">
      <c r="A1" s="1188" t="s">
        <v>82</v>
      </c>
      <c r="B1" s="1189"/>
      <c r="C1" s="1189"/>
      <c r="D1" s="1189"/>
      <c r="E1" s="1189"/>
      <c r="F1" s="1189"/>
      <c r="G1" s="1189"/>
      <c r="H1" s="1189"/>
      <c r="K1" s="1193" t="s">
        <v>415</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23.4" customHeight="1" x14ac:dyDescent="0.3">
      <c r="A2" s="98" t="s">
        <v>367</v>
      </c>
      <c r="B2" s="83" t="s">
        <v>276</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191"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43444</v>
      </c>
      <c r="C3" s="125"/>
      <c r="D3" s="3"/>
      <c r="E3" s="3"/>
      <c r="F3" s="3"/>
      <c r="G3" s="3"/>
      <c r="H3" s="3"/>
      <c r="K3" s="1197"/>
      <c r="L3" s="1197"/>
      <c r="M3" s="1183"/>
      <c r="N3" s="1185"/>
      <c r="O3" s="1197"/>
      <c r="P3" s="148" t="s">
        <v>141</v>
      </c>
      <c r="Q3" s="144"/>
      <c r="R3" s="144"/>
      <c r="S3" s="1210"/>
      <c r="T3" s="1191"/>
      <c r="U3" s="1191"/>
      <c r="V3" s="119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1.9178082191780821</v>
      </c>
      <c r="C4" s="3"/>
      <c r="D4" s="3"/>
      <c r="E4" s="3"/>
      <c r="F4" s="3"/>
      <c r="G4" s="3"/>
      <c r="H4" s="3"/>
      <c r="K4" s="337" t="s">
        <v>142</v>
      </c>
      <c r="L4" s="337" t="s">
        <v>143</v>
      </c>
      <c r="M4" s="104" t="s">
        <v>5</v>
      </c>
      <c r="N4" s="93" t="s">
        <v>144</v>
      </c>
      <c r="O4" s="88" t="s">
        <v>372</v>
      </c>
      <c r="P4" s="149" t="s">
        <v>145</v>
      </c>
      <c r="Q4" s="149" t="s">
        <v>146</v>
      </c>
      <c r="R4" s="146" t="s">
        <v>147</v>
      </c>
      <c r="S4" s="76" t="s">
        <v>276</v>
      </c>
      <c r="T4" s="566"/>
      <c r="U4" s="566"/>
      <c r="V4" s="566" t="s">
        <v>374</v>
      </c>
      <c r="W4" s="83" t="s">
        <v>377</v>
      </c>
      <c r="X4" s="83" t="s">
        <v>377</v>
      </c>
      <c r="Y4" s="1227" t="s">
        <v>148</v>
      </c>
      <c r="Z4" s="259">
        <f ca="1">DATEDIF(AA4,AB4,"m")/12+DATEDIF(AC4,AD4,"m")/12+DATEDIF(AE4,AF4,"m")/12+DATEDIF(AG4,AH4,"m")/12+DATEDIF(AI4,AJ4,"m")/12</f>
        <v>1.8333333333333333</v>
      </c>
      <c r="AA4" s="260">
        <v>43445</v>
      </c>
      <c r="AB4" s="260">
        <f ca="1">TODAY()</f>
        <v>44144</v>
      </c>
      <c r="AC4" s="260"/>
      <c r="AD4" s="260"/>
      <c r="AE4" s="258"/>
      <c r="AF4" s="258"/>
      <c r="AG4" s="258"/>
      <c r="AH4" s="258"/>
      <c r="AI4" s="258"/>
      <c r="AJ4" s="258"/>
    </row>
    <row r="5" spans="1:36" ht="12.75" customHeight="1" x14ac:dyDescent="0.3">
      <c r="A5" s="98" t="s">
        <v>387</v>
      </c>
      <c r="B5" s="124">
        <v>6</v>
      </c>
      <c r="C5" s="126"/>
      <c r="D5" s="3"/>
      <c r="E5" s="3"/>
      <c r="F5" s="3"/>
      <c r="G5" s="3"/>
      <c r="H5" s="3"/>
      <c r="K5" s="338"/>
      <c r="L5" s="338"/>
      <c r="M5" s="104" t="s">
        <v>5</v>
      </c>
      <c r="N5" s="93" t="s">
        <v>144</v>
      </c>
      <c r="O5" s="88" t="s">
        <v>373</v>
      </c>
      <c r="P5" s="150"/>
      <c r="Q5" s="151" t="s">
        <v>150</v>
      </c>
      <c r="R5" s="147" t="s">
        <v>151</v>
      </c>
      <c r="S5" s="76" t="s">
        <v>276</v>
      </c>
      <c r="T5" s="566"/>
      <c r="U5" s="566"/>
      <c r="V5" s="566" t="s">
        <v>374</v>
      </c>
      <c r="W5" s="83" t="s">
        <v>377</v>
      </c>
      <c r="X5" s="83" t="s">
        <v>377</v>
      </c>
      <c r="Y5" s="1228"/>
      <c r="Z5" s="259">
        <f t="shared" ref="Z5:Z14" ca="1" si="0">DATEDIF(AA5,AB5,"m")/12+DATEDIF(AC5,AD5,"m")/12+DATEDIF(AE5,AF5,"m")/12+DATEDIF(AG5,AH5,"m")/12+DATEDIF(AI5,AJ5,"m")/12</f>
        <v>1.8333333333333333</v>
      </c>
      <c r="AA5" s="260">
        <v>43445</v>
      </c>
      <c r="AB5" s="260">
        <f t="shared" ref="AB5:AB10" ca="1" si="1">TODAY()</f>
        <v>44144</v>
      </c>
      <c r="AC5" s="260"/>
      <c r="AD5" s="260"/>
      <c r="AE5" s="258"/>
      <c r="AF5" s="258"/>
      <c r="AG5" s="258"/>
      <c r="AH5" s="258"/>
      <c r="AI5" s="258"/>
      <c r="AJ5" s="258"/>
    </row>
    <row r="6" spans="1:36" ht="15" thickBot="1" x14ac:dyDescent="0.35">
      <c r="A6" s="98" t="s">
        <v>388</v>
      </c>
      <c r="B6" s="124">
        <f ca="1">B4+B5</f>
        <v>7.9178082191780819</v>
      </c>
      <c r="C6" s="126"/>
      <c r="K6" s="338"/>
      <c r="L6" s="338"/>
      <c r="M6" s="104" t="s">
        <v>5</v>
      </c>
      <c r="N6" s="38" t="s">
        <v>149</v>
      </c>
      <c r="O6" s="65" t="s">
        <v>149</v>
      </c>
      <c r="P6" s="150"/>
      <c r="Q6" s="152" t="s">
        <v>150</v>
      </c>
      <c r="R6" s="79" t="s">
        <v>151</v>
      </c>
      <c r="S6" s="76" t="s">
        <v>276</v>
      </c>
      <c r="T6" s="566"/>
      <c r="U6" s="566"/>
      <c r="V6" s="566" t="s">
        <v>374</v>
      </c>
      <c r="W6" s="83" t="s">
        <v>377</v>
      </c>
      <c r="X6" s="83" t="s">
        <v>377</v>
      </c>
      <c r="Y6" s="41" t="s">
        <v>152</v>
      </c>
      <c r="Z6" s="259">
        <f t="shared" ca="1" si="0"/>
        <v>1.8333333333333333</v>
      </c>
      <c r="AA6" s="260">
        <v>43446</v>
      </c>
      <c r="AB6" s="260">
        <f t="shared" ca="1" si="1"/>
        <v>44144</v>
      </c>
      <c r="AC6" s="260"/>
      <c r="AD6" s="260"/>
      <c r="AE6" s="258"/>
      <c r="AF6" s="258"/>
      <c r="AG6" s="258"/>
      <c r="AH6" s="258"/>
      <c r="AI6" s="258"/>
      <c r="AJ6" s="258"/>
    </row>
    <row r="7" spans="1:36" ht="55.8"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166" t="s">
        <v>276</v>
      </c>
      <c r="T7" s="567" t="s">
        <v>72</v>
      </c>
      <c r="U7" s="566"/>
      <c r="V7" s="566" t="s">
        <v>374</v>
      </c>
      <c r="W7" s="83" t="s">
        <v>378</v>
      </c>
      <c r="X7" s="83"/>
      <c r="Y7" s="342" t="s">
        <v>248</v>
      </c>
      <c r="Z7" s="259">
        <f t="shared" ca="1" si="0"/>
        <v>1.8333333333333333</v>
      </c>
      <c r="AA7" s="260">
        <v>43446</v>
      </c>
      <c r="AB7" s="260">
        <f t="shared" ca="1" si="1"/>
        <v>44144</v>
      </c>
      <c r="AC7" s="260"/>
      <c r="AD7" s="260"/>
      <c r="AE7" s="258"/>
      <c r="AF7" s="258"/>
      <c r="AG7" s="258"/>
      <c r="AH7" s="258"/>
      <c r="AI7" s="258"/>
      <c r="AJ7" s="258"/>
    </row>
    <row r="8" spans="1:36" ht="27.6" x14ac:dyDescent="0.3">
      <c r="A8" s="107" t="s">
        <v>56</v>
      </c>
      <c r="B8" s="108" t="s">
        <v>182</v>
      </c>
      <c r="C8" s="100"/>
      <c r="D8" s="24"/>
      <c r="E8" s="24" t="s">
        <v>77</v>
      </c>
      <c r="F8" s="24"/>
      <c r="G8" s="24"/>
      <c r="H8" s="109">
        <f>IF(C8&lt;&gt;"",'CBL Score Standard'!$D64,IF(D8&lt;&gt;"",SUM('CBL Score Standard'!$D64:$E64),IF(E8&lt;&gt;"",SUM('CBL Score Standard'!$D64:$F64),IF(F8&lt;&gt;"",SUM('CBL Score Standard'!$D64:$G64),IF(G8&lt;&gt;"",SUM('CBL Score Standard'!$D64:$H64,0))))))</f>
        <v>7.6190476190476183E-2</v>
      </c>
      <c r="K8" s="338"/>
      <c r="L8" s="338"/>
      <c r="M8" s="104" t="s">
        <v>5</v>
      </c>
      <c r="N8" s="127" t="s">
        <v>144</v>
      </c>
      <c r="O8" s="43" t="s">
        <v>517</v>
      </c>
      <c r="P8" s="150"/>
      <c r="Q8" s="152" t="s">
        <v>153</v>
      </c>
      <c r="R8" s="79" t="s">
        <v>156</v>
      </c>
      <c r="S8" s="166" t="s">
        <v>276</v>
      </c>
      <c r="T8" s="567" t="s">
        <v>72</v>
      </c>
      <c r="U8" s="566"/>
      <c r="V8" s="566" t="s">
        <v>374</v>
      </c>
      <c r="W8" s="83" t="s">
        <v>378</v>
      </c>
      <c r="X8" s="83"/>
      <c r="Y8" s="44" t="s">
        <v>157</v>
      </c>
      <c r="Z8" s="259">
        <f t="shared" ca="1" si="0"/>
        <v>1.8333333333333333</v>
      </c>
      <c r="AA8" s="260">
        <v>43447</v>
      </c>
      <c r="AB8" s="260">
        <f t="shared" ca="1" si="1"/>
        <v>44144</v>
      </c>
      <c r="AC8" s="260"/>
      <c r="AD8" s="260"/>
      <c r="AE8" s="258"/>
      <c r="AF8" s="258"/>
      <c r="AG8" s="258"/>
      <c r="AH8" s="258"/>
      <c r="AI8" s="258"/>
      <c r="AJ8" s="258"/>
    </row>
    <row r="9" spans="1:36" ht="27.6" x14ac:dyDescent="0.3">
      <c r="A9" s="110" t="s">
        <v>56</v>
      </c>
      <c r="B9" s="99" t="s">
        <v>427</v>
      </c>
      <c r="C9" s="100"/>
      <c r="D9" s="24"/>
      <c r="E9" s="24" t="s">
        <v>77</v>
      </c>
      <c r="F9" s="24"/>
      <c r="G9" s="24"/>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43" t="s">
        <v>661</v>
      </c>
      <c r="P9" s="150"/>
      <c r="Q9" s="152" t="s">
        <v>155</v>
      </c>
      <c r="R9" s="79" t="s">
        <v>158</v>
      </c>
      <c r="S9" s="166" t="s">
        <v>276</v>
      </c>
      <c r="T9" s="568" t="s">
        <v>72</v>
      </c>
      <c r="U9" s="566"/>
      <c r="V9" s="566" t="s">
        <v>374</v>
      </c>
      <c r="W9" s="83" t="s">
        <v>378</v>
      </c>
      <c r="X9" s="83"/>
      <c r="Y9" s="41" t="s">
        <v>159</v>
      </c>
      <c r="Z9" s="259">
        <f t="shared" si="0"/>
        <v>0</v>
      </c>
      <c r="AA9" s="260"/>
      <c r="AB9" s="260"/>
      <c r="AC9" s="260"/>
      <c r="AD9" s="260"/>
      <c r="AE9" s="258"/>
      <c r="AF9" s="258"/>
      <c r="AG9" s="258"/>
      <c r="AH9" s="258"/>
      <c r="AI9" s="258"/>
      <c r="AJ9" s="258"/>
    </row>
    <row r="10" spans="1:36" x14ac:dyDescent="0.3">
      <c r="A10" s="110" t="s">
        <v>56</v>
      </c>
      <c r="B10" s="99" t="s">
        <v>663</v>
      </c>
      <c r="C10" s="100"/>
      <c r="D10" s="100"/>
      <c r="E10" s="24" t="s">
        <v>77</v>
      </c>
      <c r="F10" s="24"/>
      <c r="G10" s="24"/>
      <c r="H10" s="109">
        <f>IF(C10&lt;&gt;"",'CBL Score Standard'!$D66,IF(D10&lt;&gt;"",SUM('CBL Score Standard'!$D66:$E66),IF(E10&lt;&gt;"",SUM('CBL Score Standard'!$D66:$F66),IF(F10&lt;&gt;"",SUM('CBL Score Standard'!$D66:$G66),IF(G10&lt;&gt;"",SUM('CBL Score Standard'!$D66:$H66,0))))))</f>
        <v>2.8571428571428571E-2</v>
      </c>
      <c r="K10" s="338"/>
      <c r="L10" s="338"/>
      <c r="M10" s="104" t="s">
        <v>5</v>
      </c>
      <c r="N10" s="127" t="s">
        <v>144</v>
      </c>
      <c r="O10" s="43" t="s">
        <v>662</v>
      </c>
      <c r="P10" s="150"/>
      <c r="Q10" s="254" t="s">
        <v>659</v>
      </c>
      <c r="R10" s="254" t="s">
        <v>278</v>
      </c>
      <c r="S10" s="166" t="s">
        <v>276</v>
      </c>
      <c r="T10" s="568"/>
      <c r="U10" s="566"/>
      <c r="V10" s="566" t="s">
        <v>374</v>
      </c>
      <c r="W10" s="83" t="s">
        <v>377</v>
      </c>
      <c r="X10" s="83" t="s">
        <v>377</v>
      </c>
      <c r="Y10" s="46" t="s">
        <v>160</v>
      </c>
      <c r="Z10" s="259">
        <f t="shared" ca="1" si="0"/>
        <v>1.8333333333333333</v>
      </c>
      <c r="AA10" s="260">
        <v>43447</v>
      </c>
      <c r="AB10" s="260">
        <f t="shared" ca="1" si="1"/>
        <v>44144</v>
      </c>
      <c r="AC10" s="260"/>
      <c r="AD10" s="260"/>
      <c r="AE10" s="258"/>
      <c r="AF10" s="258"/>
      <c r="AG10" s="258"/>
      <c r="AH10" s="258"/>
      <c r="AI10" s="258"/>
      <c r="AJ10" s="258"/>
    </row>
    <row r="11" spans="1:36" x14ac:dyDescent="0.3">
      <c r="A11" s="110" t="s">
        <v>56</v>
      </c>
      <c r="B11" s="99" t="s">
        <v>215</v>
      </c>
      <c r="C11" s="100"/>
      <c r="D11" s="100"/>
      <c r="E11" s="24" t="s">
        <v>77</v>
      </c>
      <c r="F11" s="24"/>
      <c r="G11" s="24"/>
      <c r="H11" s="109">
        <f>IF(C11&lt;&gt;"",'CBL Score Standard'!$D67,IF(D11&lt;&gt;"",SUM('CBL Score Standard'!$D67:$E67),IF(E11&lt;&gt;"",SUM('CBL Score Standard'!$D67:$F67),IF(F11&lt;&gt;"",SUM('CBL Score Standard'!$D67:$G67),IF(G11&lt;&gt;"",SUM('CBL Score Standard'!$D67:$H67,0))))))</f>
        <v>2.8571428571428571E-2</v>
      </c>
      <c r="K11" s="338"/>
      <c r="L11" s="338"/>
      <c r="M11" s="104" t="s">
        <v>5</v>
      </c>
      <c r="N11" s="36" t="s">
        <v>31</v>
      </c>
      <c r="O11" s="89" t="s">
        <v>175</v>
      </c>
      <c r="P11" s="150"/>
      <c r="Q11" s="152" t="s">
        <v>383</v>
      </c>
      <c r="R11" s="79" t="s">
        <v>176</v>
      </c>
      <c r="S11" s="166" t="s">
        <v>276</v>
      </c>
      <c r="T11" s="568" t="s">
        <v>72</v>
      </c>
      <c r="U11" s="999">
        <v>44029</v>
      </c>
      <c r="V11" s="566" t="s">
        <v>374</v>
      </c>
      <c r="W11" s="83" t="s">
        <v>378</v>
      </c>
      <c r="X11" s="83"/>
      <c r="Y11" s="44" t="s">
        <v>177</v>
      </c>
      <c r="Z11" s="259">
        <f t="shared" si="0"/>
        <v>0</v>
      </c>
      <c r="AA11" s="260"/>
      <c r="AB11" s="260"/>
      <c r="AC11" s="260"/>
      <c r="AD11" s="260"/>
      <c r="AE11" s="258"/>
      <c r="AF11" s="258"/>
      <c r="AG11" s="258"/>
      <c r="AH11" s="258"/>
      <c r="AI11" s="258"/>
      <c r="AJ11" s="258"/>
    </row>
    <row r="12" spans="1:36" ht="27.6" x14ac:dyDescent="0.3">
      <c r="A12" s="110" t="s">
        <v>63</v>
      </c>
      <c r="B12" s="99" t="s">
        <v>236</v>
      </c>
      <c r="C12" s="100"/>
      <c r="D12" s="100" t="s">
        <v>77</v>
      </c>
      <c r="E12" s="100"/>
      <c r="F12" s="24"/>
      <c r="G12" s="24"/>
      <c r="H12" s="109">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166" t="s">
        <v>276</v>
      </c>
      <c r="T12" s="568" t="s">
        <v>72</v>
      </c>
      <c r="U12" s="566"/>
      <c r="V12" s="566" t="s">
        <v>374</v>
      </c>
      <c r="W12" s="83" t="s">
        <v>378</v>
      </c>
      <c r="X12" s="83"/>
      <c r="Y12" s="41"/>
      <c r="Z12" s="259">
        <f t="shared" si="0"/>
        <v>0</v>
      </c>
      <c r="AA12" s="260"/>
      <c r="AB12" s="260"/>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166" t="s">
        <v>276</v>
      </c>
      <c r="T13" s="568" t="s">
        <v>72</v>
      </c>
      <c r="U13" s="999">
        <v>44063</v>
      </c>
      <c r="V13" s="566" t="s">
        <v>374</v>
      </c>
      <c r="W13" s="83" t="s">
        <v>378</v>
      </c>
      <c r="X13" s="83"/>
      <c r="Y13" s="41" t="s">
        <v>169</v>
      </c>
      <c r="Z13" s="259">
        <f t="shared" si="0"/>
        <v>0</v>
      </c>
      <c r="AA13" s="260"/>
      <c r="AB13" s="260"/>
      <c r="AC13" s="260"/>
      <c r="AD13" s="260"/>
      <c r="AE13" s="258"/>
      <c r="AF13" s="258"/>
      <c r="AG13" s="258"/>
      <c r="AH13" s="258"/>
      <c r="AI13" s="258"/>
      <c r="AJ13" s="258"/>
    </row>
    <row r="14" spans="1:36" ht="27.6" x14ac:dyDescent="0.3">
      <c r="A14" s="110" t="s">
        <v>55</v>
      </c>
      <c r="B14" s="99" t="s">
        <v>694</v>
      </c>
      <c r="C14" s="100"/>
      <c r="D14" s="130"/>
      <c r="E14" s="24" t="s">
        <v>77</v>
      </c>
      <c r="F14" s="24"/>
      <c r="G14" s="24"/>
      <c r="H14" s="109">
        <f>IF(C14&lt;&gt;"",'CBL Score Standard'!$D70,IF(D14&lt;&gt;"",SUM('CBL Score Standard'!$D70:$E70),IF(E14&lt;&gt;"",SUM('CBL Score Standard'!$D70:$F70),IF(F14&lt;&gt;"",SUM('CBL Score Standard'!$D70:$G70),IF(G14&lt;&gt;"",SUM('CBL Score Standard'!$D70:$H70,0))))))</f>
        <v>1.4285714285714285E-2</v>
      </c>
      <c r="K14" s="339"/>
      <c r="L14" s="339"/>
      <c r="M14" s="104" t="s">
        <v>5</v>
      </c>
      <c r="N14" s="36" t="s">
        <v>41</v>
      </c>
      <c r="O14" s="87" t="s">
        <v>450</v>
      </c>
      <c r="P14" s="153">
        <v>43627</v>
      </c>
      <c r="Q14" s="152" t="s">
        <v>381</v>
      </c>
      <c r="R14" s="79" t="s">
        <v>382</v>
      </c>
      <c r="S14" s="166" t="s">
        <v>276</v>
      </c>
      <c r="T14" s="568" t="s">
        <v>72</v>
      </c>
      <c r="U14" s="566"/>
      <c r="V14" s="566" t="s">
        <v>374</v>
      </c>
      <c r="W14" s="83" t="s">
        <v>378</v>
      </c>
      <c r="X14" s="83"/>
      <c r="Y14" s="41"/>
      <c r="Z14" s="259">
        <f t="shared" si="0"/>
        <v>0</v>
      </c>
      <c r="AA14" s="260"/>
      <c r="AB14" s="260"/>
      <c r="AC14" s="260"/>
      <c r="AD14" s="260"/>
      <c r="AE14" s="258"/>
      <c r="AF14" s="258"/>
      <c r="AG14" s="258"/>
      <c r="AH14" s="258"/>
      <c r="AI14" s="258"/>
      <c r="AJ14" s="258"/>
    </row>
    <row r="15" spans="1:36" x14ac:dyDescent="0.3">
      <c r="A15" s="110" t="s">
        <v>55</v>
      </c>
      <c r="B15" s="99" t="s">
        <v>185</v>
      </c>
      <c r="C15" s="100"/>
      <c r="D15" s="129"/>
      <c r="E15" s="24" t="s">
        <v>77</v>
      </c>
      <c r="F15" s="24"/>
      <c r="G15" s="24"/>
      <c r="H15" s="109">
        <f>IF(C15&lt;&gt;"",'CBL Score Standard'!$D71,IF(D15&lt;&gt;"",SUM('CBL Score Standard'!$D71:$E71),IF(E15&lt;&gt;"",SUM('CBL Score Standard'!$D71:$F71),IF(F15&lt;&gt;"",SUM('CBL Score Standard'!$D71:$G71),IF(G15&lt;&gt;"",SUM('CBL Score Standard'!$D71:$H71,0))))))</f>
        <v>2.8571428571428571E-2</v>
      </c>
      <c r="K15" s="48"/>
      <c r="L15" s="48"/>
      <c r="M15" s="3"/>
      <c r="N15" s="94"/>
      <c r="O15" s="48"/>
      <c r="P15" s="48"/>
      <c r="Q15" s="48"/>
      <c r="R15" s="48"/>
      <c r="S15" s="80"/>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00"/>
      <c r="F16" s="100"/>
      <c r="G16" s="100"/>
      <c r="H16" s="109" t="b">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t="s">
        <v>77</v>
      </c>
      <c r="F17" s="100"/>
      <c r="G17" s="100"/>
      <c r="H17" s="109">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c r="F18" s="100"/>
      <c r="G18" s="100"/>
      <c r="H18" s="109" t="b">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ht="27.6"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166" t="s">
        <v>276</v>
      </c>
      <c r="T19" s="570" t="s">
        <v>72</v>
      </c>
      <c r="U19" s="569"/>
      <c r="V19" s="569" t="s">
        <v>374</v>
      </c>
      <c r="W19" s="83" t="s">
        <v>378</v>
      </c>
      <c r="X19" s="83"/>
      <c r="Y19" s="44" t="s">
        <v>174</v>
      </c>
      <c r="Z19" s="259">
        <f t="shared" ref="Z19:Z35" si="2">DATEDIF(AA19,AB19,"m")/12+DATEDIF(AC19,AD19,"m")/12+DATEDIF(AE19,AF19,"m")/12+DATEDIF(AG19,AH19,"m")/12+DATEDIF(AI19,AJ19,"m")/12</f>
        <v>0</v>
      </c>
      <c r="AA19" s="260"/>
      <c r="AB19" s="260"/>
      <c r="AC19" s="260"/>
      <c r="AD19" s="260"/>
      <c r="AE19" s="258"/>
      <c r="AF19" s="258"/>
      <c r="AG19" s="258"/>
      <c r="AH19" s="258"/>
      <c r="AI19" s="258"/>
      <c r="AJ19" s="258"/>
    </row>
    <row r="20" spans="1:36" ht="13.8" customHeight="1" x14ac:dyDescent="0.3">
      <c r="A20" s="110" t="s">
        <v>55</v>
      </c>
      <c r="B20" s="99" t="s">
        <v>202</v>
      </c>
      <c r="C20" s="100"/>
      <c r="D20" s="100"/>
      <c r="E20" s="100"/>
      <c r="F20" s="100"/>
      <c r="G20" s="100"/>
      <c r="H20" s="109" t="b">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166" t="s">
        <v>276</v>
      </c>
      <c r="T20" s="570"/>
      <c r="U20" s="569"/>
      <c r="V20" s="997" t="s">
        <v>374</v>
      </c>
      <c r="W20" s="83" t="s">
        <v>378</v>
      </c>
      <c r="X20" s="83"/>
      <c r="Y20" s="44" t="s">
        <v>181</v>
      </c>
      <c r="Z20" s="259">
        <f t="shared" si="2"/>
        <v>0</v>
      </c>
      <c r="AA20" s="260"/>
      <c r="AB20" s="260"/>
      <c r="AC20" s="260"/>
      <c r="AD20" s="260"/>
      <c r="AE20" s="258"/>
      <c r="AF20" s="258"/>
      <c r="AG20" s="258"/>
      <c r="AH20" s="258"/>
      <c r="AI20" s="258"/>
      <c r="AJ20" s="258"/>
    </row>
    <row r="21" spans="1:36" x14ac:dyDescent="0.3">
      <c r="A21" s="110" t="s">
        <v>55</v>
      </c>
      <c r="B21" s="99" t="s">
        <v>664</v>
      </c>
      <c r="C21" s="100"/>
      <c r="D21" s="130"/>
      <c r="E21" s="24" t="s">
        <v>77</v>
      </c>
      <c r="F21" s="24"/>
      <c r="G21" s="24"/>
      <c r="H21" s="109">
        <f>IF(C21&lt;&gt;"",'CBL Score Standard'!$D77,IF(D21&lt;&gt;"",SUM('CBL Score Standard'!$D77:$E77),IF(E21&lt;&gt;"",SUM('CBL Score Standard'!$D77:$F77),IF(F21&lt;&gt;"",SUM('CBL Score Standard'!$D77:$G77),IF(G21&lt;&gt;"",SUM('CBL Score Standard'!$D77:$H77,0))))))</f>
        <v>2.8571428571428571E-2</v>
      </c>
      <c r="K21" s="338"/>
      <c r="L21" s="338"/>
      <c r="M21" s="104" t="s">
        <v>6</v>
      </c>
      <c r="N21" s="36" t="s">
        <v>56</v>
      </c>
      <c r="O21" s="87" t="s">
        <v>182</v>
      </c>
      <c r="P21" s="153">
        <v>43609</v>
      </c>
      <c r="Q21" s="152" t="s">
        <v>172</v>
      </c>
      <c r="R21" s="79" t="s">
        <v>183</v>
      </c>
      <c r="S21" s="166" t="s">
        <v>276</v>
      </c>
      <c r="T21" s="570" t="s">
        <v>72</v>
      </c>
      <c r="U21" s="569"/>
      <c r="V21" s="997" t="s">
        <v>374</v>
      </c>
      <c r="W21" s="83" t="s">
        <v>378</v>
      </c>
      <c r="X21" s="83"/>
      <c r="Y21" s="46" t="s">
        <v>184</v>
      </c>
      <c r="Z21" s="259">
        <f t="shared" si="2"/>
        <v>0</v>
      </c>
      <c r="AA21" s="260"/>
      <c r="AB21" s="260"/>
      <c r="AC21" s="260"/>
      <c r="AD21" s="260"/>
      <c r="AE21" s="258"/>
      <c r="AF21" s="258"/>
      <c r="AG21" s="258"/>
      <c r="AH21" s="258"/>
      <c r="AI21" s="258"/>
      <c r="AJ21" s="258"/>
    </row>
    <row r="22" spans="1:36" ht="27.6" x14ac:dyDescent="0.3">
      <c r="A22" s="110" t="s">
        <v>55</v>
      </c>
      <c r="B22" s="99" t="s">
        <v>448</v>
      </c>
      <c r="C22" s="100"/>
      <c r="D22" s="100"/>
      <c r="E22" s="1005" t="s">
        <v>77</v>
      </c>
      <c r="F22" s="24"/>
      <c r="G22" s="24"/>
      <c r="H22" s="109">
        <f>IF(C22&lt;&gt;"",'CBL Score Standard'!$D78,IF(D22&lt;&gt;"",SUM('CBL Score Standard'!$D78:$E78),IF(E22&lt;&gt;"",SUM('CBL Score Standard'!$D78:$F78),IF(F22&lt;&gt;"",SUM('CBL Score Standard'!$D78:$G78),IF(G22&lt;&gt;"",SUM('CBL Score Standard'!$D78:$H78,0))))))</f>
        <v>2.8571428571428571E-2</v>
      </c>
      <c r="K22" s="338"/>
      <c r="L22" s="338"/>
      <c r="M22" s="104" t="s">
        <v>6</v>
      </c>
      <c r="N22" s="36" t="s">
        <v>144</v>
      </c>
      <c r="O22" s="87" t="s">
        <v>187</v>
      </c>
      <c r="P22" s="150"/>
      <c r="Q22" s="152" t="s">
        <v>153</v>
      </c>
      <c r="R22" s="79" t="s">
        <v>156</v>
      </c>
      <c r="S22" s="166" t="s">
        <v>276</v>
      </c>
      <c r="T22" s="570" t="s">
        <v>72</v>
      </c>
      <c r="U22" s="999">
        <v>44063</v>
      </c>
      <c r="V22" s="997" t="s">
        <v>374</v>
      </c>
      <c r="W22" s="83" t="s">
        <v>378</v>
      </c>
      <c r="X22" s="83"/>
      <c r="Y22" s="44" t="s">
        <v>157</v>
      </c>
      <c r="Z22" s="259">
        <f t="shared" si="2"/>
        <v>0</v>
      </c>
      <c r="AA22" s="260"/>
      <c r="AB22" s="260"/>
      <c r="AC22" s="260"/>
      <c r="AD22" s="260"/>
      <c r="AE22" s="258"/>
      <c r="AF22" s="258"/>
      <c r="AG22" s="258"/>
      <c r="AH22" s="258"/>
      <c r="AI22" s="258"/>
      <c r="AJ22" s="258"/>
    </row>
    <row r="23" spans="1:36" ht="12.75" customHeight="1" x14ac:dyDescent="0.3">
      <c r="A23" s="110" t="s">
        <v>55</v>
      </c>
      <c r="B23" s="99" t="s">
        <v>665</v>
      </c>
      <c r="C23" s="100"/>
      <c r="D23" s="130"/>
      <c r="E23" s="24" t="s">
        <v>77</v>
      </c>
      <c r="F23" s="24"/>
      <c r="G23" s="24"/>
      <c r="H23" s="109">
        <f>IF(C23&lt;&gt;"",'CBL Score Standard'!$D79,IF(D23&lt;&gt;"",SUM('CBL Score Standard'!$D79:$E79),IF(E23&lt;&gt;"",SUM('CBL Score Standard'!$D79:$F79),IF(F23&lt;&gt;"",SUM('CBL Score Standard'!$D79:$G79),IF(G23&lt;&gt;"",SUM('CBL Score Standard'!$D79:$H79,0))))))</f>
        <v>2.8571428571428571E-2</v>
      </c>
      <c r="K23" s="338"/>
      <c r="L23" s="338"/>
      <c r="M23" s="104" t="s">
        <v>6</v>
      </c>
      <c r="N23" s="36" t="s">
        <v>144</v>
      </c>
      <c r="O23" s="87" t="s">
        <v>188</v>
      </c>
      <c r="P23" s="150"/>
      <c r="Q23" s="152" t="s">
        <v>155</v>
      </c>
      <c r="R23" s="79" t="s">
        <v>158</v>
      </c>
      <c r="S23" s="166" t="s">
        <v>276</v>
      </c>
      <c r="T23" s="570"/>
      <c r="U23" s="569"/>
      <c r="V23" s="997" t="s">
        <v>374</v>
      </c>
      <c r="W23" s="83" t="s">
        <v>378</v>
      </c>
      <c r="X23" s="83"/>
      <c r="Y23" s="41" t="s">
        <v>159</v>
      </c>
      <c r="Z23" s="259">
        <f t="shared" si="2"/>
        <v>0</v>
      </c>
      <c r="AA23" s="260"/>
      <c r="AB23" s="260"/>
      <c r="AC23" s="260"/>
      <c r="AD23" s="260"/>
      <c r="AE23" s="258"/>
      <c r="AF23" s="258"/>
      <c r="AG23" s="258"/>
      <c r="AH23" s="258"/>
      <c r="AI23" s="258"/>
      <c r="AJ23" s="258"/>
    </row>
    <row r="24" spans="1:36" ht="12.75" customHeight="1" x14ac:dyDescent="0.3">
      <c r="A24" s="110" t="s">
        <v>55</v>
      </c>
      <c r="B24" s="99" t="s">
        <v>238</v>
      </c>
      <c r="C24" s="100"/>
      <c r="D24" s="100" t="s">
        <v>77</v>
      </c>
      <c r="E24" s="100"/>
      <c r="F24" s="24"/>
      <c r="G24" s="24"/>
      <c r="H24" s="109">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166" t="s">
        <v>276</v>
      </c>
      <c r="T24" s="570" t="s">
        <v>72</v>
      </c>
      <c r="U24" s="569"/>
      <c r="V24" s="569" t="s">
        <v>374</v>
      </c>
      <c r="W24" s="83" t="s">
        <v>378</v>
      </c>
      <c r="X24" s="83"/>
      <c r="Y24" s="46" t="s">
        <v>160</v>
      </c>
      <c r="Z24" s="259">
        <f t="shared" si="2"/>
        <v>0</v>
      </c>
      <c r="AA24" s="260"/>
      <c r="AB24" s="260"/>
      <c r="AC24" s="260"/>
      <c r="AD24" s="260"/>
      <c r="AE24" s="258"/>
      <c r="AF24" s="258"/>
      <c r="AG24" s="258"/>
      <c r="AH24" s="258"/>
      <c r="AI24" s="258"/>
      <c r="AJ24" s="258"/>
    </row>
    <row r="25" spans="1:36" x14ac:dyDescent="0.3">
      <c r="A25" s="110" t="s">
        <v>55</v>
      </c>
      <c r="B25" s="99" t="s">
        <v>515</v>
      </c>
      <c r="C25" s="100"/>
      <c r="D25" s="100"/>
      <c r="E25" s="100" t="s">
        <v>77</v>
      </c>
      <c r="F25" s="24"/>
      <c r="G25" s="24"/>
      <c r="H25" s="109">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166" t="s">
        <v>276</v>
      </c>
      <c r="T25" s="570"/>
      <c r="U25" s="571">
        <v>43763</v>
      </c>
      <c r="V25" s="572" t="s">
        <v>374</v>
      </c>
      <c r="W25" s="83" t="s">
        <v>378</v>
      </c>
      <c r="X25" s="83"/>
      <c r="Y25" s="46" t="s">
        <v>163</v>
      </c>
      <c r="Z25" s="259">
        <f t="shared" ca="1" si="2"/>
        <v>1</v>
      </c>
      <c r="AA25" s="180">
        <v>43763</v>
      </c>
      <c r="AB25" s="260">
        <f t="shared" ref="AB25" ca="1" si="3">TODAY()</f>
        <v>44144</v>
      </c>
      <c r="AC25" s="260"/>
      <c r="AD25" s="260"/>
      <c r="AE25" s="258"/>
      <c r="AF25" s="258"/>
      <c r="AG25" s="258"/>
      <c r="AH25" s="258"/>
      <c r="AI25" s="258"/>
      <c r="AJ25" s="258"/>
    </row>
    <row r="26" spans="1:36" ht="27.6"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166" t="s">
        <v>276</v>
      </c>
      <c r="T26" s="570"/>
      <c r="U26" s="569"/>
      <c r="V26" s="997" t="s">
        <v>374</v>
      </c>
      <c r="W26" s="83" t="s">
        <v>378</v>
      </c>
      <c r="X26" s="83"/>
      <c r="Y26" s="46" t="s">
        <v>166</v>
      </c>
      <c r="Z26" s="259">
        <f t="shared" si="2"/>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172" t="s">
        <v>276</v>
      </c>
      <c r="T27" s="570"/>
      <c r="U27" s="569"/>
      <c r="V27" s="569" t="s">
        <v>719</v>
      </c>
      <c r="W27" s="83" t="s">
        <v>378</v>
      </c>
      <c r="X27" s="83"/>
      <c r="Y27" s="46" t="s">
        <v>193</v>
      </c>
      <c r="Z27" s="259">
        <f t="shared" si="2"/>
        <v>0</v>
      </c>
      <c r="AA27" s="260"/>
      <c r="AB27" s="260"/>
      <c r="AC27" s="260"/>
      <c r="AD27" s="260"/>
      <c r="AE27" s="258"/>
      <c r="AF27" s="258"/>
      <c r="AG27" s="258"/>
      <c r="AH27" s="258"/>
      <c r="AI27" s="258"/>
      <c r="AJ27" s="258"/>
    </row>
    <row r="28" spans="1:36" ht="41.4" x14ac:dyDescent="0.3">
      <c r="A28" s="110" t="s">
        <v>59</v>
      </c>
      <c r="B28" s="99" t="s">
        <v>684</v>
      </c>
      <c r="C28" s="100"/>
      <c r="D28" s="130"/>
      <c r="E28" s="24" t="s">
        <v>77</v>
      </c>
      <c r="F28" s="24"/>
      <c r="G28" s="24"/>
      <c r="H28" s="109">
        <f>IF(C28&lt;&gt;"",'CBL Score Standard'!$D84,IF(D28&lt;&gt;"",SUM('CBL Score Standard'!$D84:$E84),IF(E28&lt;&gt;"",SUM('CBL Score Standard'!$D84:$F84),IF(F28&lt;&gt;"",SUM('CBL Score Standard'!$D84:$G84),IF(G28&lt;&gt;"",SUM('CBL Score Standard'!$D84:$H84,0))))))</f>
        <v>2.8571428571428571E-2</v>
      </c>
      <c r="K28" s="338"/>
      <c r="L28" s="338"/>
      <c r="M28" s="104" t="s">
        <v>6</v>
      </c>
      <c r="N28" s="36" t="s">
        <v>55</v>
      </c>
      <c r="O28" s="87" t="s">
        <v>194</v>
      </c>
      <c r="P28" s="153">
        <v>43544</v>
      </c>
      <c r="Q28" s="254" t="s">
        <v>649</v>
      </c>
      <c r="R28" s="254" t="s">
        <v>650</v>
      </c>
      <c r="S28" s="76" t="s">
        <v>276</v>
      </c>
      <c r="T28" s="569"/>
      <c r="U28" s="569"/>
      <c r="V28" s="569" t="s">
        <v>374</v>
      </c>
      <c r="W28" s="83" t="s">
        <v>377</v>
      </c>
      <c r="X28" s="83" t="s">
        <v>377</v>
      </c>
      <c r="Y28" s="46" t="s">
        <v>195</v>
      </c>
      <c r="Z28" s="259">
        <f t="shared" ca="1" si="2"/>
        <v>1.8333333333333333</v>
      </c>
      <c r="AA28" s="260">
        <v>43448</v>
      </c>
      <c r="AB28" s="260">
        <f t="shared" ref="AB28" ca="1" si="4">TODAY()</f>
        <v>44144</v>
      </c>
      <c r="AC28" s="260"/>
      <c r="AD28" s="260"/>
      <c r="AE28" s="258"/>
      <c r="AF28" s="258"/>
      <c r="AG28" s="258"/>
      <c r="AH28" s="258"/>
      <c r="AI28" s="258"/>
      <c r="AJ28" s="258"/>
    </row>
    <row r="29" spans="1:36" ht="27.6" x14ac:dyDescent="0.3">
      <c r="A29" s="110" t="s">
        <v>59</v>
      </c>
      <c r="B29" s="99" t="s">
        <v>683</v>
      </c>
      <c r="C29" s="100"/>
      <c r="D29" s="130"/>
      <c r="E29" s="24" t="s">
        <v>77</v>
      </c>
      <c r="F29" s="24"/>
      <c r="G29" s="24"/>
      <c r="H29" s="109">
        <f>IF(C29&lt;&gt;"",'CBL Score Standard'!$D85,IF(D29&lt;&gt;"",SUM('CBL Score Standard'!$D85:$E85),IF(E29&lt;&gt;"",SUM('CBL Score Standard'!$D85:$F85),IF(F29&lt;&gt;"",SUM('CBL Score Standard'!$D85:$G85),IF(G29&lt;&gt;"",SUM('CBL Score Standard'!$D85:$H85,0))))))</f>
        <v>2.8571428571428571E-2</v>
      </c>
      <c r="K29" s="338"/>
      <c r="L29" s="338"/>
      <c r="M29" s="104" t="s">
        <v>6</v>
      </c>
      <c r="N29" s="36" t="s">
        <v>55</v>
      </c>
      <c r="O29" s="87" t="s">
        <v>196</v>
      </c>
      <c r="P29" s="149" t="s">
        <v>145</v>
      </c>
      <c r="Q29" s="254" t="s">
        <v>651</v>
      </c>
      <c r="R29" s="254" t="s">
        <v>652</v>
      </c>
      <c r="S29" s="173" t="s">
        <v>276</v>
      </c>
      <c r="T29" s="569"/>
      <c r="U29" s="569"/>
      <c r="V29" s="569" t="s">
        <v>719</v>
      </c>
      <c r="W29" s="83" t="s">
        <v>378</v>
      </c>
      <c r="X29" s="83"/>
      <c r="Y29" s="46" t="s">
        <v>197</v>
      </c>
      <c r="Z29" s="259">
        <f t="shared" si="2"/>
        <v>0</v>
      </c>
      <c r="AA29" s="260"/>
      <c r="AB29" s="260"/>
      <c r="AC29" s="260"/>
      <c r="AD29" s="260"/>
      <c r="AE29" s="258"/>
      <c r="AF29" s="258"/>
      <c r="AG29" s="258"/>
      <c r="AH29" s="258"/>
      <c r="AI29" s="258"/>
      <c r="AJ29" s="258"/>
    </row>
    <row r="30" spans="1:36" ht="27.6" x14ac:dyDescent="0.3">
      <c r="A30" s="110" t="s">
        <v>149</v>
      </c>
      <c r="B30" s="99" t="s">
        <v>149</v>
      </c>
      <c r="C30" s="24"/>
      <c r="D30" s="24"/>
      <c r="E30" s="24" t="s">
        <v>77</v>
      </c>
      <c r="F30" s="24"/>
      <c r="G30" s="24"/>
      <c r="H30" s="109">
        <f>IF(C30&lt;&gt;"",'CBL Score Standard'!$D86,IF(D30&lt;&gt;"",SUM('CBL Score Standard'!$D86:$E86),IF(E30&lt;&gt;"",SUM('CBL Score Standard'!$D86:$F86),IF(F30&lt;&gt;"",SUM('CBL Score Standard'!$D86:$G86),IF(G30&lt;&gt;"",SUM('CBL Score Standard'!$D86:$H86,0))))))</f>
        <v>0.16709956709956711</v>
      </c>
      <c r="K30" s="338"/>
      <c r="L30" s="338"/>
      <c r="M30" s="104" t="s">
        <v>6</v>
      </c>
      <c r="N30" s="36" t="s">
        <v>55</v>
      </c>
      <c r="O30" s="87" t="s">
        <v>198</v>
      </c>
      <c r="P30" s="151"/>
      <c r="Q30" s="152" t="s">
        <v>199</v>
      </c>
      <c r="R30" s="79" t="s">
        <v>200</v>
      </c>
      <c r="S30" s="173" t="s">
        <v>276</v>
      </c>
      <c r="T30" s="569"/>
      <c r="U30" s="569"/>
      <c r="V30" s="569" t="s">
        <v>719</v>
      </c>
      <c r="W30" s="83" t="s">
        <v>378</v>
      </c>
      <c r="X30" s="83"/>
      <c r="Y30" s="49" t="s">
        <v>201</v>
      </c>
      <c r="Z30" s="259">
        <f t="shared" si="2"/>
        <v>0</v>
      </c>
      <c r="AA30" s="260"/>
      <c r="AB30" s="260"/>
      <c r="AC30" s="260"/>
      <c r="AD30" s="260"/>
      <c r="AE30" s="258"/>
      <c r="AF30" s="258"/>
      <c r="AG30" s="258"/>
      <c r="AH30" s="258"/>
      <c r="AI30" s="258"/>
      <c r="AJ30" s="258"/>
    </row>
    <row r="31" spans="1:36" ht="27.6"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173" t="s">
        <v>276</v>
      </c>
      <c r="T31" s="569"/>
      <c r="U31" s="569"/>
      <c r="V31" s="569" t="s">
        <v>719</v>
      </c>
      <c r="W31" s="83" t="s">
        <v>378</v>
      </c>
      <c r="X31" s="83"/>
      <c r="Y31" s="49" t="s">
        <v>203</v>
      </c>
      <c r="Z31" s="259">
        <f t="shared" si="2"/>
        <v>0</v>
      </c>
      <c r="AA31" s="260"/>
      <c r="AB31" s="260"/>
      <c r="AC31" s="260"/>
      <c r="AD31" s="260"/>
      <c r="AE31" s="258"/>
      <c r="AF31" s="258"/>
      <c r="AG31" s="258"/>
      <c r="AH31" s="258"/>
      <c r="AI31" s="258"/>
      <c r="AJ31" s="258"/>
    </row>
    <row r="32" spans="1:36" ht="41.4" x14ac:dyDescent="0.3">
      <c r="A32" s="110" t="s">
        <v>31</v>
      </c>
      <c r="B32" s="99" t="s">
        <v>660</v>
      </c>
      <c r="C32" s="24"/>
      <c r="D32" s="24"/>
      <c r="E32" s="24" t="s">
        <v>77</v>
      </c>
      <c r="F32" s="24"/>
      <c r="G32" s="24"/>
      <c r="H32" s="109">
        <f>IF(C32&lt;&gt;"",'CBL Score Standard'!$D88,IF(D32&lt;&gt;"",SUM('CBL Score Standard'!$D88:$E88),IF(E32&lt;&gt;"",SUM('CBL Score Standard'!$D88:$F88),IF(F32&lt;&gt;"",SUM('CBL Score Standard'!$D88:$G88),IF(G32&lt;&gt;"",SUM('CBL Score Standard'!$D88:$H88,0))))))</f>
        <v>0.16709956709956711</v>
      </c>
      <c r="K32" s="338"/>
      <c r="L32" s="338"/>
      <c r="M32" s="104" t="s">
        <v>6</v>
      </c>
      <c r="N32" s="36" t="s">
        <v>56</v>
      </c>
      <c r="O32" s="87" t="s">
        <v>427</v>
      </c>
      <c r="P32" s="153">
        <v>43613</v>
      </c>
      <c r="Q32" s="152" t="s">
        <v>167</v>
      </c>
      <c r="R32" s="79" t="s">
        <v>204</v>
      </c>
      <c r="S32" s="173" t="s">
        <v>276</v>
      </c>
      <c r="T32" s="569" t="s">
        <v>72</v>
      </c>
      <c r="U32" s="999">
        <v>44048</v>
      </c>
      <c r="V32" s="569" t="s">
        <v>374</v>
      </c>
      <c r="W32" s="83" t="s">
        <v>378</v>
      </c>
      <c r="X32" s="83"/>
      <c r="Y32" s="46" t="s">
        <v>205</v>
      </c>
      <c r="Z32" s="259">
        <f t="shared" si="2"/>
        <v>0</v>
      </c>
      <c r="AA32" s="260"/>
      <c r="AB32" s="260"/>
      <c r="AC32" s="260"/>
      <c r="AD32" s="260"/>
      <c r="AE32" s="258"/>
      <c r="AF32" s="258"/>
      <c r="AG32" s="258"/>
      <c r="AH32" s="258"/>
      <c r="AI32" s="258"/>
      <c r="AJ32" s="258"/>
    </row>
    <row r="33" spans="1:36" ht="27.6" x14ac:dyDescent="0.3">
      <c r="A33" s="110" t="s">
        <v>31</v>
      </c>
      <c r="B33" s="99" t="s">
        <v>175</v>
      </c>
      <c r="C33" s="100"/>
      <c r="D33" s="24"/>
      <c r="E33" s="24" t="s">
        <v>77</v>
      </c>
      <c r="F33" s="24"/>
      <c r="G33" s="24"/>
      <c r="H33" s="109">
        <f>IF(C33&lt;&gt;"",'CBL Score Standard'!$D89,IF(D33&lt;&gt;"",SUM('CBL Score Standard'!$D89:$E89),IF(E33&lt;&gt;"",SUM('CBL Score Standard'!$D89:$F89),IF(F33&lt;&gt;"",SUM('CBL Score Standard'!$D89:$G89),IF(G33&lt;&gt;"",SUM('CBL Score Standard'!$D89:$H89,0))))))</f>
        <v>0.16709956709956711</v>
      </c>
      <c r="K33" s="338"/>
      <c r="L33" s="338"/>
      <c r="M33" s="104" t="s">
        <v>6</v>
      </c>
      <c r="N33" s="36" t="s">
        <v>0</v>
      </c>
      <c r="O33" s="87" t="s">
        <v>426</v>
      </c>
      <c r="P33" s="152" t="s">
        <v>145</v>
      </c>
      <c r="Q33" s="152" t="s">
        <v>206</v>
      </c>
      <c r="R33" s="79" t="s">
        <v>206</v>
      </c>
      <c r="S33" s="173" t="s">
        <v>276</v>
      </c>
      <c r="T33" s="569" t="s">
        <v>72</v>
      </c>
      <c r="U33" s="569"/>
      <c r="V33" s="569" t="s">
        <v>374</v>
      </c>
      <c r="W33" s="83" t="s">
        <v>377</v>
      </c>
      <c r="X33" s="83"/>
      <c r="Y33" s="41"/>
      <c r="Z33" s="259">
        <f t="shared" si="2"/>
        <v>0</v>
      </c>
      <c r="AA33" s="260"/>
      <c r="AB33" s="260"/>
      <c r="AC33" s="260"/>
      <c r="AD33" s="260"/>
      <c r="AE33" s="258"/>
      <c r="AF33" s="258"/>
      <c r="AG33" s="258"/>
      <c r="AH33" s="258"/>
      <c r="AI33" s="258"/>
      <c r="AJ33" s="258"/>
    </row>
    <row r="34" spans="1:36" ht="13.8" customHeight="1" x14ac:dyDescent="0.3">
      <c r="A34" s="110" t="s">
        <v>46</v>
      </c>
      <c r="B34" s="99" t="s">
        <v>171</v>
      </c>
      <c r="C34" s="100"/>
      <c r="D34" s="24"/>
      <c r="E34" s="24" t="s">
        <v>77</v>
      </c>
      <c r="F34" s="24"/>
      <c r="G34" s="24"/>
      <c r="H34" s="109">
        <f>IF(C34&lt;&gt;"",'CBL Score Standard'!$D90,IF(D34&lt;&gt;"",SUM('CBL Score Standard'!$D90:$E90),IF(E34&lt;&gt;"",SUM('CBL Score Standard'!$D90:$F90),IF(F34&lt;&gt;"",SUM('CBL Score Standard'!$D90:$G90),IF(G34&lt;&gt;"",SUM('CBL Score Standard'!$D90:$H90,0))))))</f>
        <v>7.6190476190476183E-2</v>
      </c>
      <c r="K34" s="338"/>
      <c r="L34" s="338"/>
      <c r="M34" s="104" t="s">
        <v>6</v>
      </c>
      <c r="N34" s="36" t="s">
        <v>53</v>
      </c>
      <c r="O34" s="90" t="s">
        <v>371</v>
      </c>
      <c r="P34" s="152" t="s">
        <v>145</v>
      </c>
      <c r="Q34" s="152" t="s">
        <v>164</v>
      </c>
      <c r="R34" s="79" t="s">
        <v>207</v>
      </c>
      <c r="S34" s="173" t="s">
        <v>276</v>
      </c>
      <c r="T34" s="569"/>
      <c r="U34" s="569"/>
      <c r="V34" s="569" t="s">
        <v>719</v>
      </c>
      <c r="W34" s="83" t="s">
        <v>378</v>
      </c>
      <c r="X34" s="83"/>
      <c r="Y34" s="49" t="s">
        <v>208</v>
      </c>
      <c r="Z34" s="259">
        <f t="shared" si="2"/>
        <v>0</v>
      </c>
      <c r="AA34" s="260"/>
      <c r="AB34" s="260"/>
      <c r="AC34" s="260"/>
      <c r="AD34" s="260"/>
      <c r="AE34" s="258"/>
      <c r="AF34" s="258"/>
      <c r="AG34" s="258"/>
      <c r="AH34" s="258"/>
      <c r="AI34" s="258"/>
      <c r="AJ34" s="258"/>
    </row>
    <row r="35" spans="1:36" ht="13.8" customHeight="1"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173" t="s">
        <v>276</v>
      </c>
      <c r="T35" s="569"/>
      <c r="U35" s="571">
        <v>43756</v>
      </c>
      <c r="V35" s="572" t="s">
        <v>374</v>
      </c>
      <c r="W35" s="83" t="s">
        <v>378</v>
      </c>
      <c r="X35" s="83"/>
      <c r="Y35" s="46"/>
      <c r="Z35" s="259">
        <f t="shared" ca="1" si="2"/>
        <v>1</v>
      </c>
      <c r="AA35" s="180">
        <v>43756</v>
      </c>
      <c r="AB35" s="260">
        <f t="shared" ref="AB35" ca="1" si="5">TODAY()</f>
        <v>44144</v>
      </c>
      <c r="AC35" s="260"/>
      <c r="AD35" s="260"/>
      <c r="AE35" s="258"/>
      <c r="AF35" s="258"/>
      <c r="AG35" s="258"/>
      <c r="AH35" s="258"/>
      <c r="AI35" s="258"/>
      <c r="AJ35" s="258"/>
    </row>
    <row r="36" spans="1:36" x14ac:dyDescent="0.3">
      <c r="A36" s="110" t="s">
        <v>54</v>
      </c>
      <c r="B36" s="99" t="s">
        <v>425</v>
      </c>
      <c r="C36" s="24"/>
      <c r="D36" s="24"/>
      <c r="E36" s="24" t="s">
        <v>77</v>
      </c>
      <c r="F36" s="24"/>
      <c r="G36" s="24"/>
      <c r="H36" s="109">
        <f>IF(C36&lt;&gt;"",'CBL Score Standard'!$D92,IF(D36&lt;&gt;"",SUM('CBL Score Standard'!$D92:$E92),IF(E36&lt;&gt;"",SUM('CBL Score Standard'!$D92:$F92),IF(F36&lt;&gt;"",SUM('CBL Score Standard'!$D92:$G92),IF(G36&lt;&gt;"",SUM('CBL Score Standard'!$D92:$H92,0))))))</f>
        <v>0.16709956709956711</v>
      </c>
      <c r="K36" s="3"/>
      <c r="L36" s="3"/>
      <c r="M36" s="3"/>
      <c r="N36" s="92"/>
      <c r="O36" s="3"/>
      <c r="P36" s="3"/>
      <c r="Q36" s="3"/>
      <c r="R36" s="3"/>
      <c r="S36" s="78"/>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t="s">
        <v>77</v>
      </c>
      <c r="F37" s="24"/>
      <c r="G37" s="24"/>
      <c r="H37" s="10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t="s">
        <v>77</v>
      </c>
      <c r="E38" s="24"/>
      <c r="F38" s="24"/>
      <c r="G38" s="24"/>
      <c r="H38" s="109">
        <f>IF(C38&lt;&gt;"",'CBL Score Standard'!$D94,IF(D38&lt;&gt;"",SUM('CBL Score Standard'!$D94:$E94),IF(E38&lt;&gt;"",SUM('CBL Score Standard'!$D94:$F94),IF(F38&lt;&gt;"",SUM('CBL Score Standard'!$D94:$G94),IF(G38&lt;&gt;"",SUM('CBL Score Standard'!$D94:$H94,0))))))</f>
        <v>0</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17"/>
      <c r="F39" s="24"/>
      <c r="G39" s="24"/>
      <c r="H39" s="109" t="b">
        <f>IF(C39&lt;&gt;"",'CBL Score Standard'!$D95,IF(D39&lt;&gt;"",SUM('CBL Score Standard'!$D95:$E95),IF(E39&lt;&gt;"",SUM('CBL Score Standard'!$D95:$F95),IF(F39&lt;&gt;"",SUM('CBL Score Standard'!$D95:$G95),IF(G39&lt;&gt;"",SUM('CBL Score Standard'!$D95:$H95,0))))))</f>
        <v>0</v>
      </c>
      <c r="K39" s="1197"/>
      <c r="L39" s="1197"/>
      <c r="M39" s="1183"/>
      <c r="N39" s="1190"/>
      <c r="O39" s="1185"/>
      <c r="P39" s="148" t="s">
        <v>141</v>
      </c>
      <c r="Q39" s="144"/>
      <c r="R39" s="144"/>
      <c r="S39" s="1210"/>
      <c r="T39" s="1191"/>
      <c r="U39" s="1191"/>
      <c r="V39" s="119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ht="27.6" x14ac:dyDescent="0.3">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337" t="s">
        <v>142</v>
      </c>
      <c r="L40" s="337" t="s">
        <v>143</v>
      </c>
      <c r="M40" s="104" t="s">
        <v>7</v>
      </c>
      <c r="N40" s="36" t="s">
        <v>56</v>
      </c>
      <c r="O40" s="87" t="s">
        <v>663</v>
      </c>
      <c r="P40" s="149" t="s">
        <v>145</v>
      </c>
      <c r="Q40" s="152" t="s">
        <v>212</v>
      </c>
      <c r="R40" s="79" t="s">
        <v>213</v>
      </c>
      <c r="S40" s="166" t="s">
        <v>276</v>
      </c>
      <c r="T40" s="575" t="s">
        <v>72</v>
      </c>
      <c r="U40" s="999">
        <v>44029</v>
      </c>
      <c r="V40" s="573" t="s">
        <v>374</v>
      </c>
      <c r="W40" s="83" t="s">
        <v>378</v>
      </c>
      <c r="X40" s="83"/>
      <c r="Y40" s="46" t="s">
        <v>214</v>
      </c>
      <c r="Z40" s="259">
        <f t="shared" ref="Z40:Z55" si="6">DATEDIF(AA40,AB40,"m")/12+DATEDIF(AC40,AD40,"m")/12+DATEDIF(AE40,AF40,"m")/12+DATEDIF(AG40,AH40,"m")/12+DATEDIF(AI40,AJ40,"m")/12</f>
        <v>0</v>
      </c>
      <c r="AA40" s="260"/>
      <c r="AB40" s="260"/>
      <c r="AC40" s="260"/>
      <c r="AD40" s="260"/>
      <c r="AE40" s="258"/>
      <c r="AF40" s="258"/>
      <c r="AG40" s="258"/>
      <c r="AH40" s="258"/>
      <c r="AI40" s="258"/>
      <c r="AJ40" s="258"/>
    </row>
    <row r="41" spans="1:36" ht="13.8" customHeight="1" x14ac:dyDescent="0.3">
      <c r="A41" s="110" t="s">
        <v>53</v>
      </c>
      <c r="B41" s="99" t="s">
        <v>226</v>
      </c>
      <c r="C41" s="100"/>
      <c r="D41" s="130"/>
      <c r="E41" s="117" t="s">
        <v>77</v>
      </c>
      <c r="F41" s="24"/>
      <c r="G41" s="24"/>
      <c r="H41" s="109">
        <f>IF(C41&lt;&gt;"",'CBL Score Standard'!$D97,IF(D41&lt;&gt;"",SUM('CBL Score Standard'!$D97:$E97),IF(E41&lt;&gt;"",SUM('CBL Score Standard'!$D97:$F97),IF(F41&lt;&gt;"",SUM('CBL Score Standard'!$D97:$G97),IF(G41&lt;&gt;"",SUM('CBL Score Standard'!$D97:$H97,0))))))</f>
        <v>1.4285714285714285E-2</v>
      </c>
      <c r="K41" s="338"/>
      <c r="L41" s="338"/>
      <c r="M41" s="104" t="s">
        <v>7</v>
      </c>
      <c r="N41" s="36" t="s">
        <v>56</v>
      </c>
      <c r="O41" s="87" t="s">
        <v>215</v>
      </c>
      <c r="P41" s="150"/>
      <c r="Q41" s="152" t="s">
        <v>164</v>
      </c>
      <c r="R41" s="79" t="s">
        <v>207</v>
      </c>
      <c r="S41" s="166" t="s">
        <v>276</v>
      </c>
      <c r="T41" s="575" t="s">
        <v>72</v>
      </c>
      <c r="U41" s="573"/>
      <c r="V41" s="573" t="s">
        <v>374</v>
      </c>
      <c r="W41" s="83" t="s">
        <v>378</v>
      </c>
      <c r="X41" s="83"/>
      <c r="Y41" s="49" t="s">
        <v>216</v>
      </c>
      <c r="Z41" s="259">
        <f t="shared" si="6"/>
        <v>0</v>
      </c>
      <c r="AA41" s="260"/>
      <c r="AB41" s="260"/>
      <c r="AC41" s="260"/>
      <c r="AD41" s="260"/>
      <c r="AE41" s="258"/>
      <c r="AF41" s="258"/>
      <c r="AG41" s="258"/>
      <c r="AH41" s="258"/>
      <c r="AI41" s="258"/>
      <c r="AJ41" s="258"/>
    </row>
    <row r="42" spans="1:36" ht="41.4"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166" t="s">
        <v>276</v>
      </c>
      <c r="T42" s="574" t="s">
        <v>72</v>
      </c>
      <c r="U42" s="576">
        <v>43766</v>
      </c>
      <c r="V42" s="577" t="s">
        <v>374</v>
      </c>
      <c r="W42" s="83" t="s">
        <v>378</v>
      </c>
      <c r="X42" s="83"/>
      <c r="Y42" s="52" t="s">
        <v>249</v>
      </c>
      <c r="Z42" s="259">
        <f t="shared" ca="1" si="6"/>
        <v>1</v>
      </c>
      <c r="AA42" s="180">
        <v>43766</v>
      </c>
      <c r="AB42" s="260">
        <f t="shared" ref="AB42" ca="1" si="7">TODAY()</f>
        <v>44144</v>
      </c>
      <c r="AC42" s="260"/>
      <c r="AD42" s="260"/>
      <c r="AE42" s="258"/>
      <c r="AF42" s="258"/>
      <c r="AG42" s="258"/>
      <c r="AH42" s="258"/>
      <c r="AI42" s="258"/>
      <c r="AJ42" s="258"/>
    </row>
    <row r="43" spans="1:36" ht="55.2" x14ac:dyDescent="0.3">
      <c r="A43" s="110" t="s">
        <v>0</v>
      </c>
      <c r="B43" s="99" t="s">
        <v>426</v>
      </c>
      <c r="C43" s="100"/>
      <c r="D43" s="24"/>
      <c r="E43" s="24" t="s">
        <v>77</v>
      </c>
      <c r="F43" s="24"/>
      <c r="G43" s="24"/>
      <c r="H43" s="109">
        <f>IF(C43&lt;&gt;"",'CBL Score Standard'!$D99,IF(D43&lt;&gt;"",SUM('CBL Score Standard'!$D99:$E99),IF(E43&lt;&gt;"",SUM('CBL Score Standard'!$D99:$F99),IF(F43&lt;&gt;"",SUM('CBL Score Standard'!$D99:$G99),IF(G43&lt;&gt;"",SUM('CBL Score Standard'!$D99:$H99,0))))))</f>
        <v>7.6190476190476183E-2</v>
      </c>
      <c r="K43" s="338"/>
      <c r="L43" s="338"/>
      <c r="M43" s="104" t="s">
        <v>7</v>
      </c>
      <c r="N43" s="36" t="s">
        <v>55</v>
      </c>
      <c r="O43" s="87" t="s">
        <v>448</v>
      </c>
      <c r="P43" s="151"/>
      <c r="Q43" s="254" t="s">
        <v>655</v>
      </c>
      <c r="R43" s="254" t="s">
        <v>656</v>
      </c>
      <c r="S43" s="166" t="s">
        <v>276</v>
      </c>
      <c r="T43" s="575" t="s">
        <v>72</v>
      </c>
      <c r="U43" s="573"/>
      <c r="V43" s="573" t="s">
        <v>374</v>
      </c>
      <c r="W43" s="83" t="s">
        <v>378</v>
      </c>
      <c r="X43" s="83"/>
      <c r="Y43" s="49" t="s">
        <v>219</v>
      </c>
      <c r="Z43" s="259">
        <f t="shared" si="6"/>
        <v>0</v>
      </c>
      <c r="AA43" s="260"/>
      <c r="AB43" s="260"/>
      <c r="AC43" s="260"/>
      <c r="AD43" s="260"/>
      <c r="AE43" s="258"/>
      <c r="AF43" s="258"/>
      <c r="AG43" s="258"/>
      <c r="AH43" s="258"/>
      <c r="AI43" s="258"/>
      <c r="AJ43" s="258"/>
    </row>
    <row r="44" spans="1:36" ht="27.6" x14ac:dyDescent="0.3">
      <c r="A44" s="110" t="s">
        <v>41</v>
      </c>
      <c r="B44" s="99" t="s">
        <v>450</v>
      </c>
      <c r="C44" s="24"/>
      <c r="D44" s="24"/>
      <c r="E44" s="24" t="s">
        <v>77</v>
      </c>
      <c r="F44" s="24"/>
      <c r="G44" s="24"/>
      <c r="H44" s="109">
        <f>IF(C44&lt;&gt;"",'CBL Score Standard'!$D100,IF(D44&lt;&gt;"",SUM('CBL Score Standard'!$D100:$E100),IF(E44&lt;&gt;"",SUM('CBL Score Standard'!$D100:$F100),IF(F44&lt;&gt;"",SUM('CBL Score Standard'!$D100:$G100),IF(G44&lt;&gt;"",SUM('CBL Score Standard'!$D100:$H100,0))))))</f>
        <v>0.16709956709956711</v>
      </c>
      <c r="K44" s="338"/>
      <c r="L44" s="338"/>
      <c r="M44" s="104" t="s">
        <v>7</v>
      </c>
      <c r="N44" s="36" t="s">
        <v>55</v>
      </c>
      <c r="O44" s="87" t="s">
        <v>185</v>
      </c>
      <c r="P44" s="149" t="s">
        <v>145</v>
      </c>
      <c r="Q44" s="254" t="s">
        <v>220</v>
      </c>
      <c r="R44" s="254" t="s">
        <v>270</v>
      </c>
      <c r="S44" s="166" t="s">
        <v>276</v>
      </c>
      <c r="T44" s="574" t="s">
        <v>72</v>
      </c>
      <c r="U44" s="576">
        <v>43753</v>
      </c>
      <c r="V44" s="577" t="s">
        <v>374</v>
      </c>
      <c r="W44" s="83" t="s">
        <v>378</v>
      </c>
      <c r="X44" s="83"/>
      <c r="Y44" s="49" t="s">
        <v>186</v>
      </c>
      <c r="Z44" s="259">
        <f t="shared" ca="1" si="6"/>
        <v>1</v>
      </c>
      <c r="AA44" s="180">
        <v>43753</v>
      </c>
      <c r="AB44" s="260">
        <f t="shared" ref="AB44:AB46" ca="1" si="8">TODAY()</f>
        <v>44144</v>
      </c>
      <c r="AC44" s="260"/>
      <c r="AD44" s="260"/>
      <c r="AE44" s="258"/>
      <c r="AF44" s="258"/>
      <c r="AG44" s="258"/>
      <c r="AH44" s="258"/>
      <c r="AI44" s="258"/>
      <c r="AJ44" s="258"/>
    </row>
    <row r="45" spans="1:36" ht="26.4" customHeight="1" x14ac:dyDescent="0.3">
      <c r="A45" s="110" t="s">
        <v>41</v>
      </c>
      <c r="B45" s="99" t="s">
        <v>178</v>
      </c>
      <c r="C45" s="100"/>
      <c r="D45" s="24"/>
      <c r="E45" s="24" t="s">
        <v>77</v>
      </c>
      <c r="F45" s="24"/>
      <c r="G45" s="24"/>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254" t="s">
        <v>657</v>
      </c>
      <c r="S45" s="166" t="s">
        <v>276</v>
      </c>
      <c r="T45" s="574" t="s">
        <v>72</v>
      </c>
      <c r="U45" s="576">
        <v>43753</v>
      </c>
      <c r="V45" s="577" t="s">
        <v>374</v>
      </c>
      <c r="W45" s="83" t="s">
        <v>377</v>
      </c>
      <c r="X45" s="83" t="s">
        <v>377</v>
      </c>
      <c r="Y45" s="49" t="s">
        <v>186</v>
      </c>
      <c r="Z45" s="259">
        <f t="shared" ca="1" si="6"/>
        <v>1</v>
      </c>
      <c r="AA45" s="180">
        <v>43753</v>
      </c>
      <c r="AB45" s="260">
        <f t="shared" ca="1" si="8"/>
        <v>44144</v>
      </c>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166" t="s">
        <v>276</v>
      </c>
      <c r="T46" s="574" t="s">
        <v>72</v>
      </c>
      <c r="U46" s="576">
        <v>43754</v>
      </c>
      <c r="V46" s="577" t="s">
        <v>374</v>
      </c>
      <c r="W46" s="83" t="s">
        <v>378</v>
      </c>
      <c r="X46" s="83"/>
      <c r="Y46" s="46" t="s">
        <v>222</v>
      </c>
      <c r="Z46" s="259">
        <f t="shared" ca="1" si="6"/>
        <v>1</v>
      </c>
      <c r="AA46" s="180">
        <v>43754</v>
      </c>
      <c r="AB46" s="260">
        <f t="shared" ca="1" si="8"/>
        <v>44144</v>
      </c>
      <c r="AC46" s="260"/>
      <c r="AD46" s="260"/>
      <c r="AE46" s="258"/>
      <c r="AF46" s="258"/>
      <c r="AG46" s="258"/>
      <c r="AH46" s="258"/>
      <c r="AI46" s="258"/>
      <c r="AJ46" s="258"/>
    </row>
    <row r="47" spans="1:36" ht="27.6" x14ac:dyDescent="0.3">
      <c r="A47" s="110" t="s">
        <v>144</v>
      </c>
      <c r="B47" s="99" t="s">
        <v>372</v>
      </c>
      <c r="C47" s="24"/>
      <c r="D47" s="24"/>
      <c r="E47" s="24" t="s">
        <v>77</v>
      </c>
      <c r="F47" s="24"/>
      <c r="G47" s="24"/>
      <c r="H47" s="109">
        <f>IF(C47&lt;&gt;"",'CBL Score Standard'!$D103,IF(D47&lt;&gt;"",SUM('CBL Score Standard'!$D103:$E103),IF(E47&lt;&gt;"",SUM('CBL Score Standard'!$D103:$F103),IF(F47&lt;&gt;"",SUM('CBL Score Standard'!$D103:$G103),IF(G47&lt;&gt;"",SUM('CBL Score Standard'!$D103:$H103,0))))))</f>
        <v>0.16709956709956711</v>
      </c>
      <c r="K47" s="338"/>
      <c r="L47" s="338"/>
      <c r="M47" s="104" t="s">
        <v>7</v>
      </c>
      <c r="N47" s="36" t="s">
        <v>53</v>
      </c>
      <c r="O47" s="87" t="s">
        <v>223</v>
      </c>
      <c r="P47" s="153">
        <v>43621</v>
      </c>
      <c r="Q47" s="154" t="s">
        <v>224</v>
      </c>
      <c r="R47" s="155" t="s">
        <v>225</v>
      </c>
      <c r="S47" s="166" t="s">
        <v>276</v>
      </c>
      <c r="T47" s="575"/>
      <c r="U47" s="573"/>
      <c r="V47" s="573" t="s">
        <v>719</v>
      </c>
      <c r="W47" s="83" t="s">
        <v>378</v>
      </c>
      <c r="X47" s="83"/>
      <c r="Y47" s="55"/>
      <c r="Z47" s="259">
        <f t="shared" si="6"/>
        <v>0</v>
      </c>
      <c r="AA47" s="83"/>
      <c r="AB47" s="260"/>
      <c r="AC47" s="260"/>
      <c r="AD47" s="260"/>
      <c r="AE47" s="258"/>
      <c r="AF47" s="258"/>
      <c r="AG47" s="258"/>
      <c r="AH47" s="258"/>
      <c r="AI47" s="258"/>
      <c r="AJ47" s="258"/>
    </row>
    <row r="48" spans="1:36" ht="39.6" x14ac:dyDescent="0.3">
      <c r="A48" s="110" t="s">
        <v>144</v>
      </c>
      <c r="B48" s="99" t="s">
        <v>373</v>
      </c>
      <c r="C48" s="24"/>
      <c r="D48" s="24"/>
      <c r="E48" s="24" t="s">
        <v>77</v>
      </c>
      <c r="F48" s="24"/>
      <c r="G48" s="24"/>
      <c r="H48" s="109">
        <f>IF(C48&lt;&gt;"",'CBL Score Standard'!$D104,IF(D48&lt;&gt;"",SUM('CBL Score Standard'!$D104:$E104),IF(E48&lt;&gt;"",SUM('CBL Score Standard'!$D104:$F104),IF(F48&lt;&gt;"",SUM('CBL Score Standard'!$D104:$G104),IF(G48&lt;&gt;"",SUM('CBL Score Standard'!$D104:$H104,0))))))</f>
        <v>0.16709956709956711</v>
      </c>
      <c r="K48" s="338"/>
      <c r="L48" s="338"/>
      <c r="M48" s="104" t="s">
        <v>7</v>
      </c>
      <c r="N48" s="36" t="s">
        <v>53</v>
      </c>
      <c r="O48" s="87" t="s">
        <v>226</v>
      </c>
      <c r="P48" s="153">
        <v>43602</v>
      </c>
      <c r="Q48" s="154" t="s">
        <v>227</v>
      </c>
      <c r="R48" s="155" t="s">
        <v>228</v>
      </c>
      <c r="S48" s="166" t="s">
        <v>276</v>
      </c>
      <c r="T48" s="574" t="s">
        <v>72</v>
      </c>
      <c r="U48" s="576">
        <v>43761</v>
      </c>
      <c r="V48" s="577" t="s">
        <v>374</v>
      </c>
      <c r="W48" s="83" t="s">
        <v>378</v>
      </c>
      <c r="X48" s="83"/>
      <c r="Y48" s="55"/>
      <c r="Z48" s="259">
        <f t="shared" si="6"/>
        <v>0</v>
      </c>
      <c r="AA48" s="180">
        <v>43761</v>
      </c>
      <c r="AB48" s="180">
        <v>43761</v>
      </c>
      <c r="AC48" s="260"/>
      <c r="AD48" s="260"/>
      <c r="AE48" s="258"/>
      <c r="AF48" s="258"/>
      <c r="AG48" s="258"/>
      <c r="AH48" s="258"/>
      <c r="AI48" s="258"/>
      <c r="AJ48" s="258"/>
    </row>
    <row r="49" spans="1:36" ht="27.6" x14ac:dyDescent="0.3">
      <c r="A49" s="110" t="s">
        <v>144</v>
      </c>
      <c r="B49" s="99" t="s">
        <v>452</v>
      </c>
      <c r="C49" s="24"/>
      <c r="D49" s="24"/>
      <c r="E49" s="129" t="s">
        <v>77</v>
      </c>
      <c r="F49" s="24"/>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9" t="s">
        <v>684</v>
      </c>
      <c r="P49" s="153">
        <v>43623</v>
      </c>
      <c r="Q49" s="154" t="s">
        <v>153</v>
      </c>
      <c r="R49" s="155" t="s">
        <v>156</v>
      </c>
      <c r="S49" s="166" t="s">
        <v>276</v>
      </c>
      <c r="T49" s="574" t="s">
        <v>72</v>
      </c>
      <c r="U49" s="576">
        <v>43754</v>
      </c>
      <c r="V49" s="577" t="s">
        <v>374</v>
      </c>
      <c r="W49" s="83" t="s">
        <v>378</v>
      </c>
      <c r="X49" s="83"/>
      <c r="Y49" s="55"/>
      <c r="Z49" s="259">
        <f t="shared" ca="1" si="6"/>
        <v>1</v>
      </c>
      <c r="AA49" s="181">
        <v>43754</v>
      </c>
      <c r="AB49" s="260">
        <f t="shared" ref="AB49" ca="1" si="9">TODAY()</f>
        <v>44144</v>
      </c>
      <c r="AC49" s="260"/>
      <c r="AD49" s="260"/>
      <c r="AE49" s="258"/>
      <c r="AF49" s="258"/>
      <c r="AG49" s="258"/>
      <c r="AH49" s="258"/>
      <c r="AI49" s="258"/>
      <c r="AJ49" s="258"/>
    </row>
    <row r="50" spans="1:36" ht="27.6" x14ac:dyDescent="0.3">
      <c r="A50" s="110" t="s">
        <v>144</v>
      </c>
      <c r="B50" s="99" t="s">
        <v>517</v>
      </c>
      <c r="C50" s="24"/>
      <c r="D50" s="24"/>
      <c r="E50" s="129" t="s">
        <v>77</v>
      </c>
      <c r="F50" s="24"/>
      <c r="G50" s="24"/>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9" t="s">
        <v>683</v>
      </c>
      <c r="P50" s="153">
        <v>43623</v>
      </c>
      <c r="Q50" s="154" t="s">
        <v>153</v>
      </c>
      <c r="R50" s="155" t="s">
        <v>156</v>
      </c>
      <c r="S50" s="166" t="s">
        <v>276</v>
      </c>
      <c r="T50" s="574" t="s">
        <v>72</v>
      </c>
      <c r="U50" s="576">
        <v>44008</v>
      </c>
      <c r="V50" s="577" t="s">
        <v>374</v>
      </c>
      <c r="W50" s="83" t="s">
        <v>378</v>
      </c>
      <c r="X50" s="83"/>
      <c r="Y50" s="55"/>
      <c r="Z50" s="259">
        <f t="shared" si="6"/>
        <v>0</v>
      </c>
      <c r="AA50" s="181"/>
      <c r="AB50" s="260"/>
      <c r="AC50" s="260"/>
      <c r="AD50" s="260"/>
      <c r="AE50" s="258"/>
      <c r="AF50" s="258"/>
      <c r="AG50" s="258"/>
      <c r="AH50" s="258"/>
      <c r="AI50" s="258"/>
      <c r="AJ50" s="258"/>
    </row>
    <row r="51" spans="1:36" x14ac:dyDescent="0.3">
      <c r="A51" s="110" t="s">
        <v>144</v>
      </c>
      <c r="B51" s="99" t="s">
        <v>661</v>
      </c>
      <c r="C51" s="24"/>
      <c r="D51" s="24"/>
      <c r="E51" s="129" t="s">
        <v>77</v>
      </c>
      <c r="F51" s="24"/>
      <c r="G51" s="24"/>
      <c r="H51" s="109">
        <f>IF(C51&lt;&gt;"",'CBL Score Standard'!$D107,IF(D51&lt;&gt;"",SUM('CBL Score Standard'!$D107:$E107),IF(E51&lt;&gt;"",SUM('CBL Score Standard'!$D107:$F107),IF(F51&lt;&gt;"",SUM('CBL Score Standard'!$D107:$G107),IF(G51&lt;&gt;"",SUM('CBL Score Standard'!$D107:$H107,0))))))</f>
        <v>0.16709956709956711</v>
      </c>
      <c r="K51" s="338"/>
      <c r="L51" s="338"/>
      <c r="M51" s="104" t="s">
        <v>7</v>
      </c>
      <c r="N51" s="36" t="s">
        <v>56</v>
      </c>
      <c r="O51" s="89" t="s">
        <v>67</v>
      </c>
      <c r="P51" s="153"/>
      <c r="Q51" s="154"/>
      <c r="R51" s="155"/>
      <c r="S51" s="157" t="s">
        <v>276</v>
      </c>
      <c r="T51" s="575"/>
      <c r="U51" s="576">
        <v>43766</v>
      </c>
      <c r="V51" s="577" t="s">
        <v>374</v>
      </c>
      <c r="W51" s="83"/>
      <c r="X51" s="83"/>
      <c r="Y51" s="83"/>
      <c r="Z51" s="259">
        <f t="shared" si="6"/>
        <v>0</v>
      </c>
      <c r="AA51" s="180">
        <v>43766</v>
      </c>
      <c r="AB51" s="180">
        <v>43766</v>
      </c>
      <c r="AC51" s="260"/>
      <c r="AD51" s="260"/>
      <c r="AE51" s="258"/>
      <c r="AF51" s="258"/>
      <c r="AG51" s="258"/>
      <c r="AH51" s="258"/>
      <c r="AI51" s="258"/>
      <c r="AJ51" s="258"/>
    </row>
    <row r="52" spans="1:36" x14ac:dyDescent="0.3">
      <c r="A52" s="110" t="s">
        <v>144</v>
      </c>
      <c r="B52" s="99" t="s">
        <v>662</v>
      </c>
      <c r="C52" s="117"/>
      <c r="D52" s="117"/>
      <c r="E52" s="117" t="s">
        <v>77</v>
      </c>
      <c r="F52" s="24"/>
      <c r="G52" s="24"/>
      <c r="H52" s="109">
        <f>IF(C52&lt;&gt;"",'CBL Score Standard'!$D108,IF(D52&lt;&gt;"",SUM('CBL Score Standard'!$D108:$E108),IF(E52&lt;&gt;"",SUM('CBL Score Standard'!$D108:$F108),IF(F52&lt;&gt;"",SUM('CBL Score Standard'!$D108:$G108),IF(G52&lt;&gt;"",SUM('CBL Score Standard'!$D108:$H108,0))))))</f>
        <v>0.16709956709956711</v>
      </c>
      <c r="K52" s="338"/>
      <c r="L52" s="338"/>
      <c r="M52" s="104" t="s">
        <v>7</v>
      </c>
      <c r="N52" s="36" t="s">
        <v>55</v>
      </c>
      <c r="O52" s="89" t="s">
        <v>1</v>
      </c>
      <c r="P52" s="153"/>
      <c r="Q52" s="154"/>
      <c r="R52" s="155"/>
      <c r="S52" s="157" t="s">
        <v>276</v>
      </c>
      <c r="T52" s="575"/>
      <c r="U52" s="576">
        <v>43763</v>
      </c>
      <c r="V52" s="577" t="s">
        <v>374</v>
      </c>
      <c r="W52" s="83"/>
      <c r="X52" s="83"/>
      <c r="Y52" s="83"/>
      <c r="Z52" s="259">
        <f t="shared" si="6"/>
        <v>0</v>
      </c>
      <c r="AA52" s="180">
        <v>43763</v>
      </c>
      <c r="AB52" s="180">
        <v>43763</v>
      </c>
      <c r="AC52" s="260"/>
      <c r="AD52" s="260"/>
      <c r="AE52" s="258"/>
      <c r="AF52" s="258"/>
      <c r="AG52" s="258"/>
      <c r="AH52" s="258"/>
      <c r="AI52" s="258"/>
      <c r="AJ52" s="258"/>
    </row>
    <row r="53" spans="1:36" ht="41.4" x14ac:dyDescent="0.3">
      <c r="A53" s="110" t="s">
        <v>144</v>
      </c>
      <c r="B53" s="99" t="s">
        <v>187</v>
      </c>
      <c r="C53" s="100"/>
      <c r="D53" s="24"/>
      <c r="E53" s="24" t="s">
        <v>77</v>
      </c>
      <c r="F53" s="24"/>
      <c r="G53" s="24"/>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56</v>
      </c>
      <c r="O53" s="89" t="s">
        <v>419</v>
      </c>
      <c r="P53" s="182">
        <v>43684</v>
      </c>
      <c r="Q53" s="154" t="s">
        <v>420</v>
      </c>
      <c r="R53" s="155" t="s">
        <v>420</v>
      </c>
      <c r="S53" s="166" t="s">
        <v>276</v>
      </c>
      <c r="T53" s="575"/>
      <c r="U53" s="576">
        <v>43684</v>
      </c>
      <c r="V53" s="573" t="s">
        <v>374</v>
      </c>
      <c r="W53" s="83" t="s">
        <v>378</v>
      </c>
      <c r="X53" s="83"/>
      <c r="Y53" s="55"/>
      <c r="Z53" s="259">
        <f t="shared" ca="1" si="6"/>
        <v>1.25</v>
      </c>
      <c r="AA53" s="180">
        <v>43684</v>
      </c>
      <c r="AB53" s="260">
        <f t="shared" ref="AB53" ca="1" si="10">TODAY()</f>
        <v>44144</v>
      </c>
      <c r="AC53" s="260"/>
      <c r="AD53" s="260"/>
      <c r="AE53" s="258"/>
      <c r="AF53" s="258"/>
      <c r="AG53" s="258"/>
      <c r="AH53" s="258"/>
      <c r="AI53" s="258"/>
      <c r="AJ53" s="258"/>
    </row>
    <row r="54" spans="1:36" ht="26.4" x14ac:dyDescent="0.3">
      <c r="A54" s="110" t="s">
        <v>144</v>
      </c>
      <c r="B54" s="99" t="s">
        <v>188</v>
      </c>
      <c r="C54" s="100"/>
      <c r="D54" s="24"/>
      <c r="E54" s="24" t="s">
        <v>77</v>
      </c>
      <c r="F54" s="24"/>
      <c r="G54" s="24"/>
      <c r="H54" s="109">
        <f>IF(C54&lt;&gt;"",'CBL Score Standard'!$D110,IF(D54&lt;&gt;"",SUM('CBL Score Standard'!$D110:$E110),IF(E54&lt;&gt;"",SUM('CBL Score Standard'!$D110:$F110),IF(F54&lt;&gt;"",SUM('CBL Score Standard'!$D110:$G110),IF(G54&lt;&gt;"",SUM('CBL Score Standard'!$D110:$H110,0))))))</f>
        <v>7.6190476190476183E-2</v>
      </c>
      <c r="K54" s="338"/>
      <c r="L54" s="338"/>
      <c r="M54" s="104" t="s">
        <v>7</v>
      </c>
      <c r="N54" s="36" t="s">
        <v>56</v>
      </c>
      <c r="O54" s="89" t="s">
        <v>421</v>
      </c>
      <c r="P54" s="153">
        <v>43669</v>
      </c>
      <c r="Q54" s="154" t="s">
        <v>422</v>
      </c>
      <c r="R54" s="155" t="s">
        <v>423</v>
      </c>
      <c r="S54" s="166" t="s">
        <v>276</v>
      </c>
      <c r="T54" s="574" t="s">
        <v>72</v>
      </c>
      <c r="U54" s="576">
        <v>43669</v>
      </c>
      <c r="V54" s="573" t="s">
        <v>374</v>
      </c>
      <c r="W54" s="83" t="s">
        <v>378</v>
      </c>
      <c r="X54" s="83"/>
      <c r="Y54" s="41" t="s">
        <v>230</v>
      </c>
      <c r="Z54" s="259">
        <f t="shared" si="6"/>
        <v>0</v>
      </c>
      <c r="AA54" s="180">
        <v>43669</v>
      </c>
      <c r="AB54" s="180">
        <v>43669</v>
      </c>
      <c r="AC54" s="260"/>
      <c r="AD54" s="260"/>
      <c r="AE54" s="258"/>
      <c r="AF54" s="258"/>
      <c r="AG54" s="258"/>
      <c r="AH54" s="258"/>
      <c r="AI54" s="258"/>
      <c r="AJ54" s="258"/>
    </row>
    <row r="55" spans="1:36" customFormat="1" ht="27.6" x14ac:dyDescent="0.3">
      <c r="A55" s="110" t="s">
        <v>144</v>
      </c>
      <c r="B55" s="99" t="s">
        <v>189</v>
      </c>
      <c r="C55" s="100"/>
      <c r="D55" s="117"/>
      <c r="E55" s="117" t="s">
        <v>77</v>
      </c>
      <c r="F55" s="24"/>
      <c r="G55" s="24"/>
      <c r="H55" s="109">
        <f>IF(C55&lt;&gt;"",'CBL Score Standard'!$D111,IF(D55&lt;&gt;"",SUM('CBL Score Standard'!$D111:$E111),IF(E55&lt;&gt;"",SUM('CBL Score Standard'!$D111:$F111),IF(F55&lt;&gt;"",SUM('CBL Score Standard'!$D111:$G111),IF(G55&lt;&gt;"",SUM('CBL Score Standard'!$D111:$H111,0))))))</f>
        <v>3.8095238095238092E-2</v>
      </c>
      <c r="K55" s="339"/>
      <c r="L55" s="339"/>
      <c r="M55" s="104" t="s">
        <v>7</v>
      </c>
      <c r="N55" s="36" t="s">
        <v>54</v>
      </c>
      <c r="O55" s="89" t="s">
        <v>231</v>
      </c>
      <c r="P55" s="153">
        <v>43610</v>
      </c>
      <c r="Q55" s="152" t="s">
        <v>164</v>
      </c>
      <c r="R55" s="79" t="s">
        <v>165</v>
      </c>
      <c r="S55" s="76" t="s">
        <v>276</v>
      </c>
      <c r="T55" s="573"/>
      <c r="U55" s="573"/>
      <c r="V55" s="573" t="s">
        <v>719</v>
      </c>
      <c r="W55" s="83" t="s">
        <v>378</v>
      </c>
      <c r="X55" s="83"/>
      <c r="Y55" s="49" t="s">
        <v>232</v>
      </c>
      <c r="Z55" s="259">
        <f t="shared" si="6"/>
        <v>0</v>
      </c>
      <c r="AA55" s="83"/>
      <c r="AB55" s="260"/>
      <c r="AC55" s="260"/>
      <c r="AD55" s="260"/>
      <c r="AE55" s="258"/>
      <c r="AF55" s="258"/>
      <c r="AG55" s="258"/>
      <c r="AH55" s="258"/>
      <c r="AI55" s="258"/>
      <c r="AJ55" s="258"/>
    </row>
    <row r="56" spans="1:36" customFormat="1" x14ac:dyDescent="0.3">
      <c r="A56" s="110" t="s">
        <v>144</v>
      </c>
      <c r="B56" s="99" t="s">
        <v>190</v>
      </c>
      <c r="C56" s="100"/>
      <c r="D56" s="132"/>
      <c r="E56" s="132" t="s">
        <v>77</v>
      </c>
      <c r="F56" s="24"/>
      <c r="G56" s="24"/>
      <c r="H56" s="109">
        <f>IF(C56&lt;&gt;"",'CBL Score Standard'!$D112,IF(D56&lt;&gt;"",SUM('CBL Score Standard'!$D112:$E112),IF(E56&lt;&gt;"",SUM('CBL Score Standard'!$D112:$F112),IF(F56&lt;&gt;"",SUM('CBL Score Standard'!$D112:$G112),IF(G56&lt;&gt;"",SUM('CBL Score Standard'!$D112:$H112,0))))))</f>
        <v>3.8095238095238092E-2</v>
      </c>
      <c r="K56" s="3"/>
      <c r="L56" s="3"/>
      <c r="M56" s="3"/>
      <c r="N56" s="92"/>
      <c r="O56" s="3"/>
      <c r="P56" s="3"/>
      <c r="Q56" s="3"/>
      <c r="R56" s="3"/>
      <c r="S56" s="78"/>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24" t="s">
        <v>77</v>
      </c>
      <c r="F57" s="24"/>
      <c r="G57" s="24"/>
      <c r="H57" s="10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17" t="s">
        <v>77</v>
      </c>
      <c r="F58" s="24"/>
      <c r="G58" s="24"/>
      <c r="H58" s="10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30"/>
      <c r="E59" s="117" t="s">
        <v>77</v>
      </c>
      <c r="F59" s="24"/>
      <c r="G59" s="24"/>
      <c r="H59" s="109">
        <f>IF(C59&lt;&gt;"",'CBL Score Standard'!$D115,IF(D59&lt;&gt;"",SUM('CBL Score Standard'!$D115:$E115),IF(E59&lt;&gt;"",SUM('CBL Score Standard'!$D115:$F115),IF(F59&lt;&gt;"",SUM('CBL Score Standard'!$D115:$G115),IF(G59&lt;&gt;"",SUM('CBL Score Standard'!$D115:$H115,0))))))</f>
        <v>1.4285714285714285E-2</v>
      </c>
      <c r="K59" s="1197"/>
      <c r="L59" s="1197"/>
      <c r="M59" s="1183"/>
      <c r="N59" s="1185"/>
      <c r="O59" s="1185"/>
      <c r="P59" s="148" t="s">
        <v>141</v>
      </c>
      <c r="Q59" s="144"/>
      <c r="R59" s="144"/>
      <c r="S59" s="1210"/>
      <c r="T59" s="1191"/>
      <c r="U59" s="1191"/>
      <c r="V59" s="119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6"/>
      <c r="D60" s="130"/>
      <c r="E60" s="100" t="s">
        <v>77</v>
      </c>
      <c r="F60" s="24"/>
      <c r="G60" s="24"/>
      <c r="H60" s="109">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76" t="s">
        <v>276</v>
      </c>
      <c r="T60" s="83"/>
      <c r="U60" s="83"/>
      <c r="V60" s="83" t="str">
        <f t="shared" ref="V60:V67" si="11">IF(AND(W60="Y",X60="Y"),"Passed",IF(T60="M","Passed", ""))</f>
        <v/>
      </c>
      <c r="W60" s="83"/>
      <c r="X60" s="83"/>
      <c r="Y60" s="55"/>
      <c r="Z60" s="259">
        <f t="shared" ref="Z60:Z67" si="12">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76" t="s">
        <v>276</v>
      </c>
      <c r="T61" s="83"/>
      <c r="U61" s="83"/>
      <c r="V61" s="83" t="str">
        <f t="shared" si="11"/>
        <v/>
      </c>
      <c r="W61" s="83"/>
      <c r="X61" s="83"/>
      <c r="Y61" s="55"/>
      <c r="Z61" s="259">
        <f t="shared" si="12"/>
        <v>0</v>
      </c>
      <c r="AA61" s="260"/>
      <c r="AB61" s="260"/>
      <c r="AC61" s="260"/>
      <c r="AD61" s="260"/>
      <c r="AE61" s="258"/>
      <c r="AF61" s="258"/>
      <c r="AG61" s="258"/>
      <c r="AH61" s="258"/>
      <c r="AI61" s="258"/>
      <c r="AJ61" s="258"/>
    </row>
    <row r="62" spans="1:36" x14ac:dyDescent="0.3">
      <c r="A62" s="110" t="s">
        <v>56</v>
      </c>
      <c r="B62" s="99" t="s">
        <v>67</v>
      </c>
      <c r="C62" s="100"/>
      <c r="D62" s="100"/>
      <c r="E62" s="24" t="s">
        <v>77</v>
      </c>
      <c r="F62" s="24"/>
      <c r="G62" s="24"/>
      <c r="H62" s="109">
        <f>IF(C62&lt;&gt;"",'CBL Score Standard'!$D118,IF(D62&lt;&gt;"",SUM('CBL Score Standard'!$D118:$E118),IF(E62&lt;&gt;"",SUM('CBL Score Standard'!$D118:$F118),IF(F62&lt;&gt;"",SUM('CBL Score Standard'!$D118:$G118),IF(G62&lt;&gt;"",SUM('CBL Score Standard'!$D118:$H118,0))))))</f>
        <v>2.8571428571428571E-2</v>
      </c>
      <c r="K62" s="1207"/>
      <c r="L62" s="1207"/>
      <c r="M62" s="104" t="s">
        <v>8</v>
      </c>
      <c r="N62" s="36" t="s">
        <v>56</v>
      </c>
      <c r="O62" s="38" t="s">
        <v>237</v>
      </c>
      <c r="P62" s="58"/>
      <c r="Q62" s="56"/>
      <c r="R62" s="59"/>
      <c r="S62" s="76" t="s">
        <v>276</v>
      </c>
      <c r="T62" s="128" t="s">
        <v>72</v>
      </c>
      <c r="U62" s="83"/>
      <c r="V62" s="83" t="str">
        <f t="shared" si="11"/>
        <v>Passed</v>
      </c>
      <c r="W62" s="83"/>
      <c r="X62" s="83"/>
      <c r="Y62" s="55"/>
      <c r="Z62" s="259">
        <f t="shared" si="12"/>
        <v>0</v>
      </c>
      <c r="AA62" s="260"/>
      <c r="AB62" s="260"/>
      <c r="AC62" s="260"/>
      <c r="AD62" s="260"/>
      <c r="AE62" s="258"/>
      <c r="AF62" s="258"/>
      <c r="AG62" s="258"/>
      <c r="AH62" s="258"/>
      <c r="AI62" s="258"/>
      <c r="AJ62" s="258"/>
    </row>
    <row r="63" spans="1:36" ht="15" thickBot="1" x14ac:dyDescent="0.35">
      <c r="A63" s="111" t="s">
        <v>55</v>
      </c>
      <c r="B63" s="99" t="s">
        <v>1</v>
      </c>
      <c r="C63" s="100"/>
      <c r="D63" s="100"/>
      <c r="E63" s="24" t="s">
        <v>77</v>
      </c>
      <c r="F63" s="24"/>
      <c r="G63" s="24"/>
      <c r="H63" s="109">
        <f>IF(C63&lt;&gt;"",'CBL Score Standard'!$D119,IF(D63&lt;&gt;"",SUM('CBL Score Standard'!$D119:$E119),IF(E63&lt;&gt;"",SUM('CBL Score Standard'!$D119:$F119),IF(F63&lt;&gt;"",SUM('CBL Score Standard'!$D119:$G119),IF(G63&lt;&gt;"",SUM('CBL Score Standard'!$D119:$H119,0))))))</f>
        <v>2.8571428571428571E-2</v>
      </c>
      <c r="K63" s="1207"/>
      <c r="L63" s="1207"/>
      <c r="M63" s="104" t="s">
        <v>8</v>
      </c>
      <c r="N63" s="36" t="s">
        <v>55</v>
      </c>
      <c r="O63" s="38" t="s">
        <v>238</v>
      </c>
      <c r="P63" s="58"/>
      <c r="Q63" s="56"/>
      <c r="R63" s="59"/>
      <c r="S63" s="76" t="s">
        <v>276</v>
      </c>
      <c r="T63" s="83"/>
      <c r="U63" s="83"/>
      <c r="V63" s="83" t="str">
        <f t="shared" si="11"/>
        <v/>
      </c>
      <c r="W63" s="83"/>
      <c r="X63" s="83"/>
      <c r="Y63" s="55"/>
      <c r="Z63" s="259">
        <f t="shared" si="12"/>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2.9333333333333331</v>
      </c>
      <c r="K64" s="1207"/>
      <c r="L64" s="1207"/>
      <c r="M64" s="104" t="s">
        <v>8</v>
      </c>
      <c r="N64" s="57" t="s">
        <v>53</v>
      </c>
      <c r="O64" s="38" t="s">
        <v>239</v>
      </c>
      <c r="P64" s="58"/>
      <c r="Q64" s="56"/>
      <c r="R64" s="59"/>
      <c r="S64" s="76" t="s">
        <v>276</v>
      </c>
      <c r="T64" s="83"/>
      <c r="U64" s="83"/>
      <c r="V64" s="83" t="str">
        <f t="shared" si="11"/>
        <v/>
      </c>
      <c r="W64" s="83"/>
      <c r="X64" s="83"/>
      <c r="Y64" s="55"/>
      <c r="Z64" s="259">
        <f t="shared" si="12"/>
        <v>0</v>
      </c>
      <c r="AA64" s="260"/>
      <c r="AB64" s="260"/>
      <c r="AC64" s="260"/>
      <c r="AD64" s="260"/>
      <c r="AE64" s="258"/>
      <c r="AF64" s="258"/>
      <c r="AG64" s="258"/>
      <c r="AH64" s="258"/>
      <c r="AI64" s="258"/>
      <c r="AJ64" s="258"/>
    </row>
    <row r="65" spans="1:36" ht="28.2" thickBot="1" x14ac:dyDescent="0.35">
      <c r="A65" s="112" t="s">
        <v>83</v>
      </c>
      <c r="B65" s="113"/>
      <c r="C65" s="134">
        <v>1</v>
      </c>
      <c r="D65" s="134">
        <v>1</v>
      </c>
      <c r="E65" s="134">
        <v>1</v>
      </c>
      <c r="F65" s="134">
        <v>0</v>
      </c>
      <c r="G65" s="134">
        <v>0</v>
      </c>
      <c r="H65" s="114">
        <v>1</v>
      </c>
      <c r="K65" s="1207"/>
      <c r="L65" s="1207"/>
      <c r="M65" s="104" t="s">
        <v>8</v>
      </c>
      <c r="N65" s="57" t="s">
        <v>59</v>
      </c>
      <c r="O65" s="38" t="s">
        <v>240</v>
      </c>
      <c r="P65" s="58"/>
      <c r="Q65" s="56"/>
      <c r="R65" s="59"/>
      <c r="S65" s="76" t="s">
        <v>276</v>
      </c>
      <c r="T65" s="83"/>
      <c r="U65" s="83"/>
      <c r="V65" s="83" t="str">
        <f t="shared" si="11"/>
        <v/>
      </c>
      <c r="W65" s="83"/>
      <c r="X65" s="83"/>
      <c r="Y65" s="55"/>
      <c r="Z65" s="259">
        <f t="shared" si="12"/>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3</v>
      </c>
      <c r="K66" s="1207"/>
      <c r="L66" s="1207"/>
      <c r="M66" s="104" t="s">
        <v>8</v>
      </c>
      <c r="N66" s="57" t="s">
        <v>55</v>
      </c>
      <c r="O66" s="38" t="s">
        <v>515</v>
      </c>
      <c r="P66" s="58"/>
      <c r="Q66" s="56"/>
      <c r="R66" s="59"/>
      <c r="S66" s="76" t="s">
        <v>276</v>
      </c>
      <c r="T66" s="83"/>
      <c r="U66" s="1134">
        <v>44042.458333333336</v>
      </c>
      <c r="V66" s="83" t="s">
        <v>374</v>
      </c>
      <c r="W66" s="83"/>
      <c r="X66" s="83"/>
      <c r="Y66" s="55"/>
      <c r="Z66" s="259">
        <f t="shared" si="12"/>
        <v>0</v>
      </c>
      <c r="AA66" s="260"/>
      <c r="AB66" s="260"/>
      <c r="AC66" s="260"/>
      <c r="AD66" s="260"/>
      <c r="AE66" s="258"/>
      <c r="AF66" s="258"/>
      <c r="AG66" s="258"/>
      <c r="AH66" s="258"/>
      <c r="AI66" s="258"/>
      <c r="AJ66" s="258"/>
    </row>
    <row r="67" spans="1:36" ht="27.6" x14ac:dyDescent="0.3">
      <c r="C67" s="135"/>
      <c r="D67" s="135"/>
      <c r="E67" s="135"/>
      <c r="F67" s="135"/>
      <c r="G67" s="135"/>
      <c r="K67" s="1208"/>
      <c r="L67" s="1208"/>
      <c r="M67" s="104" t="s">
        <v>8</v>
      </c>
      <c r="N67" s="57" t="s">
        <v>149</v>
      </c>
      <c r="O67" s="38" t="s">
        <v>370</v>
      </c>
      <c r="P67" s="154" t="s">
        <v>145</v>
      </c>
      <c r="Q67" s="152" t="s">
        <v>217</v>
      </c>
      <c r="R67" s="79" t="s">
        <v>241</v>
      </c>
      <c r="S67" s="76" t="s">
        <v>276</v>
      </c>
      <c r="T67" s="83"/>
      <c r="U67" s="83"/>
      <c r="V67" s="83" t="str">
        <f t="shared" si="11"/>
        <v/>
      </c>
      <c r="W67" s="83"/>
      <c r="X67" s="83"/>
      <c r="Y67" s="46" t="s">
        <v>242</v>
      </c>
      <c r="Z67" s="259">
        <f t="shared" si="12"/>
        <v>0</v>
      </c>
      <c r="AA67" s="260"/>
      <c r="AB67" s="260"/>
      <c r="AC67" s="260"/>
      <c r="AD67" s="260"/>
      <c r="AE67" s="258"/>
      <c r="AF67" s="258"/>
      <c r="AG67" s="258"/>
      <c r="AH67" s="258"/>
      <c r="AI67" s="258"/>
      <c r="AJ67" s="258"/>
    </row>
    <row r="68" spans="1:36" ht="13.8" customHeight="1" x14ac:dyDescent="0.3">
      <c r="C68" s="135"/>
      <c r="D68" s="135"/>
      <c r="E68" s="135"/>
      <c r="F68" s="135"/>
      <c r="G68" s="135"/>
      <c r="K68" s="3"/>
      <c r="L68" s="3"/>
      <c r="M68" s="3"/>
      <c r="N68" s="92"/>
      <c r="O68" s="3"/>
      <c r="P68" s="3"/>
      <c r="Q68" s="3"/>
      <c r="R68" s="3"/>
      <c r="S68" s="78"/>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19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76"/>
      <c r="T72" s="83"/>
      <c r="U72" s="83"/>
      <c r="V72" s="83" t="str">
        <f>IF(AND(W72="Y",X72="Y"),"Passed",IF(T72="M","Passed", ""))</f>
        <v/>
      </c>
      <c r="W72" s="83"/>
      <c r="X72" s="83"/>
      <c r="Y72" s="63"/>
      <c r="Z72" s="259">
        <f t="shared" ref="Z72:Z75" si="13">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76"/>
      <c r="T73" s="83"/>
      <c r="U73" s="83"/>
      <c r="V73" s="83" t="str">
        <f>IF(AND(W73="Y",X73="Y"),"Passed",IF(T73="M","Passed", ""))</f>
        <v/>
      </c>
      <c r="W73" s="83"/>
      <c r="X73" s="83"/>
      <c r="Y73" s="63"/>
      <c r="Z73" s="259">
        <f t="shared" si="13"/>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76"/>
      <c r="T74" s="83"/>
      <c r="U74" s="83"/>
      <c r="V74" s="83" t="str">
        <f>IF(AND(W74="Y",X74="Y"),"Passed",IF(T74="M","Passed", ""))</f>
        <v/>
      </c>
      <c r="W74" s="83"/>
      <c r="X74" s="83"/>
      <c r="Y74" s="63"/>
      <c r="Z74" s="259">
        <f t="shared" si="13"/>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76"/>
      <c r="T75" s="83"/>
      <c r="U75" s="83"/>
      <c r="V75" s="83" t="str">
        <f>IF(AND(W75="Y",X75="Y"),"Passed",IF(T75="M","Passed", ""))</f>
        <v/>
      </c>
      <c r="W75" s="83"/>
      <c r="X75" s="83"/>
      <c r="Y75" s="63"/>
      <c r="Z75" s="259">
        <f t="shared" si="13"/>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78"/>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78"/>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78"/>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78"/>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A70"/>
  <customSheetViews>
    <customSheetView guid="{3F51B73C-8999-4BDD-B7BB-CFA8C5D5F118}" showGridLines="0" fitToPage="1" showAutoFilter="1" hiddenColumns="1" topLeftCell="C1">
      <selection activeCell="K1" sqref="K1:AN1048576"/>
      <pageMargins left="0.25" right="0" top="0.25" bottom="0.25" header="0.3" footer="0"/>
      <pageSetup scale="34" fitToHeight="0" orientation="landscape" r:id="rId1"/>
      <autoFilter ref="A3:AA70"/>
    </customSheetView>
    <customSheetView guid="{61959E49-C4BC-41CB-B0BE-7EDA73DE356A}" showGridLines="0" fitToPage="1" showAutoFilter="1" hiddenColumns="1" topLeftCell="D34">
      <selection activeCell="V54" sqref="V54"/>
      <pageMargins left="0.25" right="0" top="0.25" bottom="0.25" header="0.3" footer="0"/>
      <pageSetup scale="34" fitToHeight="0" orientation="landscape" r:id="rId2"/>
      <autoFilter ref="A3:AB70"/>
    </customSheetView>
    <customSheetView guid="{9F775BAE-2403-40FE-95E3-B0411D9A7170}" showGridLines="0" fitToPage="1" showAutoFilter="1" hiddenColumns="1" topLeftCell="A43">
      <selection activeCell="G172" sqref="G172"/>
      <pageMargins left="0.25" right="0" top="0.25" bottom="0.25" header="0.3" footer="0"/>
      <pageSetup scale="34" fitToHeight="0" orientation="landscape" r:id="rId3"/>
      <autoFilter ref="A3:AB70"/>
    </customSheetView>
    <customSheetView guid="{B9E7682A-072E-4CF9-AE10-B3ED27CB27F8}" showGridLines="0" fitToPage="1" showAutoFilter="1" hiddenColumns="1" topLeftCell="A43">
      <selection activeCell="G172" sqref="G172"/>
      <pageMargins left="0.25" right="0" top="0.25" bottom="0.25" header="0.3" footer="0"/>
      <pageSetup scale="34" fitToHeight="0" orientation="landscape" r:id="rId4"/>
      <autoFilter ref="A3:AB70"/>
    </customSheetView>
    <customSheetView guid="{040B64FF-F135-4C7F-9498-A8399C10673D}" showGridLines="0" fitToPage="1" showAutoFilter="1" hiddenColumns="1" topLeftCell="C1">
      <selection activeCell="K1" sqref="K1:AN1048576"/>
      <pageMargins left="0.25" right="0" top="0.25" bottom="0.25" header="0.3" footer="0"/>
      <pageSetup scale="34" fitToHeight="0" orientation="landscape" r:id="rId5"/>
      <autoFilter ref="A3:AA70"/>
    </customSheetView>
    <customSheetView guid="{6D9FC8F7-6352-4BF1-890A-27BF36FADC03}" showGridLines="0" fitToPage="1" showAutoFilter="1" hiddenColumns="1" topLeftCell="C1">
      <selection activeCell="K1" sqref="K1:AN1048576"/>
      <pageMargins left="0.25" right="0" top="0.25" bottom="0.25" header="0.3" footer="0"/>
      <pageSetup scale="34" fitToHeight="0" orientation="landscape" r:id="rId6"/>
      <autoFilter ref="A3:AA70"/>
    </customSheetView>
  </customSheetViews>
  <mergeCells count="91">
    <mergeCell ref="AI70:AJ70"/>
    <mergeCell ref="AI38:AJ38"/>
    <mergeCell ref="Z58:Z59"/>
    <mergeCell ref="AA58:AB58"/>
    <mergeCell ref="AC58:AD58"/>
    <mergeCell ref="AE58:AF58"/>
    <mergeCell ref="AG58:AH58"/>
    <mergeCell ref="AI58:AJ58"/>
    <mergeCell ref="Z38:Z39"/>
    <mergeCell ref="AA38:AB38"/>
    <mergeCell ref="AC38:AD38"/>
    <mergeCell ref="AE38:AF38"/>
    <mergeCell ref="AG38:AH38"/>
    <mergeCell ref="AG70:AH70"/>
    <mergeCell ref="AI2:AJ2"/>
    <mergeCell ref="Z17:Z18"/>
    <mergeCell ref="AA17:AB17"/>
    <mergeCell ref="AC17:AD17"/>
    <mergeCell ref="AE17:AF17"/>
    <mergeCell ref="AG17:AH17"/>
    <mergeCell ref="AI17:AJ17"/>
    <mergeCell ref="Z2:Z3"/>
    <mergeCell ref="AA2:AB2"/>
    <mergeCell ref="AC2:AD2"/>
    <mergeCell ref="AE2:AF2"/>
    <mergeCell ref="AG2:AH2"/>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M58:M59"/>
    <mergeCell ref="N58:N59"/>
    <mergeCell ref="O58:O59"/>
    <mergeCell ref="S58:S59"/>
    <mergeCell ref="T58:T59"/>
    <mergeCell ref="U58:U59"/>
    <mergeCell ref="V58:V59"/>
    <mergeCell ref="Y58:Y59"/>
    <mergeCell ref="V17:V18"/>
    <mergeCell ref="Y17:Y18"/>
    <mergeCell ref="K37:Y37"/>
    <mergeCell ref="K38:K39"/>
    <mergeCell ref="L38:L39"/>
    <mergeCell ref="M38:M39"/>
    <mergeCell ref="N38:N39"/>
    <mergeCell ref="O38:O39"/>
    <mergeCell ref="S38:S39"/>
    <mergeCell ref="T38:T39"/>
    <mergeCell ref="U38:U39"/>
    <mergeCell ref="V38:V39"/>
    <mergeCell ref="Y38:Y39"/>
    <mergeCell ref="N17:N18"/>
    <mergeCell ref="O17:O18"/>
    <mergeCell ref="S17:S18"/>
    <mergeCell ref="K1:Y1"/>
    <mergeCell ref="K2:K3"/>
    <mergeCell ref="L2:L3"/>
    <mergeCell ref="M2:M3"/>
    <mergeCell ref="N2:N3"/>
    <mergeCell ref="O2:O3"/>
    <mergeCell ref="S2:S3"/>
    <mergeCell ref="T2:T3"/>
    <mergeCell ref="U2:U3"/>
    <mergeCell ref="V2:V3"/>
    <mergeCell ref="Y2:Y3"/>
    <mergeCell ref="A1:H1"/>
    <mergeCell ref="Z70:Z71"/>
    <mergeCell ref="AA70:AB70"/>
    <mergeCell ref="AC70:AD70"/>
    <mergeCell ref="AE70:AF70"/>
    <mergeCell ref="A64:G64"/>
    <mergeCell ref="A66:G66"/>
    <mergeCell ref="K60:K67"/>
    <mergeCell ref="L60:L67"/>
    <mergeCell ref="Y4:Y5"/>
    <mergeCell ref="K16:Y16"/>
    <mergeCell ref="K17:K18"/>
    <mergeCell ref="L17:L18"/>
    <mergeCell ref="M17:M18"/>
    <mergeCell ref="T17:T18"/>
    <mergeCell ref="U17:U18"/>
  </mergeCells>
  <conditionalFormatting sqref="C7:H7">
    <cfRule type="containsText" dxfId="1175" priority="47" operator="containsText" text="N/A">
      <formula>NOT(ISERROR(SEARCH("N/A",C7)))</formula>
    </cfRule>
    <cfRule type="containsText" dxfId="1174" priority="48" operator="containsText" text="Blank">
      <formula>NOT(ISERROR(SEARCH("Blank",C7)))</formula>
    </cfRule>
    <cfRule type="containsText" dxfId="1173" priority="49" operator="containsText" text="M">
      <formula>NOT(ISERROR(SEARCH("M",C7)))</formula>
    </cfRule>
  </conditionalFormatting>
  <conditionalFormatting sqref="E13">
    <cfRule type="containsText" dxfId="1172" priority="15" operator="containsText" text="N/A">
      <formula>NOT(ISERROR(SEARCH("N/A",E13)))</formula>
    </cfRule>
    <cfRule type="containsText" dxfId="1171" priority="16" operator="containsText" text="O">
      <formula>NOT(ISERROR(SEARCH("O",E13)))</formula>
    </cfRule>
    <cfRule type="containsText" dxfId="1170" priority="17" operator="containsText" text="M">
      <formula>NOT(ISERROR(SEARCH("M",E13)))</formula>
    </cfRule>
  </conditionalFormatting>
  <conditionalFormatting sqref="C46:G46">
    <cfRule type="containsText" dxfId="1169" priority="24" operator="containsText" text="O">
      <formula>NOT(ISERROR(SEARCH("O",C46)))</formula>
    </cfRule>
  </conditionalFormatting>
  <conditionalFormatting sqref="C46:G46">
    <cfRule type="containsText" dxfId="1168" priority="21" operator="containsText" text="N/A">
      <formula>NOT(ISERROR(SEARCH("N/A",C46)))</formula>
    </cfRule>
    <cfRule type="containsText" dxfId="1167" priority="22" operator="containsText" text="Blank">
      <formula>NOT(ISERROR(SEARCH("Blank",C46)))</formula>
    </cfRule>
    <cfRule type="containsText" dxfId="1166" priority="23" operator="containsText" text="M">
      <formula>NOT(ISERROR(SEARCH("M",C46)))</formula>
    </cfRule>
  </conditionalFormatting>
  <conditionalFormatting sqref="E12">
    <cfRule type="containsText" dxfId="1165" priority="18" operator="containsText" text="N/A">
      <formula>NOT(ISERROR(SEARCH("N/A",E12)))</formula>
    </cfRule>
    <cfRule type="containsText" dxfId="1164" priority="19" operator="containsText" text="O">
      <formula>NOT(ISERROR(SEARCH("O",E12)))</formula>
    </cfRule>
    <cfRule type="containsText" dxfId="1163" priority="20" operator="containsText" text="M">
      <formula>NOT(ISERROR(SEARCH("M",E12)))</formula>
    </cfRule>
  </conditionalFormatting>
  <conditionalFormatting sqref="Z4 Z51:Z55 Z40:Z43 Z45:Z49 Z19:Z35">
    <cfRule type="cellIs" dxfId="1162" priority="6" operator="greaterThan">
      <formula>0</formula>
    </cfRule>
  </conditionalFormatting>
  <conditionalFormatting sqref="Z5:Z14">
    <cfRule type="cellIs" dxfId="1161" priority="5" operator="greaterThan">
      <formula>0</formula>
    </cfRule>
  </conditionalFormatting>
  <conditionalFormatting sqref="Z60:Z67">
    <cfRule type="cellIs" dxfId="1160" priority="4" operator="greaterThan">
      <formula>0</formula>
    </cfRule>
  </conditionalFormatting>
  <conditionalFormatting sqref="Z72:Z75">
    <cfRule type="cellIs" dxfId="1159" priority="3" operator="greaterThan">
      <formula>0</formula>
    </cfRule>
  </conditionalFormatting>
  <conditionalFormatting sqref="Z50">
    <cfRule type="cellIs" dxfId="1158" priority="2" operator="greaterThan">
      <formula>0</formula>
    </cfRule>
  </conditionalFormatting>
  <conditionalFormatting sqref="Z44">
    <cfRule type="cellIs" dxfId="1157"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V1:V79">
      <formula1>"Passed, Failed, N/A"</formula1>
    </dataValidation>
    <dataValidation type="list" allowBlank="1" showInputMessage="1" showErrorMessage="1" sqref="W1:W79">
      <formula1>"Y, N"</formula1>
    </dataValidation>
  </dataValidations>
  <hyperlinks>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s>
  <pageMargins left="0.25" right="0" top="0.25" bottom="0.25" header="0.3" footer="0"/>
  <pageSetup scale="34" fitToHeight="0" orientation="landscape" r:id="rId23"/>
  <drawing r:id="rId24"/>
  <legacyDrawing r:id="rId25"/>
  <controls>
    <mc:AlternateContent xmlns:mc="http://schemas.openxmlformats.org/markup-compatibility/2006">
      <mc:Choice Requires="x14">
        <control shapeId="18441" r:id="rId26" name="CommandButton1">
          <controlPr defaultSize="0" autoLine="0" r:id="rId27">
            <anchor moveWithCells="1">
              <from>
                <xdr:col>8</xdr:col>
                <xdr:colOff>106680</xdr:colOff>
                <xdr:row>70</xdr:row>
                <xdr:rowOff>0</xdr:rowOff>
              </from>
              <to>
                <xdr:col>9</xdr:col>
                <xdr:colOff>396240</xdr:colOff>
                <xdr:row>70</xdr:row>
                <xdr:rowOff>350520</xdr:rowOff>
              </to>
            </anchor>
          </controlPr>
        </control>
      </mc:Choice>
      <mc:Fallback>
        <control shapeId="18441" r:id="rId26" name="CommandButton1"/>
      </mc:Fallback>
    </mc:AlternateContent>
    <mc:AlternateContent xmlns:mc="http://schemas.openxmlformats.org/markup-compatibility/2006">
      <mc:Choice Requires="x14">
        <control shapeId="18442" r:id="rId28" name="CommandButton2">
          <controlPr defaultSize="0" autoLine="0" r:id="rId29">
            <anchor moveWithCells="1">
              <from>
                <xdr:col>8</xdr:col>
                <xdr:colOff>121920</xdr:colOff>
                <xdr:row>64</xdr:row>
                <xdr:rowOff>190500</xdr:rowOff>
              </from>
              <to>
                <xdr:col>9</xdr:col>
                <xdr:colOff>441960</xdr:colOff>
                <xdr:row>66</xdr:row>
                <xdr:rowOff>91440</xdr:rowOff>
              </to>
            </anchor>
          </controlPr>
        </control>
      </mc:Choice>
      <mc:Fallback>
        <control shapeId="18442" r:id="rId28" name="CommandButton2"/>
      </mc:Fallback>
    </mc:AlternateContent>
  </controls>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5"/>
    <pageSetUpPr fitToPage="1"/>
  </sheetPr>
  <dimension ref="A1:AN196"/>
  <sheetViews>
    <sheetView showGridLines="0" topLeftCell="A13" zoomScaleNormal="100" workbookViewId="0">
      <selection activeCell="F59" sqref="F59"/>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9.109375" hidden="1" customWidth="1"/>
    <col min="19" max="19" width="17.33203125" bestFit="1" customWidth="1"/>
    <col min="20" max="20" width="9.109375" bestFit="1" customWidth="1"/>
    <col min="21" max="21" width="11" bestFit="1" customWidth="1"/>
    <col min="22" max="22" width="10.44140625" bestFit="1" customWidth="1"/>
    <col min="23" max="23" width="12.44140625" customWidth="1"/>
    <col min="24" max="24" width="15.109375" customWidth="1"/>
    <col min="25" max="25" width="36.5546875" bestFit="1" customWidth="1"/>
    <col min="41" max="16384" width="9.109375" style="3"/>
  </cols>
  <sheetData>
    <row r="1" spans="1:36" ht="23.4" x14ac:dyDescent="0.45">
      <c r="A1" s="1188" t="s">
        <v>82</v>
      </c>
      <c r="B1" s="1189"/>
      <c r="C1" s="1189"/>
      <c r="D1" s="1189"/>
      <c r="E1" s="1189"/>
      <c r="F1" s="1189"/>
      <c r="G1" s="1189"/>
      <c r="H1" s="1189"/>
      <c r="K1" s="1193" t="s">
        <v>416</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23.4" customHeight="1" x14ac:dyDescent="0.3">
      <c r="A2" s="98" t="s">
        <v>367</v>
      </c>
      <c r="B2" s="83" t="s">
        <v>278</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191" t="s">
        <v>343</v>
      </c>
      <c r="W2" s="333" t="s">
        <v>375</v>
      </c>
      <c r="X2" s="333" t="s">
        <v>376</v>
      </c>
      <c r="Y2" s="1196"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42719</v>
      </c>
      <c r="C3" s="125"/>
      <c r="D3" s="3"/>
      <c r="E3" s="3"/>
      <c r="F3" s="3"/>
      <c r="G3" s="3"/>
      <c r="H3" s="3"/>
      <c r="K3" s="1197"/>
      <c r="L3" s="1197"/>
      <c r="M3" s="1183"/>
      <c r="N3" s="1185"/>
      <c r="O3" s="1197"/>
      <c r="P3" s="148" t="s">
        <v>141</v>
      </c>
      <c r="Q3" s="144"/>
      <c r="R3" s="144"/>
      <c r="S3" s="1210"/>
      <c r="T3" s="1191"/>
      <c r="U3" s="1191"/>
      <c r="V3" s="119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3.904109589041096</v>
      </c>
      <c r="C4" s="3"/>
      <c r="D4" s="3"/>
      <c r="E4" s="3"/>
      <c r="F4" s="3"/>
      <c r="G4" s="3"/>
      <c r="H4" s="3"/>
      <c r="K4" s="337" t="s">
        <v>142</v>
      </c>
      <c r="L4" s="337" t="s">
        <v>143</v>
      </c>
      <c r="M4" s="104" t="s">
        <v>5</v>
      </c>
      <c r="N4" s="93" t="s">
        <v>144</v>
      </c>
      <c r="O4" s="88" t="s">
        <v>372</v>
      </c>
      <c r="P4" s="149" t="s">
        <v>145</v>
      </c>
      <c r="Q4" s="149" t="s">
        <v>146</v>
      </c>
      <c r="R4" s="146" t="s">
        <v>147</v>
      </c>
      <c r="S4" s="76" t="s">
        <v>278</v>
      </c>
      <c r="T4" s="83"/>
      <c r="U4" s="83"/>
      <c r="V4" s="83" t="str">
        <f t="shared" ref="V4:V14" si="0">IF(AND(W4="Y",X4="Y"),"Passed",IF(T4="M","Passed", ""))</f>
        <v>Passed</v>
      </c>
      <c r="W4" s="83" t="s">
        <v>377</v>
      </c>
      <c r="X4" s="83" t="s">
        <v>377</v>
      </c>
      <c r="Y4" s="1225" t="s">
        <v>148</v>
      </c>
      <c r="Z4" s="259">
        <f ca="1">DATEDIF(AA4,AB4,"m")/12+DATEDIF(AC4,AD4,"m")/12+DATEDIF(AE4,AF4,"m")/12+DATEDIF(AG4,AH4,"m")/12+DATEDIF(AI4,AJ4,"m")/12</f>
        <v>3.8333333333333335</v>
      </c>
      <c r="AA4" s="260">
        <v>42719</v>
      </c>
      <c r="AB4" s="260">
        <f t="shared" ref="AB4:AB9" ca="1" si="1">TODAY()</f>
        <v>44144</v>
      </c>
      <c r="AC4" s="260"/>
      <c r="AD4" s="260"/>
      <c r="AE4" s="258"/>
      <c r="AF4" s="258"/>
      <c r="AG4" s="258"/>
      <c r="AH4" s="258"/>
      <c r="AI4" s="258"/>
      <c r="AJ4" s="258"/>
    </row>
    <row r="5" spans="1:36" ht="12.75" customHeight="1" x14ac:dyDescent="0.3">
      <c r="A5" s="98" t="s">
        <v>387</v>
      </c>
      <c r="B5" s="124">
        <v>6</v>
      </c>
      <c r="C5" s="126"/>
      <c r="D5" s="3"/>
      <c r="E5" s="3"/>
      <c r="F5" s="3"/>
      <c r="G5" s="3"/>
      <c r="H5" s="3"/>
      <c r="K5" s="338"/>
      <c r="L5" s="338"/>
      <c r="M5" s="104" t="s">
        <v>5</v>
      </c>
      <c r="N5" s="93" t="s">
        <v>144</v>
      </c>
      <c r="O5" s="88" t="s">
        <v>373</v>
      </c>
      <c r="P5" s="150"/>
      <c r="Q5" s="151" t="s">
        <v>150</v>
      </c>
      <c r="R5" s="147" t="s">
        <v>151</v>
      </c>
      <c r="S5" s="76" t="s">
        <v>278</v>
      </c>
      <c r="T5" s="83"/>
      <c r="U5" s="83"/>
      <c r="V5" s="83" t="str">
        <f t="shared" si="0"/>
        <v>Passed</v>
      </c>
      <c r="W5" s="83" t="s">
        <v>377</v>
      </c>
      <c r="X5" s="83" t="s">
        <v>377</v>
      </c>
      <c r="Y5" s="1226"/>
      <c r="Z5" s="259">
        <f t="shared" ref="Z5:Z14" ca="1" si="2">DATEDIF(AA5,AB5,"m")/12+DATEDIF(AC5,AD5,"m")/12+DATEDIF(AE5,AF5,"m")/12+DATEDIF(AG5,AH5,"m")/12+DATEDIF(AI5,AJ5,"m")/12</f>
        <v>3.8333333333333335</v>
      </c>
      <c r="AA5" s="260">
        <v>42719</v>
      </c>
      <c r="AB5" s="260">
        <f t="shared" ca="1" si="1"/>
        <v>44144</v>
      </c>
      <c r="AC5" s="260"/>
      <c r="AD5" s="260"/>
      <c r="AE5" s="258"/>
      <c r="AF5" s="258"/>
      <c r="AG5" s="258"/>
      <c r="AH5" s="258"/>
      <c r="AI5" s="258"/>
      <c r="AJ5" s="258"/>
    </row>
    <row r="6" spans="1:36" ht="15" thickBot="1" x14ac:dyDescent="0.35">
      <c r="A6" s="98" t="s">
        <v>388</v>
      </c>
      <c r="B6" s="124">
        <f ca="1">B4+B5</f>
        <v>9.9041095890410951</v>
      </c>
      <c r="C6" s="126"/>
      <c r="K6" s="338"/>
      <c r="L6" s="338"/>
      <c r="M6" s="104" t="s">
        <v>5</v>
      </c>
      <c r="N6" s="38" t="s">
        <v>149</v>
      </c>
      <c r="O6" s="65" t="s">
        <v>149</v>
      </c>
      <c r="P6" s="150"/>
      <c r="Q6" s="152" t="s">
        <v>150</v>
      </c>
      <c r="R6" s="79" t="s">
        <v>151</v>
      </c>
      <c r="S6" s="76" t="s">
        <v>278</v>
      </c>
      <c r="T6" s="83"/>
      <c r="U6" s="83"/>
      <c r="V6" s="83" t="s">
        <v>374</v>
      </c>
      <c r="W6" s="83"/>
      <c r="X6" s="83"/>
      <c r="Y6" s="41" t="s">
        <v>152</v>
      </c>
      <c r="Z6" s="259">
        <f t="shared" ca="1" si="2"/>
        <v>3.8333333333333335</v>
      </c>
      <c r="AA6" s="260">
        <v>42719</v>
      </c>
      <c r="AB6" s="260">
        <f t="shared" ca="1" si="1"/>
        <v>44144</v>
      </c>
      <c r="AC6" s="260"/>
      <c r="AD6" s="260"/>
      <c r="AE6" s="258"/>
      <c r="AF6" s="258"/>
      <c r="AG6" s="258"/>
      <c r="AH6" s="258"/>
      <c r="AI6" s="258"/>
      <c r="AJ6" s="258"/>
    </row>
    <row r="7" spans="1:36" ht="55.8"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76" t="s">
        <v>278</v>
      </c>
      <c r="T7" s="83"/>
      <c r="U7" s="83"/>
      <c r="V7" s="83" t="str">
        <f t="shared" si="0"/>
        <v>Passed</v>
      </c>
      <c r="W7" s="83" t="s">
        <v>377</v>
      </c>
      <c r="X7" s="83" t="s">
        <v>377</v>
      </c>
      <c r="Y7" s="342" t="s">
        <v>248</v>
      </c>
      <c r="Z7" s="259">
        <f t="shared" ca="1" si="2"/>
        <v>3.8333333333333335</v>
      </c>
      <c r="AA7" s="260">
        <v>42719</v>
      </c>
      <c r="AB7" s="260">
        <f t="shared" ca="1" si="1"/>
        <v>44144</v>
      </c>
      <c r="AC7" s="260"/>
      <c r="AD7" s="260"/>
      <c r="AE7" s="258"/>
      <c r="AF7" s="258"/>
      <c r="AG7" s="258"/>
      <c r="AH7" s="258"/>
      <c r="AI7" s="258"/>
      <c r="AJ7" s="258"/>
    </row>
    <row r="8" spans="1:36" ht="27.6" x14ac:dyDescent="0.3">
      <c r="A8" s="107" t="s">
        <v>56</v>
      </c>
      <c r="B8" s="108" t="s">
        <v>182</v>
      </c>
      <c r="C8" s="100"/>
      <c r="D8" s="24"/>
      <c r="E8" s="24"/>
      <c r="F8" s="24" t="s">
        <v>77</v>
      </c>
      <c r="G8" s="24"/>
      <c r="H8" s="109">
        <f>IF(C8&lt;&gt;"",'CBL Score Standard'!$D64,IF(D8&lt;&gt;"",SUM('CBL Score Standard'!$D64:$E64),IF(E8&lt;&gt;"",SUM('CBL Score Standard'!$D64:$F64),IF(F8&lt;&gt;"",SUM('CBL Score Standard'!$D64:$G64),IF(G8&lt;&gt;"",SUM('CBL Score Standard'!$D64:$H64,0))))))</f>
        <v>9.7467071935157037E-2</v>
      </c>
      <c r="K8" s="338"/>
      <c r="L8" s="338"/>
      <c r="M8" s="104" t="s">
        <v>5</v>
      </c>
      <c r="N8" s="127" t="s">
        <v>144</v>
      </c>
      <c r="O8" s="43" t="s">
        <v>517</v>
      </c>
      <c r="P8" s="150"/>
      <c r="Q8" s="152" t="s">
        <v>153</v>
      </c>
      <c r="R8" s="79" t="s">
        <v>156</v>
      </c>
      <c r="S8" s="76" t="s">
        <v>278</v>
      </c>
      <c r="T8" s="83"/>
      <c r="U8" s="83"/>
      <c r="V8" s="83" t="str">
        <f t="shared" si="0"/>
        <v>Passed</v>
      </c>
      <c r="W8" s="83" t="s">
        <v>377</v>
      </c>
      <c r="X8" s="83" t="s">
        <v>377</v>
      </c>
      <c r="Y8" s="44" t="s">
        <v>157</v>
      </c>
      <c r="Z8" s="259">
        <f t="shared" ca="1" si="2"/>
        <v>3.8333333333333335</v>
      </c>
      <c r="AA8" s="260">
        <v>42719</v>
      </c>
      <c r="AB8" s="260">
        <f t="shared" ca="1" si="1"/>
        <v>44144</v>
      </c>
      <c r="AC8" s="260"/>
      <c r="AD8" s="260"/>
      <c r="AE8" s="258"/>
      <c r="AF8" s="258"/>
      <c r="AG8" s="258"/>
      <c r="AH8" s="258"/>
      <c r="AI8" s="258"/>
      <c r="AJ8" s="258"/>
    </row>
    <row r="9" spans="1:36" ht="27.6" x14ac:dyDescent="0.3">
      <c r="A9" s="110" t="s">
        <v>56</v>
      </c>
      <c r="B9" s="99" t="s">
        <v>427</v>
      </c>
      <c r="C9" s="100"/>
      <c r="D9" s="24"/>
      <c r="E9" s="24"/>
      <c r="F9" s="24" t="s">
        <v>77</v>
      </c>
      <c r="G9" s="24"/>
      <c r="H9" s="109">
        <f>IF(C9&lt;&gt;"",'CBL Score Standard'!$D65,IF(D9&lt;&gt;"",SUM('CBL Score Standard'!$D65:$E65),IF(E9&lt;&gt;"",SUM('CBL Score Standard'!$D65:$F65),IF(F9&lt;&gt;"",SUM('CBL Score Standard'!$D65:$G65),IF(G9&lt;&gt;"",SUM('CBL Score Standard'!$D65:$H65,0))))))</f>
        <v>9.7467071935157037E-2</v>
      </c>
      <c r="K9" s="338"/>
      <c r="L9" s="338"/>
      <c r="M9" s="104" t="s">
        <v>5</v>
      </c>
      <c r="N9" s="127" t="s">
        <v>144</v>
      </c>
      <c r="O9" s="43" t="s">
        <v>661</v>
      </c>
      <c r="P9" s="150"/>
      <c r="Q9" s="152" t="s">
        <v>155</v>
      </c>
      <c r="R9" s="79" t="s">
        <v>158</v>
      </c>
      <c r="S9" s="76" t="s">
        <v>278</v>
      </c>
      <c r="T9" s="83"/>
      <c r="U9" s="83"/>
      <c r="V9" s="83" t="s">
        <v>374</v>
      </c>
      <c r="W9" s="83"/>
      <c r="X9" s="997" t="s">
        <v>377</v>
      </c>
      <c r="Y9" s="41" t="s">
        <v>159</v>
      </c>
      <c r="Z9" s="259">
        <f t="shared" ca="1" si="2"/>
        <v>3.8333333333333335</v>
      </c>
      <c r="AA9" s="260">
        <v>42719</v>
      </c>
      <c r="AB9" s="260">
        <f t="shared" ca="1" si="1"/>
        <v>44144</v>
      </c>
      <c r="AC9" s="260"/>
      <c r="AD9" s="260"/>
      <c r="AE9" s="258"/>
      <c r="AF9" s="258"/>
      <c r="AG9" s="258"/>
      <c r="AH9" s="258"/>
      <c r="AI9" s="258"/>
      <c r="AJ9" s="258"/>
    </row>
    <row r="10" spans="1:36" x14ac:dyDescent="0.3">
      <c r="A10" s="110" t="s">
        <v>56</v>
      </c>
      <c r="B10" s="99" t="s">
        <v>663</v>
      </c>
      <c r="C10" s="100"/>
      <c r="D10" s="100"/>
      <c r="E10" s="24"/>
      <c r="F10" s="24" t="s">
        <v>77</v>
      </c>
      <c r="G10" s="24"/>
      <c r="H10" s="109">
        <f>IF(C10&lt;&gt;"",'CBL Score Standard'!$D66,IF(D10&lt;&gt;"",SUM('CBL Score Standard'!$D66:$E66),IF(E10&lt;&gt;"",SUM('CBL Score Standard'!$D66:$F66),IF(F10&lt;&gt;"",SUM('CBL Score Standard'!$D66:$G66),IF(G10&lt;&gt;"",SUM('CBL Score Standard'!$D66:$H66,0))))))</f>
        <v>4.9848024316109421E-2</v>
      </c>
      <c r="K10" s="338"/>
      <c r="L10" s="338"/>
      <c r="M10" s="104" t="s">
        <v>5</v>
      </c>
      <c r="N10" s="127" t="s">
        <v>144</v>
      </c>
      <c r="O10" s="43" t="s">
        <v>662</v>
      </c>
      <c r="P10" s="150"/>
      <c r="Q10" s="254" t="s">
        <v>659</v>
      </c>
      <c r="R10" s="254" t="s">
        <v>278</v>
      </c>
      <c r="S10" s="76" t="s">
        <v>278</v>
      </c>
      <c r="T10" s="83"/>
      <c r="U10" s="83"/>
      <c r="V10" s="83" t="str">
        <f t="shared" si="0"/>
        <v>Passed</v>
      </c>
      <c r="W10" s="83" t="s">
        <v>377</v>
      </c>
      <c r="X10" s="83" t="s">
        <v>377</v>
      </c>
      <c r="Y10" s="46" t="s">
        <v>160</v>
      </c>
      <c r="Z10" s="259">
        <f t="shared" si="2"/>
        <v>0</v>
      </c>
      <c r="AA10" s="260"/>
      <c r="AB10" s="260"/>
      <c r="AC10" s="260"/>
      <c r="AD10" s="260"/>
      <c r="AE10" s="258"/>
      <c r="AF10" s="258"/>
      <c r="AG10" s="258"/>
      <c r="AH10" s="258"/>
      <c r="AI10" s="258"/>
      <c r="AJ10" s="258"/>
    </row>
    <row r="11" spans="1:36" x14ac:dyDescent="0.3">
      <c r="A11" s="110" t="s">
        <v>56</v>
      </c>
      <c r="B11" s="99" t="s">
        <v>215</v>
      </c>
      <c r="C11" s="100"/>
      <c r="D11" s="100"/>
      <c r="E11" s="129"/>
      <c r="F11" s="24" t="s">
        <v>77</v>
      </c>
      <c r="G11" s="24"/>
      <c r="H11" s="109">
        <f>IF(C11&lt;&gt;"",'CBL Score Standard'!$D67,IF(D11&lt;&gt;"",SUM('CBL Score Standard'!$D67:$E67),IF(E11&lt;&gt;"",SUM('CBL Score Standard'!$D67:$F67),IF(F11&lt;&gt;"",SUM('CBL Score Standard'!$D67:$G67),IF(G11&lt;&gt;"",SUM('CBL Score Standard'!$D67:$H67,0))))))</f>
        <v>4.9848024316109421E-2</v>
      </c>
      <c r="K11" s="338"/>
      <c r="L11" s="338"/>
      <c r="M11" s="104" t="s">
        <v>5</v>
      </c>
      <c r="N11" s="36" t="s">
        <v>31</v>
      </c>
      <c r="O11" s="89" t="s">
        <v>175</v>
      </c>
      <c r="P11" s="150"/>
      <c r="Q11" s="152" t="s">
        <v>383</v>
      </c>
      <c r="R11" s="79" t="s">
        <v>176</v>
      </c>
      <c r="S11" s="76" t="s">
        <v>278</v>
      </c>
      <c r="T11" s="83"/>
      <c r="U11" s="83"/>
      <c r="V11" s="83" t="str">
        <f t="shared" si="0"/>
        <v>Passed</v>
      </c>
      <c r="W11" s="83" t="s">
        <v>377</v>
      </c>
      <c r="X11" s="83" t="s">
        <v>377</v>
      </c>
      <c r="Y11" s="44" t="s">
        <v>177</v>
      </c>
      <c r="Z11" s="259">
        <f t="shared" ca="1" si="2"/>
        <v>3.8333333333333335</v>
      </c>
      <c r="AA11" s="260">
        <v>42719</v>
      </c>
      <c r="AB11" s="260">
        <f ca="1">TODAY()</f>
        <v>44144</v>
      </c>
      <c r="AC11" s="260"/>
      <c r="AD11" s="260"/>
      <c r="AE11" s="258"/>
      <c r="AF11" s="258"/>
      <c r="AG11" s="258"/>
      <c r="AH11" s="258"/>
      <c r="AI11" s="258"/>
      <c r="AJ11" s="258"/>
    </row>
    <row r="12" spans="1:36" ht="27.6" x14ac:dyDescent="0.3">
      <c r="A12" s="110" t="s">
        <v>63</v>
      </c>
      <c r="B12" s="99" t="s">
        <v>236</v>
      </c>
      <c r="C12" s="100"/>
      <c r="D12" s="100"/>
      <c r="E12" s="130"/>
      <c r="F12" s="24"/>
      <c r="G12" s="24"/>
      <c r="H12" s="109" t="b">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76" t="s">
        <v>278</v>
      </c>
      <c r="T12" s="83"/>
      <c r="U12" s="83"/>
      <c r="V12" s="83" t="str">
        <f t="shared" si="0"/>
        <v/>
      </c>
      <c r="W12" s="83"/>
      <c r="X12" s="83"/>
      <c r="Y12" s="41"/>
      <c r="Z12" s="259">
        <f t="shared" si="2"/>
        <v>0</v>
      </c>
      <c r="AA12" s="260"/>
      <c r="AB12" s="260"/>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76" t="s">
        <v>278</v>
      </c>
      <c r="T13" s="83"/>
      <c r="U13" s="83"/>
      <c r="V13" s="83" t="str">
        <f t="shared" si="0"/>
        <v>Passed</v>
      </c>
      <c r="W13" s="83" t="s">
        <v>377</v>
      </c>
      <c r="X13" s="83" t="s">
        <v>377</v>
      </c>
      <c r="Y13" s="41" t="s">
        <v>169</v>
      </c>
      <c r="Z13" s="259">
        <f t="shared" ca="1" si="2"/>
        <v>1.25</v>
      </c>
      <c r="AA13" s="260">
        <v>43658</v>
      </c>
      <c r="AB13" s="260">
        <f ca="1">TODAY()</f>
        <v>44144</v>
      </c>
      <c r="AC13" s="260"/>
      <c r="AD13" s="260"/>
      <c r="AE13" s="258"/>
      <c r="AF13" s="258"/>
      <c r="AG13" s="258"/>
      <c r="AH13" s="258"/>
      <c r="AI13" s="258"/>
      <c r="AJ13" s="258"/>
    </row>
    <row r="14" spans="1:36" ht="27.6" x14ac:dyDescent="0.3">
      <c r="A14" s="110" t="s">
        <v>55</v>
      </c>
      <c r="B14" s="99" t="s">
        <v>694</v>
      </c>
      <c r="C14" s="100"/>
      <c r="D14" s="100"/>
      <c r="E14" s="24"/>
      <c r="F14" s="24" t="s">
        <v>77</v>
      </c>
      <c r="G14" s="24"/>
      <c r="H14" s="109">
        <f>IF(C14&lt;&gt;"",'CBL Score Standard'!$D70,IF(D14&lt;&gt;"",SUM('CBL Score Standard'!$D70:$E70),IF(E14&lt;&gt;"",SUM('CBL Score Standard'!$D70:$F70),IF(F14&lt;&gt;"",SUM('CBL Score Standard'!$D70:$G70),IF(G14&lt;&gt;"",SUM('CBL Score Standard'!$D70:$H70,0))))))</f>
        <v>3.5562310030395138E-2</v>
      </c>
      <c r="K14" s="339"/>
      <c r="L14" s="339"/>
      <c r="M14" s="104" t="s">
        <v>5</v>
      </c>
      <c r="N14" s="36" t="s">
        <v>41</v>
      </c>
      <c r="O14" s="87" t="s">
        <v>450</v>
      </c>
      <c r="P14" s="153">
        <v>43627</v>
      </c>
      <c r="Q14" s="152" t="s">
        <v>381</v>
      </c>
      <c r="R14" s="79" t="s">
        <v>382</v>
      </c>
      <c r="S14" s="76" t="s">
        <v>278</v>
      </c>
      <c r="T14" s="83"/>
      <c r="U14" s="83"/>
      <c r="V14" s="83" t="str">
        <f t="shared" si="0"/>
        <v/>
      </c>
      <c r="W14" s="83"/>
      <c r="X14" s="83"/>
      <c r="Y14" s="41"/>
      <c r="Z14" s="259">
        <f t="shared" si="2"/>
        <v>0</v>
      </c>
      <c r="AA14" s="260"/>
      <c r="AB14" s="260"/>
      <c r="AC14" s="260"/>
      <c r="AD14" s="260"/>
      <c r="AE14" s="258"/>
      <c r="AF14" s="258"/>
      <c r="AG14" s="258"/>
      <c r="AH14" s="258"/>
      <c r="AI14" s="258"/>
      <c r="AJ14" s="258"/>
    </row>
    <row r="15" spans="1:36" x14ac:dyDescent="0.3">
      <c r="A15" s="110" t="s">
        <v>55</v>
      </c>
      <c r="B15" s="99" t="s">
        <v>185</v>
      </c>
      <c r="C15" s="100"/>
      <c r="D15" s="24"/>
      <c r="E15" s="24"/>
      <c r="F15" s="24" t="s">
        <v>77</v>
      </c>
      <c r="G15" s="24"/>
      <c r="H15" s="109">
        <f>IF(C15&lt;&gt;"",'CBL Score Standard'!$D71,IF(D15&lt;&gt;"",SUM('CBL Score Standard'!$D71:$E71),IF(E15&lt;&gt;"",SUM('CBL Score Standard'!$D71:$F71),IF(F15&lt;&gt;"",SUM('CBL Score Standard'!$D71:$G71),IF(G15&lt;&gt;"",SUM('CBL Score Standard'!$D71:$H71,0))))))</f>
        <v>4.9848024316109421E-2</v>
      </c>
      <c r="K15" s="48"/>
      <c r="L15" s="48"/>
      <c r="M15" s="3"/>
      <c r="N15" s="94"/>
      <c r="O15" s="48"/>
      <c r="P15" s="48"/>
      <c r="Q15" s="48"/>
      <c r="R15" s="48"/>
      <c r="S15" s="80"/>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00"/>
      <c r="F16" s="100"/>
      <c r="G16" s="100"/>
      <c r="H16" s="109" t="b">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c r="F17" s="100" t="s">
        <v>77</v>
      </c>
      <c r="G17" s="100"/>
      <c r="H17" s="109">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333" t="s">
        <v>375</v>
      </c>
      <c r="X17" s="333" t="s">
        <v>376</v>
      </c>
      <c r="Y17" s="1196"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t="s">
        <v>77</v>
      </c>
      <c r="E18" s="100"/>
      <c r="F18" s="100"/>
      <c r="G18" s="100"/>
      <c r="H18" s="109">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ht="12.75" customHeight="1" x14ac:dyDescent="0.3">
      <c r="A19" s="110" t="s">
        <v>55</v>
      </c>
      <c r="B19" s="99" t="s">
        <v>198</v>
      </c>
      <c r="C19" s="100"/>
      <c r="D19" s="100" t="s">
        <v>77</v>
      </c>
      <c r="E19" s="100"/>
      <c r="F19" s="100"/>
      <c r="G19" s="100"/>
      <c r="H19" s="109">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76" t="s">
        <v>278</v>
      </c>
      <c r="T19" s="83"/>
      <c r="U19" s="83"/>
      <c r="V19" s="83" t="str">
        <f t="shared" ref="V19:V35" si="3">IF(AND(W19="Y",X19="Y"),"Passed",IF(T19="M","Passed", ""))</f>
        <v>Passed</v>
      </c>
      <c r="W19" s="83" t="s">
        <v>377</v>
      </c>
      <c r="X19" s="83" t="s">
        <v>377</v>
      </c>
      <c r="Y19" s="44" t="s">
        <v>174</v>
      </c>
      <c r="Z19" s="259">
        <f t="shared" ref="Z19:Z35" ca="1" si="4">DATEDIF(AA19,AB19,"m")/12+DATEDIF(AC19,AD19,"m")/12+DATEDIF(AE19,AF19,"m")/12+DATEDIF(AG19,AH19,"m")/12+DATEDIF(AI19,AJ19,"m")/12</f>
        <v>3.8333333333333335</v>
      </c>
      <c r="AA19" s="260">
        <v>42719</v>
      </c>
      <c r="AB19" s="260">
        <f ca="1">TODAY()</f>
        <v>44144</v>
      </c>
      <c r="AC19" s="260"/>
      <c r="AD19" s="260"/>
      <c r="AE19" s="258"/>
      <c r="AF19" s="258"/>
      <c r="AG19" s="258"/>
      <c r="AH19" s="258"/>
      <c r="AI19" s="258"/>
      <c r="AJ19" s="258"/>
    </row>
    <row r="20" spans="1:36" ht="27.6" x14ac:dyDescent="0.3">
      <c r="A20" s="110" t="s">
        <v>55</v>
      </c>
      <c r="B20" s="99" t="s">
        <v>202</v>
      </c>
      <c r="C20" s="100"/>
      <c r="D20" s="100" t="s">
        <v>77</v>
      </c>
      <c r="E20" s="100"/>
      <c r="F20" s="100"/>
      <c r="G20" s="100"/>
      <c r="H20" s="109">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76" t="s">
        <v>278</v>
      </c>
      <c r="T20" s="83"/>
      <c r="U20" s="83"/>
      <c r="V20" s="83" t="str">
        <f t="shared" si="3"/>
        <v/>
      </c>
      <c r="W20" s="83" t="s">
        <v>377</v>
      </c>
      <c r="X20" s="83"/>
      <c r="Y20" s="44" t="s">
        <v>181</v>
      </c>
      <c r="Z20" s="259">
        <f t="shared" si="4"/>
        <v>0</v>
      </c>
      <c r="AA20" s="260">
        <v>43255</v>
      </c>
      <c r="AB20" s="260">
        <v>43255</v>
      </c>
      <c r="AC20" s="260"/>
      <c r="AD20" s="260"/>
      <c r="AE20" s="258"/>
      <c r="AF20" s="258"/>
      <c r="AG20" s="258"/>
      <c r="AH20" s="258"/>
      <c r="AI20" s="258"/>
      <c r="AJ20" s="258"/>
    </row>
    <row r="21" spans="1:36" x14ac:dyDescent="0.3">
      <c r="A21" s="110" t="s">
        <v>55</v>
      </c>
      <c r="B21" s="99" t="s">
        <v>664</v>
      </c>
      <c r="C21" s="100"/>
      <c r="D21" s="100"/>
      <c r="E21" s="24"/>
      <c r="F21" s="24" t="s">
        <v>77</v>
      </c>
      <c r="G21" s="24"/>
      <c r="H21" s="109">
        <f>IF(C21&lt;&gt;"",'CBL Score Standard'!$D77,IF(D21&lt;&gt;"",SUM('CBL Score Standard'!$D77:$E77),IF(E21&lt;&gt;"",SUM('CBL Score Standard'!$D77:$F77),IF(F21&lt;&gt;"",SUM('CBL Score Standard'!$D77:$G77),IF(G21&lt;&gt;"",SUM('CBL Score Standard'!$D77:$H77,0))))))</f>
        <v>4.9848024316109421E-2</v>
      </c>
      <c r="K21" s="338"/>
      <c r="L21" s="338"/>
      <c r="M21" s="104" t="s">
        <v>6</v>
      </c>
      <c r="N21" s="36" t="s">
        <v>56</v>
      </c>
      <c r="O21" s="87" t="s">
        <v>182</v>
      </c>
      <c r="P21" s="153">
        <v>43609</v>
      </c>
      <c r="Q21" s="152" t="s">
        <v>172</v>
      </c>
      <c r="R21" s="79" t="s">
        <v>183</v>
      </c>
      <c r="S21" s="166" t="s">
        <v>278</v>
      </c>
      <c r="T21" s="128" t="s">
        <v>72</v>
      </c>
      <c r="U21" s="180">
        <v>43752</v>
      </c>
      <c r="V21" s="214" t="s">
        <v>374</v>
      </c>
      <c r="W21" s="83"/>
      <c r="X21" s="83"/>
      <c r="Y21" s="46" t="s">
        <v>184</v>
      </c>
      <c r="Z21" s="259">
        <f t="shared" ca="1" si="4"/>
        <v>2.3333333333333335</v>
      </c>
      <c r="AA21" s="260">
        <v>43285</v>
      </c>
      <c r="AB21" s="260">
        <f ca="1">TODAY()</f>
        <v>44144</v>
      </c>
      <c r="AC21" s="260"/>
      <c r="AD21" s="260"/>
      <c r="AE21" s="258"/>
      <c r="AF21" s="258"/>
      <c r="AG21" s="258"/>
      <c r="AH21" s="258"/>
      <c r="AI21" s="258"/>
      <c r="AJ21" s="258"/>
    </row>
    <row r="22" spans="1:36" ht="27.6" x14ac:dyDescent="0.3">
      <c r="A22" s="110" t="s">
        <v>55</v>
      </c>
      <c r="B22" s="99" t="s">
        <v>448</v>
      </c>
      <c r="C22" s="100"/>
      <c r="D22" s="100"/>
      <c r="E22" s="24"/>
      <c r="F22" s="24" t="s">
        <v>77</v>
      </c>
      <c r="G22" s="24"/>
      <c r="H22" s="109">
        <f>IF(C22&lt;&gt;"",'CBL Score Standard'!$D78,IF(D22&lt;&gt;"",SUM('CBL Score Standard'!$D78:$E78),IF(E22&lt;&gt;"",SUM('CBL Score Standard'!$D78:$F78),IF(F22&lt;&gt;"",SUM('CBL Score Standard'!$D78:$G78),IF(G22&lt;&gt;"",SUM('CBL Score Standard'!$D78:$H78,0))))))</f>
        <v>4.9848024316109421E-2</v>
      </c>
      <c r="K22" s="338"/>
      <c r="L22" s="338"/>
      <c r="M22" s="104" t="s">
        <v>6</v>
      </c>
      <c r="N22" s="36" t="s">
        <v>144</v>
      </c>
      <c r="O22" s="87" t="s">
        <v>187</v>
      </c>
      <c r="P22" s="150"/>
      <c r="Q22" s="152" t="s">
        <v>153</v>
      </c>
      <c r="R22" s="79" t="s">
        <v>156</v>
      </c>
      <c r="S22" s="76" t="s">
        <v>278</v>
      </c>
      <c r="T22" s="83"/>
      <c r="U22" s="83"/>
      <c r="V22" s="83" t="str">
        <f t="shared" si="3"/>
        <v>Passed</v>
      </c>
      <c r="W22" s="83" t="s">
        <v>377</v>
      </c>
      <c r="X22" s="83" t="s">
        <v>377</v>
      </c>
      <c r="Y22" s="44" t="s">
        <v>157</v>
      </c>
      <c r="Z22" s="259">
        <f t="shared" ca="1" si="4"/>
        <v>2.3333333333333335</v>
      </c>
      <c r="AA22" s="260">
        <v>43267</v>
      </c>
      <c r="AB22" s="260">
        <f ca="1">TODAY()</f>
        <v>44144</v>
      </c>
      <c r="AC22" s="260"/>
      <c r="AD22" s="260"/>
      <c r="AE22" s="258"/>
      <c r="AF22" s="258"/>
      <c r="AG22" s="258"/>
      <c r="AH22" s="258"/>
      <c r="AI22" s="258"/>
      <c r="AJ22" s="258"/>
    </row>
    <row r="23" spans="1:36" ht="12.75" customHeight="1" x14ac:dyDescent="0.3">
      <c r="A23" s="110" t="s">
        <v>55</v>
      </c>
      <c r="B23" s="99" t="s">
        <v>665</v>
      </c>
      <c r="C23" s="100"/>
      <c r="D23" s="100"/>
      <c r="E23" s="129"/>
      <c r="F23" s="24" t="s">
        <v>77</v>
      </c>
      <c r="G23" s="24"/>
      <c r="H23" s="109">
        <f>IF(C23&lt;&gt;"",'CBL Score Standard'!$D79,IF(D23&lt;&gt;"",SUM('CBL Score Standard'!$D79:$E79),IF(E23&lt;&gt;"",SUM('CBL Score Standard'!$D79:$F79),IF(F23&lt;&gt;"",SUM('CBL Score Standard'!$D79:$G79),IF(G23&lt;&gt;"",SUM('CBL Score Standard'!$D79:$H79,0))))))</f>
        <v>4.9848024316109421E-2</v>
      </c>
      <c r="K23" s="338"/>
      <c r="L23" s="338"/>
      <c r="M23" s="104" t="s">
        <v>6</v>
      </c>
      <c r="N23" s="36" t="s">
        <v>144</v>
      </c>
      <c r="O23" s="87" t="s">
        <v>188</v>
      </c>
      <c r="P23" s="150"/>
      <c r="Q23" s="152" t="s">
        <v>155</v>
      </c>
      <c r="R23" s="79" t="s">
        <v>158</v>
      </c>
      <c r="S23" s="166" t="s">
        <v>278</v>
      </c>
      <c r="T23" s="157"/>
      <c r="U23" s="83"/>
      <c r="V23" s="83" t="str">
        <f t="shared" si="3"/>
        <v/>
      </c>
      <c r="W23" s="83"/>
      <c r="X23" s="83"/>
      <c r="Y23" s="41" t="s">
        <v>159</v>
      </c>
      <c r="Z23" s="259">
        <f t="shared" si="4"/>
        <v>0</v>
      </c>
      <c r="AA23" s="260"/>
      <c r="AB23" s="260"/>
      <c r="AC23" s="260"/>
      <c r="AD23" s="260"/>
      <c r="AE23" s="258"/>
      <c r="AF23" s="258"/>
      <c r="AG23" s="258"/>
      <c r="AH23" s="258"/>
      <c r="AI23" s="258"/>
      <c r="AJ23" s="258"/>
    </row>
    <row r="24" spans="1:36" ht="12.75" customHeight="1" x14ac:dyDescent="0.3">
      <c r="A24" s="110" t="s">
        <v>55</v>
      </c>
      <c r="B24" s="99" t="s">
        <v>238</v>
      </c>
      <c r="C24" s="100"/>
      <c r="D24" s="100"/>
      <c r="E24" s="100"/>
      <c r="F24" s="24"/>
      <c r="G24" s="24"/>
      <c r="H24" s="109" t="b">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76" t="s">
        <v>278</v>
      </c>
      <c r="T24" s="83"/>
      <c r="U24" s="83"/>
      <c r="V24" s="83" t="str">
        <f t="shared" si="3"/>
        <v>Passed</v>
      </c>
      <c r="W24" s="83" t="s">
        <v>377</v>
      </c>
      <c r="X24" s="83" t="s">
        <v>377</v>
      </c>
      <c r="Y24" s="46" t="s">
        <v>160</v>
      </c>
      <c r="Z24" s="259">
        <f t="shared" ca="1" si="4"/>
        <v>3.8333333333333335</v>
      </c>
      <c r="AA24" s="260">
        <v>42719</v>
      </c>
      <c r="AB24" s="260">
        <f ca="1">TODAY()</f>
        <v>44144</v>
      </c>
      <c r="AC24" s="260"/>
      <c r="AD24" s="260"/>
      <c r="AE24" s="258"/>
      <c r="AF24" s="258"/>
      <c r="AG24" s="258"/>
      <c r="AH24" s="258"/>
      <c r="AI24" s="258"/>
      <c r="AJ24" s="258"/>
    </row>
    <row r="25" spans="1:36" x14ac:dyDescent="0.3">
      <c r="A25" s="110" t="s">
        <v>55</v>
      </c>
      <c r="B25" s="99" t="s">
        <v>515</v>
      </c>
      <c r="C25" s="100"/>
      <c r="D25" s="100"/>
      <c r="E25" s="130"/>
      <c r="F25" s="24"/>
      <c r="G25" s="24"/>
      <c r="H25" s="109" t="b">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76" t="s">
        <v>278</v>
      </c>
      <c r="T25" s="83"/>
      <c r="U25" s="180">
        <v>43763</v>
      </c>
      <c r="V25" s="214" t="s">
        <v>374</v>
      </c>
      <c r="W25" s="83"/>
      <c r="X25" s="83" t="s">
        <v>377</v>
      </c>
      <c r="Y25" s="46" t="s">
        <v>163</v>
      </c>
      <c r="Z25" s="259">
        <f t="shared" ca="1" si="4"/>
        <v>3.8333333333333335</v>
      </c>
      <c r="AA25" s="260">
        <v>42719</v>
      </c>
      <c r="AB25" s="260">
        <f ca="1">TODAY()</f>
        <v>44144</v>
      </c>
      <c r="AC25" s="260"/>
      <c r="AD25" s="260"/>
      <c r="AE25" s="258"/>
      <c r="AF25" s="258"/>
      <c r="AG25" s="258"/>
      <c r="AH25" s="258"/>
      <c r="AI25" s="258"/>
      <c r="AJ25" s="258"/>
    </row>
    <row r="26" spans="1:36" ht="27.6"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76" t="s">
        <v>278</v>
      </c>
      <c r="T26" s="83"/>
      <c r="U26" s="83"/>
      <c r="V26" s="83" t="str">
        <f t="shared" ref="V26" si="5">IF(AND(W26="Y",X26="Y"),"Passed",IF(T26="M","Passed", ""))</f>
        <v/>
      </c>
      <c r="W26" s="83"/>
      <c r="X26" s="83"/>
      <c r="Y26" s="46" t="s">
        <v>166</v>
      </c>
      <c r="Z26" s="259">
        <f t="shared" si="4"/>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76" t="s">
        <v>278</v>
      </c>
      <c r="T27" s="83"/>
      <c r="U27" s="83"/>
      <c r="V27" s="83" t="str">
        <f t="shared" si="3"/>
        <v/>
      </c>
      <c r="W27" s="83"/>
      <c r="X27" s="83"/>
      <c r="Y27" s="46" t="s">
        <v>193</v>
      </c>
      <c r="Z27" s="259">
        <f t="shared" si="4"/>
        <v>0</v>
      </c>
      <c r="AA27" s="260"/>
      <c r="AB27" s="260"/>
      <c r="AC27" s="260"/>
      <c r="AD27" s="260"/>
      <c r="AE27" s="258"/>
      <c r="AF27" s="258"/>
      <c r="AG27" s="258"/>
      <c r="AH27" s="258"/>
      <c r="AI27" s="258"/>
      <c r="AJ27" s="258"/>
    </row>
    <row r="28" spans="1:36" ht="41.4" x14ac:dyDescent="0.3">
      <c r="A28" s="110" t="s">
        <v>59</v>
      </c>
      <c r="B28" s="99" t="s">
        <v>684</v>
      </c>
      <c r="C28" s="100"/>
      <c r="D28" s="100"/>
      <c r="E28" s="129"/>
      <c r="F28" s="24" t="s">
        <v>77</v>
      </c>
      <c r="G28" s="24"/>
      <c r="H28" s="109">
        <f>IF(C28&lt;&gt;"",'CBL Score Standard'!$D84,IF(D28&lt;&gt;"",SUM('CBL Score Standard'!$D84:$E84),IF(E28&lt;&gt;"",SUM('CBL Score Standard'!$D84:$F84),IF(F28&lt;&gt;"",SUM('CBL Score Standard'!$D84:$G84),IF(G28&lt;&gt;"",SUM('CBL Score Standard'!$D84:$H84,0))))))</f>
        <v>4.9848024316109421E-2</v>
      </c>
      <c r="K28" s="338"/>
      <c r="L28" s="338"/>
      <c r="M28" s="104" t="s">
        <v>6</v>
      </c>
      <c r="N28" s="36" t="s">
        <v>55</v>
      </c>
      <c r="O28" s="87" t="s">
        <v>194</v>
      </c>
      <c r="P28" s="153">
        <v>43544</v>
      </c>
      <c r="Q28" s="254" t="s">
        <v>649</v>
      </c>
      <c r="R28" s="254" t="s">
        <v>650</v>
      </c>
      <c r="S28" s="76" t="s">
        <v>278</v>
      </c>
      <c r="T28" s="83"/>
      <c r="U28" s="83"/>
      <c r="V28" s="83" t="str">
        <f t="shared" si="3"/>
        <v>Passed</v>
      </c>
      <c r="W28" s="83" t="s">
        <v>377</v>
      </c>
      <c r="X28" s="83" t="s">
        <v>377</v>
      </c>
      <c r="Y28" s="46" t="s">
        <v>195</v>
      </c>
      <c r="Z28" s="259">
        <f t="shared" ca="1" si="4"/>
        <v>3.8333333333333335</v>
      </c>
      <c r="AA28" s="260">
        <v>42719</v>
      </c>
      <c r="AB28" s="260">
        <f ca="1">TODAY()</f>
        <v>44144</v>
      </c>
      <c r="AC28" s="260"/>
      <c r="AD28" s="260"/>
      <c r="AE28" s="258"/>
      <c r="AF28" s="258"/>
      <c r="AG28" s="258"/>
      <c r="AH28" s="258"/>
      <c r="AI28" s="258"/>
      <c r="AJ28" s="258"/>
    </row>
    <row r="29" spans="1:36" ht="27.6" x14ac:dyDescent="0.3">
      <c r="A29" s="110" t="s">
        <v>59</v>
      </c>
      <c r="B29" s="99" t="s">
        <v>683</v>
      </c>
      <c r="C29" s="100"/>
      <c r="D29" s="100"/>
      <c r="E29" s="129"/>
      <c r="F29" s="24" t="s">
        <v>77</v>
      </c>
      <c r="G29" s="24"/>
      <c r="H29" s="109">
        <f>IF(C29&lt;&gt;"",'CBL Score Standard'!$D85,IF(D29&lt;&gt;"",SUM('CBL Score Standard'!$D85:$E85),IF(E29&lt;&gt;"",SUM('CBL Score Standard'!$D85:$F85),IF(F29&lt;&gt;"",SUM('CBL Score Standard'!$D85:$G85),IF(G29&lt;&gt;"",SUM('CBL Score Standard'!$D85:$H85,0))))))</f>
        <v>4.9848024316109421E-2</v>
      </c>
      <c r="K29" s="338"/>
      <c r="L29" s="338"/>
      <c r="M29" s="104" t="s">
        <v>6</v>
      </c>
      <c r="N29" s="36" t="s">
        <v>55</v>
      </c>
      <c r="O29" s="87" t="s">
        <v>196</v>
      </c>
      <c r="P29" s="149" t="s">
        <v>145</v>
      </c>
      <c r="Q29" s="254" t="s">
        <v>651</v>
      </c>
      <c r="R29" s="254" t="s">
        <v>652</v>
      </c>
      <c r="S29" s="76" t="s">
        <v>278</v>
      </c>
      <c r="T29" s="83"/>
      <c r="U29" s="83"/>
      <c r="V29" s="83" t="str">
        <f t="shared" si="3"/>
        <v/>
      </c>
      <c r="W29" s="83"/>
      <c r="X29" s="83"/>
      <c r="Y29" s="46" t="s">
        <v>197</v>
      </c>
      <c r="Z29" s="259">
        <f t="shared" si="4"/>
        <v>0</v>
      </c>
      <c r="AA29" s="260"/>
      <c r="AB29" s="260"/>
      <c r="AC29" s="260"/>
      <c r="AD29" s="260"/>
      <c r="AE29" s="258"/>
      <c r="AF29" s="258"/>
      <c r="AG29" s="258"/>
      <c r="AH29" s="258"/>
      <c r="AI29" s="258"/>
      <c r="AJ29" s="258"/>
    </row>
    <row r="30" spans="1:36" ht="27.6" x14ac:dyDescent="0.3">
      <c r="A30" s="110" t="s">
        <v>149</v>
      </c>
      <c r="B30" s="99" t="s">
        <v>149</v>
      </c>
      <c r="C30" s="24"/>
      <c r="D30" s="24"/>
      <c r="E30" s="24"/>
      <c r="F30" s="24" t="s">
        <v>77</v>
      </c>
      <c r="G30" s="24"/>
      <c r="H30" s="109">
        <f>IF(C30&lt;&gt;"",'CBL Score Standard'!$D86,IF(D30&lt;&gt;"",SUM('CBL Score Standard'!$D86:$E86),IF(E30&lt;&gt;"",SUM('CBL Score Standard'!$D86:$F86),IF(F30&lt;&gt;"",SUM('CBL Score Standard'!$D86:$G86),IF(G30&lt;&gt;"",SUM('CBL Score Standard'!$D86:$H86,0))))))</f>
        <v>0.18837616284424796</v>
      </c>
      <c r="K30" s="338"/>
      <c r="L30" s="338"/>
      <c r="M30" s="104" t="s">
        <v>6</v>
      </c>
      <c r="N30" s="36" t="s">
        <v>55</v>
      </c>
      <c r="O30" s="87" t="s">
        <v>198</v>
      </c>
      <c r="P30" s="151"/>
      <c r="Q30" s="152" t="s">
        <v>199</v>
      </c>
      <c r="R30" s="79" t="s">
        <v>200</v>
      </c>
      <c r="S30" s="76" t="s">
        <v>278</v>
      </c>
      <c r="T30" s="83"/>
      <c r="U30" s="83"/>
      <c r="V30" s="83" t="str">
        <f t="shared" si="3"/>
        <v/>
      </c>
      <c r="W30" s="83"/>
      <c r="X30" s="83"/>
      <c r="Y30" s="49" t="s">
        <v>201</v>
      </c>
      <c r="Z30" s="259">
        <f t="shared" si="4"/>
        <v>0</v>
      </c>
      <c r="AA30" s="260"/>
      <c r="AB30" s="260"/>
      <c r="AC30" s="260"/>
      <c r="AD30" s="260"/>
      <c r="AE30" s="258"/>
      <c r="AF30" s="258"/>
      <c r="AG30" s="258"/>
      <c r="AH30" s="258"/>
      <c r="AI30" s="258"/>
      <c r="AJ30" s="258"/>
    </row>
    <row r="31" spans="1:36" ht="27.6"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76" t="s">
        <v>278</v>
      </c>
      <c r="T31" s="83"/>
      <c r="U31" s="83"/>
      <c r="V31" s="83" t="str">
        <f t="shared" si="3"/>
        <v/>
      </c>
      <c r="W31" s="83"/>
      <c r="X31" s="83"/>
      <c r="Y31" s="49" t="s">
        <v>203</v>
      </c>
      <c r="Z31" s="259">
        <f t="shared" si="4"/>
        <v>0</v>
      </c>
      <c r="AA31" s="260"/>
      <c r="AB31" s="260"/>
      <c r="AC31" s="260"/>
      <c r="AD31" s="260"/>
      <c r="AE31" s="258"/>
      <c r="AF31" s="258"/>
      <c r="AG31" s="258"/>
      <c r="AH31" s="258"/>
      <c r="AI31" s="258"/>
      <c r="AJ31" s="258"/>
    </row>
    <row r="32" spans="1:36" ht="41.4" x14ac:dyDescent="0.3">
      <c r="A32" s="110" t="s">
        <v>31</v>
      </c>
      <c r="B32" s="99" t="s">
        <v>660</v>
      </c>
      <c r="C32" s="24"/>
      <c r="D32" s="24"/>
      <c r="E32" s="24" t="s">
        <v>77</v>
      </c>
      <c r="F32" s="24"/>
      <c r="G32" s="24"/>
      <c r="H32" s="109">
        <f>IF(C32&lt;&gt;"",'CBL Score Standard'!$D88,IF(D32&lt;&gt;"",SUM('CBL Score Standard'!$D88:$E88),IF(E32&lt;&gt;"",SUM('CBL Score Standard'!$D88:$F88),IF(F32&lt;&gt;"",SUM('CBL Score Standard'!$D88:$G88),IF(G32&lt;&gt;"",SUM('CBL Score Standard'!$D88:$H88,0))))))</f>
        <v>0.16709956709956711</v>
      </c>
      <c r="K32" s="338"/>
      <c r="L32" s="338"/>
      <c r="M32" s="104" t="s">
        <v>6</v>
      </c>
      <c r="N32" s="36" t="s">
        <v>56</v>
      </c>
      <c r="O32" s="87" t="s">
        <v>427</v>
      </c>
      <c r="P32" s="153">
        <v>43613</v>
      </c>
      <c r="Q32" s="152" t="s">
        <v>167</v>
      </c>
      <c r="R32" s="79" t="s">
        <v>204</v>
      </c>
      <c r="S32" s="76" t="s">
        <v>278</v>
      </c>
      <c r="T32" s="83" t="s">
        <v>72</v>
      </c>
      <c r="U32" s="153">
        <v>43761</v>
      </c>
      <c r="V32" s="214" t="s">
        <v>374</v>
      </c>
      <c r="W32" s="83" t="s">
        <v>377</v>
      </c>
      <c r="X32" s="83" t="s">
        <v>377</v>
      </c>
      <c r="Y32" s="46" t="s">
        <v>205</v>
      </c>
      <c r="Z32" s="259">
        <f t="shared" ca="1" si="4"/>
        <v>2.1666666666666665</v>
      </c>
      <c r="AA32" s="260">
        <v>43341</v>
      </c>
      <c r="AB32" s="260">
        <f ca="1">TODAY()</f>
        <v>44144</v>
      </c>
      <c r="AC32" s="260"/>
      <c r="AD32" s="260"/>
      <c r="AE32" s="258"/>
      <c r="AF32" s="258"/>
      <c r="AG32" s="258"/>
      <c r="AH32" s="258"/>
      <c r="AI32" s="258"/>
      <c r="AJ32" s="258"/>
    </row>
    <row r="33" spans="1:36" ht="27.6" x14ac:dyDescent="0.3">
      <c r="A33" s="110" t="s">
        <v>31</v>
      </c>
      <c r="B33" s="99" t="s">
        <v>175</v>
      </c>
      <c r="C33" s="100"/>
      <c r="D33" s="24"/>
      <c r="E33" s="24"/>
      <c r="F33" s="24" t="s">
        <v>77</v>
      </c>
      <c r="G33" s="24"/>
      <c r="H33" s="109">
        <f>IF(C33&lt;&gt;"",'CBL Score Standard'!$D89,IF(D33&lt;&gt;"",SUM('CBL Score Standard'!$D89:$E89),IF(E33&lt;&gt;"",SUM('CBL Score Standard'!$D89:$F89),IF(F33&lt;&gt;"",SUM('CBL Score Standard'!$D89:$G89),IF(G33&lt;&gt;"",SUM('CBL Score Standard'!$D89:$H89,0))))))</f>
        <v>0.18837616284424796</v>
      </c>
      <c r="K33" s="338"/>
      <c r="L33" s="338"/>
      <c r="M33" s="104" t="s">
        <v>6</v>
      </c>
      <c r="N33" s="36" t="s">
        <v>0</v>
      </c>
      <c r="O33" s="87" t="s">
        <v>426</v>
      </c>
      <c r="P33" s="152" t="s">
        <v>145</v>
      </c>
      <c r="Q33" s="152" t="s">
        <v>206</v>
      </c>
      <c r="R33" s="79" t="s">
        <v>206</v>
      </c>
      <c r="S33" s="76" t="s">
        <v>278</v>
      </c>
      <c r="T33" s="83"/>
      <c r="U33" s="83"/>
      <c r="V33" s="83" t="str">
        <f t="shared" si="3"/>
        <v/>
      </c>
      <c r="W33" s="83"/>
      <c r="X33" s="83" t="s">
        <v>377</v>
      </c>
      <c r="Y33" s="41"/>
      <c r="Z33" s="259">
        <f t="shared" ca="1" si="4"/>
        <v>3.8333333333333335</v>
      </c>
      <c r="AA33" s="260">
        <v>42719</v>
      </c>
      <c r="AB33" s="260">
        <f ca="1">TODAY()</f>
        <v>44144</v>
      </c>
      <c r="AC33" s="260"/>
      <c r="AD33" s="260"/>
      <c r="AE33" s="258"/>
      <c r="AF33" s="258"/>
      <c r="AG33" s="258"/>
      <c r="AH33" s="258"/>
      <c r="AI33" s="258"/>
      <c r="AJ33" s="258"/>
    </row>
    <row r="34" spans="1:36" ht="41.4" x14ac:dyDescent="0.3">
      <c r="A34" s="110" t="s">
        <v>46</v>
      </c>
      <c r="B34" s="99" t="s">
        <v>171</v>
      </c>
      <c r="C34" s="100"/>
      <c r="D34" s="24"/>
      <c r="E34" s="24"/>
      <c r="F34" s="24" t="s">
        <v>77</v>
      </c>
      <c r="G34" s="24"/>
      <c r="H34" s="109">
        <f>IF(C34&lt;&gt;"",'CBL Score Standard'!$D90,IF(D34&lt;&gt;"",SUM('CBL Score Standard'!$D90:$E90),IF(E34&lt;&gt;"",SUM('CBL Score Standard'!$D90:$F90),IF(F34&lt;&gt;"",SUM('CBL Score Standard'!$D90:$G90),IF(G34&lt;&gt;"",SUM('CBL Score Standard'!$D90:$H90,0))))))</f>
        <v>9.7467071935157037E-2</v>
      </c>
      <c r="K34" s="338"/>
      <c r="L34" s="338"/>
      <c r="M34" s="104" t="s">
        <v>6</v>
      </c>
      <c r="N34" s="36" t="s">
        <v>53</v>
      </c>
      <c r="O34" s="90" t="s">
        <v>371</v>
      </c>
      <c r="P34" s="152" t="s">
        <v>145</v>
      </c>
      <c r="Q34" s="152" t="s">
        <v>164</v>
      </c>
      <c r="R34" s="79" t="s">
        <v>207</v>
      </c>
      <c r="S34" s="76" t="s">
        <v>278</v>
      </c>
      <c r="T34" s="83"/>
      <c r="U34" s="83"/>
      <c r="V34" s="83" t="str">
        <f t="shared" si="3"/>
        <v/>
      </c>
      <c r="W34" s="83"/>
      <c r="X34" s="83" t="s">
        <v>377</v>
      </c>
      <c r="Y34" s="49" t="s">
        <v>208</v>
      </c>
      <c r="Z34" s="259">
        <f t="shared" ca="1" si="4"/>
        <v>1</v>
      </c>
      <c r="AA34" s="260">
        <v>43762</v>
      </c>
      <c r="AB34" s="260">
        <f ca="1">TODAY()</f>
        <v>44144</v>
      </c>
      <c r="AC34" s="260"/>
      <c r="AD34" s="260"/>
      <c r="AE34" s="258"/>
      <c r="AF34" s="258"/>
      <c r="AG34" s="258"/>
      <c r="AH34" s="258"/>
      <c r="AI34" s="258"/>
      <c r="AJ34" s="258"/>
    </row>
    <row r="35" spans="1:36" x14ac:dyDescent="0.3">
      <c r="A35" s="110" t="s">
        <v>2</v>
      </c>
      <c r="B35" s="99" t="s">
        <v>234</v>
      </c>
      <c r="C35" s="100"/>
      <c r="D35" s="100"/>
      <c r="E35" s="13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76" t="s">
        <v>278</v>
      </c>
      <c r="T35" s="83"/>
      <c r="U35" s="83"/>
      <c r="V35" s="83" t="str">
        <f t="shared" si="3"/>
        <v/>
      </c>
      <c r="W35" s="83"/>
      <c r="X35" s="83" t="s">
        <v>377</v>
      </c>
      <c r="Y35" s="46"/>
      <c r="Z35" s="259">
        <f t="shared" ca="1" si="4"/>
        <v>3.8333333333333335</v>
      </c>
      <c r="AA35" s="260">
        <v>42719</v>
      </c>
      <c r="AB35" s="260">
        <f ca="1">TODAY()</f>
        <v>44144</v>
      </c>
      <c r="AC35" s="260"/>
      <c r="AD35" s="260"/>
      <c r="AE35" s="258"/>
      <c r="AF35" s="258"/>
      <c r="AG35" s="258"/>
      <c r="AH35" s="258"/>
      <c r="AI35" s="258"/>
      <c r="AJ35" s="258"/>
    </row>
    <row r="36" spans="1:36" x14ac:dyDescent="0.3">
      <c r="A36" s="110" t="s">
        <v>54</v>
      </c>
      <c r="B36" s="99" t="s">
        <v>425</v>
      </c>
      <c r="C36" s="24"/>
      <c r="D36" s="24"/>
      <c r="E36" s="24"/>
      <c r="F36" s="24" t="s">
        <v>77</v>
      </c>
      <c r="G36" s="24"/>
      <c r="H36" s="109">
        <f>IF(C36&lt;&gt;"",'CBL Score Standard'!$D92,IF(D36&lt;&gt;"",SUM('CBL Score Standard'!$D92:$E92),IF(E36&lt;&gt;"",SUM('CBL Score Standard'!$D92:$F92),IF(F36&lt;&gt;"",SUM('CBL Score Standard'!$D92:$G92),IF(G36&lt;&gt;"",SUM('CBL Score Standard'!$D92:$H92,0))))))</f>
        <v>0.18837616284424796</v>
      </c>
      <c r="K36" s="3"/>
      <c r="L36" s="3"/>
      <c r="M36" s="3"/>
      <c r="N36" s="92"/>
      <c r="O36" s="3"/>
      <c r="P36" s="3"/>
      <c r="Q36" s="3"/>
      <c r="R36" s="3"/>
      <c r="S36" s="78"/>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t="s">
        <v>77</v>
      </c>
      <c r="F37" s="24"/>
      <c r="G37" s="24"/>
      <c r="H37" s="10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c r="E38" s="129"/>
      <c r="F38" s="24" t="s">
        <v>77</v>
      </c>
      <c r="G38" s="24"/>
      <c r="H38" s="109">
        <f>IF(C38&lt;&gt;"",'CBL Score Standard'!$D94,IF(D38&lt;&gt;"",SUM('CBL Score Standard'!$D94:$E94),IF(E38&lt;&gt;"",SUM('CBL Score Standard'!$D94:$F94),IF(F38&lt;&gt;"",SUM('CBL Score Standard'!$D94:$G94),IF(G38&lt;&gt;"",SUM('CBL Score Standard'!$D94:$H94,0))))))</f>
        <v>3.5562310030395138E-2</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333" t="s">
        <v>375</v>
      </c>
      <c r="X38" s="333" t="s">
        <v>376</v>
      </c>
      <c r="Y38" s="1196"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17" t="s">
        <v>77</v>
      </c>
      <c r="F39" s="24"/>
      <c r="G39" s="24"/>
      <c r="H39" s="109">
        <f>IF(C39&lt;&gt;"",'CBL Score Standard'!$D95,IF(D39&lt;&gt;"",SUM('CBL Score Standard'!$D95:$E95),IF(E39&lt;&gt;"",SUM('CBL Score Standard'!$D95:$F95),IF(F39&lt;&gt;"",SUM('CBL Score Standard'!$D95:$G95),IF(G39&lt;&gt;"",SUM('CBL Score Standard'!$D95:$H95,0))))))</f>
        <v>3.8095238095238092E-2</v>
      </c>
      <c r="K39" s="1197"/>
      <c r="L39" s="1197"/>
      <c r="M39" s="1183"/>
      <c r="N39" s="1190"/>
      <c r="O39" s="1185"/>
      <c r="P39" s="148" t="s">
        <v>141</v>
      </c>
      <c r="Q39" s="144"/>
      <c r="R39" s="144"/>
      <c r="S39" s="1210"/>
      <c r="T39" s="1191"/>
      <c r="U39" s="1191"/>
      <c r="V39" s="119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t="s">
        <v>77</v>
      </c>
      <c r="F40" s="24"/>
      <c r="G40" s="24"/>
      <c r="H40" s="109">
        <f>IF(C40&lt;&gt;"",'CBL Score Standard'!$D96,IF(D40&lt;&gt;"",SUM('CBL Score Standard'!$D96:$E96),IF(E40&lt;&gt;"",SUM('CBL Score Standard'!$D96:$F96),IF(F40&lt;&gt;"",SUM('CBL Score Standard'!$D96:$G96),IF(G40&lt;&gt;"",SUM('CBL Score Standard'!$D96:$H96,0))))))</f>
        <v>1.4285714285714285E-2</v>
      </c>
      <c r="K40" s="337" t="s">
        <v>142</v>
      </c>
      <c r="L40" s="337" t="s">
        <v>143</v>
      </c>
      <c r="M40" s="104" t="s">
        <v>7</v>
      </c>
      <c r="N40" s="36" t="s">
        <v>56</v>
      </c>
      <c r="O40" s="87" t="s">
        <v>663</v>
      </c>
      <c r="P40" s="149" t="s">
        <v>145</v>
      </c>
      <c r="Q40" s="152" t="s">
        <v>212</v>
      </c>
      <c r="R40" s="79" t="s">
        <v>213</v>
      </c>
      <c r="S40" s="76" t="s">
        <v>278</v>
      </c>
      <c r="T40" s="83"/>
      <c r="U40" s="83"/>
      <c r="V40" s="83" t="str">
        <f t="shared" ref="V40:V53" si="6">IF(AND(W40="Y",X40="Y"),"Passed",IF(T40="M","Passed", ""))</f>
        <v>Passed</v>
      </c>
      <c r="W40" s="83" t="s">
        <v>377</v>
      </c>
      <c r="X40" s="83" t="s">
        <v>377</v>
      </c>
      <c r="Y40" s="46" t="s">
        <v>214</v>
      </c>
      <c r="Z40" s="259">
        <f t="shared" ref="Z40:Z55" ca="1" si="7">DATEDIF(AA40,AB40,"m")/12+DATEDIF(AC40,AD40,"m")/12+DATEDIF(AE40,AF40,"m")/12+DATEDIF(AG40,AH40,"m")/12+DATEDIF(AI40,AJ40,"m")/12</f>
        <v>2.4166666666666665</v>
      </c>
      <c r="AA40" s="260">
        <v>43254</v>
      </c>
      <c r="AB40" s="260">
        <f t="shared" ref="AB40:AB46" ca="1" si="8">TODAY()</f>
        <v>44144</v>
      </c>
      <c r="AC40" s="260"/>
      <c r="AD40" s="260"/>
      <c r="AE40" s="258"/>
      <c r="AF40" s="258"/>
      <c r="AG40" s="258"/>
      <c r="AH40" s="258"/>
      <c r="AI40" s="258"/>
      <c r="AJ40" s="258"/>
    </row>
    <row r="41" spans="1:36" ht="41.4" x14ac:dyDescent="0.3">
      <c r="A41" s="110" t="s">
        <v>53</v>
      </c>
      <c r="B41" s="99" t="s">
        <v>226</v>
      </c>
      <c r="C41" s="100"/>
      <c r="D41" s="100"/>
      <c r="E41" s="132"/>
      <c r="F41" s="24" t="s">
        <v>77</v>
      </c>
      <c r="G41" s="24"/>
      <c r="H41" s="109">
        <f>IF(C41&lt;&gt;"",'CBL Score Standard'!$D97,IF(D41&lt;&gt;"",SUM('CBL Score Standard'!$D97:$E97),IF(E41&lt;&gt;"",SUM('CBL Score Standard'!$D97:$F97),IF(F41&lt;&gt;"",SUM('CBL Score Standard'!$D97:$G97),IF(G41&lt;&gt;"",SUM('CBL Score Standard'!$D97:$H97,0))))))</f>
        <v>3.5562310030395138E-2</v>
      </c>
      <c r="K41" s="338"/>
      <c r="L41" s="338"/>
      <c r="M41" s="104" t="s">
        <v>7</v>
      </c>
      <c r="N41" s="36" t="s">
        <v>56</v>
      </c>
      <c r="O41" s="87" t="s">
        <v>215</v>
      </c>
      <c r="P41" s="150"/>
      <c r="Q41" s="152" t="s">
        <v>164</v>
      </c>
      <c r="R41" s="79" t="s">
        <v>207</v>
      </c>
      <c r="S41" s="166" t="s">
        <v>278</v>
      </c>
      <c r="T41" s="157" t="s">
        <v>72</v>
      </c>
      <c r="U41" s="83"/>
      <c r="V41" s="83" t="str">
        <f t="shared" si="6"/>
        <v>Passed</v>
      </c>
      <c r="W41" s="83" t="s">
        <v>377</v>
      </c>
      <c r="X41" s="83" t="s">
        <v>377</v>
      </c>
      <c r="Y41" s="49" t="s">
        <v>216</v>
      </c>
      <c r="Z41" s="259">
        <f t="shared" ca="1" si="7"/>
        <v>2.5833333333333335</v>
      </c>
      <c r="AA41" s="260">
        <v>43192</v>
      </c>
      <c r="AB41" s="260">
        <f t="shared" ca="1" si="8"/>
        <v>44144</v>
      </c>
      <c r="AC41" s="260"/>
      <c r="AD41" s="260"/>
      <c r="AE41" s="258"/>
      <c r="AF41" s="258"/>
      <c r="AG41" s="258"/>
      <c r="AH41" s="258"/>
      <c r="AI41" s="258"/>
      <c r="AJ41" s="258"/>
    </row>
    <row r="42" spans="1:36" ht="12.75" customHeight="1"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76" t="s">
        <v>278</v>
      </c>
      <c r="T42" s="83"/>
      <c r="U42" s="83"/>
      <c r="V42" s="83" t="str">
        <f t="shared" si="6"/>
        <v>Passed</v>
      </c>
      <c r="W42" s="83" t="s">
        <v>377</v>
      </c>
      <c r="X42" s="83" t="s">
        <v>377</v>
      </c>
      <c r="Y42" s="52" t="s">
        <v>249</v>
      </c>
      <c r="Z42" s="259">
        <f t="shared" ca="1" si="7"/>
        <v>2.4166666666666665</v>
      </c>
      <c r="AA42" s="260">
        <v>43257</v>
      </c>
      <c r="AB42" s="260">
        <f t="shared" ca="1" si="8"/>
        <v>44144</v>
      </c>
      <c r="AC42" s="260"/>
      <c r="AD42" s="260"/>
      <c r="AE42" s="258"/>
      <c r="AF42" s="258"/>
      <c r="AG42" s="258"/>
      <c r="AH42" s="258"/>
      <c r="AI42" s="258"/>
      <c r="AJ42" s="258"/>
    </row>
    <row r="43" spans="1:36" ht="55.2" x14ac:dyDescent="0.3">
      <c r="A43" s="110" t="s">
        <v>0</v>
      </c>
      <c r="B43" s="99" t="s">
        <v>426</v>
      </c>
      <c r="C43" s="100"/>
      <c r="D43" s="24"/>
      <c r="E43" s="24" t="s">
        <v>77</v>
      </c>
      <c r="F43" s="24"/>
      <c r="G43" s="24"/>
      <c r="H43" s="109">
        <f>IF(C43&lt;&gt;"",'CBL Score Standard'!$D99,IF(D43&lt;&gt;"",SUM('CBL Score Standard'!$D99:$E99),IF(E43&lt;&gt;"",SUM('CBL Score Standard'!$D99:$F99),IF(F43&lt;&gt;"",SUM('CBL Score Standard'!$D99:$G99),IF(G43&lt;&gt;"",SUM('CBL Score Standard'!$D99:$H99,0))))))</f>
        <v>7.6190476190476183E-2</v>
      </c>
      <c r="K43" s="338"/>
      <c r="L43" s="338"/>
      <c r="M43" s="104" t="s">
        <v>7</v>
      </c>
      <c r="N43" s="36" t="s">
        <v>55</v>
      </c>
      <c r="O43" s="87" t="s">
        <v>448</v>
      </c>
      <c r="P43" s="151"/>
      <c r="Q43" s="254" t="s">
        <v>655</v>
      </c>
      <c r="R43" s="254" t="s">
        <v>656</v>
      </c>
      <c r="S43" s="76" t="s">
        <v>278</v>
      </c>
      <c r="T43" s="83"/>
      <c r="U43" s="83"/>
      <c r="V43" s="83" t="str">
        <f t="shared" si="6"/>
        <v>Passed</v>
      </c>
      <c r="W43" s="83" t="s">
        <v>377</v>
      </c>
      <c r="X43" s="83" t="s">
        <v>377</v>
      </c>
      <c r="Y43" s="49" t="s">
        <v>219</v>
      </c>
      <c r="Z43" s="259">
        <f t="shared" ca="1" si="7"/>
        <v>2.5833333333333335</v>
      </c>
      <c r="AA43" s="260">
        <v>43192</v>
      </c>
      <c r="AB43" s="260">
        <f t="shared" ca="1" si="8"/>
        <v>44144</v>
      </c>
      <c r="AC43" s="260"/>
      <c r="AD43" s="260"/>
      <c r="AE43" s="258"/>
      <c r="AF43" s="258"/>
      <c r="AG43" s="258"/>
      <c r="AH43" s="258"/>
      <c r="AI43" s="258"/>
      <c r="AJ43" s="258"/>
    </row>
    <row r="44" spans="1:36" ht="26.4" x14ac:dyDescent="0.3">
      <c r="A44" s="110" t="s">
        <v>41</v>
      </c>
      <c r="B44" s="99" t="s">
        <v>450</v>
      </c>
      <c r="C44" s="24"/>
      <c r="D44" s="24"/>
      <c r="E44" s="24" t="s">
        <v>77</v>
      </c>
      <c r="F44" s="24"/>
      <c r="G44" s="24"/>
      <c r="H44" s="109">
        <f>IF(C44&lt;&gt;"",'CBL Score Standard'!$D100,IF(D44&lt;&gt;"",SUM('CBL Score Standard'!$D100:$E100),IF(E44&lt;&gt;"",SUM('CBL Score Standard'!$D100:$F100),IF(F44&lt;&gt;"",SUM('CBL Score Standard'!$D100:$G100),IF(G44&lt;&gt;"",SUM('CBL Score Standard'!$D100:$H100,0))))))</f>
        <v>0.16709956709956711</v>
      </c>
      <c r="K44" s="338"/>
      <c r="L44" s="338"/>
      <c r="M44" s="104" t="s">
        <v>7</v>
      </c>
      <c r="N44" s="36" t="s">
        <v>55</v>
      </c>
      <c r="O44" s="87" t="s">
        <v>185</v>
      </c>
      <c r="P44" s="149" t="s">
        <v>145</v>
      </c>
      <c r="Q44" s="254" t="s">
        <v>220</v>
      </c>
      <c r="R44" s="254" t="s">
        <v>270</v>
      </c>
      <c r="S44" s="76" t="s">
        <v>278</v>
      </c>
      <c r="T44" s="83"/>
      <c r="U44" s="83"/>
      <c r="V44" s="83" t="str">
        <f t="shared" si="6"/>
        <v>Passed</v>
      </c>
      <c r="W44" s="83" t="s">
        <v>377</v>
      </c>
      <c r="X44" s="83" t="s">
        <v>377</v>
      </c>
      <c r="Y44" s="49" t="s">
        <v>186</v>
      </c>
      <c r="Z44" s="259">
        <f t="shared" ca="1" si="7"/>
        <v>1.3333333333333333</v>
      </c>
      <c r="AA44" s="260">
        <v>43637</v>
      </c>
      <c r="AB44" s="260">
        <f t="shared" ca="1" si="8"/>
        <v>44144</v>
      </c>
      <c r="AC44" s="260"/>
      <c r="AD44" s="260"/>
      <c r="AE44" s="258"/>
      <c r="AF44" s="258"/>
      <c r="AG44" s="258"/>
      <c r="AH44" s="258"/>
      <c r="AI44" s="258"/>
      <c r="AJ44" s="258"/>
    </row>
    <row r="45" spans="1:36" ht="27.6" x14ac:dyDescent="0.3">
      <c r="A45" s="110" t="s">
        <v>41</v>
      </c>
      <c r="B45" s="99" t="s">
        <v>178</v>
      </c>
      <c r="C45" s="100"/>
      <c r="D45" s="24"/>
      <c r="E45" s="24" t="s">
        <v>77</v>
      </c>
      <c r="F45" s="24"/>
      <c r="G45" s="24"/>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254" t="s">
        <v>657</v>
      </c>
      <c r="S45" s="76" t="s">
        <v>278</v>
      </c>
      <c r="T45" s="83"/>
      <c r="U45" s="83"/>
      <c r="V45" s="83" t="str">
        <f t="shared" si="6"/>
        <v>Passed</v>
      </c>
      <c r="W45" s="83" t="s">
        <v>377</v>
      </c>
      <c r="X45" s="83" t="s">
        <v>377</v>
      </c>
      <c r="Y45" s="49" t="s">
        <v>186</v>
      </c>
      <c r="Z45" s="259">
        <f t="shared" ca="1" si="7"/>
        <v>1.3333333333333333</v>
      </c>
      <c r="AA45" s="260">
        <v>43637</v>
      </c>
      <c r="AB45" s="260">
        <f t="shared" ca="1" si="8"/>
        <v>44144</v>
      </c>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166" t="s">
        <v>278</v>
      </c>
      <c r="T46" s="128" t="s">
        <v>72</v>
      </c>
      <c r="U46" s="180">
        <v>43754</v>
      </c>
      <c r="V46" s="214" t="s">
        <v>374</v>
      </c>
      <c r="W46" s="83"/>
      <c r="X46" s="83" t="s">
        <v>377</v>
      </c>
      <c r="Y46" s="46" t="s">
        <v>222</v>
      </c>
      <c r="Z46" s="259">
        <f t="shared" ca="1" si="7"/>
        <v>1</v>
      </c>
      <c r="AA46" s="260">
        <v>43754</v>
      </c>
      <c r="AB46" s="260">
        <f t="shared" ca="1" si="8"/>
        <v>44144</v>
      </c>
      <c r="AC46" s="260"/>
      <c r="AD46" s="260"/>
      <c r="AE46" s="258"/>
      <c r="AF46" s="258"/>
      <c r="AG46" s="258"/>
      <c r="AH46" s="258"/>
      <c r="AI46" s="258"/>
      <c r="AJ46" s="258"/>
    </row>
    <row r="47" spans="1:36" ht="27.6" x14ac:dyDescent="0.3">
      <c r="A47" s="110" t="s">
        <v>144</v>
      </c>
      <c r="B47" s="99" t="s">
        <v>372</v>
      </c>
      <c r="C47" s="24"/>
      <c r="D47" s="24"/>
      <c r="E47" s="24"/>
      <c r="F47" s="24" t="s">
        <v>77</v>
      </c>
      <c r="G47" s="24"/>
      <c r="H47" s="109">
        <f>IF(C47&lt;&gt;"",'CBL Score Standard'!$D103,IF(D47&lt;&gt;"",SUM('CBL Score Standard'!$D103:$E103),IF(E47&lt;&gt;"",SUM('CBL Score Standard'!$D103:$F103),IF(F47&lt;&gt;"",SUM('CBL Score Standard'!$D103:$G103),IF(G47&lt;&gt;"",SUM('CBL Score Standard'!$D103:$H103,0))))))</f>
        <v>0.18837616284424796</v>
      </c>
      <c r="K47" s="338"/>
      <c r="L47" s="338"/>
      <c r="M47" s="104" t="s">
        <v>7</v>
      </c>
      <c r="N47" s="36" t="s">
        <v>53</v>
      </c>
      <c r="O47" s="87" t="s">
        <v>223</v>
      </c>
      <c r="P47" s="153">
        <v>43621</v>
      </c>
      <c r="Q47" s="154" t="s">
        <v>224</v>
      </c>
      <c r="R47" s="155" t="s">
        <v>225</v>
      </c>
      <c r="S47" s="166" t="s">
        <v>278</v>
      </c>
      <c r="T47" s="157"/>
      <c r="U47" s="83"/>
      <c r="V47" s="83" t="str">
        <f t="shared" si="6"/>
        <v/>
      </c>
      <c r="W47" s="83"/>
      <c r="X47" s="83" t="s">
        <v>377</v>
      </c>
      <c r="Y47" s="55"/>
      <c r="Z47" s="259">
        <f t="shared" si="7"/>
        <v>0</v>
      </c>
      <c r="AA47" s="260"/>
      <c r="AB47" s="260"/>
      <c r="AC47" s="260"/>
      <c r="AD47" s="260"/>
      <c r="AE47" s="258"/>
      <c r="AF47" s="258"/>
      <c r="AG47" s="258"/>
      <c r="AH47" s="258"/>
      <c r="AI47" s="258"/>
      <c r="AJ47" s="258"/>
    </row>
    <row r="48" spans="1:36" ht="39.6" x14ac:dyDescent="0.3">
      <c r="A48" s="110" t="s">
        <v>144</v>
      </c>
      <c r="B48" s="99" t="s">
        <v>373</v>
      </c>
      <c r="C48" s="24"/>
      <c r="D48" s="24"/>
      <c r="E48" s="24"/>
      <c r="F48" s="24" t="s">
        <v>77</v>
      </c>
      <c r="G48" s="24"/>
      <c r="H48" s="109">
        <f>IF(C48&lt;&gt;"",'CBL Score Standard'!$D104,IF(D48&lt;&gt;"",SUM('CBL Score Standard'!$D104:$E104),IF(E48&lt;&gt;"",SUM('CBL Score Standard'!$D104:$F104),IF(F48&lt;&gt;"",SUM('CBL Score Standard'!$D104:$G104),IF(G48&lt;&gt;"",SUM('CBL Score Standard'!$D104:$H104,0))))))</f>
        <v>0.18837616284424796</v>
      </c>
      <c r="K48" s="338"/>
      <c r="L48" s="338"/>
      <c r="M48" s="104" t="s">
        <v>7</v>
      </c>
      <c r="N48" s="36" t="s">
        <v>53</v>
      </c>
      <c r="O48" s="87" t="s">
        <v>226</v>
      </c>
      <c r="P48" s="153">
        <v>43602</v>
      </c>
      <c r="Q48" s="154" t="s">
        <v>227</v>
      </c>
      <c r="R48" s="155" t="s">
        <v>228</v>
      </c>
      <c r="S48" s="166" t="s">
        <v>278</v>
      </c>
      <c r="T48" s="128" t="s">
        <v>72</v>
      </c>
      <c r="U48" s="180">
        <v>43761</v>
      </c>
      <c r="V48" s="214" t="s">
        <v>374</v>
      </c>
      <c r="W48" s="83"/>
      <c r="X48" s="83"/>
      <c r="Y48" s="55"/>
      <c r="Z48" s="259">
        <f t="shared" ca="1" si="7"/>
        <v>2.3333333333333335</v>
      </c>
      <c r="AA48" s="260">
        <v>43289</v>
      </c>
      <c r="AB48" s="260">
        <f ca="1">TODAY()</f>
        <v>44144</v>
      </c>
      <c r="AC48" s="260"/>
      <c r="AD48" s="260"/>
      <c r="AE48" s="258"/>
      <c r="AF48" s="258"/>
      <c r="AG48" s="258"/>
      <c r="AH48" s="258"/>
      <c r="AI48" s="258"/>
      <c r="AJ48" s="258"/>
    </row>
    <row r="49" spans="1:36" ht="27.6" x14ac:dyDescent="0.3">
      <c r="A49" s="110" t="s">
        <v>144</v>
      </c>
      <c r="B49" s="99" t="s">
        <v>452</v>
      </c>
      <c r="C49" s="24"/>
      <c r="D49" s="24"/>
      <c r="E49" s="24"/>
      <c r="F49" s="24" t="s">
        <v>77</v>
      </c>
      <c r="G49" s="24"/>
      <c r="H49" s="109">
        <f>IF(C49&lt;&gt;"",'CBL Score Standard'!$D105,IF(D49&lt;&gt;"",SUM('CBL Score Standard'!$D105:$E105),IF(E49&lt;&gt;"",SUM('CBL Score Standard'!$D105:$F105),IF(F49&lt;&gt;"",SUM('CBL Score Standard'!$D105:$G105),IF(G49&lt;&gt;"",SUM('CBL Score Standard'!$D105:$H105,0))))))</f>
        <v>0.18837616284424796</v>
      </c>
      <c r="K49" s="338"/>
      <c r="L49" s="338"/>
      <c r="M49" s="104" t="s">
        <v>7</v>
      </c>
      <c r="N49" s="36" t="s">
        <v>59</v>
      </c>
      <c r="O49" s="89" t="s">
        <v>684</v>
      </c>
      <c r="P49" s="153">
        <v>43623</v>
      </c>
      <c r="Q49" s="154" t="s">
        <v>153</v>
      </c>
      <c r="R49" s="155" t="s">
        <v>156</v>
      </c>
      <c r="S49" s="166" t="s">
        <v>278</v>
      </c>
      <c r="T49" s="128" t="s">
        <v>72</v>
      </c>
      <c r="U49" s="180">
        <v>43754</v>
      </c>
      <c r="V49" s="214" t="s">
        <v>374</v>
      </c>
      <c r="W49" s="83"/>
      <c r="X49" s="83" t="s">
        <v>377</v>
      </c>
      <c r="Y49" s="55"/>
      <c r="Z49" s="259">
        <f t="shared" ca="1" si="7"/>
        <v>1</v>
      </c>
      <c r="AA49" s="260">
        <v>43754</v>
      </c>
      <c r="AB49" s="260">
        <f ca="1">TODAY()</f>
        <v>44144</v>
      </c>
      <c r="AC49" s="260"/>
      <c r="AD49" s="260"/>
      <c r="AE49" s="258"/>
      <c r="AF49" s="258"/>
      <c r="AG49" s="258"/>
      <c r="AH49" s="258"/>
      <c r="AI49" s="258"/>
      <c r="AJ49" s="258"/>
    </row>
    <row r="50" spans="1:36" ht="27.6" x14ac:dyDescent="0.3">
      <c r="A50" s="110" t="s">
        <v>144</v>
      </c>
      <c r="B50" s="99" t="s">
        <v>517</v>
      </c>
      <c r="C50" s="24"/>
      <c r="D50" s="24"/>
      <c r="E50" s="24"/>
      <c r="F50" s="24" t="s">
        <v>77</v>
      </c>
      <c r="G50" s="24"/>
      <c r="H50" s="109">
        <f>IF(C50&lt;&gt;"",'CBL Score Standard'!$D106,IF(D50&lt;&gt;"",SUM('CBL Score Standard'!$D106:$E106),IF(E50&lt;&gt;"",SUM('CBL Score Standard'!$D106:$F106),IF(F50&lt;&gt;"",SUM('CBL Score Standard'!$D106:$G106),IF(G50&lt;&gt;"",SUM('CBL Score Standard'!$D106:$H106,0))))))</f>
        <v>0.18837616284424796</v>
      </c>
      <c r="K50" s="338"/>
      <c r="L50" s="338"/>
      <c r="M50" s="104" t="s">
        <v>7</v>
      </c>
      <c r="N50" s="36" t="s">
        <v>59</v>
      </c>
      <c r="O50" s="89" t="s">
        <v>683</v>
      </c>
      <c r="P50" s="153">
        <v>43623</v>
      </c>
      <c r="Q50" s="154" t="s">
        <v>153</v>
      </c>
      <c r="R50" s="155" t="s">
        <v>156</v>
      </c>
      <c r="S50" s="166" t="s">
        <v>278</v>
      </c>
      <c r="T50" s="128" t="s">
        <v>72</v>
      </c>
      <c r="U50" s="180">
        <v>44008</v>
      </c>
      <c r="V50" s="214" t="s">
        <v>374</v>
      </c>
      <c r="W50" s="83"/>
      <c r="X50" s="83" t="s">
        <v>377</v>
      </c>
      <c r="Y50" s="55"/>
      <c r="Z50" s="259">
        <f t="shared" si="7"/>
        <v>0</v>
      </c>
      <c r="AA50" s="260"/>
      <c r="AB50" s="260"/>
      <c r="AC50" s="260"/>
      <c r="AD50" s="260"/>
      <c r="AE50" s="258"/>
      <c r="AF50" s="258"/>
      <c r="AG50" s="258"/>
      <c r="AH50" s="258"/>
      <c r="AI50" s="258"/>
      <c r="AJ50" s="258"/>
    </row>
    <row r="51" spans="1:36" x14ac:dyDescent="0.3">
      <c r="A51" s="110" t="s">
        <v>144</v>
      </c>
      <c r="B51" s="99" t="s">
        <v>661</v>
      </c>
      <c r="C51" s="24"/>
      <c r="D51" s="24"/>
      <c r="E51" s="24"/>
      <c r="F51" s="24" t="s">
        <v>77</v>
      </c>
      <c r="G51" s="24"/>
      <c r="H51" s="109">
        <f>IF(C51&lt;&gt;"",'CBL Score Standard'!$D107,IF(D51&lt;&gt;"",SUM('CBL Score Standard'!$D107:$E107),IF(E51&lt;&gt;"",SUM('CBL Score Standard'!$D107:$F107),IF(F51&lt;&gt;"",SUM('CBL Score Standard'!$D107:$G107),IF(G51&lt;&gt;"",SUM('CBL Score Standard'!$D107:$H107,0))))))</f>
        <v>0.18837616284424796</v>
      </c>
      <c r="K51" s="338"/>
      <c r="L51" s="338"/>
      <c r="M51" s="104" t="s">
        <v>7</v>
      </c>
      <c r="N51" s="36" t="s">
        <v>56</v>
      </c>
      <c r="O51" s="89" t="s">
        <v>67</v>
      </c>
      <c r="P51" s="153"/>
      <c r="Q51" s="154"/>
      <c r="R51" s="155"/>
      <c r="S51" s="157" t="s">
        <v>278</v>
      </c>
      <c r="T51" s="157"/>
      <c r="U51" s="180">
        <v>43766</v>
      </c>
      <c r="V51" s="214" t="s">
        <v>374</v>
      </c>
      <c r="W51" s="83"/>
      <c r="X51" s="83" t="s">
        <v>377</v>
      </c>
      <c r="Y51" s="83"/>
      <c r="Z51" s="259">
        <f t="shared" ca="1" si="7"/>
        <v>1</v>
      </c>
      <c r="AA51" s="260">
        <v>43766</v>
      </c>
      <c r="AB51" s="260">
        <f ca="1">TODAY()</f>
        <v>44144</v>
      </c>
      <c r="AC51" s="260"/>
      <c r="AD51" s="260"/>
      <c r="AE51" s="258"/>
      <c r="AF51" s="258"/>
      <c r="AG51" s="258"/>
      <c r="AH51" s="258"/>
      <c r="AI51" s="258"/>
      <c r="AJ51" s="258"/>
    </row>
    <row r="52" spans="1:36" x14ac:dyDescent="0.3">
      <c r="A52" s="110" t="s">
        <v>144</v>
      </c>
      <c r="B52" s="99" t="s">
        <v>662</v>
      </c>
      <c r="C52" s="117"/>
      <c r="D52" s="117"/>
      <c r="E52" s="117"/>
      <c r="F52" s="24" t="s">
        <v>77</v>
      </c>
      <c r="G52" s="24"/>
      <c r="H52" s="109">
        <f>IF(C52&lt;&gt;"",'CBL Score Standard'!$D108,IF(D52&lt;&gt;"",SUM('CBL Score Standard'!$D108:$E108),IF(E52&lt;&gt;"",SUM('CBL Score Standard'!$D108:$F108),IF(F52&lt;&gt;"",SUM('CBL Score Standard'!$D108:$G108),IF(G52&lt;&gt;"",SUM('CBL Score Standard'!$D108:$H108,0))))))</f>
        <v>0.18837616284424796</v>
      </c>
      <c r="K52" s="338"/>
      <c r="L52" s="338"/>
      <c r="M52" s="104" t="s">
        <v>7</v>
      </c>
      <c r="N52" s="36" t="s">
        <v>55</v>
      </c>
      <c r="O52" s="89" t="s">
        <v>1</v>
      </c>
      <c r="P52" s="153"/>
      <c r="Q52" s="154"/>
      <c r="R52" s="155"/>
      <c r="S52" s="157" t="s">
        <v>278</v>
      </c>
      <c r="T52" s="157"/>
      <c r="U52" s="180">
        <v>43763</v>
      </c>
      <c r="V52" s="214" t="s">
        <v>374</v>
      </c>
      <c r="W52" s="83"/>
      <c r="X52" s="83" t="s">
        <v>377</v>
      </c>
      <c r="Y52" s="83"/>
      <c r="Z52" s="259">
        <f t="shared" ca="1" si="7"/>
        <v>1</v>
      </c>
      <c r="AA52" s="260">
        <v>43766</v>
      </c>
      <c r="AB52" s="260">
        <f ca="1">TODAY()</f>
        <v>44144</v>
      </c>
      <c r="AC52" s="260"/>
      <c r="AD52" s="260"/>
      <c r="AE52" s="258"/>
      <c r="AF52" s="258"/>
      <c r="AG52" s="258"/>
      <c r="AH52" s="258"/>
      <c r="AI52" s="258"/>
      <c r="AJ52" s="258"/>
    </row>
    <row r="53" spans="1:36" ht="41.4" x14ac:dyDescent="0.3">
      <c r="A53" s="110" t="s">
        <v>144</v>
      </c>
      <c r="B53" s="99" t="s">
        <v>187</v>
      </c>
      <c r="C53" s="100"/>
      <c r="D53" s="24"/>
      <c r="E53" s="24"/>
      <c r="F53" s="24" t="s">
        <v>77</v>
      </c>
      <c r="G53" s="24"/>
      <c r="H53" s="109">
        <f>IF(C53&lt;&gt;"",'CBL Score Standard'!$D109,IF(D53&lt;&gt;"",SUM('CBL Score Standard'!$D109:$E109),IF(E53&lt;&gt;"",SUM('CBL Score Standard'!$D109:$F109),IF(F53&lt;&gt;"",SUM('CBL Score Standard'!$D109:$G109),IF(G53&lt;&gt;"",SUM('CBL Score Standard'!$D109:$H109,0))))))</f>
        <v>9.7467071935157037E-2</v>
      </c>
      <c r="K53" s="338"/>
      <c r="L53" s="338"/>
      <c r="M53" s="104" t="s">
        <v>7</v>
      </c>
      <c r="N53" s="36" t="s">
        <v>55</v>
      </c>
      <c r="O53" s="89" t="s">
        <v>419</v>
      </c>
      <c r="P53" s="152" t="s">
        <v>145</v>
      </c>
      <c r="Q53" s="154" t="s">
        <v>420</v>
      </c>
      <c r="R53" s="155" t="s">
        <v>420</v>
      </c>
      <c r="S53" s="166" t="s">
        <v>278</v>
      </c>
      <c r="T53" s="157"/>
      <c r="U53" s="83"/>
      <c r="V53" s="83" t="str">
        <f t="shared" si="6"/>
        <v/>
      </c>
      <c r="W53" s="83"/>
      <c r="X53" s="83" t="s">
        <v>377</v>
      </c>
      <c r="Y53" s="55"/>
      <c r="Z53" s="259">
        <f t="shared" ca="1" si="7"/>
        <v>1.25</v>
      </c>
      <c r="AA53" s="260">
        <v>43684</v>
      </c>
      <c r="AB53" s="260">
        <f ca="1">TODAY()</f>
        <v>44144</v>
      </c>
      <c r="AC53" s="260"/>
      <c r="AD53" s="260"/>
      <c r="AE53" s="258"/>
      <c r="AF53" s="258"/>
      <c r="AG53" s="258"/>
      <c r="AH53" s="258"/>
      <c r="AI53" s="258"/>
      <c r="AJ53" s="258"/>
    </row>
    <row r="54" spans="1:36" ht="26.4" x14ac:dyDescent="0.3">
      <c r="A54" s="110" t="s">
        <v>144</v>
      </c>
      <c r="B54" s="99" t="s">
        <v>188</v>
      </c>
      <c r="C54" s="100"/>
      <c r="D54" s="24"/>
      <c r="E54" s="24" t="s">
        <v>77</v>
      </c>
      <c r="F54" s="24"/>
      <c r="G54" s="24"/>
      <c r="H54" s="109">
        <f>IF(C54&lt;&gt;"",'CBL Score Standard'!$D110,IF(D54&lt;&gt;"",SUM('CBL Score Standard'!$D110:$E110),IF(E54&lt;&gt;"",SUM('CBL Score Standard'!$D110:$F110),IF(F54&lt;&gt;"",SUM('CBL Score Standard'!$D110:$G110),IF(G54&lt;&gt;"",SUM('CBL Score Standard'!$D110:$H110,0))))))</f>
        <v>7.6190476190476183E-2</v>
      </c>
      <c r="K54" s="338"/>
      <c r="L54" s="338"/>
      <c r="M54" s="104" t="s">
        <v>7</v>
      </c>
      <c r="N54" s="36" t="s">
        <v>56</v>
      </c>
      <c r="O54" s="89" t="s">
        <v>421</v>
      </c>
      <c r="P54" s="153">
        <v>43669</v>
      </c>
      <c r="Q54" s="154" t="s">
        <v>422</v>
      </c>
      <c r="R54" s="155" t="s">
        <v>423</v>
      </c>
      <c r="S54" s="166" t="s">
        <v>278</v>
      </c>
      <c r="T54" s="157"/>
      <c r="U54" s="181">
        <v>43669</v>
      </c>
      <c r="V54" s="83" t="s">
        <v>374</v>
      </c>
      <c r="W54" s="83"/>
      <c r="X54" s="83"/>
      <c r="Y54" s="41" t="s">
        <v>230</v>
      </c>
      <c r="Z54" s="259">
        <f t="shared" ca="1" si="7"/>
        <v>1.25</v>
      </c>
      <c r="AA54" s="260">
        <v>43669</v>
      </c>
      <c r="AB54" s="260">
        <f ca="1">TODAY()</f>
        <v>44144</v>
      </c>
      <c r="AC54" s="260"/>
      <c r="AD54" s="260"/>
      <c r="AE54" s="258"/>
      <c r="AF54" s="258"/>
      <c r="AG54" s="258"/>
      <c r="AH54" s="258"/>
      <c r="AI54" s="258"/>
      <c r="AJ54" s="258"/>
    </row>
    <row r="55" spans="1:36" customFormat="1" ht="27.6" x14ac:dyDescent="0.3">
      <c r="A55" s="110" t="s">
        <v>144</v>
      </c>
      <c r="B55" s="99" t="s">
        <v>189</v>
      </c>
      <c r="C55" s="100"/>
      <c r="D55" s="117"/>
      <c r="E55" s="117"/>
      <c r="F55" s="24" t="s">
        <v>77</v>
      </c>
      <c r="G55" s="24"/>
      <c r="H55" s="109">
        <f>IF(C55&lt;&gt;"",'CBL Score Standard'!$D111,IF(D55&lt;&gt;"",SUM('CBL Score Standard'!$D111:$E111),IF(E55&lt;&gt;"",SUM('CBL Score Standard'!$D111:$F111),IF(F55&lt;&gt;"",SUM('CBL Score Standard'!$D111:$G111),IF(G55&lt;&gt;"",SUM('CBL Score Standard'!$D111:$H111,0))))))</f>
        <v>5.9371833839918939E-2</v>
      </c>
      <c r="K55" s="339"/>
      <c r="L55" s="339"/>
      <c r="M55" s="104" t="s">
        <v>7</v>
      </c>
      <c r="N55" s="36" t="s">
        <v>54</v>
      </c>
      <c r="O55" s="89" t="s">
        <v>231</v>
      </c>
      <c r="P55" s="153">
        <v>43610</v>
      </c>
      <c r="Q55" s="152" t="s">
        <v>164</v>
      </c>
      <c r="R55" s="79" t="s">
        <v>165</v>
      </c>
      <c r="S55" s="166" t="s">
        <v>278</v>
      </c>
      <c r="T55" s="128" t="s">
        <v>72</v>
      </c>
      <c r="U55" s="180">
        <v>43756</v>
      </c>
      <c r="V55" s="214" t="s">
        <v>374</v>
      </c>
      <c r="W55" s="83"/>
      <c r="X55" s="83"/>
      <c r="Y55" s="49" t="s">
        <v>232</v>
      </c>
      <c r="Z55" s="259">
        <f t="shared" si="7"/>
        <v>0</v>
      </c>
      <c r="AA55" s="260">
        <v>43610</v>
      </c>
      <c r="AB55" s="260">
        <v>43610</v>
      </c>
      <c r="AC55" s="260"/>
      <c r="AD55" s="260"/>
      <c r="AE55" s="258"/>
      <c r="AF55" s="258"/>
      <c r="AG55" s="258"/>
      <c r="AH55" s="258"/>
      <c r="AI55" s="258"/>
      <c r="AJ55" s="258"/>
    </row>
    <row r="56" spans="1:36" customFormat="1" x14ac:dyDescent="0.3">
      <c r="A56" s="110" t="s">
        <v>144</v>
      </c>
      <c r="B56" s="99" t="s">
        <v>190</v>
      </c>
      <c r="C56" s="100"/>
      <c r="D56" s="117"/>
      <c r="E56" s="132"/>
      <c r="F56" s="24" t="s">
        <v>77</v>
      </c>
      <c r="G56" s="24"/>
      <c r="H56" s="109">
        <f>IF(C56&lt;&gt;"",'CBL Score Standard'!$D112,IF(D56&lt;&gt;"",SUM('CBL Score Standard'!$D112:$E112),IF(E56&lt;&gt;"",SUM('CBL Score Standard'!$D112:$F112),IF(F56&lt;&gt;"",SUM('CBL Score Standard'!$D112:$G112),IF(G56&lt;&gt;"",SUM('CBL Score Standard'!$D112:$H112,0))))))</f>
        <v>5.9371833839918939E-2</v>
      </c>
      <c r="K56" s="3"/>
      <c r="L56" s="3"/>
      <c r="M56" s="3"/>
      <c r="N56" s="92"/>
      <c r="O56" s="3"/>
      <c r="P56" s="3"/>
      <c r="Q56" s="3"/>
      <c r="R56" s="3"/>
      <c r="S56" s="78"/>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24" t="s">
        <v>77</v>
      </c>
      <c r="F57" s="24"/>
      <c r="G57" s="24"/>
      <c r="H57" s="10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17" t="s">
        <v>77</v>
      </c>
      <c r="F58" s="24"/>
      <c r="G58" s="24"/>
      <c r="H58" s="10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333" t="s">
        <v>375</v>
      </c>
      <c r="X58" s="333" t="s">
        <v>376</v>
      </c>
      <c r="Y58" s="1196"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17"/>
      <c r="F59" s="24" t="s">
        <v>77</v>
      </c>
      <c r="G59" s="24"/>
      <c r="H59" s="109">
        <f>IF(C59&lt;&gt;"",'CBL Score Standard'!$D115,IF(D59&lt;&gt;"",SUM('CBL Score Standard'!$D115:$E115),IF(E59&lt;&gt;"",SUM('CBL Score Standard'!$D115:$F115),IF(F59&lt;&gt;"",SUM('CBL Score Standard'!$D115:$G115),IF(G59&lt;&gt;"",SUM('CBL Score Standard'!$D115:$H115,0))))))</f>
        <v>3.5562310030395138E-2</v>
      </c>
      <c r="K59" s="1197"/>
      <c r="L59" s="1197"/>
      <c r="M59" s="1183"/>
      <c r="N59" s="1185"/>
      <c r="O59" s="1185"/>
      <c r="P59" s="148" t="s">
        <v>141</v>
      </c>
      <c r="Q59" s="144"/>
      <c r="R59" s="144"/>
      <c r="S59" s="1210"/>
      <c r="T59" s="1191"/>
      <c r="U59" s="1191"/>
      <c r="V59" s="119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30"/>
      <c r="F60" s="24"/>
      <c r="G60" s="24"/>
      <c r="H60" s="10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166" t="s">
        <v>278</v>
      </c>
      <c r="T60" s="128" t="s">
        <v>72</v>
      </c>
      <c r="U60" s="83"/>
      <c r="V60" s="83"/>
      <c r="W60" s="83"/>
      <c r="X60" s="83"/>
      <c r="Y60" s="55"/>
      <c r="Z60" s="259">
        <f t="shared" ref="Z60:Z67" si="9">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166" t="s">
        <v>278</v>
      </c>
      <c r="T61" s="128" t="s">
        <v>72</v>
      </c>
      <c r="U61" s="83"/>
      <c r="V61" s="83"/>
      <c r="W61" s="83"/>
      <c r="X61" s="83"/>
      <c r="Y61" s="55"/>
      <c r="Z61" s="259">
        <f t="shared" si="9"/>
        <v>0</v>
      </c>
      <c r="AA61" s="260"/>
      <c r="AB61" s="260"/>
      <c r="AC61" s="260"/>
      <c r="AD61" s="260"/>
      <c r="AE61" s="258"/>
      <c r="AF61" s="258"/>
      <c r="AG61" s="258"/>
      <c r="AH61" s="258"/>
      <c r="AI61" s="258"/>
      <c r="AJ61" s="258"/>
    </row>
    <row r="62" spans="1:36" x14ac:dyDescent="0.3">
      <c r="A62" s="110" t="s">
        <v>56</v>
      </c>
      <c r="B62" s="99" t="s">
        <v>67</v>
      </c>
      <c r="C62" s="100"/>
      <c r="D62" s="100"/>
      <c r="E62" s="24"/>
      <c r="F62" s="24" t="s">
        <v>77</v>
      </c>
      <c r="G62" s="24"/>
      <c r="H62" s="109">
        <f>IF(C62&lt;&gt;"",'CBL Score Standard'!$D118,IF(D62&lt;&gt;"",SUM('CBL Score Standard'!$D118:$E118),IF(E62&lt;&gt;"",SUM('CBL Score Standard'!$D118:$F118),IF(F62&lt;&gt;"",SUM('CBL Score Standard'!$D118:$G118),IF(G62&lt;&gt;"",SUM('CBL Score Standard'!$D118:$H118,0))))))</f>
        <v>4.9848024316109421E-2</v>
      </c>
      <c r="K62" s="1207"/>
      <c r="L62" s="1207"/>
      <c r="M62" s="104" t="s">
        <v>8</v>
      </c>
      <c r="N62" s="36" t="s">
        <v>56</v>
      </c>
      <c r="O62" s="38" t="s">
        <v>237</v>
      </c>
      <c r="P62" s="58"/>
      <c r="Q62" s="56"/>
      <c r="R62" s="59"/>
      <c r="S62" s="166" t="s">
        <v>278</v>
      </c>
      <c r="T62" s="128" t="s">
        <v>72</v>
      </c>
      <c r="U62" s="83"/>
      <c r="V62" s="83"/>
      <c r="W62" s="83"/>
      <c r="X62" s="83"/>
      <c r="Y62" s="55"/>
      <c r="Z62" s="259">
        <f t="shared" si="9"/>
        <v>0</v>
      </c>
      <c r="AA62" s="260"/>
      <c r="AB62" s="260"/>
      <c r="AC62" s="260"/>
      <c r="AD62" s="260"/>
      <c r="AE62" s="258"/>
      <c r="AF62" s="258"/>
      <c r="AG62" s="258"/>
      <c r="AH62" s="258"/>
      <c r="AI62" s="258"/>
      <c r="AJ62" s="258"/>
    </row>
    <row r="63" spans="1:36" ht="12.75" customHeight="1" thickBot="1" x14ac:dyDescent="0.35">
      <c r="A63" s="111" t="s">
        <v>55</v>
      </c>
      <c r="B63" s="99" t="s">
        <v>1</v>
      </c>
      <c r="C63" s="100"/>
      <c r="D63" s="100"/>
      <c r="E63" s="24"/>
      <c r="F63" s="24" t="s">
        <v>77</v>
      </c>
      <c r="G63" s="24"/>
      <c r="H63" s="109">
        <f>IF(C63&lt;&gt;"",'CBL Score Standard'!$D119,IF(D63&lt;&gt;"",SUM('CBL Score Standard'!$D119:$E119),IF(E63&lt;&gt;"",SUM('CBL Score Standard'!$D119:$F119),IF(F63&lt;&gt;"",SUM('CBL Score Standard'!$D119:$G119),IF(G63&lt;&gt;"",SUM('CBL Score Standard'!$D119:$H119,0))))))</f>
        <v>4.9848024316109421E-2</v>
      </c>
      <c r="K63" s="1207"/>
      <c r="L63" s="1207"/>
      <c r="M63" s="104" t="s">
        <v>8</v>
      </c>
      <c r="N63" s="36" t="s">
        <v>55</v>
      </c>
      <c r="O63" s="38" t="s">
        <v>238</v>
      </c>
      <c r="P63" s="58"/>
      <c r="Q63" s="56"/>
      <c r="R63" s="59"/>
      <c r="S63" s="166" t="s">
        <v>278</v>
      </c>
      <c r="T63" s="157"/>
      <c r="U63" s="83"/>
      <c r="V63" s="83" t="str">
        <f>IF(AND(W63="Y",X63="Y"),"Passed",IF(T63="M","Passed", ""))</f>
        <v/>
      </c>
      <c r="W63" s="83"/>
      <c r="X63" s="83"/>
      <c r="Y63" s="55"/>
      <c r="Z63" s="259">
        <f t="shared" si="9"/>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3.6170212765957461</v>
      </c>
      <c r="K64" s="1207"/>
      <c r="L64" s="1207"/>
      <c r="M64" s="104" t="s">
        <v>8</v>
      </c>
      <c r="N64" s="57" t="s">
        <v>53</v>
      </c>
      <c r="O64" s="38" t="s">
        <v>239</v>
      </c>
      <c r="P64" s="58"/>
      <c r="Q64" s="56"/>
      <c r="R64" s="59"/>
      <c r="S64" s="166" t="s">
        <v>278</v>
      </c>
      <c r="T64" s="157"/>
      <c r="U64" s="83"/>
      <c r="V64" s="83" t="str">
        <f>IF(AND(W64="Y",X64="Y"),"Passed",IF(T64="M","Passed", ""))</f>
        <v/>
      </c>
      <c r="W64" s="83"/>
      <c r="X64" s="83"/>
      <c r="Y64" s="55"/>
      <c r="Z64" s="259">
        <f t="shared" si="9"/>
        <v>0</v>
      </c>
      <c r="AA64" s="260"/>
      <c r="AB64" s="260"/>
      <c r="AC64" s="260"/>
      <c r="AD64" s="260"/>
      <c r="AE64" s="258"/>
      <c r="AF64" s="258"/>
      <c r="AG64" s="258"/>
      <c r="AH64" s="258"/>
      <c r="AI64" s="258"/>
      <c r="AJ64" s="258"/>
    </row>
    <row r="65" spans="1:36" ht="28.2" thickBot="1" x14ac:dyDescent="0.35">
      <c r="A65" s="112" t="s">
        <v>83</v>
      </c>
      <c r="B65" s="113"/>
      <c r="C65" s="134">
        <v>1</v>
      </c>
      <c r="D65" s="134">
        <v>1</v>
      </c>
      <c r="E65" s="134">
        <v>1</v>
      </c>
      <c r="F65" s="134">
        <v>0.61702127659574468</v>
      </c>
      <c r="G65" s="134">
        <v>0</v>
      </c>
      <c r="H65" s="114">
        <v>1</v>
      </c>
      <c r="K65" s="1207"/>
      <c r="L65" s="1207"/>
      <c r="M65" s="104" t="s">
        <v>8</v>
      </c>
      <c r="N65" s="57" t="s">
        <v>59</v>
      </c>
      <c r="O65" s="38" t="s">
        <v>240</v>
      </c>
      <c r="P65" s="58"/>
      <c r="Q65" s="56"/>
      <c r="R65" s="59"/>
      <c r="S65" s="166" t="s">
        <v>278</v>
      </c>
      <c r="T65" s="157"/>
      <c r="U65" s="83"/>
      <c r="V65" s="83" t="str">
        <f>IF(AND(W65="Y",X65="Y"),"Passed",IF(T65="M","Passed", ""))</f>
        <v/>
      </c>
      <c r="W65" s="83"/>
      <c r="X65" s="83"/>
      <c r="Y65" s="55"/>
      <c r="Z65" s="259">
        <f t="shared" si="9"/>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3</v>
      </c>
      <c r="K66" s="1207"/>
      <c r="L66" s="1207"/>
      <c r="M66" s="104" t="s">
        <v>8</v>
      </c>
      <c r="N66" s="57" t="s">
        <v>55</v>
      </c>
      <c r="O66" s="38" t="s">
        <v>515</v>
      </c>
      <c r="P66" s="58"/>
      <c r="Q66" s="56"/>
      <c r="R66" s="59"/>
      <c r="S66" s="166" t="s">
        <v>278</v>
      </c>
      <c r="T66" s="128" t="s">
        <v>72</v>
      </c>
      <c r="U66" s="83"/>
      <c r="V66" s="83"/>
      <c r="W66" s="83"/>
      <c r="X66" s="83"/>
      <c r="Y66" s="55"/>
      <c r="Z66" s="259">
        <f t="shared" si="9"/>
        <v>0</v>
      </c>
      <c r="AA66" s="260"/>
      <c r="AB66" s="260"/>
      <c r="AC66" s="260"/>
      <c r="AD66" s="260"/>
      <c r="AE66" s="258"/>
      <c r="AF66" s="258"/>
      <c r="AG66" s="258"/>
      <c r="AH66" s="258"/>
      <c r="AI66" s="258"/>
      <c r="AJ66" s="258"/>
    </row>
    <row r="67" spans="1:36" ht="27.6" x14ac:dyDescent="0.3">
      <c r="C67" s="135"/>
      <c r="D67" s="135"/>
      <c r="E67" s="135"/>
      <c r="F67" s="135"/>
      <c r="G67" s="135"/>
      <c r="K67" s="1208"/>
      <c r="L67" s="1208"/>
      <c r="M67" s="104" t="s">
        <v>8</v>
      </c>
      <c r="N67" s="57" t="s">
        <v>149</v>
      </c>
      <c r="O67" s="38" t="s">
        <v>370</v>
      </c>
      <c r="P67" s="154" t="s">
        <v>145</v>
      </c>
      <c r="Q67" s="152" t="s">
        <v>217</v>
      </c>
      <c r="R67" s="79" t="s">
        <v>241</v>
      </c>
      <c r="S67" s="76" t="s">
        <v>278</v>
      </c>
      <c r="T67" s="83"/>
      <c r="U67" s="83"/>
      <c r="V67" s="83" t="str">
        <f>IF(AND(W67="Y",X67="Y"),"Passed",IF(T67="M","Passed", ""))</f>
        <v/>
      </c>
      <c r="W67" s="83"/>
      <c r="X67" s="83"/>
      <c r="Y67" s="46" t="s">
        <v>242</v>
      </c>
      <c r="Z67" s="259">
        <f t="shared" si="9"/>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76" t="s">
        <v>278</v>
      </c>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333" t="s">
        <v>375</v>
      </c>
      <c r="X70" s="333" t="s">
        <v>379</v>
      </c>
      <c r="Y70" s="1196"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19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76"/>
      <c r="T72" s="83"/>
      <c r="U72" s="83"/>
      <c r="V72" s="83" t="str">
        <f>IF(AND(W72="Y",X72="Y"),"Passed",IF(T72="M","Passed", ""))</f>
        <v/>
      </c>
      <c r="W72" s="83"/>
      <c r="X72" s="83"/>
      <c r="Y72" s="63"/>
      <c r="Z72" s="259">
        <f t="shared" ref="Z72:Z75" si="10">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76"/>
      <c r="T73" s="83"/>
      <c r="U73" s="83"/>
      <c r="V73" s="83" t="str">
        <f>IF(AND(W73="Y",X73="Y"),"Passed",IF(T73="M","Passed", ""))</f>
        <v/>
      </c>
      <c r="W73" s="83"/>
      <c r="X73" s="83"/>
      <c r="Y73" s="63"/>
      <c r="Z73" s="259">
        <f t="shared" si="10"/>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76"/>
      <c r="T74" s="83"/>
      <c r="U74" s="83"/>
      <c r="V74" s="83" t="str">
        <f>IF(AND(W74="Y",X74="Y"),"Passed",IF(T74="M","Passed", ""))</f>
        <v/>
      </c>
      <c r="W74" s="83"/>
      <c r="X74" s="83"/>
      <c r="Y74" s="63"/>
      <c r="Z74" s="259">
        <f t="shared" si="10"/>
        <v>0</v>
      </c>
      <c r="AA74" s="260"/>
      <c r="AB74" s="260"/>
      <c r="AC74" s="260"/>
      <c r="AD74" s="260"/>
      <c r="AE74" s="258"/>
      <c r="AF74" s="258"/>
      <c r="AG74" s="258"/>
      <c r="AH74" s="258"/>
      <c r="AI74" s="258"/>
      <c r="AJ74" s="258"/>
    </row>
    <row r="75" spans="1:36" ht="12.75" customHeight="1" x14ac:dyDescent="0.3">
      <c r="C75" s="135"/>
      <c r="D75" s="135"/>
      <c r="E75" s="135"/>
      <c r="F75" s="135"/>
      <c r="G75" s="135"/>
      <c r="K75" s="339"/>
      <c r="L75" s="339"/>
      <c r="M75" s="104" t="s">
        <v>9</v>
      </c>
      <c r="N75" s="57" t="s">
        <v>3</v>
      </c>
      <c r="O75" s="38" t="s">
        <v>246</v>
      </c>
      <c r="P75" s="60"/>
      <c r="Q75" s="61"/>
      <c r="R75" s="62"/>
      <c r="S75" s="76"/>
      <c r="T75" s="83"/>
      <c r="U75" s="83"/>
      <c r="V75" s="83" t="str">
        <f>IF(AND(W75="Y",X75="Y"),"Passed",IF(T75="M","Passed", ""))</f>
        <v/>
      </c>
      <c r="W75" s="83"/>
      <c r="X75" s="83"/>
      <c r="Y75" s="63"/>
      <c r="Z75" s="259">
        <f t="shared" si="10"/>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78"/>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78"/>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78"/>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78"/>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A70"/>
  <customSheetViews>
    <customSheetView guid="{3F51B73C-8999-4BDD-B7BB-CFA8C5D5F118}" showGridLines="0" fitToPage="1" showAutoFilter="1" hiddenColumns="1" topLeftCell="C1">
      <selection activeCell="K1" sqref="K1:AN1048576"/>
      <pageMargins left="0.25" right="0" top="0.25" bottom="0.25" header="0.3" footer="0"/>
      <pageSetup scale="33" fitToHeight="0" orientation="landscape" r:id="rId1"/>
      <autoFilter ref="A3:AA70"/>
    </customSheetView>
    <customSheetView guid="{61959E49-C4BC-41CB-B0BE-7EDA73DE356A}" showGridLines="0" fitToPage="1" showAutoFilter="1" hiddenColumns="1" topLeftCell="C1">
      <selection activeCell="P36" sqref="P36"/>
      <pageMargins left="0.25" right="0" top="0.25" bottom="0.25" header="0.3" footer="0"/>
      <pageSetup scale="33" fitToHeight="0" orientation="landscape" r:id="rId2"/>
      <autoFilter ref="A3:AB70"/>
    </customSheetView>
    <customSheetView guid="{9F775BAE-2403-40FE-95E3-B0411D9A7170}" showGridLines="0" fitToPage="1" showAutoFilter="1" hiddenColumns="1" topLeftCell="A13">
      <selection activeCell="V37" sqref="V37"/>
      <pageMargins left="0.25" right="0" top="0.25" bottom="0.25" header="0.3" footer="0"/>
      <pageSetup scale="33" fitToHeight="0" orientation="landscape" r:id="rId3"/>
      <autoFilter ref="A3:AB70"/>
    </customSheetView>
    <customSheetView guid="{B9E7682A-072E-4CF9-AE10-B3ED27CB27F8}" showGridLines="0" fitToPage="1" showAutoFilter="1" hiddenColumns="1" topLeftCell="I27">
      <selection activeCell="U54" sqref="U54:V54"/>
      <pageMargins left="0.25" right="0" top="0.25" bottom="0.25" header="0.3" footer="0"/>
      <pageSetup scale="33" fitToHeight="0" orientation="landscape" r:id="rId4"/>
      <autoFilter ref="A3:AB70"/>
    </customSheetView>
    <customSheetView guid="{040B64FF-F135-4C7F-9498-A8399C10673D}" showGridLines="0" fitToPage="1" showAutoFilter="1" hiddenColumns="1" topLeftCell="C1">
      <selection activeCell="K1" sqref="K1:AN1048576"/>
      <pageMargins left="0.25" right="0" top="0.25" bottom="0.25" header="0.3" footer="0"/>
      <pageSetup scale="33" fitToHeight="0" orientation="landscape" r:id="rId5"/>
      <autoFilter ref="A3:AA70"/>
    </customSheetView>
    <customSheetView guid="{6D9FC8F7-6352-4BF1-890A-27BF36FADC03}" showGridLines="0" fitToPage="1" showAutoFilter="1" hiddenColumns="1" topLeftCell="C1">
      <selection activeCell="K1" sqref="K1:AN1048576"/>
      <pageMargins left="0.25" right="0" top="0.25" bottom="0.25" header="0.3" footer="0"/>
      <pageSetup scale="33" fitToHeight="0" orientation="landscape" r:id="rId6"/>
      <autoFilter ref="A3:AA70"/>
    </customSheetView>
  </customSheetViews>
  <mergeCells count="91">
    <mergeCell ref="AI70:AJ70"/>
    <mergeCell ref="AI38:AJ38"/>
    <mergeCell ref="Z58:Z59"/>
    <mergeCell ref="AA58:AB58"/>
    <mergeCell ref="AC58:AD58"/>
    <mergeCell ref="AE58:AF58"/>
    <mergeCell ref="AG58:AH58"/>
    <mergeCell ref="AI58:AJ58"/>
    <mergeCell ref="Z38:Z39"/>
    <mergeCell ref="AA38:AB38"/>
    <mergeCell ref="AC38:AD38"/>
    <mergeCell ref="AE38:AF38"/>
    <mergeCell ref="AG38:AH38"/>
    <mergeCell ref="AE70:AF70"/>
    <mergeCell ref="AG70:AH70"/>
    <mergeCell ref="AI2:AJ2"/>
    <mergeCell ref="Z17:Z18"/>
    <mergeCell ref="AA17:AB17"/>
    <mergeCell ref="AC17:AD17"/>
    <mergeCell ref="AE17:AF17"/>
    <mergeCell ref="AG17:AH17"/>
    <mergeCell ref="AI17:AJ17"/>
    <mergeCell ref="Z2:Z3"/>
    <mergeCell ref="AA2:AB2"/>
    <mergeCell ref="AC2:AD2"/>
    <mergeCell ref="AE2:AF2"/>
    <mergeCell ref="AG2:AH2"/>
    <mergeCell ref="K69:Y69"/>
    <mergeCell ref="K70:K71"/>
    <mergeCell ref="L70:L71"/>
    <mergeCell ref="M70:M71"/>
    <mergeCell ref="N70:N71"/>
    <mergeCell ref="O70:O71"/>
    <mergeCell ref="S70:S71"/>
    <mergeCell ref="T70:T71"/>
    <mergeCell ref="U70:U71"/>
    <mergeCell ref="V70:V71"/>
    <mergeCell ref="Y70:Y71"/>
    <mergeCell ref="Y17:Y18"/>
    <mergeCell ref="K37:Y37"/>
    <mergeCell ref="K38:K39"/>
    <mergeCell ref="L38:L39"/>
    <mergeCell ref="M38:M39"/>
    <mergeCell ref="N38:N39"/>
    <mergeCell ref="O38:O39"/>
    <mergeCell ref="S38:S39"/>
    <mergeCell ref="T38:T39"/>
    <mergeCell ref="U38:U39"/>
    <mergeCell ref="V38:V39"/>
    <mergeCell ref="Y38:Y39"/>
    <mergeCell ref="O17:O18"/>
    <mergeCell ref="S17:S18"/>
    <mergeCell ref="T17:T18"/>
    <mergeCell ref="U17:U18"/>
    <mergeCell ref="V17:V18"/>
    <mergeCell ref="K1:Y1"/>
    <mergeCell ref="K2:K3"/>
    <mergeCell ref="L2:L3"/>
    <mergeCell ref="M2:M3"/>
    <mergeCell ref="N2:N3"/>
    <mergeCell ref="O2:O3"/>
    <mergeCell ref="S2:S3"/>
    <mergeCell ref="T2:T3"/>
    <mergeCell ref="U2:U3"/>
    <mergeCell ref="V2:V3"/>
    <mergeCell ref="Y2:Y3"/>
    <mergeCell ref="Y4:Y5"/>
    <mergeCell ref="K16:Y16"/>
    <mergeCell ref="K17:K18"/>
    <mergeCell ref="L17:L18"/>
    <mergeCell ref="U58:U59"/>
    <mergeCell ref="V58:V59"/>
    <mergeCell ref="Y58:Y59"/>
    <mergeCell ref="K60:K67"/>
    <mergeCell ref="L60:L67"/>
    <mergeCell ref="A1:H1"/>
    <mergeCell ref="Z70:Z71"/>
    <mergeCell ref="AA70:AB70"/>
    <mergeCell ref="AC70:AD70"/>
    <mergeCell ref="M17:M18"/>
    <mergeCell ref="N17:N18"/>
    <mergeCell ref="A64:G64"/>
    <mergeCell ref="A66:G66"/>
    <mergeCell ref="K57:Y57"/>
    <mergeCell ref="K58:K59"/>
    <mergeCell ref="L58:L59"/>
    <mergeCell ref="M58:M59"/>
    <mergeCell ref="N58:N59"/>
    <mergeCell ref="O58:O59"/>
    <mergeCell ref="S58:S59"/>
    <mergeCell ref="T58:T59"/>
  </mergeCells>
  <conditionalFormatting sqref="C7:H7">
    <cfRule type="containsText" dxfId="1156" priority="47" operator="containsText" text="N/A">
      <formula>NOT(ISERROR(SEARCH("N/A",C7)))</formula>
    </cfRule>
    <cfRule type="containsText" dxfId="1155" priority="48" operator="containsText" text="Blank">
      <formula>NOT(ISERROR(SEARCH("Blank",C7)))</formula>
    </cfRule>
    <cfRule type="containsText" dxfId="1154" priority="49" operator="containsText" text="M">
      <formula>NOT(ISERROR(SEARCH("M",C7)))</formula>
    </cfRule>
  </conditionalFormatting>
  <conditionalFormatting sqref="E13">
    <cfRule type="containsText" dxfId="1153" priority="15" operator="containsText" text="N/A">
      <formula>NOT(ISERROR(SEARCH("N/A",E13)))</formula>
    </cfRule>
    <cfRule type="containsText" dxfId="1152" priority="16" operator="containsText" text="O">
      <formula>NOT(ISERROR(SEARCH("O",E13)))</formula>
    </cfRule>
    <cfRule type="containsText" dxfId="1151" priority="17" operator="containsText" text="M">
      <formula>NOT(ISERROR(SEARCH("M",E13)))</formula>
    </cfRule>
  </conditionalFormatting>
  <conditionalFormatting sqref="C46:G46">
    <cfRule type="containsText" dxfId="1150" priority="24" operator="containsText" text="O">
      <formula>NOT(ISERROR(SEARCH("O",C46)))</formula>
    </cfRule>
  </conditionalFormatting>
  <conditionalFormatting sqref="C46:G46">
    <cfRule type="containsText" dxfId="1149" priority="21" operator="containsText" text="N/A">
      <formula>NOT(ISERROR(SEARCH("N/A",C46)))</formula>
    </cfRule>
    <cfRule type="containsText" dxfId="1148" priority="22" operator="containsText" text="Blank">
      <formula>NOT(ISERROR(SEARCH("Blank",C46)))</formula>
    </cfRule>
    <cfRule type="containsText" dxfId="1147" priority="23" operator="containsText" text="M">
      <formula>NOT(ISERROR(SEARCH("M",C46)))</formula>
    </cfRule>
  </conditionalFormatting>
  <conditionalFormatting sqref="E12">
    <cfRule type="containsText" dxfId="1146" priority="18" operator="containsText" text="N/A">
      <formula>NOT(ISERROR(SEARCH("N/A",E12)))</formula>
    </cfRule>
    <cfRule type="containsText" dxfId="1145" priority="19" operator="containsText" text="O">
      <formula>NOT(ISERROR(SEARCH("O",E12)))</formula>
    </cfRule>
    <cfRule type="containsText" dxfId="1144" priority="20" operator="containsText" text="M">
      <formula>NOT(ISERROR(SEARCH("M",E12)))</formula>
    </cfRule>
  </conditionalFormatting>
  <conditionalFormatting sqref="Z4 Z51:Z55 Z40:Z43 Z45:Z49 Z19:Z35">
    <cfRule type="cellIs" dxfId="1143" priority="6" operator="greaterThan">
      <formula>0</formula>
    </cfRule>
  </conditionalFormatting>
  <conditionalFormatting sqref="Z5:Z14">
    <cfRule type="cellIs" dxfId="1142" priority="5" operator="greaterThan">
      <formula>0</formula>
    </cfRule>
  </conditionalFormatting>
  <conditionalFormatting sqref="Z60:Z67">
    <cfRule type="cellIs" dxfId="1141" priority="4" operator="greaterThan">
      <formula>0</formula>
    </cfRule>
  </conditionalFormatting>
  <conditionalFormatting sqref="Z72:Z75">
    <cfRule type="cellIs" dxfId="1140" priority="3" operator="greaterThan">
      <formula>0</formula>
    </cfRule>
  </conditionalFormatting>
  <conditionalFormatting sqref="Z50">
    <cfRule type="cellIs" dxfId="1139" priority="2" operator="greaterThan">
      <formula>0</formula>
    </cfRule>
  </conditionalFormatting>
  <conditionalFormatting sqref="Z44">
    <cfRule type="cellIs" dxfId="1138"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V1:V79">
      <formula1>"Passed, Failed, N/A"</formula1>
    </dataValidation>
    <dataValidation type="list" allowBlank="1" showInputMessage="1" showErrorMessage="1" sqref="W1:W79">
      <formula1>"Y, N"</formula1>
    </dataValidation>
  </dataValidations>
  <hyperlinks>
    <hyperlink ref="Y55" r:id="rId7"/>
    <hyperlink ref="Y45" r:id="rId8"/>
    <hyperlink ref="Y43" r:id="rId9"/>
    <hyperlink ref="Y42" r:id="rId10" display="http://collab.lge.com/main/x/j9smN"/>
    <hyperlink ref="Y41" r:id="rId11"/>
    <hyperlink ref="Y34" r:id="rId12"/>
    <hyperlink ref="Y31" r:id="rId13"/>
    <hyperlink ref="Y30" r:id="rId14"/>
    <hyperlink ref="Y22" r:id="rId15"/>
    <hyperlink ref="Y20" r:id="rId16"/>
    <hyperlink ref="Y19" r:id="rId17"/>
    <hyperlink ref="Y8" r:id="rId18"/>
    <hyperlink ref="Y7" r:id="rId19" display="http://collab.lge.com/main/x/AocBNg"/>
    <hyperlink ref="Y4" r:id="rId20" display="http://collab.lge.com/main/x/gOGHLw"/>
    <hyperlink ref="Y11" r:id="rId21"/>
    <hyperlink ref="Y44" r:id="rId22"/>
  </hyperlinks>
  <pageMargins left="0.25" right="0" top="0.25" bottom="0.25" header="0.3" footer="0"/>
  <pageSetup scale="33" fitToHeight="0" orientation="landscape" r:id="rId23"/>
  <drawing r:id="rId24"/>
  <legacyDrawing r:id="rId25"/>
  <controls>
    <mc:AlternateContent xmlns:mc="http://schemas.openxmlformats.org/markup-compatibility/2006">
      <mc:Choice Requires="x14">
        <control shapeId="20494" r:id="rId26" name="CommandButton1">
          <controlPr defaultSize="0" autoLine="0" r:id="rId27">
            <anchor moveWithCells="1">
              <from>
                <xdr:col>8</xdr:col>
                <xdr:colOff>114300</xdr:colOff>
                <xdr:row>23</xdr:row>
                <xdr:rowOff>0</xdr:rowOff>
              </from>
              <to>
                <xdr:col>9</xdr:col>
                <xdr:colOff>403860</xdr:colOff>
                <xdr:row>25</xdr:row>
                <xdr:rowOff>7620</xdr:rowOff>
              </to>
            </anchor>
          </controlPr>
        </control>
      </mc:Choice>
      <mc:Fallback>
        <control shapeId="20494" r:id="rId26" name="CommandButton1"/>
      </mc:Fallback>
    </mc:AlternateContent>
    <mc:AlternateContent xmlns:mc="http://schemas.openxmlformats.org/markup-compatibility/2006">
      <mc:Choice Requires="x14">
        <control shapeId="20495" r:id="rId28" name="CommandButton2">
          <controlPr defaultSize="0" autoLine="0" r:id="rId29">
            <anchor moveWithCells="1">
              <from>
                <xdr:col>8</xdr:col>
                <xdr:colOff>99060</xdr:colOff>
                <xdr:row>31</xdr:row>
                <xdr:rowOff>38100</xdr:rowOff>
              </from>
              <to>
                <xdr:col>9</xdr:col>
                <xdr:colOff>419100</xdr:colOff>
                <xdr:row>31</xdr:row>
                <xdr:rowOff>487680</xdr:rowOff>
              </to>
            </anchor>
          </controlPr>
        </control>
      </mc:Choice>
      <mc:Fallback>
        <control shapeId="20495" r:id="rId28" name="CommandButton2"/>
      </mc:Fallback>
    </mc:AlternateContent>
  </controls>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5"/>
    <pageSetUpPr fitToPage="1"/>
  </sheetPr>
  <dimension ref="A1:AN196"/>
  <sheetViews>
    <sheetView showGridLines="0" topLeftCell="A52" zoomScaleNormal="100" workbookViewId="0">
      <selection activeCell="E57" sqref="E57:F57"/>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9.109375" hidden="1" customWidth="1"/>
    <col min="19" max="19" width="17.33203125" bestFit="1" customWidth="1"/>
    <col min="20" max="20" width="9.109375" bestFit="1" customWidth="1"/>
    <col min="21" max="21" width="11" bestFit="1" customWidth="1"/>
    <col min="22" max="22" width="10.44140625" bestFit="1" customWidth="1"/>
    <col min="23" max="23" width="12.5546875" customWidth="1"/>
    <col min="24" max="24" width="15.109375" customWidth="1"/>
    <col min="25" max="25" width="36.5546875" bestFit="1" customWidth="1"/>
    <col min="41" max="16384" width="9.109375" style="3"/>
  </cols>
  <sheetData>
    <row r="1" spans="1:36" ht="23.4" x14ac:dyDescent="0.45">
      <c r="A1" s="1188" t="s">
        <v>82</v>
      </c>
      <c r="B1" s="1189"/>
      <c r="C1" s="1189"/>
      <c r="D1" s="1189"/>
      <c r="E1" s="1189"/>
      <c r="F1" s="1189"/>
      <c r="G1" s="1189"/>
      <c r="H1" s="1189"/>
      <c r="K1" s="1193" t="s">
        <v>417</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23.4" customHeight="1" x14ac:dyDescent="0.3">
      <c r="A2" s="98" t="s">
        <v>367</v>
      </c>
      <c r="B2" s="83" t="s">
        <v>279</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191"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 customHeight="1" x14ac:dyDescent="0.3">
      <c r="A3" s="98" t="s">
        <v>347</v>
      </c>
      <c r="B3" s="119">
        <v>43024</v>
      </c>
      <c r="C3" s="125"/>
      <c r="D3" s="3"/>
      <c r="E3" s="3"/>
      <c r="F3" s="3"/>
      <c r="G3" s="3"/>
      <c r="H3" s="3"/>
      <c r="K3" s="1197"/>
      <c r="L3" s="1197"/>
      <c r="M3" s="1183"/>
      <c r="N3" s="1185"/>
      <c r="O3" s="1197"/>
      <c r="P3" s="148" t="s">
        <v>141</v>
      </c>
      <c r="Q3" s="144"/>
      <c r="R3" s="144"/>
      <c r="S3" s="1210"/>
      <c r="T3" s="1191"/>
      <c r="U3" s="1191"/>
      <c r="V3" s="119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3.0684931506849313</v>
      </c>
      <c r="C4" s="3"/>
      <c r="D4" s="3"/>
      <c r="E4" s="3"/>
      <c r="F4" s="3"/>
      <c r="G4" s="3"/>
      <c r="H4" s="3"/>
      <c r="K4" s="337" t="s">
        <v>142</v>
      </c>
      <c r="L4" s="337" t="s">
        <v>143</v>
      </c>
      <c r="M4" s="104" t="s">
        <v>5</v>
      </c>
      <c r="N4" s="93" t="s">
        <v>144</v>
      </c>
      <c r="O4" s="88" t="s">
        <v>372</v>
      </c>
      <c r="P4" s="149" t="s">
        <v>145</v>
      </c>
      <c r="Q4" s="149" t="s">
        <v>146</v>
      </c>
      <c r="R4" s="146" t="s">
        <v>147</v>
      </c>
      <c r="S4" s="76" t="s">
        <v>279</v>
      </c>
      <c r="T4" s="578"/>
      <c r="U4" s="578"/>
      <c r="V4" s="578" t="s">
        <v>374</v>
      </c>
      <c r="W4" s="83" t="s">
        <v>377</v>
      </c>
      <c r="X4" s="83" t="s">
        <v>377</v>
      </c>
      <c r="Y4" s="1227" t="s">
        <v>148</v>
      </c>
      <c r="Z4" s="259">
        <f ca="1">DATEDIF(AA4,AB4,"m")/12+DATEDIF(AC4,AD4,"m")/12+DATEDIF(AE4,AF4,"m")/12+DATEDIF(AG4,AH4,"m")/12+DATEDIF(AI4,AJ4,"m")/12</f>
        <v>3</v>
      </c>
      <c r="AA4" s="260">
        <v>43034</v>
      </c>
      <c r="AB4" s="260">
        <f ca="1">TODAY()</f>
        <v>44144</v>
      </c>
      <c r="AC4" s="260"/>
      <c r="AD4" s="260"/>
      <c r="AE4" s="258"/>
      <c r="AF4" s="258"/>
      <c r="AG4" s="258"/>
      <c r="AH4" s="258"/>
      <c r="AI4" s="258"/>
      <c r="AJ4" s="258"/>
    </row>
    <row r="5" spans="1:36" ht="12.75" customHeight="1" x14ac:dyDescent="0.3">
      <c r="A5" s="98" t="s">
        <v>387</v>
      </c>
      <c r="B5" s="124">
        <v>5.25</v>
      </c>
      <c r="C5" s="126"/>
      <c r="D5" s="3"/>
      <c r="E5" s="3"/>
      <c r="F5" s="3"/>
      <c r="G5" s="3"/>
      <c r="H5" s="3"/>
      <c r="K5" s="338"/>
      <c r="L5" s="338"/>
      <c r="M5" s="104" t="s">
        <v>5</v>
      </c>
      <c r="N5" s="93" t="s">
        <v>144</v>
      </c>
      <c r="O5" s="88" t="s">
        <v>373</v>
      </c>
      <c r="P5" s="150"/>
      <c r="Q5" s="151" t="s">
        <v>150</v>
      </c>
      <c r="R5" s="147" t="s">
        <v>151</v>
      </c>
      <c r="S5" s="76" t="s">
        <v>279</v>
      </c>
      <c r="T5" s="578"/>
      <c r="U5" s="578"/>
      <c r="V5" s="578" t="s">
        <v>374</v>
      </c>
      <c r="W5" s="83" t="s">
        <v>377</v>
      </c>
      <c r="X5" s="83" t="s">
        <v>377</v>
      </c>
      <c r="Y5" s="1228"/>
      <c r="Z5" s="259">
        <f t="shared" ref="Z5:Z14" ca="1" si="0">DATEDIF(AA5,AB5,"m")/12+DATEDIF(AC5,AD5,"m")/12+DATEDIF(AE5,AF5,"m")/12+DATEDIF(AG5,AH5,"m")/12+DATEDIF(AI5,AJ5,"m")/12</f>
        <v>3</v>
      </c>
      <c r="AA5" s="260">
        <v>43034</v>
      </c>
      <c r="AB5" s="260">
        <f ca="1">TODAY()</f>
        <v>44144</v>
      </c>
      <c r="AC5" s="260"/>
      <c r="AD5" s="260"/>
      <c r="AE5" s="258"/>
      <c r="AF5" s="258"/>
      <c r="AG5" s="258"/>
      <c r="AH5" s="258"/>
      <c r="AI5" s="258"/>
      <c r="AJ5" s="258"/>
    </row>
    <row r="6" spans="1:36" ht="15" thickBot="1" x14ac:dyDescent="0.35">
      <c r="A6" s="98" t="s">
        <v>388</v>
      </c>
      <c r="B6" s="124">
        <f ca="1">B4+B5</f>
        <v>8.3184931506849313</v>
      </c>
      <c r="C6" s="126"/>
      <c r="K6" s="338"/>
      <c r="L6" s="338"/>
      <c r="M6" s="104" t="s">
        <v>5</v>
      </c>
      <c r="N6" s="38" t="s">
        <v>149</v>
      </c>
      <c r="O6" s="65" t="s">
        <v>149</v>
      </c>
      <c r="P6" s="150"/>
      <c r="Q6" s="152" t="s">
        <v>150</v>
      </c>
      <c r="R6" s="79" t="s">
        <v>151</v>
      </c>
      <c r="S6" s="76" t="s">
        <v>279</v>
      </c>
      <c r="T6" s="578"/>
      <c r="U6" s="578"/>
      <c r="V6" s="578" t="s">
        <v>374</v>
      </c>
      <c r="W6" s="83" t="s">
        <v>377</v>
      </c>
      <c r="X6" s="83" t="s">
        <v>377</v>
      </c>
      <c r="Y6" s="41" t="s">
        <v>152</v>
      </c>
      <c r="Z6" s="259">
        <f t="shared" ca="1" si="0"/>
        <v>3</v>
      </c>
      <c r="AA6" s="260">
        <v>43034</v>
      </c>
      <c r="AB6" s="260">
        <f ca="1">TODAY()</f>
        <v>44144</v>
      </c>
      <c r="AC6" s="260"/>
      <c r="AD6" s="260"/>
      <c r="AE6" s="258"/>
      <c r="AF6" s="258"/>
      <c r="AG6" s="258"/>
      <c r="AH6" s="258"/>
      <c r="AI6" s="258"/>
      <c r="AJ6" s="258"/>
    </row>
    <row r="7" spans="1:36" ht="55.8"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76" t="s">
        <v>279</v>
      </c>
      <c r="T7" s="578"/>
      <c r="U7" s="578"/>
      <c r="V7" s="578" t="s">
        <v>374</v>
      </c>
      <c r="W7" s="83" t="s">
        <v>377</v>
      </c>
      <c r="X7" s="83" t="s">
        <v>377</v>
      </c>
      <c r="Y7" s="342" t="s">
        <v>248</v>
      </c>
      <c r="Z7" s="259">
        <f t="shared" ca="1" si="0"/>
        <v>3</v>
      </c>
      <c r="AA7" s="260">
        <v>43034</v>
      </c>
      <c r="AB7" s="260">
        <f ca="1">TODAY()</f>
        <v>44144</v>
      </c>
      <c r="AC7" s="260"/>
      <c r="AD7" s="260"/>
      <c r="AE7" s="258"/>
      <c r="AF7" s="258"/>
      <c r="AG7" s="258"/>
      <c r="AH7" s="258"/>
      <c r="AI7" s="258"/>
      <c r="AJ7" s="258"/>
    </row>
    <row r="8" spans="1:36" ht="27.6" x14ac:dyDescent="0.3">
      <c r="A8" s="107" t="s">
        <v>56</v>
      </c>
      <c r="B8" s="108" t="s">
        <v>182</v>
      </c>
      <c r="C8" s="100"/>
      <c r="D8" s="24"/>
      <c r="E8" s="1002" t="s">
        <v>77</v>
      </c>
      <c r="F8" s="1002"/>
      <c r="G8" s="24"/>
      <c r="H8" s="109">
        <f>IF(C8&lt;&gt;"",'CBL Score Standard'!$D64,IF(D8&lt;&gt;"",SUM('CBL Score Standard'!$D64:$E64),IF(E8&lt;&gt;"",SUM('CBL Score Standard'!$D64:$F64),IF(F8&lt;&gt;"",SUM('CBL Score Standard'!$D64:$G64),IF(G8&lt;&gt;"",SUM('CBL Score Standard'!$D64:$H64,0))))))</f>
        <v>7.6190476190476183E-2</v>
      </c>
      <c r="K8" s="338"/>
      <c r="L8" s="338"/>
      <c r="M8" s="104" t="s">
        <v>5</v>
      </c>
      <c r="N8" s="127" t="s">
        <v>144</v>
      </c>
      <c r="O8" s="43" t="s">
        <v>517</v>
      </c>
      <c r="P8" s="150"/>
      <c r="Q8" s="152" t="s">
        <v>153</v>
      </c>
      <c r="R8" s="79" t="s">
        <v>156</v>
      </c>
      <c r="S8" s="76" t="s">
        <v>279</v>
      </c>
      <c r="T8" s="578"/>
      <c r="U8" s="578"/>
      <c r="V8" s="578" t="s">
        <v>374</v>
      </c>
      <c r="W8" s="83" t="s">
        <v>377</v>
      </c>
      <c r="X8" s="83" t="s">
        <v>377</v>
      </c>
      <c r="Y8" s="44" t="s">
        <v>157</v>
      </c>
      <c r="Z8" s="259">
        <f t="shared" ca="1" si="0"/>
        <v>3</v>
      </c>
      <c r="AA8" s="260">
        <v>43034</v>
      </c>
      <c r="AB8" s="260">
        <f ca="1">TODAY()</f>
        <v>44144</v>
      </c>
      <c r="AC8" s="260"/>
      <c r="AD8" s="260"/>
      <c r="AE8" s="258"/>
      <c r="AF8" s="258"/>
      <c r="AG8" s="258"/>
      <c r="AH8" s="258"/>
      <c r="AI8" s="258"/>
      <c r="AJ8" s="258"/>
    </row>
    <row r="9" spans="1:36" ht="27.6" x14ac:dyDescent="0.3">
      <c r="A9" s="110" t="s">
        <v>56</v>
      </c>
      <c r="B9" s="99" t="s">
        <v>427</v>
      </c>
      <c r="C9" s="100"/>
      <c r="D9" s="24"/>
      <c r="E9" s="24" t="s">
        <v>77</v>
      </c>
      <c r="F9" s="24"/>
      <c r="G9" s="24"/>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43" t="s">
        <v>661</v>
      </c>
      <c r="P9" s="150"/>
      <c r="Q9" s="152" t="s">
        <v>155</v>
      </c>
      <c r="R9" s="79" t="s">
        <v>158</v>
      </c>
      <c r="S9" s="76" t="s">
        <v>279</v>
      </c>
      <c r="T9" s="578" t="s">
        <v>72</v>
      </c>
      <c r="U9" s="578"/>
      <c r="V9" s="578" t="s">
        <v>374</v>
      </c>
      <c r="W9" s="83"/>
      <c r="X9" s="83"/>
      <c r="Y9" s="41" t="s">
        <v>159</v>
      </c>
      <c r="Z9" s="259">
        <f t="shared" si="0"/>
        <v>0</v>
      </c>
      <c r="AA9" s="260"/>
      <c r="AB9" s="260"/>
      <c r="AC9" s="260"/>
      <c r="AD9" s="260"/>
      <c r="AE9" s="258"/>
      <c r="AF9" s="258"/>
      <c r="AG9" s="258"/>
      <c r="AH9" s="258"/>
      <c r="AI9" s="258"/>
      <c r="AJ9" s="258"/>
    </row>
    <row r="10" spans="1:36" x14ac:dyDescent="0.3">
      <c r="A10" s="110" t="s">
        <v>56</v>
      </c>
      <c r="B10" s="99" t="s">
        <v>663</v>
      </c>
      <c r="C10" s="100"/>
      <c r="D10" s="100"/>
      <c r="E10" s="1002" t="s">
        <v>77</v>
      </c>
      <c r="F10" s="1002"/>
      <c r="G10" s="24"/>
      <c r="H10" s="109">
        <f>IF(C10&lt;&gt;"",'CBL Score Standard'!$D66,IF(D10&lt;&gt;"",SUM('CBL Score Standard'!$D66:$E66),IF(E10&lt;&gt;"",SUM('CBL Score Standard'!$D66:$F66),IF(F10&lt;&gt;"",SUM('CBL Score Standard'!$D66:$G66),IF(G10&lt;&gt;"",SUM('CBL Score Standard'!$D66:$H66,0))))))</f>
        <v>2.8571428571428571E-2</v>
      </c>
      <c r="K10" s="338"/>
      <c r="L10" s="338"/>
      <c r="M10" s="104" t="s">
        <v>5</v>
      </c>
      <c r="N10" s="127" t="s">
        <v>144</v>
      </c>
      <c r="O10" s="43" t="s">
        <v>662</v>
      </c>
      <c r="P10" s="150"/>
      <c r="Q10" s="254" t="s">
        <v>659</v>
      </c>
      <c r="R10" s="254" t="s">
        <v>278</v>
      </c>
      <c r="S10" s="76" t="s">
        <v>279</v>
      </c>
      <c r="T10" s="578"/>
      <c r="U10" s="578"/>
      <c r="V10" s="578" t="s">
        <v>374</v>
      </c>
      <c r="W10" s="83" t="s">
        <v>377</v>
      </c>
      <c r="X10" s="83" t="s">
        <v>377</v>
      </c>
      <c r="Y10" s="46" t="s">
        <v>160</v>
      </c>
      <c r="Z10" s="259">
        <f t="shared" ca="1" si="0"/>
        <v>3</v>
      </c>
      <c r="AA10" s="260">
        <v>43034</v>
      </c>
      <c r="AB10" s="260">
        <f ca="1">TODAY()</f>
        <v>44144</v>
      </c>
      <c r="AC10" s="260"/>
      <c r="AD10" s="260"/>
      <c r="AE10" s="258"/>
      <c r="AF10" s="258"/>
      <c r="AG10" s="258"/>
      <c r="AH10" s="258"/>
      <c r="AI10" s="258"/>
      <c r="AJ10" s="258"/>
    </row>
    <row r="11" spans="1:36" x14ac:dyDescent="0.3">
      <c r="A11" s="110" t="s">
        <v>56</v>
      </c>
      <c r="B11" s="99" t="s">
        <v>215</v>
      </c>
      <c r="C11" s="100"/>
      <c r="D11" s="100"/>
      <c r="E11" s="1002" t="s">
        <v>77</v>
      </c>
      <c r="F11" s="1002"/>
      <c r="G11" s="24"/>
      <c r="H11" s="109">
        <f>IF(C11&lt;&gt;"",'CBL Score Standard'!$D67,IF(D11&lt;&gt;"",SUM('CBL Score Standard'!$D67:$E67),IF(E11&lt;&gt;"",SUM('CBL Score Standard'!$D67:$F67),IF(F11&lt;&gt;"",SUM('CBL Score Standard'!$D67:$G67),IF(G11&lt;&gt;"",SUM('CBL Score Standard'!$D67:$H67,0))))))</f>
        <v>2.8571428571428571E-2</v>
      </c>
      <c r="K11" s="338"/>
      <c r="L11" s="338"/>
      <c r="M11" s="104" t="s">
        <v>5</v>
      </c>
      <c r="N11" s="36" t="s">
        <v>31</v>
      </c>
      <c r="O11" s="89" t="s">
        <v>175</v>
      </c>
      <c r="P11" s="150"/>
      <c r="Q11" s="152" t="s">
        <v>383</v>
      </c>
      <c r="R11" s="79" t="s">
        <v>176</v>
      </c>
      <c r="S11" s="76" t="s">
        <v>279</v>
      </c>
      <c r="T11" s="578"/>
      <c r="U11" s="578"/>
      <c r="V11" s="578" t="s">
        <v>374</v>
      </c>
      <c r="W11" s="83" t="s">
        <v>377</v>
      </c>
      <c r="X11" s="83" t="s">
        <v>377</v>
      </c>
      <c r="Y11" s="44" t="s">
        <v>177</v>
      </c>
      <c r="Z11" s="259">
        <f t="shared" ca="1" si="0"/>
        <v>1.3333333333333333</v>
      </c>
      <c r="AA11" s="260">
        <v>43637</v>
      </c>
      <c r="AB11" s="260">
        <f ca="1">TODAY()</f>
        <v>44144</v>
      </c>
      <c r="AC11" s="260"/>
      <c r="AD11" s="260"/>
      <c r="AE11" s="258"/>
      <c r="AF11" s="258"/>
      <c r="AG11" s="258"/>
      <c r="AH11" s="258"/>
      <c r="AI11" s="258"/>
      <c r="AJ11" s="258"/>
    </row>
    <row r="12" spans="1:36" ht="27.6" x14ac:dyDescent="0.3">
      <c r="A12" s="110" t="s">
        <v>63</v>
      </c>
      <c r="B12" s="99" t="s">
        <v>236</v>
      </c>
      <c r="C12" s="100"/>
      <c r="D12" s="100"/>
      <c r="E12" s="130"/>
      <c r="F12" s="24"/>
      <c r="G12" s="24"/>
      <c r="H12" s="109" t="b">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76" t="s">
        <v>279</v>
      </c>
      <c r="T12" s="578" t="s">
        <v>72</v>
      </c>
      <c r="U12" s="578"/>
      <c r="V12" s="578" t="s">
        <v>374</v>
      </c>
      <c r="W12" s="83"/>
      <c r="X12" s="83"/>
      <c r="Y12" s="41"/>
      <c r="Z12" s="259">
        <f t="shared" si="0"/>
        <v>0</v>
      </c>
      <c r="AA12" s="260"/>
      <c r="AB12" s="260"/>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76" t="s">
        <v>279</v>
      </c>
      <c r="T13" s="578"/>
      <c r="U13" s="579">
        <v>43658</v>
      </c>
      <c r="V13" s="578" t="s">
        <v>374</v>
      </c>
      <c r="W13" s="83"/>
      <c r="X13" s="83"/>
      <c r="Y13" s="41" t="s">
        <v>169</v>
      </c>
      <c r="Z13" s="259">
        <f t="shared" ca="1" si="0"/>
        <v>1.25</v>
      </c>
      <c r="AA13" s="260">
        <v>43658</v>
      </c>
      <c r="AB13" s="260">
        <f ca="1">TODAY()</f>
        <v>44144</v>
      </c>
      <c r="AC13" s="260"/>
      <c r="AD13" s="260"/>
      <c r="AE13" s="258"/>
      <c r="AF13" s="258"/>
      <c r="AG13" s="258"/>
      <c r="AH13" s="258"/>
      <c r="AI13" s="258"/>
      <c r="AJ13" s="258"/>
    </row>
    <row r="14" spans="1:36" ht="27.6" x14ac:dyDescent="0.3">
      <c r="A14" s="110" t="s">
        <v>55</v>
      </c>
      <c r="B14" s="99" t="s">
        <v>694</v>
      </c>
      <c r="C14" s="100"/>
      <c r="D14" s="100"/>
      <c r="E14" s="24"/>
      <c r="F14" s="24" t="s">
        <v>77</v>
      </c>
      <c r="G14" s="24"/>
      <c r="H14" s="109">
        <f>IF(C14&lt;&gt;"",'CBL Score Standard'!$D70,IF(D14&lt;&gt;"",SUM('CBL Score Standard'!$D70:$E70),IF(E14&lt;&gt;"",SUM('CBL Score Standard'!$D70:$F70),IF(F14&lt;&gt;"",SUM('CBL Score Standard'!$D70:$G70),IF(G14&lt;&gt;"",SUM('CBL Score Standard'!$D70:$H70,0))))))</f>
        <v>3.5562310030395138E-2</v>
      </c>
      <c r="K14" s="339"/>
      <c r="L14" s="339"/>
      <c r="M14" s="104" t="s">
        <v>5</v>
      </c>
      <c r="N14" s="36" t="s">
        <v>41</v>
      </c>
      <c r="O14" s="87" t="s">
        <v>450</v>
      </c>
      <c r="P14" s="153">
        <v>43627</v>
      </c>
      <c r="Q14" s="152" t="s">
        <v>381</v>
      </c>
      <c r="R14" s="79" t="s">
        <v>382</v>
      </c>
      <c r="S14" s="76" t="s">
        <v>279</v>
      </c>
      <c r="T14" s="578" t="s">
        <v>72</v>
      </c>
      <c r="U14" s="578"/>
      <c r="V14" s="578" t="s">
        <v>374</v>
      </c>
      <c r="W14" s="83"/>
      <c r="X14" s="83"/>
      <c r="Y14" s="41"/>
      <c r="Z14" s="259">
        <f t="shared" si="0"/>
        <v>0</v>
      </c>
      <c r="AA14" s="260"/>
      <c r="AB14" s="260"/>
      <c r="AC14" s="260"/>
      <c r="AD14" s="260"/>
      <c r="AE14" s="258"/>
      <c r="AF14" s="258"/>
      <c r="AG14" s="258"/>
      <c r="AH14" s="258"/>
      <c r="AI14" s="258"/>
      <c r="AJ14" s="258"/>
    </row>
    <row r="15" spans="1:36" x14ac:dyDescent="0.3">
      <c r="A15" s="110" t="s">
        <v>55</v>
      </c>
      <c r="B15" s="99" t="s">
        <v>185</v>
      </c>
      <c r="C15" s="100"/>
      <c r="D15" s="24"/>
      <c r="E15" s="24"/>
      <c r="F15" s="24" t="s">
        <v>77</v>
      </c>
      <c r="G15" s="24"/>
      <c r="H15" s="109">
        <f>IF(C15&lt;&gt;"",'CBL Score Standard'!$D71,IF(D15&lt;&gt;"",SUM('CBL Score Standard'!$D71:$E71),IF(E15&lt;&gt;"",SUM('CBL Score Standard'!$D71:$F71),IF(F15&lt;&gt;"",SUM('CBL Score Standard'!$D71:$G71),IF(G15&lt;&gt;"",SUM('CBL Score Standard'!$D71:$H71,0))))))</f>
        <v>4.9848024316109421E-2</v>
      </c>
      <c r="K15" s="48"/>
      <c r="L15" s="48"/>
      <c r="M15" s="3"/>
      <c r="N15" s="94"/>
      <c r="O15" s="48"/>
      <c r="P15" s="48"/>
      <c r="Q15" s="48"/>
      <c r="R15" s="48"/>
      <c r="S15" s="80"/>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00"/>
      <c r="F16" s="100"/>
      <c r="G16" s="100"/>
      <c r="H16" s="109" t="b">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c r="F17" s="100" t="s">
        <v>77</v>
      </c>
      <c r="G17" s="100"/>
      <c r="H17" s="109">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c r="F18" s="100"/>
      <c r="G18" s="100"/>
      <c r="H18" s="109" t="b">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76" t="s">
        <v>279</v>
      </c>
      <c r="T19" s="580"/>
      <c r="U19" s="580"/>
      <c r="V19" s="580" t="s">
        <v>374</v>
      </c>
      <c r="W19" s="83" t="s">
        <v>377</v>
      </c>
      <c r="X19" s="83" t="s">
        <v>377</v>
      </c>
      <c r="Y19" s="44" t="s">
        <v>174</v>
      </c>
      <c r="Z19" s="259">
        <f t="shared" ref="Z19:Z35" ca="1" si="1">DATEDIF(AA19,AB19,"m")/12+DATEDIF(AC19,AD19,"m")/12+DATEDIF(AE19,AF19,"m")/12+DATEDIF(AG19,AH19,"m")/12+DATEDIF(AI19,AJ19,"m")/12</f>
        <v>3</v>
      </c>
      <c r="AA19" s="260">
        <v>43034</v>
      </c>
      <c r="AB19" s="260">
        <f ca="1">TODAY()</f>
        <v>44144</v>
      </c>
      <c r="AC19" s="260"/>
      <c r="AD19" s="260"/>
      <c r="AE19" s="258"/>
      <c r="AF19" s="258"/>
      <c r="AG19" s="258"/>
      <c r="AH19" s="258"/>
      <c r="AI19" s="258"/>
      <c r="AJ19" s="258"/>
    </row>
    <row r="20" spans="1:36" ht="27.6" x14ac:dyDescent="0.3">
      <c r="A20" s="110" t="s">
        <v>55</v>
      </c>
      <c r="B20" s="99" t="s">
        <v>202</v>
      </c>
      <c r="C20" s="100"/>
      <c r="D20" s="100"/>
      <c r="E20" s="100"/>
      <c r="F20" s="100"/>
      <c r="G20" s="100"/>
      <c r="H20" s="109" t="b">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76" t="s">
        <v>279</v>
      </c>
      <c r="T20" s="580"/>
      <c r="U20" s="580"/>
      <c r="V20" s="580" t="s">
        <v>374</v>
      </c>
      <c r="W20" s="83" t="s">
        <v>377</v>
      </c>
      <c r="X20" s="83"/>
      <c r="Y20" s="44" t="s">
        <v>181</v>
      </c>
      <c r="Z20" s="259">
        <f t="shared" si="1"/>
        <v>0</v>
      </c>
      <c r="AA20" s="260">
        <v>43255</v>
      </c>
      <c r="AB20" s="260">
        <v>43255</v>
      </c>
      <c r="AC20" s="260"/>
      <c r="AD20" s="260"/>
      <c r="AE20" s="258"/>
      <c r="AF20" s="258"/>
      <c r="AG20" s="258"/>
      <c r="AH20" s="258"/>
      <c r="AI20" s="258"/>
      <c r="AJ20" s="258"/>
    </row>
    <row r="21" spans="1:36" x14ac:dyDescent="0.3">
      <c r="A21" s="110" t="s">
        <v>55</v>
      </c>
      <c r="B21" s="99" t="s">
        <v>664</v>
      </c>
      <c r="C21" s="100"/>
      <c r="D21" s="100"/>
      <c r="E21" s="24"/>
      <c r="F21" s="24" t="s">
        <v>77</v>
      </c>
      <c r="G21" s="24"/>
      <c r="H21" s="109">
        <f>IF(C21&lt;&gt;"",'CBL Score Standard'!$D77,IF(D21&lt;&gt;"",SUM('CBL Score Standard'!$D77:$E77),IF(E21&lt;&gt;"",SUM('CBL Score Standard'!$D77:$F77),IF(F21&lt;&gt;"",SUM('CBL Score Standard'!$D77:$G77),IF(G21&lt;&gt;"",SUM('CBL Score Standard'!$D77:$H77,0))))))</f>
        <v>4.9848024316109421E-2</v>
      </c>
      <c r="K21" s="338"/>
      <c r="L21" s="338"/>
      <c r="M21" s="104" t="s">
        <v>6</v>
      </c>
      <c r="N21" s="36" t="s">
        <v>56</v>
      </c>
      <c r="O21" s="87" t="s">
        <v>182</v>
      </c>
      <c r="P21" s="153">
        <v>43609</v>
      </c>
      <c r="Q21" s="152" t="s">
        <v>172</v>
      </c>
      <c r="R21" s="79" t="s">
        <v>183</v>
      </c>
      <c r="S21" s="76" t="s">
        <v>279</v>
      </c>
      <c r="T21" s="580"/>
      <c r="U21" s="580"/>
      <c r="V21" s="580" t="s">
        <v>374</v>
      </c>
      <c r="W21" s="83" t="s">
        <v>377</v>
      </c>
      <c r="X21" s="83" t="s">
        <v>377</v>
      </c>
      <c r="Y21" s="46" t="s">
        <v>184</v>
      </c>
      <c r="Z21" s="259">
        <f t="shared" ca="1" si="1"/>
        <v>2.3333333333333335</v>
      </c>
      <c r="AA21" s="260">
        <v>43285</v>
      </c>
      <c r="AB21" s="260">
        <f ca="1">TODAY()</f>
        <v>44144</v>
      </c>
      <c r="AC21" s="260"/>
      <c r="AD21" s="260"/>
      <c r="AE21" s="258"/>
      <c r="AF21" s="258"/>
      <c r="AG21" s="258"/>
      <c r="AH21" s="258"/>
      <c r="AI21" s="258"/>
      <c r="AJ21" s="258"/>
    </row>
    <row r="22" spans="1:36" ht="27.6" x14ac:dyDescent="0.3">
      <c r="A22" s="110" t="s">
        <v>55</v>
      </c>
      <c r="B22" s="99" t="s">
        <v>448</v>
      </c>
      <c r="C22" s="100"/>
      <c r="D22" s="100"/>
      <c r="E22" s="24"/>
      <c r="F22" s="24" t="s">
        <v>77</v>
      </c>
      <c r="G22" s="24"/>
      <c r="H22" s="109">
        <f>IF(C22&lt;&gt;"",'CBL Score Standard'!$D78,IF(D22&lt;&gt;"",SUM('CBL Score Standard'!$D78:$E78),IF(E22&lt;&gt;"",SUM('CBL Score Standard'!$D78:$F78),IF(F22&lt;&gt;"",SUM('CBL Score Standard'!$D78:$G78),IF(G22&lt;&gt;"",SUM('CBL Score Standard'!$D78:$H78,0))))))</f>
        <v>4.9848024316109421E-2</v>
      </c>
      <c r="K22" s="338"/>
      <c r="L22" s="338"/>
      <c r="M22" s="104" t="s">
        <v>6</v>
      </c>
      <c r="N22" s="36" t="s">
        <v>144</v>
      </c>
      <c r="O22" s="87" t="s">
        <v>187</v>
      </c>
      <c r="P22" s="150"/>
      <c r="Q22" s="152" t="s">
        <v>153</v>
      </c>
      <c r="R22" s="79" t="s">
        <v>156</v>
      </c>
      <c r="S22" s="76" t="s">
        <v>279</v>
      </c>
      <c r="T22" s="580"/>
      <c r="U22" s="580"/>
      <c r="V22" s="580" t="s">
        <v>374</v>
      </c>
      <c r="W22" s="83" t="s">
        <v>377</v>
      </c>
      <c r="X22" s="83" t="s">
        <v>377</v>
      </c>
      <c r="Y22" s="44" t="s">
        <v>157</v>
      </c>
      <c r="Z22" s="259">
        <f t="shared" ca="1" si="1"/>
        <v>2.3333333333333335</v>
      </c>
      <c r="AA22" s="260">
        <v>43267</v>
      </c>
      <c r="AB22" s="260">
        <f ca="1">TODAY()</f>
        <v>44144</v>
      </c>
      <c r="AC22" s="260"/>
      <c r="AD22" s="260"/>
      <c r="AE22" s="258"/>
      <c r="AF22" s="258"/>
      <c r="AG22" s="258"/>
      <c r="AH22" s="258"/>
      <c r="AI22" s="258"/>
      <c r="AJ22" s="258"/>
    </row>
    <row r="23" spans="1:36" ht="12.75" customHeight="1" x14ac:dyDescent="0.3">
      <c r="A23" s="110" t="s">
        <v>55</v>
      </c>
      <c r="B23" s="99" t="s">
        <v>665</v>
      </c>
      <c r="C23" s="100"/>
      <c r="D23" s="100"/>
      <c r="E23" s="129"/>
      <c r="F23" s="24" t="s">
        <v>77</v>
      </c>
      <c r="G23" s="24"/>
      <c r="H23" s="109">
        <f>IF(C23&lt;&gt;"",'CBL Score Standard'!$D79,IF(D23&lt;&gt;"",SUM('CBL Score Standard'!$D79:$E79),IF(E23&lt;&gt;"",SUM('CBL Score Standard'!$D79:$F79),IF(F23&lt;&gt;"",SUM('CBL Score Standard'!$D79:$G79),IF(G23&lt;&gt;"",SUM('CBL Score Standard'!$D79:$H79,0))))))</f>
        <v>4.9848024316109421E-2</v>
      </c>
      <c r="K23" s="338"/>
      <c r="L23" s="338"/>
      <c r="M23" s="104" t="s">
        <v>6</v>
      </c>
      <c r="N23" s="36" t="s">
        <v>144</v>
      </c>
      <c r="O23" s="87" t="s">
        <v>188</v>
      </c>
      <c r="P23" s="150"/>
      <c r="Q23" s="152" t="s">
        <v>155</v>
      </c>
      <c r="R23" s="79" t="s">
        <v>158</v>
      </c>
      <c r="S23" s="166" t="s">
        <v>279</v>
      </c>
      <c r="T23" s="582"/>
      <c r="U23" s="580"/>
      <c r="V23" s="580" t="s">
        <v>374</v>
      </c>
      <c r="W23" s="83"/>
      <c r="X23" s="83"/>
      <c r="Y23" s="41" t="s">
        <v>159</v>
      </c>
      <c r="Z23" s="259">
        <f t="shared" si="1"/>
        <v>0</v>
      </c>
      <c r="AA23" s="260"/>
      <c r="AB23" s="260"/>
      <c r="AC23" s="260"/>
      <c r="AD23" s="260"/>
      <c r="AE23" s="258"/>
      <c r="AF23" s="258"/>
      <c r="AG23" s="258"/>
      <c r="AH23" s="258"/>
      <c r="AI23" s="258"/>
      <c r="AJ23" s="258"/>
    </row>
    <row r="24" spans="1:36" ht="12.75" customHeight="1" x14ac:dyDescent="0.3">
      <c r="A24" s="110" t="s">
        <v>55</v>
      </c>
      <c r="B24" s="99" t="s">
        <v>238</v>
      </c>
      <c r="C24" s="100"/>
      <c r="D24" s="100"/>
      <c r="E24" s="100"/>
      <c r="F24" s="24"/>
      <c r="G24" s="24"/>
      <c r="H24" s="109" t="b">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76" t="s">
        <v>279</v>
      </c>
      <c r="T24" s="580"/>
      <c r="U24" s="580"/>
      <c r="V24" s="580" t="s">
        <v>374</v>
      </c>
      <c r="W24" s="83" t="s">
        <v>377</v>
      </c>
      <c r="X24" s="83" t="s">
        <v>377</v>
      </c>
      <c r="Y24" s="46" t="s">
        <v>160</v>
      </c>
      <c r="Z24" s="259">
        <f t="shared" ca="1" si="1"/>
        <v>3</v>
      </c>
      <c r="AA24" s="260">
        <v>43034</v>
      </c>
      <c r="AB24" s="260">
        <f ca="1">TODAY()</f>
        <v>44144</v>
      </c>
      <c r="AC24" s="260"/>
      <c r="AD24" s="260"/>
      <c r="AE24" s="258"/>
      <c r="AF24" s="258"/>
      <c r="AG24" s="258"/>
      <c r="AH24" s="258"/>
      <c r="AI24" s="258"/>
      <c r="AJ24" s="258"/>
    </row>
    <row r="25" spans="1:36" x14ac:dyDescent="0.3">
      <c r="A25" s="110" t="s">
        <v>55</v>
      </c>
      <c r="B25" s="99" t="s">
        <v>515</v>
      </c>
      <c r="C25" s="100"/>
      <c r="D25" s="100"/>
      <c r="E25" s="100"/>
      <c r="F25" s="24" t="s">
        <v>77</v>
      </c>
      <c r="G25" s="24"/>
      <c r="H25" s="109">
        <f>IF(C25&lt;&gt;"",'CBL Score Standard'!$D81,IF(D25&lt;&gt;"",SUM('CBL Score Standard'!$D81:$E81),IF(E25&lt;&gt;"",SUM('CBL Score Standard'!$D81:$F81),IF(F25&lt;&gt;"",SUM('CBL Score Standard'!$D81:$G81),IF(G25&lt;&gt;"",SUM('CBL Score Standard'!$D81:$H81,0))))))</f>
        <v>2.1276595744680851E-2</v>
      </c>
      <c r="K25" s="338"/>
      <c r="L25" s="338"/>
      <c r="M25" s="104" t="s">
        <v>6</v>
      </c>
      <c r="N25" s="36" t="s">
        <v>144</v>
      </c>
      <c r="O25" s="87" t="s">
        <v>190</v>
      </c>
      <c r="P25" s="150"/>
      <c r="Q25" s="152" t="s">
        <v>161</v>
      </c>
      <c r="R25" s="79" t="s">
        <v>162</v>
      </c>
      <c r="S25" s="76" t="s">
        <v>279</v>
      </c>
      <c r="T25" s="580"/>
      <c r="U25" s="580"/>
      <c r="V25" s="580" t="s">
        <v>374</v>
      </c>
      <c r="W25" s="83"/>
      <c r="X25" s="83" t="s">
        <v>377</v>
      </c>
      <c r="Y25" s="46" t="s">
        <v>163</v>
      </c>
      <c r="Z25" s="259">
        <f t="shared" ca="1" si="1"/>
        <v>3</v>
      </c>
      <c r="AA25" s="260">
        <v>43034</v>
      </c>
      <c r="AB25" s="260">
        <f ca="1">TODAY()</f>
        <v>44144</v>
      </c>
      <c r="AC25" s="260"/>
      <c r="AD25" s="260"/>
      <c r="AE25" s="258"/>
      <c r="AF25" s="258"/>
      <c r="AG25" s="258"/>
      <c r="AH25" s="258"/>
      <c r="AI25" s="258"/>
      <c r="AJ25" s="258"/>
    </row>
    <row r="26" spans="1:36" ht="27.6"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76" t="s">
        <v>279</v>
      </c>
      <c r="T26" s="580"/>
      <c r="U26" s="580"/>
      <c r="V26" s="580" t="s">
        <v>374</v>
      </c>
      <c r="W26" s="83"/>
      <c r="X26" s="83"/>
      <c r="Y26" s="46" t="s">
        <v>166</v>
      </c>
      <c r="Z26" s="259">
        <f t="shared" si="1"/>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172" t="s">
        <v>279</v>
      </c>
      <c r="T27" s="582"/>
      <c r="U27" s="580"/>
      <c r="V27" s="580" t="s">
        <v>719</v>
      </c>
      <c r="W27" s="83"/>
      <c r="X27" s="83"/>
      <c r="Y27" s="46" t="s">
        <v>193</v>
      </c>
      <c r="Z27" s="259">
        <f t="shared" si="1"/>
        <v>0</v>
      </c>
      <c r="AA27" s="260"/>
      <c r="AB27" s="260"/>
      <c r="AC27" s="260"/>
      <c r="AD27" s="260"/>
      <c r="AE27" s="258"/>
      <c r="AF27" s="258"/>
      <c r="AG27" s="258"/>
      <c r="AH27" s="258"/>
      <c r="AI27" s="258"/>
      <c r="AJ27" s="258"/>
    </row>
    <row r="28" spans="1:36" ht="41.4" x14ac:dyDescent="0.3">
      <c r="A28" s="110" t="s">
        <v>59</v>
      </c>
      <c r="B28" s="99" t="s">
        <v>684</v>
      </c>
      <c r="C28" s="100"/>
      <c r="D28" s="100"/>
      <c r="E28" s="1002" t="s">
        <v>77</v>
      </c>
      <c r="F28" s="1002"/>
      <c r="G28" s="24"/>
      <c r="H28" s="109">
        <f>IF(C28&lt;&gt;"",'CBL Score Standard'!$D84,IF(D28&lt;&gt;"",SUM('CBL Score Standard'!$D84:$E84),IF(E28&lt;&gt;"",SUM('CBL Score Standard'!$D84:$F84),IF(F28&lt;&gt;"",SUM('CBL Score Standard'!$D84:$G84),IF(G28&lt;&gt;"",SUM('CBL Score Standard'!$D84:$H84,0))))))</f>
        <v>2.8571428571428571E-2</v>
      </c>
      <c r="K28" s="338"/>
      <c r="L28" s="338"/>
      <c r="M28" s="104" t="s">
        <v>6</v>
      </c>
      <c r="N28" s="36" t="s">
        <v>55</v>
      </c>
      <c r="O28" s="87" t="s">
        <v>194</v>
      </c>
      <c r="P28" s="153">
        <v>43544</v>
      </c>
      <c r="Q28" s="254" t="s">
        <v>649</v>
      </c>
      <c r="R28" s="254" t="s">
        <v>650</v>
      </c>
      <c r="S28" s="173" t="s">
        <v>279</v>
      </c>
      <c r="T28" s="580"/>
      <c r="U28" s="580"/>
      <c r="V28" s="580" t="s">
        <v>374</v>
      </c>
      <c r="W28" s="83" t="s">
        <v>377</v>
      </c>
      <c r="X28" s="83" t="s">
        <v>377</v>
      </c>
      <c r="Y28" s="46" t="s">
        <v>195</v>
      </c>
      <c r="Z28" s="259">
        <f t="shared" ca="1" si="1"/>
        <v>3</v>
      </c>
      <c r="AA28" s="260">
        <v>43034</v>
      </c>
      <c r="AB28" s="260">
        <f ca="1">TODAY()</f>
        <v>44144</v>
      </c>
      <c r="AC28" s="260"/>
      <c r="AD28" s="260"/>
      <c r="AE28" s="258"/>
      <c r="AF28" s="258"/>
      <c r="AG28" s="258"/>
      <c r="AH28" s="258"/>
      <c r="AI28" s="258"/>
      <c r="AJ28" s="258"/>
    </row>
    <row r="29" spans="1:36" ht="27.6" x14ac:dyDescent="0.3">
      <c r="A29" s="110" t="s">
        <v>59</v>
      </c>
      <c r="B29" s="99" t="s">
        <v>683</v>
      </c>
      <c r="C29" s="100"/>
      <c r="D29" s="100"/>
      <c r="E29" s="1002" t="s">
        <v>77</v>
      </c>
      <c r="F29" s="1002"/>
      <c r="G29" s="24"/>
      <c r="H29" s="109">
        <f>IF(C29&lt;&gt;"",'CBL Score Standard'!$D85,IF(D29&lt;&gt;"",SUM('CBL Score Standard'!$D85:$E85),IF(E29&lt;&gt;"",SUM('CBL Score Standard'!$D85:$F85),IF(F29&lt;&gt;"",SUM('CBL Score Standard'!$D85:$G85),IF(G29&lt;&gt;"",SUM('CBL Score Standard'!$D85:$H85,0))))))</f>
        <v>2.8571428571428571E-2</v>
      </c>
      <c r="K29" s="338"/>
      <c r="L29" s="338"/>
      <c r="M29" s="104" t="s">
        <v>6</v>
      </c>
      <c r="N29" s="36" t="s">
        <v>55</v>
      </c>
      <c r="O29" s="87" t="s">
        <v>196</v>
      </c>
      <c r="P29" s="149" t="s">
        <v>145</v>
      </c>
      <c r="Q29" s="254" t="s">
        <v>651</v>
      </c>
      <c r="R29" s="254" t="s">
        <v>652</v>
      </c>
      <c r="S29" s="172" t="s">
        <v>279</v>
      </c>
      <c r="T29" s="582"/>
      <c r="U29" s="580"/>
      <c r="V29" s="580" t="s">
        <v>719</v>
      </c>
      <c r="W29" s="83"/>
      <c r="X29" s="83"/>
      <c r="Y29" s="46" t="s">
        <v>197</v>
      </c>
      <c r="Z29" s="259">
        <f t="shared" si="1"/>
        <v>0</v>
      </c>
      <c r="AA29" s="260"/>
      <c r="AB29" s="260"/>
      <c r="AC29" s="260"/>
      <c r="AD29" s="260"/>
      <c r="AE29" s="258"/>
      <c r="AF29" s="258"/>
      <c r="AG29" s="258"/>
      <c r="AH29" s="258"/>
      <c r="AI29" s="258"/>
      <c r="AJ29" s="258"/>
    </row>
    <row r="30" spans="1:36" ht="27.6" x14ac:dyDescent="0.3">
      <c r="A30" s="110" t="s">
        <v>149</v>
      </c>
      <c r="B30" s="99" t="s">
        <v>149</v>
      </c>
      <c r="C30" s="24"/>
      <c r="D30" s="24"/>
      <c r="E30" s="1002" t="s">
        <v>77</v>
      </c>
      <c r="F30" s="1002"/>
      <c r="G30" s="24"/>
      <c r="H30" s="109">
        <f>IF(C30&lt;&gt;"",'CBL Score Standard'!$D86,IF(D30&lt;&gt;"",SUM('CBL Score Standard'!$D86:$E86),IF(E30&lt;&gt;"",SUM('CBL Score Standard'!$D86:$F86),IF(F30&lt;&gt;"",SUM('CBL Score Standard'!$D86:$G86),IF(G30&lt;&gt;"",SUM('CBL Score Standard'!$D86:$H86,0))))))</f>
        <v>0.16709956709956711</v>
      </c>
      <c r="K30" s="338"/>
      <c r="L30" s="338"/>
      <c r="M30" s="104" t="s">
        <v>6</v>
      </c>
      <c r="N30" s="36" t="s">
        <v>55</v>
      </c>
      <c r="O30" s="87" t="s">
        <v>198</v>
      </c>
      <c r="P30" s="151"/>
      <c r="Q30" s="152" t="s">
        <v>199</v>
      </c>
      <c r="R30" s="79" t="s">
        <v>200</v>
      </c>
      <c r="S30" s="172" t="s">
        <v>279</v>
      </c>
      <c r="T30" s="582"/>
      <c r="U30" s="580"/>
      <c r="V30" s="580" t="s">
        <v>719</v>
      </c>
      <c r="W30" s="83"/>
      <c r="X30" s="83"/>
      <c r="Y30" s="49" t="s">
        <v>201</v>
      </c>
      <c r="Z30" s="259">
        <f t="shared" si="1"/>
        <v>0</v>
      </c>
      <c r="AA30" s="260"/>
      <c r="AB30" s="260"/>
      <c r="AC30" s="260"/>
      <c r="AD30" s="260"/>
      <c r="AE30" s="258"/>
      <c r="AF30" s="258"/>
      <c r="AG30" s="258"/>
      <c r="AH30" s="258"/>
      <c r="AI30" s="258"/>
      <c r="AJ30" s="258"/>
    </row>
    <row r="31" spans="1:36" ht="27.6"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172" t="s">
        <v>279</v>
      </c>
      <c r="T31" s="582"/>
      <c r="U31" s="580"/>
      <c r="V31" s="580" t="s">
        <v>719</v>
      </c>
      <c r="W31" s="83"/>
      <c r="X31" s="83"/>
      <c r="Y31" s="49" t="s">
        <v>203</v>
      </c>
      <c r="Z31" s="259">
        <f t="shared" si="1"/>
        <v>0</v>
      </c>
      <c r="AA31" s="260"/>
      <c r="AB31" s="260"/>
      <c r="AC31" s="260"/>
      <c r="AD31" s="260"/>
      <c r="AE31" s="258"/>
      <c r="AF31" s="258"/>
      <c r="AG31" s="258"/>
      <c r="AH31" s="258"/>
      <c r="AI31" s="258"/>
      <c r="AJ31" s="258"/>
    </row>
    <row r="32" spans="1:36" ht="41.4" x14ac:dyDescent="0.3">
      <c r="A32" s="110" t="s">
        <v>31</v>
      </c>
      <c r="B32" s="99" t="s">
        <v>660</v>
      </c>
      <c r="C32" s="24"/>
      <c r="D32" s="24"/>
      <c r="E32" s="24"/>
      <c r="F32" s="1002" t="s">
        <v>77</v>
      </c>
      <c r="G32" s="24"/>
      <c r="H32" s="109">
        <f>IF(C32&lt;&gt;"",'CBL Score Standard'!$D88,IF(D32&lt;&gt;"",SUM('CBL Score Standard'!$D88:$E88),IF(E32&lt;&gt;"",SUM('CBL Score Standard'!$D88:$F88),IF(F32&lt;&gt;"",SUM('CBL Score Standard'!$D88:$G88),IF(G32&lt;&gt;"",SUM('CBL Score Standard'!$D88:$H88,0))))))</f>
        <v>0.18837616284424796</v>
      </c>
      <c r="K32" s="338"/>
      <c r="L32" s="338"/>
      <c r="M32" s="104" t="s">
        <v>6</v>
      </c>
      <c r="N32" s="36" t="s">
        <v>56</v>
      </c>
      <c r="O32" s="87" t="s">
        <v>427</v>
      </c>
      <c r="P32" s="153">
        <v>43613</v>
      </c>
      <c r="Q32" s="152" t="s">
        <v>167</v>
      </c>
      <c r="R32" s="79" t="s">
        <v>204</v>
      </c>
      <c r="S32" s="172" t="s">
        <v>279</v>
      </c>
      <c r="T32" s="582"/>
      <c r="U32" s="580"/>
      <c r="V32" s="580" t="s">
        <v>374</v>
      </c>
      <c r="W32" s="83" t="s">
        <v>377</v>
      </c>
      <c r="X32" s="83" t="s">
        <v>377</v>
      </c>
      <c r="Y32" s="46" t="s">
        <v>205</v>
      </c>
      <c r="Z32" s="259">
        <f t="shared" ca="1" si="1"/>
        <v>2.1666666666666665</v>
      </c>
      <c r="AA32" s="260">
        <v>43341</v>
      </c>
      <c r="AB32" s="260">
        <f ca="1">TODAY()</f>
        <v>44144</v>
      </c>
      <c r="AC32" s="260"/>
      <c r="AD32" s="260"/>
      <c r="AE32" s="258"/>
      <c r="AF32" s="258"/>
      <c r="AG32" s="258"/>
      <c r="AH32" s="258"/>
      <c r="AI32" s="258"/>
      <c r="AJ32" s="258"/>
    </row>
    <row r="33" spans="1:36" ht="27.6" x14ac:dyDescent="0.3">
      <c r="A33" s="110" t="s">
        <v>31</v>
      </c>
      <c r="B33" s="99" t="s">
        <v>175</v>
      </c>
      <c r="C33" s="100"/>
      <c r="D33" s="24"/>
      <c r="E33" s="24"/>
      <c r="F33" s="1002" t="s">
        <v>77</v>
      </c>
      <c r="G33" s="24"/>
      <c r="H33" s="109">
        <f>IF(C33&lt;&gt;"",'CBL Score Standard'!$D89,IF(D33&lt;&gt;"",SUM('CBL Score Standard'!$D89:$E89),IF(E33&lt;&gt;"",SUM('CBL Score Standard'!$D89:$F89),IF(F33&lt;&gt;"",SUM('CBL Score Standard'!$D89:$G89),IF(G33&lt;&gt;"",SUM('CBL Score Standard'!$D89:$H89,0))))))</f>
        <v>0.18837616284424796</v>
      </c>
      <c r="K33" s="338"/>
      <c r="L33" s="338"/>
      <c r="M33" s="104" t="s">
        <v>6</v>
      </c>
      <c r="N33" s="36" t="s">
        <v>0</v>
      </c>
      <c r="O33" s="87" t="s">
        <v>426</v>
      </c>
      <c r="P33" s="152" t="s">
        <v>145</v>
      </c>
      <c r="Q33" s="152" t="s">
        <v>206</v>
      </c>
      <c r="R33" s="79" t="s">
        <v>206</v>
      </c>
      <c r="S33" s="172" t="s">
        <v>279</v>
      </c>
      <c r="T33" s="582" t="s">
        <v>72</v>
      </c>
      <c r="U33" s="580"/>
      <c r="V33" s="580" t="s">
        <v>374</v>
      </c>
      <c r="W33" s="83"/>
      <c r="X33" s="83" t="s">
        <v>377</v>
      </c>
      <c r="Y33" s="41"/>
      <c r="Z33" s="259">
        <f t="shared" ca="1" si="1"/>
        <v>3</v>
      </c>
      <c r="AA33" s="260">
        <v>43034</v>
      </c>
      <c r="AB33" s="260">
        <f ca="1">TODAY()</f>
        <v>44144</v>
      </c>
      <c r="AC33" s="260"/>
      <c r="AD33" s="260"/>
      <c r="AE33" s="258"/>
      <c r="AF33" s="258"/>
      <c r="AG33" s="258"/>
      <c r="AH33" s="258"/>
      <c r="AI33" s="258"/>
      <c r="AJ33" s="258"/>
    </row>
    <row r="34" spans="1:36" ht="41.4" x14ac:dyDescent="0.3">
      <c r="A34" s="110" t="s">
        <v>46</v>
      </c>
      <c r="B34" s="99" t="s">
        <v>171</v>
      </c>
      <c r="C34" s="100"/>
      <c r="D34" s="24"/>
      <c r="E34" s="24"/>
      <c r="F34" s="1002" t="s">
        <v>77</v>
      </c>
      <c r="G34" s="24"/>
      <c r="H34" s="109">
        <f>IF(C34&lt;&gt;"",'CBL Score Standard'!$D90,IF(D34&lt;&gt;"",SUM('CBL Score Standard'!$D90:$E90),IF(E34&lt;&gt;"",SUM('CBL Score Standard'!$D90:$F90),IF(F34&lt;&gt;"",SUM('CBL Score Standard'!$D90:$G90),IF(G34&lt;&gt;"",SUM('CBL Score Standard'!$D90:$H90,0))))))</f>
        <v>9.7467071935157037E-2</v>
      </c>
      <c r="K34" s="338"/>
      <c r="L34" s="338"/>
      <c r="M34" s="104" t="s">
        <v>6</v>
      </c>
      <c r="N34" s="36" t="s">
        <v>53</v>
      </c>
      <c r="O34" s="90" t="s">
        <v>371</v>
      </c>
      <c r="P34" s="152" t="s">
        <v>145</v>
      </c>
      <c r="Q34" s="152" t="s">
        <v>164</v>
      </c>
      <c r="R34" s="79" t="s">
        <v>207</v>
      </c>
      <c r="S34" s="166" t="s">
        <v>279</v>
      </c>
      <c r="T34" s="581" t="s">
        <v>72</v>
      </c>
      <c r="U34" s="583" t="s">
        <v>691</v>
      </c>
      <c r="V34" s="580" t="s">
        <v>374</v>
      </c>
      <c r="W34" s="83"/>
      <c r="X34" s="83" t="s">
        <v>377</v>
      </c>
      <c r="Y34" s="49" t="s">
        <v>208</v>
      </c>
      <c r="Z34" s="259">
        <f t="shared" si="1"/>
        <v>0</v>
      </c>
      <c r="AA34" s="260">
        <v>43762</v>
      </c>
      <c r="AB34" s="260">
        <v>43762</v>
      </c>
      <c r="AC34" s="260"/>
      <c r="AD34" s="260"/>
      <c r="AE34" s="258"/>
      <c r="AF34" s="258"/>
      <c r="AG34" s="258"/>
      <c r="AH34" s="258"/>
      <c r="AI34" s="258"/>
      <c r="AJ34" s="258"/>
    </row>
    <row r="35" spans="1:36" x14ac:dyDescent="0.3">
      <c r="A35" s="110" t="s">
        <v>2</v>
      </c>
      <c r="B35" s="99" t="s">
        <v>234</v>
      </c>
      <c r="C35" s="100"/>
      <c r="D35" s="100"/>
      <c r="E35" s="130"/>
      <c r="F35" s="24" t="s">
        <v>77</v>
      </c>
      <c r="G35" s="24"/>
      <c r="H35" s="109">
        <f>IF(C35&lt;&gt;"",'CBL Score Standard'!$D91,IF(D35&lt;&gt;"",SUM('CBL Score Standard'!$D91:$E91),IF(E35&lt;&gt;"",SUM('CBL Score Standard'!$D91:$F91),IF(F35&lt;&gt;"",SUM('CBL Score Standard'!$D91:$G91),IF(G35&lt;&gt;"",SUM('CBL Score Standard'!$D91:$H91,0))))))</f>
        <v>2.1276595744680851E-2</v>
      </c>
      <c r="K35" s="339"/>
      <c r="L35" s="339"/>
      <c r="M35" s="104" t="s">
        <v>6</v>
      </c>
      <c r="N35" s="36" t="s">
        <v>54</v>
      </c>
      <c r="O35" s="87" t="s">
        <v>345</v>
      </c>
      <c r="P35" s="153">
        <v>43644</v>
      </c>
      <c r="Q35" s="152" t="s">
        <v>209</v>
      </c>
      <c r="R35" s="79" t="s">
        <v>210</v>
      </c>
      <c r="S35" s="76" t="s">
        <v>279</v>
      </c>
      <c r="T35" s="580" t="s">
        <v>72</v>
      </c>
      <c r="U35" s="580"/>
      <c r="V35" s="580" t="s">
        <v>374</v>
      </c>
      <c r="W35" s="83"/>
      <c r="X35" s="83" t="s">
        <v>377</v>
      </c>
      <c r="Y35" s="46"/>
      <c r="Z35" s="259">
        <f t="shared" ca="1" si="1"/>
        <v>3</v>
      </c>
      <c r="AA35" s="260">
        <v>43034</v>
      </c>
      <c r="AB35" s="260">
        <f ca="1">TODAY()</f>
        <v>44144</v>
      </c>
      <c r="AC35" s="260"/>
      <c r="AD35" s="260"/>
      <c r="AE35" s="258"/>
      <c r="AF35" s="258"/>
      <c r="AG35" s="258"/>
      <c r="AH35" s="258"/>
      <c r="AI35" s="258"/>
      <c r="AJ35" s="258"/>
    </row>
    <row r="36" spans="1:36" x14ac:dyDescent="0.3">
      <c r="A36" s="110" t="s">
        <v>54</v>
      </c>
      <c r="B36" s="99" t="s">
        <v>425</v>
      </c>
      <c r="C36" s="24"/>
      <c r="D36" s="24"/>
      <c r="E36" s="24"/>
      <c r="F36" s="24" t="s">
        <v>77</v>
      </c>
      <c r="G36" s="24"/>
      <c r="H36" s="109">
        <f>IF(C36&lt;&gt;"",'CBL Score Standard'!$D92,IF(D36&lt;&gt;"",SUM('CBL Score Standard'!$D92:$E92),IF(E36&lt;&gt;"",SUM('CBL Score Standard'!$D92:$F92),IF(F36&lt;&gt;"",SUM('CBL Score Standard'!$D92:$G92),IF(G36&lt;&gt;"",SUM('CBL Score Standard'!$D92:$H92,0))))))</f>
        <v>0.18837616284424796</v>
      </c>
      <c r="K36" s="3"/>
      <c r="L36" s="3"/>
      <c r="M36" s="3"/>
      <c r="N36" s="92"/>
      <c r="O36" s="3"/>
      <c r="P36" s="3"/>
      <c r="Q36" s="3"/>
      <c r="R36" s="3"/>
      <c r="S36" s="78"/>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c r="F37" s="24" t="s">
        <v>77</v>
      </c>
      <c r="G37" s="24"/>
      <c r="H37" s="109">
        <f>IF(C37&lt;&gt;"",'CBL Score Standard'!$D93,IF(D37&lt;&gt;"",SUM('CBL Score Standard'!$D93:$E93),IF(E37&lt;&gt;"",SUM('CBL Score Standard'!$D93:$F93),IF(F37&lt;&gt;"",SUM('CBL Score Standard'!$D93:$G93),IF(G37&lt;&gt;"",SUM('CBL Score Standard'!$D93:$H93,0))))))</f>
        <v>9.7467071935157037E-2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c r="E38" s="1002" t="s">
        <v>77</v>
      </c>
      <c r="F38" s="1002"/>
      <c r="G38" s="24"/>
      <c r="H38" s="109">
        <f>IF(C38&lt;&gt;"",'CBL Score Standard'!$D94,IF(D38&lt;&gt;"",SUM('CBL Score Standard'!$D94:$E94),IF(E38&lt;&gt;"",SUM('CBL Score Standard'!$D94:$F94),IF(F38&lt;&gt;"",SUM('CBL Score Standard'!$D94:$G94),IF(G38&lt;&gt;"",SUM('CBL Score Standard'!$D94:$H94,0))))))</f>
        <v>1.4285714285714285E-2</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002" t="s">
        <v>77</v>
      </c>
      <c r="F39" s="1002"/>
      <c r="G39" s="24"/>
      <c r="H39" s="109">
        <f>IF(C39&lt;&gt;"",'CBL Score Standard'!$D95,IF(D39&lt;&gt;"",SUM('CBL Score Standard'!$D95:$E95),IF(E39&lt;&gt;"",SUM('CBL Score Standard'!$D95:$F95),IF(F39&lt;&gt;"",SUM('CBL Score Standard'!$D95:$G95),IF(G39&lt;&gt;"",SUM('CBL Score Standard'!$D95:$H95,0))))))</f>
        <v>3.8095238095238092E-2</v>
      </c>
      <c r="K39" s="1197"/>
      <c r="L39" s="1197"/>
      <c r="M39" s="1183"/>
      <c r="N39" s="1190"/>
      <c r="O39" s="1185"/>
      <c r="P39" s="148" t="s">
        <v>141</v>
      </c>
      <c r="Q39" s="144"/>
      <c r="R39" s="144"/>
      <c r="S39" s="1210"/>
      <c r="T39" s="1191"/>
      <c r="U39" s="1191"/>
      <c r="V39" s="119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337" t="s">
        <v>142</v>
      </c>
      <c r="L40" s="337" t="s">
        <v>143</v>
      </c>
      <c r="M40" s="104" t="s">
        <v>7</v>
      </c>
      <c r="N40" s="36" t="s">
        <v>56</v>
      </c>
      <c r="O40" s="87" t="s">
        <v>663</v>
      </c>
      <c r="P40" s="149" t="s">
        <v>145</v>
      </c>
      <c r="Q40" s="152" t="s">
        <v>212</v>
      </c>
      <c r="R40" s="79" t="s">
        <v>213</v>
      </c>
      <c r="S40" s="76" t="s">
        <v>279</v>
      </c>
      <c r="T40" s="586" t="s">
        <v>72</v>
      </c>
      <c r="U40" s="584"/>
      <c r="V40" s="584" t="s">
        <v>374</v>
      </c>
      <c r="W40" s="83" t="s">
        <v>377</v>
      </c>
      <c r="X40" s="83"/>
      <c r="Y40" s="81" t="s">
        <v>214</v>
      </c>
      <c r="Z40" s="259">
        <f t="shared" ref="Z40:Z55" ca="1" si="2">DATEDIF(AA40,AB40,"m")/12+DATEDIF(AC40,AD40,"m")/12+DATEDIF(AE40,AF40,"m")/12+DATEDIF(AG40,AH40,"m")/12+DATEDIF(AI40,AJ40,"m")/12</f>
        <v>2.4166666666666665</v>
      </c>
      <c r="AA40" s="260">
        <v>43254</v>
      </c>
      <c r="AB40" s="260">
        <f t="shared" ref="AB40:AB46" ca="1" si="3">TODAY()</f>
        <v>44144</v>
      </c>
      <c r="AC40" s="260"/>
      <c r="AD40" s="260"/>
      <c r="AE40" s="258"/>
      <c r="AF40" s="258"/>
      <c r="AG40" s="258"/>
      <c r="AH40" s="258"/>
      <c r="AI40" s="258"/>
      <c r="AJ40" s="258"/>
    </row>
    <row r="41" spans="1:36" ht="41.4"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166" t="s">
        <v>279</v>
      </c>
      <c r="T41" s="586" t="s">
        <v>72</v>
      </c>
      <c r="U41" s="584"/>
      <c r="V41" s="584" t="s">
        <v>374</v>
      </c>
      <c r="W41" s="83" t="s">
        <v>377</v>
      </c>
      <c r="X41" s="83" t="s">
        <v>377</v>
      </c>
      <c r="Y41" s="49" t="s">
        <v>216</v>
      </c>
      <c r="Z41" s="259">
        <f t="shared" ca="1" si="2"/>
        <v>2.5833333333333335</v>
      </c>
      <c r="AA41" s="260">
        <v>43192</v>
      </c>
      <c r="AB41" s="260">
        <f t="shared" ca="1" si="3"/>
        <v>44144</v>
      </c>
      <c r="AC41" s="260"/>
      <c r="AD41" s="260"/>
      <c r="AE41" s="258"/>
      <c r="AF41" s="258"/>
      <c r="AG41" s="258"/>
      <c r="AH41" s="258"/>
      <c r="AI41" s="258"/>
      <c r="AJ41" s="258"/>
    </row>
    <row r="42" spans="1:36" ht="41.4"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76" t="s">
        <v>279</v>
      </c>
      <c r="T42" s="584"/>
      <c r="U42" s="584"/>
      <c r="V42" s="584" t="s">
        <v>374</v>
      </c>
      <c r="W42" s="83" t="s">
        <v>377</v>
      </c>
      <c r="X42" s="83" t="s">
        <v>377</v>
      </c>
      <c r="Y42" s="52" t="s">
        <v>249</v>
      </c>
      <c r="Z42" s="259">
        <f t="shared" ca="1" si="2"/>
        <v>2.4166666666666665</v>
      </c>
      <c r="AA42" s="260">
        <v>43257</v>
      </c>
      <c r="AB42" s="260">
        <f t="shared" ca="1" si="3"/>
        <v>44144</v>
      </c>
      <c r="AC42" s="260"/>
      <c r="AD42" s="260"/>
      <c r="AE42" s="258"/>
      <c r="AF42" s="258"/>
      <c r="AG42" s="258"/>
      <c r="AH42" s="258"/>
      <c r="AI42" s="258"/>
      <c r="AJ42" s="258"/>
    </row>
    <row r="43" spans="1:36" ht="55.2" x14ac:dyDescent="0.3">
      <c r="A43" s="110" t="s">
        <v>0</v>
      </c>
      <c r="B43" s="99" t="s">
        <v>426</v>
      </c>
      <c r="C43" s="100"/>
      <c r="D43" s="24"/>
      <c r="E43" s="24"/>
      <c r="F43" s="24" t="s">
        <v>77</v>
      </c>
      <c r="G43" s="24"/>
      <c r="H43" s="109">
        <f>IF(C43&lt;&gt;"",'CBL Score Standard'!$D99,IF(D43&lt;&gt;"",SUM('CBL Score Standard'!$D99:$E99),IF(E43&lt;&gt;"",SUM('CBL Score Standard'!$D99:$F99),IF(F43&lt;&gt;"",SUM('CBL Score Standard'!$D99:$G99),IF(G43&lt;&gt;"",SUM('CBL Score Standard'!$D99:$H99,0))))))</f>
        <v>9.7467071935157037E-2</v>
      </c>
      <c r="K43" s="338"/>
      <c r="L43" s="338"/>
      <c r="M43" s="104" t="s">
        <v>7</v>
      </c>
      <c r="N43" s="36" t="s">
        <v>55</v>
      </c>
      <c r="O43" s="87" t="s">
        <v>448</v>
      </c>
      <c r="P43" s="151"/>
      <c r="Q43" s="254" t="s">
        <v>655</v>
      </c>
      <c r="R43" s="254" t="s">
        <v>656</v>
      </c>
      <c r="S43" s="76" t="s">
        <v>279</v>
      </c>
      <c r="T43" s="584"/>
      <c r="U43" s="584"/>
      <c r="V43" s="584" t="s">
        <v>374</v>
      </c>
      <c r="W43" s="83" t="s">
        <v>377</v>
      </c>
      <c r="X43" s="83" t="s">
        <v>377</v>
      </c>
      <c r="Y43" s="49" t="s">
        <v>219</v>
      </c>
      <c r="Z43" s="259">
        <f t="shared" ca="1" si="2"/>
        <v>2.5833333333333335</v>
      </c>
      <c r="AA43" s="260">
        <v>43192</v>
      </c>
      <c r="AB43" s="260">
        <f t="shared" ca="1" si="3"/>
        <v>44144</v>
      </c>
      <c r="AC43" s="260"/>
      <c r="AD43" s="260"/>
      <c r="AE43" s="258"/>
      <c r="AF43" s="258"/>
      <c r="AG43" s="258"/>
      <c r="AH43" s="258"/>
      <c r="AI43" s="258"/>
      <c r="AJ43" s="258"/>
    </row>
    <row r="44" spans="1:36" ht="26.4" x14ac:dyDescent="0.3">
      <c r="A44" s="110" t="s">
        <v>41</v>
      </c>
      <c r="B44" s="99" t="s">
        <v>450</v>
      </c>
      <c r="C44" s="24"/>
      <c r="D44" s="24"/>
      <c r="E44" s="24"/>
      <c r="F44" s="24" t="s">
        <v>77</v>
      </c>
      <c r="G44" s="24"/>
      <c r="H44" s="109">
        <f>IF(C44&lt;&gt;"",'CBL Score Standard'!$D100,IF(D44&lt;&gt;"",SUM('CBL Score Standard'!$D100:$E100),IF(E44&lt;&gt;"",SUM('CBL Score Standard'!$D100:$F100),IF(F44&lt;&gt;"",SUM('CBL Score Standard'!$D100:$G100),IF(G44&lt;&gt;"",SUM('CBL Score Standard'!$D100:$H100,0))))))</f>
        <v>0.18837616284424796</v>
      </c>
      <c r="K44" s="338"/>
      <c r="L44" s="338"/>
      <c r="M44" s="104" t="s">
        <v>7</v>
      </c>
      <c r="N44" s="36" t="s">
        <v>55</v>
      </c>
      <c r="O44" s="87" t="s">
        <v>185</v>
      </c>
      <c r="P44" s="149" t="s">
        <v>145</v>
      </c>
      <c r="Q44" s="254" t="s">
        <v>220</v>
      </c>
      <c r="R44" s="254" t="s">
        <v>270</v>
      </c>
      <c r="S44" s="76" t="s">
        <v>279</v>
      </c>
      <c r="T44" s="584"/>
      <c r="U44" s="584"/>
      <c r="V44" s="584" t="s">
        <v>374</v>
      </c>
      <c r="W44" s="83" t="s">
        <v>377</v>
      </c>
      <c r="X44" s="83" t="s">
        <v>377</v>
      </c>
      <c r="Y44" s="81" t="s">
        <v>186</v>
      </c>
      <c r="Z44" s="259">
        <f t="shared" ca="1" si="2"/>
        <v>1.3333333333333333</v>
      </c>
      <c r="AA44" s="260">
        <v>43637</v>
      </c>
      <c r="AB44" s="260">
        <f t="shared" ca="1" si="3"/>
        <v>44144</v>
      </c>
      <c r="AC44" s="260"/>
      <c r="AD44" s="260"/>
      <c r="AE44" s="258"/>
      <c r="AF44" s="258"/>
      <c r="AG44" s="258"/>
      <c r="AH44" s="258"/>
      <c r="AI44" s="258"/>
      <c r="AJ44" s="258"/>
    </row>
    <row r="45" spans="1:36" ht="27.6" x14ac:dyDescent="0.3">
      <c r="A45" s="110" t="s">
        <v>41</v>
      </c>
      <c r="B45" s="99" t="s">
        <v>178</v>
      </c>
      <c r="C45" s="100"/>
      <c r="D45" s="24"/>
      <c r="E45" s="1002" t="s">
        <v>77</v>
      </c>
      <c r="F45" s="1002"/>
      <c r="G45" s="24"/>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254" t="s">
        <v>657</v>
      </c>
      <c r="S45" s="76" t="s">
        <v>279</v>
      </c>
      <c r="T45" s="584"/>
      <c r="U45" s="584"/>
      <c r="V45" s="584" t="s">
        <v>374</v>
      </c>
      <c r="W45" s="83" t="s">
        <v>377</v>
      </c>
      <c r="X45" s="83" t="s">
        <v>377</v>
      </c>
      <c r="Y45" s="81" t="s">
        <v>186</v>
      </c>
      <c r="Z45" s="259">
        <f t="shared" ca="1" si="2"/>
        <v>1.3333333333333333</v>
      </c>
      <c r="AA45" s="260">
        <v>43637</v>
      </c>
      <c r="AB45" s="260">
        <f t="shared" ca="1" si="3"/>
        <v>44144</v>
      </c>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166" t="s">
        <v>279</v>
      </c>
      <c r="T46" s="585" t="s">
        <v>72</v>
      </c>
      <c r="U46" s="587">
        <v>43754</v>
      </c>
      <c r="V46" s="589" t="s">
        <v>374</v>
      </c>
      <c r="W46" s="83"/>
      <c r="X46" s="83" t="s">
        <v>377</v>
      </c>
      <c r="Y46" s="46" t="s">
        <v>222</v>
      </c>
      <c r="Z46" s="259">
        <f t="shared" ca="1" si="2"/>
        <v>1</v>
      </c>
      <c r="AA46" s="260">
        <v>43754</v>
      </c>
      <c r="AB46" s="260">
        <f t="shared" ca="1" si="3"/>
        <v>44144</v>
      </c>
      <c r="AC46" s="260"/>
      <c r="AD46" s="260"/>
      <c r="AE46" s="258"/>
      <c r="AF46" s="258"/>
      <c r="AG46" s="258"/>
      <c r="AH46" s="258"/>
      <c r="AI46" s="258"/>
      <c r="AJ46" s="258"/>
    </row>
    <row r="47" spans="1:36" ht="27.6" x14ac:dyDescent="0.3">
      <c r="A47" s="110" t="s">
        <v>144</v>
      </c>
      <c r="B47" s="99" t="s">
        <v>372</v>
      </c>
      <c r="C47" s="24"/>
      <c r="D47" s="24"/>
      <c r="E47" s="1002" t="s">
        <v>77</v>
      </c>
      <c r="F47" s="1002"/>
      <c r="G47" s="24"/>
      <c r="H47" s="109">
        <f>IF(C47&lt;&gt;"",'CBL Score Standard'!$D103,IF(D47&lt;&gt;"",SUM('CBL Score Standard'!$D103:$E103),IF(E47&lt;&gt;"",SUM('CBL Score Standard'!$D103:$F103),IF(F47&lt;&gt;"",SUM('CBL Score Standard'!$D103:$G103),IF(G47&lt;&gt;"",SUM('CBL Score Standard'!$D103:$H103,0))))))</f>
        <v>0.16709956709956711</v>
      </c>
      <c r="K47" s="338"/>
      <c r="L47" s="338"/>
      <c r="M47" s="104" t="s">
        <v>7</v>
      </c>
      <c r="N47" s="36" t="s">
        <v>53</v>
      </c>
      <c r="O47" s="87" t="s">
        <v>223</v>
      </c>
      <c r="P47" s="153">
        <v>43621</v>
      </c>
      <c r="Q47" s="154" t="s">
        <v>224</v>
      </c>
      <c r="R47" s="155" t="s">
        <v>225</v>
      </c>
      <c r="S47" s="166" t="s">
        <v>279</v>
      </c>
      <c r="T47" s="586"/>
      <c r="U47" s="584"/>
      <c r="V47" s="584" t="s">
        <v>719</v>
      </c>
      <c r="W47" s="83"/>
      <c r="X47" s="83" t="s">
        <v>377</v>
      </c>
      <c r="Y47" s="55"/>
      <c r="Z47" s="259">
        <f t="shared" si="2"/>
        <v>0</v>
      </c>
      <c r="AA47" s="260"/>
      <c r="AB47" s="260"/>
      <c r="AC47" s="260"/>
      <c r="AD47" s="260"/>
      <c r="AE47" s="258"/>
      <c r="AF47" s="258"/>
      <c r="AG47" s="258"/>
      <c r="AH47" s="258"/>
      <c r="AI47" s="258"/>
      <c r="AJ47" s="258"/>
    </row>
    <row r="48" spans="1:36" ht="39.6" x14ac:dyDescent="0.3">
      <c r="A48" s="110" t="s">
        <v>144</v>
      </c>
      <c r="B48" s="99" t="s">
        <v>373</v>
      </c>
      <c r="C48" s="24"/>
      <c r="D48" s="24"/>
      <c r="E48" s="1002" t="s">
        <v>77</v>
      </c>
      <c r="F48" s="1002"/>
      <c r="G48" s="24"/>
      <c r="H48" s="109">
        <f>IF(C48&lt;&gt;"",'CBL Score Standard'!$D104,IF(D48&lt;&gt;"",SUM('CBL Score Standard'!$D104:$E104),IF(E48&lt;&gt;"",SUM('CBL Score Standard'!$D104:$F104),IF(F48&lt;&gt;"",SUM('CBL Score Standard'!$D104:$G104),IF(G48&lt;&gt;"",SUM('CBL Score Standard'!$D104:$H104,0))))))</f>
        <v>0.16709956709956711</v>
      </c>
      <c r="K48" s="338"/>
      <c r="L48" s="338"/>
      <c r="M48" s="104" t="s">
        <v>7</v>
      </c>
      <c r="N48" s="36" t="s">
        <v>53</v>
      </c>
      <c r="O48" s="87" t="s">
        <v>226</v>
      </c>
      <c r="P48" s="153">
        <v>43602</v>
      </c>
      <c r="Q48" s="154" t="s">
        <v>227</v>
      </c>
      <c r="R48" s="155" t="s">
        <v>228</v>
      </c>
      <c r="S48" s="166" t="s">
        <v>279</v>
      </c>
      <c r="T48" s="586"/>
      <c r="U48" s="584"/>
      <c r="V48" s="584" t="s">
        <v>719</v>
      </c>
      <c r="W48" s="83"/>
      <c r="X48" s="83"/>
      <c r="Y48" s="55"/>
      <c r="Z48" s="259">
        <f t="shared" si="2"/>
        <v>0</v>
      </c>
      <c r="AA48" s="260"/>
      <c r="AB48" s="260"/>
      <c r="AC48" s="260"/>
      <c r="AD48" s="260"/>
      <c r="AE48" s="258"/>
      <c r="AF48" s="258"/>
      <c r="AG48" s="258"/>
      <c r="AH48" s="258"/>
      <c r="AI48" s="258"/>
      <c r="AJ48" s="258"/>
    </row>
    <row r="49" spans="1:36" ht="27.6" x14ac:dyDescent="0.3">
      <c r="A49" s="110" t="s">
        <v>144</v>
      </c>
      <c r="B49" s="99" t="s">
        <v>452</v>
      </c>
      <c r="C49" s="24"/>
      <c r="D49" s="24"/>
      <c r="E49" s="1002" t="s">
        <v>77</v>
      </c>
      <c r="F49" s="1002"/>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9" t="s">
        <v>684</v>
      </c>
      <c r="P49" s="153">
        <v>43623</v>
      </c>
      <c r="Q49" s="154" t="s">
        <v>153</v>
      </c>
      <c r="R49" s="155" t="s">
        <v>156</v>
      </c>
      <c r="S49" s="166" t="s">
        <v>279</v>
      </c>
      <c r="T49" s="585" t="s">
        <v>72</v>
      </c>
      <c r="U49" s="587">
        <v>43754</v>
      </c>
      <c r="V49" s="589" t="s">
        <v>374</v>
      </c>
      <c r="W49" s="83"/>
      <c r="X49" s="83" t="s">
        <v>377</v>
      </c>
      <c r="Y49" s="55"/>
      <c r="Z49" s="259">
        <f t="shared" ca="1" si="2"/>
        <v>1</v>
      </c>
      <c r="AA49" s="260">
        <v>43754</v>
      </c>
      <c r="AB49" s="260">
        <f ca="1">TODAY()</f>
        <v>44144</v>
      </c>
      <c r="AC49" s="260"/>
      <c r="AD49" s="260"/>
      <c r="AE49" s="258"/>
      <c r="AF49" s="258"/>
      <c r="AG49" s="258"/>
      <c r="AH49" s="258"/>
      <c r="AI49" s="258"/>
      <c r="AJ49" s="258"/>
    </row>
    <row r="50" spans="1:36" ht="27.6" x14ac:dyDescent="0.3">
      <c r="A50" s="110" t="s">
        <v>144</v>
      </c>
      <c r="B50" s="99" t="s">
        <v>517</v>
      </c>
      <c r="C50" s="24"/>
      <c r="D50" s="24"/>
      <c r="E50" s="1002" t="s">
        <v>77</v>
      </c>
      <c r="F50" s="1002"/>
      <c r="G50" s="24"/>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9" t="s">
        <v>683</v>
      </c>
      <c r="P50" s="153">
        <v>43623</v>
      </c>
      <c r="Q50" s="154" t="s">
        <v>153</v>
      </c>
      <c r="R50" s="155" t="s">
        <v>156</v>
      </c>
      <c r="S50" s="166" t="s">
        <v>279</v>
      </c>
      <c r="T50" s="585" t="s">
        <v>72</v>
      </c>
      <c r="U50" s="587">
        <v>43754</v>
      </c>
      <c r="V50" s="589" t="s">
        <v>374</v>
      </c>
      <c r="W50" s="83"/>
      <c r="X50" s="83" t="s">
        <v>377</v>
      </c>
      <c r="Y50" s="55"/>
      <c r="Z50" s="259">
        <f t="shared" si="2"/>
        <v>0</v>
      </c>
      <c r="AA50" s="260"/>
      <c r="AB50" s="260"/>
      <c r="AC50" s="260"/>
      <c r="AD50" s="260"/>
      <c r="AE50" s="258"/>
      <c r="AF50" s="258"/>
      <c r="AG50" s="258"/>
      <c r="AH50" s="258"/>
      <c r="AI50" s="258"/>
      <c r="AJ50" s="258"/>
    </row>
    <row r="51" spans="1:36" x14ac:dyDescent="0.3">
      <c r="A51" s="110" t="s">
        <v>144</v>
      </c>
      <c r="B51" s="99" t="s">
        <v>661</v>
      </c>
      <c r="C51" s="24"/>
      <c r="D51" s="24"/>
      <c r="E51" s="1002" t="s">
        <v>77</v>
      </c>
      <c r="F51" s="1002"/>
      <c r="G51" s="24"/>
      <c r="H51" s="109">
        <f>IF(C51&lt;&gt;"",'CBL Score Standard'!$D107,IF(D51&lt;&gt;"",SUM('CBL Score Standard'!$D107:$E107),IF(E51&lt;&gt;"",SUM('CBL Score Standard'!$D107:$F107),IF(F51&lt;&gt;"",SUM('CBL Score Standard'!$D107:$G107),IF(G51&lt;&gt;"",SUM('CBL Score Standard'!$D107:$H107,0))))))</f>
        <v>0.16709956709956711</v>
      </c>
      <c r="K51" s="338"/>
      <c r="L51" s="338"/>
      <c r="M51" s="104" t="s">
        <v>7</v>
      </c>
      <c r="N51" s="36" t="s">
        <v>56</v>
      </c>
      <c r="O51" s="89" t="s">
        <v>67</v>
      </c>
      <c r="P51" s="153"/>
      <c r="Q51" s="154"/>
      <c r="R51" s="155"/>
      <c r="S51" s="157" t="s">
        <v>279</v>
      </c>
      <c r="T51" s="585" t="s">
        <v>72</v>
      </c>
      <c r="U51" s="587">
        <v>43766</v>
      </c>
      <c r="V51" s="589" t="s">
        <v>374</v>
      </c>
      <c r="W51" s="83"/>
      <c r="X51" s="83" t="s">
        <v>377</v>
      </c>
      <c r="Y51" s="83"/>
      <c r="Z51" s="259">
        <f t="shared" ca="1" si="2"/>
        <v>1</v>
      </c>
      <c r="AA51" s="260">
        <v>43766</v>
      </c>
      <c r="AB51" s="260">
        <f ca="1">TODAY()</f>
        <v>44144</v>
      </c>
      <c r="AC51" s="260"/>
      <c r="AD51" s="260"/>
      <c r="AE51" s="258"/>
      <c r="AF51" s="258"/>
      <c r="AG51" s="258"/>
      <c r="AH51" s="258"/>
      <c r="AI51" s="258"/>
      <c r="AJ51" s="258"/>
    </row>
    <row r="52" spans="1:36" x14ac:dyDescent="0.3">
      <c r="A52" s="110" t="s">
        <v>144</v>
      </c>
      <c r="B52" s="99" t="s">
        <v>662</v>
      </c>
      <c r="C52" s="117"/>
      <c r="D52" s="117"/>
      <c r="E52" s="117"/>
      <c r="F52" s="24" t="s">
        <v>77</v>
      </c>
      <c r="G52" s="24"/>
      <c r="H52" s="109">
        <f>IF(C52&lt;&gt;"",'CBL Score Standard'!$D108,IF(D52&lt;&gt;"",SUM('CBL Score Standard'!$D108:$E108),IF(E52&lt;&gt;"",SUM('CBL Score Standard'!$D108:$F108),IF(F52&lt;&gt;"",SUM('CBL Score Standard'!$D108:$G108),IF(G52&lt;&gt;"",SUM('CBL Score Standard'!$D108:$H108,0))))))</f>
        <v>0.18837616284424796</v>
      </c>
      <c r="K52" s="338"/>
      <c r="L52" s="338"/>
      <c r="M52" s="104" t="s">
        <v>7</v>
      </c>
      <c r="N52" s="36" t="s">
        <v>55</v>
      </c>
      <c r="O52" s="89" t="s">
        <v>1</v>
      </c>
      <c r="P52" s="153"/>
      <c r="Q52" s="154"/>
      <c r="R52" s="155"/>
      <c r="S52" s="157" t="s">
        <v>279</v>
      </c>
      <c r="T52" s="585" t="s">
        <v>72</v>
      </c>
      <c r="U52" s="587">
        <v>43763</v>
      </c>
      <c r="V52" s="589" t="s">
        <v>374</v>
      </c>
      <c r="W52" s="83"/>
      <c r="X52" s="83" t="s">
        <v>377</v>
      </c>
      <c r="Y52" s="83"/>
      <c r="Z52" s="259">
        <f t="shared" ca="1" si="2"/>
        <v>1</v>
      </c>
      <c r="AA52" s="260">
        <v>43766</v>
      </c>
      <c r="AB52" s="260">
        <f ca="1">TODAY()</f>
        <v>44144</v>
      </c>
      <c r="AC52" s="260"/>
      <c r="AD52" s="260"/>
      <c r="AE52" s="258"/>
      <c r="AF52" s="258"/>
      <c r="AG52" s="258"/>
      <c r="AH52" s="258"/>
      <c r="AI52" s="258"/>
      <c r="AJ52" s="258"/>
    </row>
    <row r="53" spans="1:36" ht="41.4" x14ac:dyDescent="0.3">
      <c r="A53" s="110" t="s">
        <v>144</v>
      </c>
      <c r="B53" s="99" t="s">
        <v>187</v>
      </c>
      <c r="C53" s="100"/>
      <c r="D53" s="24"/>
      <c r="E53" s="1002" t="s">
        <v>77</v>
      </c>
      <c r="F53" s="1002"/>
      <c r="G53" s="24"/>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56</v>
      </c>
      <c r="O53" s="89" t="s">
        <v>419</v>
      </c>
      <c r="P53" s="153">
        <v>43684</v>
      </c>
      <c r="Q53" s="154" t="s">
        <v>420</v>
      </c>
      <c r="R53" s="155" t="s">
        <v>420</v>
      </c>
      <c r="S53" s="166" t="s">
        <v>279</v>
      </c>
      <c r="T53" s="586"/>
      <c r="U53" s="588">
        <v>43684</v>
      </c>
      <c r="V53" s="584" t="s">
        <v>374</v>
      </c>
      <c r="W53" s="83"/>
      <c r="X53" s="83" t="s">
        <v>377</v>
      </c>
      <c r="Y53" s="55"/>
      <c r="Z53" s="259">
        <f t="shared" ca="1" si="2"/>
        <v>1.25</v>
      </c>
      <c r="AA53" s="260">
        <v>43684</v>
      </c>
      <c r="AB53" s="260">
        <f ca="1">TODAY()</f>
        <v>44144</v>
      </c>
      <c r="AC53" s="260"/>
      <c r="AD53" s="260"/>
      <c r="AE53" s="258"/>
      <c r="AF53" s="258"/>
      <c r="AG53" s="258"/>
      <c r="AH53" s="258"/>
      <c r="AI53" s="258"/>
      <c r="AJ53" s="258"/>
    </row>
    <row r="54" spans="1:36" ht="26.4" x14ac:dyDescent="0.3">
      <c r="A54" s="110" t="s">
        <v>144</v>
      </c>
      <c r="B54" s="99" t="s">
        <v>188</v>
      </c>
      <c r="C54" s="100"/>
      <c r="D54" s="24"/>
      <c r="E54" s="1002" t="s">
        <v>77</v>
      </c>
      <c r="F54" s="1002"/>
      <c r="G54" s="24"/>
      <c r="H54" s="109">
        <f>IF(C54&lt;&gt;"",'CBL Score Standard'!$D110,IF(D54&lt;&gt;"",SUM('CBL Score Standard'!$D110:$E110),IF(E54&lt;&gt;"",SUM('CBL Score Standard'!$D110:$F110),IF(F54&lt;&gt;"",SUM('CBL Score Standard'!$D110:$G110),IF(G54&lt;&gt;"",SUM('CBL Score Standard'!$D110:$H110,0))))))</f>
        <v>7.6190476190476183E-2</v>
      </c>
      <c r="K54" s="338"/>
      <c r="L54" s="338"/>
      <c r="M54" s="104" t="s">
        <v>7</v>
      </c>
      <c r="N54" s="36" t="s">
        <v>56</v>
      </c>
      <c r="O54" s="89" t="s">
        <v>421</v>
      </c>
      <c r="P54" s="153">
        <v>43669</v>
      </c>
      <c r="Q54" s="154" t="s">
        <v>422</v>
      </c>
      <c r="R54" s="155" t="s">
        <v>423</v>
      </c>
      <c r="S54" s="166" t="s">
        <v>279</v>
      </c>
      <c r="T54" s="585" t="s">
        <v>72</v>
      </c>
      <c r="U54" s="588">
        <v>43669</v>
      </c>
      <c r="V54" s="584" t="s">
        <v>374</v>
      </c>
      <c r="W54" s="83"/>
      <c r="X54" s="83"/>
      <c r="Y54" s="41" t="s">
        <v>230</v>
      </c>
      <c r="Z54" s="259">
        <f t="shared" ca="1" si="2"/>
        <v>1.25</v>
      </c>
      <c r="AA54" s="260">
        <v>43669</v>
      </c>
      <c r="AB54" s="260">
        <f ca="1">TODAY()</f>
        <v>44144</v>
      </c>
      <c r="AC54" s="260"/>
      <c r="AD54" s="260"/>
      <c r="AE54" s="258"/>
      <c r="AF54" s="258"/>
      <c r="AG54" s="258"/>
      <c r="AH54" s="258"/>
      <c r="AI54" s="258"/>
      <c r="AJ54" s="258"/>
    </row>
    <row r="55" spans="1:36" customFormat="1" ht="27.6" x14ac:dyDescent="0.3">
      <c r="A55" s="110" t="s">
        <v>144</v>
      </c>
      <c r="B55" s="99" t="s">
        <v>189</v>
      </c>
      <c r="C55" s="100"/>
      <c r="D55" s="117"/>
      <c r="E55" s="117"/>
      <c r="F55" s="1002" t="s">
        <v>77</v>
      </c>
      <c r="G55" s="24"/>
      <c r="H55" s="109">
        <f>IF(C55&lt;&gt;"",'CBL Score Standard'!$D111,IF(D55&lt;&gt;"",SUM('CBL Score Standard'!$D111:$E111),IF(E55&lt;&gt;"",SUM('CBL Score Standard'!$D111:$F111),IF(F55&lt;&gt;"",SUM('CBL Score Standard'!$D111:$G111),IF(G55&lt;&gt;"",SUM('CBL Score Standard'!$D111:$H111,0))))))</f>
        <v>5.9371833839918939E-2</v>
      </c>
      <c r="K55" s="339"/>
      <c r="L55" s="339"/>
      <c r="M55" s="104" t="s">
        <v>7</v>
      </c>
      <c r="N55" s="36" t="s">
        <v>54</v>
      </c>
      <c r="O55" s="89" t="s">
        <v>231</v>
      </c>
      <c r="P55" s="153">
        <v>43610</v>
      </c>
      <c r="Q55" s="152" t="s">
        <v>164</v>
      </c>
      <c r="R55" s="79" t="s">
        <v>165</v>
      </c>
      <c r="S55" s="166" t="s">
        <v>279</v>
      </c>
      <c r="T55" s="585" t="s">
        <v>72</v>
      </c>
      <c r="U55" s="587">
        <v>43756</v>
      </c>
      <c r="V55" s="589" t="s">
        <v>374</v>
      </c>
      <c r="W55" s="83"/>
      <c r="X55" s="83"/>
      <c r="Y55" s="49" t="s">
        <v>232</v>
      </c>
      <c r="Z55" s="259">
        <f t="shared" si="2"/>
        <v>0</v>
      </c>
      <c r="AA55" s="260">
        <v>43392</v>
      </c>
      <c r="AB55" s="260">
        <v>43392</v>
      </c>
      <c r="AC55" s="260"/>
      <c r="AD55" s="260"/>
      <c r="AE55" s="258"/>
      <c r="AF55" s="258"/>
      <c r="AG55" s="258"/>
      <c r="AH55" s="258"/>
      <c r="AI55" s="258"/>
      <c r="AJ55" s="258"/>
    </row>
    <row r="56" spans="1:36" customFormat="1" x14ac:dyDescent="0.3">
      <c r="A56" s="110" t="s">
        <v>144</v>
      </c>
      <c r="B56" s="99" t="s">
        <v>190</v>
      </c>
      <c r="C56" s="100"/>
      <c r="D56" s="117"/>
      <c r="E56" s="117"/>
      <c r="F56" s="24" t="s">
        <v>77</v>
      </c>
      <c r="G56" s="24"/>
      <c r="H56" s="109">
        <f>IF(C56&lt;&gt;"",'CBL Score Standard'!$D112,IF(D56&lt;&gt;"",SUM('CBL Score Standard'!$D112:$E112),IF(E56&lt;&gt;"",SUM('CBL Score Standard'!$D112:$F112),IF(F56&lt;&gt;"",SUM('CBL Score Standard'!$D112:$G112),IF(G56&lt;&gt;"",SUM('CBL Score Standard'!$D112:$H112,0))))))</f>
        <v>5.9371833839918939E-2</v>
      </c>
      <c r="K56" s="3"/>
      <c r="L56" s="3"/>
      <c r="M56" s="3"/>
      <c r="N56" s="92"/>
      <c r="O56" s="3"/>
      <c r="P56" s="3"/>
      <c r="Q56" s="3"/>
      <c r="R56" s="3"/>
      <c r="S56" s="78"/>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1002" t="s">
        <v>77</v>
      </c>
      <c r="F57" s="1002"/>
      <c r="G57" s="24"/>
      <c r="H57" s="10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002" t="s">
        <v>77</v>
      </c>
      <c r="F58" s="1002"/>
      <c r="G58" s="24"/>
      <c r="H58" s="10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002" t="s">
        <v>77</v>
      </c>
      <c r="F59" s="1002"/>
      <c r="G59" s="24"/>
      <c r="H59" s="109">
        <f>IF(C59&lt;&gt;"",'CBL Score Standard'!$D115,IF(D59&lt;&gt;"",SUM('CBL Score Standard'!$D115:$E115),IF(E59&lt;&gt;"",SUM('CBL Score Standard'!$D115:$F115),IF(F59&lt;&gt;"",SUM('CBL Score Standard'!$D115:$G115),IF(G59&lt;&gt;"",SUM('CBL Score Standard'!$D115:$H115,0))))))</f>
        <v>1.4285714285714285E-2</v>
      </c>
      <c r="K59" s="1197"/>
      <c r="L59" s="1197"/>
      <c r="M59" s="1183"/>
      <c r="N59" s="1185"/>
      <c r="O59" s="1185"/>
      <c r="P59" s="148" t="s">
        <v>141</v>
      </c>
      <c r="Q59" s="144"/>
      <c r="R59" s="144"/>
      <c r="S59" s="1210"/>
      <c r="T59" s="1191"/>
      <c r="U59" s="1191"/>
      <c r="V59" s="119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166" t="s">
        <v>279</v>
      </c>
      <c r="T60" s="593" t="s">
        <v>72</v>
      </c>
      <c r="U60" s="594">
        <v>43889</v>
      </c>
      <c r="V60" s="592" t="s">
        <v>374</v>
      </c>
      <c r="W60" s="83"/>
      <c r="X60" s="83" t="s">
        <v>377</v>
      </c>
      <c r="Y60" s="55"/>
      <c r="Z60" s="259">
        <f t="shared" ref="Z60:Z67" si="4">DATEDIF(AA60,AB60,"m")/12+DATEDIF(AC60,AD60,"m")/12+DATEDIF(AE60,AF60,"m")/12+DATEDIF(AG60,AH60,"m")/12+DATEDIF(AI60,AJ60,"m")/12</f>
        <v>0</v>
      </c>
      <c r="AA60" s="260">
        <v>43889</v>
      </c>
      <c r="AB60" s="260">
        <v>43889</v>
      </c>
      <c r="AC60" s="260"/>
      <c r="AD60" s="260"/>
      <c r="AE60" s="258"/>
      <c r="AF60" s="258"/>
      <c r="AG60" s="258"/>
      <c r="AH60" s="258"/>
      <c r="AI60" s="258"/>
      <c r="AJ60" s="258"/>
    </row>
    <row r="61" spans="1:36" ht="27.6"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166" t="s">
        <v>279</v>
      </c>
      <c r="T61" s="593" t="s">
        <v>72</v>
      </c>
      <c r="U61" s="592"/>
      <c r="V61" s="592"/>
      <c r="W61" s="83"/>
      <c r="X61" s="83" t="s">
        <v>377</v>
      </c>
      <c r="Y61" s="55"/>
      <c r="Z61" s="259">
        <f t="shared" si="4"/>
        <v>0</v>
      </c>
      <c r="AA61" s="260"/>
      <c r="AB61" s="260"/>
      <c r="AC61" s="260"/>
      <c r="AD61" s="260"/>
      <c r="AE61" s="258"/>
      <c r="AF61" s="258"/>
      <c r="AG61" s="258"/>
      <c r="AH61" s="258"/>
      <c r="AI61" s="258"/>
      <c r="AJ61" s="258"/>
    </row>
    <row r="62" spans="1:36" x14ac:dyDescent="0.3">
      <c r="A62" s="110" t="s">
        <v>56</v>
      </c>
      <c r="B62" s="99" t="s">
        <v>67</v>
      </c>
      <c r="C62" s="100"/>
      <c r="D62" s="100"/>
      <c r="E62" s="1002" t="s">
        <v>77</v>
      </c>
      <c r="F62" s="1002"/>
      <c r="G62" s="24"/>
      <c r="H62" s="109">
        <f>IF(C62&lt;&gt;"",'CBL Score Standard'!$D118,IF(D62&lt;&gt;"",SUM('CBL Score Standard'!$D118:$E118),IF(E62&lt;&gt;"",SUM('CBL Score Standard'!$D118:$F118),IF(F62&lt;&gt;"",SUM('CBL Score Standard'!$D118:$G118),IF(G62&lt;&gt;"",SUM('CBL Score Standard'!$D118:$H118,0))))))</f>
        <v>2.8571428571428571E-2</v>
      </c>
      <c r="K62" s="1207"/>
      <c r="L62" s="1207"/>
      <c r="M62" s="104" t="s">
        <v>8</v>
      </c>
      <c r="N62" s="36" t="s">
        <v>56</v>
      </c>
      <c r="O62" s="38" t="s">
        <v>237</v>
      </c>
      <c r="P62" s="58"/>
      <c r="Q62" s="56"/>
      <c r="R62" s="59"/>
      <c r="S62" s="76" t="s">
        <v>279</v>
      </c>
      <c r="T62" s="592" t="s">
        <v>72</v>
      </c>
      <c r="U62" s="592"/>
      <c r="V62" s="592"/>
      <c r="W62" s="83"/>
      <c r="X62" s="83"/>
      <c r="Y62" s="55"/>
      <c r="Z62" s="259">
        <f t="shared" si="4"/>
        <v>0</v>
      </c>
      <c r="AA62" s="260"/>
      <c r="AB62" s="260"/>
      <c r="AC62" s="260"/>
      <c r="AD62" s="260"/>
      <c r="AE62" s="258"/>
      <c r="AF62" s="258"/>
      <c r="AG62" s="258"/>
      <c r="AH62" s="258"/>
      <c r="AI62" s="258"/>
      <c r="AJ62" s="258"/>
    </row>
    <row r="63" spans="1:36" ht="15" thickBot="1" x14ac:dyDescent="0.35">
      <c r="A63" s="111" t="s">
        <v>55</v>
      </c>
      <c r="B63" s="99" t="s">
        <v>1</v>
      </c>
      <c r="C63" s="100"/>
      <c r="D63" s="100"/>
      <c r="E63" s="1002" t="s">
        <v>77</v>
      </c>
      <c r="F63" s="1002"/>
      <c r="G63" s="24"/>
      <c r="H63" s="109">
        <f>IF(C63&lt;&gt;"",'CBL Score Standard'!$D119,IF(D63&lt;&gt;"",SUM('CBL Score Standard'!$D119:$E119),IF(E63&lt;&gt;"",SUM('CBL Score Standard'!$D119:$F119),IF(F63&lt;&gt;"",SUM('CBL Score Standard'!$D119:$G119),IF(G63&lt;&gt;"",SUM('CBL Score Standard'!$D119:$H119,0))))))</f>
        <v>2.8571428571428571E-2</v>
      </c>
      <c r="K63" s="1207"/>
      <c r="L63" s="1207"/>
      <c r="M63" s="104" t="s">
        <v>8</v>
      </c>
      <c r="N63" s="36" t="s">
        <v>55</v>
      </c>
      <c r="O63" s="38" t="s">
        <v>238</v>
      </c>
      <c r="P63" s="58"/>
      <c r="Q63" s="56"/>
      <c r="R63" s="59"/>
      <c r="S63" s="76" t="s">
        <v>279</v>
      </c>
      <c r="T63" s="592" t="s">
        <v>72</v>
      </c>
      <c r="U63" s="592"/>
      <c r="V63" s="592"/>
      <c r="W63" s="83"/>
      <c r="X63" s="83"/>
      <c r="Y63" s="55"/>
      <c r="Z63" s="259">
        <f t="shared" si="4"/>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3.3331306990881462</v>
      </c>
      <c r="K64" s="1207"/>
      <c r="L64" s="1207"/>
      <c r="M64" s="104" t="s">
        <v>8</v>
      </c>
      <c r="N64" s="57" t="s">
        <v>53</v>
      </c>
      <c r="O64" s="38" t="s">
        <v>239</v>
      </c>
      <c r="P64" s="58"/>
      <c r="Q64" s="56"/>
      <c r="R64" s="59"/>
      <c r="S64" s="76" t="s">
        <v>279</v>
      </c>
      <c r="T64" s="592"/>
      <c r="U64" s="592"/>
      <c r="V64" s="592" t="s">
        <v>719</v>
      </c>
      <c r="W64" s="83"/>
      <c r="X64" s="83"/>
      <c r="Y64" s="55"/>
      <c r="Z64" s="259">
        <f t="shared" si="4"/>
        <v>0</v>
      </c>
      <c r="AA64" s="260"/>
      <c r="AB64" s="260"/>
      <c r="AC64" s="260"/>
      <c r="AD64" s="260"/>
      <c r="AE64" s="258"/>
      <c r="AF64" s="258"/>
      <c r="AG64" s="258"/>
      <c r="AH64" s="258"/>
      <c r="AI64" s="258"/>
      <c r="AJ64" s="258"/>
    </row>
    <row r="65" spans="1:36" ht="28.2" thickBot="1" x14ac:dyDescent="0.35">
      <c r="A65" s="112" t="s">
        <v>83</v>
      </c>
      <c r="B65" s="113"/>
      <c r="C65" s="134">
        <v>1</v>
      </c>
      <c r="D65" s="134">
        <v>1</v>
      </c>
      <c r="E65" s="134">
        <v>1</v>
      </c>
      <c r="F65" s="134">
        <v>0.82978723404255317</v>
      </c>
      <c r="G65" s="134">
        <v>0</v>
      </c>
      <c r="H65" s="114">
        <v>1</v>
      </c>
      <c r="K65" s="1207"/>
      <c r="L65" s="1207"/>
      <c r="M65" s="104" t="s">
        <v>8</v>
      </c>
      <c r="N65" s="57" t="s">
        <v>59</v>
      </c>
      <c r="O65" s="38" t="s">
        <v>240</v>
      </c>
      <c r="P65" s="58"/>
      <c r="Q65" s="56"/>
      <c r="R65" s="59"/>
      <c r="S65" s="76" t="s">
        <v>279</v>
      </c>
      <c r="T65" s="592" t="s">
        <v>72</v>
      </c>
      <c r="U65" s="592"/>
      <c r="V65" s="592"/>
      <c r="W65" s="83"/>
      <c r="X65" s="83"/>
      <c r="Y65" s="55"/>
      <c r="Z65" s="259">
        <f t="shared" si="4"/>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3</v>
      </c>
      <c r="K66" s="1207"/>
      <c r="L66" s="1207"/>
      <c r="M66" s="104" t="s">
        <v>8</v>
      </c>
      <c r="N66" s="57" t="s">
        <v>55</v>
      </c>
      <c r="O66" s="38" t="s">
        <v>515</v>
      </c>
      <c r="P66" s="58"/>
      <c r="Q66" s="56"/>
      <c r="R66" s="59"/>
      <c r="S66" s="76" t="s">
        <v>279</v>
      </c>
      <c r="T66" s="592"/>
      <c r="U66" s="1134">
        <v>44042.458333333336</v>
      </c>
      <c r="V66" s="592" t="s">
        <v>374</v>
      </c>
      <c r="W66" s="83"/>
      <c r="X66" s="83"/>
      <c r="Y66" s="55"/>
      <c r="Z66" s="259">
        <f t="shared" si="4"/>
        <v>0</v>
      </c>
      <c r="AA66" s="260"/>
      <c r="AB66" s="260"/>
      <c r="AC66" s="260"/>
      <c r="AD66" s="260"/>
      <c r="AE66" s="258"/>
      <c r="AF66" s="258"/>
      <c r="AG66" s="258"/>
      <c r="AH66" s="258"/>
      <c r="AI66" s="258"/>
      <c r="AJ66" s="258"/>
    </row>
    <row r="67" spans="1:36" ht="27.6" x14ac:dyDescent="0.3">
      <c r="C67" s="135"/>
      <c r="D67" s="135"/>
      <c r="E67" s="135"/>
      <c r="F67" s="135"/>
      <c r="G67" s="135"/>
      <c r="K67" s="1208"/>
      <c r="L67" s="1208"/>
      <c r="M67" s="104" t="s">
        <v>8</v>
      </c>
      <c r="N67" s="57" t="s">
        <v>149</v>
      </c>
      <c r="O67" s="38" t="s">
        <v>370</v>
      </c>
      <c r="P67" s="154" t="s">
        <v>145</v>
      </c>
      <c r="Q67" s="152" t="s">
        <v>217</v>
      </c>
      <c r="R67" s="79" t="s">
        <v>241</v>
      </c>
      <c r="S67" s="76" t="s">
        <v>279</v>
      </c>
      <c r="T67" s="592"/>
      <c r="U67" s="592"/>
      <c r="V67" s="592" t="s">
        <v>719</v>
      </c>
      <c r="W67" s="83"/>
      <c r="X67" s="83"/>
      <c r="Y67" s="46" t="s">
        <v>242</v>
      </c>
      <c r="Z67" s="259">
        <f t="shared" si="4"/>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76" t="s">
        <v>279</v>
      </c>
      <c r="T68" s="590"/>
      <c r="U68" s="591"/>
      <c r="V68" s="591"/>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19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76"/>
      <c r="T72" s="83"/>
      <c r="U72" s="83"/>
      <c r="V72" s="83" t="str">
        <f>IF(AND(W72="Y",X72="Y"),"Passed",IF(T72="M","Passed", ""))</f>
        <v/>
      </c>
      <c r="W72" s="83"/>
      <c r="X72" s="83"/>
      <c r="Y72" s="63"/>
      <c r="Z72" s="259">
        <f t="shared" ref="Z72:Z75" si="5">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76"/>
      <c r="T73" s="83"/>
      <c r="U73" s="83"/>
      <c r="V73" s="83" t="str">
        <f>IF(AND(W73="Y",X73="Y"),"Passed",IF(T73="M","Passed", ""))</f>
        <v/>
      </c>
      <c r="W73" s="83"/>
      <c r="X73" s="83"/>
      <c r="Y73" s="63"/>
      <c r="Z73" s="259">
        <f t="shared" si="5"/>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76"/>
      <c r="T74" s="83"/>
      <c r="U74" s="83"/>
      <c r="V74" s="83" t="str">
        <f>IF(AND(W74="Y",X74="Y"),"Passed",IF(T74="M","Passed", ""))</f>
        <v/>
      </c>
      <c r="W74" s="83"/>
      <c r="X74" s="83"/>
      <c r="Y74" s="63"/>
      <c r="Z74" s="259">
        <f t="shared" si="5"/>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76"/>
      <c r="T75" s="83"/>
      <c r="U75" s="83"/>
      <c r="V75" s="83" t="str">
        <f>IF(AND(W75="Y",X75="Y"),"Passed",IF(T75="M","Passed", ""))</f>
        <v/>
      </c>
      <c r="W75" s="83"/>
      <c r="X75" s="83"/>
      <c r="Y75" s="63"/>
      <c r="Z75" s="259">
        <f t="shared" si="5"/>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78"/>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78"/>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78"/>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78"/>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A70"/>
  <customSheetViews>
    <customSheetView guid="{3F51B73C-8999-4BDD-B7BB-CFA8C5D5F118}" showGridLines="0" fitToPage="1" showAutoFilter="1" hiddenColumns="1" topLeftCell="T49">
      <selection activeCell="AE54" sqref="AE54"/>
      <pageMargins left="0.25" right="0" top="0.25" bottom="0.25" header="0.3" footer="0"/>
      <pageSetup scale="33" fitToHeight="0" orientation="landscape" r:id="rId1"/>
      <autoFilter ref="A3:AA70"/>
    </customSheetView>
    <customSheetView guid="{61959E49-C4BC-41CB-B0BE-7EDA73DE356A}" showGridLines="0" fitToPage="1" showAutoFilter="1" hiddenColumns="1" topLeftCell="C43">
      <selection activeCell="V58" sqref="V58"/>
      <pageMargins left="0.25" right="0" top="0.25" bottom="0.25" header="0.3" footer="0"/>
      <pageSetup scale="33" fitToHeight="0" orientation="landscape" r:id="rId2"/>
      <autoFilter ref="A3:AB70"/>
    </customSheetView>
    <customSheetView guid="{9F775BAE-2403-40FE-95E3-B0411D9A7170}" showGridLines="0" fitToPage="1" showAutoFilter="1" hiddenColumns="1">
      <selection activeCell="C8" sqref="C8:G67"/>
      <pageMargins left="0.25" right="0" top="0.25" bottom="0.25" header="0.3" footer="0"/>
      <pageSetup scale="33" fitToHeight="0" orientation="landscape" r:id="rId3"/>
      <autoFilter ref="A3:AB70"/>
    </customSheetView>
    <customSheetView guid="{B9E7682A-072E-4CF9-AE10-B3ED27CB27F8}" showGridLines="0" fitToPage="1" showAutoFilter="1" hiddenColumns="1" topLeftCell="G33">
      <selection activeCell="U54" sqref="U54:V54"/>
      <pageMargins left="0.25" right="0" top="0.25" bottom="0.25" header="0.3" footer="0"/>
      <pageSetup scale="33" fitToHeight="0" orientation="landscape" r:id="rId4"/>
      <autoFilter ref="A3:AB70"/>
    </customSheetView>
    <customSheetView guid="{040B64FF-F135-4C7F-9498-A8399C10673D}" showGridLines="0" fitToPage="1" showAutoFilter="1" hiddenColumns="1" topLeftCell="T49">
      <selection activeCell="AE54" sqref="AE54"/>
      <pageMargins left="0.25" right="0" top="0.25" bottom="0.25" header="0.3" footer="0"/>
      <pageSetup scale="33" fitToHeight="0" orientation="landscape" r:id="rId5"/>
      <autoFilter ref="A3:AA70"/>
    </customSheetView>
    <customSheetView guid="{6D9FC8F7-6352-4BF1-890A-27BF36FADC03}" showGridLines="0" fitToPage="1" showAutoFilter="1" hiddenColumns="1" topLeftCell="T49">
      <selection activeCell="AE54" sqref="AE54"/>
      <pageMargins left="0.25" right="0" top="0.25" bottom="0.25" header="0.3" footer="0"/>
      <pageSetup scale="33" fitToHeight="0" orientation="landscape" r:id="rId6"/>
      <autoFilter ref="A3:AA70"/>
    </customSheetView>
  </customSheetViews>
  <mergeCells count="91">
    <mergeCell ref="AI70:AJ70"/>
    <mergeCell ref="AI38:AJ38"/>
    <mergeCell ref="Z58:Z59"/>
    <mergeCell ref="AA58:AB58"/>
    <mergeCell ref="AC58:AD58"/>
    <mergeCell ref="AE58:AF58"/>
    <mergeCell ref="AG58:AH58"/>
    <mergeCell ref="AI58:AJ58"/>
    <mergeCell ref="Z38:Z39"/>
    <mergeCell ref="AA38:AB38"/>
    <mergeCell ref="AC38:AD38"/>
    <mergeCell ref="AE38:AF38"/>
    <mergeCell ref="AG38:AH38"/>
    <mergeCell ref="AG70:AH70"/>
    <mergeCell ref="AI2:AJ2"/>
    <mergeCell ref="Z17:Z18"/>
    <mergeCell ref="AA17:AB17"/>
    <mergeCell ref="AC17:AD17"/>
    <mergeCell ref="AE17:AF17"/>
    <mergeCell ref="AG17:AH17"/>
    <mergeCell ref="AI17:AJ17"/>
    <mergeCell ref="Z2:Z3"/>
    <mergeCell ref="AA2:AB2"/>
    <mergeCell ref="AC2:AD2"/>
    <mergeCell ref="AE2:AF2"/>
    <mergeCell ref="AG2:AH2"/>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M58:M59"/>
    <mergeCell ref="N58:N59"/>
    <mergeCell ref="O58:O59"/>
    <mergeCell ref="S58:S59"/>
    <mergeCell ref="T58:T59"/>
    <mergeCell ref="U58:U59"/>
    <mergeCell ref="V58:V59"/>
    <mergeCell ref="Y58:Y59"/>
    <mergeCell ref="V17:V18"/>
    <mergeCell ref="Y17:Y18"/>
    <mergeCell ref="K37:Y37"/>
    <mergeCell ref="K38:K39"/>
    <mergeCell ref="L38:L39"/>
    <mergeCell ref="M38:M39"/>
    <mergeCell ref="N38:N39"/>
    <mergeCell ref="O38:O39"/>
    <mergeCell ref="S38:S39"/>
    <mergeCell ref="T38:T39"/>
    <mergeCell ref="U38:U39"/>
    <mergeCell ref="V38:V39"/>
    <mergeCell ref="Y38:Y39"/>
    <mergeCell ref="N17:N18"/>
    <mergeCell ref="O17:O18"/>
    <mergeCell ref="S17:S18"/>
    <mergeCell ref="K1:Y1"/>
    <mergeCell ref="K2:K3"/>
    <mergeCell ref="L2:L3"/>
    <mergeCell ref="M2:M3"/>
    <mergeCell ref="N2:N3"/>
    <mergeCell ref="O2:O3"/>
    <mergeCell ref="S2:S3"/>
    <mergeCell ref="T2:T3"/>
    <mergeCell ref="U2:U3"/>
    <mergeCell ref="V2:V3"/>
    <mergeCell ref="Y2:Y3"/>
    <mergeCell ref="A1:H1"/>
    <mergeCell ref="Z70:Z71"/>
    <mergeCell ref="AA70:AB70"/>
    <mergeCell ref="AC70:AD70"/>
    <mergeCell ref="AE70:AF70"/>
    <mergeCell ref="A64:G64"/>
    <mergeCell ref="A66:G66"/>
    <mergeCell ref="K60:K67"/>
    <mergeCell ref="L60:L67"/>
    <mergeCell ref="Y4:Y5"/>
    <mergeCell ref="K16:Y16"/>
    <mergeCell ref="K17:K18"/>
    <mergeCell ref="L17:L18"/>
    <mergeCell ref="M17:M18"/>
    <mergeCell ref="T17:T18"/>
    <mergeCell ref="U17:U18"/>
  </mergeCells>
  <conditionalFormatting sqref="C7:H7">
    <cfRule type="containsText" dxfId="1137" priority="47" operator="containsText" text="N/A">
      <formula>NOT(ISERROR(SEARCH("N/A",C7)))</formula>
    </cfRule>
    <cfRule type="containsText" dxfId="1136" priority="48" operator="containsText" text="Blank">
      <formula>NOT(ISERROR(SEARCH("Blank",C7)))</formula>
    </cfRule>
    <cfRule type="containsText" dxfId="1135" priority="49" operator="containsText" text="M">
      <formula>NOT(ISERROR(SEARCH("M",C7)))</formula>
    </cfRule>
  </conditionalFormatting>
  <conditionalFormatting sqref="E13">
    <cfRule type="containsText" dxfId="1134" priority="15" operator="containsText" text="N/A">
      <formula>NOT(ISERROR(SEARCH("N/A",E13)))</formula>
    </cfRule>
    <cfRule type="containsText" dxfId="1133" priority="16" operator="containsText" text="O">
      <formula>NOT(ISERROR(SEARCH("O",E13)))</formula>
    </cfRule>
    <cfRule type="containsText" dxfId="1132" priority="17" operator="containsText" text="M">
      <formula>NOT(ISERROR(SEARCH("M",E13)))</formula>
    </cfRule>
  </conditionalFormatting>
  <conditionalFormatting sqref="C46:G46">
    <cfRule type="containsText" dxfId="1131" priority="24" operator="containsText" text="O">
      <formula>NOT(ISERROR(SEARCH("O",C46)))</formula>
    </cfRule>
  </conditionalFormatting>
  <conditionalFormatting sqref="C46:G46">
    <cfRule type="containsText" dxfId="1130" priority="21" operator="containsText" text="N/A">
      <formula>NOT(ISERROR(SEARCH("N/A",C46)))</formula>
    </cfRule>
    <cfRule type="containsText" dxfId="1129" priority="22" operator="containsText" text="Blank">
      <formula>NOT(ISERROR(SEARCH("Blank",C46)))</formula>
    </cfRule>
    <cfRule type="containsText" dxfId="1128" priority="23" operator="containsText" text="M">
      <formula>NOT(ISERROR(SEARCH("M",C46)))</formula>
    </cfRule>
  </conditionalFormatting>
  <conditionalFormatting sqref="E12">
    <cfRule type="containsText" dxfId="1127" priority="18" operator="containsText" text="N/A">
      <formula>NOT(ISERROR(SEARCH("N/A",E12)))</formula>
    </cfRule>
    <cfRule type="containsText" dxfId="1126" priority="19" operator="containsText" text="O">
      <formula>NOT(ISERROR(SEARCH("O",E12)))</formula>
    </cfRule>
    <cfRule type="containsText" dxfId="1125" priority="20" operator="containsText" text="M">
      <formula>NOT(ISERROR(SEARCH("M",E12)))</formula>
    </cfRule>
  </conditionalFormatting>
  <conditionalFormatting sqref="Z4 Z51:Z55 Z40:Z43 Z45:Z49 Z19:Z35">
    <cfRule type="cellIs" dxfId="1124" priority="6" operator="greaterThan">
      <formula>0</formula>
    </cfRule>
  </conditionalFormatting>
  <conditionalFormatting sqref="Z5:Z14">
    <cfRule type="cellIs" dxfId="1123" priority="5" operator="greaterThan">
      <formula>0</formula>
    </cfRule>
  </conditionalFormatting>
  <conditionalFormatting sqref="Z60:Z67">
    <cfRule type="cellIs" dxfId="1122" priority="4" operator="greaterThan">
      <formula>0</formula>
    </cfRule>
  </conditionalFormatting>
  <conditionalFormatting sqref="Z72:Z75">
    <cfRule type="cellIs" dxfId="1121" priority="3" operator="greaterThan">
      <formula>0</formula>
    </cfRule>
  </conditionalFormatting>
  <conditionalFormatting sqref="Z50">
    <cfRule type="cellIs" dxfId="1120" priority="2" operator="greaterThan">
      <formula>0</formula>
    </cfRule>
  </conditionalFormatting>
  <conditionalFormatting sqref="Z44">
    <cfRule type="cellIs" dxfId="1119"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V60:V67 V72:V75 V4:V14 V40:V55 V19:V35">
      <formula1>"Passed, Failed, N/A"</formula1>
    </dataValidation>
    <dataValidation type="list" allowBlank="1" showInputMessage="1" showErrorMessage="1" sqref="W1:W79">
      <formula1>"Y, N"</formula1>
    </dataValidation>
  </dataValidations>
  <hyperlinks>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 ref="Y40" r:id="rId23"/>
  </hyperlinks>
  <pageMargins left="0.25" right="0" top="0.25" bottom="0.25" header="0.3" footer="0"/>
  <pageSetup scale="33" fitToHeight="0" orientation="landscape" r:id="rId24"/>
  <drawing r:id="rId25"/>
  <legacyDrawing r:id="rId26"/>
  <controls>
    <mc:AlternateContent xmlns:mc="http://schemas.openxmlformats.org/markup-compatibility/2006">
      <mc:Choice Requires="x14">
        <control shapeId="2" r:id="rId27" name="CommandButton1">
          <controlPr defaultSize="0" autoLine="0" r:id="rId28">
            <anchor moveWithCells="1">
              <from>
                <xdr:col>8</xdr:col>
                <xdr:colOff>289560</xdr:colOff>
                <xdr:row>61</xdr:row>
                <xdr:rowOff>7620</xdr:rowOff>
              </from>
              <to>
                <xdr:col>9</xdr:col>
                <xdr:colOff>579120</xdr:colOff>
                <xdr:row>62</xdr:row>
                <xdr:rowOff>175260</xdr:rowOff>
              </to>
            </anchor>
          </controlPr>
        </control>
      </mc:Choice>
      <mc:Fallback>
        <control shapeId="21512" r:id="rId27" name="CommandButton1"/>
      </mc:Fallback>
    </mc:AlternateContent>
    <mc:AlternateContent xmlns:mc="http://schemas.openxmlformats.org/markup-compatibility/2006">
      <mc:Choice Requires="x14">
        <control shapeId="21513" r:id="rId29" name="CommandButton2">
          <controlPr defaultSize="0" autoLine="0" r:id="rId30">
            <anchor moveWithCells="1">
              <from>
                <xdr:col>8</xdr:col>
                <xdr:colOff>236220</xdr:colOff>
                <xdr:row>70</xdr:row>
                <xdr:rowOff>0</xdr:rowOff>
              </from>
              <to>
                <xdr:col>9</xdr:col>
                <xdr:colOff>556260</xdr:colOff>
                <xdr:row>70</xdr:row>
                <xdr:rowOff>449580</xdr:rowOff>
              </to>
            </anchor>
          </controlPr>
        </control>
      </mc:Choice>
      <mc:Fallback>
        <control shapeId="21513" r:id="rId29" name="CommandButton2"/>
      </mc:Fallback>
    </mc:AlternateContent>
  </controls>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5"/>
  </sheetPr>
  <dimension ref="A1:AN196"/>
  <sheetViews>
    <sheetView showGridLines="0" topLeftCell="A52" zoomScaleNormal="100" workbookViewId="0">
      <selection activeCell="E62" sqref="E62:F62"/>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hidden="1" customWidth="1"/>
    <col min="19" max="19" width="12.6640625" hidden="1" customWidth="1"/>
    <col min="20" max="20" width="4.5546875" bestFit="1" customWidth="1"/>
    <col min="21" max="21" width="11" bestFit="1" customWidth="1"/>
    <col min="22" max="22" width="10.44140625" bestFit="1" customWidth="1"/>
    <col min="23" max="23" width="12.44140625" customWidth="1"/>
    <col min="24" max="24" width="15.109375" customWidth="1"/>
    <col min="25" max="25" width="36.5546875" hidden="1" customWidth="1"/>
    <col min="41" max="16384" width="9.109375" style="3"/>
  </cols>
  <sheetData>
    <row r="1" spans="1:36" ht="23.4" x14ac:dyDescent="0.45">
      <c r="A1" s="1188" t="s">
        <v>82</v>
      </c>
      <c r="B1" s="1189"/>
      <c r="C1" s="1189"/>
      <c r="D1" s="1189"/>
      <c r="E1" s="1189"/>
      <c r="F1" s="1189"/>
      <c r="G1" s="1189"/>
      <c r="H1" s="1189"/>
      <c r="K1" s="1193" t="s">
        <v>132</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12.75" customHeight="1" x14ac:dyDescent="0.3">
      <c r="A2" s="98" t="s">
        <v>367</v>
      </c>
      <c r="B2" s="83" t="s">
        <v>280</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191"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42891</v>
      </c>
      <c r="C3" s="125"/>
      <c r="D3" s="3"/>
      <c r="E3" s="3"/>
      <c r="F3" s="3"/>
      <c r="G3" s="3"/>
      <c r="H3" s="3"/>
      <c r="K3" s="1197"/>
      <c r="L3" s="1197"/>
      <c r="M3" s="1183"/>
      <c r="N3" s="1185"/>
      <c r="O3" s="1197"/>
      <c r="P3" s="148" t="s">
        <v>141</v>
      </c>
      <c r="Q3" s="144"/>
      <c r="R3" s="144"/>
      <c r="S3" s="1210"/>
      <c r="T3" s="1191"/>
      <c r="U3" s="1191"/>
      <c r="V3" s="119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3.4328767123287673</v>
      </c>
      <c r="C4" s="3"/>
      <c r="D4" s="3"/>
      <c r="E4" s="3"/>
      <c r="F4" s="3"/>
      <c r="G4" s="3"/>
      <c r="H4" s="3"/>
      <c r="K4" s="337" t="s">
        <v>142</v>
      </c>
      <c r="L4" s="337" t="s">
        <v>143</v>
      </c>
      <c r="M4" s="104" t="s">
        <v>5</v>
      </c>
      <c r="N4" s="93" t="s">
        <v>144</v>
      </c>
      <c r="O4" s="88" t="s">
        <v>372</v>
      </c>
      <c r="P4" s="149" t="s">
        <v>145</v>
      </c>
      <c r="Q4" s="149" t="s">
        <v>146</v>
      </c>
      <c r="R4" s="146" t="s">
        <v>147</v>
      </c>
      <c r="S4" s="76" t="s">
        <v>280</v>
      </c>
      <c r="T4" s="595"/>
      <c r="U4" s="595"/>
      <c r="V4" s="595" t="s">
        <v>374</v>
      </c>
      <c r="W4" s="83" t="s">
        <v>377</v>
      </c>
      <c r="X4" s="83" t="s">
        <v>377</v>
      </c>
      <c r="Y4" s="1227" t="s">
        <v>148</v>
      </c>
      <c r="Z4" s="259">
        <f ca="1">DATEDIF(AA4,AB4,"m")/12+DATEDIF(AC4,AD4,"m")/12+DATEDIF(AE4,AF4,"m")/12+DATEDIF(AG4,AH4,"m")/12+DATEDIF(AI4,AJ4,"m")/12</f>
        <v>3.4166666666666665</v>
      </c>
      <c r="AA4" s="260">
        <v>42891</v>
      </c>
      <c r="AB4" s="260">
        <f t="shared" ref="AB4:AB11" ca="1" si="0">TODAY()</f>
        <v>44144</v>
      </c>
      <c r="AC4" s="260"/>
      <c r="AD4" s="260"/>
      <c r="AE4" s="258"/>
      <c r="AF4" s="258"/>
      <c r="AG4" s="258"/>
      <c r="AH4" s="258"/>
      <c r="AI4" s="258"/>
      <c r="AJ4" s="258"/>
    </row>
    <row r="5" spans="1:36" ht="12.75" customHeight="1" x14ac:dyDescent="0.3">
      <c r="A5" s="98" t="s">
        <v>387</v>
      </c>
      <c r="B5" s="124">
        <v>1.3333333333333333</v>
      </c>
      <c r="C5" s="126"/>
      <c r="D5" s="3"/>
      <c r="E5" s="3"/>
      <c r="F5" s="3"/>
      <c r="G5" s="3"/>
      <c r="H5" s="3"/>
      <c r="K5" s="338"/>
      <c r="L5" s="338"/>
      <c r="M5" s="104" t="s">
        <v>5</v>
      </c>
      <c r="N5" s="93" t="s">
        <v>144</v>
      </c>
      <c r="O5" s="88" t="s">
        <v>373</v>
      </c>
      <c r="P5" s="150"/>
      <c r="Q5" s="151" t="s">
        <v>150</v>
      </c>
      <c r="R5" s="147" t="s">
        <v>151</v>
      </c>
      <c r="S5" s="76" t="s">
        <v>280</v>
      </c>
      <c r="T5" s="595"/>
      <c r="U5" s="595"/>
      <c r="V5" s="595" t="s">
        <v>374</v>
      </c>
      <c r="W5" s="83" t="s">
        <v>377</v>
      </c>
      <c r="X5" s="83" t="s">
        <v>377</v>
      </c>
      <c r="Y5" s="1228"/>
      <c r="Z5" s="259">
        <f ca="1">DATEDIF(AA5,AB5,"m")/12+DATEDIF(AC5,AD5,"m")/12+DATEDIF(AE5,AF5,"m")/12+DATEDIF(AG5,AH5,"m")/12+DATEDIF(AI5,AJ5,"m")/12</f>
        <v>3.4166666666666665</v>
      </c>
      <c r="AA5" s="260">
        <v>42891</v>
      </c>
      <c r="AB5" s="260">
        <f t="shared" ca="1" si="0"/>
        <v>44144</v>
      </c>
      <c r="AC5" s="260"/>
      <c r="AD5" s="260"/>
      <c r="AE5" s="258"/>
      <c r="AF5" s="258"/>
      <c r="AG5" s="258"/>
      <c r="AH5" s="258"/>
      <c r="AI5" s="258"/>
      <c r="AJ5" s="258"/>
    </row>
    <row r="6" spans="1:36" ht="15" thickBot="1" x14ac:dyDescent="0.35">
      <c r="A6" s="98" t="s">
        <v>388</v>
      </c>
      <c r="B6" s="124">
        <f ca="1">B4+B5</f>
        <v>4.7662100456621008</v>
      </c>
      <c r="C6" s="126"/>
      <c r="K6" s="338"/>
      <c r="L6" s="338"/>
      <c r="M6" s="104" t="s">
        <v>5</v>
      </c>
      <c r="N6" s="38" t="s">
        <v>149</v>
      </c>
      <c r="O6" s="65" t="s">
        <v>149</v>
      </c>
      <c r="P6" s="150"/>
      <c r="Q6" s="152" t="s">
        <v>150</v>
      </c>
      <c r="R6" s="79" t="s">
        <v>151</v>
      </c>
      <c r="S6" s="76" t="s">
        <v>280</v>
      </c>
      <c r="T6" s="595"/>
      <c r="U6" s="595"/>
      <c r="V6" s="595" t="s">
        <v>374</v>
      </c>
      <c r="W6" s="83" t="s">
        <v>377</v>
      </c>
      <c r="X6" s="83" t="s">
        <v>377</v>
      </c>
      <c r="Y6" s="41" t="s">
        <v>152</v>
      </c>
      <c r="Z6" s="259">
        <f t="shared" ref="Z6:Z14" ca="1" si="1">DATEDIF(AA6,AB6,"m")/12+DATEDIF(AC6,AD6,"m")/12+DATEDIF(AE6,AF6,"m")/12+DATEDIF(AG6,AH6,"m")/12+DATEDIF(AI6,AJ6,"m")/12</f>
        <v>3.4166666666666665</v>
      </c>
      <c r="AA6" s="260">
        <v>42891</v>
      </c>
      <c r="AB6" s="260">
        <f t="shared" ca="1" si="0"/>
        <v>44144</v>
      </c>
      <c r="AC6" s="260"/>
      <c r="AD6" s="260"/>
      <c r="AE6" s="258"/>
      <c r="AF6" s="258"/>
      <c r="AG6" s="258"/>
      <c r="AH6" s="258"/>
      <c r="AI6" s="258"/>
      <c r="AJ6" s="258"/>
    </row>
    <row r="7" spans="1:36" ht="14.4" customHeight="1"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76" t="s">
        <v>280</v>
      </c>
      <c r="T7" s="595"/>
      <c r="U7" s="595"/>
      <c r="V7" s="595" t="s">
        <v>374</v>
      </c>
      <c r="W7" s="83" t="s">
        <v>377</v>
      </c>
      <c r="X7" s="83" t="s">
        <v>377</v>
      </c>
      <c r="Y7" s="342" t="s">
        <v>248</v>
      </c>
      <c r="Z7" s="259">
        <f t="shared" ca="1" si="1"/>
        <v>3.4166666666666665</v>
      </c>
      <c r="AA7" s="260">
        <v>42891</v>
      </c>
      <c r="AB7" s="260">
        <f t="shared" ca="1" si="0"/>
        <v>44144</v>
      </c>
      <c r="AC7" s="260"/>
      <c r="AD7" s="260"/>
      <c r="AE7" s="258"/>
      <c r="AF7" s="258"/>
      <c r="AG7" s="258"/>
      <c r="AH7" s="258"/>
      <c r="AI7" s="258"/>
      <c r="AJ7" s="258"/>
    </row>
    <row r="8" spans="1:36" ht="27.6" customHeight="1" x14ac:dyDescent="0.3">
      <c r="A8" s="107" t="s">
        <v>56</v>
      </c>
      <c r="B8" s="108" t="s">
        <v>182</v>
      </c>
      <c r="C8" s="100"/>
      <c r="D8" s="24"/>
      <c r="E8" s="24" t="s">
        <v>77</v>
      </c>
      <c r="F8" s="24"/>
      <c r="G8" s="24"/>
      <c r="H8" s="109">
        <f>IF(C8&lt;&gt;"",'CBL Score Standard'!$D64,IF(D8&lt;&gt;"",SUM('CBL Score Standard'!$D64:$E64),IF(E8&lt;&gt;"",SUM('CBL Score Standard'!$D64:$F64),IF(F8&lt;&gt;"",SUM('CBL Score Standard'!$D64:$G64),IF(G8&lt;&gt;"",SUM('CBL Score Standard'!$D64:$H64,0))))))</f>
        <v>7.6190476190476183E-2</v>
      </c>
      <c r="K8" s="338"/>
      <c r="L8" s="338"/>
      <c r="M8" s="104" t="s">
        <v>5</v>
      </c>
      <c r="N8" s="127" t="s">
        <v>144</v>
      </c>
      <c r="O8" s="43" t="s">
        <v>517</v>
      </c>
      <c r="P8" s="150"/>
      <c r="Q8" s="152" t="s">
        <v>153</v>
      </c>
      <c r="R8" s="79" t="s">
        <v>156</v>
      </c>
      <c r="S8" s="76" t="s">
        <v>280</v>
      </c>
      <c r="T8" s="595"/>
      <c r="U8" s="595"/>
      <c r="V8" s="595" t="s">
        <v>374</v>
      </c>
      <c r="W8" s="83" t="s">
        <v>377</v>
      </c>
      <c r="X8" s="83" t="s">
        <v>377</v>
      </c>
      <c r="Y8" s="44" t="s">
        <v>157</v>
      </c>
      <c r="Z8" s="259">
        <f t="shared" ca="1" si="1"/>
        <v>3.4166666666666665</v>
      </c>
      <c r="AA8" s="260">
        <v>42891</v>
      </c>
      <c r="AB8" s="260">
        <f t="shared" ca="1" si="0"/>
        <v>44144</v>
      </c>
      <c r="AC8" s="260"/>
      <c r="AD8" s="260"/>
      <c r="AE8" s="258"/>
      <c r="AF8" s="258"/>
      <c r="AG8" s="258"/>
      <c r="AH8" s="258"/>
      <c r="AI8" s="258"/>
      <c r="AJ8" s="258"/>
    </row>
    <row r="9" spans="1:36" ht="13.8" customHeight="1" x14ac:dyDescent="0.3">
      <c r="A9" s="110" t="s">
        <v>56</v>
      </c>
      <c r="B9" s="99" t="s">
        <v>427</v>
      </c>
      <c r="C9" s="100"/>
      <c r="D9" s="24"/>
      <c r="E9" s="24" t="s">
        <v>77</v>
      </c>
      <c r="F9" s="24"/>
      <c r="G9" s="24"/>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43" t="s">
        <v>661</v>
      </c>
      <c r="P9" s="150"/>
      <c r="Q9" s="152" t="s">
        <v>155</v>
      </c>
      <c r="R9" s="79" t="s">
        <v>158</v>
      </c>
      <c r="S9" s="166" t="s">
        <v>280</v>
      </c>
      <c r="T9" s="596"/>
      <c r="U9" s="595"/>
      <c r="V9" s="595" t="s">
        <v>374</v>
      </c>
      <c r="W9" s="83" t="s">
        <v>377</v>
      </c>
      <c r="X9" s="83"/>
      <c r="Y9" s="41" t="s">
        <v>159</v>
      </c>
      <c r="Z9" s="259">
        <f t="shared" ca="1" si="1"/>
        <v>3.4166666666666665</v>
      </c>
      <c r="AA9" s="260">
        <v>42891</v>
      </c>
      <c r="AB9" s="260">
        <f t="shared" ca="1" si="0"/>
        <v>44144</v>
      </c>
      <c r="AC9" s="260"/>
      <c r="AD9" s="260"/>
      <c r="AE9" s="258"/>
      <c r="AF9" s="258"/>
      <c r="AG9" s="258"/>
      <c r="AH9" s="258"/>
      <c r="AI9" s="258"/>
      <c r="AJ9" s="258"/>
    </row>
    <row r="10" spans="1:36" ht="13.8" customHeight="1" x14ac:dyDescent="0.3">
      <c r="A10" s="110" t="s">
        <v>56</v>
      </c>
      <c r="B10" s="99" t="s">
        <v>663</v>
      </c>
      <c r="C10" s="100"/>
      <c r="D10" s="100"/>
      <c r="E10" s="24" t="s">
        <v>77</v>
      </c>
      <c r="F10" s="24"/>
      <c r="G10" s="24"/>
      <c r="H10" s="109">
        <f>IF(C10&lt;&gt;"",'CBL Score Standard'!$D66,IF(D10&lt;&gt;"",SUM('CBL Score Standard'!$D66:$E66),IF(E10&lt;&gt;"",SUM('CBL Score Standard'!$D66:$F66),IF(F10&lt;&gt;"",SUM('CBL Score Standard'!$D66:$G66),IF(G10&lt;&gt;"",SUM('CBL Score Standard'!$D66:$H66,0))))))</f>
        <v>2.8571428571428571E-2</v>
      </c>
      <c r="K10" s="338"/>
      <c r="L10" s="338"/>
      <c r="M10" s="104" t="s">
        <v>5</v>
      </c>
      <c r="N10" s="127" t="s">
        <v>144</v>
      </c>
      <c r="O10" s="43" t="s">
        <v>662</v>
      </c>
      <c r="P10" s="150"/>
      <c r="Q10" s="254" t="s">
        <v>659</v>
      </c>
      <c r="R10" s="254" t="s">
        <v>278</v>
      </c>
      <c r="S10" s="76" t="s">
        <v>280</v>
      </c>
      <c r="T10" s="595"/>
      <c r="U10" s="595"/>
      <c r="V10" s="595" t="s">
        <v>374</v>
      </c>
      <c r="W10" s="83" t="s">
        <v>377</v>
      </c>
      <c r="X10" s="83" t="s">
        <v>377</v>
      </c>
      <c r="Y10" s="46" t="s">
        <v>160</v>
      </c>
      <c r="Z10" s="259">
        <f t="shared" ca="1" si="1"/>
        <v>3.4166666666666665</v>
      </c>
      <c r="AA10" s="260">
        <v>42891</v>
      </c>
      <c r="AB10" s="260">
        <f t="shared" ca="1" si="0"/>
        <v>44144</v>
      </c>
      <c r="AC10" s="260"/>
      <c r="AD10" s="260"/>
      <c r="AE10" s="258"/>
      <c r="AF10" s="258"/>
      <c r="AG10" s="258"/>
      <c r="AH10" s="258"/>
      <c r="AI10" s="258"/>
      <c r="AJ10" s="258"/>
    </row>
    <row r="11" spans="1:36" ht="13.8" customHeight="1" x14ac:dyDescent="0.3">
      <c r="A11" s="110" t="s">
        <v>56</v>
      </c>
      <c r="B11" s="99" t="s">
        <v>215</v>
      </c>
      <c r="C11" s="100"/>
      <c r="D11" s="100"/>
      <c r="E11" s="129" t="s">
        <v>77</v>
      </c>
      <c r="F11" s="24"/>
      <c r="G11" s="24"/>
      <c r="H11" s="109">
        <f>IF(C11&lt;&gt;"",'CBL Score Standard'!$D67,IF(D11&lt;&gt;"",SUM('CBL Score Standard'!$D67:$E67),IF(E11&lt;&gt;"",SUM('CBL Score Standard'!$D67:$F67),IF(F11&lt;&gt;"",SUM('CBL Score Standard'!$D67:$G67),IF(G11&lt;&gt;"",SUM('CBL Score Standard'!$D67:$H67,0))))))</f>
        <v>2.8571428571428571E-2</v>
      </c>
      <c r="K11" s="338"/>
      <c r="L11" s="338"/>
      <c r="M11" s="104" t="s">
        <v>5</v>
      </c>
      <c r="N11" s="36" t="s">
        <v>31</v>
      </c>
      <c r="O11" s="89" t="s">
        <v>175</v>
      </c>
      <c r="P11" s="150"/>
      <c r="Q11" s="152" t="s">
        <v>383</v>
      </c>
      <c r="R11" s="79" t="s">
        <v>176</v>
      </c>
      <c r="S11" s="76" t="s">
        <v>280</v>
      </c>
      <c r="T11" s="595"/>
      <c r="U11" s="999">
        <v>44029</v>
      </c>
      <c r="V11" s="595" t="s">
        <v>374</v>
      </c>
      <c r="W11" s="83" t="s">
        <v>377</v>
      </c>
      <c r="X11" s="83" t="s">
        <v>377</v>
      </c>
      <c r="Y11" s="44" t="s">
        <v>177</v>
      </c>
      <c r="Z11" s="259">
        <f t="shared" ca="1" si="1"/>
        <v>3.4166666666666665</v>
      </c>
      <c r="AA11" s="260">
        <v>42891</v>
      </c>
      <c r="AB11" s="260">
        <f t="shared" ca="1" si="0"/>
        <v>44144</v>
      </c>
      <c r="AC11" s="260"/>
      <c r="AD11" s="260"/>
      <c r="AE11" s="258"/>
      <c r="AF11" s="258"/>
      <c r="AG11" s="258"/>
      <c r="AH11" s="258"/>
      <c r="AI11" s="258"/>
      <c r="AJ11" s="258"/>
    </row>
    <row r="12" spans="1:36" ht="13.8" customHeight="1" x14ac:dyDescent="0.3">
      <c r="A12" s="110" t="s">
        <v>63</v>
      </c>
      <c r="B12" s="99" t="s">
        <v>236</v>
      </c>
      <c r="C12" s="100"/>
      <c r="D12" s="100"/>
      <c r="E12" s="100" t="s">
        <v>77</v>
      </c>
      <c r="F12" s="24"/>
      <c r="G12" s="24"/>
      <c r="H12" s="109">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166" t="s">
        <v>280</v>
      </c>
      <c r="T12" s="596" t="s">
        <v>72</v>
      </c>
      <c r="U12" s="595"/>
      <c r="V12" s="595" t="s">
        <v>374</v>
      </c>
      <c r="W12" s="83"/>
      <c r="X12" s="83"/>
      <c r="Y12" s="41"/>
      <c r="Z12" s="259">
        <f t="shared" si="1"/>
        <v>0</v>
      </c>
      <c r="AA12" s="260"/>
      <c r="AB12" s="260"/>
      <c r="AC12" s="260"/>
      <c r="AD12" s="260"/>
      <c r="AE12" s="258"/>
      <c r="AF12" s="258"/>
      <c r="AG12" s="258"/>
      <c r="AH12" s="258"/>
      <c r="AI12" s="258"/>
      <c r="AJ12" s="258"/>
    </row>
    <row r="13" spans="1:36" ht="13.8" customHeight="1"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166" t="s">
        <v>280</v>
      </c>
      <c r="T13" s="596" t="s">
        <v>72</v>
      </c>
      <c r="U13" s="597">
        <v>43658</v>
      </c>
      <c r="V13" s="595" t="s">
        <v>374</v>
      </c>
      <c r="W13" s="83"/>
      <c r="X13" s="83"/>
      <c r="Y13" s="41" t="s">
        <v>169</v>
      </c>
      <c r="Z13" s="259">
        <f t="shared" ca="1" si="1"/>
        <v>1.25</v>
      </c>
      <c r="AA13" s="260">
        <v>43658</v>
      </c>
      <c r="AB13" s="260">
        <f ca="1">TODAY()</f>
        <v>44144</v>
      </c>
      <c r="AC13" s="260"/>
      <c r="AD13" s="260"/>
      <c r="AE13" s="258"/>
      <c r="AF13" s="258"/>
      <c r="AG13" s="258"/>
      <c r="AH13" s="258"/>
      <c r="AI13" s="258"/>
      <c r="AJ13" s="258"/>
    </row>
    <row r="14" spans="1:36" ht="13.8" customHeight="1" x14ac:dyDescent="0.3">
      <c r="A14" s="110" t="s">
        <v>55</v>
      </c>
      <c r="B14" s="99" t="s">
        <v>694</v>
      </c>
      <c r="C14" s="100"/>
      <c r="D14" s="100"/>
      <c r="E14" s="24"/>
      <c r="F14" s="1005" t="s">
        <v>77</v>
      </c>
      <c r="G14" s="24"/>
      <c r="H14" s="109">
        <f>IF(C14&lt;&gt;"",'CBL Score Standard'!$D70,IF(D14&lt;&gt;"",SUM('CBL Score Standard'!$D70:$E70),IF(E14&lt;&gt;"",SUM('CBL Score Standard'!$D70:$F70),IF(F14&lt;&gt;"",SUM('CBL Score Standard'!$D70:$G70),IF(G14&lt;&gt;"",SUM('CBL Score Standard'!$D70:$H70,0))))))</f>
        <v>3.5562310030395138E-2</v>
      </c>
      <c r="K14" s="339"/>
      <c r="L14" s="339"/>
      <c r="M14" s="104" t="s">
        <v>5</v>
      </c>
      <c r="N14" s="36" t="s">
        <v>41</v>
      </c>
      <c r="O14" s="87" t="s">
        <v>450</v>
      </c>
      <c r="P14" s="153">
        <v>43627</v>
      </c>
      <c r="Q14" s="152" t="s">
        <v>381</v>
      </c>
      <c r="R14" s="79" t="s">
        <v>382</v>
      </c>
      <c r="S14" s="166" t="s">
        <v>280</v>
      </c>
      <c r="T14" s="596" t="s">
        <v>72</v>
      </c>
      <c r="U14" s="595"/>
      <c r="V14" s="595" t="s">
        <v>374</v>
      </c>
      <c r="W14" s="83"/>
      <c r="X14" s="83"/>
      <c r="Y14" s="41"/>
      <c r="Z14" s="259">
        <f t="shared" si="1"/>
        <v>0</v>
      </c>
      <c r="AA14" s="260"/>
      <c r="AB14" s="260"/>
      <c r="AC14" s="260"/>
      <c r="AD14" s="260"/>
      <c r="AE14" s="258"/>
      <c r="AF14" s="258"/>
      <c r="AG14" s="258"/>
      <c r="AH14" s="258"/>
      <c r="AI14" s="258"/>
      <c r="AJ14" s="258"/>
    </row>
    <row r="15" spans="1:36" x14ac:dyDescent="0.3">
      <c r="A15" s="110" t="s">
        <v>55</v>
      </c>
      <c r="B15" s="99" t="s">
        <v>185</v>
      </c>
      <c r="C15" s="100"/>
      <c r="D15" s="24"/>
      <c r="E15" s="24"/>
      <c r="F15" s="1005" t="s">
        <v>77</v>
      </c>
      <c r="G15" s="24"/>
      <c r="H15" s="109">
        <f>IF(C15&lt;&gt;"",'CBL Score Standard'!$D71,IF(D15&lt;&gt;"",SUM('CBL Score Standard'!$D71:$E71),IF(E15&lt;&gt;"",SUM('CBL Score Standard'!$D71:$F71),IF(F15&lt;&gt;"",SUM('CBL Score Standard'!$D71:$G71),IF(G15&lt;&gt;"",SUM('CBL Score Standard'!$D71:$H71,0))))))</f>
        <v>4.9848024316109421E-2</v>
      </c>
      <c r="K15" s="48"/>
      <c r="L15" s="48"/>
      <c r="M15" s="3"/>
      <c r="N15" s="94"/>
      <c r="O15" s="48"/>
      <c r="P15" s="48"/>
      <c r="Q15" s="48"/>
      <c r="R15" s="48"/>
      <c r="S15" s="80"/>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00"/>
      <c r="F16" s="100"/>
      <c r="G16" s="100"/>
      <c r="H16" s="109" t="b">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c r="F17" s="1006" t="s">
        <v>77</v>
      </c>
      <c r="G17" s="100"/>
      <c r="H17" s="109">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c r="F18" s="100"/>
      <c r="G18" s="100"/>
      <c r="H18" s="109" t="b">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76" t="s">
        <v>280</v>
      </c>
      <c r="T19" s="598"/>
      <c r="U19" s="598"/>
      <c r="V19" s="598" t="s">
        <v>374</v>
      </c>
      <c r="W19" s="83" t="s">
        <v>377</v>
      </c>
      <c r="X19" s="83" t="s">
        <v>377</v>
      </c>
      <c r="Y19" s="44" t="s">
        <v>174</v>
      </c>
      <c r="Z19" s="259">
        <f ca="1">DATEDIF(AA19,AB19,"m")/12+DATEDIF(AC19,AD19,"m")/12+DATEDIF(AE19,AF19,"m")/12+DATEDIF(AG19,AH19,"m")/12+DATEDIF(AI19,AJ19,"m")/12</f>
        <v>3.4166666666666665</v>
      </c>
      <c r="AA19" s="260">
        <v>42891</v>
      </c>
      <c r="AB19" s="260">
        <f ca="1">TODAY()</f>
        <v>44144</v>
      </c>
      <c r="AC19" s="260"/>
      <c r="AD19" s="260"/>
      <c r="AE19" s="258"/>
      <c r="AF19" s="258"/>
      <c r="AG19" s="258"/>
      <c r="AH19" s="258"/>
      <c r="AI19" s="258"/>
      <c r="AJ19" s="258"/>
    </row>
    <row r="20" spans="1:36" ht="13.8" customHeight="1" x14ac:dyDescent="0.3">
      <c r="A20" s="110" t="s">
        <v>55</v>
      </c>
      <c r="B20" s="99" t="s">
        <v>202</v>
      </c>
      <c r="C20" s="100"/>
      <c r="D20" s="100"/>
      <c r="E20" s="100"/>
      <c r="F20" s="100"/>
      <c r="G20" s="100"/>
      <c r="H20" s="109" t="b">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166" t="s">
        <v>280</v>
      </c>
      <c r="T20" s="599"/>
      <c r="U20" s="598"/>
      <c r="V20" s="598" t="s">
        <v>374</v>
      </c>
      <c r="W20" s="83"/>
      <c r="X20" s="83"/>
      <c r="Y20" s="44" t="s">
        <v>181</v>
      </c>
      <c r="Z20" s="259">
        <f t="shared" ref="Z20:Z35" si="2">DATEDIF(AA20,AB20,"m")/12+DATEDIF(AC20,AD20,"m")/12+DATEDIF(AE20,AF20,"m")/12+DATEDIF(AG20,AH20,"m")/12+DATEDIF(AI20,AJ20,"m")/12</f>
        <v>0</v>
      </c>
      <c r="AA20" s="260"/>
      <c r="AB20" s="260"/>
      <c r="AC20" s="260"/>
      <c r="AD20" s="260"/>
      <c r="AE20" s="258"/>
      <c r="AF20" s="258"/>
      <c r="AG20" s="258"/>
      <c r="AH20" s="258"/>
      <c r="AI20" s="258"/>
      <c r="AJ20" s="258"/>
    </row>
    <row r="21" spans="1:36" ht="27.6" customHeight="1" x14ac:dyDescent="0.3">
      <c r="A21" s="110" t="s">
        <v>55</v>
      </c>
      <c r="B21" s="99" t="s">
        <v>664</v>
      </c>
      <c r="C21" s="100"/>
      <c r="D21" s="100"/>
      <c r="E21" s="24"/>
      <c r="F21" s="1005" t="s">
        <v>77</v>
      </c>
      <c r="G21" s="24"/>
      <c r="H21" s="109">
        <f>IF(C21&lt;&gt;"",'CBL Score Standard'!$D77,IF(D21&lt;&gt;"",SUM('CBL Score Standard'!$D77:$E77),IF(E21&lt;&gt;"",SUM('CBL Score Standard'!$D77:$F77),IF(F21&lt;&gt;"",SUM('CBL Score Standard'!$D77:$G77),IF(G21&lt;&gt;"",SUM('CBL Score Standard'!$D77:$H77,0))))))</f>
        <v>4.9848024316109421E-2</v>
      </c>
      <c r="K21" s="338"/>
      <c r="L21" s="338"/>
      <c r="M21" s="104" t="s">
        <v>6</v>
      </c>
      <c r="N21" s="36" t="s">
        <v>56</v>
      </c>
      <c r="O21" s="87" t="s">
        <v>182</v>
      </c>
      <c r="P21" s="153">
        <v>43609</v>
      </c>
      <c r="Q21" s="152" t="s">
        <v>172</v>
      </c>
      <c r="R21" s="79" t="s">
        <v>183</v>
      </c>
      <c r="S21" s="166" t="s">
        <v>280</v>
      </c>
      <c r="T21" s="599" t="s">
        <v>72</v>
      </c>
      <c r="U21" s="598"/>
      <c r="V21" s="997" t="s">
        <v>374</v>
      </c>
      <c r="W21" s="83"/>
      <c r="X21" s="83"/>
      <c r="Y21" s="81" t="s">
        <v>184</v>
      </c>
      <c r="Z21" s="259">
        <f t="shared" si="2"/>
        <v>0</v>
      </c>
      <c r="AA21" s="260"/>
      <c r="AB21" s="260"/>
      <c r="AC21" s="260"/>
      <c r="AD21" s="260"/>
      <c r="AE21" s="258"/>
      <c r="AF21" s="258"/>
      <c r="AG21" s="258"/>
      <c r="AH21" s="258"/>
      <c r="AI21" s="258"/>
      <c r="AJ21" s="258"/>
    </row>
    <row r="22" spans="1:36" ht="13.8" customHeight="1" x14ac:dyDescent="0.3">
      <c r="A22" s="110" t="s">
        <v>55</v>
      </c>
      <c r="B22" s="99" t="s">
        <v>448</v>
      </c>
      <c r="C22" s="100"/>
      <c r="D22" s="100"/>
      <c r="E22" s="24"/>
      <c r="F22" s="1005" t="s">
        <v>77</v>
      </c>
      <c r="G22" s="24"/>
      <c r="H22" s="109">
        <f>IF(C22&lt;&gt;"",'CBL Score Standard'!$D78,IF(D22&lt;&gt;"",SUM('CBL Score Standard'!$D78:$E78),IF(E22&lt;&gt;"",SUM('CBL Score Standard'!$D78:$F78),IF(F22&lt;&gt;"",SUM('CBL Score Standard'!$D78:$G78),IF(G22&lt;&gt;"",SUM('CBL Score Standard'!$D78:$H78,0))))))</f>
        <v>4.9848024316109421E-2</v>
      </c>
      <c r="K22" s="338"/>
      <c r="L22" s="338"/>
      <c r="M22" s="104" t="s">
        <v>6</v>
      </c>
      <c r="N22" s="36" t="s">
        <v>144</v>
      </c>
      <c r="O22" s="87" t="s">
        <v>187</v>
      </c>
      <c r="P22" s="150"/>
      <c r="Q22" s="152" t="s">
        <v>153</v>
      </c>
      <c r="R22" s="79" t="s">
        <v>156</v>
      </c>
      <c r="S22" s="166" t="s">
        <v>280</v>
      </c>
      <c r="T22" s="599"/>
      <c r="U22" s="598"/>
      <c r="V22" s="598" t="s">
        <v>374</v>
      </c>
      <c r="W22" s="83"/>
      <c r="X22" s="83"/>
      <c r="Y22" s="44" t="s">
        <v>157</v>
      </c>
      <c r="Z22" s="259">
        <f>DATEDIF(AA22,AB22,"m")/12+DATEDIF(AC22,AD22,"m")/12+DATEDIF(AE22,AF22,"m")/12+DATEDIF(AG22,AH22,"m")/12+DATEDIF(AI22,AJ22,"m")/12</f>
        <v>0</v>
      </c>
      <c r="AA22" s="260">
        <v>43297</v>
      </c>
      <c r="AB22" s="260">
        <v>43297</v>
      </c>
      <c r="AC22" s="260"/>
      <c r="AD22" s="260"/>
      <c r="AE22" s="258"/>
      <c r="AF22" s="258"/>
      <c r="AG22" s="258"/>
      <c r="AH22" s="258"/>
      <c r="AI22" s="258"/>
      <c r="AJ22" s="258"/>
    </row>
    <row r="23" spans="1:36" ht="12.75" customHeight="1" x14ac:dyDescent="0.3">
      <c r="A23" s="110" t="s">
        <v>55</v>
      </c>
      <c r="B23" s="99" t="s">
        <v>665</v>
      </c>
      <c r="C23" s="100"/>
      <c r="D23" s="100"/>
      <c r="E23" s="24"/>
      <c r="F23" s="1005" t="s">
        <v>77</v>
      </c>
      <c r="G23" s="24"/>
      <c r="H23" s="109">
        <f>IF(C23&lt;&gt;"",'CBL Score Standard'!$D79,IF(D23&lt;&gt;"",SUM('CBL Score Standard'!$D79:$E79),IF(E23&lt;&gt;"",SUM('CBL Score Standard'!$D79:$F79),IF(F23&lt;&gt;"",SUM('CBL Score Standard'!$D79:$G79),IF(G23&lt;&gt;"",SUM('CBL Score Standard'!$D79:$H79,0))))))</f>
        <v>4.9848024316109421E-2</v>
      </c>
      <c r="K23" s="338"/>
      <c r="L23" s="338"/>
      <c r="M23" s="104" t="s">
        <v>6</v>
      </c>
      <c r="N23" s="36" t="s">
        <v>144</v>
      </c>
      <c r="O23" s="87" t="s">
        <v>188</v>
      </c>
      <c r="P23" s="150"/>
      <c r="Q23" s="152" t="s">
        <v>155</v>
      </c>
      <c r="R23" s="79" t="s">
        <v>158</v>
      </c>
      <c r="S23" s="166" t="s">
        <v>280</v>
      </c>
      <c r="T23" s="599"/>
      <c r="U23" s="598"/>
      <c r="V23" s="997" t="s">
        <v>374</v>
      </c>
      <c r="W23" s="83"/>
      <c r="X23" s="83"/>
      <c r="Y23" s="41" t="s">
        <v>159</v>
      </c>
      <c r="Z23" s="259">
        <f t="shared" si="2"/>
        <v>0</v>
      </c>
      <c r="AA23" s="260"/>
      <c r="AB23" s="260"/>
      <c r="AC23" s="260"/>
      <c r="AD23" s="260"/>
      <c r="AE23" s="258"/>
      <c r="AF23" s="258"/>
      <c r="AG23" s="258"/>
      <c r="AH23" s="258"/>
      <c r="AI23" s="258"/>
      <c r="AJ23" s="258"/>
    </row>
    <row r="24" spans="1:36" ht="12.75" customHeight="1" x14ac:dyDescent="0.3">
      <c r="A24" s="110" t="s">
        <v>55</v>
      </c>
      <c r="B24" s="99" t="s">
        <v>238</v>
      </c>
      <c r="C24" s="100"/>
      <c r="D24" s="100"/>
      <c r="E24" s="100" t="s">
        <v>77</v>
      </c>
      <c r="F24" s="24"/>
      <c r="G24" s="24"/>
      <c r="H24" s="109">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76" t="s">
        <v>280</v>
      </c>
      <c r="T24" s="598"/>
      <c r="U24" s="598"/>
      <c r="V24" s="598" t="s">
        <v>374</v>
      </c>
      <c r="W24" s="83" t="s">
        <v>377</v>
      </c>
      <c r="X24" s="83" t="s">
        <v>377</v>
      </c>
      <c r="Y24" s="46" t="s">
        <v>160</v>
      </c>
      <c r="Z24" s="259">
        <f ca="1">DATEDIF(AA24,AB24,"m")/12+DATEDIF(AC24,AD24,"m")/12+DATEDIF(AE24,AF24,"m")/12+DATEDIF(AG24,AH24,"m")/12+DATEDIF(AI24,AJ24,"m")/12</f>
        <v>3.4166666666666665</v>
      </c>
      <c r="AA24" s="260">
        <v>42891</v>
      </c>
      <c r="AB24" s="260">
        <f ca="1">TODAY()</f>
        <v>44144</v>
      </c>
      <c r="AC24" s="260"/>
      <c r="AD24" s="260"/>
      <c r="AE24" s="258"/>
      <c r="AF24" s="258"/>
      <c r="AG24" s="258"/>
      <c r="AH24" s="258"/>
      <c r="AI24" s="258"/>
      <c r="AJ24" s="258"/>
    </row>
    <row r="25" spans="1:36" ht="13.8" customHeight="1" x14ac:dyDescent="0.3">
      <c r="A25" s="110" t="s">
        <v>55</v>
      </c>
      <c r="B25" s="99" t="s">
        <v>515</v>
      </c>
      <c r="C25" s="100"/>
      <c r="D25" s="100"/>
      <c r="E25" s="100" t="s">
        <v>77</v>
      </c>
      <c r="F25" s="24"/>
      <c r="G25" s="24"/>
      <c r="H25" s="109">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76" t="s">
        <v>280</v>
      </c>
      <c r="T25" s="598"/>
      <c r="U25" s="598"/>
      <c r="V25" s="598" t="s">
        <v>374</v>
      </c>
      <c r="W25" s="83"/>
      <c r="X25" s="83" t="s">
        <v>377</v>
      </c>
      <c r="Y25" s="81" t="s">
        <v>163</v>
      </c>
      <c r="Z25" s="259">
        <f t="shared" ca="1" si="2"/>
        <v>2.8333333333333335</v>
      </c>
      <c r="AA25" s="260">
        <v>43101</v>
      </c>
      <c r="AB25" s="260">
        <f ca="1">TODAY()</f>
        <v>44144</v>
      </c>
      <c r="AC25" s="260"/>
      <c r="AD25" s="260"/>
      <c r="AE25" s="258"/>
      <c r="AF25" s="258"/>
      <c r="AG25" s="258"/>
      <c r="AH25" s="258"/>
      <c r="AI25" s="258"/>
      <c r="AJ25" s="258"/>
    </row>
    <row r="26" spans="1:36" ht="26.4" customHeight="1"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76" t="s">
        <v>280</v>
      </c>
      <c r="T26" s="598"/>
      <c r="U26" s="598"/>
      <c r="V26" s="997" t="s">
        <v>374</v>
      </c>
      <c r="W26" s="83"/>
      <c r="X26" s="83"/>
      <c r="Y26" s="46" t="s">
        <v>166</v>
      </c>
      <c r="Z26" s="259">
        <f t="shared" si="2"/>
        <v>0</v>
      </c>
      <c r="AA26" s="260"/>
      <c r="AB26" s="260"/>
      <c r="AC26" s="260"/>
      <c r="AD26" s="260"/>
      <c r="AE26" s="258"/>
      <c r="AF26" s="258"/>
      <c r="AG26" s="258"/>
      <c r="AH26" s="258"/>
      <c r="AI26" s="258"/>
      <c r="AJ26" s="258"/>
    </row>
    <row r="27" spans="1:36" ht="26.4" customHeight="1"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172" t="s">
        <v>280</v>
      </c>
      <c r="T27" s="599"/>
      <c r="U27" s="598"/>
      <c r="V27" s="598" t="s">
        <v>719</v>
      </c>
      <c r="W27" s="83"/>
      <c r="X27" s="83"/>
      <c r="Y27" s="46" t="s">
        <v>193</v>
      </c>
      <c r="Z27" s="259">
        <f t="shared" si="2"/>
        <v>0</v>
      </c>
      <c r="AA27" s="260"/>
      <c r="AB27" s="260"/>
      <c r="AC27" s="260"/>
      <c r="AD27" s="260"/>
      <c r="AE27" s="258"/>
      <c r="AF27" s="258"/>
      <c r="AG27" s="258"/>
      <c r="AH27" s="258"/>
      <c r="AI27" s="258"/>
      <c r="AJ27" s="258"/>
    </row>
    <row r="28" spans="1:36" ht="13.8" customHeight="1" x14ac:dyDescent="0.3">
      <c r="A28" s="110" t="s">
        <v>59</v>
      </c>
      <c r="B28" s="99" t="s">
        <v>684</v>
      </c>
      <c r="C28" s="100"/>
      <c r="D28" s="100"/>
      <c r="E28" s="129"/>
      <c r="F28" s="1005" t="s">
        <v>77</v>
      </c>
      <c r="G28" s="24"/>
      <c r="H28" s="109">
        <f>IF(C28&lt;&gt;"",'CBL Score Standard'!$D84,IF(D28&lt;&gt;"",SUM('CBL Score Standard'!$D84:$E84),IF(E28&lt;&gt;"",SUM('CBL Score Standard'!$D84:$F84),IF(F28&lt;&gt;"",SUM('CBL Score Standard'!$D84:$G84),IF(G28&lt;&gt;"",SUM('CBL Score Standard'!$D84:$H84,0))))))</f>
        <v>4.9848024316109421E-2</v>
      </c>
      <c r="K28" s="338"/>
      <c r="L28" s="338"/>
      <c r="M28" s="104" t="s">
        <v>6</v>
      </c>
      <c r="N28" s="36" t="s">
        <v>55</v>
      </c>
      <c r="O28" s="87" t="s">
        <v>194</v>
      </c>
      <c r="P28" s="153">
        <v>43544</v>
      </c>
      <c r="Q28" s="254" t="s">
        <v>649</v>
      </c>
      <c r="R28" s="254" t="s">
        <v>650</v>
      </c>
      <c r="S28" s="172" t="s">
        <v>280</v>
      </c>
      <c r="T28" s="599"/>
      <c r="U28" s="598"/>
      <c r="V28" s="598" t="s">
        <v>374</v>
      </c>
      <c r="W28" s="83"/>
      <c r="X28" s="83" t="s">
        <v>377</v>
      </c>
      <c r="Y28" s="46" t="s">
        <v>195</v>
      </c>
      <c r="Z28" s="259">
        <f ca="1">DATEDIF(AA28,AB28,"m")/12+DATEDIF(AC28,AD28,"m")/12+DATEDIF(AE28,AF28,"m")/12+DATEDIF(AG28,AH28,"m")/12+DATEDIF(AI28,AJ28,"m")/12</f>
        <v>3.4166666666666665</v>
      </c>
      <c r="AA28" s="260">
        <v>42891</v>
      </c>
      <c r="AB28" s="260">
        <f ca="1">TODAY()</f>
        <v>44144</v>
      </c>
      <c r="AC28" s="260"/>
      <c r="AD28" s="260"/>
      <c r="AE28" s="258"/>
      <c r="AF28" s="258"/>
      <c r="AG28" s="258"/>
      <c r="AH28" s="258"/>
      <c r="AI28" s="258"/>
      <c r="AJ28" s="258"/>
    </row>
    <row r="29" spans="1:36" ht="27.6" customHeight="1" x14ac:dyDescent="0.3">
      <c r="A29" s="110" t="s">
        <v>59</v>
      </c>
      <c r="B29" s="99" t="s">
        <v>683</v>
      </c>
      <c r="C29" s="100"/>
      <c r="D29" s="100"/>
      <c r="E29" s="129" t="s">
        <v>77</v>
      </c>
      <c r="F29" s="24"/>
      <c r="G29" s="24"/>
      <c r="H29" s="109">
        <f>IF(C29&lt;&gt;"",'CBL Score Standard'!$D85,IF(D29&lt;&gt;"",SUM('CBL Score Standard'!$D85:$E85),IF(E29&lt;&gt;"",SUM('CBL Score Standard'!$D85:$F85),IF(F29&lt;&gt;"",SUM('CBL Score Standard'!$D85:$G85),IF(G29&lt;&gt;"",SUM('CBL Score Standard'!$D85:$H85,0))))))</f>
        <v>2.8571428571428571E-2</v>
      </c>
      <c r="K29" s="338"/>
      <c r="L29" s="338"/>
      <c r="M29" s="104" t="s">
        <v>6</v>
      </c>
      <c r="N29" s="36" t="s">
        <v>55</v>
      </c>
      <c r="O29" s="87" t="s">
        <v>196</v>
      </c>
      <c r="P29" s="149" t="s">
        <v>145</v>
      </c>
      <c r="Q29" s="254" t="s">
        <v>651</v>
      </c>
      <c r="R29" s="254" t="s">
        <v>652</v>
      </c>
      <c r="S29" s="172" t="s">
        <v>280</v>
      </c>
      <c r="T29" s="599"/>
      <c r="U29" s="598"/>
      <c r="V29" s="598" t="s">
        <v>719</v>
      </c>
      <c r="W29" s="83"/>
      <c r="X29" s="83"/>
      <c r="Y29" s="46" t="s">
        <v>197</v>
      </c>
      <c r="Z29" s="259">
        <f t="shared" si="2"/>
        <v>0</v>
      </c>
      <c r="AA29" s="260"/>
      <c r="AB29" s="260"/>
      <c r="AC29" s="260"/>
      <c r="AD29" s="260"/>
      <c r="AE29" s="258"/>
      <c r="AF29" s="258"/>
      <c r="AG29" s="258"/>
      <c r="AH29" s="258"/>
      <c r="AI29" s="258"/>
      <c r="AJ29" s="258"/>
    </row>
    <row r="30" spans="1:36" ht="27.6" customHeight="1" x14ac:dyDescent="0.3">
      <c r="A30" s="110" t="s">
        <v>149</v>
      </c>
      <c r="B30" s="99" t="s">
        <v>149</v>
      </c>
      <c r="C30" s="24"/>
      <c r="D30" s="24"/>
      <c r="E30" s="24"/>
      <c r="F30" s="1005" t="s">
        <v>77</v>
      </c>
      <c r="G30" s="24"/>
      <c r="H30" s="109">
        <f>IF(C30&lt;&gt;"",'CBL Score Standard'!$D86,IF(D30&lt;&gt;"",SUM('CBL Score Standard'!$D86:$E86),IF(E30&lt;&gt;"",SUM('CBL Score Standard'!$D86:$F86),IF(F30&lt;&gt;"",SUM('CBL Score Standard'!$D86:$G86),IF(G30&lt;&gt;"",SUM('CBL Score Standard'!$D86:$H86,0))))))</f>
        <v>0.18837616284424796</v>
      </c>
      <c r="K30" s="338"/>
      <c r="L30" s="338"/>
      <c r="M30" s="104" t="s">
        <v>6</v>
      </c>
      <c r="N30" s="36" t="s">
        <v>55</v>
      </c>
      <c r="O30" s="87" t="s">
        <v>198</v>
      </c>
      <c r="P30" s="151"/>
      <c r="Q30" s="152" t="s">
        <v>199</v>
      </c>
      <c r="R30" s="79" t="s">
        <v>200</v>
      </c>
      <c r="S30" s="172" t="s">
        <v>280</v>
      </c>
      <c r="T30" s="599"/>
      <c r="U30" s="598"/>
      <c r="V30" s="598" t="s">
        <v>719</v>
      </c>
      <c r="W30" s="83"/>
      <c r="X30" s="83"/>
      <c r="Y30" s="49" t="s">
        <v>201</v>
      </c>
      <c r="Z30" s="259">
        <f t="shared" si="2"/>
        <v>0</v>
      </c>
      <c r="AA30" s="260"/>
      <c r="AB30" s="260"/>
      <c r="AC30" s="260"/>
      <c r="AD30" s="260"/>
      <c r="AE30" s="258"/>
      <c r="AF30" s="258"/>
      <c r="AG30" s="258"/>
      <c r="AH30" s="258"/>
      <c r="AI30" s="258"/>
      <c r="AJ30" s="258"/>
    </row>
    <row r="31" spans="1:36" ht="13.8" customHeight="1"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172" t="s">
        <v>280</v>
      </c>
      <c r="T31" s="599"/>
      <c r="U31" s="598"/>
      <c r="V31" s="598" t="s">
        <v>719</v>
      </c>
      <c r="W31" s="83"/>
      <c r="X31" s="83"/>
      <c r="Y31" s="49" t="s">
        <v>203</v>
      </c>
      <c r="Z31" s="259">
        <f t="shared" si="2"/>
        <v>0</v>
      </c>
      <c r="AA31" s="260"/>
      <c r="AB31" s="260"/>
      <c r="AC31" s="260"/>
      <c r="AD31" s="260"/>
      <c r="AE31" s="258"/>
      <c r="AF31" s="258"/>
      <c r="AG31" s="258"/>
      <c r="AH31" s="258"/>
      <c r="AI31" s="258"/>
      <c r="AJ31" s="258"/>
    </row>
    <row r="32" spans="1:36" ht="26.4" customHeight="1" x14ac:dyDescent="0.3">
      <c r="A32" s="110" t="s">
        <v>31</v>
      </c>
      <c r="B32" s="99" t="s">
        <v>660</v>
      </c>
      <c r="C32" s="24"/>
      <c r="D32" s="24"/>
      <c r="E32" s="24"/>
      <c r="F32" s="1005" t="s">
        <v>77</v>
      </c>
      <c r="G32" s="24"/>
      <c r="H32" s="109">
        <f>IF(C32&lt;&gt;"",'CBL Score Standard'!$D88,IF(D32&lt;&gt;"",SUM('CBL Score Standard'!$D88:$E88),IF(E32&lt;&gt;"",SUM('CBL Score Standard'!$D88:$F88),IF(F32&lt;&gt;"",SUM('CBL Score Standard'!$D88:$G88),IF(G32&lt;&gt;"",SUM('CBL Score Standard'!$D88:$H88,0))))))</f>
        <v>0.18837616284424796</v>
      </c>
      <c r="K32" s="338"/>
      <c r="L32" s="338"/>
      <c r="M32" s="104" t="s">
        <v>6</v>
      </c>
      <c r="N32" s="36" t="s">
        <v>56</v>
      </c>
      <c r="O32" s="87" t="s">
        <v>427</v>
      </c>
      <c r="P32" s="153">
        <v>43613</v>
      </c>
      <c r="Q32" s="152" t="s">
        <v>167</v>
      </c>
      <c r="R32" s="79" t="s">
        <v>204</v>
      </c>
      <c r="S32" s="172" t="s">
        <v>280</v>
      </c>
      <c r="T32" s="599" t="s">
        <v>72</v>
      </c>
      <c r="U32" s="598"/>
      <c r="V32" s="598" t="s">
        <v>374</v>
      </c>
      <c r="W32" s="83"/>
      <c r="X32" s="83"/>
      <c r="Y32" s="46" t="s">
        <v>205</v>
      </c>
      <c r="Z32" s="259">
        <f t="shared" si="2"/>
        <v>0</v>
      </c>
      <c r="AA32" s="260"/>
      <c r="AB32" s="260"/>
      <c r="AC32" s="260"/>
      <c r="AD32" s="260"/>
      <c r="AE32" s="258"/>
      <c r="AF32" s="258"/>
      <c r="AG32" s="258"/>
      <c r="AH32" s="258"/>
      <c r="AI32" s="258"/>
      <c r="AJ32" s="258"/>
    </row>
    <row r="33" spans="1:36" ht="13.8" customHeight="1" x14ac:dyDescent="0.3">
      <c r="A33" s="110" t="s">
        <v>31</v>
      </c>
      <c r="B33" s="99" t="s">
        <v>175</v>
      </c>
      <c r="C33" s="100"/>
      <c r="D33" s="24"/>
      <c r="E33" s="24"/>
      <c r="F33" s="1005" t="s">
        <v>77</v>
      </c>
      <c r="G33" s="24"/>
      <c r="H33" s="109">
        <f>IF(C33&lt;&gt;"",'CBL Score Standard'!$D89,IF(D33&lt;&gt;"",SUM('CBL Score Standard'!$D89:$E89),IF(E33&lt;&gt;"",SUM('CBL Score Standard'!$D89:$F89),IF(F33&lt;&gt;"",SUM('CBL Score Standard'!$D89:$G89),IF(G33&lt;&gt;"",SUM('CBL Score Standard'!$D89:$H89,0))))))</f>
        <v>0.18837616284424796</v>
      </c>
      <c r="K33" s="338"/>
      <c r="L33" s="338"/>
      <c r="M33" s="104" t="s">
        <v>6</v>
      </c>
      <c r="N33" s="36" t="s">
        <v>0</v>
      </c>
      <c r="O33" s="87" t="s">
        <v>426</v>
      </c>
      <c r="P33" s="152" t="s">
        <v>145</v>
      </c>
      <c r="Q33" s="152" t="s">
        <v>206</v>
      </c>
      <c r="R33" s="79" t="s">
        <v>206</v>
      </c>
      <c r="S33" s="172" t="s">
        <v>280</v>
      </c>
      <c r="T33" s="599"/>
      <c r="U33" s="598"/>
      <c r="V33" s="598" t="s">
        <v>374</v>
      </c>
      <c r="W33" s="83"/>
      <c r="X33" s="83" t="s">
        <v>377</v>
      </c>
      <c r="Y33" s="41"/>
      <c r="Z33" s="259">
        <f ca="1">DATEDIF(AA33,AB33,"m")/12+DATEDIF(AC33,AD33,"m")/12+DATEDIF(AE33,AF33,"m")/12+DATEDIF(AG33,AH33,"m")/12+DATEDIF(AI33,AJ33,"m")/12</f>
        <v>3.4166666666666665</v>
      </c>
      <c r="AA33" s="260">
        <v>42891</v>
      </c>
      <c r="AB33" s="260">
        <f ca="1">TODAY()</f>
        <v>44144</v>
      </c>
      <c r="AC33" s="260"/>
      <c r="AD33" s="260"/>
      <c r="AE33" s="258"/>
      <c r="AF33" s="258"/>
      <c r="AG33" s="258"/>
      <c r="AH33" s="258"/>
      <c r="AI33" s="258"/>
      <c r="AJ33" s="258"/>
    </row>
    <row r="34" spans="1:36" ht="13.8" customHeight="1" x14ac:dyDescent="0.3">
      <c r="A34" s="110" t="s">
        <v>46</v>
      </c>
      <c r="B34" s="99" t="s">
        <v>171</v>
      </c>
      <c r="C34" s="100"/>
      <c r="D34" s="24"/>
      <c r="E34" s="24"/>
      <c r="F34" s="1005" t="s">
        <v>77</v>
      </c>
      <c r="G34" s="24"/>
      <c r="H34" s="109">
        <f>IF(C34&lt;&gt;"",'CBL Score Standard'!$D90,IF(D34&lt;&gt;"",SUM('CBL Score Standard'!$D90:$E90),IF(E34&lt;&gt;"",SUM('CBL Score Standard'!$D90:$F90),IF(F34&lt;&gt;"",SUM('CBL Score Standard'!$D90:$G90),IF(G34&lt;&gt;"",SUM('CBL Score Standard'!$D90:$H90,0))))))</f>
        <v>9.7467071935157037E-2</v>
      </c>
      <c r="K34" s="338"/>
      <c r="L34" s="338"/>
      <c r="M34" s="104" t="s">
        <v>6</v>
      </c>
      <c r="N34" s="36" t="s">
        <v>53</v>
      </c>
      <c r="O34" s="90" t="s">
        <v>371</v>
      </c>
      <c r="P34" s="152" t="s">
        <v>145</v>
      </c>
      <c r="Q34" s="152" t="s">
        <v>164</v>
      </c>
      <c r="R34" s="79" t="s">
        <v>207</v>
      </c>
      <c r="S34" s="166" t="s">
        <v>280</v>
      </c>
      <c r="T34" s="599" t="s">
        <v>72</v>
      </c>
      <c r="U34" s="600">
        <v>43683</v>
      </c>
      <c r="V34" s="598" t="s">
        <v>374</v>
      </c>
      <c r="W34" s="83"/>
      <c r="X34" s="83"/>
      <c r="Y34" s="49" t="s">
        <v>208</v>
      </c>
      <c r="Z34" s="259">
        <f t="shared" si="2"/>
        <v>8.3333333333333329E-2</v>
      </c>
      <c r="AA34" s="260">
        <v>43266</v>
      </c>
      <c r="AB34" s="260">
        <v>43296</v>
      </c>
      <c r="AC34" s="260"/>
      <c r="AD34" s="260"/>
      <c r="AE34" s="258"/>
      <c r="AF34" s="258"/>
      <c r="AG34" s="258"/>
      <c r="AH34" s="258"/>
      <c r="AI34" s="258"/>
      <c r="AJ34" s="258"/>
    </row>
    <row r="35" spans="1:36" ht="13.8" customHeight="1"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172" t="s">
        <v>280</v>
      </c>
      <c r="T35" s="599" t="s">
        <v>72</v>
      </c>
      <c r="U35" s="598"/>
      <c r="V35" s="598" t="s">
        <v>374</v>
      </c>
      <c r="W35" s="83"/>
      <c r="X35" s="83"/>
      <c r="Y35" s="46"/>
      <c r="Z35" s="259">
        <f t="shared" si="2"/>
        <v>0</v>
      </c>
      <c r="AA35" s="260"/>
      <c r="AB35" s="260"/>
      <c r="AC35" s="260"/>
      <c r="AD35" s="260"/>
      <c r="AE35" s="258"/>
      <c r="AF35" s="258"/>
      <c r="AG35" s="258"/>
      <c r="AH35" s="258"/>
      <c r="AI35" s="258"/>
      <c r="AJ35" s="258"/>
    </row>
    <row r="36" spans="1:36" ht="13.8" customHeight="1" x14ac:dyDescent="0.3">
      <c r="A36" s="110" t="s">
        <v>54</v>
      </c>
      <c r="B36" s="99" t="s">
        <v>425</v>
      </c>
      <c r="C36" s="24"/>
      <c r="D36" s="24"/>
      <c r="E36" s="129"/>
      <c r="F36" s="1005" t="s">
        <v>77</v>
      </c>
      <c r="G36" s="24"/>
      <c r="H36" s="109">
        <f>IF(C36&lt;&gt;"",'CBL Score Standard'!$D92,IF(D36&lt;&gt;"",SUM('CBL Score Standard'!$D92:$E92),IF(E36&lt;&gt;"",SUM('CBL Score Standard'!$D92:$F92),IF(F36&lt;&gt;"",SUM('CBL Score Standard'!$D92:$G92),IF(G36&lt;&gt;"",SUM('CBL Score Standard'!$D92:$H92,0))))))</f>
        <v>0.18837616284424796</v>
      </c>
      <c r="K36" s="3"/>
      <c r="L36" s="3"/>
      <c r="M36" s="3"/>
      <c r="N36" s="92"/>
      <c r="O36" s="3"/>
      <c r="P36" s="3"/>
      <c r="Q36" s="3"/>
      <c r="R36" s="3"/>
      <c r="S36" s="78"/>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c r="F37" s="1005" t="s">
        <v>77</v>
      </c>
      <c r="G37" s="24"/>
      <c r="H37" s="109">
        <f>IF(C37&lt;&gt;"",'CBL Score Standard'!$D93,IF(D37&lt;&gt;"",SUM('CBL Score Standard'!$D93:$E93),IF(E37&lt;&gt;"",SUM('CBL Score Standard'!$D93:$F93),IF(F37&lt;&gt;"",SUM('CBL Score Standard'!$D93:$G93),IF(G37&lt;&gt;"",SUM('CBL Score Standard'!$D93:$H93,0))))))</f>
        <v>9.7467071935157037E-2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c r="E38" s="24" t="s">
        <v>77</v>
      </c>
      <c r="F38" s="24"/>
      <c r="G38" s="24"/>
      <c r="H38" s="109">
        <f>IF(C38&lt;&gt;"",'CBL Score Standard'!$D94,IF(D38&lt;&gt;"",SUM('CBL Score Standard'!$D94:$E94),IF(E38&lt;&gt;"",SUM('CBL Score Standard'!$D94:$F94),IF(F38&lt;&gt;"",SUM('CBL Score Standard'!$D94:$G94),IF(G38&lt;&gt;"",SUM('CBL Score Standard'!$D94:$H94,0))))))</f>
        <v>1.4285714285714285E-2</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005" t="s">
        <v>77</v>
      </c>
      <c r="F39" s="1002"/>
      <c r="G39" s="24"/>
      <c r="H39" s="109">
        <f>IF(C39&lt;&gt;"",'CBL Score Standard'!$D95,IF(D39&lt;&gt;"",SUM('CBL Score Standard'!$D95:$E95),IF(E39&lt;&gt;"",SUM('CBL Score Standard'!$D95:$F95),IF(F39&lt;&gt;"",SUM('CBL Score Standard'!$D95:$G95),IF(G39&lt;&gt;"",SUM('CBL Score Standard'!$D95:$H95,0))))))</f>
        <v>3.8095238095238092E-2</v>
      </c>
      <c r="K39" s="1197"/>
      <c r="L39" s="1197"/>
      <c r="M39" s="1183"/>
      <c r="N39" s="1190"/>
      <c r="O39" s="1185"/>
      <c r="P39" s="148" t="s">
        <v>141</v>
      </c>
      <c r="Q39" s="144"/>
      <c r="R39" s="144"/>
      <c r="S39" s="1210"/>
      <c r="T39" s="1191"/>
      <c r="U39" s="1191"/>
      <c r="V39" s="119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005" t="s">
        <v>77</v>
      </c>
      <c r="F40" s="1002"/>
      <c r="G40" s="24"/>
      <c r="H40" s="109">
        <f>IF(C40&lt;&gt;"",'CBL Score Standard'!$D96,IF(D40&lt;&gt;"",SUM('CBL Score Standard'!$D96:$E96),IF(E40&lt;&gt;"",SUM('CBL Score Standard'!$D96:$F96),IF(F40&lt;&gt;"",SUM('CBL Score Standard'!$D96:$G96),IF(G40&lt;&gt;"",SUM('CBL Score Standard'!$D96:$H96,0))))))</f>
        <v>1.4285714285714285E-2</v>
      </c>
      <c r="K40" s="337" t="s">
        <v>142</v>
      </c>
      <c r="L40" s="337" t="s">
        <v>143</v>
      </c>
      <c r="M40" s="104" t="s">
        <v>7</v>
      </c>
      <c r="N40" s="36" t="s">
        <v>56</v>
      </c>
      <c r="O40" s="87" t="s">
        <v>663</v>
      </c>
      <c r="P40" s="149" t="s">
        <v>145</v>
      </c>
      <c r="Q40" s="152" t="s">
        <v>212</v>
      </c>
      <c r="R40" s="79" t="s">
        <v>213</v>
      </c>
      <c r="S40" s="166" t="s">
        <v>280</v>
      </c>
      <c r="T40" s="603" t="s">
        <v>72</v>
      </c>
      <c r="U40" s="999">
        <v>44029</v>
      </c>
      <c r="V40" s="601" t="s">
        <v>374</v>
      </c>
      <c r="W40" s="83"/>
      <c r="X40" s="83"/>
      <c r="Y40" s="46" t="s">
        <v>214</v>
      </c>
      <c r="Z40" s="259">
        <f t="shared" ref="Z40:Z55" si="3">DATEDIF(AA40,AB40,"m")/12+DATEDIF(AC40,AD40,"m")/12+DATEDIF(AE40,AF40,"m")/12+DATEDIF(AG40,AH40,"m")/12+DATEDIF(AI40,AJ40,"m")/12</f>
        <v>0</v>
      </c>
      <c r="AA40" s="260"/>
      <c r="AB40" s="260"/>
      <c r="AC40" s="260"/>
      <c r="AD40" s="260"/>
      <c r="AE40" s="258"/>
      <c r="AF40" s="258"/>
      <c r="AG40" s="258"/>
      <c r="AH40" s="258"/>
      <c r="AI40" s="258"/>
      <c r="AJ40" s="258"/>
    </row>
    <row r="41" spans="1:36" ht="13.8" customHeight="1" x14ac:dyDescent="0.3">
      <c r="A41" s="110" t="s">
        <v>53</v>
      </c>
      <c r="B41" s="99" t="s">
        <v>226</v>
      </c>
      <c r="C41" s="100"/>
      <c r="D41" s="100"/>
      <c r="E41" s="132" t="s">
        <v>77</v>
      </c>
      <c r="F41" s="24"/>
      <c r="G41" s="24"/>
      <c r="H41" s="109">
        <f>IF(C41&lt;&gt;"",'CBL Score Standard'!$D97,IF(D41&lt;&gt;"",SUM('CBL Score Standard'!$D97:$E97),IF(E41&lt;&gt;"",SUM('CBL Score Standard'!$D97:$F97),IF(F41&lt;&gt;"",SUM('CBL Score Standard'!$D97:$G97),IF(G41&lt;&gt;"",SUM('CBL Score Standard'!$D97:$H97,0))))))</f>
        <v>1.4285714285714285E-2</v>
      </c>
      <c r="K41" s="338"/>
      <c r="L41" s="338"/>
      <c r="M41" s="104" t="s">
        <v>7</v>
      </c>
      <c r="N41" s="36" t="s">
        <v>56</v>
      </c>
      <c r="O41" s="87" t="s">
        <v>215</v>
      </c>
      <c r="P41" s="150"/>
      <c r="Q41" s="152" t="s">
        <v>164</v>
      </c>
      <c r="R41" s="79" t="s">
        <v>207</v>
      </c>
      <c r="S41" s="166" t="s">
        <v>280</v>
      </c>
      <c r="T41" s="603" t="s">
        <v>72</v>
      </c>
      <c r="U41" s="604">
        <v>43683</v>
      </c>
      <c r="V41" s="601" t="s">
        <v>374</v>
      </c>
      <c r="W41" s="83"/>
      <c r="X41" s="83" t="s">
        <v>377</v>
      </c>
      <c r="Y41" s="49" t="s">
        <v>216</v>
      </c>
      <c r="Z41" s="259">
        <f ca="1">DATEDIF(AA41,AB41,"m")/12+DATEDIF(AC41,AD41,"m")/12+DATEDIF(AE41,AF41,"m")/12+DATEDIF(AG41,AH41,"m")/12+DATEDIF(AI41,AJ41,"m")/12</f>
        <v>2.25</v>
      </c>
      <c r="AA41" s="260">
        <v>43318</v>
      </c>
      <c r="AB41" s="260">
        <f ca="1">TODAY()</f>
        <v>44144</v>
      </c>
      <c r="AC41" s="260"/>
      <c r="AD41" s="260"/>
      <c r="AE41" s="258"/>
      <c r="AF41" s="258"/>
      <c r="AG41" s="258"/>
      <c r="AH41" s="258"/>
      <c r="AI41" s="258"/>
      <c r="AJ41" s="258"/>
    </row>
    <row r="42" spans="1:36" ht="26.4" customHeight="1"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166" t="s">
        <v>280</v>
      </c>
      <c r="T42" s="603" t="s">
        <v>72</v>
      </c>
      <c r="U42" s="999">
        <v>44049</v>
      </c>
      <c r="V42" s="997" t="s">
        <v>374</v>
      </c>
      <c r="W42" s="83"/>
      <c r="X42" s="83"/>
      <c r="Y42" s="52" t="s">
        <v>249</v>
      </c>
      <c r="Z42" s="259">
        <f t="shared" si="3"/>
        <v>0</v>
      </c>
      <c r="AA42" s="260"/>
      <c r="AB42" s="260"/>
      <c r="AC42" s="260"/>
      <c r="AD42" s="260"/>
      <c r="AE42" s="258"/>
      <c r="AF42" s="258"/>
      <c r="AG42" s="258"/>
      <c r="AH42" s="258"/>
      <c r="AI42" s="258"/>
      <c r="AJ42" s="258"/>
    </row>
    <row r="43" spans="1:36" ht="27.6" customHeight="1" x14ac:dyDescent="0.3">
      <c r="A43" s="110" t="s">
        <v>0</v>
      </c>
      <c r="B43" s="99" t="s">
        <v>426</v>
      </c>
      <c r="C43" s="100"/>
      <c r="D43" s="24"/>
      <c r="E43" s="24"/>
      <c r="F43" s="1005" t="s">
        <v>77</v>
      </c>
      <c r="G43" s="24"/>
      <c r="H43" s="109">
        <f>IF(C43&lt;&gt;"",'CBL Score Standard'!$D99,IF(D43&lt;&gt;"",SUM('CBL Score Standard'!$D99:$E99),IF(E43&lt;&gt;"",SUM('CBL Score Standard'!$D99:$F99),IF(F43&lt;&gt;"",SUM('CBL Score Standard'!$D99:$G99),IF(G43&lt;&gt;"",SUM('CBL Score Standard'!$D99:$H99,0))))))</f>
        <v>9.7467071935157037E-2</v>
      </c>
      <c r="K43" s="338"/>
      <c r="L43" s="338"/>
      <c r="M43" s="104" t="s">
        <v>7</v>
      </c>
      <c r="N43" s="36" t="s">
        <v>55</v>
      </c>
      <c r="O43" s="87" t="s">
        <v>448</v>
      </c>
      <c r="P43" s="151"/>
      <c r="Q43" s="254" t="s">
        <v>655</v>
      </c>
      <c r="R43" s="254" t="s">
        <v>656</v>
      </c>
      <c r="S43" s="76" t="s">
        <v>280</v>
      </c>
      <c r="T43" s="601"/>
      <c r="U43" s="601"/>
      <c r="V43" s="601" t="s">
        <v>374</v>
      </c>
      <c r="W43" s="83" t="s">
        <v>377</v>
      </c>
      <c r="X43" s="83" t="s">
        <v>377</v>
      </c>
      <c r="Y43" s="81" t="s">
        <v>219</v>
      </c>
      <c r="Z43" s="259">
        <f ca="1">DATEDIF(AA43,AB43,"m")/12+DATEDIF(AC43,AD43,"m")/12+DATEDIF(AE43,AF43,"m")/12+DATEDIF(AG43,AH43,"m")/12+DATEDIF(AI43,AJ43,"m")/12</f>
        <v>2.5833333333333335</v>
      </c>
      <c r="AA43" s="260">
        <v>43192</v>
      </c>
      <c r="AB43" s="260">
        <f ca="1">TODAY()</f>
        <v>44144</v>
      </c>
      <c r="AC43" s="260"/>
      <c r="AD43" s="260"/>
      <c r="AE43" s="258"/>
      <c r="AF43" s="258"/>
      <c r="AG43" s="258"/>
      <c r="AH43" s="258"/>
      <c r="AI43" s="258"/>
      <c r="AJ43" s="258"/>
    </row>
    <row r="44" spans="1:36" ht="27.6" customHeight="1" x14ac:dyDescent="0.3">
      <c r="A44" s="110" t="s">
        <v>41</v>
      </c>
      <c r="B44" s="99" t="s">
        <v>450</v>
      </c>
      <c r="C44" s="24"/>
      <c r="D44" s="24"/>
      <c r="E44" s="24"/>
      <c r="F44" s="1005" t="s">
        <v>77</v>
      </c>
      <c r="G44" s="24"/>
      <c r="H44" s="109">
        <f>IF(C44&lt;&gt;"",'CBL Score Standard'!$D100,IF(D44&lt;&gt;"",SUM('CBL Score Standard'!$D100:$E100),IF(E44&lt;&gt;"",SUM('CBL Score Standard'!$D100:$F100),IF(F44&lt;&gt;"",SUM('CBL Score Standard'!$D100:$G100),IF(G44&lt;&gt;"",SUM('CBL Score Standard'!$D100:$H100,0))))))</f>
        <v>0.18837616284424796</v>
      </c>
      <c r="K44" s="338"/>
      <c r="L44" s="338"/>
      <c r="M44" s="104" t="s">
        <v>7</v>
      </c>
      <c r="N44" s="36" t="s">
        <v>55</v>
      </c>
      <c r="O44" s="87" t="s">
        <v>185</v>
      </c>
      <c r="P44" s="149" t="s">
        <v>145</v>
      </c>
      <c r="Q44" s="254" t="s">
        <v>220</v>
      </c>
      <c r="R44" s="254" t="s">
        <v>270</v>
      </c>
      <c r="S44" s="76" t="s">
        <v>280</v>
      </c>
      <c r="T44" s="601"/>
      <c r="U44" s="601"/>
      <c r="V44" s="601" t="s">
        <v>374</v>
      </c>
      <c r="W44" s="83" t="s">
        <v>377</v>
      </c>
      <c r="X44" s="83" t="s">
        <v>377</v>
      </c>
      <c r="Y44" s="81" t="s">
        <v>186</v>
      </c>
      <c r="Z44" s="259">
        <f ca="1">DATEDIF(AA44,AB44,"m")/12+DATEDIF(AC44,AD44,"m")/12+DATEDIF(AE44,AF44,"m")/12+DATEDIF(AG44,AH44,"m")/12+DATEDIF(AI44,AJ44,"m")/12</f>
        <v>1.3333333333333333</v>
      </c>
      <c r="AA44" s="260">
        <v>43637</v>
      </c>
      <c r="AB44" s="260">
        <f ca="1">TODAY()</f>
        <v>44144</v>
      </c>
      <c r="AC44" s="260"/>
      <c r="AD44" s="260"/>
      <c r="AE44" s="258"/>
      <c r="AF44" s="258"/>
      <c r="AG44" s="258"/>
      <c r="AH44" s="258"/>
      <c r="AI44" s="258"/>
      <c r="AJ44" s="258"/>
    </row>
    <row r="45" spans="1:36" ht="26.4" customHeight="1" x14ac:dyDescent="0.3">
      <c r="A45" s="110" t="s">
        <v>41</v>
      </c>
      <c r="B45" s="99" t="s">
        <v>178</v>
      </c>
      <c r="C45" s="100"/>
      <c r="D45" s="24"/>
      <c r="E45" s="24" t="s">
        <v>77</v>
      </c>
      <c r="F45" s="24"/>
      <c r="G45" s="24"/>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254" t="s">
        <v>657</v>
      </c>
      <c r="S45" s="76" t="s">
        <v>280</v>
      </c>
      <c r="T45" s="601"/>
      <c r="U45" s="601"/>
      <c r="V45" s="601" t="s">
        <v>374</v>
      </c>
      <c r="W45" s="83" t="s">
        <v>377</v>
      </c>
      <c r="X45" s="83" t="s">
        <v>377</v>
      </c>
      <c r="Y45" s="81" t="s">
        <v>186</v>
      </c>
      <c r="Z45" s="259">
        <f ca="1">DATEDIF(AA45,AB45,"m")/12+DATEDIF(AC45,AD45,"m")/12+DATEDIF(AE45,AF45,"m")/12+DATEDIF(AG45,AH45,"m")/12+DATEDIF(AI45,AJ45,"m")/12</f>
        <v>2.9166666666666665</v>
      </c>
      <c r="AA45" s="260">
        <v>43070</v>
      </c>
      <c r="AB45" s="260">
        <f ca="1">TODAY()</f>
        <v>44144</v>
      </c>
      <c r="AC45" s="260"/>
      <c r="AD45" s="260"/>
      <c r="AE45" s="258"/>
      <c r="AF45" s="258"/>
      <c r="AG45" s="258"/>
      <c r="AH45" s="258"/>
      <c r="AI45" s="258"/>
      <c r="AJ45" s="258"/>
    </row>
    <row r="46" spans="1:36" ht="27.6" customHeight="1"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76" t="s">
        <v>280</v>
      </c>
      <c r="T46" s="601"/>
      <c r="U46" s="601"/>
      <c r="V46" s="601" t="s">
        <v>374</v>
      </c>
      <c r="W46" s="83" t="s">
        <v>377</v>
      </c>
      <c r="X46" s="83" t="s">
        <v>377</v>
      </c>
      <c r="Y46" s="46" t="s">
        <v>222</v>
      </c>
      <c r="Z46" s="259">
        <f ca="1">DATEDIF(AA46,AB46,"m")/12+DATEDIF(AC46,AD46,"m")/12+DATEDIF(AE46,AF46,"m")/12+DATEDIF(AG46,AH46,"m")/12+DATEDIF(AI46,AJ46,"m")/12</f>
        <v>1.4166666666666667</v>
      </c>
      <c r="AA46" s="260">
        <v>43607</v>
      </c>
      <c r="AB46" s="260">
        <f ca="1">TODAY()</f>
        <v>44144</v>
      </c>
      <c r="AC46" s="260"/>
      <c r="AD46" s="260"/>
      <c r="AE46" s="258"/>
      <c r="AF46" s="258"/>
      <c r="AG46" s="258"/>
      <c r="AH46" s="258"/>
      <c r="AI46" s="258"/>
      <c r="AJ46" s="258"/>
    </row>
    <row r="47" spans="1:36" ht="27.6" customHeight="1" x14ac:dyDescent="0.3">
      <c r="A47" s="110" t="s">
        <v>144</v>
      </c>
      <c r="B47" s="99" t="s">
        <v>372</v>
      </c>
      <c r="C47" s="24"/>
      <c r="D47" s="24"/>
      <c r="E47" s="1005" t="s">
        <v>77</v>
      </c>
      <c r="F47" s="1002"/>
      <c r="G47" s="24"/>
      <c r="H47" s="109">
        <f>IF(C47&lt;&gt;"",'CBL Score Standard'!$D103,IF(D47&lt;&gt;"",SUM('CBL Score Standard'!$D103:$E103),IF(E47&lt;&gt;"",SUM('CBL Score Standard'!$D103:$F103),IF(F47&lt;&gt;"",SUM('CBL Score Standard'!$D103:$G103),IF(G47&lt;&gt;"",SUM('CBL Score Standard'!$D103:$H103,0))))))</f>
        <v>0.16709956709956711</v>
      </c>
      <c r="K47" s="338"/>
      <c r="L47" s="338"/>
      <c r="M47" s="104" t="s">
        <v>7</v>
      </c>
      <c r="N47" s="36" t="s">
        <v>53</v>
      </c>
      <c r="O47" s="87" t="s">
        <v>223</v>
      </c>
      <c r="P47" s="153">
        <v>43621</v>
      </c>
      <c r="Q47" s="154" t="s">
        <v>224</v>
      </c>
      <c r="R47" s="155" t="s">
        <v>225</v>
      </c>
      <c r="S47" s="166" t="s">
        <v>280</v>
      </c>
      <c r="T47" s="603"/>
      <c r="U47" s="601"/>
      <c r="V47" s="997" t="s">
        <v>374</v>
      </c>
      <c r="W47" s="83"/>
      <c r="X47" s="83"/>
      <c r="Y47" s="55"/>
      <c r="Z47" s="259">
        <f t="shared" si="3"/>
        <v>0</v>
      </c>
      <c r="AA47" s="260"/>
      <c r="AB47" s="260"/>
      <c r="AC47" s="260"/>
      <c r="AD47" s="260"/>
      <c r="AE47" s="258"/>
      <c r="AF47" s="258"/>
      <c r="AG47" s="258"/>
      <c r="AH47" s="258"/>
      <c r="AI47" s="258"/>
      <c r="AJ47" s="258"/>
    </row>
    <row r="48" spans="1:36" ht="39.6" x14ac:dyDescent="0.3">
      <c r="A48" s="110" t="s">
        <v>144</v>
      </c>
      <c r="B48" s="99" t="s">
        <v>373</v>
      </c>
      <c r="C48" s="24"/>
      <c r="D48" s="24"/>
      <c r="E48" s="1005" t="s">
        <v>77</v>
      </c>
      <c r="F48" s="1002"/>
      <c r="G48" s="24"/>
      <c r="H48" s="109">
        <f>IF(C48&lt;&gt;"",'CBL Score Standard'!$D104,IF(D48&lt;&gt;"",SUM('CBL Score Standard'!$D104:$E104),IF(E48&lt;&gt;"",SUM('CBL Score Standard'!$D104:$F104),IF(F48&lt;&gt;"",SUM('CBL Score Standard'!$D104:$G104),IF(G48&lt;&gt;"",SUM('CBL Score Standard'!$D104:$H104,0))))))</f>
        <v>0.16709956709956711</v>
      </c>
      <c r="K48" s="338"/>
      <c r="L48" s="338"/>
      <c r="M48" s="104" t="s">
        <v>7</v>
      </c>
      <c r="N48" s="36" t="s">
        <v>53</v>
      </c>
      <c r="O48" s="87" t="s">
        <v>226</v>
      </c>
      <c r="P48" s="153">
        <v>43602</v>
      </c>
      <c r="Q48" s="154" t="s">
        <v>227</v>
      </c>
      <c r="R48" s="155" t="s">
        <v>228</v>
      </c>
      <c r="S48" s="166" t="s">
        <v>280</v>
      </c>
      <c r="T48" s="603" t="s">
        <v>72</v>
      </c>
      <c r="U48" s="604">
        <v>43683</v>
      </c>
      <c r="V48" s="601" t="s">
        <v>374</v>
      </c>
      <c r="W48" s="83"/>
      <c r="X48" s="83"/>
      <c r="Y48" s="55"/>
      <c r="Z48" s="259">
        <f t="shared" si="3"/>
        <v>0</v>
      </c>
      <c r="AA48" s="260">
        <v>43683</v>
      </c>
      <c r="AB48" s="260">
        <v>43683</v>
      </c>
      <c r="AC48" s="260"/>
      <c r="AD48" s="260"/>
      <c r="AE48" s="258"/>
      <c r="AF48" s="258"/>
      <c r="AG48" s="258"/>
      <c r="AH48" s="258"/>
      <c r="AI48" s="258"/>
      <c r="AJ48" s="258"/>
    </row>
    <row r="49" spans="1:36" ht="13.8" customHeight="1" x14ac:dyDescent="0.3">
      <c r="A49" s="110" t="s">
        <v>144</v>
      </c>
      <c r="B49" s="99" t="s">
        <v>452</v>
      </c>
      <c r="C49" s="24"/>
      <c r="D49" s="24"/>
      <c r="E49" s="1005" t="s">
        <v>77</v>
      </c>
      <c r="F49" s="1002"/>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9" t="s">
        <v>684</v>
      </c>
      <c r="P49" s="153">
        <v>43623</v>
      </c>
      <c r="Q49" s="154" t="s">
        <v>153</v>
      </c>
      <c r="R49" s="155" t="s">
        <v>156</v>
      </c>
      <c r="S49" s="166" t="s">
        <v>280</v>
      </c>
      <c r="T49" s="603" t="s">
        <v>72</v>
      </c>
      <c r="U49" s="602">
        <v>43623</v>
      </c>
      <c r="V49" s="601" t="s">
        <v>374</v>
      </c>
      <c r="W49" s="83"/>
      <c r="X49" s="83" t="s">
        <v>377</v>
      </c>
      <c r="Y49" s="55"/>
      <c r="Z49" s="259">
        <f ca="1">DATEDIF(AA49,AB49,"m")/12+DATEDIF(AC49,AD49,"m")/12+DATEDIF(AE49,AF49,"m")/12+DATEDIF(AG49,AH49,"m")/12+DATEDIF(AI49,AJ49,"m")/12</f>
        <v>1.4166666666666667</v>
      </c>
      <c r="AA49" s="260">
        <v>43623</v>
      </c>
      <c r="AB49" s="260">
        <f ca="1">TODAY()</f>
        <v>44144</v>
      </c>
      <c r="AC49" s="260"/>
      <c r="AD49" s="260"/>
      <c r="AE49" s="258"/>
      <c r="AF49" s="258"/>
      <c r="AG49" s="258"/>
      <c r="AH49" s="258"/>
      <c r="AI49" s="258"/>
      <c r="AJ49" s="258"/>
    </row>
    <row r="50" spans="1:36" ht="27.6" x14ac:dyDescent="0.3">
      <c r="A50" s="110" t="s">
        <v>144</v>
      </c>
      <c r="B50" s="99" t="s">
        <v>517</v>
      </c>
      <c r="C50" s="24"/>
      <c r="D50" s="24"/>
      <c r="E50" s="1005" t="s">
        <v>77</v>
      </c>
      <c r="F50" s="1002"/>
      <c r="G50" s="24"/>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9" t="s">
        <v>683</v>
      </c>
      <c r="P50" s="153">
        <v>43623</v>
      </c>
      <c r="Q50" s="154" t="s">
        <v>153</v>
      </c>
      <c r="R50" s="155" t="s">
        <v>156</v>
      </c>
      <c r="S50" s="166" t="s">
        <v>280</v>
      </c>
      <c r="T50" s="603" t="s">
        <v>72</v>
      </c>
      <c r="U50" s="602">
        <v>44008</v>
      </c>
      <c r="V50" s="601" t="s">
        <v>374</v>
      </c>
      <c r="W50" s="83"/>
      <c r="X50" s="83"/>
      <c r="Y50" s="55"/>
      <c r="Z50" s="259">
        <f t="shared" si="3"/>
        <v>0</v>
      </c>
      <c r="AA50" s="260"/>
      <c r="AB50" s="260"/>
      <c r="AC50" s="260"/>
      <c r="AD50" s="260"/>
      <c r="AE50" s="258"/>
      <c r="AF50" s="258"/>
      <c r="AG50" s="258"/>
      <c r="AH50" s="258"/>
      <c r="AI50" s="258"/>
      <c r="AJ50" s="258"/>
    </row>
    <row r="51" spans="1:36" x14ac:dyDescent="0.3">
      <c r="A51" s="110" t="s">
        <v>144</v>
      </c>
      <c r="B51" s="99" t="s">
        <v>661</v>
      </c>
      <c r="C51" s="24"/>
      <c r="D51" s="24"/>
      <c r="E51" s="1005" t="s">
        <v>77</v>
      </c>
      <c r="F51" s="1002"/>
      <c r="G51" s="24"/>
      <c r="H51" s="109">
        <f>IF(C51&lt;&gt;"",'CBL Score Standard'!$D107,IF(D51&lt;&gt;"",SUM('CBL Score Standard'!$D107:$E107),IF(E51&lt;&gt;"",SUM('CBL Score Standard'!$D107:$F107),IF(F51&lt;&gt;"",SUM('CBL Score Standard'!$D107:$G107),IF(G51&lt;&gt;"",SUM('CBL Score Standard'!$D107:$H107,0))))))</f>
        <v>0.16709956709956711</v>
      </c>
      <c r="K51" s="338"/>
      <c r="L51" s="338"/>
      <c r="M51" s="104" t="s">
        <v>7</v>
      </c>
      <c r="N51" s="36" t="s">
        <v>56</v>
      </c>
      <c r="O51" s="89" t="s">
        <v>67</v>
      </c>
      <c r="P51" s="153"/>
      <c r="Q51" s="154"/>
      <c r="R51" s="155"/>
      <c r="S51" s="157" t="s">
        <v>280</v>
      </c>
      <c r="T51" s="603"/>
      <c r="U51" s="601"/>
      <c r="V51" s="997" t="s">
        <v>374</v>
      </c>
      <c r="W51" s="83"/>
      <c r="X51" s="83"/>
      <c r="Y51" s="83"/>
      <c r="Z51" s="259">
        <f t="shared" si="3"/>
        <v>0</v>
      </c>
      <c r="AA51" s="260"/>
      <c r="AB51" s="260"/>
      <c r="AC51" s="260"/>
      <c r="AD51" s="260"/>
      <c r="AE51" s="258"/>
      <c r="AF51" s="258"/>
      <c r="AG51" s="258"/>
      <c r="AH51" s="258"/>
      <c r="AI51" s="258"/>
      <c r="AJ51" s="258"/>
    </row>
    <row r="52" spans="1:36" ht="13.8" customHeight="1" x14ac:dyDescent="0.3">
      <c r="A52" s="110" t="s">
        <v>144</v>
      </c>
      <c r="B52" s="99" t="s">
        <v>662</v>
      </c>
      <c r="C52" s="117"/>
      <c r="D52" s="117"/>
      <c r="E52" s="117"/>
      <c r="F52" s="1005" t="s">
        <v>77</v>
      </c>
      <c r="G52" s="24"/>
      <c r="H52" s="109">
        <f>IF(C52&lt;&gt;"",'CBL Score Standard'!$D108,IF(D52&lt;&gt;"",SUM('CBL Score Standard'!$D108:$E108),IF(E52&lt;&gt;"",SUM('CBL Score Standard'!$D108:$F108),IF(F52&lt;&gt;"",SUM('CBL Score Standard'!$D108:$G108),IF(G52&lt;&gt;"",SUM('CBL Score Standard'!$D108:$H108,0))))))</f>
        <v>0.18837616284424796</v>
      </c>
      <c r="K52" s="338"/>
      <c r="L52" s="338"/>
      <c r="M52" s="104" t="s">
        <v>7</v>
      </c>
      <c r="N52" s="36" t="s">
        <v>55</v>
      </c>
      <c r="O52" s="89" t="s">
        <v>1</v>
      </c>
      <c r="P52" s="153"/>
      <c r="Q52" s="154"/>
      <c r="R52" s="155"/>
      <c r="S52" s="157" t="s">
        <v>280</v>
      </c>
      <c r="T52" s="603"/>
      <c r="U52" s="601"/>
      <c r="V52" s="997" t="s">
        <v>374</v>
      </c>
      <c r="W52" s="83"/>
      <c r="X52" s="83"/>
      <c r="Y52" s="83"/>
      <c r="Z52" s="259">
        <f t="shared" si="3"/>
        <v>0</v>
      </c>
      <c r="AA52" s="260"/>
      <c r="AB52" s="260"/>
      <c r="AC52" s="260"/>
      <c r="AD52" s="260"/>
      <c r="AE52" s="258"/>
      <c r="AF52" s="258"/>
      <c r="AG52" s="258"/>
      <c r="AH52" s="258"/>
      <c r="AI52" s="258"/>
      <c r="AJ52" s="258"/>
    </row>
    <row r="53" spans="1:36" ht="13.8" customHeight="1" x14ac:dyDescent="0.3">
      <c r="A53" s="110" t="s">
        <v>144</v>
      </c>
      <c r="B53" s="99" t="s">
        <v>187</v>
      </c>
      <c r="C53" s="100"/>
      <c r="D53" s="24"/>
      <c r="E53" s="1005" t="s">
        <v>77</v>
      </c>
      <c r="F53" s="1002"/>
      <c r="G53" s="24"/>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55</v>
      </c>
      <c r="O53" s="89" t="s">
        <v>419</v>
      </c>
      <c r="P53" s="152" t="s">
        <v>145</v>
      </c>
      <c r="Q53" s="154" t="s">
        <v>420</v>
      </c>
      <c r="R53" s="155" t="s">
        <v>420</v>
      </c>
      <c r="S53" s="166" t="s">
        <v>280</v>
      </c>
      <c r="T53" s="603" t="s">
        <v>72</v>
      </c>
      <c r="U53" s="601"/>
      <c r="V53" s="997" t="s">
        <v>374</v>
      </c>
      <c r="W53" s="83"/>
      <c r="X53" s="83"/>
      <c r="Y53" s="55"/>
      <c r="Z53" s="259">
        <f t="shared" si="3"/>
        <v>0</v>
      </c>
      <c r="AA53" s="260"/>
      <c r="AB53" s="260"/>
      <c r="AC53" s="260"/>
      <c r="AD53" s="260"/>
      <c r="AE53" s="258"/>
      <c r="AF53" s="258"/>
      <c r="AG53" s="258"/>
      <c r="AH53" s="258"/>
      <c r="AI53" s="258"/>
      <c r="AJ53" s="258"/>
    </row>
    <row r="54" spans="1:36" ht="26.4" customHeight="1" x14ac:dyDescent="0.3">
      <c r="A54" s="110" t="s">
        <v>144</v>
      </c>
      <c r="B54" s="99" t="s">
        <v>188</v>
      </c>
      <c r="C54" s="100"/>
      <c r="D54" s="24"/>
      <c r="E54" s="1005" t="s">
        <v>77</v>
      </c>
      <c r="F54" s="1002"/>
      <c r="G54" s="24"/>
      <c r="H54" s="109">
        <f>IF(C54&lt;&gt;"",'CBL Score Standard'!$D110,IF(D54&lt;&gt;"",SUM('CBL Score Standard'!$D110:$E110),IF(E54&lt;&gt;"",SUM('CBL Score Standard'!$D110:$F110),IF(F54&lt;&gt;"",SUM('CBL Score Standard'!$D110:$G110),IF(G54&lt;&gt;"",SUM('CBL Score Standard'!$D110:$H110,0))))))</f>
        <v>7.6190476190476183E-2</v>
      </c>
      <c r="K54" s="338"/>
      <c r="L54" s="338"/>
      <c r="M54" s="104" t="s">
        <v>7</v>
      </c>
      <c r="N54" s="36" t="s">
        <v>56</v>
      </c>
      <c r="O54" s="89" t="s">
        <v>421</v>
      </c>
      <c r="P54" s="153">
        <v>43669</v>
      </c>
      <c r="Q54" s="154" t="s">
        <v>422</v>
      </c>
      <c r="R54" s="155" t="s">
        <v>423</v>
      </c>
      <c r="S54" s="166" t="s">
        <v>280</v>
      </c>
      <c r="T54" s="603" t="s">
        <v>72</v>
      </c>
      <c r="U54" s="604">
        <v>43669</v>
      </c>
      <c r="V54" s="601" t="s">
        <v>374</v>
      </c>
      <c r="W54" s="83"/>
      <c r="X54" s="83"/>
      <c r="Y54" s="41" t="s">
        <v>230</v>
      </c>
      <c r="Z54" s="259">
        <f t="shared" si="3"/>
        <v>0</v>
      </c>
      <c r="AA54" s="260">
        <v>43669</v>
      </c>
      <c r="AB54" s="260">
        <v>43669</v>
      </c>
      <c r="AC54" s="260"/>
      <c r="AD54" s="260"/>
      <c r="AE54" s="258"/>
      <c r="AF54" s="258"/>
      <c r="AG54" s="258"/>
      <c r="AH54" s="258"/>
      <c r="AI54" s="258"/>
      <c r="AJ54" s="258"/>
    </row>
    <row r="55" spans="1:36" customFormat="1" ht="14.4" customHeight="1" x14ac:dyDescent="0.3">
      <c r="A55" s="110" t="s">
        <v>144</v>
      </c>
      <c r="B55" s="99" t="s">
        <v>189</v>
      </c>
      <c r="C55" s="100"/>
      <c r="D55" s="117"/>
      <c r="E55" s="117"/>
      <c r="F55" s="1005" t="s">
        <v>77</v>
      </c>
      <c r="G55" s="24"/>
      <c r="H55" s="109">
        <f>IF(C55&lt;&gt;"",'CBL Score Standard'!$D111,IF(D55&lt;&gt;"",SUM('CBL Score Standard'!$D111:$E111),IF(E55&lt;&gt;"",SUM('CBL Score Standard'!$D111:$F111),IF(F55&lt;&gt;"",SUM('CBL Score Standard'!$D111:$G111),IF(G55&lt;&gt;"",SUM('CBL Score Standard'!$D111:$H111,0))))))</f>
        <v>5.9371833839918939E-2</v>
      </c>
      <c r="K55" s="339"/>
      <c r="L55" s="339"/>
      <c r="M55" s="104" t="s">
        <v>7</v>
      </c>
      <c r="N55" s="36" t="s">
        <v>54</v>
      </c>
      <c r="O55" s="89" t="s">
        <v>231</v>
      </c>
      <c r="P55" s="153">
        <v>43610</v>
      </c>
      <c r="Q55" s="152" t="s">
        <v>164</v>
      </c>
      <c r="R55" s="79" t="s">
        <v>165</v>
      </c>
      <c r="S55" s="166" t="s">
        <v>280</v>
      </c>
      <c r="T55" s="603" t="s">
        <v>72</v>
      </c>
      <c r="U55" s="601"/>
      <c r="V55" s="997" t="s">
        <v>374</v>
      </c>
      <c r="W55" s="83"/>
      <c r="X55" s="83"/>
      <c r="Y55" s="49" t="s">
        <v>232</v>
      </c>
      <c r="Z55" s="259">
        <f t="shared" si="3"/>
        <v>0</v>
      </c>
      <c r="AA55" s="260"/>
      <c r="AB55" s="260"/>
      <c r="AC55" s="260"/>
      <c r="AD55" s="260"/>
      <c r="AE55" s="258"/>
      <c r="AF55" s="258"/>
      <c r="AG55" s="258"/>
      <c r="AH55" s="258"/>
      <c r="AI55" s="258"/>
      <c r="AJ55" s="258"/>
    </row>
    <row r="56" spans="1:36" customFormat="1" ht="14.4" customHeight="1" x14ac:dyDescent="0.3">
      <c r="A56" s="110" t="s">
        <v>144</v>
      </c>
      <c r="B56" s="99" t="s">
        <v>190</v>
      </c>
      <c r="C56" s="100"/>
      <c r="D56" s="117"/>
      <c r="E56" s="132"/>
      <c r="F56" s="1005" t="s">
        <v>77</v>
      </c>
      <c r="G56" s="24"/>
      <c r="H56" s="109">
        <f>IF(C56&lt;&gt;"",'CBL Score Standard'!$D112,IF(D56&lt;&gt;"",SUM('CBL Score Standard'!$D112:$E112),IF(E56&lt;&gt;"",SUM('CBL Score Standard'!$D112:$F112),IF(F56&lt;&gt;"",SUM('CBL Score Standard'!$D112:$G112),IF(G56&lt;&gt;"",SUM('CBL Score Standard'!$D112:$H112,0))))))</f>
        <v>5.9371833839918939E-2</v>
      </c>
      <c r="K56" s="3"/>
      <c r="L56" s="3"/>
      <c r="M56" s="3"/>
      <c r="N56" s="92"/>
      <c r="O56" s="3"/>
      <c r="P56" s="3"/>
      <c r="Q56" s="3"/>
      <c r="R56" s="3"/>
      <c r="S56" s="78"/>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1005" t="s">
        <v>77</v>
      </c>
      <c r="F57" s="1002"/>
      <c r="G57" s="24"/>
      <c r="H57" s="10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005" t="s">
        <v>77</v>
      </c>
      <c r="F58" s="1002"/>
      <c r="G58" s="24"/>
      <c r="H58" s="10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005" t="s">
        <v>77</v>
      </c>
      <c r="F59" s="1002"/>
      <c r="G59" s="24"/>
      <c r="H59" s="109">
        <f>IF(C59&lt;&gt;"",'CBL Score Standard'!$D115,IF(D59&lt;&gt;"",SUM('CBL Score Standard'!$D115:$E115),IF(E59&lt;&gt;"",SUM('CBL Score Standard'!$D115:$F115),IF(F59&lt;&gt;"",SUM('CBL Score Standard'!$D115:$G115),IF(G59&lt;&gt;"",SUM('CBL Score Standard'!$D115:$H115,0))))))</f>
        <v>1.4285714285714285E-2</v>
      </c>
      <c r="K59" s="1197"/>
      <c r="L59" s="1197"/>
      <c r="M59" s="1183"/>
      <c r="N59" s="1185"/>
      <c r="O59" s="1185"/>
      <c r="P59" s="148" t="s">
        <v>141</v>
      </c>
      <c r="Q59" s="144"/>
      <c r="R59" s="144"/>
      <c r="S59" s="1210"/>
      <c r="T59" s="1191"/>
      <c r="U59" s="1191"/>
      <c r="V59" s="119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76" t="s">
        <v>280</v>
      </c>
      <c r="T60" s="83"/>
      <c r="U60" s="83"/>
      <c r="V60" s="83"/>
      <c r="W60" s="83"/>
      <c r="X60" s="83"/>
      <c r="Y60" s="55"/>
      <c r="Z60" s="259">
        <f t="shared" ref="Z60:Z67" si="4">DATEDIF(AA60,AB60,"m")/12+DATEDIF(AC60,AD60,"m")/12+DATEDIF(AE60,AF60,"m")/12+DATEDIF(AG60,AH60,"m")/12+DATEDIF(AI60,AJ60,"m")/12</f>
        <v>0</v>
      </c>
      <c r="AA60" s="260"/>
      <c r="AB60" s="260"/>
      <c r="AC60" s="260"/>
      <c r="AD60" s="260"/>
      <c r="AE60" s="258"/>
      <c r="AF60" s="258"/>
      <c r="AG60" s="258"/>
      <c r="AH60" s="258"/>
      <c r="AI60" s="258"/>
      <c r="AJ60" s="258"/>
    </row>
    <row r="61" spans="1:36" ht="13.8" customHeight="1"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76" t="s">
        <v>280</v>
      </c>
      <c r="T61" s="83"/>
      <c r="U61" s="83"/>
      <c r="V61" s="83" t="str">
        <f t="shared" ref="V61:V67" si="5">IF(AND(W61="Y",X61="Y"),"Passed",IF(T61="M","Passed", ""))</f>
        <v/>
      </c>
      <c r="W61" s="83"/>
      <c r="X61" s="83"/>
      <c r="Y61" s="55"/>
      <c r="Z61" s="259">
        <f t="shared" si="4"/>
        <v>0</v>
      </c>
      <c r="AA61" s="260"/>
      <c r="AB61" s="260"/>
      <c r="AC61" s="260"/>
      <c r="AD61" s="260"/>
      <c r="AE61" s="258"/>
      <c r="AF61" s="258"/>
      <c r="AG61" s="258"/>
      <c r="AH61" s="258"/>
      <c r="AI61" s="258"/>
      <c r="AJ61" s="258"/>
    </row>
    <row r="62" spans="1:36" x14ac:dyDescent="0.3">
      <c r="A62" s="110" t="s">
        <v>56</v>
      </c>
      <c r="B62" s="99" t="s">
        <v>67</v>
      </c>
      <c r="C62" s="100"/>
      <c r="D62" s="100"/>
      <c r="E62" s="1005" t="s">
        <v>77</v>
      </c>
      <c r="F62" s="1002"/>
      <c r="G62" s="24"/>
      <c r="H62" s="109">
        <f>IF(C62&lt;&gt;"",'CBL Score Standard'!$D118,IF(D62&lt;&gt;"",SUM('CBL Score Standard'!$D118:$E118),IF(E62&lt;&gt;"",SUM('CBL Score Standard'!$D118:$F118),IF(F62&lt;&gt;"",SUM('CBL Score Standard'!$D118:$G118),IF(G62&lt;&gt;"",SUM('CBL Score Standard'!$D118:$H118,0))))))</f>
        <v>2.8571428571428571E-2</v>
      </c>
      <c r="K62" s="1207"/>
      <c r="L62" s="1207"/>
      <c r="M62" s="104" t="s">
        <v>8</v>
      </c>
      <c r="N62" s="36" t="s">
        <v>56</v>
      </c>
      <c r="O62" s="38" t="s">
        <v>237</v>
      </c>
      <c r="P62" s="58"/>
      <c r="Q62" s="56"/>
      <c r="R62" s="59"/>
      <c r="S62" s="76" t="s">
        <v>280</v>
      </c>
      <c r="T62" s="83"/>
      <c r="U62" s="83"/>
      <c r="V62" s="83" t="str">
        <f t="shared" si="5"/>
        <v/>
      </c>
      <c r="W62" s="83"/>
      <c r="X62" s="83"/>
      <c r="Y62" s="55"/>
      <c r="Z62" s="259">
        <f t="shared" si="4"/>
        <v>0</v>
      </c>
      <c r="AA62" s="260"/>
      <c r="AB62" s="260"/>
      <c r="AC62" s="260"/>
      <c r="AD62" s="260"/>
      <c r="AE62" s="258"/>
      <c r="AF62" s="258"/>
      <c r="AG62" s="258"/>
      <c r="AH62" s="258"/>
      <c r="AI62" s="258"/>
      <c r="AJ62" s="258"/>
    </row>
    <row r="63" spans="1:36" ht="14.4" customHeight="1" thickBot="1" x14ac:dyDescent="0.35">
      <c r="A63" s="111" t="s">
        <v>55</v>
      </c>
      <c r="B63" s="99" t="s">
        <v>1</v>
      </c>
      <c r="C63" s="100"/>
      <c r="D63" s="100"/>
      <c r="E63" s="1005" t="s">
        <v>77</v>
      </c>
      <c r="F63" s="1002"/>
      <c r="G63" s="24"/>
      <c r="H63" s="109">
        <f>IF(C63&lt;&gt;"",'CBL Score Standard'!$D119,IF(D63&lt;&gt;"",SUM('CBL Score Standard'!$D119:$E119),IF(E63&lt;&gt;"",SUM('CBL Score Standard'!$D119:$F119),IF(F63&lt;&gt;"",SUM('CBL Score Standard'!$D119:$G119),IF(G63&lt;&gt;"",SUM('CBL Score Standard'!$D119:$H119,0))))))</f>
        <v>2.8571428571428571E-2</v>
      </c>
      <c r="K63" s="1207"/>
      <c r="L63" s="1207"/>
      <c r="M63" s="104" t="s">
        <v>8</v>
      </c>
      <c r="N63" s="36" t="s">
        <v>55</v>
      </c>
      <c r="O63" s="38" t="s">
        <v>238</v>
      </c>
      <c r="P63" s="58"/>
      <c r="Q63" s="56"/>
      <c r="R63" s="59"/>
      <c r="S63" s="76" t="s">
        <v>280</v>
      </c>
      <c r="T63" s="83"/>
      <c r="U63" s="83"/>
      <c r="V63" s="83" t="str">
        <f t="shared" si="5"/>
        <v/>
      </c>
      <c r="W63" s="83"/>
      <c r="X63" s="83"/>
      <c r="Y63" s="55"/>
      <c r="Z63" s="259">
        <f t="shared" si="4"/>
        <v>0</v>
      </c>
      <c r="AA63" s="260"/>
      <c r="AB63" s="260"/>
      <c r="AC63" s="260"/>
      <c r="AD63" s="260"/>
      <c r="AE63" s="258"/>
      <c r="AF63" s="258"/>
      <c r="AG63" s="258"/>
      <c r="AH63" s="258"/>
      <c r="AI63" s="258"/>
      <c r="AJ63" s="258"/>
    </row>
    <row r="64" spans="1:36" ht="14.4" customHeight="1" thickBot="1" x14ac:dyDescent="0.35">
      <c r="A64" s="1175" t="s">
        <v>79</v>
      </c>
      <c r="B64" s="1176"/>
      <c r="C64" s="1177"/>
      <c r="D64" s="1177"/>
      <c r="E64" s="1177"/>
      <c r="F64" s="1177"/>
      <c r="G64" s="1177"/>
      <c r="H64" s="9">
        <f>SUM(H8:H63)</f>
        <v>3.3617021276595747</v>
      </c>
      <c r="K64" s="1207"/>
      <c r="L64" s="1207"/>
      <c r="M64" s="104" t="s">
        <v>8</v>
      </c>
      <c r="N64" s="57" t="s">
        <v>53</v>
      </c>
      <c r="O64" s="38" t="s">
        <v>239</v>
      </c>
      <c r="P64" s="58"/>
      <c r="Q64" s="56"/>
      <c r="R64" s="59"/>
      <c r="S64" s="76" t="s">
        <v>280</v>
      </c>
      <c r="T64" s="83"/>
      <c r="U64" s="83"/>
      <c r="V64" s="83" t="str">
        <f t="shared" si="5"/>
        <v/>
      </c>
      <c r="W64" s="83"/>
      <c r="X64" s="83"/>
      <c r="Y64" s="55"/>
      <c r="Z64" s="259">
        <f t="shared" si="4"/>
        <v>0</v>
      </c>
      <c r="AA64" s="260"/>
      <c r="AB64" s="260"/>
      <c r="AC64" s="260"/>
      <c r="AD64" s="260"/>
      <c r="AE64" s="258"/>
      <c r="AF64" s="258"/>
      <c r="AG64" s="258"/>
      <c r="AH64" s="258"/>
      <c r="AI64" s="258"/>
      <c r="AJ64" s="258"/>
    </row>
    <row r="65" spans="1:36" ht="14.4" customHeight="1" thickBot="1" x14ac:dyDescent="0.35">
      <c r="A65" s="112" t="s">
        <v>83</v>
      </c>
      <c r="B65" s="113"/>
      <c r="C65" s="134">
        <v>1</v>
      </c>
      <c r="D65" s="134">
        <v>1</v>
      </c>
      <c r="E65" s="134">
        <v>1</v>
      </c>
      <c r="F65" s="134">
        <v>0.65957446808510634</v>
      </c>
      <c r="G65" s="134">
        <v>0</v>
      </c>
      <c r="H65" s="114">
        <v>1</v>
      </c>
      <c r="K65" s="1207"/>
      <c r="L65" s="1207"/>
      <c r="M65" s="104" t="s">
        <v>8</v>
      </c>
      <c r="N65" s="57" t="s">
        <v>59</v>
      </c>
      <c r="O65" s="38" t="s">
        <v>240</v>
      </c>
      <c r="P65" s="58"/>
      <c r="Q65" s="56"/>
      <c r="R65" s="59"/>
      <c r="S65" s="76" t="s">
        <v>280</v>
      </c>
      <c r="T65" s="83"/>
      <c r="U65" s="83"/>
      <c r="V65" s="83" t="str">
        <f t="shared" si="5"/>
        <v/>
      </c>
      <c r="W65" s="83"/>
      <c r="X65" s="83"/>
      <c r="Y65" s="55"/>
      <c r="Z65" s="259">
        <f t="shared" si="4"/>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3</v>
      </c>
      <c r="K66" s="1207"/>
      <c r="L66" s="1207"/>
      <c r="M66" s="104" t="s">
        <v>8</v>
      </c>
      <c r="N66" s="57" t="s">
        <v>55</v>
      </c>
      <c r="O66" s="38" t="s">
        <v>515</v>
      </c>
      <c r="P66" s="58"/>
      <c r="Q66" s="56"/>
      <c r="R66" s="59"/>
      <c r="S66" s="76" t="s">
        <v>280</v>
      </c>
      <c r="T66" s="83"/>
      <c r="U66" s="1134">
        <v>44042.458333333336</v>
      </c>
      <c r="V66" s="83" t="s">
        <v>374</v>
      </c>
      <c r="W66" s="83"/>
      <c r="X66" s="83"/>
      <c r="Y66" s="55"/>
      <c r="Z66" s="259">
        <f t="shared" si="4"/>
        <v>0</v>
      </c>
      <c r="AA66" s="260"/>
      <c r="AB66" s="260"/>
      <c r="AC66" s="260"/>
      <c r="AD66" s="260"/>
      <c r="AE66" s="258"/>
      <c r="AF66" s="258"/>
      <c r="AG66" s="258"/>
      <c r="AH66" s="258"/>
      <c r="AI66" s="258"/>
      <c r="AJ66" s="258"/>
    </row>
    <row r="67" spans="1:36" ht="13.8" customHeight="1" x14ac:dyDescent="0.3">
      <c r="C67" s="135"/>
      <c r="D67" s="135"/>
      <c r="E67" s="135"/>
      <c r="F67" s="135"/>
      <c r="G67" s="135"/>
      <c r="K67" s="1208"/>
      <c r="L67" s="1208"/>
      <c r="M67" s="104" t="s">
        <v>8</v>
      </c>
      <c r="N67" s="57" t="s">
        <v>149</v>
      </c>
      <c r="O67" s="38" t="s">
        <v>370</v>
      </c>
      <c r="P67" s="154" t="s">
        <v>145</v>
      </c>
      <c r="Q67" s="152" t="s">
        <v>217</v>
      </c>
      <c r="R67" s="79" t="s">
        <v>241</v>
      </c>
      <c r="S67" s="76" t="s">
        <v>280</v>
      </c>
      <c r="T67" s="83"/>
      <c r="U67" s="83"/>
      <c r="V67" s="83" t="str">
        <f t="shared" si="5"/>
        <v/>
      </c>
      <c r="W67" s="83"/>
      <c r="X67" s="83"/>
      <c r="Y67" s="46" t="s">
        <v>242</v>
      </c>
      <c r="Z67" s="259">
        <f t="shared" si="4"/>
        <v>0</v>
      </c>
      <c r="AA67" s="260"/>
      <c r="AB67" s="260"/>
      <c r="AC67" s="260"/>
      <c r="AD67" s="260"/>
      <c r="AE67" s="258"/>
      <c r="AF67" s="258"/>
      <c r="AG67" s="258"/>
      <c r="AH67" s="258"/>
      <c r="AI67" s="258"/>
      <c r="AJ67" s="258"/>
    </row>
    <row r="68" spans="1:36" ht="13.8" customHeight="1" x14ac:dyDescent="0.3">
      <c r="C68" s="135"/>
      <c r="D68" s="135"/>
      <c r="E68" s="135"/>
      <c r="F68" s="135"/>
      <c r="G68" s="135"/>
      <c r="K68" s="3"/>
      <c r="L68" s="3"/>
      <c r="M68" s="3"/>
      <c r="N68" s="92"/>
      <c r="O68" s="3"/>
      <c r="P68" s="3"/>
      <c r="Q68" s="3"/>
      <c r="R68" s="3"/>
      <c r="S68" s="78"/>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19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76"/>
      <c r="T72" s="83"/>
      <c r="U72" s="83"/>
      <c r="V72" s="83" t="str">
        <f>IF(AND(W72="Y",X72="Y"),"Passed",IF(T72="M","Passed", ""))</f>
        <v/>
      </c>
      <c r="W72" s="83"/>
      <c r="X72" s="83"/>
      <c r="Y72" s="63"/>
      <c r="Z72" s="259">
        <f t="shared" ref="Z72:Z75" si="6">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76"/>
      <c r="T73" s="83"/>
      <c r="U73" s="83"/>
      <c r="V73" s="83" t="str">
        <f>IF(AND(W73="Y",X73="Y"),"Passed",IF(T73="M","Passed", ""))</f>
        <v/>
      </c>
      <c r="W73" s="83"/>
      <c r="X73" s="83"/>
      <c r="Y73" s="63"/>
      <c r="Z73" s="259">
        <f t="shared" si="6"/>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76"/>
      <c r="T74" s="83"/>
      <c r="U74" s="83"/>
      <c r="V74" s="83" t="str">
        <f>IF(AND(W74="Y",X74="Y"),"Passed",IF(T74="M","Passed", ""))</f>
        <v/>
      </c>
      <c r="W74" s="83"/>
      <c r="X74" s="83"/>
      <c r="Y74" s="63"/>
      <c r="Z74" s="259">
        <f t="shared" si="6"/>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76"/>
      <c r="T75" s="83"/>
      <c r="U75" s="83"/>
      <c r="V75" s="83" t="str">
        <f>IF(AND(W75="Y",X75="Y"),"Passed",IF(T75="M","Passed", ""))</f>
        <v/>
      </c>
      <c r="W75" s="83"/>
      <c r="X75" s="83"/>
      <c r="Y75" s="63"/>
      <c r="Z75" s="259">
        <f t="shared" si="6"/>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78"/>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78"/>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78"/>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78"/>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4:AA70"/>
  <customSheetViews>
    <customSheetView guid="{3F51B73C-8999-4BDD-B7BB-CFA8C5D5F118}" showGridLines="0" showAutoFilter="1" hiddenColumns="1" topLeftCell="C1">
      <selection activeCell="K1" sqref="K1:AN1048576"/>
      <pageMargins left="0.7" right="0.7" top="0.75" bottom="0.75" header="0.3" footer="0.3"/>
      <pageSetup orientation="portrait" r:id="rId1"/>
      <autoFilter ref="A4:AA70"/>
    </customSheetView>
    <customSheetView guid="{61959E49-C4BC-41CB-B0BE-7EDA73DE356A}" showGridLines="0" showAutoFilter="1" topLeftCell="E31">
      <selection activeCell="U54" sqref="U54"/>
      <pageMargins left="0.7" right="0.7" top="0.75" bottom="0.75" header="0.3" footer="0.3"/>
      <pageSetup orientation="portrait" r:id="rId2"/>
      <autoFilter ref="A4:AB70"/>
    </customSheetView>
    <customSheetView guid="{9F775BAE-2403-40FE-95E3-B0411D9A7170}" showGridLines="0" showAutoFilter="1" topLeftCell="A64">
      <selection activeCell="C8" sqref="C8:G67"/>
      <pageMargins left="0.7" right="0.7" top="0.75" bottom="0.75" header="0.3" footer="0.3"/>
      <pageSetup orientation="portrait" r:id="rId3"/>
      <autoFilter ref="A4:AB70"/>
    </customSheetView>
    <customSheetView guid="{B9E7682A-072E-4CF9-AE10-B3ED27CB27F8}" showGridLines="0" showAutoFilter="1" topLeftCell="G1">
      <selection activeCell="U15" sqref="U15:V15"/>
      <pageMargins left="0.7" right="0.7" top="0.75" bottom="0.75" header="0.3" footer="0.3"/>
      <pageSetup orientation="portrait" r:id="rId4"/>
      <autoFilter ref="A4:AB70"/>
    </customSheetView>
    <customSheetView guid="{040B64FF-F135-4C7F-9498-A8399C10673D}" showGridLines="0" showAutoFilter="1" hiddenColumns="1" topLeftCell="C1">
      <selection activeCell="K1" sqref="K1:AN1048576"/>
      <pageMargins left="0.7" right="0.7" top="0.75" bottom="0.75" header="0.3" footer="0.3"/>
      <pageSetup orientation="portrait" r:id="rId5"/>
      <autoFilter ref="A4:AA70"/>
    </customSheetView>
    <customSheetView guid="{6D9FC8F7-6352-4BF1-890A-27BF36FADC03}" showGridLines="0" showAutoFilter="1" hiddenColumns="1" topLeftCell="C1">
      <selection activeCell="K1" sqref="K1:AN1048576"/>
      <pageMargins left="0.7" right="0.7" top="0.75" bottom="0.75" header="0.3" footer="0.3"/>
      <pageSetup orientation="portrait" r:id="rId6"/>
      <autoFilter ref="A4:AA70"/>
    </customSheetView>
  </customSheetViews>
  <mergeCells count="91">
    <mergeCell ref="AE70:AF70"/>
    <mergeCell ref="AG70:AH70"/>
    <mergeCell ref="A1:H1"/>
    <mergeCell ref="Y4:Y5"/>
    <mergeCell ref="K16:Y16"/>
    <mergeCell ref="K17:K18"/>
    <mergeCell ref="L17:L18"/>
    <mergeCell ref="M17:M18"/>
    <mergeCell ref="K60:K67"/>
    <mergeCell ref="L60:L67"/>
    <mergeCell ref="A64:G64"/>
    <mergeCell ref="A66:G66"/>
    <mergeCell ref="T17:T18"/>
    <mergeCell ref="U17:U18"/>
    <mergeCell ref="K1:Y1"/>
    <mergeCell ref="K2:K3"/>
    <mergeCell ref="L2:L3"/>
    <mergeCell ref="M2:M3"/>
    <mergeCell ref="N2:N3"/>
    <mergeCell ref="O2:O3"/>
    <mergeCell ref="S2:S3"/>
    <mergeCell ref="T38:T39"/>
    <mergeCell ref="U38:U39"/>
    <mergeCell ref="V38:V39"/>
    <mergeCell ref="Y38:Y39"/>
    <mergeCell ref="T2:T3"/>
    <mergeCell ref="U2:U3"/>
    <mergeCell ref="V2:V3"/>
    <mergeCell ref="Y2:Y3"/>
    <mergeCell ref="V17:V18"/>
    <mergeCell ref="Y17:Y18"/>
    <mergeCell ref="L38:L39"/>
    <mergeCell ref="M38:M39"/>
    <mergeCell ref="N38:N39"/>
    <mergeCell ref="O38:O39"/>
    <mergeCell ref="S38:S39"/>
    <mergeCell ref="N17:N18"/>
    <mergeCell ref="O17:O18"/>
    <mergeCell ref="S17:S18"/>
    <mergeCell ref="K57:Y57"/>
    <mergeCell ref="K58:K59"/>
    <mergeCell ref="L58:L59"/>
    <mergeCell ref="M58:M59"/>
    <mergeCell ref="N58:N59"/>
    <mergeCell ref="O58:O59"/>
    <mergeCell ref="S58:S59"/>
    <mergeCell ref="T58:T59"/>
    <mergeCell ref="U58:U59"/>
    <mergeCell ref="V58:V59"/>
    <mergeCell ref="Y58:Y59"/>
    <mergeCell ref="K37:Y37"/>
    <mergeCell ref="K38:K39"/>
    <mergeCell ref="K69:Y69"/>
    <mergeCell ref="K70:K71"/>
    <mergeCell ref="L70:L71"/>
    <mergeCell ref="M70:M71"/>
    <mergeCell ref="N70:N71"/>
    <mergeCell ref="O70:O71"/>
    <mergeCell ref="S70:S71"/>
    <mergeCell ref="T70:T71"/>
    <mergeCell ref="U70:U71"/>
    <mergeCell ref="V70:V71"/>
    <mergeCell ref="Y70:Y71"/>
    <mergeCell ref="AI2:AJ2"/>
    <mergeCell ref="Z17:Z18"/>
    <mergeCell ref="AA17:AB17"/>
    <mergeCell ref="AC17:AD17"/>
    <mergeCell ref="AE17:AF17"/>
    <mergeCell ref="AG17:AH17"/>
    <mergeCell ref="AI17:AJ17"/>
    <mergeCell ref="Z2:Z3"/>
    <mergeCell ref="AA2:AB2"/>
    <mergeCell ref="AC2:AD2"/>
    <mergeCell ref="AE2:AF2"/>
    <mergeCell ref="AG2:AH2"/>
    <mergeCell ref="AI70:AJ70"/>
    <mergeCell ref="AI38:AJ38"/>
    <mergeCell ref="Z58:Z59"/>
    <mergeCell ref="AA58:AB58"/>
    <mergeCell ref="AC58:AD58"/>
    <mergeCell ref="AE58:AF58"/>
    <mergeCell ref="AG58:AH58"/>
    <mergeCell ref="AI58:AJ58"/>
    <mergeCell ref="Z38:Z39"/>
    <mergeCell ref="AA38:AB38"/>
    <mergeCell ref="AC38:AD38"/>
    <mergeCell ref="AE38:AF38"/>
    <mergeCell ref="AG38:AH38"/>
    <mergeCell ref="Z70:Z71"/>
    <mergeCell ref="AA70:AB70"/>
    <mergeCell ref="AC70:AD70"/>
  </mergeCells>
  <conditionalFormatting sqref="C7:H7">
    <cfRule type="containsText" dxfId="1118" priority="41" operator="containsText" text="N/A">
      <formula>NOT(ISERROR(SEARCH("N/A",C7)))</formula>
    </cfRule>
    <cfRule type="containsText" dxfId="1117" priority="42" operator="containsText" text="Blank">
      <formula>NOT(ISERROR(SEARCH("Blank",C7)))</formula>
    </cfRule>
    <cfRule type="containsText" dxfId="1116" priority="43" operator="containsText" text="M">
      <formula>NOT(ISERROR(SEARCH("M",C7)))</formula>
    </cfRule>
  </conditionalFormatting>
  <conditionalFormatting sqref="E13">
    <cfRule type="containsText" dxfId="1115" priority="9" operator="containsText" text="N/A">
      <formula>NOT(ISERROR(SEARCH("N/A",E13)))</formula>
    </cfRule>
    <cfRule type="containsText" dxfId="1114" priority="10" operator="containsText" text="O">
      <formula>NOT(ISERROR(SEARCH("O",E13)))</formula>
    </cfRule>
    <cfRule type="containsText" dxfId="1113" priority="11" operator="containsText" text="M">
      <formula>NOT(ISERROR(SEARCH("M",E13)))</formula>
    </cfRule>
  </conditionalFormatting>
  <conditionalFormatting sqref="C46:G46">
    <cfRule type="containsText" dxfId="1112" priority="18" operator="containsText" text="O">
      <formula>NOT(ISERROR(SEARCH("O",C46)))</formula>
    </cfRule>
  </conditionalFormatting>
  <conditionalFormatting sqref="C46:G46">
    <cfRule type="containsText" dxfId="1111" priority="15" operator="containsText" text="N/A">
      <formula>NOT(ISERROR(SEARCH("N/A",C46)))</formula>
    </cfRule>
    <cfRule type="containsText" dxfId="1110" priority="16" operator="containsText" text="Blank">
      <formula>NOT(ISERROR(SEARCH("Blank",C46)))</formula>
    </cfRule>
    <cfRule type="containsText" dxfId="1109" priority="17" operator="containsText" text="M">
      <formula>NOT(ISERROR(SEARCH("M",C46)))</formula>
    </cfRule>
  </conditionalFormatting>
  <conditionalFormatting sqref="E12">
    <cfRule type="containsText" dxfId="1108" priority="12" operator="containsText" text="N/A">
      <formula>NOT(ISERROR(SEARCH("N/A",E12)))</formula>
    </cfRule>
    <cfRule type="containsText" dxfId="1107" priority="13" operator="containsText" text="O">
      <formula>NOT(ISERROR(SEARCH("O",E12)))</formula>
    </cfRule>
    <cfRule type="containsText" dxfId="1106" priority="14" operator="containsText" text="M">
      <formula>NOT(ISERROR(SEARCH("M",E12)))</formula>
    </cfRule>
  </conditionalFormatting>
  <conditionalFormatting sqref="Z4 Z51:Z55 Z40:Z43 Z45:Z49 Z19:Z35">
    <cfRule type="cellIs" dxfId="1105" priority="6" operator="greaterThan">
      <formula>0</formula>
    </cfRule>
  </conditionalFormatting>
  <conditionalFormatting sqref="Z5:Z14">
    <cfRule type="cellIs" dxfId="1104" priority="5" operator="greaterThan">
      <formula>0</formula>
    </cfRule>
  </conditionalFormatting>
  <conditionalFormatting sqref="Z60:Z67">
    <cfRule type="cellIs" dxfId="1103" priority="4" operator="greaterThan">
      <formula>0</formula>
    </cfRule>
  </conditionalFormatting>
  <conditionalFormatting sqref="Z72:Z75">
    <cfRule type="cellIs" dxfId="1102" priority="3" operator="greaterThan">
      <formula>0</formula>
    </cfRule>
  </conditionalFormatting>
  <conditionalFormatting sqref="Z50">
    <cfRule type="cellIs" dxfId="1101" priority="2" operator="greaterThan">
      <formula>0</formula>
    </cfRule>
  </conditionalFormatting>
  <conditionalFormatting sqref="Z44">
    <cfRule type="cellIs" dxfId="1100"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V1:V79">
      <formula1>"Passed, Failed, N/A"</formula1>
    </dataValidation>
    <dataValidation type="list" allowBlank="1" showInputMessage="1" showErrorMessage="1" sqref="W1:W79">
      <formula1>"Y, N"</formula1>
    </dataValidation>
  </dataValidations>
  <hyperlinks>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 ref="Y21" r:id="rId23"/>
    <hyperlink ref="Y25" r:id="rId24"/>
  </hyperlinks>
  <pageMargins left="0.7" right="0.7" top="0.75" bottom="0.75" header="0.3" footer="0.3"/>
  <pageSetup orientation="portrait" r:id="rId25"/>
  <drawing r:id="rId26"/>
  <legacyDrawing r:id="rId27"/>
  <controls>
    <mc:AlternateContent xmlns:mc="http://schemas.openxmlformats.org/markup-compatibility/2006">
      <mc:Choice Requires="x14">
        <control shapeId="22537" r:id="rId28" name="CommandButton1">
          <controlPr defaultSize="0" autoLine="0" r:id="rId29">
            <anchor moveWithCells="1">
              <from>
                <xdr:col>8</xdr:col>
                <xdr:colOff>190500</xdr:colOff>
                <xdr:row>70</xdr:row>
                <xdr:rowOff>0</xdr:rowOff>
              </from>
              <to>
                <xdr:col>9</xdr:col>
                <xdr:colOff>480060</xdr:colOff>
                <xdr:row>70</xdr:row>
                <xdr:rowOff>350520</xdr:rowOff>
              </to>
            </anchor>
          </controlPr>
        </control>
      </mc:Choice>
      <mc:Fallback>
        <control shapeId="22537" r:id="rId28" name="CommandButton1"/>
      </mc:Fallback>
    </mc:AlternateContent>
    <mc:AlternateContent xmlns:mc="http://schemas.openxmlformats.org/markup-compatibility/2006">
      <mc:Choice Requires="x14">
        <control shapeId="22538" r:id="rId30" name="CommandButton2">
          <controlPr defaultSize="0" autoLine="0" r:id="rId31">
            <anchor moveWithCells="1">
              <from>
                <xdr:col>8</xdr:col>
                <xdr:colOff>137160</xdr:colOff>
                <xdr:row>70</xdr:row>
                <xdr:rowOff>0</xdr:rowOff>
              </from>
              <to>
                <xdr:col>9</xdr:col>
                <xdr:colOff>457200</xdr:colOff>
                <xdr:row>70</xdr:row>
                <xdr:rowOff>449580</xdr:rowOff>
              </to>
            </anchor>
          </controlPr>
        </control>
      </mc:Choice>
      <mc:Fallback>
        <control shapeId="22538" r:id="rId30" name="CommandButton2"/>
      </mc:Fallback>
    </mc:AlternateContent>
  </controls>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0">
    <tabColor theme="5"/>
  </sheetPr>
  <dimension ref="A1:AN196"/>
  <sheetViews>
    <sheetView showGridLines="0" topLeftCell="A52" zoomScale="98" zoomScaleNormal="98" workbookViewId="0">
      <selection activeCell="H64" sqref="H64"/>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17.5546875" bestFit="1" customWidth="1"/>
    <col min="20" max="20" width="9.33203125" bestFit="1" customWidth="1"/>
    <col min="21" max="21" width="11" bestFit="1" customWidth="1"/>
    <col min="22" max="22" width="10.44140625" bestFit="1" customWidth="1"/>
    <col min="23" max="23" width="12.44140625" customWidth="1"/>
    <col min="24" max="24" width="15.109375" customWidth="1"/>
    <col min="25" max="25" width="36.5546875" bestFit="1" customWidth="1"/>
    <col min="41" max="16384" width="9.109375" style="3"/>
  </cols>
  <sheetData>
    <row r="1" spans="1:36" ht="23.4" x14ac:dyDescent="0.45">
      <c r="A1" s="1188" t="s">
        <v>82</v>
      </c>
      <c r="B1" s="1189"/>
      <c r="C1" s="1189"/>
      <c r="D1" s="1189"/>
      <c r="E1" s="1189"/>
      <c r="F1" s="1189"/>
      <c r="G1" s="1189"/>
      <c r="H1" s="1189"/>
      <c r="K1" s="1193" t="s">
        <v>132</v>
      </c>
      <c r="L1" s="1194"/>
      <c r="M1" s="1194"/>
      <c r="N1" s="1194"/>
      <c r="O1" s="1194"/>
      <c r="P1" s="1194"/>
      <c r="Q1" s="1194"/>
      <c r="R1" s="1194"/>
      <c r="S1" s="1194"/>
      <c r="T1" s="1194"/>
      <c r="U1" s="1194"/>
      <c r="V1" s="1194"/>
      <c r="W1" s="1194"/>
      <c r="X1" s="1194"/>
      <c r="Y1" s="1195"/>
      <c r="Z1" s="263"/>
      <c r="AA1" s="402"/>
      <c r="AB1" s="402"/>
      <c r="AC1" s="402"/>
      <c r="AD1" s="402"/>
      <c r="AE1" s="402"/>
      <c r="AF1" s="402"/>
      <c r="AG1" s="402"/>
      <c r="AH1" s="402"/>
      <c r="AI1" s="402"/>
      <c r="AJ1" s="402"/>
    </row>
    <row r="2" spans="1:36" ht="12.75" customHeight="1" x14ac:dyDescent="0.3">
      <c r="A2" s="98" t="s">
        <v>367</v>
      </c>
      <c r="B2" s="83" t="s">
        <v>281</v>
      </c>
      <c r="C2" s="3"/>
      <c r="D2" s="3"/>
      <c r="E2" s="3"/>
      <c r="F2" s="3"/>
      <c r="G2" s="3"/>
      <c r="H2" s="3"/>
      <c r="K2" s="1209" t="s">
        <v>133</v>
      </c>
      <c r="L2" s="1209" t="s">
        <v>91</v>
      </c>
      <c r="M2" s="1182" t="s">
        <v>75</v>
      </c>
      <c r="N2" s="1190" t="s">
        <v>134</v>
      </c>
      <c r="O2" s="1209" t="s">
        <v>135</v>
      </c>
      <c r="P2" s="415" t="s">
        <v>136</v>
      </c>
      <c r="Q2" s="415" t="s">
        <v>137</v>
      </c>
      <c r="R2" s="415" t="s">
        <v>138</v>
      </c>
      <c r="S2" s="1210" t="s">
        <v>139</v>
      </c>
      <c r="T2" s="1191" t="s">
        <v>344</v>
      </c>
      <c r="U2" s="1191" t="s">
        <v>342</v>
      </c>
      <c r="V2" s="1191" t="s">
        <v>343</v>
      </c>
      <c r="W2" s="404" t="s">
        <v>375</v>
      </c>
      <c r="X2" s="404"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43206</v>
      </c>
      <c r="C3" s="125"/>
      <c r="D3" s="3"/>
      <c r="E3" s="3"/>
      <c r="F3" s="3"/>
      <c r="G3" s="3"/>
      <c r="H3" s="3"/>
      <c r="K3" s="1197"/>
      <c r="L3" s="1197"/>
      <c r="M3" s="1183"/>
      <c r="N3" s="1185"/>
      <c r="O3" s="1197"/>
      <c r="P3" s="148" t="s">
        <v>141</v>
      </c>
      <c r="Q3" s="414"/>
      <c r="R3" s="414"/>
      <c r="S3" s="1210"/>
      <c r="T3" s="1191"/>
      <c r="U3" s="1191"/>
      <c r="V3" s="1191"/>
      <c r="W3" s="404"/>
      <c r="X3" s="404"/>
      <c r="Y3" s="1197"/>
      <c r="Z3" s="1187"/>
      <c r="AA3" s="400" t="s">
        <v>672</v>
      </c>
      <c r="AB3" s="400" t="s">
        <v>673</v>
      </c>
      <c r="AC3" s="400" t="s">
        <v>672</v>
      </c>
      <c r="AD3" s="400" t="s">
        <v>673</v>
      </c>
      <c r="AE3" s="400" t="s">
        <v>672</v>
      </c>
      <c r="AF3" s="400" t="s">
        <v>673</v>
      </c>
      <c r="AG3" s="400" t="s">
        <v>672</v>
      </c>
      <c r="AH3" s="400" t="s">
        <v>673</v>
      </c>
      <c r="AI3" s="400" t="s">
        <v>672</v>
      </c>
      <c r="AJ3" s="400" t="s">
        <v>673</v>
      </c>
    </row>
    <row r="4" spans="1:36" ht="12.75" customHeight="1" x14ac:dyDescent="0.3">
      <c r="A4" s="98" t="s">
        <v>368</v>
      </c>
      <c r="B4" s="124">
        <f ca="1">DATEDIF(B3,TODAY(),"D")/365</f>
        <v>2.56986301369863</v>
      </c>
      <c r="C4" s="3"/>
      <c r="D4" s="3"/>
      <c r="E4" s="3"/>
      <c r="F4" s="3"/>
      <c r="G4" s="3"/>
      <c r="H4" s="3"/>
      <c r="K4" s="406" t="s">
        <v>142</v>
      </c>
      <c r="L4" s="406" t="s">
        <v>143</v>
      </c>
      <c r="M4" s="104" t="s">
        <v>5</v>
      </c>
      <c r="N4" s="93" t="s">
        <v>144</v>
      </c>
      <c r="O4" s="88" t="s">
        <v>372</v>
      </c>
      <c r="P4" s="149" t="s">
        <v>145</v>
      </c>
      <c r="Q4" s="149" t="s">
        <v>146</v>
      </c>
      <c r="R4" s="146" t="s">
        <v>147</v>
      </c>
      <c r="S4" s="76" t="s">
        <v>281</v>
      </c>
      <c r="T4" s="83"/>
      <c r="U4" s="83"/>
      <c r="V4" s="83" t="str">
        <f t="shared" ref="V4:V12" si="0">IF(AND(W4="Y",X4="Y"),"Passed",IF(T4="M","Passed", ""))</f>
        <v>Passed</v>
      </c>
      <c r="W4" s="83" t="s">
        <v>377</v>
      </c>
      <c r="X4" s="83" t="s">
        <v>377</v>
      </c>
      <c r="Y4" s="1227" t="s">
        <v>148</v>
      </c>
      <c r="Z4" s="259">
        <f t="shared" ref="Z4:Z14" ca="1" si="1">DATEDIF(AA4,AB4,"m")/12+DATEDIF(AC4,AD4,"m")/12+DATEDIF(AE4,AF4,"m")/12+DATEDIF(AG4,AH4,"m")/12+DATEDIF(AI4,AJ4,"m")/12</f>
        <v>2.25</v>
      </c>
      <c r="AA4" s="260">
        <v>43294</v>
      </c>
      <c r="AB4" s="260">
        <f t="shared" ref="AB4:AB11" ca="1" si="2">TODAY()</f>
        <v>44144</v>
      </c>
      <c r="AC4" s="260"/>
      <c r="AD4" s="260"/>
      <c r="AE4" s="258"/>
      <c r="AF4" s="258"/>
      <c r="AG4" s="258"/>
      <c r="AH4" s="258"/>
      <c r="AI4" s="258"/>
      <c r="AJ4" s="258"/>
    </row>
    <row r="5" spans="1:36" ht="12.75" customHeight="1" x14ac:dyDescent="0.3">
      <c r="A5" s="98" t="s">
        <v>387</v>
      </c>
      <c r="B5" s="124">
        <v>1.6666666666666665</v>
      </c>
      <c r="C5" s="126"/>
      <c r="D5" s="3"/>
      <c r="E5" s="3"/>
      <c r="F5" s="3"/>
      <c r="G5" s="3"/>
      <c r="H5" s="3"/>
      <c r="K5" s="407"/>
      <c r="L5" s="407"/>
      <c r="M5" s="104" t="s">
        <v>5</v>
      </c>
      <c r="N5" s="93" t="s">
        <v>144</v>
      </c>
      <c r="O5" s="88" t="s">
        <v>373</v>
      </c>
      <c r="P5" s="150"/>
      <c r="Q5" s="151" t="s">
        <v>150</v>
      </c>
      <c r="R5" s="147" t="s">
        <v>151</v>
      </c>
      <c r="S5" s="76" t="s">
        <v>281</v>
      </c>
      <c r="T5" s="83"/>
      <c r="U5" s="83"/>
      <c r="V5" s="83" t="str">
        <f t="shared" si="0"/>
        <v>Passed</v>
      </c>
      <c r="W5" s="83" t="s">
        <v>377</v>
      </c>
      <c r="X5" s="83" t="s">
        <v>377</v>
      </c>
      <c r="Y5" s="1228"/>
      <c r="Z5" s="259">
        <f t="shared" ca="1" si="1"/>
        <v>2.25</v>
      </c>
      <c r="AA5" s="260">
        <v>43294</v>
      </c>
      <c r="AB5" s="260">
        <f t="shared" ca="1" si="2"/>
        <v>44144</v>
      </c>
      <c r="AC5" s="260"/>
      <c r="AD5" s="260"/>
      <c r="AE5" s="258"/>
      <c r="AF5" s="258"/>
      <c r="AG5" s="258"/>
      <c r="AH5" s="258"/>
      <c r="AI5" s="258"/>
      <c r="AJ5" s="258"/>
    </row>
    <row r="6" spans="1:36" ht="15" thickBot="1" x14ac:dyDescent="0.35">
      <c r="A6" s="98" t="s">
        <v>388</v>
      </c>
      <c r="B6" s="124">
        <f ca="1">B4+B5</f>
        <v>4.2365296803652965</v>
      </c>
      <c r="C6" s="126"/>
      <c r="K6" s="407"/>
      <c r="L6" s="407"/>
      <c r="M6" s="104" t="s">
        <v>5</v>
      </c>
      <c r="N6" s="38" t="s">
        <v>149</v>
      </c>
      <c r="O6" s="65" t="s">
        <v>149</v>
      </c>
      <c r="P6" s="150"/>
      <c r="Q6" s="152" t="s">
        <v>150</v>
      </c>
      <c r="R6" s="79" t="s">
        <v>151</v>
      </c>
      <c r="S6" s="166" t="s">
        <v>281</v>
      </c>
      <c r="T6" s="157" t="s">
        <v>72</v>
      </c>
      <c r="U6" s="83"/>
      <c r="V6" s="83" t="str">
        <f t="shared" si="0"/>
        <v>Passed</v>
      </c>
      <c r="W6" s="83" t="s">
        <v>377</v>
      </c>
      <c r="X6" s="83" t="s">
        <v>377</v>
      </c>
      <c r="Y6" s="82" t="s">
        <v>152</v>
      </c>
      <c r="Z6" s="259">
        <f t="shared" ca="1" si="1"/>
        <v>1</v>
      </c>
      <c r="AA6" s="260">
        <v>43776</v>
      </c>
      <c r="AB6" s="260">
        <f t="shared" ca="1" si="2"/>
        <v>44144</v>
      </c>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407"/>
      <c r="L7" s="407"/>
      <c r="M7" s="104" t="s">
        <v>5</v>
      </c>
      <c r="N7" s="127" t="s">
        <v>144</v>
      </c>
      <c r="O7" s="64" t="s">
        <v>452</v>
      </c>
      <c r="P7" s="150"/>
      <c r="Q7" s="149" t="s">
        <v>247</v>
      </c>
      <c r="R7" s="146" t="s">
        <v>154</v>
      </c>
      <c r="S7" s="76" t="s">
        <v>281</v>
      </c>
      <c r="T7" s="83"/>
      <c r="U7" s="83"/>
      <c r="V7" s="83" t="str">
        <f t="shared" si="0"/>
        <v>Passed</v>
      </c>
      <c r="W7" s="83" t="s">
        <v>377</v>
      </c>
      <c r="X7" s="83" t="s">
        <v>377</v>
      </c>
      <c r="Y7" s="416" t="s">
        <v>248</v>
      </c>
      <c r="Z7" s="259">
        <f t="shared" ca="1" si="1"/>
        <v>2.5</v>
      </c>
      <c r="AA7" s="260">
        <v>43208</v>
      </c>
      <c r="AB7" s="260">
        <f t="shared" ca="1" si="2"/>
        <v>44144</v>
      </c>
      <c r="AC7" s="260"/>
      <c r="AD7" s="260"/>
      <c r="AE7" s="258"/>
      <c r="AF7" s="258"/>
      <c r="AG7" s="258"/>
      <c r="AH7" s="258"/>
      <c r="AI7" s="258"/>
      <c r="AJ7" s="258"/>
    </row>
    <row r="8" spans="1:36" x14ac:dyDescent="0.3">
      <c r="A8" s="107" t="s">
        <v>56</v>
      </c>
      <c r="B8" s="108" t="s">
        <v>182</v>
      </c>
      <c r="C8" s="1003"/>
      <c r="D8" s="1002"/>
      <c r="E8" s="1002" t="s">
        <v>77</v>
      </c>
      <c r="F8" s="1002"/>
      <c r="G8" s="1002"/>
      <c r="H8" s="109">
        <f>IF(C8&lt;&gt;"",'[1]CBL Score Standard'!$D64,IF(D8&lt;&gt;"",SUM('[1]CBL Score Standard'!$D64:$E64),IF(E8&lt;&gt;"",SUM('[1]CBL Score Standard'!$D64:$F64),IF(F8&lt;&gt;"",SUM('[1]CBL Score Standard'!$D64:$G64),IF(G8&lt;&gt;"",SUM('[1]CBL Score Standard'!$D64:$H64,0))))))</f>
        <v>7.468064199148379E-2</v>
      </c>
      <c r="K8" s="407"/>
      <c r="L8" s="407"/>
      <c r="M8" s="104" t="s">
        <v>5</v>
      </c>
      <c r="N8" s="127" t="s">
        <v>144</v>
      </c>
      <c r="O8" s="43" t="s">
        <v>517</v>
      </c>
      <c r="P8" s="150"/>
      <c r="Q8" s="152" t="s">
        <v>153</v>
      </c>
      <c r="R8" s="79" t="s">
        <v>156</v>
      </c>
      <c r="S8" s="76" t="s">
        <v>281</v>
      </c>
      <c r="T8" s="83"/>
      <c r="U8" s="83"/>
      <c r="V8" s="83" t="str">
        <f t="shared" si="0"/>
        <v>Passed</v>
      </c>
      <c r="W8" s="83" t="s">
        <v>377</v>
      </c>
      <c r="X8" s="83" t="s">
        <v>377</v>
      </c>
      <c r="Y8" s="44" t="s">
        <v>157</v>
      </c>
      <c r="Z8" s="259">
        <f t="shared" ca="1" si="1"/>
        <v>2.25</v>
      </c>
      <c r="AA8" s="260">
        <v>43297</v>
      </c>
      <c r="AB8" s="260">
        <f t="shared" ca="1" si="2"/>
        <v>44144</v>
      </c>
      <c r="AC8" s="260"/>
      <c r="AD8" s="260"/>
      <c r="AE8" s="258"/>
      <c r="AF8" s="258"/>
      <c r="AG8" s="258"/>
      <c r="AH8" s="258"/>
      <c r="AI8" s="258"/>
      <c r="AJ8" s="258"/>
    </row>
    <row r="9" spans="1:36" x14ac:dyDescent="0.3">
      <c r="A9" s="110" t="s">
        <v>56</v>
      </c>
      <c r="B9" s="99" t="s">
        <v>427</v>
      </c>
      <c r="C9" s="1003"/>
      <c r="D9" s="1002" t="s">
        <v>77</v>
      </c>
      <c r="E9" s="1002"/>
      <c r="F9" s="1002"/>
      <c r="G9" s="1002"/>
      <c r="H9" s="109">
        <f>IF(C9&lt;&gt;"",'[1]CBL Score Standard'!$D65,IF(D9&lt;&gt;"",SUM('[1]CBL Score Standard'!$D65:$E65),IF(E9&lt;&gt;"",SUM('[1]CBL Score Standard'!$D65:$F65),IF(F9&lt;&gt;"",SUM('[1]CBL Score Standard'!$D65:$G65),IF(G9&lt;&gt;"",SUM('[1]CBL Score Standard'!$D65:$H65,0))))))</f>
        <v>4.6511627906976744E-2</v>
      </c>
      <c r="K9" s="407"/>
      <c r="L9" s="407"/>
      <c r="M9" s="104" t="s">
        <v>5</v>
      </c>
      <c r="N9" s="127" t="s">
        <v>144</v>
      </c>
      <c r="O9" s="43" t="s">
        <v>661</v>
      </c>
      <c r="P9" s="150"/>
      <c r="Q9" s="152" t="s">
        <v>155</v>
      </c>
      <c r="R9" s="79" t="s">
        <v>158</v>
      </c>
      <c r="S9" s="76" t="s">
        <v>281</v>
      </c>
      <c r="T9" s="83"/>
      <c r="U9" s="83"/>
      <c r="V9" s="83" t="str">
        <f t="shared" si="0"/>
        <v>Passed</v>
      </c>
      <c r="W9" s="83" t="s">
        <v>377</v>
      </c>
      <c r="X9" s="83" t="s">
        <v>377</v>
      </c>
      <c r="Y9" s="82" t="s">
        <v>159</v>
      </c>
      <c r="Z9" s="259">
        <f t="shared" ca="1" si="1"/>
        <v>2.25</v>
      </c>
      <c r="AA9" s="260">
        <v>43298</v>
      </c>
      <c r="AB9" s="260">
        <f t="shared" ca="1" si="2"/>
        <v>44144</v>
      </c>
      <c r="AC9" s="260"/>
      <c r="AD9" s="260"/>
      <c r="AE9" s="258"/>
      <c r="AF9" s="258"/>
      <c r="AG9" s="258"/>
      <c r="AH9" s="258"/>
      <c r="AI9" s="258"/>
      <c r="AJ9" s="258"/>
    </row>
    <row r="10" spans="1:36" x14ac:dyDescent="0.3">
      <c r="A10" s="110" t="s">
        <v>56</v>
      </c>
      <c r="B10" s="99" t="s">
        <v>663</v>
      </c>
      <c r="C10" s="1003"/>
      <c r="D10" s="1003" t="s">
        <v>77</v>
      </c>
      <c r="E10" s="1002"/>
      <c r="F10" s="1002"/>
      <c r="G10" s="1002"/>
      <c r="H10" s="109">
        <f>IF(C10&lt;&gt;"",'[1]CBL Score Standard'!$D66,IF(D10&lt;&gt;"",SUM('[1]CBL Score Standard'!$D66:$E66),IF(E10&lt;&gt;"",SUM('[1]CBL Score Standard'!$D66:$F66),IF(F10&lt;&gt;"",SUM('[1]CBL Score Standard'!$D66:$G66),IF(G10&lt;&gt;"",SUM('[1]CBL Score Standard'!$D66:$H66,0))))))</f>
        <v>0</v>
      </c>
      <c r="K10" s="407"/>
      <c r="L10" s="407"/>
      <c r="M10" s="104" t="s">
        <v>5</v>
      </c>
      <c r="N10" s="127" t="s">
        <v>144</v>
      </c>
      <c r="O10" s="43" t="s">
        <v>662</v>
      </c>
      <c r="P10" s="150"/>
      <c r="Q10" s="254" t="s">
        <v>659</v>
      </c>
      <c r="R10" s="254" t="s">
        <v>278</v>
      </c>
      <c r="S10" s="76" t="s">
        <v>281</v>
      </c>
      <c r="T10" s="83"/>
      <c r="U10" s="83"/>
      <c r="V10" s="83" t="str">
        <f t="shared" si="0"/>
        <v>Passed</v>
      </c>
      <c r="W10" s="83" t="s">
        <v>377</v>
      </c>
      <c r="X10" s="83" t="s">
        <v>377</v>
      </c>
      <c r="Y10" s="81" t="s">
        <v>160</v>
      </c>
      <c r="Z10" s="259">
        <f t="shared" ca="1" si="1"/>
        <v>2.25</v>
      </c>
      <c r="AA10" s="260">
        <v>43304</v>
      </c>
      <c r="AB10" s="260">
        <f t="shared" ca="1" si="2"/>
        <v>44144</v>
      </c>
      <c r="AC10" s="260"/>
      <c r="AD10" s="260"/>
      <c r="AE10" s="258"/>
      <c r="AF10" s="258"/>
      <c r="AG10" s="258"/>
      <c r="AH10" s="258"/>
      <c r="AI10" s="258"/>
      <c r="AJ10" s="258"/>
    </row>
    <row r="11" spans="1:36" x14ac:dyDescent="0.3">
      <c r="A11" s="110" t="s">
        <v>56</v>
      </c>
      <c r="B11" s="99" t="s">
        <v>215</v>
      </c>
      <c r="C11" s="1003"/>
      <c r="D11" s="1003"/>
      <c r="E11" s="1005" t="s">
        <v>77</v>
      </c>
      <c r="F11" s="1002"/>
      <c r="G11" s="1002"/>
      <c r="H11" s="109">
        <f>IF(C11&lt;&gt;"",'[1]CBL Score Standard'!$D67,IF(D11&lt;&gt;"",SUM('[1]CBL Score Standard'!$D67:$E67),IF(E11&lt;&gt;"",SUM('[1]CBL Score Standard'!$D67:$F67),IF(F11&lt;&gt;"",SUM('[1]CBL Score Standard'!$D67:$G67),IF(G11&lt;&gt;"",SUM('[1]CBL Score Standard'!$D67:$H67,0))))))</f>
        <v>2.8169014084507043E-2</v>
      </c>
      <c r="K11" s="407"/>
      <c r="L11" s="407"/>
      <c r="M11" s="104" t="s">
        <v>5</v>
      </c>
      <c r="N11" s="36" t="s">
        <v>31</v>
      </c>
      <c r="O11" s="89" t="s">
        <v>175</v>
      </c>
      <c r="P11" s="150"/>
      <c r="Q11" s="152" t="s">
        <v>383</v>
      </c>
      <c r="R11" s="79" t="s">
        <v>176</v>
      </c>
      <c r="S11" s="76" t="s">
        <v>281</v>
      </c>
      <c r="T11" s="83"/>
      <c r="U11" s="999">
        <v>44029</v>
      </c>
      <c r="V11" s="83" t="s">
        <v>374</v>
      </c>
      <c r="W11" s="83" t="s">
        <v>377</v>
      </c>
      <c r="X11" s="83" t="s">
        <v>377</v>
      </c>
      <c r="Y11" s="82" t="s">
        <v>177</v>
      </c>
      <c r="Z11" s="259">
        <f t="shared" ca="1" si="1"/>
        <v>2.4166666666666665</v>
      </c>
      <c r="AA11" s="260">
        <v>43243</v>
      </c>
      <c r="AB11" s="260">
        <f t="shared" ca="1" si="2"/>
        <v>44144</v>
      </c>
      <c r="AC11" s="260"/>
      <c r="AD11" s="260"/>
      <c r="AE11" s="258"/>
      <c r="AF11" s="258"/>
      <c r="AG11" s="258"/>
      <c r="AH11" s="258"/>
      <c r="AI11" s="258"/>
      <c r="AJ11" s="258"/>
    </row>
    <row r="12" spans="1:36" x14ac:dyDescent="0.3">
      <c r="A12" s="110" t="s">
        <v>63</v>
      </c>
      <c r="B12" s="99" t="s">
        <v>236</v>
      </c>
      <c r="C12" s="1003"/>
      <c r="D12" s="1003" t="s">
        <v>77</v>
      </c>
      <c r="E12" s="1003"/>
      <c r="F12" s="1002"/>
      <c r="G12" s="1002"/>
      <c r="H12" s="109">
        <f>IF(C12&lt;&gt;"",'[1]CBL Score Standard'!$D68,IF(D12&lt;&gt;"",SUM('[1]CBL Score Standard'!$D68:$E68),IF(E12&lt;&gt;"",SUM('[1]CBL Score Standard'!$D68:$F68),IF(F12&lt;&gt;"",SUM('[1]CBL Score Standard'!$D68:$G68),IF(G12&lt;&gt;"",SUM('[1]CBL Score Standard'!$D68:$H68,0))))))</f>
        <v>0</v>
      </c>
      <c r="K12" s="407"/>
      <c r="L12" s="407"/>
      <c r="M12" s="104" t="s">
        <v>5</v>
      </c>
      <c r="N12" s="127" t="s">
        <v>31</v>
      </c>
      <c r="O12" s="43" t="s">
        <v>660</v>
      </c>
      <c r="P12" s="153">
        <v>43613</v>
      </c>
      <c r="Q12" s="152" t="s">
        <v>167</v>
      </c>
      <c r="R12" s="79" t="s">
        <v>168</v>
      </c>
      <c r="S12" s="166" t="s">
        <v>281</v>
      </c>
      <c r="T12" s="157"/>
      <c r="U12" s="83"/>
      <c r="V12" s="83" t="str">
        <f t="shared" si="0"/>
        <v/>
      </c>
      <c r="W12" s="83"/>
      <c r="X12" s="83"/>
      <c r="Y12" s="41"/>
      <c r="Z12" s="259">
        <f t="shared" si="1"/>
        <v>0</v>
      </c>
      <c r="AA12" s="260"/>
      <c r="AB12" s="260"/>
      <c r="AC12" s="260"/>
      <c r="AD12" s="260"/>
      <c r="AE12" s="258"/>
      <c r="AF12" s="258"/>
      <c r="AG12" s="258"/>
      <c r="AH12" s="258"/>
      <c r="AI12" s="258"/>
      <c r="AJ12" s="258"/>
    </row>
    <row r="13" spans="1:36" x14ac:dyDescent="0.3">
      <c r="A13" s="110" t="s">
        <v>63</v>
      </c>
      <c r="B13" s="99" t="s">
        <v>244</v>
      </c>
      <c r="C13" s="1003"/>
      <c r="D13" s="1003"/>
      <c r="E13" s="1003"/>
      <c r="F13" s="1003"/>
      <c r="G13" s="1002"/>
      <c r="H13" s="109" t="b">
        <f>IF(C13&lt;&gt;"",'[1]CBL Score Standard'!$D69,IF(D13&lt;&gt;"",SUM('[1]CBL Score Standard'!$D69:$E69),IF(E13&lt;&gt;"",SUM('[1]CBL Score Standard'!$D69:$F69),IF(F13&lt;&gt;"",SUM('[1]CBL Score Standard'!$D69:$G69),IF(G13&lt;&gt;"",SUM('[1]CBL Score Standard'!$D69:$H69,0))))))</f>
        <v>0</v>
      </c>
      <c r="K13" s="407"/>
      <c r="L13" s="407"/>
      <c r="M13" s="104" t="s">
        <v>5</v>
      </c>
      <c r="N13" s="127" t="s">
        <v>54</v>
      </c>
      <c r="O13" s="43" t="s">
        <v>425</v>
      </c>
      <c r="P13" s="152" t="s">
        <v>230</v>
      </c>
      <c r="Q13" s="152" t="s">
        <v>230</v>
      </c>
      <c r="R13" s="79" t="s">
        <v>230</v>
      </c>
      <c r="S13" s="166" t="s">
        <v>281</v>
      </c>
      <c r="T13" s="157"/>
      <c r="U13" s="181">
        <v>43658</v>
      </c>
      <c r="V13" s="83" t="s">
        <v>374</v>
      </c>
      <c r="W13" s="83" t="s">
        <v>377</v>
      </c>
      <c r="X13" s="83" t="s">
        <v>377</v>
      </c>
      <c r="Y13" s="41" t="s">
        <v>169</v>
      </c>
      <c r="Z13" s="259">
        <f t="shared" ca="1" si="1"/>
        <v>1.25</v>
      </c>
      <c r="AA13" s="260">
        <v>43658</v>
      </c>
      <c r="AB13" s="260">
        <f ca="1">TODAY()</f>
        <v>44144</v>
      </c>
      <c r="AC13" s="260"/>
      <c r="AD13" s="260"/>
      <c r="AE13" s="258"/>
      <c r="AF13" s="258"/>
      <c r="AG13" s="258"/>
      <c r="AH13" s="258"/>
      <c r="AI13" s="258"/>
      <c r="AJ13" s="258"/>
    </row>
    <row r="14" spans="1:36" ht="27.6" x14ac:dyDescent="0.3">
      <c r="A14" s="110" t="s">
        <v>55</v>
      </c>
      <c r="B14" s="99" t="s">
        <v>694</v>
      </c>
      <c r="C14" s="1003"/>
      <c r="D14" s="1003"/>
      <c r="E14" s="1005" t="s">
        <v>77</v>
      </c>
      <c r="F14" s="1002"/>
      <c r="G14" s="1002"/>
      <c r="H14" s="109">
        <f>IF(C14&lt;&gt;"",'[1]CBL Score Standard'!$D70,IF(D14&lt;&gt;"",SUM('[1]CBL Score Standard'!$D70:$E70),IF(E14&lt;&gt;"",SUM('[1]CBL Score Standard'!$D70:$F70),IF(F14&lt;&gt;"",SUM('[1]CBL Score Standard'!$D70:$G70),IF(G14&lt;&gt;"",SUM('[1]CBL Score Standard'!$D70:$H70,0))))))</f>
        <v>2.8169014084507043E-2</v>
      </c>
      <c r="K14" s="408"/>
      <c r="L14" s="408"/>
      <c r="M14" s="104" t="s">
        <v>5</v>
      </c>
      <c r="N14" s="36" t="s">
        <v>41</v>
      </c>
      <c r="O14" s="87" t="s">
        <v>450</v>
      </c>
      <c r="P14" s="153">
        <v>43627</v>
      </c>
      <c r="Q14" s="152" t="s">
        <v>381</v>
      </c>
      <c r="R14" s="79" t="s">
        <v>382</v>
      </c>
      <c r="S14" s="166" t="s">
        <v>281</v>
      </c>
      <c r="T14" s="157"/>
      <c r="U14" s="83"/>
      <c r="V14" s="83" t="str">
        <f>IF(AND(W14="Y",X14="Y"),"Passed",IF(T14="M","Passed", ""))</f>
        <v/>
      </c>
      <c r="W14" s="83"/>
      <c r="X14" s="83"/>
      <c r="Y14" s="41"/>
      <c r="Z14" s="259">
        <f t="shared" si="1"/>
        <v>0</v>
      </c>
      <c r="AA14" s="260"/>
      <c r="AB14" s="260"/>
      <c r="AC14" s="260"/>
      <c r="AD14" s="260"/>
      <c r="AE14" s="258"/>
      <c r="AF14" s="258"/>
      <c r="AG14" s="258"/>
      <c r="AH14" s="258"/>
      <c r="AI14" s="258"/>
      <c r="AJ14" s="258"/>
    </row>
    <row r="15" spans="1:36" x14ac:dyDescent="0.3">
      <c r="A15" s="110" t="s">
        <v>55</v>
      </c>
      <c r="B15" s="99" t="s">
        <v>185</v>
      </c>
      <c r="C15" s="1003"/>
      <c r="D15" s="1002"/>
      <c r="E15" s="1005" t="s">
        <v>77</v>
      </c>
      <c r="F15" s="1002"/>
      <c r="G15" s="1002"/>
      <c r="H15" s="109">
        <f>IF(C15&lt;&gt;"",'[1]CBL Score Standard'!$D71,IF(D15&lt;&gt;"",SUM('[1]CBL Score Standard'!$D71:$E71),IF(E15&lt;&gt;"",SUM('[1]CBL Score Standard'!$D71:$F71),IF(F15&lt;&gt;"",SUM('[1]CBL Score Standard'!$D71:$G71),IF(G15&lt;&gt;"",SUM('[1]CBL Score Standard'!$D71:$H71,0))))))</f>
        <v>2.8169014084507043E-2</v>
      </c>
      <c r="K15" s="48"/>
      <c r="L15" s="48"/>
      <c r="M15" s="3"/>
      <c r="N15" s="94"/>
      <c r="O15" s="48"/>
      <c r="P15" s="48"/>
      <c r="Q15" s="48"/>
      <c r="R15" s="48"/>
      <c r="S15" s="80"/>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3"/>
      <c r="D16" s="1003"/>
      <c r="E16" s="1003"/>
      <c r="F16" s="1003"/>
      <c r="G16" s="1003"/>
      <c r="H16" s="109" t="b">
        <f>IF(C16&lt;&gt;"",'[1]CBL Score Standard'!$D72,IF(D16&lt;&gt;"",SUM('[1]CBL Score Standard'!$D72:$E72),IF(E16&lt;&gt;"",SUM('[1]CBL Score Standard'!$D72:$F72),IF(F16&lt;&gt;"",SUM('[1]CBL Score Standard'!$D72:$G72),IF(G16&lt;&gt;"",SUM('[1]CBL Score Standard'!$D72:$H72,0))))))</f>
        <v>0</v>
      </c>
      <c r="K16" s="1193" t="s">
        <v>170</v>
      </c>
      <c r="L16" s="1194"/>
      <c r="M16" s="1194"/>
      <c r="N16" s="1194"/>
      <c r="O16" s="1194"/>
      <c r="P16" s="1194"/>
      <c r="Q16" s="1194"/>
      <c r="R16" s="1194"/>
      <c r="S16" s="1194"/>
      <c r="T16" s="1194"/>
      <c r="U16" s="1194"/>
      <c r="V16" s="1194"/>
      <c r="W16" s="1194"/>
      <c r="X16" s="1194"/>
      <c r="Y16" s="1195"/>
      <c r="Z16" s="263"/>
      <c r="AA16" s="402"/>
      <c r="AB16" s="402"/>
      <c r="AC16" s="402"/>
      <c r="AD16" s="402"/>
      <c r="AE16" s="402"/>
      <c r="AF16" s="402"/>
      <c r="AG16" s="402"/>
      <c r="AH16" s="402"/>
      <c r="AI16" s="402"/>
      <c r="AJ16" s="402"/>
    </row>
    <row r="17" spans="1:36" ht="23.4" customHeight="1" x14ac:dyDescent="0.3">
      <c r="A17" s="110" t="s">
        <v>55</v>
      </c>
      <c r="B17" s="99" t="s">
        <v>194</v>
      </c>
      <c r="C17" s="1003"/>
      <c r="D17" s="1003"/>
      <c r="E17" s="1006" t="s">
        <v>77</v>
      </c>
      <c r="F17" s="1003"/>
      <c r="G17" s="1003"/>
      <c r="H17" s="109">
        <f>IF(C17&lt;&gt;"",'[1]CBL Score Standard'!$D73,IF(D17&lt;&gt;"",SUM('[1]CBL Score Standard'!$D73:$E73),IF(E17&lt;&gt;"",SUM('[1]CBL Score Standard'!$D73:$F73),IF(F17&lt;&gt;"",SUM('[1]CBL Score Standard'!$D73:$G73),IF(G17&lt;&gt;"",SUM('[1]CBL Score Standard'!$D73:$H73,0))))))</f>
        <v>0</v>
      </c>
      <c r="K17" s="1211" t="s">
        <v>133</v>
      </c>
      <c r="L17" s="1211" t="s">
        <v>91</v>
      </c>
      <c r="M17" s="1182" t="s">
        <v>75</v>
      </c>
      <c r="N17" s="1184" t="s">
        <v>134</v>
      </c>
      <c r="O17" s="1211" t="s">
        <v>135</v>
      </c>
      <c r="P17" s="413" t="s">
        <v>136</v>
      </c>
      <c r="Q17" s="413" t="s">
        <v>137</v>
      </c>
      <c r="R17" s="413" t="s">
        <v>138</v>
      </c>
      <c r="S17" s="1212" t="s">
        <v>139</v>
      </c>
      <c r="T17" s="1191" t="s">
        <v>344</v>
      </c>
      <c r="U17" s="1191" t="s">
        <v>342</v>
      </c>
      <c r="V17" s="1191" t="s">
        <v>343</v>
      </c>
      <c r="W17" s="404" t="s">
        <v>375</v>
      </c>
      <c r="X17" s="404"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3"/>
      <c r="D18" s="1003"/>
      <c r="E18" s="1003"/>
      <c r="F18" s="1003"/>
      <c r="G18" s="1003"/>
      <c r="H18" s="109" t="b">
        <f>IF(C18&lt;&gt;"",'[1]CBL Score Standard'!$D74,IF(D18&lt;&gt;"",SUM('[1]CBL Score Standard'!$D74:$E74),IF(E18&lt;&gt;"",SUM('[1]CBL Score Standard'!$D74:$F74),IF(F18&lt;&gt;"",SUM('[1]CBL Score Standard'!$D74:$G74),IF(G18&lt;&gt;"",SUM('[1]CBL Score Standard'!$D74:$H74,0))))))</f>
        <v>0</v>
      </c>
      <c r="K18" s="1197"/>
      <c r="L18" s="1197"/>
      <c r="M18" s="1183"/>
      <c r="N18" s="1190"/>
      <c r="O18" s="1197"/>
      <c r="P18" s="148" t="s">
        <v>141</v>
      </c>
      <c r="Q18" s="414"/>
      <c r="R18" s="414"/>
      <c r="S18" s="1210"/>
      <c r="T18" s="1191"/>
      <c r="U18" s="1191"/>
      <c r="V18" s="1191"/>
      <c r="W18" s="404"/>
      <c r="X18" s="404"/>
      <c r="Y18" s="1197"/>
      <c r="Z18" s="1187"/>
      <c r="AA18" s="400" t="s">
        <v>672</v>
      </c>
      <c r="AB18" s="400" t="s">
        <v>673</v>
      </c>
      <c r="AC18" s="400" t="s">
        <v>672</v>
      </c>
      <c r="AD18" s="400" t="s">
        <v>673</v>
      </c>
      <c r="AE18" s="400" t="s">
        <v>672</v>
      </c>
      <c r="AF18" s="400" t="s">
        <v>673</v>
      </c>
      <c r="AG18" s="400" t="s">
        <v>672</v>
      </c>
      <c r="AH18" s="400" t="s">
        <v>673</v>
      </c>
      <c r="AI18" s="400" t="s">
        <v>672</v>
      </c>
      <c r="AJ18" s="400" t="s">
        <v>673</v>
      </c>
    </row>
    <row r="19" spans="1:36" x14ac:dyDescent="0.3">
      <c r="A19" s="110" t="s">
        <v>55</v>
      </c>
      <c r="B19" s="99" t="s">
        <v>198</v>
      </c>
      <c r="C19" s="1003"/>
      <c r="D19" s="1003"/>
      <c r="E19" s="1003"/>
      <c r="F19" s="1003"/>
      <c r="G19" s="1003"/>
      <c r="H19" s="109" t="b">
        <f>IF(C19&lt;&gt;"",'[1]CBL Score Standard'!$D75,IF(D19&lt;&gt;"",SUM('[1]CBL Score Standard'!$D75:$E75),IF(E19&lt;&gt;"",SUM('[1]CBL Score Standard'!$D75:$F75),IF(F19&lt;&gt;"",SUM('[1]CBL Score Standard'!$D75:$G75),IF(G19&lt;&gt;"",SUM('[1]CBL Score Standard'!$D75:$H75,0))))))</f>
        <v>0</v>
      </c>
      <c r="K19" s="406" t="s">
        <v>142</v>
      </c>
      <c r="L19" s="406" t="s">
        <v>143</v>
      </c>
      <c r="M19" s="104" t="s">
        <v>6</v>
      </c>
      <c r="N19" s="36" t="s">
        <v>46</v>
      </c>
      <c r="O19" s="89" t="s">
        <v>171</v>
      </c>
      <c r="P19" s="149" t="s">
        <v>145</v>
      </c>
      <c r="Q19" s="152" t="s">
        <v>172</v>
      </c>
      <c r="R19" s="79" t="s">
        <v>173</v>
      </c>
      <c r="S19" s="76" t="s">
        <v>281</v>
      </c>
      <c r="T19" s="83"/>
      <c r="U19" s="83"/>
      <c r="V19" s="83" t="str">
        <f>IF(AND(W19="Y",X19="Y"),"Passed",IF(T19="M","Passed", ""))</f>
        <v>Passed</v>
      </c>
      <c r="W19" s="83" t="s">
        <v>377</v>
      </c>
      <c r="X19" s="83" t="s">
        <v>377</v>
      </c>
      <c r="Y19" s="82" t="s">
        <v>174</v>
      </c>
      <c r="Z19" s="259">
        <f t="shared" ref="Z19:Z35" ca="1" si="3">DATEDIF(AA19,AB19,"m")/12+DATEDIF(AC19,AD19,"m")/12+DATEDIF(AE19,AF19,"m")/12+DATEDIF(AG19,AH19,"m")/12+DATEDIF(AI19,AJ19,"m")/12</f>
        <v>1.25</v>
      </c>
      <c r="AA19" s="260">
        <v>43672</v>
      </c>
      <c r="AB19" s="260">
        <f ca="1">TODAY()</f>
        <v>44144</v>
      </c>
      <c r="AC19" s="260"/>
      <c r="AD19" s="260"/>
      <c r="AE19" s="258"/>
      <c r="AF19" s="258"/>
      <c r="AG19" s="258"/>
      <c r="AH19" s="258"/>
      <c r="AI19" s="258"/>
      <c r="AJ19" s="258"/>
    </row>
    <row r="20" spans="1:36" ht="27.6" x14ac:dyDescent="0.3">
      <c r="A20" s="110" t="s">
        <v>55</v>
      </c>
      <c r="B20" s="99" t="s">
        <v>202</v>
      </c>
      <c r="C20" s="1003"/>
      <c r="D20" s="1003"/>
      <c r="E20" s="1003"/>
      <c r="F20" s="1003"/>
      <c r="G20" s="1003"/>
      <c r="H20" s="109" t="b">
        <f>IF(C20&lt;&gt;"",'[1]CBL Score Standard'!$D76,IF(D20&lt;&gt;"",SUM('[1]CBL Score Standard'!$D76:$E76),IF(E20&lt;&gt;"",SUM('[1]CBL Score Standard'!$D76:$F76),IF(F20&lt;&gt;"",SUM('[1]CBL Score Standard'!$D76:$G76),IF(G20&lt;&gt;"",SUM('[1]CBL Score Standard'!$D76:$H76,0))))))</f>
        <v>0</v>
      </c>
      <c r="K20" s="407"/>
      <c r="L20" s="407"/>
      <c r="M20" s="104" t="s">
        <v>6</v>
      </c>
      <c r="N20" s="36" t="s">
        <v>41</v>
      </c>
      <c r="O20" s="89" t="s">
        <v>178</v>
      </c>
      <c r="P20" s="151"/>
      <c r="Q20" s="152" t="s">
        <v>179</v>
      </c>
      <c r="R20" s="79" t="s">
        <v>180</v>
      </c>
      <c r="S20" s="76" t="s">
        <v>281</v>
      </c>
      <c r="T20" s="83"/>
      <c r="U20" s="83"/>
      <c r="V20" s="83" t="str">
        <f>IF(AND(W20="Y",X20="Y"),"Passed",IF(T20="M","Passed", ""))</f>
        <v/>
      </c>
      <c r="W20" s="83"/>
      <c r="X20" s="83"/>
      <c r="Y20" s="44" t="s">
        <v>181</v>
      </c>
      <c r="Z20" s="259">
        <f t="shared" si="3"/>
        <v>0</v>
      </c>
      <c r="AA20" s="260"/>
      <c r="AB20" s="260"/>
      <c r="AC20" s="260"/>
      <c r="AD20" s="260"/>
      <c r="AE20" s="258"/>
      <c r="AF20" s="258"/>
      <c r="AG20" s="258"/>
      <c r="AH20" s="258"/>
      <c r="AI20" s="258"/>
      <c r="AJ20" s="258"/>
    </row>
    <row r="21" spans="1:36" x14ac:dyDescent="0.3">
      <c r="A21" s="110" t="s">
        <v>55</v>
      </c>
      <c r="B21" s="99" t="s">
        <v>664</v>
      </c>
      <c r="C21" s="1003"/>
      <c r="D21" s="1003"/>
      <c r="E21" s="1002" t="s">
        <v>77</v>
      </c>
      <c r="F21" s="1002"/>
      <c r="G21" s="1002"/>
      <c r="H21" s="109">
        <f>IF(C21&lt;&gt;"",'[1]CBL Score Standard'!$D77,IF(D21&lt;&gt;"",SUM('[1]CBL Score Standard'!$D77:$E77),IF(E21&lt;&gt;"",SUM('[1]CBL Score Standard'!$D77:$F77),IF(F21&lt;&gt;"",SUM('[1]CBL Score Standard'!$D77:$G77),IF(G21&lt;&gt;"",SUM('[1]CBL Score Standard'!$D77:$H77,0))))))</f>
        <v>2.8169014084507043E-2</v>
      </c>
      <c r="K21" s="407"/>
      <c r="L21" s="407"/>
      <c r="M21" s="104" t="s">
        <v>6</v>
      </c>
      <c r="N21" s="36" t="s">
        <v>56</v>
      </c>
      <c r="O21" s="87" t="s">
        <v>182</v>
      </c>
      <c r="P21" s="153">
        <v>43609</v>
      </c>
      <c r="Q21" s="152" t="s">
        <v>172</v>
      </c>
      <c r="R21" s="79" t="s">
        <v>183</v>
      </c>
      <c r="S21" s="76" t="s">
        <v>281</v>
      </c>
      <c r="T21" s="83"/>
      <c r="U21" s="83"/>
      <c r="V21" s="83" t="str">
        <f>IF(AND(W21="Y",X21="Y"),"Passed",IF(T21="M","Passed", ""))</f>
        <v>Passed</v>
      </c>
      <c r="W21" s="83" t="s">
        <v>377</v>
      </c>
      <c r="X21" s="83" t="s">
        <v>377</v>
      </c>
      <c r="Y21" s="81" t="s">
        <v>184</v>
      </c>
      <c r="Z21" s="259">
        <f t="shared" si="3"/>
        <v>0</v>
      </c>
      <c r="AA21" s="260">
        <v>43293</v>
      </c>
      <c r="AB21" s="260">
        <v>43293</v>
      </c>
      <c r="AC21" s="260"/>
      <c r="AD21" s="260"/>
      <c r="AE21" s="258"/>
      <c r="AF21" s="258"/>
      <c r="AG21" s="258"/>
      <c r="AH21" s="258"/>
      <c r="AI21" s="258"/>
      <c r="AJ21" s="258"/>
    </row>
    <row r="22" spans="1:36" x14ac:dyDescent="0.3">
      <c r="A22" s="110" t="s">
        <v>55</v>
      </c>
      <c r="B22" s="99" t="s">
        <v>448</v>
      </c>
      <c r="C22" s="1003"/>
      <c r="D22" s="1003"/>
      <c r="E22" s="1002" t="s">
        <v>77</v>
      </c>
      <c r="F22" s="1002"/>
      <c r="G22" s="1002"/>
      <c r="H22" s="109">
        <f>IF(C22&lt;&gt;"",'[1]CBL Score Standard'!$D78,IF(D22&lt;&gt;"",SUM('[1]CBL Score Standard'!$D78:$E78),IF(E22&lt;&gt;"",SUM('[1]CBL Score Standard'!$D78:$F78),IF(F22&lt;&gt;"",SUM('[1]CBL Score Standard'!$D78:$G78),IF(G22&lt;&gt;"",SUM('[1]CBL Score Standard'!$D78:$H78,0))))))</f>
        <v>2.8169014084507043E-2</v>
      </c>
      <c r="K22" s="407"/>
      <c r="L22" s="407"/>
      <c r="M22" s="104" t="s">
        <v>6</v>
      </c>
      <c r="N22" s="36" t="s">
        <v>144</v>
      </c>
      <c r="O22" s="87" t="s">
        <v>187</v>
      </c>
      <c r="P22" s="150"/>
      <c r="Q22" s="152" t="s">
        <v>153</v>
      </c>
      <c r="R22" s="79" t="s">
        <v>156</v>
      </c>
      <c r="S22" s="76" t="s">
        <v>281</v>
      </c>
      <c r="T22" s="83"/>
      <c r="U22" s="83"/>
      <c r="V22" s="83" t="str">
        <f>IF(AND(W22="Y",X22="Y"),"Passed",IF(T22="M","Passed", ""))</f>
        <v>Passed</v>
      </c>
      <c r="W22" s="83" t="s">
        <v>377</v>
      </c>
      <c r="X22" s="83" t="s">
        <v>377</v>
      </c>
      <c r="Y22" s="44" t="s">
        <v>157</v>
      </c>
      <c r="Z22" s="259">
        <f t="shared" ca="1" si="3"/>
        <v>2.25</v>
      </c>
      <c r="AA22" s="260">
        <v>43297</v>
      </c>
      <c r="AB22" s="260">
        <f ca="1">TODAY()</f>
        <v>44144</v>
      </c>
      <c r="AC22" s="260"/>
      <c r="AD22" s="260"/>
      <c r="AE22" s="258"/>
      <c r="AF22" s="258"/>
      <c r="AG22" s="258"/>
      <c r="AH22" s="258"/>
      <c r="AI22" s="258"/>
      <c r="AJ22" s="258"/>
    </row>
    <row r="23" spans="1:36" ht="12.75" customHeight="1" x14ac:dyDescent="0.3">
      <c r="A23" s="110" t="s">
        <v>55</v>
      </c>
      <c r="B23" s="99" t="s">
        <v>665</v>
      </c>
      <c r="C23" s="1003"/>
      <c r="D23" s="1003"/>
      <c r="E23" s="1005" t="s">
        <v>77</v>
      </c>
      <c r="F23" s="1002"/>
      <c r="G23" s="1002"/>
      <c r="H23" s="109">
        <f>IF(C23&lt;&gt;"",'[1]CBL Score Standard'!$D79,IF(D23&lt;&gt;"",SUM('[1]CBL Score Standard'!$D79:$E79),IF(E23&lt;&gt;"",SUM('[1]CBL Score Standard'!$D79:$F79),IF(F23&lt;&gt;"",SUM('[1]CBL Score Standard'!$D79:$G79),IF(G23&lt;&gt;"",SUM('[1]CBL Score Standard'!$D79:$H79,0))))))</f>
        <v>2.8169014084507043E-2</v>
      </c>
      <c r="K23" s="407"/>
      <c r="L23" s="407"/>
      <c r="M23" s="104" t="s">
        <v>6</v>
      </c>
      <c r="N23" s="36" t="s">
        <v>144</v>
      </c>
      <c r="O23" s="87" t="s">
        <v>188</v>
      </c>
      <c r="P23" s="150"/>
      <c r="Q23" s="152" t="s">
        <v>155</v>
      </c>
      <c r="R23" s="79" t="s">
        <v>158</v>
      </c>
      <c r="S23" s="76" t="s">
        <v>281</v>
      </c>
      <c r="T23" s="83"/>
      <c r="U23" s="83"/>
      <c r="V23" s="83"/>
      <c r="W23" s="83"/>
      <c r="X23" s="83"/>
      <c r="Y23" s="82" t="s">
        <v>159</v>
      </c>
      <c r="Z23" s="259">
        <f t="shared" si="3"/>
        <v>0</v>
      </c>
      <c r="AA23" s="260"/>
      <c r="AB23" s="260"/>
      <c r="AC23" s="260"/>
      <c r="AD23" s="260"/>
      <c r="AE23" s="258"/>
      <c r="AF23" s="258"/>
      <c r="AG23" s="258"/>
      <c r="AH23" s="258"/>
      <c r="AI23" s="258"/>
      <c r="AJ23" s="258"/>
    </row>
    <row r="24" spans="1:36" ht="12.75" customHeight="1" x14ac:dyDescent="0.3">
      <c r="A24" s="110" t="s">
        <v>55</v>
      </c>
      <c r="B24" s="99" t="s">
        <v>238</v>
      </c>
      <c r="C24" s="1003"/>
      <c r="D24" s="1003"/>
      <c r="E24" s="1003" t="s">
        <v>77</v>
      </c>
      <c r="F24" s="1002"/>
      <c r="G24" s="1002"/>
      <c r="H24" s="109">
        <f>IF(C24&lt;&gt;"",'[1]CBL Score Standard'!$D80,IF(D24&lt;&gt;"",SUM('[1]CBL Score Standard'!$D80:$E80),IF(E24&lt;&gt;"",SUM('[1]CBL Score Standard'!$D80:$F80),IF(F24&lt;&gt;"",SUM('[1]CBL Score Standard'!$D80:$G80),IF(G24&lt;&gt;"",SUM('[1]CBL Score Standard'!$D80:$H80,0))))))</f>
        <v>0</v>
      </c>
      <c r="K24" s="407"/>
      <c r="L24" s="407"/>
      <c r="M24" s="104" t="s">
        <v>6</v>
      </c>
      <c r="N24" s="36" t="s">
        <v>144</v>
      </c>
      <c r="O24" s="87" t="s">
        <v>189</v>
      </c>
      <c r="P24" s="150"/>
      <c r="Q24" s="254" t="s">
        <v>659</v>
      </c>
      <c r="R24" s="254" t="s">
        <v>278</v>
      </c>
      <c r="S24" s="76" t="s">
        <v>281</v>
      </c>
      <c r="T24" s="83"/>
      <c r="U24" s="83"/>
      <c r="V24" s="83" t="str">
        <f>IF(AND(W24="Y",X24="Y"),"Passed",IF(T24="M","Passed", ""))</f>
        <v>Passed</v>
      </c>
      <c r="W24" s="83" t="s">
        <v>377</v>
      </c>
      <c r="X24" s="83" t="s">
        <v>377</v>
      </c>
      <c r="Y24" s="81" t="s">
        <v>160</v>
      </c>
      <c r="Z24" s="259">
        <f t="shared" ca="1" si="3"/>
        <v>2.25</v>
      </c>
      <c r="AA24" s="260">
        <v>43304</v>
      </c>
      <c r="AB24" s="260">
        <f ca="1">TODAY()</f>
        <v>44144</v>
      </c>
      <c r="AC24" s="260"/>
      <c r="AD24" s="260"/>
      <c r="AE24" s="258"/>
      <c r="AF24" s="258"/>
      <c r="AG24" s="258"/>
      <c r="AH24" s="258"/>
      <c r="AI24" s="258"/>
      <c r="AJ24" s="258"/>
    </row>
    <row r="25" spans="1:36" x14ac:dyDescent="0.3">
      <c r="A25" s="110" t="s">
        <v>55</v>
      </c>
      <c r="B25" s="99" t="s">
        <v>515</v>
      </c>
      <c r="C25" s="1003"/>
      <c r="D25" s="1003"/>
      <c r="E25" s="1003"/>
      <c r="F25" s="1002"/>
      <c r="G25" s="1002"/>
      <c r="H25" s="109" t="b">
        <f>IF(C25&lt;&gt;"",'[1]CBL Score Standard'!$D81,IF(D25&lt;&gt;"",SUM('[1]CBL Score Standard'!$D81:$E81),IF(E25&lt;&gt;"",SUM('[1]CBL Score Standard'!$D81:$F81),IF(F25&lt;&gt;"",SUM('[1]CBL Score Standard'!$D81:$G81),IF(G25&lt;&gt;"",SUM('[1]CBL Score Standard'!$D81:$H81,0))))))</f>
        <v>0</v>
      </c>
      <c r="K25" s="407"/>
      <c r="L25" s="407"/>
      <c r="M25" s="104" t="s">
        <v>6</v>
      </c>
      <c r="N25" s="36" t="s">
        <v>144</v>
      </c>
      <c r="O25" s="87" t="s">
        <v>190</v>
      </c>
      <c r="P25" s="150"/>
      <c r="Q25" s="152" t="s">
        <v>161</v>
      </c>
      <c r="R25" s="79" t="s">
        <v>162</v>
      </c>
      <c r="S25" s="166" t="s">
        <v>281</v>
      </c>
      <c r="T25" s="157"/>
      <c r="U25" s="999">
        <v>44085</v>
      </c>
      <c r="V25" s="83" t="s">
        <v>374</v>
      </c>
      <c r="W25" s="83"/>
      <c r="X25" s="83" t="s">
        <v>377</v>
      </c>
      <c r="Y25" s="46" t="s">
        <v>163</v>
      </c>
      <c r="Z25" s="259">
        <f t="shared" ca="1" si="3"/>
        <v>2.5</v>
      </c>
      <c r="AA25" s="260">
        <v>43213</v>
      </c>
      <c r="AB25" s="260">
        <f ca="1">TODAY()</f>
        <v>44144</v>
      </c>
      <c r="AC25" s="260"/>
      <c r="AD25" s="260"/>
      <c r="AE25" s="258"/>
      <c r="AF25" s="258"/>
      <c r="AG25" s="258"/>
      <c r="AH25" s="258"/>
      <c r="AI25" s="258"/>
      <c r="AJ25" s="258"/>
    </row>
    <row r="26" spans="1:36" ht="26.4" x14ac:dyDescent="0.3">
      <c r="A26" s="110" t="s">
        <v>3</v>
      </c>
      <c r="B26" s="99" t="s">
        <v>516</v>
      </c>
      <c r="C26" s="1003"/>
      <c r="D26" s="1003"/>
      <c r="E26" s="1003"/>
      <c r="F26" s="1003"/>
      <c r="G26" s="1002"/>
      <c r="H26" s="109" t="b">
        <f>IF(C26&lt;&gt;"",'[1]CBL Score Standard'!$D82,IF(D26&lt;&gt;"",SUM('[1]CBL Score Standard'!$D82:$E82),IF(E26&lt;&gt;"",SUM('[1]CBL Score Standard'!$D82:$F82),IF(F26&lt;&gt;"",SUM('[1]CBL Score Standard'!$D82:$G82),IF(G26&lt;&gt;"",SUM('[1]CBL Score Standard'!$D82:$H82,0))))))</f>
        <v>0</v>
      </c>
      <c r="K26" s="407"/>
      <c r="L26" s="407"/>
      <c r="M26" s="104" t="s">
        <v>6</v>
      </c>
      <c r="N26" s="36" t="s">
        <v>144</v>
      </c>
      <c r="O26" s="87" t="s">
        <v>191</v>
      </c>
      <c r="P26" s="151"/>
      <c r="Q26" s="152" t="s">
        <v>164</v>
      </c>
      <c r="R26" s="79" t="s">
        <v>165</v>
      </c>
      <c r="S26" s="166" t="s">
        <v>281</v>
      </c>
      <c r="T26" s="157"/>
      <c r="U26" s="83"/>
      <c r="V26" s="83" t="str">
        <f t="shared" ref="V26:V32" si="4">IF(AND(W26="Y",X26="Y"),"Passed",IF(T26="M","Passed", ""))</f>
        <v/>
      </c>
      <c r="W26" s="83"/>
      <c r="X26" s="83"/>
      <c r="Y26" s="46" t="s">
        <v>166</v>
      </c>
      <c r="Z26" s="259">
        <f t="shared" si="3"/>
        <v>0</v>
      </c>
      <c r="AA26" s="260"/>
      <c r="AB26" s="260"/>
      <c r="AC26" s="260"/>
      <c r="AD26" s="260"/>
      <c r="AE26" s="258"/>
      <c r="AF26" s="258"/>
      <c r="AG26" s="258"/>
      <c r="AH26" s="258"/>
      <c r="AI26" s="258"/>
      <c r="AJ26" s="258"/>
    </row>
    <row r="27" spans="1:36" ht="26.4" x14ac:dyDescent="0.3">
      <c r="A27" s="110" t="s">
        <v>3</v>
      </c>
      <c r="B27" s="99" t="s">
        <v>246</v>
      </c>
      <c r="C27" s="1003"/>
      <c r="D27" s="1003"/>
      <c r="E27" s="1003"/>
      <c r="F27" s="1003"/>
      <c r="G27" s="1002"/>
      <c r="H27" s="109" t="b">
        <f>IF(C27&lt;&gt;"",'[1]CBL Score Standard'!$D83,IF(D27&lt;&gt;"",SUM('[1]CBL Score Standard'!$D83:$E83),IF(E27&lt;&gt;"",SUM('[1]CBL Score Standard'!$D83:$F83),IF(F27&lt;&gt;"",SUM('[1]CBL Score Standard'!$D83:$G83),IF(G27&lt;&gt;"",SUM('[1]CBL Score Standard'!$D83:$H83,0))))))</f>
        <v>0</v>
      </c>
      <c r="K27" s="407"/>
      <c r="L27" s="407"/>
      <c r="M27" s="104" t="s">
        <v>6</v>
      </c>
      <c r="N27" s="36" t="s">
        <v>55</v>
      </c>
      <c r="O27" s="87" t="s">
        <v>192</v>
      </c>
      <c r="P27" s="153">
        <v>43608</v>
      </c>
      <c r="Q27" s="152" t="s">
        <v>383</v>
      </c>
      <c r="R27" s="79" t="s">
        <v>341</v>
      </c>
      <c r="S27" s="173" t="s">
        <v>281</v>
      </c>
      <c r="T27" s="83"/>
      <c r="U27" s="83"/>
      <c r="V27" s="83" t="str">
        <f t="shared" si="4"/>
        <v/>
      </c>
      <c r="W27" s="83"/>
      <c r="X27" s="83"/>
      <c r="Y27" s="46" t="s">
        <v>193</v>
      </c>
      <c r="Z27" s="259">
        <f t="shared" si="3"/>
        <v>0</v>
      </c>
      <c r="AA27" s="260"/>
      <c r="AB27" s="260"/>
      <c r="AC27" s="260"/>
      <c r="AD27" s="260"/>
      <c r="AE27" s="258"/>
      <c r="AF27" s="258"/>
      <c r="AG27" s="258"/>
      <c r="AH27" s="258"/>
      <c r="AI27" s="258"/>
      <c r="AJ27" s="258"/>
    </row>
    <row r="28" spans="1:36" ht="27.6" x14ac:dyDescent="0.3">
      <c r="A28" s="110" t="s">
        <v>59</v>
      </c>
      <c r="B28" s="99" t="s">
        <v>684</v>
      </c>
      <c r="C28" s="1003"/>
      <c r="D28" s="1003"/>
      <c r="E28" s="1005" t="s">
        <v>77</v>
      </c>
      <c r="F28" s="1002"/>
      <c r="G28" s="1002"/>
      <c r="H28" s="109">
        <f>IF(C28&lt;&gt;"",'[1]CBL Score Standard'!$D84,IF(D28&lt;&gt;"",SUM('[1]CBL Score Standard'!$D84:$E84),IF(E28&lt;&gt;"",SUM('[1]CBL Score Standard'!$D84:$F84),IF(F28&lt;&gt;"",SUM('[1]CBL Score Standard'!$D84:$G84),IF(G28&lt;&gt;"",SUM('[1]CBL Score Standard'!$D84:$H84,0))))))</f>
        <v>2.8169014084507043E-2</v>
      </c>
      <c r="K28" s="407"/>
      <c r="L28" s="407"/>
      <c r="M28" s="104" t="s">
        <v>6</v>
      </c>
      <c r="N28" s="36" t="s">
        <v>55</v>
      </c>
      <c r="O28" s="87" t="s">
        <v>194</v>
      </c>
      <c r="P28" s="153">
        <v>43544</v>
      </c>
      <c r="Q28" s="254" t="s">
        <v>649</v>
      </c>
      <c r="R28" s="254" t="s">
        <v>650</v>
      </c>
      <c r="S28" s="166" t="s">
        <v>281</v>
      </c>
      <c r="T28" s="157" t="s">
        <v>72</v>
      </c>
      <c r="U28" s="83"/>
      <c r="V28" s="83" t="str">
        <f t="shared" si="4"/>
        <v>Passed</v>
      </c>
      <c r="W28" s="83"/>
      <c r="X28" s="83" t="s">
        <v>377</v>
      </c>
      <c r="Y28" s="46" t="s">
        <v>195</v>
      </c>
      <c r="Z28" s="259">
        <f t="shared" ca="1" si="3"/>
        <v>2.4166666666666665</v>
      </c>
      <c r="AA28" s="260">
        <v>43236</v>
      </c>
      <c r="AB28" s="260">
        <f ca="1">TODAY()</f>
        <v>44144</v>
      </c>
      <c r="AC28" s="260"/>
      <c r="AD28" s="260"/>
      <c r="AE28" s="258"/>
      <c r="AF28" s="258"/>
      <c r="AG28" s="258"/>
      <c r="AH28" s="258"/>
      <c r="AI28" s="258"/>
      <c r="AJ28" s="258"/>
    </row>
    <row r="29" spans="1:36" ht="27.6" x14ac:dyDescent="0.3">
      <c r="A29" s="110" t="s">
        <v>59</v>
      </c>
      <c r="B29" s="99" t="s">
        <v>683</v>
      </c>
      <c r="C29" s="1003"/>
      <c r="D29" s="1003"/>
      <c r="E29" s="1005" t="s">
        <v>77</v>
      </c>
      <c r="F29" s="1002"/>
      <c r="G29" s="1002"/>
      <c r="H29" s="109">
        <f>IF(C29&lt;&gt;"",'[1]CBL Score Standard'!$D85,IF(D29&lt;&gt;"",SUM('[1]CBL Score Standard'!$D85:$E85),IF(E29&lt;&gt;"",SUM('[1]CBL Score Standard'!$D85:$F85),IF(F29&lt;&gt;"",SUM('[1]CBL Score Standard'!$D85:$G85),IF(G29&lt;&gt;"",SUM('[1]CBL Score Standard'!$D85:$H85,0))))))</f>
        <v>2.8169014084507043E-2</v>
      </c>
      <c r="K29" s="407"/>
      <c r="L29" s="407"/>
      <c r="M29" s="104" t="s">
        <v>6</v>
      </c>
      <c r="N29" s="36" t="s">
        <v>55</v>
      </c>
      <c r="O29" s="87" t="s">
        <v>196</v>
      </c>
      <c r="P29" s="149" t="s">
        <v>145</v>
      </c>
      <c r="Q29" s="254" t="s">
        <v>651</v>
      </c>
      <c r="R29" s="254" t="s">
        <v>652</v>
      </c>
      <c r="S29" s="173" t="s">
        <v>281</v>
      </c>
      <c r="T29" s="83"/>
      <c r="U29" s="83"/>
      <c r="V29" s="83" t="str">
        <f t="shared" si="4"/>
        <v/>
      </c>
      <c r="W29" s="83"/>
      <c r="X29" s="83"/>
      <c r="Y29" s="46" t="s">
        <v>197</v>
      </c>
      <c r="Z29" s="259">
        <f t="shared" si="3"/>
        <v>0</v>
      </c>
      <c r="AA29" s="260"/>
      <c r="AB29" s="260"/>
      <c r="AC29" s="260"/>
      <c r="AD29" s="260"/>
      <c r="AE29" s="258"/>
      <c r="AF29" s="258"/>
      <c r="AG29" s="258"/>
      <c r="AH29" s="258"/>
      <c r="AI29" s="258"/>
      <c r="AJ29" s="258"/>
    </row>
    <row r="30" spans="1:36" x14ac:dyDescent="0.3">
      <c r="A30" s="110" t="s">
        <v>149</v>
      </c>
      <c r="B30" s="99" t="s">
        <v>149</v>
      </c>
      <c r="C30" s="1002"/>
      <c r="D30" s="1002"/>
      <c r="E30" s="1005" t="s">
        <v>77</v>
      </c>
      <c r="F30" s="1002"/>
      <c r="G30" s="1002"/>
      <c r="H30" s="109">
        <f>IF(C30&lt;&gt;"",'[1]CBL Score Standard'!$D86,IF(D30&lt;&gt;"",SUM('[1]CBL Score Standard'!$D86:$E86),IF(E30&lt;&gt;"",SUM('[1]CBL Score Standard'!$D86:$F86),IF(F30&lt;&gt;"",SUM('[1]CBL Score Standard'!$D86:$G86),IF(G30&lt;&gt;"",SUM('[1]CBL Score Standard'!$D86:$H86,0))))))</f>
        <v>0.16558973290057469</v>
      </c>
      <c r="K30" s="407"/>
      <c r="L30" s="407"/>
      <c r="M30" s="104" t="s">
        <v>6</v>
      </c>
      <c r="N30" s="36" t="s">
        <v>55</v>
      </c>
      <c r="O30" s="87" t="s">
        <v>198</v>
      </c>
      <c r="P30" s="151"/>
      <c r="Q30" s="152" t="s">
        <v>199</v>
      </c>
      <c r="R30" s="79" t="s">
        <v>200</v>
      </c>
      <c r="S30" s="173" t="s">
        <v>281</v>
      </c>
      <c r="T30" s="83"/>
      <c r="U30" s="83"/>
      <c r="V30" s="83" t="str">
        <f t="shared" si="4"/>
        <v/>
      </c>
      <c r="W30" s="83"/>
      <c r="X30" s="83"/>
      <c r="Y30" s="49" t="s">
        <v>201</v>
      </c>
      <c r="Z30" s="259">
        <f t="shared" si="3"/>
        <v>0</v>
      </c>
      <c r="AA30" s="260"/>
      <c r="AB30" s="260"/>
      <c r="AC30" s="260"/>
      <c r="AD30" s="260"/>
      <c r="AE30" s="258"/>
      <c r="AF30" s="258"/>
      <c r="AG30" s="258"/>
      <c r="AH30" s="258"/>
      <c r="AI30" s="258"/>
      <c r="AJ30" s="258"/>
    </row>
    <row r="31" spans="1:36" x14ac:dyDescent="0.3">
      <c r="A31" s="110" t="s">
        <v>149</v>
      </c>
      <c r="B31" s="99" t="s">
        <v>370</v>
      </c>
      <c r="C31" s="1003"/>
      <c r="D31" s="1003"/>
      <c r="E31" s="1004"/>
      <c r="F31" s="1002"/>
      <c r="G31" s="1002"/>
      <c r="H31" s="109" t="b">
        <f>IF(C31&lt;&gt;"",'[1]CBL Score Standard'!$D87,IF(D31&lt;&gt;"",SUM('[1]CBL Score Standard'!$D87:$E87),IF(E31&lt;&gt;"",SUM('[1]CBL Score Standard'!$D87:$F87),IF(F31&lt;&gt;"",SUM('[1]CBL Score Standard'!$D87:$G87),IF(G31&lt;&gt;"",SUM('[1]CBL Score Standard'!$D87:$H87,0))))))</f>
        <v>0</v>
      </c>
      <c r="K31" s="407"/>
      <c r="L31" s="407"/>
      <c r="M31" s="104" t="s">
        <v>6</v>
      </c>
      <c r="N31" s="36" t="s">
        <v>55</v>
      </c>
      <c r="O31" s="87" t="s">
        <v>202</v>
      </c>
      <c r="P31" s="153">
        <v>43629</v>
      </c>
      <c r="Q31" s="152" t="s">
        <v>384</v>
      </c>
      <c r="R31" s="79" t="s">
        <v>385</v>
      </c>
      <c r="S31" s="173" t="s">
        <v>281</v>
      </c>
      <c r="T31" s="83"/>
      <c r="U31" s="83"/>
      <c r="V31" s="83" t="str">
        <f t="shared" si="4"/>
        <v/>
      </c>
      <c r="W31" s="83"/>
      <c r="X31" s="83"/>
      <c r="Y31" s="49" t="s">
        <v>203</v>
      </c>
      <c r="Z31" s="259">
        <f t="shared" si="3"/>
        <v>0</v>
      </c>
      <c r="AA31" s="260"/>
      <c r="AB31" s="260"/>
      <c r="AC31" s="260"/>
      <c r="AD31" s="260"/>
      <c r="AE31" s="258"/>
      <c r="AF31" s="258"/>
      <c r="AG31" s="258"/>
      <c r="AH31" s="258"/>
      <c r="AI31" s="258"/>
      <c r="AJ31" s="258"/>
    </row>
    <row r="32" spans="1:36" ht="26.4" x14ac:dyDescent="0.3">
      <c r="A32" s="110" t="s">
        <v>31</v>
      </c>
      <c r="B32" s="99" t="s">
        <v>660</v>
      </c>
      <c r="C32" s="1002"/>
      <c r="D32" s="1002"/>
      <c r="E32" s="1002" t="s">
        <v>77</v>
      </c>
      <c r="F32" s="1002"/>
      <c r="G32" s="1002"/>
      <c r="H32" s="109">
        <f>IF(C32&lt;&gt;"",'[1]CBL Score Standard'!$D88,IF(D32&lt;&gt;"",SUM('[1]CBL Score Standard'!$D88:$E88),IF(E32&lt;&gt;"",SUM('[1]CBL Score Standard'!$D88:$F88),IF(F32&lt;&gt;"",SUM('[1]CBL Score Standard'!$D88:$G88),IF(G32&lt;&gt;"",SUM('[1]CBL Score Standard'!$D88:$H88,0))))))</f>
        <v>0.16558973290057469</v>
      </c>
      <c r="K32" s="407"/>
      <c r="L32" s="407"/>
      <c r="M32" s="104" t="s">
        <v>6</v>
      </c>
      <c r="N32" s="36" t="s">
        <v>56</v>
      </c>
      <c r="O32" s="87" t="s">
        <v>427</v>
      </c>
      <c r="P32" s="153">
        <v>43613</v>
      </c>
      <c r="Q32" s="152" t="s">
        <v>167</v>
      </c>
      <c r="R32" s="79" t="s">
        <v>204</v>
      </c>
      <c r="S32" s="173" t="s">
        <v>281</v>
      </c>
      <c r="T32" s="83"/>
      <c r="U32" s="83"/>
      <c r="V32" s="83" t="str">
        <f t="shared" si="4"/>
        <v/>
      </c>
      <c r="W32" s="83"/>
      <c r="X32" s="83"/>
      <c r="Y32" s="46" t="s">
        <v>205</v>
      </c>
      <c r="Z32" s="259">
        <f t="shared" si="3"/>
        <v>0</v>
      </c>
      <c r="AA32" s="260"/>
      <c r="AB32" s="260"/>
      <c r="AC32" s="260"/>
      <c r="AD32" s="260"/>
      <c r="AE32" s="258"/>
      <c r="AF32" s="258"/>
      <c r="AG32" s="258"/>
      <c r="AH32" s="258"/>
      <c r="AI32" s="258"/>
      <c r="AJ32" s="258"/>
    </row>
    <row r="33" spans="1:36" x14ac:dyDescent="0.3">
      <c r="A33" s="110" t="s">
        <v>31</v>
      </c>
      <c r="B33" s="99" t="s">
        <v>175</v>
      </c>
      <c r="C33" s="1003"/>
      <c r="D33" s="1002"/>
      <c r="E33" s="1002" t="s">
        <v>77</v>
      </c>
      <c r="F33" s="1002"/>
      <c r="G33" s="1002"/>
      <c r="H33" s="109">
        <f>IF(C33&lt;&gt;"",'[1]CBL Score Standard'!$D89,IF(D33&lt;&gt;"",SUM('[1]CBL Score Standard'!$D89:$E89),IF(E33&lt;&gt;"",SUM('[1]CBL Score Standard'!$D89:$F89),IF(F33&lt;&gt;"",SUM('[1]CBL Score Standard'!$D89:$G89),IF(G33&lt;&gt;"",SUM('[1]CBL Score Standard'!$D89:$H89,0))))))</f>
        <v>0.16558973290057469</v>
      </c>
      <c r="K33" s="407"/>
      <c r="L33" s="407"/>
      <c r="M33" s="104" t="s">
        <v>6</v>
      </c>
      <c r="N33" s="36" t="s">
        <v>0</v>
      </c>
      <c r="O33" s="87" t="s">
        <v>426</v>
      </c>
      <c r="P33" s="152" t="s">
        <v>145</v>
      </c>
      <c r="Q33" s="152" t="s">
        <v>206</v>
      </c>
      <c r="R33" s="79" t="s">
        <v>206</v>
      </c>
      <c r="S33" s="173" t="s">
        <v>281</v>
      </c>
      <c r="T33" s="83"/>
      <c r="U33" s="83"/>
      <c r="V33" s="83" t="s">
        <v>374</v>
      </c>
      <c r="W33" s="83"/>
      <c r="X33" s="83" t="s">
        <v>377</v>
      </c>
      <c r="Y33" s="41"/>
      <c r="Z33" s="259">
        <f t="shared" si="3"/>
        <v>0</v>
      </c>
      <c r="AA33" s="260"/>
      <c r="AB33" s="260"/>
      <c r="AC33" s="260"/>
      <c r="AD33" s="260"/>
      <c r="AE33" s="258"/>
      <c r="AF33" s="258"/>
      <c r="AG33" s="258"/>
      <c r="AH33" s="258"/>
      <c r="AI33" s="258"/>
      <c r="AJ33" s="258"/>
    </row>
    <row r="34" spans="1:36" x14ac:dyDescent="0.3">
      <c r="A34" s="110" t="s">
        <v>46</v>
      </c>
      <c r="B34" s="99" t="s">
        <v>171</v>
      </c>
      <c r="C34" s="1003"/>
      <c r="D34" s="1002"/>
      <c r="E34" s="1002" t="s">
        <v>77</v>
      </c>
      <c r="F34" s="1002"/>
      <c r="G34" s="1002"/>
      <c r="H34" s="109">
        <f>IF(C34&lt;&gt;"",'[1]CBL Score Standard'!$D90,IF(D34&lt;&gt;"",SUM('[1]CBL Score Standard'!$D90:$E90),IF(E34&lt;&gt;"",SUM('[1]CBL Score Standard'!$D90:$F90),IF(F34&lt;&gt;"",SUM('[1]CBL Score Standard'!$D90:$G90),IF(G34&lt;&gt;"",SUM('[1]CBL Score Standard'!$D90:$H90,0))))))</f>
        <v>7.468064199148379E-2</v>
      </c>
      <c r="K34" s="407"/>
      <c r="L34" s="407"/>
      <c r="M34" s="104" t="s">
        <v>6</v>
      </c>
      <c r="N34" s="36" t="s">
        <v>53</v>
      </c>
      <c r="O34" s="90" t="s">
        <v>371</v>
      </c>
      <c r="P34" s="152" t="s">
        <v>145</v>
      </c>
      <c r="Q34" s="152" t="s">
        <v>164</v>
      </c>
      <c r="R34" s="79" t="s">
        <v>207</v>
      </c>
      <c r="S34" s="173" t="s">
        <v>281</v>
      </c>
      <c r="T34" s="83"/>
      <c r="U34" s="83"/>
      <c r="V34" s="83" t="s">
        <v>374</v>
      </c>
      <c r="W34" s="83"/>
      <c r="X34" s="83" t="s">
        <v>377</v>
      </c>
      <c r="Y34" s="49" t="s">
        <v>208</v>
      </c>
      <c r="Z34" s="259">
        <f t="shared" si="3"/>
        <v>0</v>
      </c>
      <c r="AA34" s="260"/>
      <c r="AB34" s="260"/>
      <c r="AC34" s="260"/>
      <c r="AD34" s="260"/>
      <c r="AE34" s="258"/>
      <c r="AF34" s="258"/>
      <c r="AG34" s="258"/>
      <c r="AH34" s="258"/>
      <c r="AI34" s="258"/>
      <c r="AJ34" s="258"/>
    </row>
    <row r="35" spans="1:36" x14ac:dyDescent="0.3">
      <c r="A35" s="110" t="s">
        <v>2</v>
      </c>
      <c r="B35" s="99" t="s">
        <v>234</v>
      </c>
      <c r="C35" s="1003"/>
      <c r="D35" s="1003"/>
      <c r="E35" s="1003" t="s">
        <v>77</v>
      </c>
      <c r="F35" s="1002"/>
      <c r="G35" s="1002"/>
      <c r="H35" s="109">
        <f>IF(C35&lt;&gt;"",'[1]CBL Score Standard'!$D91,IF(D35&lt;&gt;"",SUM('[1]CBL Score Standard'!$D91:$E91),IF(E35&lt;&gt;"",SUM('[1]CBL Score Standard'!$D91:$F91),IF(F35&lt;&gt;"",SUM('[1]CBL Score Standard'!$D91:$G91),IF(G35&lt;&gt;"",SUM('[1]CBL Score Standard'!$D91:$H91,0))))))</f>
        <v>0</v>
      </c>
      <c r="K35" s="408"/>
      <c r="L35" s="408"/>
      <c r="M35" s="104" t="s">
        <v>6</v>
      </c>
      <c r="N35" s="36" t="s">
        <v>54</v>
      </c>
      <c r="O35" s="87" t="s">
        <v>345</v>
      </c>
      <c r="P35" s="153">
        <v>43644</v>
      </c>
      <c r="Q35" s="152" t="s">
        <v>209</v>
      </c>
      <c r="R35" s="79" t="s">
        <v>210</v>
      </c>
      <c r="S35" s="76" t="s">
        <v>281</v>
      </c>
      <c r="T35" s="83"/>
      <c r="U35" s="83"/>
      <c r="V35" s="83" t="s">
        <v>374</v>
      </c>
      <c r="W35" s="83"/>
      <c r="X35" s="83" t="s">
        <v>377</v>
      </c>
      <c r="Y35" s="46"/>
      <c r="Z35" s="259">
        <f t="shared" si="3"/>
        <v>0</v>
      </c>
      <c r="AA35" s="260"/>
      <c r="AB35" s="260"/>
      <c r="AC35" s="260"/>
      <c r="AD35" s="260"/>
      <c r="AE35" s="258"/>
      <c r="AF35" s="258"/>
      <c r="AG35" s="258"/>
      <c r="AH35" s="258"/>
      <c r="AI35" s="258"/>
      <c r="AJ35" s="258"/>
    </row>
    <row r="36" spans="1:36" x14ac:dyDescent="0.3">
      <c r="A36" s="110" t="s">
        <v>54</v>
      </c>
      <c r="B36" s="99" t="s">
        <v>425</v>
      </c>
      <c r="C36" s="1002"/>
      <c r="D36" s="1002"/>
      <c r="E36" s="1002"/>
      <c r="F36" s="1002" t="s">
        <v>77</v>
      </c>
      <c r="G36" s="1002"/>
      <c r="H36" s="109">
        <f>IF(C36&lt;&gt;"",'[1]CBL Score Standard'!$D92,IF(D36&lt;&gt;"",SUM('[1]CBL Score Standard'!$D92:$E92),IF(E36&lt;&gt;"",SUM('[1]CBL Score Standard'!$D92:$F92),IF(F36&lt;&gt;"",SUM('[1]CBL Score Standard'!$D92:$G92),IF(G36&lt;&gt;"",SUM('[1]CBL Score Standard'!$D92:$H92,0))))))</f>
        <v>0.18686632864525554</v>
      </c>
      <c r="K36" s="3"/>
      <c r="L36" s="3"/>
      <c r="M36" s="3"/>
      <c r="N36" s="92"/>
      <c r="O36" s="3"/>
      <c r="P36" s="3"/>
      <c r="Q36" s="3"/>
      <c r="R36" s="3"/>
      <c r="S36" s="78"/>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3"/>
      <c r="D37" s="1002"/>
      <c r="E37" s="1002" t="s">
        <v>77</v>
      </c>
      <c r="F37" s="1002"/>
      <c r="G37" s="1002"/>
      <c r="H37" s="109">
        <f>IF(C37&lt;&gt;"",'[1]CBL Score Standard'!$D93,IF(D37&lt;&gt;"",SUM('[1]CBL Score Standard'!$D93:$E93),IF(E37&lt;&gt;"",SUM('[1]CBL Score Standard'!$D93:$F93),IF(F37&lt;&gt;"",SUM('[1]CBL Score Standard'!$D93:$G93),IF(G37&lt;&gt;"",SUM('[1]CBL Score Standard'!$D93:$H93,0))))))</f>
        <v>7.468064199148379E-2</v>
      </c>
      <c r="K37" s="1193" t="s">
        <v>211</v>
      </c>
      <c r="L37" s="1194"/>
      <c r="M37" s="1194"/>
      <c r="N37" s="1194"/>
      <c r="O37" s="1194"/>
      <c r="P37" s="1194"/>
      <c r="Q37" s="1194"/>
      <c r="R37" s="1194"/>
      <c r="S37" s="1194"/>
      <c r="T37" s="1194"/>
      <c r="U37" s="1194"/>
      <c r="V37" s="1194"/>
      <c r="W37" s="1194"/>
      <c r="X37" s="1194"/>
      <c r="Y37" s="1195"/>
      <c r="Z37" s="263"/>
      <c r="AA37" s="402"/>
      <c r="AB37" s="402"/>
      <c r="AC37" s="402"/>
      <c r="AD37" s="402"/>
      <c r="AE37" s="402"/>
      <c r="AF37" s="402"/>
      <c r="AG37" s="402"/>
      <c r="AH37" s="402"/>
      <c r="AI37" s="402"/>
      <c r="AJ37" s="402"/>
    </row>
    <row r="38" spans="1:36" ht="23.4" customHeight="1" x14ac:dyDescent="0.3">
      <c r="A38" s="110" t="s">
        <v>54</v>
      </c>
      <c r="B38" s="99" t="s">
        <v>231</v>
      </c>
      <c r="C38" s="1003"/>
      <c r="D38" s="1003" t="s">
        <v>77</v>
      </c>
      <c r="E38" s="1002"/>
      <c r="F38" s="1002"/>
      <c r="G38" s="1002"/>
      <c r="H38" s="109">
        <f>IF(C38&lt;&gt;"",'[1]CBL Score Standard'!$D94,IF(D38&lt;&gt;"",SUM('[1]CBL Score Standard'!$D94:$E94),IF(E38&lt;&gt;"",SUM('[1]CBL Score Standard'!$D94:$F94),IF(F38&lt;&gt;"",SUM('[1]CBL Score Standard'!$D94:$G94),IF(G38&lt;&gt;"",SUM('[1]CBL Score Standard'!$D94:$H94,0))))))</f>
        <v>0</v>
      </c>
      <c r="K38" s="1211" t="s">
        <v>133</v>
      </c>
      <c r="L38" s="1211" t="s">
        <v>91</v>
      </c>
      <c r="M38" s="1182" t="s">
        <v>75</v>
      </c>
      <c r="N38" s="1184" t="s">
        <v>134</v>
      </c>
      <c r="O38" s="1184" t="s">
        <v>135</v>
      </c>
      <c r="P38" s="413" t="s">
        <v>136</v>
      </c>
      <c r="Q38" s="413" t="s">
        <v>137</v>
      </c>
      <c r="R38" s="413" t="s">
        <v>138</v>
      </c>
      <c r="S38" s="1212" t="s">
        <v>139</v>
      </c>
      <c r="T38" s="1191" t="s">
        <v>344</v>
      </c>
      <c r="U38" s="1191" t="s">
        <v>342</v>
      </c>
      <c r="V38" s="1191" t="s">
        <v>343</v>
      </c>
      <c r="W38" s="404" t="s">
        <v>375</v>
      </c>
      <c r="X38" s="404"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3"/>
      <c r="D39" s="1004"/>
      <c r="E39" s="1004"/>
      <c r="F39" s="1002" t="s">
        <v>77</v>
      </c>
      <c r="G39" s="1002"/>
      <c r="H39" s="109">
        <f>IF(C39&lt;&gt;"",'[1]CBL Score Standard'!$D95,IF(D39&lt;&gt;"",SUM('[1]CBL Score Standard'!$D95:$E95),IF(E39&lt;&gt;"",SUM('[1]CBL Score Standard'!$D95:$F95),IF(F39&lt;&gt;"",SUM('[1]CBL Score Standard'!$D95:$G95),IF(G39&lt;&gt;"",SUM('[1]CBL Score Standard'!$D95:$H95,0))))))</f>
        <v>5.8616916740422742E-2</v>
      </c>
      <c r="K39" s="1197"/>
      <c r="L39" s="1197"/>
      <c r="M39" s="1183"/>
      <c r="N39" s="1190"/>
      <c r="O39" s="1185"/>
      <c r="P39" s="148" t="s">
        <v>141</v>
      </c>
      <c r="Q39" s="414"/>
      <c r="R39" s="414"/>
      <c r="S39" s="1210"/>
      <c r="T39" s="1191"/>
      <c r="U39" s="1191"/>
      <c r="V39" s="1191"/>
      <c r="W39" s="404"/>
      <c r="X39" s="404"/>
      <c r="Y39" s="1197"/>
      <c r="Z39" s="1187"/>
      <c r="AA39" s="400" t="s">
        <v>672</v>
      </c>
      <c r="AB39" s="400" t="s">
        <v>673</v>
      </c>
      <c r="AC39" s="400" t="s">
        <v>672</v>
      </c>
      <c r="AD39" s="400" t="s">
        <v>673</v>
      </c>
      <c r="AE39" s="400" t="s">
        <v>672</v>
      </c>
      <c r="AF39" s="400" t="s">
        <v>673</v>
      </c>
      <c r="AG39" s="400" t="s">
        <v>672</v>
      </c>
      <c r="AH39" s="400" t="s">
        <v>673</v>
      </c>
      <c r="AI39" s="400" t="s">
        <v>672</v>
      </c>
      <c r="AJ39" s="400" t="s">
        <v>673</v>
      </c>
    </row>
    <row r="40" spans="1:36" x14ac:dyDescent="0.3">
      <c r="A40" s="110" t="s">
        <v>53</v>
      </c>
      <c r="B40" s="99" t="s">
        <v>223</v>
      </c>
      <c r="C40" s="1003"/>
      <c r="D40" s="1003"/>
      <c r="E40" s="1004" t="s">
        <v>77</v>
      </c>
      <c r="F40" s="1002"/>
      <c r="G40" s="1002"/>
      <c r="H40" s="109">
        <f>IF(C40&lt;&gt;"",'[1]CBL Score Standard'!$D96,IF(D40&lt;&gt;"",SUM('[1]CBL Score Standard'!$D96:$E96),IF(E40&lt;&gt;"",SUM('[1]CBL Score Standard'!$D96:$F96),IF(F40&lt;&gt;"",SUM('[1]CBL Score Standard'!$D96:$G96),IF(G40&lt;&gt;"",SUM('[1]CBL Score Standard'!$D96:$H96,0))))))</f>
        <v>1.4084507042253521E-2</v>
      </c>
      <c r="K40" s="406" t="s">
        <v>142</v>
      </c>
      <c r="L40" s="406" t="s">
        <v>143</v>
      </c>
      <c r="M40" s="104" t="s">
        <v>7</v>
      </c>
      <c r="N40" s="36" t="s">
        <v>56</v>
      </c>
      <c r="O40" s="87" t="s">
        <v>663</v>
      </c>
      <c r="P40" s="149" t="s">
        <v>145</v>
      </c>
      <c r="Q40" s="152" t="s">
        <v>212</v>
      </c>
      <c r="R40" s="79" t="s">
        <v>213</v>
      </c>
      <c r="S40" s="166" t="s">
        <v>281</v>
      </c>
      <c r="T40" s="157"/>
      <c r="U40" s="83"/>
      <c r="V40" s="83" t="str">
        <f t="shared" ref="V40:V46" si="5">IF(AND(W40="Y",X40="Y"),"Passed",IF(T40="M","Passed", ""))</f>
        <v/>
      </c>
      <c r="W40" s="83"/>
      <c r="X40" s="83"/>
      <c r="Y40" s="81" t="s">
        <v>214</v>
      </c>
      <c r="Z40" s="259">
        <f t="shared" ref="Z40:Z55" si="6">DATEDIF(AA40,AB40,"m")/12+DATEDIF(AC40,AD40,"m")/12+DATEDIF(AE40,AF40,"m")/12+DATEDIF(AG40,AH40,"m")/12+DATEDIF(AI40,AJ40,"m")/12</f>
        <v>0</v>
      </c>
      <c r="AA40" s="260"/>
      <c r="AB40" s="260"/>
      <c r="AC40" s="260"/>
      <c r="AD40" s="260"/>
      <c r="AE40" s="258"/>
      <c r="AF40" s="258"/>
      <c r="AG40" s="258"/>
      <c r="AH40" s="258"/>
      <c r="AI40" s="258"/>
      <c r="AJ40" s="258"/>
    </row>
    <row r="41" spans="1:36" x14ac:dyDescent="0.3">
      <c r="A41" s="110" t="s">
        <v>53</v>
      </c>
      <c r="B41" s="99" t="s">
        <v>226</v>
      </c>
      <c r="C41" s="1003"/>
      <c r="D41" s="1003"/>
      <c r="E41" s="132" t="s">
        <v>77</v>
      </c>
      <c r="F41" s="1002"/>
      <c r="G41" s="1002"/>
      <c r="H41" s="109">
        <f>IF(C41&lt;&gt;"",'[1]CBL Score Standard'!$D97,IF(D41&lt;&gt;"",SUM('[1]CBL Score Standard'!$D97:$E97),IF(E41&lt;&gt;"",SUM('[1]CBL Score Standard'!$D97:$F97),IF(F41&lt;&gt;"",SUM('[1]CBL Score Standard'!$D97:$G97),IF(G41&lt;&gt;"",SUM('[1]CBL Score Standard'!$D97:$H97,0))))))</f>
        <v>1.4084507042253521E-2</v>
      </c>
      <c r="K41" s="407"/>
      <c r="L41" s="407"/>
      <c r="M41" s="104" t="s">
        <v>7</v>
      </c>
      <c r="N41" s="36" t="s">
        <v>56</v>
      </c>
      <c r="O41" s="87" t="s">
        <v>215</v>
      </c>
      <c r="P41" s="150"/>
      <c r="Q41" s="152" t="s">
        <v>164</v>
      </c>
      <c r="R41" s="79" t="s">
        <v>207</v>
      </c>
      <c r="S41" s="166" t="s">
        <v>281</v>
      </c>
      <c r="T41" s="84" t="s">
        <v>72</v>
      </c>
      <c r="U41" s="84"/>
      <c r="V41" s="83" t="str">
        <f t="shared" si="5"/>
        <v>Passed</v>
      </c>
      <c r="W41" s="83" t="s">
        <v>377</v>
      </c>
      <c r="X41" s="83" t="s">
        <v>378</v>
      </c>
      <c r="Y41" s="81" t="s">
        <v>216</v>
      </c>
      <c r="Z41" s="259">
        <f t="shared" si="6"/>
        <v>0.75</v>
      </c>
      <c r="AA41" s="260">
        <v>43236</v>
      </c>
      <c r="AB41" s="260">
        <v>43512</v>
      </c>
      <c r="AC41" s="260"/>
      <c r="AD41" s="260"/>
      <c r="AE41" s="258"/>
      <c r="AF41" s="258"/>
      <c r="AG41" s="258"/>
      <c r="AH41" s="258"/>
      <c r="AI41" s="258"/>
      <c r="AJ41" s="258"/>
    </row>
    <row r="42" spans="1:36" ht="27.6" x14ac:dyDescent="0.3">
      <c r="A42" s="110" t="s">
        <v>53</v>
      </c>
      <c r="B42" s="99" t="s">
        <v>239</v>
      </c>
      <c r="C42" s="1003"/>
      <c r="D42" s="1003"/>
      <c r="E42" s="1003" t="s">
        <v>77</v>
      </c>
      <c r="F42" s="1002"/>
      <c r="G42" s="1002"/>
      <c r="H42" s="109">
        <f>IF(C42&lt;&gt;"",'[1]CBL Score Standard'!$D98,IF(D42&lt;&gt;"",SUM('[1]CBL Score Standard'!$D98:$E98),IF(E42&lt;&gt;"",SUM('[1]CBL Score Standard'!$D98:$F98),IF(F42&lt;&gt;"",SUM('[1]CBL Score Standard'!$D98:$G98),IF(G42&lt;&gt;"",SUM('[1]CBL Score Standard'!$D98:$H98,0))))))</f>
        <v>0</v>
      </c>
      <c r="K42" s="407"/>
      <c r="L42" s="407"/>
      <c r="M42" s="104" t="s">
        <v>7</v>
      </c>
      <c r="N42" s="36" t="s">
        <v>55</v>
      </c>
      <c r="O42" s="91" t="s">
        <v>664</v>
      </c>
      <c r="P42" s="150"/>
      <c r="Q42" s="254" t="s">
        <v>653</v>
      </c>
      <c r="R42" s="254" t="s">
        <v>654</v>
      </c>
      <c r="S42" s="76" t="s">
        <v>281</v>
      </c>
      <c r="T42" s="84"/>
      <c r="U42" s="84"/>
      <c r="V42" s="83" t="str">
        <f t="shared" si="5"/>
        <v>Passed</v>
      </c>
      <c r="W42" s="83" t="s">
        <v>377</v>
      </c>
      <c r="X42" s="83" t="s">
        <v>377</v>
      </c>
      <c r="Y42" s="52" t="s">
        <v>249</v>
      </c>
      <c r="Z42" s="259">
        <f t="shared" ca="1" si="6"/>
        <v>1.6666666666666667</v>
      </c>
      <c r="AA42" s="260">
        <v>43511</v>
      </c>
      <c r="AB42" s="260">
        <f t="shared" ref="AB42:AB48" ca="1" si="7">TODAY()</f>
        <v>44144</v>
      </c>
      <c r="AC42" s="260"/>
      <c r="AD42" s="260"/>
      <c r="AE42" s="258"/>
      <c r="AF42" s="258"/>
      <c r="AG42" s="258"/>
      <c r="AH42" s="258"/>
      <c r="AI42" s="258"/>
      <c r="AJ42" s="258"/>
    </row>
    <row r="43" spans="1:36" ht="27.6" x14ac:dyDescent="0.3">
      <c r="A43" s="110" t="s">
        <v>0</v>
      </c>
      <c r="B43" s="99" t="s">
        <v>426</v>
      </c>
      <c r="C43" s="1003"/>
      <c r="D43" s="1002"/>
      <c r="E43" s="1002" t="s">
        <v>77</v>
      </c>
      <c r="F43" s="1002"/>
      <c r="G43" s="1002"/>
      <c r="H43" s="109">
        <f>IF(C43&lt;&gt;"",'[1]CBL Score Standard'!$D99,IF(D43&lt;&gt;"",SUM('[1]CBL Score Standard'!$D99:$E99),IF(E43&lt;&gt;"",SUM('[1]CBL Score Standard'!$D99:$F99),IF(F43&lt;&gt;"",SUM('[1]CBL Score Standard'!$D99:$G99),IF(G43&lt;&gt;"",SUM('[1]CBL Score Standard'!$D99:$H99,0))))))</f>
        <v>7.468064199148379E-2</v>
      </c>
      <c r="K43" s="407"/>
      <c r="L43" s="407"/>
      <c r="M43" s="104" t="s">
        <v>7</v>
      </c>
      <c r="N43" s="36" t="s">
        <v>55</v>
      </c>
      <c r="O43" s="87" t="s">
        <v>448</v>
      </c>
      <c r="P43" s="151"/>
      <c r="Q43" s="254" t="s">
        <v>655</v>
      </c>
      <c r="R43" s="254" t="s">
        <v>656</v>
      </c>
      <c r="S43" s="76" t="s">
        <v>281</v>
      </c>
      <c r="T43" s="84"/>
      <c r="U43" s="84"/>
      <c r="V43" s="83" t="str">
        <f t="shared" si="5"/>
        <v>Passed</v>
      </c>
      <c r="W43" s="83" t="s">
        <v>377</v>
      </c>
      <c r="X43" s="83" t="s">
        <v>377</v>
      </c>
      <c r="Y43" s="81" t="s">
        <v>219</v>
      </c>
      <c r="Z43" s="259">
        <f t="shared" ca="1" si="6"/>
        <v>2.25</v>
      </c>
      <c r="AA43" s="260">
        <v>43291</v>
      </c>
      <c r="AB43" s="260">
        <f t="shared" ca="1" si="7"/>
        <v>44144</v>
      </c>
      <c r="AC43" s="260"/>
      <c r="AD43" s="260"/>
      <c r="AE43" s="258"/>
      <c r="AF43" s="258"/>
      <c r="AG43" s="258"/>
      <c r="AH43" s="258"/>
      <c r="AI43" s="258"/>
      <c r="AJ43" s="258"/>
    </row>
    <row r="44" spans="1:36" ht="26.4" x14ac:dyDescent="0.3">
      <c r="A44" s="110" t="s">
        <v>41</v>
      </c>
      <c r="B44" s="99" t="s">
        <v>450</v>
      </c>
      <c r="C44" s="1002"/>
      <c r="D44" s="1002"/>
      <c r="E44" s="1002" t="s">
        <v>77</v>
      </c>
      <c r="F44" s="1002"/>
      <c r="G44" s="1002"/>
      <c r="H44" s="109">
        <f>IF(C44&lt;&gt;"",'[1]CBL Score Standard'!$D100,IF(D44&lt;&gt;"",SUM('[1]CBL Score Standard'!$D100:$E100),IF(E44&lt;&gt;"",SUM('[1]CBL Score Standard'!$D100:$F100),IF(F44&lt;&gt;"",SUM('[1]CBL Score Standard'!$D100:$G100),IF(G44&lt;&gt;"",SUM('[1]CBL Score Standard'!$D100:$H100,0))))))</f>
        <v>0.16558973290057469</v>
      </c>
      <c r="K44" s="407"/>
      <c r="L44" s="407"/>
      <c r="M44" s="104" t="s">
        <v>7</v>
      </c>
      <c r="N44" s="36" t="s">
        <v>55</v>
      </c>
      <c r="O44" s="87" t="s">
        <v>185</v>
      </c>
      <c r="P44" s="149" t="s">
        <v>145</v>
      </c>
      <c r="Q44" s="254" t="s">
        <v>220</v>
      </c>
      <c r="R44" s="254" t="s">
        <v>270</v>
      </c>
      <c r="S44" s="166" t="s">
        <v>281</v>
      </c>
      <c r="T44" s="84" t="s">
        <v>72</v>
      </c>
      <c r="U44" s="84"/>
      <c r="V44" s="83" t="str">
        <f t="shared" si="5"/>
        <v>Passed</v>
      </c>
      <c r="W44" s="83" t="s">
        <v>377</v>
      </c>
      <c r="X44" s="83" t="s">
        <v>377</v>
      </c>
      <c r="Y44" s="81" t="s">
        <v>186</v>
      </c>
      <c r="Z44" s="259">
        <f t="shared" ca="1" si="6"/>
        <v>1.3333333333333333</v>
      </c>
      <c r="AA44" s="260">
        <v>43637</v>
      </c>
      <c r="AB44" s="260">
        <f t="shared" ca="1" si="7"/>
        <v>44144</v>
      </c>
      <c r="AC44" s="260"/>
      <c r="AD44" s="260"/>
      <c r="AE44" s="258"/>
      <c r="AF44" s="258"/>
      <c r="AG44" s="258"/>
      <c r="AH44" s="258"/>
      <c r="AI44" s="258"/>
      <c r="AJ44" s="258"/>
    </row>
    <row r="45" spans="1:36" ht="27.6" x14ac:dyDescent="0.3">
      <c r="A45" s="110" t="s">
        <v>41</v>
      </c>
      <c r="B45" s="99" t="s">
        <v>178</v>
      </c>
      <c r="C45" s="1003"/>
      <c r="D45" s="1002" t="s">
        <v>77</v>
      </c>
      <c r="E45" s="1002"/>
      <c r="F45" s="1002"/>
      <c r="G45" s="1002"/>
      <c r="H45" s="109">
        <f>IF(C45&lt;&gt;"",'[1]CBL Score Standard'!$D101,IF(D45&lt;&gt;"",SUM('[1]CBL Score Standard'!$D101:$E101),IF(E45&lt;&gt;"",SUM('[1]CBL Score Standard'!$D101:$F101),IF(F45&lt;&gt;"",SUM('[1]CBL Score Standard'!$D101:$G101),IF(G45&lt;&gt;"",SUM('[1]CBL Score Standard'!$D101:$H101,0))))))</f>
        <v>4.6511627906976744E-2</v>
      </c>
      <c r="K45" s="407"/>
      <c r="L45" s="407"/>
      <c r="M45" s="104" t="s">
        <v>7</v>
      </c>
      <c r="N45" s="36" t="s">
        <v>55</v>
      </c>
      <c r="O45" s="87" t="s">
        <v>694</v>
      </c>
      <c r="P45" s="153">
        <v>43539</v>
      </c>
      <c r="Q45" s="254" t="s">
        <v>658</v>
      </c>
      <c r="R45" s="254" t="s">
        <v>657</v>
      </c>
      <c r="S45" s="166" t="s">
        <v>281</v>
      </c>
      <c r="T45" s="84" t="s">
        <v>72</v>
      </c>
      <c r="U45" s="84"/>
      <c r="V45" s="83" t="str">
        <f t="shared" si="5"/>
        <v>Passed</v>
      </c>
      <c r="W45" s="83" t="s">
        <v>377</v>
      </c>
      <c r="X45" s="83" t="s">
        <v>377</v>
      </c>
      <c r="Y45" s="81" t="s">
        <v>186</v>
      </c>
      <c r="Z45" s="259">
        <f t="shared" ca="1" si="6"/>
        <v>1.3333333333333333</v>
      </c>
      <c r="AA45" s="260">
        <v>43637</v>
      </c>
      <c r="AB45" s="260">
        <f t="shared" ca="1" si="7"/>
        <v>44144</v>
      </c>
      <c r="AC45" s="260"/>
      <c r="AD45" s="260"/>
      <c r="AE45" s="258"/>
      <c r="AF45" s="258"/>
      <c r="AG45" s="258"/>
      <c r="AH45" s="258"/>
      <c r="AI45" s="258"/>
      <c r="AJ45" s="258"/>
    </row>
    <row r="46" spans="1:36" ht="27.6" x14ac:dyDescent="0.3">
      <c r="A46" s="110" t="s">
        <v>229</v>
      </c>
      <c r="B46" s="99" t="s">
        <v>245</v>
      </c>
      <c r="C46" s="1003"/>
      <c r="D46" s="1003"/>
      <c r="E46" s="1003"/>
      <c r="F46" s="1003"/>
      <c r="G46" s="1002"/>
      <c r="H46" s="109" t="b">
        <f>IF(C46&lt;&gt;"",'[1]CBL Score Standard'!$D102,IF(D46&lt;&gt;"",SUM('[1]CBL Score Standard'!$D102:$E102),IF(E46&lt;&gt;"",SUM('[1]CBL Score Standard'!$D102:$F102),IF(F46&lt;&gt;"",SUM('[1]CBL Score Standard'!$D102:$G102),IF(G46&lt;&gt;"",SUM('[1]CBL Score Standard'!$D102:$H102,0))))))</f>
        <v>0</v>
      </c>
      <c r="K46" s="407"/>
      <c r="L46" s="407"/>
      <c r="M46" s="104" t="s">
        <v>7</v>
      </c>
      <c r="N46" s="36" t="s">
        <v>55</v>
      </c>
      <c r="O46" s="87" t="s">
        <v>665</v>
      </c>
      <c r="P46" s="153">
        <v>43607</v>
      </c>
      <c r="Q46" s="152" t="s">
        <v>221</v>
      </c>
      <c r="R46" s="79" t="s">
        <v>200</v>
      </c>
      <c r="S46" s="166" t="s">
        <v>281</v>
      </c>
      <c r="T46" s="157" t="s">
        <v>72</v>
      </c>
      <c r="U46" s="83"/>
      <c r="V46" s="83" t="str">
        <f t="shared" si="5"/>
        <v>Passed</v>
      </c>
      <c r="W46" s="83"/>
      <c r="X46" s="83"/>
      <c r="Y46" s="46" t="s">
        <v>222</v>
      </c>
      <c r="Z46" s="259">
        <f t="shared" ca="1" si="6"/>
        <v>1.9166666666666667</v>
      </c>
      <c r="AA46" s="260">
        <v>43439</v>
      </c>
      <c r="AB46" s="260">
        <f t="shared" ca="1" si="7"/>
        <v>44144</v>
      </c>
      <c r="AC46" s="260"/>
      <c r="AD46" s="260"/>
      <c r="AE46" s="258"/>
      <c r="AF46" s="258"/>
      <c r="AG46" s="258"/>
      <c r="AH46" s="258"/>
      <c r="AI46" s="258"/>
      <c r="AJ46" s="258"/>
    </row>
    <row r="47" spans="1:36" x14ac:dyDescent="0.3">
      <c r="A47" s="110" t="s">
        <v>144</v>
      </c>
      <c r="B47" s="99" t="s">
        <v>372</v>
      </c>
      <c r="C47" s="1002"/>
      <c r="D47" s="1002"/>
      <c r="E47" s="1002" t="s">
        <v>77</v>
      </c>
      <c r="F47" s="1002"/>
      <c r="G47" s="1002"/>
      <c r="H47" s="109">
        <f>IF(C47&lt;&gt;"",'[1]CBL Score Standard'!$D103,IF(D47&lt;&gt;"",SUM('[1]CBL Score Standard'!$D103:$E103),IF(E47&lt;&gt;"",SUM('[1]CBL Score Standard'!$D103:$F103),IF(F47&lt;&gt;"",SUM('[1]CBL Score Standard'!$D103:$G103),IF(G47&lt;&gt;"",SUM('[1]CBL Score Standard'!$D103:$H103,0))))))</f>
        <v>0.16558973290057469</v>
      </c>
      <c r="K47" s="407"/>
      <c r="L47" s="407"/>
      <c r="M47" s="104" t="s">
        <v>7</v>
      </c>
      <c r="N47" s="36" t="s">
        <v>53</v>
      </c>
      <c r="O47" s="87" t="s">
        <v>223</v>
      </c>
      <c r="P47" s="153">
        <v>43621</v>
      </c>
      <c r="Q47" s="154" t="s">
        <v>224</v>
      </c>
      <c r="R47" s="155" t="s">
        <v>225</v>
      </c>
      <c r="S47" s="166" t="s">
        <v>281</v>
      </c>
      <c r="T47" s="157"/>
      <c r="U47" s="83"/>
      <c r="V47" s="83" t="s">
        <v>374</v>
      </c>
      <c r="W47" s="83"/>
      <c r="X47" s="83" t="s">
        <v>377</v>
      </c>
      <c r="Y47" s="55"/>
      <c r="Z47" s="259">
        <f t="shared" ca="1" si="6"/>
        <v>1.8333333333333333</v>
      </c>
      <c r="AA47" s="260">
        <v>43466</v>
      </c>
      <c r="AB47" s="260">
        <f t="shared" ca="1" si="7"/>
        <v>44144</v>
      </c>
      <c r="AC47" s="260"/>
      <c r="AD47" s="260"/>
      <c r="AE47" s="258"/>
      <c r="AF47" s="258"/>
      <c r="AG47" s="258"/>
      <c r="AH47" s="258"/>
      <c r="AI47" s="258"/>
      <c r="AJ47" s="258"/>
    </row>
    <row r="48" spans="1:36" ht="39.6" x14ac:dyDescent="0.3">
      <c r="A48" s="110" t="s">
        <v>144</v>
      </c>
      <c r="B48" s="99" t="s">
        <v>373</v>
      </c>
      <c r="C48" s="1002"/>
      <c r="D48" s="1002"/>
      <c r="E48" s="1002" t="s">
        <v>77</v>
      </c>
      <c r="F48" s="1002"/>
      <c r="G48" s="1002"/>
      <c r="H48" s="109">
        <f>IF(C48&lt;&gt;"",'[1]CBL Score Standard'!$D104,IF(D48&lt;&gt;"",SUM('[1]CBL Score Standard'!$D104:$E104),IF(E48&lt;&gt;"",SUM('[1]CBL Score Standard'!$D104:$F104),IF(F48&lt;&gt;"",SUM('[1]CBL Score Standard'!$D104:$G104),IF(G48&lt;&gt;"",SUM('[1]CBL Score Standard'!$D104:$H104,0))))))</f>
        <v>0.16558973290057469</v>
      </c>
      <c r="K48" s="407"/>
      <c r="L48" s="407"/>
      <c r="M48" s="104" t="s">
        <v>7</v>
      </c>
      <c r="N48" s="36" t="s">
        <v>53</v>
      </c>
      <c r="O48" s="87" t="s">
        <v>226</v>
      </c>
      <c r="P48" s="153">
        <v>43602</v>
      </c>
      <c r="Q48" s="154" t="s">
        <v>227</v>
      </c>
      <c r="R48" s="155" t="s">
        <v>228</v>
      </c>
      <c r="S48" s="166" t="s">
        <v>281</v>
      </c>
      <c r="T48" s="157" t="s">
        <v>72</v>
      </c>
      <c r="U48" s="83"/>
      <c r="V48" s="83" t="s">
        <v>374</v>
      </c>
      <c r="W48" s="83"/>
      <c r="X48" s="83" t="s">
        <v>377</v>
      </c>
      <c r="Y48" s="55"/>
      <c r="Z48" s="259">
        <f t="shared" ca="1" si="6"/>
        <v>1.8333333333333333</v>
      </c>
      <c r="AA48" s="260">
        <v>43466</v>
      </c>
      <c r="AB48" s="260">
        <f t="shared" ca="1" si="7"/>
        <v>44144</v>
      </c>
      <c r="AC48" s="260"/>
      <c r="AD48" s="260"/>
      <c r="AE48" s="258"/>
      <c r="AF48" s="258"/>
      <c r="AG48" s="258"/>
      <c r="AH48" s="258"/>
      <c r="AI48" s="258"/>
      <c r="AJ48" s="258"/>
    </row>
    <row r="49" spans="1:36" ht="27.6" x14ac:dyDescent="0.3">
      <c r="A49" s="110" t="s">
        <v>144</v>
      </c>
      <c r="B49" s="99" t="s">
        <v>452</v>
      </c>
      <c r="C49" s="1002"/>
      <c r="D49" s="1002"/>
      <c r="E49" s="1002" t="s">
        <v>77</v>
      </c>
      <c r="F49" s="1002"/>
      <c r="G49" s="1002"/>
      <c r="H49" s="109">
        <f>IF(C49&lt;&gt;"",'[1]CBL Score Standard'!$D105,IF(D49&lt;&gt;"",SUM('[1]CBL Score Standard'!$D105:$E105),IF(E49&lt;&gt;"",SUM('[1]CBL Score Standard'!$D105:$F105),IF(F49&lt;&gt;"",SUM('[1]CBL Score Standard'!$D105:$G105),IF(G49&lt;&gt;"",SUM('[1]CBL Score Standard'!$D105:$H105,0))))))</f>
        <v>0.16558973290057469</v>
      </c>
      <c r="K49" s="407"/>
      <c r="L49" s="407"/>
      <c r="M49" s="104" t="s">
        <v>7</v>
      </c>
      <c r="N49" s="36" t="s">
        <v>59</v>
      </c>
      <c r="O49" s="89" t="s">
        <v>684</v>
      </c>
      <c r="P49" s="153">
        <v>43623</v>
      </c>
      <c r="Q49" s="154" t="s">
        <v>153</v>
      </c>
      <c r="R49" s="155" t="s">
        <v>156</v>
      </c>
      <c r="S49" s="166" t="s">
        <v>281</v>
      </c>
      <c r="T49" s="419" t="s">
        <v>72</v>
      </c>
      <c r="U49" s="999">
        <v>44039</v>
      </c>
      <c r="V49" s="83" t="s">
        <v>374</v>
      </c>
      <c r="W49" s="83"/>
      <c r="X49" s="83"/>
      <c r="Y49" s="55"/>
      <c r="Z49" s="259">
        <f t="shared" si="6"/>
        <v>0</v>
      </c>
      <c r="AA49" s="260"/>
      <c r="AB49" s="260"/>
      <c r="AC49" s="260"/>
      <c r="AD49" s="260"/>
      <c r="AE49" s="258"/>
      <c r="AF49" s="258"/>
      <c r="AG49" s="258"/>
      <c r="AH49" s="258"/>
      <c r="AI49" s="258"/>
      <c r="AJ49" s="258"/>
    </row>
    <row r="50" spans="1:36" ht="27.6" x14ac:dyDescent="0.3">
      <c r="A50" s="110" t="s">
        <v>144</v>
      </c>
      <c r="B50" s="99" t="s">
        <v>517</v>
      </c>
      <c r="C50" s="1002"/>
      <c r="D50" s="1002"/>
      <c r="E50" s="1002" t="s">
        <v>77</v>
      </c>
      <c r="F50" s="1002"/>
      <c r="G50" s="1002"/>
      <c r="H50" s="109">
        <f>IF(C50&lt;&gt;"",'[1]CBL Score Standard'!$D106,IF(D50&lt;&gt;"",SUM('[1]CBL Score Standard'!$D106:$E106),IF(E50&lt;&gt;"",SUM('[1]CBL Score Standard'!$D106:$F106),IF(F50&lt;&gt;"",SUM('[1]CBL Score Standard'!$D106:$G106),IF(G50&lt;&gt;"",SUM('[1]CBL Score Standard'!$D106:$H106,0))))))</f>
        <v>0.16558973290057469</v>
      </c>
      <c r="K50" s="407"/>
      <c r="L50" s="407"/>
      <c r="M50" s="104" t="s">
        <v>7</v>
      </c>
      <c r="N50" s="36" t="s">
        <v>59</v>
      </c>
      <c r="O50" s="89" t="s">
        <v>683</v>
      </c>
      <c r="P50" s="153">
        <v>43623</v>
      </c>
      <c r="Q50" s="154" t="s">
        <v>153</v>
      </c>
      <c r="R50" s="155" t="s">
        <v>156</v>
      </c>
      <c r="S50" s="166" t="s">
        <v>281</v>
      </c>
      <c r="T50" s="419" t="s">
        <v>72</v>
      </c>
      <c r="U50" s="999">
        <v>44008</v>
      </c>
      <c r="V50" s="83" t="s">
        <v>374</v>
      </c>
      <c r="W50" s="83"/>
      <c r="X50" s="83"/>
      <c r="Y50" s="55"/>
      <c r="Z50" s="259">
        <f t="shared" si="6"/>
        <v>0</v>
      </c>
      <c r="AA50" s="260"/>
      <c r="AB50" s="260"/>
      <c r="AC50" s="260"/>
      <c r="AD50" s="260"/>
      <c r="AE50" s="258"/>
      <c r="AF50" s="258"/>
      <c r="AG50" s="258"/>
      <c r="AH50" s="258"/>
      <c r="AI50" s="258"/>
      <c r="AJ50" s="258"/>
    </row>
    <row r="51" spans="1:36" x14ac:dyDescent="0.3">
      <c r="A51" s="110" t="s">
        <v>144</v>
      </c>
      <c r="B51" s="99" t="s">
        <v>661</v>
      </c>
      <c r="C51" s="1002"/>
      <c r="D51" s="1002"/>
      <c r="E51" s="1002" t="s">
        <v>77</v>
      </c>
      <c r="F51" s="1002"/>
      <c r="G51" s="1002"/>
      <c r="H51" s="109">
        <f>IF(C51&lt;&gt;"",'[1]CBL Score Standard'!$D107,IF(D51&lt;&gt;"",SUM('[1]CBL Score Standard'!$D107:$E107),IF(E51&lt;&gt;"",SUM('[1]CBL Score Standard'!$D107:$F107),IF(F51&lt;&gt;"",SUM('[1]CBL Score Standard'!$D107:$G107),IF(G51&lt;&gt;"",SUM('[1]CBL Score Standard'!$D107:$H107,0))))))</f>
        <v>0.16558973290057469</v>
      </c>
      <c r="K51" s="407"/>
      <c r="L51" s="407"/>
      <c r="M51" s="104" t="s">
        <v>7</v>
      </c>
      <c r="N51" s="36" t="s">
        <v>56</v>
      </c>
      <c r="O51" s="89" t="s">
        <v>67</v>
      </c>
      <c r="P51" s="153"/>
      <c r="Q51" s="154"/>
      <c r="R51" s="155"/>
      <c r="S51" s="83" t="s">
        <v>281</v>
      </c>
      <c r="T51" s="83"/>
      <c r="U51" s="83"/>
      <c r="V51" s="83" t="str">
        <f>IF(AND(W51="Y",X51="Y"),"Passed",IF(T51="M","Passed", ""))</f>
        <v/>
      </c>
      <c r="W51" s="83"/>
      <c r="X51" s="83"/>
      <c r="Y51" s="83"/>
      <c r="Z51" s="259">
        <f t="shared" si="6"/>
        <v>0</v>
      </c>
      <c r="AA51" s="260"/>
      <c r="AB51" s="260"/>
      <c r="AC51" s="260"/>
      <c r="AD51" s="260"/>
      <c r="AE51" s="258"/>
      <c r="AF51" s="258"/>
      <c r="AG51" s="258"/>
      <c r="AH51" s="258"/>
      <c r="AI51" s="258"/>
      <c r="AJ51" s="258"/>
    </row>
    <row r="52" spans="1:36" x14ac:dyDescent="0.3">
      <c r="A52" s="110" t="s">
        <v>144</v>
      </c>
      <c r="B52" s="99" t="s">
        <v>662</v>
      </c>
      <c r="C52" s="1004"/>
      <c r="D52" s="1004"/>
      <c r="E52" s="1004" t="s">
        <v>77</v>
      </c>
      <c r="F52" s="1002"/>
      <c r="G52" s="1002"/>
      <c r="H52" s="109">
        <f>IF(C52&lt;&gt;"",'[1]CBL Score Standard'!$D108,IF(D52&lt;&gt;"",SUM('[1]CBL Score Standard'!$D108:$E108),IF(E52&lt;&gt;"",SUM('[1]CBL Score Standard'!$D108:$F108),IF(F52&lt;&gt;"",SUM('[1]CBL Score Standard'!$D108:$G108),IF(G52&lt;&gt;"",SUM('[1]CBL Score Standard'!$D108:$H108,0))))))</f>
        <v>0.16558973290057469</v>
      </c>
      <c r="K52" s="407"/>
      <c r="L52" s="407"/>
      <c r="M52" s="104" t="s">
        <v>7</v>
      </c>
      <c r="N52" s="36" t="s">
        <v>55</v>
      </c>
      <c r="O52" s="89" t="s">
        <v>1</v>
      </c>
      <c r="P52" s="153"/>
      <c r="Q52" s="154"/>
      <c r="R52" s="155"/>
      <c r="S52" s="83" t="s">
        <v>281</v>
      </c>
      <c r="T52" s="83"/>
      <c r="U52" s="83"/>
      <c r="V52" s="83" t="str">
        <f>IF(AND(W52="Y",X52="Y"),"Passed",IF(T52="M","Passed", ""))</f>
        <v/>
      </c>
      <c r="W52" s="83"/>
      <c r="X52" s="83"/>
      <c r="Y52" s="83"/>
      <c r="Z52" s="259">
        <f t="shared" si="6"/>
        <v>0</v>
      </c>
      <c r="AA52" s="260"/>
      <c r="AB52" s="260"/>
      <c r="AC52" s="260"/>
      <c r="AD52" s="260"/>
      <c r="AE52" s="258"/>
      <c r="AF52" s="258"/>
      <c r="AG52" s="258"/>
      <c r="AH52" s="258"/>
      <c r="AI52" s="258"/>
      <c r="AJ52" s="258"/>
    </row>
    <row r="53" spans="1:36" x14ac:dyDescent="0.3">
      <c r="A53" s="110" t="s">
        <v>144</v>
      </c>
      <c r="B53" s="99" t="s">
        <v>187</v>
      </c>
      <c r="C53" s="1003"/>
      <c r="D53" s="1002"/>
      <c r="E53" s="1002" t="s">
        <v>77</v>
      </c>
      <c r="F53" s="1002"/>
      <c r="G53" s="1002"/>
      <c r="H53" s="109">
        <f>IF(C53&lt;&gt;"",'[1]CBL Score Standard'!$D109,IF(D53&lt;&gt;"",SUM('[1]CBL Score Standard'!$D109:$E109),IF(E53&lt;&gt;"",SUM('[1]CBL Score Standard'!$D109:$F109),IF(F53&lt;&gt;"",SUM('[1]CBL Score Standard'!$D109:$G109),IF(G53&lt;&gt;"",SUM('[1]CBL Score Standard'!$D109:$H109,0))))))</f>
        <v>7.468064199148379E-2</v>
      </c>
      <c r="K53" s="407"/>
      <c r="L53" s="407"/>
      <c r="M53" s="104" t="s">
        <v>7</v>
      </c>
      <c r="N53" s="36" t="s">
        <v>55</v>
      </c>
      <c r="O53" s="89" t="s">
        <v>419</v>
      </c>
      <c r="P53" s="152" t="s">
        <v>145</v>
      </c>
      <c r="Q53" s="154" t="s">
        <v>420</v>
      </c>
      <c r="R53" s="155" t="s">
        <v>420</v>
      </c>
      <c r="S53" s="76" t="s">
        <v>281</v>
      </c>
      <c r="T53" s="83"/>
      <c r="U53" s="83"/>
      <c r="V53" s="83" t="str">
        <f>IF(AND(W53="Y",X53="Y"),"Passed",IF(T53="M","Passed", ""))</f>
        <v/>
      </c>
      <c r="W53" s="83"/>
      <c r="X53" s="83"/>
      <c r="Y53" s="55"/>
      <c r="Z53" s="259">
        <f t="shared" si="6"/>
        <v>0</v>
      </c>
      <c r="AA53" s="260"/>
      <c r="AB53" s="260"/>
      <c r="AC53" s="260"/>
      <c r="AD53" s="260"/>
      <c r="AE53" s="258"/>
      <c r="AF53" s="258"/>
      <c r="AG53" s="258"/>
      <c r="AH53" s="258"/>
      <c r="AI53" s="258"/>
      <c r="AJ53" s="258"/>
    </row>
    <row r="54" spans="1:36" ht="26.4" x14ac:dyDescent="0.3">
      <c r="A54" s="110" t="s">
        <v>144</v>
      </c>
      <c r="B54" s="99" t="s">
        <v>188</v>
      </c>
      <c r="C54" s="1003"/>
      <c r="D54" s="1002" t="s">
        <v>77</v>
      </c>
      <c r="E54" s="1002"/>
      <c r="F54" s="1002"/>
      <c r="G54" s="1002"/>
      <c r="H54" s="109">
        <f>IF(C54&lt;&gt;"",'[1]CBL Score Standard'!$D110,IF(D54&lt;&gt;"",SUM('[1]CBL Score Standard'!$D110:$E110),IF(E54&lt;&gt;"",SUM('[1]CBL Score Standard'!$D110:$F110),IF(F54&lt;&gt;"",SUM('[1]CBL Score Standard'!$D110:$G110),IF(G54&lt;&gt;"",SUM('[1]CBL Score Standard'!$D110:$H110,0))))))</f>
        <v>4.6511627906976744E-2</v>
      </c>
      <c r="K54" s="407"/>
      <c r="L54" s="407"/>
      <c r="M54" s="104" t="s">
        <v>7</v>
      </c>
      <c r="N54" s="36" t="s">
        <v>56</v>
      </c>
      <c r="O54" s="89" t="s">
        <v>421</v>
      </c>
      <c r="P54" s="152" t="s">
        <v>230</v>
      </c>
      <c r="Q54" s="154" t="s">
        <v>230</v>
      </c>
      <c r="R54" s="155" t="s">
        <v>230</v>
      </c>
      <c r="S54" s="76" t="s">
        <v>281</v>
      </c>
      <c r="T54" s="83"/>
      <c r="U54" s="83"/>
      <c r="V54" s="83" t="str">
        <f>IF(AND(W54="Y",X54="Y"),"Passed",IF(T54="M","Passed", ""))</f>
        <v/>
      </c>
      <c r="W54" s="83"/>
      <c r="X54" s="83"/>
      <c r="Y54" s="41" t="s">
        <v>230</v>
      </c>
      <c r="Z54" s="259">
        <f t="shared" si="6"/>
        <v>0</v>
      </c>
      <c r="AA54" s="260"/>
      <c r="AB54" s="260"/>
      <c r="AC54" s="260"/>
      <c r="AD54" s="260"/>
      <c r="AE54" s="258"/>
      <c r="AF54" s="258"/>
      <c r="AG54" s="258"/>
      <c r="AH54" s="258"/>
      <c r="AI54" s="258"/>
      <c r="AJ54" s="258"/>
    </row>
    <row r="55" spans="1:36" customFormat="1" x14ac:dyDescent="0.3">
      <c r="A55" s="110" t="s">
        <v>144</v>
      </c>
      <c r="B55" s="99" t="s">
        <v>189</v>
      </c>
      <c r="C55" s="1003"/>
      <c r="D55" s="1004"/>
      <c r="E55" s="1004" t="s">
        <v>77</v>
      </c>
      <c r="F55" s="1002"/>
      <c r="G55" s="1002"/>
      <c r="H55" s="109">
        <f>IF(C55&lt;&gt;"",'[1]CBL Score Standard'!$D111,IF(D55&lt;&gt;"",SUM('[1]CBL Score Standard'!$D111:$E111),IF(E55&lt;&gt;"",SUM('[1]CBL Score Standard'!$D111:$F111),IF(F55&lt;&gt;"",SUM('[1]CBL Score Standard'!$D111:$G111),IF(G55&lt;&gt;"",SUM('[1]CBL Score Standard'!$D111:$H111,0))))))</f>
        <v>3.7340320995741895E-2</v>
      </c>
      <c r="K55" s="408"/>
      <c r="L55" s="408"/>
      <c r="M55" s="104" t="s">
        <v>7</v>
      </c>
      <c r="N55" s="36" t="s">
        <v>54</v>
      </c>
      <c r="O55" s="89" t="s">
        <v>231</v>
      </c>
      <c r="P55" s="153">
        <v>43610</v>
      </c>
      <c r="Q55" s="152" t="s">
        <v>164</v>
      </c>
      <c r="R55" s="79" t="s">
        <v>165</v>
      </c>
      <c r="S55" s="76" t="s">
        <v>281</v>
      </c>
      <c r="T55" s="83"/>
      <c r="U55" s="83"/>
      <c r="V55" s="83" t="str">
        <f>IF(AND(W55="Y",X55="Y"),"Passed",IF(T55="M","Passed", ""))</f>
        <v/>
      </c>
      <c r="W55" s="83"/>
      <c r="X55" s="83"/>
      <c r="Y55" s="49" t="s">
        <v>232</v>
      </c>
      <c r="Z55" s="259">
        <f t="shared" si="6"/>
        <v>0</v>
      </c>
      <c r="AA55" s="260"/>
      <c r="AB55" s="260"/>
      <c r="AC55" s="260"/>
      <c r="AD55" s="260"/>
      <c r="AE55" s="258"/>
      <c r="AF55" s="258"/>
      <c r="AG55" s="258"/>
      <c r="AH55" s="258"/>
      <c r="AI55" s="258"/>
      <c r="AJ55" s="258"/>
    </row>
    <row r="56" spans="1:36" customFormat="1" x14ac:dyDescent="0.3">
      <c r="A56" s="110" t="s">
        <v>144</v>
      </c>
      <c r="B56" s="99" t="s">
        <v>190</v>
      </c>
      <c r="C56" s="1003"/>
      <c r="D56" s="1004"/>
      <c r="E56" s="1004" t="s">
        <v>77</v>
      </c>
      <c r="F56" s="1002"/>
      <c r="G56" s="1002"/>
      <c r="H56" s="109">
        <f>IF(C56&lt;&gt;"",'[1]CBL Score Standard'!$D112,IF(D56&lt;&gt;"",SUM('[1]CBL Score Standard'!$D112:$E112),IF(E56&lt;&gt;"",SUM('[1]CBL Score Standard'!$D112:$F112),IF(F56&lt;&gt;"",SUM('[1]CBL Score Standard'!$D112:$G112),IF(G56&lt;&gt;"",SUM('[1]CBL Score Standard'!$D112:$H112,0))))))</f>
        <v>3.7340320995741895E-2</v>
      </c>
      <c r="K56" s="3"/>
      <c r="L56" s="3"/>
      <c r="M56" s="3"/>
      <c r="N56" s="92"/>
      <c r="O56" s="3"/>
      <c r="P56" s="3"/>
      <c r="Q56" s="3"/>
      <c r="R56" s="3"/>
      <c r="S56" s="78" t="s">
        <v>281</v>
      </c>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3"/>
      <c r="D57" s="1002" t="s">
        <v>77</v>
      </c>
      <c r="E57" s="1002"/>
      <c r="F57" s="1002"/>
      <c r="G57" s="1002"/>
      <c r="H57" s="109">
        <f>IF(C57&lt;&gt;"",'[1]CBL Score Standard'!$D113,IF(D57&lt;&gt;"",SUM('[1]CBL Score Standard'!$D113:$E113),IF(E57&lt;&gt;"",SUM('[1]CBL Score Standard'!$D113:$F113),IF(F57&lt;&gt;"",SUM('[1]CBL Score Standard'!$D113:$G113),IF(G57&lt;&gt;"",SUM('[1]CBL Score Standard'!$D113:$H113,0))))))</f>
        <v>4.6511627906976744E-2</v>
      </c>
      <c r="K57" s="1193" t="s">
        <v>233</v>
      </c>
      <c r="L57" s="1194"/>
      <c r="M57" s="1194"/>
      <c r="N57" s="1194"/>
      <c r="O57" s="1194"/>
      <c r="P57" s="1194"/>
      <c r="Q57" s="1194"/>
      <c r="R57" s="1194"/>
      <c r="S57" s="1194"/>
      <c r="T57" s="1194"/>
      <c r="U57" s="1194"/>
      <c r="V57" s="1194"/>
      <c r="W57" s="1194"/>
      <c r="X57" s="1194"/>
      <c r="Y57" s="1195"/>
      <c r="Z57" s="263"/>
      <c r="AA57" s="402"/>
      <c r="AB57" s="402"/>
      <c r="AC57" s="402"/>
      <c r="AD57" s="402"/>
      <c r="AE57" s="402"/>
      <c r="AF57" s="402"/>
      <c r="AG57" s="402"/>
      <c r="AH57" s="402"/>
      <c r="AI57" s="402"/>
      <c r="AJ57" s="402"/>
    </row>
    <row r="58" spans="1:36" ht="23.4" customHeight="1" x14ac:dyDescent="0.3">
      <c r="A58" s="110" t="s">
        <v>55</v>
      </c>
      <c r="B58" s="99" t="s">
        <v>419</v>
      </c>
      <c r="C58" s="1003"/>
      <c r="D58" s="1003"/>
      <c r="E58" s="1004"/>
      <c r="F58" s="1002"/>
      <c r="G58" s="1002"/>
      <c r="H58" s="109" t="b">
        <f>IF(C58&lt;&gt;"",'[1]CBL Score Standard'!$D114,IF(D58&lt;&gt;"",SUM('[1]CBL Score Standard'!$D114:$E114),IF(E58&lt;&gt;"",SUM('[1]CBL Score Standard'!$D114:$F114),IF(F58&lt;&gt;"",SUM('[1]CBL Score Standard'!$D114:$G114),IF(G58&lt;&gt;"",SUM('[1]CBL Score Standard'!$D114:$H114,0))))))</f>
        <v>0</v>
      </c>
      <c r="K58" s="1211" t="s">
        <v>133</v>
      </c>
      <c r="L58" s="1211" t="s">
        <v>91</v>
      </c>
      <c r="M58" s="1182" t="s">
        <v>75</v>
      </c>
      <c r="N58" s="1184" t="s">
        <v>134</v>
      </c>
      <c r="O58" s="1184" t="s">
        <v>135</v>
      </c>
      <c r="P58" s="413" t="s">
        <v>136</v>
      </c>
      <c r="Q58" s="413" t="s">
        <v>137</v>
      </c>
      <c r="R58" s="413" t="s">
        <v>138</v>
      </c>
      <c r="S58" s="1212" t="s">
        <v>139</v>
      </c>
      <c r="T58" s="1191" t="s">
        <v>344</v>
      </c>
      <c r="U58" s="1191" t="s">
        <v>342</v>
      </c>
      <c r="V58" s="1191" t="s">
        <v>343</v>
      </c>
      <c r="W58" s="404" t="s">
        <v>375</v>
      </c>
      <c r="X58" s="404"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3"/>
      <c r="D59" s="1003"/>
      <c r="E59" s="1004"/>
      <c r="F59" s="1002"/>
      <c r="G59" s="1002"/>
      <c r="H59" s="109" t="b">
        <f>IF(C59&lt;&gt;"",'[1]CBL Score Standard'!$D115,IF(D59&lt;&gt;"",SUM('[1]CBL Score Standard'!$D115:$E115),IF(E59&lt;&gt;"",SUM('[1]CBL Score Standard'!$D115:$F115),IF(F59&lt;&gt;"",SUM('[1]CBL Score Standard'!$D115:$G115),IF(G59&lt;&gt;"",SUM('[1]CBL Score Standard'!$D115:$H115,0))))))</f>
        <v>0</v>
      </c>
      <c r="K59" s="1197"/>
      <c r="L59" s="1197"/>
      <c r="M59" s="1183"/>
      <c r="N59" s="1185"/>
      <c r="O59" s="1185"/>
      <c r="P59" s="148" t="s">
        <v>141</v>
      </c>
      <c r="Q59" s="414"/>
      <c r="R59" s="414"/>
      <c r="S59" s="1210"/>
      <c r="T59" s="1191"/>
      <c r="U59" s="1191"/>
      <c r="V59" s="1191"/>
      <c r="W59" s="404"/>
      <c r="X59" s="404"/>
      <c r="Y59" s="1197"/>
      <c r="Z59" s="1187"/>
      <c r="AA59" s="400" t="s">
        <v>672</v>
      </c>
      <c r="AB59" s="400" t="s">
        <v>673</v>
      </c>
      <c r="AC59" s="400" t="s">
        <v>672</v>
      </c>
      <c r="AD59" s="400" t="s">
        <v>673</v>
      </c>
      <c r="AE59" s="400" t="s">
        <v>672</v>
      </c>
      <c r="AF59" s="400" t="s">
        <v>673</v>
      </c>
      <c r="AG59" s="400" t="s">
        <v>672</v>
      </c>
      <c r="AH59" s="400" t="s">
        <v>673</v>
      </c>
      <c r="AI59" s="400" t="s">
        <v>672</v>
      </c>
      <c r="AJ59" s="400" t="s">
        <v>673</v>
      </c>
    </row>
    <row r="60" spans="1:36" ht="26.4" x14ac:dyDescent="0.3">
      <c r="A60" s="110" t="s">
        <v>56</v>
      </c>
      <c r="B60" s="99" t="s">
        <v>237</v>
      </c>
      <c r="C60" s="1003"/>
      <c r="D60" s="1003"/>
      <c r="E60" s="1003"/>
      <c r="F60" s="1002"/>
      <c r="G60" s="1002"/>
      <c r="H60" s="109" t="b">
        <f>IF(C60&lt;&gt;"",'[1]CBL Score Standard'!$D116,IF(D60&lt;&gt;"",SUM('[1]CBL Score Standard'!$D116:$E116),IF(E60&lt;&gt;"",SUM('[1]CBL Score Standard'!$D116:$F116),IF(F60&lt;&gt;"",SUM('[1]CBL Score Standard'!$D116:$G116),IF(G60&lt;&gt;"",SUM('[1]CBL Score Standard'!$D116:$H116,0))))))</f>
        <v>0</v>
      </c>
      <c r="K60" s="1206" t="s">
        <v>142</v>
      </c>
      <c r="L60" s="1206" t="s">
        <v>143</v>
      </c>
      <c r="M60" s="104" t="s">
        <v>8</v>
      </c>
      <c r="N60" s="57" t="s">
        <v>2</v>
      </c>
      <c r="O60" s="38" t="s">
        <v>234</v>
      </c>
      <c r="P60" s="58"/>
      <c r="Q60" s="56"/>
      <c r="R60" s="59"/>
      <c r="S60" s="76" t="s">
        <v>281</v>
      </c>
      <c r="T60" s="83"/>
      <c r="U60" s="200">
        <v>43516</v>
      </c>
      <c r="V60" s="83" t="s">
        <v>374</v>
      </c>
      <c r="W60" s="83" t="s">
        <v>377</v>
      </c>
      <c r="X60" s="83"/>
      <c r="Y60" s="55"/>
      <c r="Z60" s="259">
        <f t="shared" ref="Z60:Z67" si="8">DATEDIF(AA60,AB60,"m")/12+DATEDIF(AC60,AD60,"m")/12+DATEDIF(AE60,AF60,"m")/12+DATEDIF(AG60,AH60,"m")/12+DATEDIF(AI60,AJ60,"m")/12</f>
        <v>0</v>
      </c>
      <c r="AA60" s="200">
        <v>43516</v>
      </c>
      <c r="AB60" s="200">
        <v>43516</v>
      </c>
      <c r="AC60" s="260"/>
      <c r="AD60" s="260"/>
      <c r="AE60" s="258"/>
      <c r="AF60" s="258"/>
      <c r="AG60" s="258"/>
      <c r="AH60" s="258"/>
      <c r="AI60" s="258"/>
      <c r="AJ60" s="258"/>
    </row>
    <row r="61" spans="1:36" ht="27.6" x14ac:dyDescent="0.3">
      <c r="A61" s="110" t="s">
        <v>59</v>
      </c>
      <c r="B61" s="99" t="s">
        <v>240</v>
      </c>
      <c r="C61" s="1003"/>
      <c r="D61" s="1003"/>
      <c r="E61" s="1003"/>
      <c r="F61" s="1002"/>
      <c r="G61" s="1002"/>
      <c r="H61" s="109" t="b">
        <f>IF(C61&lt;&gt;"",'[1]CBL Score Standard'!$D117,IF(D61&lt;&gt;"",SUM('[1]CBL Score Standard'!$D117:$E117),IF(E61&lt;&gt;"",SUM('[1]CBL Score Standard'!$D117:$F117),IF(F61&lt;&gt;"",SUM('[1]CBL Score Standard'!$D117:$G117),IF(G61&lt;&gt;"",SUM('[1]CBL Score Standard'!$D117:$H117,0))))))</f>
        <v>0</v>
      </c>
      <c r="K61" s="1207"/>
      <c r="L61" s="1207"/>
      <c r="M61" s="104" t="s">
        <v>8</v>
      </c>
      <c r="N61" s="57" t="s">
        <v>63</v>
      </c>
      <c r="O61" s="38" t="s">
        <v>236</v>
      </c>
      <c r="P61" s="58"/>
      <c r="Q61" s="56"/>
      <c r="R61" s="59"/>
      <c r="S61" s="76" t="s">
        <v>281</v>
      </c>
      <c r="T61" s="83"/>
      <c r="U61" s="83"/>
      <c r="V61" s="83" t="str">
        <f t="shared" ref="V61:V67" si="9">IF(AND(W61="Y",X61="Y"),"Passed",IF(T61="M","Passed", ""))</f>
        <v/>
      </c>
      <c r="W61" s="83"/>
      <c r="X61" s="83"/>
      <c r="Y61" s="55"/>
      <c r="Z61" s="259">
        <f t="shared" si="8"/>
        <v>0</v>
      </c>
      <c r="AA61" s="260"/>
      <c r="AB61" s="260"/>
      <c r="AC61" s="260"/>
      <c r="AD61" s="260"/>
      <c r="AE61" s="258"/>
      <c r="AF61" s="258"/>
      <c r="AG61" s="258"/>
      <c r="AH61" s="258"/>
      <c r="AI61" s="258"/>
      <c r="AJ61" s="258"/>
    </row>
    <row r="62" spans="1:36" x14ac:dyDescent="0.3">
      <c r="A62" s="110" t="s">
        <v>56</v>
      </c>
      <c r="B62" s="99" t="s">
        <v>67</v>
      </c>
      <c r="C62" s="1003"/>
      <c r="D62" s="1003"/>
      <c r="E62" s="1002"/>
      <c r="F62" s="1002"/>
      <c r="G62" s="1002"/>
      <c r="H62" s="109" t="b">
        <f>IF(C62&lt;&gt;"",'[1]CBL Score Standard'!$D118,IF(D62&lt;&gt;"",SUM('[1]CBL Score Standard'!$D118:$E118),IF(E62&lt;&gt;"",SUM('[1]CBL Score Standard'!$D118:$F118),IF(F62&lt;&gt;"",SUM('[1]CBL Score Standard'!$D118:$G118),IF(G62&lt;&gt;"",SUM('[1]CBL Score Standard'!$D118:$H118,0))))))</f>
        <v>0</v>
      </c>
      <c r="K62" s="1207"/>
      <c r="L62" s="1207"/>
      <c r="M62" s="104" t="s">
        <v>8</v>
      </c>
      <c r="N62" s="36" t="s">
        <v>56</v>
      </c>
      <c r="O62" s="38" t="s">
        <v>237</v>
      </c>
      <c r="P62" s="58"/>
      <c r="Q62" s="56"/>
      <c r="R62" s="59"/>
      <c r="S62" s="76" t="s">
        <v>281</v>
      </c>
      <c r="T62" s="83"/>
      <c r="U62" s="83"/>
      <c r="V62" s="83" t="str">
        <f t="shared" si="9"/>
        <v/>
      </c>
      <c r="W62" s="83"/>
      <c r="X62" s="83"/>
      <c r="Y62" s="55"/>
      <c r="Z62" s="259">
        <f t="shared" si="8"/>
        <v>0</v>
      </c>
      <c r="AA62" s="260"/>
      <c r="AB62" s="260"/>
      <c r="AC62" s="260"/>
      <c r="AD62" s="260"/>
      <c r="AE62" s="258"/>
      <c r="AF62" s="258"/>
      <c r="AG62" s="258"/>
      <c r="AH62" s="258"/>
      <c r="AI62" s="258"/>
      <c r="AJ62" s="258"/>
    </row>
    <row r="63" spans="1:36" ht="15" thickBot="1" x14ac:dyDescent="0.35">
      <c r="A63" s="111" t="s">
        <v>55</v>
      </c>
      <c r="B63" s="99" t="s">
        <v>1</v>
      </c>
      <c r="C63" s="1003"/>
      <c r="D63" s="1003" t="s">
        <v>77</v>
      </c>
      <c r="E63" s="1002"/>
      <c r="F63" s="1002"/>
      <c r="G63" s="1002"/>
      <c r="H63" s="109">
        <f>IF(C63&lt;&gt;"",'[1]CBL Score Standard'!$D119,IF(D63&lt;&gt;"",SUM('[1]CBL Score Standard'!$D119:$E119),IF(E63&lt;&gt;"",SUM('[1]CBL Score Standard'!$D119:$F119),IF(F63&lt;&gt;"",SUM('[1]CBL Score Standard'!$D119:$G119),IF(G63&lt;&gt;"",SUM('[1]CBL Score Standard'!$D119:$H119,0))))))</f>
        <v>0</v>
      </c>
      <c r="K63" s="1207"/>
      <c r="L63" s="1207"/>
      <c r="M63" s="104" t="s">
        <v>8</v>
      </c>
      <c r="N63" s="36" t="s">
        <v>55</v>
      </c>
      <c r="O63" s="38" t="s">
        <v>238</v>
      </c>
      <c r="P63" s="58"/>
      <c r="Q63" s="56"/>
      <c r="R63" s="59"/>
      <c r="S63" s="76" t="s">
        <v>281</v>
      </c>
      <c r="T63" s="83"/>
      <c r="U63" s="83"/>
      <c r="V63" s="83" t="str">
        <f t="shared" si="9"/>
        <v/>
      </c>
      <c r="W63" s="83"/>
      <c r="X63" s="83"/>
      <c r="Y63" s="55"/>
      <c r="Z63" s="259">
        <f t="shared" si="8"/>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2.7890320647287985</v>
      </c>
      <c r="K64" s="1207"/>
      <c r="L64" s="1207"/>
      <c r="M64" s="104" t="s">
        <v>8</v>
      </c>
      <c r="N64" s="57" t="s">
        <v>53</v>
      </c>
      <c r="O64" s="38" t="s">
        <v>239</v>
      </c>
      <c r="P64" s="58"/>
      <c r="Q64" s="56"/>
      <c r="R64" s="59"/>
      <c r="S64" s="76" t="s">
        <v>281</v>
      </c>
      <c r="T64" s="83"/>
      <c r="U64" s="83"/>
      <c r="V64" s="83" t="str">
        <f t="shared" si="9"/>
        <v/>
      </c>
      <c r="W64" s="83"/>
      <c r="X64" s="83"/>
      <c r="Y64" s="55"/>
      <c r="Z64" s="259">
        <f t="shared" si="8"/>
        <v>0</v>
      </c>
      <c r="AA64" s="260"/>
      <c r="AB64" s="260"/>
      <c r="AC64" s="260"/>
      <c r="AD64" s="260"/>
      <c r="AE64" s="258"/>
      <c r="AF64" s="258"/>
      <c r="AG64" s="258"/>
      <c r="AH64" s="258"/>
      <c r="AI64" s="258"/>
      <c r="AJ64" s="258"/>
    </row>
    <row r="65" spans="1:36" ht="28.2" thickBot="1" x14ac:dyDescent="0.35">
      <c r="A65" s="112" t="s">
        <v>83</v>
      </c>
      <c r="B65" s="113"/>
      <c r="C65" s="134">
        <v>1</v>
      </c>
      <c r="D65" s="134">
        <v>1</v>
      </c>
      <c r="E65" s="134">
        <v>0.74193548387096775</v>
      </c>
      <c r="F65" s="134">
        <v>4.2553191489361701E-2</v>
      </c>
      <c r="G65" s="134">
        <v>0</v>
      </c>
      <c r="H65" s="114">
        <v>1</v>
      </c>
      <c r="K65" s="1207"/>
      <c r="L65" s="1207"/>
      <c r="M65" s="104" t="s">
        <v>8</v>
      </c>
      <c r="N65" s="57" t="s">
        <v>59</v>
      </c>
      <c r="O65" s="38" t="s">
        <v>240</v>
      </c>
      <c r="P65" s="58"/>
      <c r="Q65" s="56"/>
      <c r="R65" s="59"/>
      <c r="S65" s="76" t="s">
        <v>281</v>
      </c>
      <c r="T65" s="83"/>
      <c r="U65" s="83"/>
      <c r="V65" s="83" t="str">
        <f t="shared" si="9"/>
        <v/>
      </c>
      <c r="W65" s="83"/>
      <c r="X65" s="83"/>
      <c r="Y65" s="55"/>
      <c r="Z65" s="259">
        <f t="shared" si="8"/>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2</v>
      </c>
      <c r="K66" s="1207"/>
      <c r="L66" s="1207"/>
      <c r="M66" s="104" t="s">
        <v>8</v>
      </c>
      <c r="N66" s="57" t="s">
        <v>55</v>
      </c>
      <c r="O66" s="38" t="s">
        <v>515</v>
      </c>
      <c r="P66" s="58"/>
      <c r="Q66" s="56"/>
      <c r="R66" s="59"/>
      <c r="S66" s="76" t="s">
        <v>281</v>
      </c>
      <c r="T66" s="83"/>
      <c r="U66" s="83"/>
      <c r="V66" s="83" t="str">
        <f t="shared" si="9"/>
        <v/>
      </c>
      <c r="W66" s="83"/>
      <c r="X66" s="83"/>
      <c r="Y66" s="55"/>
      <c r="Z66" s="259">
        <f t="shared" si="8"/>
        <v>0</v>
      </c>
      <c r="AA66" s="260"/>
      <c r="AB66" s="260"/>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76" t="s">
        <v>281</v>
      </c>
      <c r="T67" s="83"/>
      <c r="U67" s="83"/>
      <c r="V67" s="83" t="str">
        <f t="shared" si="9"/>
        <v/>
      </c>
      <c r="W67" s="83"/>
      <c r="X67" s="83"/>
      <c r="Y67" s="46" t="s">
        <v>242</v>
      </c>
      <c r="Z67" s="259">
        <f t="shared" si="8"/>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78"/>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402"/>
      <c r="AB69" s="402"/>
      <c r="AC69" s="402"/>
      <c r="AD69" s="402"/>
      <c r="AE69" s="402"/>
      <c r="AF69" s="402"/>
      <c r="AG69" s="402"/>
      <c r="AH69" s="402"/>
      <c r="AI69" s="402"/>
      <c r="AJ69" s="402"/>
    </row>
    <row r="70" spans="1:36" ht="23.4" customHeight="1" x14ac:dyDescent="0.3">
      <c r="C70" s="135"/>
      <c r="D70" s="135"/>
      <c r="E70" s="135"/>
      <c r="F70" s="135"/>
      <c r="G70" s="135"/>
      <c r="K70" s="1211" t="s">
        <v>133</v>
      </c>
      <c r="L70" s="1211" t="s">
        <v>91</v>
      </c>
      <c r="M70" s="1182" t="s">
        <v>75</v>
      </c>
      <c r="N70" s="1184" t="s">
        <v>134</v>
      </c>
      <c r="O70" s="1184" t="s">
        <v>135</v>
      </c>
      <c r="P70" s="413" t="s">
        <v>136</v>
      </c>
      <c r="Q70" s="413" t="s">
        <v>137</v>
      </c>
      <c r="R70" s="413" t="s">
        <v>138</v>
      </c>
      <c r="S70" s="1212" t="s">
        <v>139</v>
      </c>
      <c r="T70" s="1191" t="s">
        <v>344</v>
      </c>
      <c r="U70" s="1191" t="s">
        <v>342</v>
      </c>
      <c r="V70" s="1191" t="s">
        <v>343</v>
      </c>
      <c r="W70" s="404" t="s">
        <v>375</v>
      </c>
      <c r="X70" s="404"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414"/>
      <c r="R71" s="414"/>
      <c r="S71" s="1210"/>
      <c r="T71" s="1191"/>
      <c r="U71" s="1191"/>
      <c r="V71" s="1191"/>
      <c r="W71" s="404"/>
      <c r="X71" s="404"/>
      <c r="Y71" s="1197"/>
      <c r="Z71" s="1187"/>
      <c r="AA71" s="400" t="s">
        <v>672</v>
      </c>
      <c r="AB71" s="400" t="s">
        <v>673</v>
      </c>
      <c r="AC71" s="400" t="s">
        <v>672</v>
      </c>
      <c r="AD71" s="400" t="s">
        <v>673</v>
      </c>
      <c r="AE71" s="400" t="s">
        <v>672</v>
      </c>
      <c r="AF71" s="400" t="s">
        <v>673</v>
      </c>
      <c r="AG71" s="400" t="s">
        <v>672</v>
      </c>
      <c r="AH71" s="400" t="s">
        <v>673</v>
      </c>
      <c r="AI71" s="400" t="s">
        <v>672</v>
      </c>
      <c r="AJ71" s="400" t="s">
        <v>673</v>
      </c>
    </row>
    <row r="72" spans="1:36" x14ac:dyDescent="0.3">
      <c r="C72" s="135"/>
      <c r="D72" s="135"/>
      <c r="E72" s="135"/>
      <c r="F72" s="135"/>
      <c r="G72" s="135"/>
      <c r="K72" s="406" t="s">
        <v>142</v>
      </c>
      <c r="L72" s="406" t="s">
        <v>143</v>
      </c>
      <c r="M72" s="104" t="s">
        <v>9</v>
      </c>
      <c r="N72" s="57" t="s">
        <v>235</v>
      </c>
      <c r="O72" s="38" t="s">
        <v>244</v>
      </c>
      <c r="P72" s="60"/>
      <c r="Q72" s="61"/>
      <c r="R72" s="62"/>
      <c r="S72" s="76"/>
      <c r="T72" s="83"/>
      <c r="U72" s="83"/>
      <c r="V72" s="83" t="str">
        <f>IF(AND(W72="Y",X72="Y"),"Passed",IF(T72="M","Passed", ""))</f>
        <v/>
      </c>
      <c r="W72" s="83"/>
      <c r="X72" s="83"/>
      <c r="Y72" s="63"/>
      <c r="Z72" s="259">
        <f>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407"/>
      <c r="L73" s="407"/>
      <c r="M73" s="104" t="s">
        <v>9</v>
      </c>
      <c r="N73" s="57" t="s">
        <v>229</v>
      </c>
      <c r="O73" s="38" t="s">
        <v>245</v>
      </c>
      <c r="P73" s="60"/>
      <c r="Q73" s="61"/>
      <c r="R73" s="62"/>
      <c r="S73" s="76"/>
      <c r="T73" s="83"/>
      <c r="U73" s="83"/>
      <c r="V73" s="83" t="str">
        <f>IF(AND(W73="Y",X73="Y"),"Passed",IF(T73="M","Passed", ""))</f>
        <v/>
      </c>
      <c r="W73" s="83"/>
      <c r="X73" s="83"/>
      <c r="Y73" s="63"/>
      <c r="Z73" s="259">
        <f>DATEDIF(AA73,AB73,"m")/12+DATEDIF(AC73,AD73,"m")/12+DATEDIF(AE73,AF73,"m")/12+DATEDIF(AG73,AH73,"m")/12+DATEDIF(AI73,AJ73,"m")/12</f>
        <v>0</v>
      </c>
      <c r="AA73" s="260"/>
      <c r="AB73" s="260"/>
      <c r="AC73" s="260"/>
      <c r="AD73" s="260"/>
      <c r="AE73" s="258"/>
      <c r="AF73" s="258"/>
      <c r="AG73" s="258"/>
      <c r="AH73" s="258"/>
      <c r="AI73" s="258"/>
      <c r="AJ73" s="258"/>
    </row>
    <row r="74" spans="1:36" ht="41.4" x14ac:dyDescent="0.3">
      <c r="C74" s="135"/>
      <c r="D74" s="135"/>
      <c r="E74" s="135"/>
      <c r="F74" s="135"/>
      <c r="G74" s="135"/>
      <c r="K74" s="407"/>
      <c r="L74" s="407"/>
      <c r="M74" s="104" t="s">
        <v>9</v>
      </c>
      <c r="N74" s="57" t="s">
        <v>3</v>
      </c>
      <c r="O74" s="38" t="s">
        <v>516</v>
      </c>
      <c r="P74" s="60"/>
      <c r="Q74" s="61"/>
      <c r="R74" s="62"/>
      <c r="S74" s="76"/>
      <c r="T74" s="83"/>
      <c r="U74" s="83"/>
      <c r="V74" s="83" t="str">
        <f>IF(AND(W74="Y",X74="Y"),"Passed",IF(T74="M","Passed", ""))</f>
        <v/>
      </c>
      <c r="W74" s="83"/>
      <c r="X74" s="83"/>
      <c r="Y74" s="63"/>
      <c r="Z74" s="259">
        <f>DATEDIF(AA74,AB74,"m")/12+DATEDIF(AC74,AD74,"m")/12+DATEDIF(AE74,AF74,"m")/12+DATEDIF(AG74,AH74,"m")/12+DATEDIF(AI74,AJ74,"m")/12</f>
        <v>0</v>
      </c>
      <c r="AA74" s="260"/>
      <c r="AB74" s="260"/>
      <c r="AC74" s="260"/>
      <c r="AD74" s="260"/>
      <c r="AE74" s="258"/>
      <c r="AF74" s="258"/>
      <c r="AG74" s="258"/>
      <c r="AH74" s="258"/>
      <c r="AI74" s="258"/>
      <c r="AJ74" s="258"/>
    </row>
    <row r="75" spans="1:36" ht="41.4" x14ac:dyDescent="0.3">
      <c r="C75" s="135"/>
      <c r="D75" s="135"/>
      <c r="E75" s="135"/>
      <c r="F75" s="135"/>
      <c r="G75" s="135"/>
      <c r="K75" s="408"/>
      <c r="L75" s="408"/>
      <c r="M75" s="104" t="s">
        <v>9</v>
      </c>
      <c r="N75" s="57" t="s">
        <v>3</v>
      </c>
      <c r="O75" s="38" t="s">
        <v>246</v>
      </c>
      <c r="P75" s="60"/>
      <c r="Q75" s="61"/>
      <c r="R75" s="62"/>
      <c r="S75" s="76"/>
      <c r="T75" s="83"/>
      <c r="U75" s="83"/>
      <c r="V75" s="83" t="str">
        <f>IF(AND(W75="Y",X75="Y"),"Passed",IF(T75="M","Passed", ""))</f>
        <v/>
      </c>
      <c r="W75" s="83"/>
      <c r="X75" s="83"/>
      <c r="Y75" s="63"/>
      <c r="Z75" s="259">
        <f>DATEDIF(AA75,AB75,"m")/12+DATEDIF(AC75,AD75,"m")/12+DATEDIF(AE75,AF75,"m")/12+DATEDIF(AG75,AH75,"m")/12+DATEDIF(AI75,AJ75,"m")/12</f>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78"/>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78"/>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78"/>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78"/>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customSheetViews>
    <customSheetView guid="{6D9FC8F7-6352-4BF1-890A-27BF36FADC03}" scale="98" showGridLines="0" topLeftCell="M25">
      <selection activeCell="M48" sqref="M48"/>
      <pageMargins left="0.7" right="0.7" top="0.75" bottom="0.75" header="0.3" footer="0.3"/>
      <pageSetup orientation="portrait" r:id="rId1"/>
    </customSheetView>
  </customSheetViews>
  <mergeCells count="91">
    <mergeCell ref="Z38:Z39"/>
    <mergeCell ref="AA38:AB38"/>
    <mergeCell ref="AC38:AD38"/>
    <mergeCell ref="AE38:AF38"/>
    <mergeCell ref="AG38:AH38"/>
    <mergeCell ref="AG70:AH70"/>
    <mergeCell ref="Z58:Z59"/>
    <mergeCell ref="AA58:AB58"/>
    <mergeCell ref="AC58:AD58"/>
    <mergeCell ref="AE58:AF58"/>
    <mergeCell ref="AG58:AH58"/>
    <mergeCell ref="AI58:AJ58"/>
    <mergeCell ref="AA2:AB2"/>
    <mergeCell ref="AC2:AD2"/>
    <mergeCell ref="AE2:AF2"/>
    <mergeCell ref="AG2:AH2"/>
    <mergeCell ref="AI70:AJ70"/>
    <mergeCell ref="AI38:AJ38"/>
    <mergeCell ref="V70:V71"/>
    <mergeCell ref="Y70:Y71"/>
    <mergeCell ref="AI2:AJ2"/>
    <mergeCell ref="Z17:Z18"/>
    <mergeCell ref="AA17:AB17"/>
    <mergeCell ref="AC17:AD17"/>
    <mergeCell ref="AE17:AF17"/>
    <mergeCell ref="AG17:AH17"/>
    <mergeCell ref="AI17:AJ17"/>
    <mergeCell ref="Z2:Z3"/>
    <mergeCell ref="Y58:Y59"/>
    <mergeCell ref="K69:Y69"/>
    <mergeCell ref="K70:K71"/>
    <mergeCell ref="L70:L71"/>
    <mergeCell ref="U70:U71"/>
    <mergeCell ref="K57:Y57"/>
    <mergeCell ref="K58:K59"/>
    <mergeCell ref="L58:L59"/>
    <mergeCell ref="M58:M59"/>
    <mergeCell ref="N58:N59"/>
    <mergeCell ref="O58:O59"/>
    <mergeCell ref="S58:S59"/>
    <mergeCell ref="T58:T59"/>
    <mergeCell ref="U58:U59"/>
    <mergeCell ref="V58:V59"/>
    <mergeCell ref="M70:M71"/>
    <mergeCell ref="N70:N71"/>
    <mergeCell ref="O70:O71"/>
    <mergeCell ref="S70:S71"/>
    <mergeCell ref="T70:T71"/>
    <mergeCell ref="K16:Y16"/>
    <mergeCell ref="K17:K18"/>
    <mergeCell ref="L17:L18"/>
    <mergeCell ref="M17:M18"/>
    <mergeCell ref="T17:T18"/>
    <mergeCell ref="U17:U18"/>
    <mergeCell ref="N17:N18"/>
    <mergeCell ref="O17:O18"/>
    <mergeCell ref="S17:S18"/>
    <mergeCell ref="V17:V18"/>
    <mergeCell ref="Y17:Y18"/>
    <mergeCell ref="K37:Y37"/>
    <mergeCell ref="K38:K39"/>
    <mergeCell ref="L38:L39"/>
    <mergeCell ref="M38:M39"/>
    <mergeCell ref="N38:N39"/>
    <mergeCell ref="O38:O39"/>
    <mergeCell ref="S38:S39"/>
    <mergeCell ref="T38:T39"/>
    <mergeCell ref="U38:U39"/>
    <mergeCell ref="V38:V39"/>
    <mergeCell ref="Y38:Y39"/>
    <mergeCell ref="S2:S3"/>
    <mergeCell ref="T2:T3"/>
    <mergeCell ref="U2:U3"/>
    <mergeCell ref="V2:V3"/>
    <mergeCell ref="Y2:Y3"/>
    <mergeCell ref="A1:H1"/>
    <mergeCell ref="Z70:Z71"/>
    <mergeCell ref="AA70:AB70"/>
    <mergeCell ref="AC70:AD70"/>
    <mergeCell ref="AE70:AF70"/>
    <mergeCell ref="A64:G64"/>
    <mergeCell ref="A66:G66"/>
    <mergeCell ref="K60:K67"/>
    <mergeCell ref="L60:L67"/>
    <mergeCell ref="Y4:Y5"/>
    <mergeCell ref="K1:Y1"/>
    <mergeCell ref="K2:K3"/>
    <mergeCell ref="L2:L3"/>
    <mergeCell ref="M2:M3"/>
    <mergeCell ref="N2:N3"/>
    <mergeCell ref="O2:O3"/>
  </mergeCells>
  <conditionalFormatting sqref="C7:H7">
    <cfRule type="containsText" dxfId="1099" priority="27" operator="containsText" text="N/A">
      <formula>NOT(ISERROR(SEARCH("N/A",C7)))</formula>
    </cfRule>
    <cfRule type="containsText" dxfId="1098" priority="28" operator="containsText" text="Blank">
      <formula>NOT(ISERROR(SEARCH("Blank",C7)))</formula>
    </cfRule>
    <cfRule type="containsText" dxfId="1097" priority="29" operator="containsText" text="M">
      <formula>NOT(ISERROR(SEARCH("M",C7)))</formula>
    </cfRule>
  </conditionalFormatting>
  <conditionalFormatting sqref="Z4 Z51:Z55 Z40:Z43 Z45:Z49 Z19:Z35">
    <cfRule type="cellIs" dxfId="1096" priority="16" operator="greaterThan">
      <formula>0</formula>
    </cfRule>
  </conditionalFormatting>
  <conditionalFormatting sqref="Z5:Z14">
    <cfRule type="cellIs" dxfId="1095" priority="15" operator="greaterThan">
      <formula>0</formula>
    </cfRule>
  </conditionalFormatting>
  <conditionalFormatting sqref="Z60:Z67">
    <cfRule type="cellIs" dxfId="1094" priority="14" operator="greaterThan">
      <formula>0</formula>
    </cfRule>
  </conditionalFormatting>
  <conditionalFormatting sqref="Z72:Z75">
    <cfRule type="cellIs" dxfId="1093" priority="13" operator="greaterThan">
      <formula>0</formula>
    </cfRule>
  </conditionalFormatting>
  <conditionalFormatting sqref="Z50">
    <cfRule type="cellIs" dxfId="1092" priority="12" operator="greaterThan">
      <formula>0</formula>
    </cfRule>
  </conditionalFormatting>
  <conditionalFormatting sqref="Z44">
    <cfRule type="cellIs" dxfId="1091" priority="11" operator="greaterThan">
      <formula>0</formula>
    </cfRule>
  </conditionalFormatting>
  <conditionalFormatting sqref="E13">
    <cfRule type="containsText" dxfId="1090" priority="1" operator="containsText" text="N/A">
      <formula>NOT(ISERROR(SEARCH("N/A",E13)))</formula>
    </cfRule>
    <cfRule type="containsText" dxfId="1089" priority="2" operator="containsText" text="O">
      <formula>NOT(ISERROR(SEARCH("O",E13)))</formula>
    </cfRule>
    <cfRule type="containsText" dxfId="1088" priority="3" operator="containsText" text="M">
      <formula>NOT(ISERROR(SEARCH("M",E13)))</formula>
    </cfRule>
  </conditionalFormatting>
  <conditionalFormatting sqref="C46:G46">
    <cfRule type="containsText" dxfId="1087" priority="10" operator="containsText" text="O">
      <formula>NOT(ISERROR(SEARCH("O",C46)))</formula>
    </cfRule>
  </conditionalFormatting>
  <conditionalFormatting sqref="C46:G46">
    <cfRule type="containsText" dxfId="1086" priority="7" operator="containsText" text="N/A">
      <formula>NOT(ISERROR(SEARCH("N/A",C46)))</formula>
    </cfRule>
    <cfRule type="containsText" dxfId="1085" priority="8" operator="containsText" text="Blank">
      <formula>NOT(ISERROR(SEARCH("Blank",C46)))</formula>
    </cfRule>
    <cfRule type="containsText" dxfId="1084" priority="9" operator="containsText" text="M">
      <formula>NOT(ISERROR(SEARCH("M",C46)))</formula>
    </cfRule>
  </conditionalFormatting>
  <conditionalFormatting sqref="E12">
    <cfRule type="containsText" dxfId="1083" priority="4" operator="containsText" text="N/A">
      <formula>NOT(ISERROR(SEARCH("N/A",E12)))</formula>
    </cfRule>
    <cfRule type="containsText" dxfId="1082" priority="5" operator="containsText" text="O">
      <formula>NOT(ISERROR(SEARCH("O",E12)))</formula>
    </cfRule>
    <cfRule type="containsText" dxfId="1081" priority="6" operator="containsText" text="M">
      <formula>NOT(ISERROR(SEARCH("M",E12)))</formula>
    </cfRule>
  </conditionalFormatting>
  <dataValidations count="3">
    <dataValidation type="list" allowBlank="1" showInputMessage="1" showErrorMessage="1" sqref="W1:W79">
      <formula1>"Y, N"</formula1>
    </dataValidation>
    <dataValidation type="list" allowBlank="1" showInputMessage="1" showErrorMessage="1" sqref="V1:V79">
      <formula1>"Passed, Failed, N/A"</formula1>
    </dataValidation>
    <dataValidation type="list" allowBlank="1" showInputMessage="1" showErrorMessage="1" sqref="Y51:Y52 T1:T79">
      <formula1>"M, O, N/A"</formula1>
    </dataValidation>
  </dataValidations>
  <hyperlinks>
    <hyperlink ref="Y4" r:id="rId2" display="http://collab.lge.com/main/x/gOGHLw"/>
    <hyperlink ref="Y7" r:id="rId3" display="http://collab.lge.com/main/x/AocBNg"/>
    <hyperlink ref="Y8" r:id="rId4"/>
    <hyperlink ref="Y19" r:id="rId5"/>
    <hyperlink ref="Y20" r:id="rId6"/>
    <hyperlink ref="Y22" r:id="rId7"/>
    <hyperlink ref="Y30" r:id="rId8"/>
    <hyperlink ref="Y31" r:id="rId9"/>
    <hyperlink ref="Y34" r:id="rId10"/>
    <hyperlink ref="Y41" r:id="rId11"/>
    <hyperlink ref="Y42" r:id="rId12" display="http://collab.lge.com/main/x/j9smN"/>
    <hyperlink ref="Y43" r:id="rId13"/>
    <hyperlink ref="Y45" r:id="rId14"/>
    <hyperlink ref="Y55" r:id="rId15"/>
    <hyperlink ref="Y11" r:id="rId16"/>
    <hyperlink ref="Y44" r:id="rId17"/>
    <hyperlink ref="Y6" r:id="rId18"/>
    <hyperlink ref="Y9" r:id="rId19"/>
    <hyperlink ref="Y10" r:id="rId20"/>
    <hyperlink ref="Y21" r:id="rId21"/>
    <hyperlink ref="Y23" r:id="rId22"/>
    <hyperlink ref="Y24" r:id="rId23"/>
    <hyperlink ref="Y40" r:id="rId24"/>
  </hyperlinks>
  <pageMargins left="0.7" right="0.7" top="0.75" bottom="0.75" header="0.3" footer="0.3"/>
  <pageSetup orientation="portrait" r:id="rId25"/>
  <drawing r:id="rId26"/>
  <legacyDrawing r:id="rId27"/>
  <controls>
    <mc:AlternateContent xmlns:mc="http://schemas.openxmlformats.org/markup-compatibility/2006">
      <mc:Choice Requires="x14">
        <control shapeId="848905" r:id="rId28" name="CommandButton2">
          <controlPr defaultSize="0" autoLine="0" r:id="rId29">
            <anchor moveWithCells="1">
              <from>
                <xdr:col>8</xdr:col>
                <xdr:colOff>121920</xdr:colOff>
                <xdr:row>29</xdr:row>
                <xdr:rowOff>144780</xdr:rowOff>
              </from>
              <to>
                <xdr:col>9</xdr:col>
                <xdr:colOff>441960</xdr:colOff>
                <xdr:row>31</xdr:row>
                <xdr:rowOff>220980</xdr:rowOff>
              </to>
            </anchor>
          </controlPr>
        </control>
      </mc:Choice>
      <mc:Fallback>
        <control shapeId="848905" r:id="rId28" name="CommandButton2"/>
      </mc:Fallback>
    </mc:AlternateContent>
    <mc:AlternateContent xmlns:mc="http://schemas.openxmlformats.org/markup-compatibility/2006">
      <mc:Choice Requires="x14">
        <control shapeId="848904" r:id="rId30" name="CommandButton1">
          <controlPr defaultSize="0" autoLine="0" r:id="rId31">
            <anchor moveWithCells="1">
              <from>
                <xdr:col>8</xdr:col>
                <xdr:colOff>137160</xdr:colOff>
                <xdr:row>24</xdr:row>
                <xdr:rowOff>0</xdr:rowOff>
              </from>
              <to>
                <xdr:col>9</xdr:col>
                <xdr:colOff>426720</xdr:colOff>
                <xdr:row>25</xdr:row>
                <xdr:rowOff>167640</xdr:rowOff>
              </to>
            </anchor>
          </controlPr>
        </control>
      </mc:Choice>
      <mc:Fallback>
        <control shapeId="848904" r:id="rId30" name="CommandButton1"/>
      </mc:Fallback>
    </mc:AlternateContent>
  </controls>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5"/>
  </sheetPr>
  <dimension ref="A1:AK196"/>
  <sheetViews>
    <sheetView showGridLines="0" topLeftCell="A55" zoomScale="98" zoomScaleNormal="98" workbookViewId="0">
      <selection activeCell="I73" sqref="I73"/>
    </sheetView>
  </sheetViews>
  <sheetFormatPr defaultColWidth="9.109375" defaultRowHeight="13.2" x14ac:dyDescent="0.25"/>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 bestFit="1" customWidth="1"/>
    <col min="12" max="12" width="6.44140625" style="3" bestFit="1" customWidth="1"/>
    <col min="13" max="13" width="7.88671875" style="3" bestFit="1" customWidth="1"/>
    <col min="14" max="14" width="18.44140625" style="92" bestFit="1" customWidth="1"/>
    <col min="15" max="15" width="46.5546875" style="3" customWidth="1"/>
    <col min="16" max="16" width="27.5546875" style="3" customWidth="1"/>
    <col min="17" max="17" width="24.88671875" style="3" customWidth="1"/>
    <col min="18" max="18" width="26.109375" style="3" customWidth="1"/>
    <col min="19" max="19" width="17.5546875" style="78" bestFit="1" customWidth="1"/>
    <col min="20" max="20" width="9.33203125" style="78" bestFit="1" customWidth="1"/>
    <col min="21" max="21" width="11" style="78" bestFit="1" customWidth="1"/>
    <col min="22" max="22" width="10.44140625" style="78" bestFit="1" customWidth="1"/>
    <col min="23" max="23" width="12.44140625" style="78" customWidth="1"/>
    <col min="24" max="24" width="15.109375" style="78" customWidth="1"/>
    <col min="25" max="25" width="36.5546875" style="3" bestFit="1" customWidth="1"/>
    <col min="26" max="16384" width="9.109375" style="3"/>
  </cols>
  <sheetData>
    <row r="1" spans="1:36" x14ac:dyDescent="0.25">
      <c r="A1" s="1188" t="s">
        <v>82</v>
      </c>
      <c r="B1" s="1189"/>
      <c r="C1" s="1189"/>
      <c r="D1" s="1189"/>
      <c r="E1" s="1189"/>
      <c r="F1" s="1189"/>
      <c r="G1" s="1189"/>
      <c r="H1" s="1189"/>
      <c r="M1" s="29">
        <v>13</v>
      </c>
      <c r="Z1" s="92">
        <v>26</v>
      </c>
      <c r="AA1" s="29">
        <v>27</v>
      </c>
      <c r="AB1" s="92">
        <v>28</v>
      </c>
      <c r="AC1" s="29">
        <v>29</v>
      </c>
      <c r="AD1" s="92">
        <v>30</v>
      </c>
      <c r="AE1" s="29">
        <v>31</v>
      </c>
      <c r="AF1" s="92">
        <v>32</v>
      </c>
      <c r="AG1" s="29">
        <v>33</v>
      </c>
      <c r="AH1" s="92">
        <v>34</v>
      </c>
      <c r="AI1" s="29">
        <v>35</v>
      </c>
      <c r="AJ1" s="92">
        <v>36</v>
      </c>
    </row>
    <row r="2" spans="1:36" ht="12.75" customHeight="1" x14ac:dyDescent="0.45">
      <c r="A2" s="98" t="s">
        <v>367</v>
      </c>
      <c r="B2" s="83" t="s">
        <v>282</v>
      </c>
      <c r="C2" s="3"/>
      <c r="D2" s="3"/>
      <c r="E2" s="3"/>
      <c r="F2" s="3"/>
      <c r="G2" s="3"/>
      <c r="H2" s="3"/>
      <c r="K2" s="1193" t="s">
        <v>132</v>
      </c>
      <c r="L2" s="1194"/>
      <c r="M2" s="1194"/>
      <c r="N2" s="1194"/>
      <c r="O2" s="1194"/>
      <c r="P2" s="1194"/>
      <c r="Q2" s="1194"/>
      <c r="R2" s="1194"/>
      <c r="S2" s="1194"/>
      <c r="T2" s="1194"/>
      <c r="U2" s="1194"/>
      <c r="V2" s="1194"/>
      <c r="W2" s="1194"/>
      <c r="X2" s="1194"/>
      <c r="Y2" s="1195"/>
      <c r="Z2" s="263"/>
      <c r="AA2" s="256"/>
      <c r="AB2" s="256"/>
      <c r="AC2" s="256"/>
      <c r="AD2" s="256"/>
      <c r="AE2" s="256"/>
      <c r="AF2" s="256"/>
      <c r="AG2" s="256"/>
      <c r="AH2" s="256"/>
      <c r="AI2" s="256"/>
      <c r="AJ2" s="256"/>
    </row>
    <row r="3" spans="1:36" ht="12.75" customHeight="1" x14ac:dyDescent="0.3">
      <c r="A3" s="98" t="s">
        <v>347</v>
      </c>
      <c r="B3" s="119">
        <v>43347</v>
      </c>
      <c r="C3" s="125"/>
      <c r="D3" s="3"/>
      <c r="E3" s="3"/>
      <c r="F3" s="3"/>
      <c r="G3" s="3"/>
      <c r="H3" s="3"/>
      <c r="K3" s="1209" t="s">
        <v>133</v>
      </c>
      <c r="L3" s="1209" t="s">
        <v>91</v>
      </c>
      <c r="M3" s="1182" t="s">
        <v>75</v>
      </c>
      <c r="N3" s="1190" t="s">
        <v>134</v>
      </c>
      <c r="O3" s="1209" t="s">
        <v>135</v>
      </c>
      <c r="P3" s="143" t="s">
        <v>136</v>
      </c>
      <c r="Q3" s="143" t="s">
        <v>137</v>
      </c>
      <c r="R3" s="143" t="s">
        <v>138</v>
      </c>
      <c r="S3" s="1210" t="s">
        <v>139</v>
      </c>
      <c r="T3" s="1191" t="s">
        <v>344</v>
      </c>
      <c r="U3" s="1191" t="s">
        <v>342</v>
      </c>
      <c r="V3" s="1191" t="s">
        <v>343</v>
      </c>
      <c r="W3" s="131" t="s">
        <v>375</v>
      </c>
      <c r="X3" s="131" t="s">
        <v>376</v>
      </c>
      <c r="Y3" s="1209" t="s">
        <v>140</v>
      </c>
      <c r="Z3" s="1186" t="s">
        <v>667</v>
      </c>
      <c r="AA3" s="1172" t="s">
        <v>666</v>
      </c>
      <c r="AB3" s="1172"/>
      <c r="AC3" s="1172" t="s">
        <v>668</v>
      </c>
      <c r="AD3" s="1172"/>
      <c r="AE3" s="1172" t="s">
        <v>669</v>
      </c>
      <c r="AF3" s="1172"/>
      <c r="AG3" s="1172" t="s">
        <v>670</v>
      </c>
      <c r="AH3" s="1172"/>
      <c r="AI3" s="1172" t="s">
        <v>671</v>
      </c>
      <c r="AJ3" s="1172"/>
    </row>
    <row r="4" spans="1:36" ht="12.75" customHeight="1" x14ac:dyDescent="0.3">
      <c r="A4" s="98" t="s">
        <v>368</v>
      </c>
      <c r="B4" s="124">
        <f ca="1">DATEDIF(B3,TODAY(),"D")/365</f>
        <v>2.1835616438356165</v>
      </c>
      <c r="C4" s="3"/>
      <c r="D4" s="3"/>
      <c r="E4" s="3"/>
      <c r="F4" s="3"/>
      <c r="G4" s="3"/>
      <c r="H4" s="3"/>
      <c r="K4" s="1197"/>
      <c r="L4" s="1197"/>
      <c r="M4" s="1183"/>
      <c r="N4" s="1185"/>
      <c r="O4" s="1197"/>
      <c r="P4" s="148" t="s">
        <v>141</v>
      </c>
      <c r="Q4" s="144"/>
      <c r="R4" s="144"/>
      <c r="S4" s="1210"/>
      <c r="T4" s="1191"/>
      <c r="U4" s="1191"/>
      <c r="V4" s="1191"/>
      <c r="W4" s="131"/>
      <c r="X4" s="131"/>
      <c r="Y4" s="1197"/>
      <c r="Z4" s="1187"/>
      <c r="AA4" s="255" t="s">
        <v>672</v>
      </c>
      <c r="AB4" s="255" t="s">
        <v>673</v>
      </c>
      <c r="AC4" s="255" t="s">
        <v>672</v>
      </c>
      <c r="AD4" s="255" t="s">
        <v>673</v>
      </c>
      <c r="AE4" s="255" t="s">
        <v>672</v>
      </c>
      <c r="AF4" s="255" t="s">
        <v>673</v>
      </c>
      <c r="AG4" s="255" t="s">
        <v>672</v>
      </c>
      <c r="AH4" s="255" t="s">
        <v>673</v>
      </c>
      <c r="AI4" s="255" t="s">
        <v>672</v>
      </c>
      <c r="AJ4" s="255" t="s">
        <v>673</v>
      </c>
    </row>
    <row r="5" spans="1:36" ht="12.75" customHeight="1" x14ac:dyDescent="0.3">
      <c r="A5" s="98" t="s">
        <v>387</v>
      </c>
      <c r="B5" s="124">
        <v>2.25</v>
      </c>
      <c r="C5" s="126"/>
      <c r="D5" s="3"/>
      <c r="E5" s="3"/>
      <c r="F5" s="3"/>
      <c r="G5" s="3"/>
      <c r="H5" s="3"/>
      <c r="K5" s="272" t="s">
        <v>142</v>
      </c>
      <c r="L5" s="272" t="s">
        <v>143</v>
      </c>
      <c r="M5" s="104" t="s">
        <v>5</v>
      </c>
      <c r="N5" s="93" t="s">
        <v>144</v>
      </c>
      <c r="O5" s="88" t="s">
        <v>372</v>
      </c>
      <c r="P5" s="149" t="s">
        <v>145</v>
      </c>
      <c r="Q5" s="149" t="s">
        <v>146</v>
      </c>
      <c r="R5" s="146" t="s">
        <v>147</v>
      </c>
      <c r="S5" s="76" t="s">
        <v>282</v>
      </c>
      <c r="T5" s="605" t="s">
        <v>72</v>
      </c>
      <c r="U5" s="605"/>
      <c r="V5" s="605" t="s">
        <v>374</v>
      </c>
      <c r="W5" s="83"/>
      <c r="X5" s="83"/>
      <c r="Y5" s="1227" t="s">
        <v>148</v>
      </c>
      <c r="Z5" s="259">
        <f>DATEDIF(AA5,AB5,"m")/12+DATEDIF(AC5,AD5,"m")/12+DATEDIF(AE5,AF5,"m")/12+DATEDIF(AG5,AH5,"m")/12+DATEDIF(AI5,AJ5,"m")/12</f>
        <v>0</v>
      </c>
      <c r="AA5" s="260"/>
      <c r="AB5" s="260"/>
      <c r="AC5" s="260"/>
      <c r="AD5" s="260"/>
      <c r="AE5" s="258"/>
      <c r="AF5" s="258"/>
      <c r="AG5" s="258"/>
      <c r="AH5" s="258"/>
      <c r="AI5" s="258"/>
      <c r="AJ5" s="258"/>
    </row>
    <row r="6" spans="1:36" ht="28.2" thickBot="1" x14ac:dyDescent="0.3">
      <c r="A6" s="98" t="s">
        <v>388</v>
      </c>
      <c r="B6" s="124">
        <f ca="1">B4+B5</f>
        <v>4.4335616438356169</v>
      </c>
      <c r="C6" s="126"/>
      <c r="K6" s="273"/>
      <c r="L6" s="273"/>
      <c r="M6" s="104" t="s">
        <v>5</v>
      </c>
      <c r="N6" s="93" t="s">
        <v>144</v>
      </c>
      <c r="O6" s="88" t="s">
        <v>373</v>
      </c>
      <c r="P6" s="150"/>
      <c r="Q6" s="151" t="s">
        <v>150</v>
      </c>
      <c r="R6" s="147" t="s">
        <v>151</v>
      </c>
      <c r="S6" s="76" t="s">
        <v>282</v>
      </c>
      <c r="T6" s="605" t="s">
        <v>72</v>
      </c>
      <c r="U6" s="605"/>
      <c r="V6" s="605" t="s">
        <v>374</v>
      </c>
      <c r="W6" s="83"/>
      <c r="X6" s="83"/>
      <c r="Y6" s="1228"/>
      <c r="Z6" s="259">
        <f t="shared" ref="Z6:Z15" si="0">DATEDIF(AA6,AB6,"m")/12+DATEDIF(AC6,AD6,"m")/12+DATEDIF(AE6,AF6,"m")/12+DATEDIF(AG6,AH6,"m")/12+DATEDIF(AI6,AJ6,"m")/12</f>
        <v>0</v>
      </c>
      <c r="AA6" s="260"/>
      <c r="AB6" s="260"/>
      <c r="AC6" s="260"/>
      <c r="AD6" s="260"/>
      <c r="AE6" s="258"/>
      <c r="AF6" s="258"/>
      <c r="AG6" s="258"/>
      <c r="AH6" s="258"/>
      <c r="AI6" s="258"/>
      <c r="AJ6" s="258"/>
    </row>
    <row r="7" spans="1:36" ht="13.8" customHeight="1" thickBot="1" x14ac:dyDescent="0.35">
      <c r="A7" s="120" t="s">
        <v>4</v>
      </c>
      <c r="B7" s="121" t="s">
        <v>135</v>
      </c>
      <c r="C7" s="105" t="s">
        <v>5</v>
      </c>
      <c r="D7" s="105" t="s">
        <v>6</v>
      </c>
      <c r="E7" s="105" t="s">
        <v>7</v>
      </c>
      <c r="F7" s="105" t="s">
        <v>8</v>
      </c>
      <c r="G7" s="105" t="s">
        <v>9</v>
      </c>
      <c r="H7" s="106" t="s">
        <v>76</v>
      </c>
      <c r="K7" s="273"/>
      <c r="L7" s="273"/>
      <c r="M7" s="104" t="s">
        <v>5</v>
      </c>
      <c r="N7" s="38" t="s">
        <v>149</v>
      </c>
      <c r="O7" s="65" t="s">
        <v>149</v>
      </c>
      <c r="P7" s="150"/>
      <c r="Q7" s="152" t="s">
        <v>150</v>
      </c>
      <c r="R7" s="79" t="s">
        <v>151</v>
      </c>
      <c r="S7" s="76" t="s">
        <v>282</v>
      </c>
      <c r="T7" s="605"/>
      <c r="U7" s="605"/>
      <c r="V7" s="605" t="s">
        <v>374</v>
      </c>
      <c r="W7" s="83" t="s">
        <v>377</v>
      </c>
      <c r="X7" s="83" t="s">
        <v>377</v>
      </c>
      <c r="Y7" s="41" t="s">
        <v>152</v>
      </c>
      <c r="Z7" s="259">
        <f t="shared" si="0"/>
        <v>0</v>
      </c>
      <c r="AA7" s="260"/>
      <c r="AB7" s="260"/>
      <c r="AC7" s="260"/>
      <c r="AD7" s="260"/>
      <c r="AE7" s="258"/>
      <c r="AF7" s="258"/>
      <c r="AG7" s="258"/>
      <c r="AH7" s="258"/>
      <c r="AI7" s="258"/>
      <c r="AJ7" s="258"/>
    </row>
    <row r="8" spans="1:36" ht="27.6" x14ac:dyDescent="0.25">
      <c r="A8" s="107" t="s">
        <v>56</v>
      </c>
      <c r="B8" s="108" t="s">
        <v>182</v>
      </c>
      <c r="C8" s="100"/>
      <c r="D8" s="24"/>
      <c r="E8" s="24" t="s">
        <v>77</v>
      </c>
      <c r="F8" s="24"/>
      <c r="G8" s="24"/>
      <c r="H8" s="109">
        <f>IF(C8&lt;&gt;"",'CBL Score Standard'!$D64,IF(D8&lt;&gt;"",SUM('CBL Score Standard'!$D64:$E64),IF(E8&lt;&gt;"",SUM('CBL Score Standard'!$D64:$F64),IF(F8&lt;&gt;"",SUM('CBL Score Standard'!$D64:$G64),IF(G8&lt;&gt;"",SUM('CBL Score Standard'!$D64:$H64,0))))))</f>
        <v>7.6190476190476183E-2</v>
      </c>
      <c r="K8" s="273"/>
      <c r="L8" s="273"/>
      <c r="M8" s="104" t="s">
        <v>5</v>
      </c>
      <c r="N8" s="95" t="s">
        <v>144</v>
      </c>
      <c r="O8" s="64" t="s">
        <v>452</v>
      </c>
      <c r="P8" s="150"/>
      <c r="Q8" s="149" t="s">
        <v>247</v>
      </c>
      <c r="R8" s="146" t="s">
        <v>154</v>
      </c>
      <c r="S8" s="166" t="s">
        <v>282</v>
      </c>
      <c r="T8" s="606" t="s">
        <v>72</v>
      </c>
      <c r="U8" s="605"/>
      <c r="V8" s="605" t="s">
        <v>374</v>
      </c>
      <c r="W8" s="83" t="s">
        <v>377</v>
      </c>
      <c r="X8" s="83" t="s">
        <v>377</v>
      </c>
      <c r="Y8" s="42" t="s">
        <v>248</v>
      </c>
      <c r="Z8" s="259">
        <f t="shared" si="0"/>
        <v>0</v>
      </c>
      <c r="AA8" s="260"/>
      <c r="AB8" s="260"/>
      <c r="AC8" s="260"/>
      <c r="AD8" s="260"/>
      <c r="AE8" s="258"/>
      <c r="AF8" s="258"/>
      <c r="AG8" s="258"/>
      <c r="AH8" s="258"/>
      <c r="AI8" s="258"/>
      <c r="AJ8" s="258"/>
    </row>
    <row r="9" spans="1:36" ht="13.8" x14ac:dyDescent="0.3">
      <c r="A9" s="110" t="s">
        <v>56</v>
      </c>
      <c r="B9" s="99" t="s">
        <v>427</v>
      </c>
      <c r="C9" s="100"/>
      <c r="D9" s="24"/>
      <c r="E9" s="24" t="s">
        <v>77</v>
      </c>
      <c r="F9" s="24"/>
      <c r="G9" s="24"/>
      <c r="H9" s="109">
        <f>IF(C9&lt;&gt;"",'CBL Score Standard'!$D65,IF(D9&lt;&gt;"",SUM('CBL Score Standard'!$D65:$E65),IF(E9&lt;&gt;"",SUM('CBL Score Standard'!$D65:$F65),IF(F9&lt;&gt;"",SUM('CBL Score Standard'!$D65:$G65),IF(G9&lt;&gt;"",SUM('CBL Score Standard'!$D65:$H65,0))))))</f>
        <v>7.6190476190476183E-2</v>
      </c>
      <c r="K9" s="273"/>
      <c r="L9" s="273"/>
      <c r="M9" s="104" t="s">
        <v>5</v>
      </c>
      <c r="N9" s="95" t="s">
        <v>144</v>
      </c>
      <c r="O9" s="43" t="s">
        <v>517</v>
      </c>
      <c r="P9" s="150"/>
      <c r="Q9" s="152" t="s">
        <v>153</v>
      </c>
      <c r="R9" s="79" t="s">
        <v>156</v>
      </c>
      <c r="S9" s="76" t="s">
        <v>282</v>
      </c>
      <c r="T9" s="605" t="s">
        <v>72</v>
      </c>
      <c r="U9" s="605"/>
      <c r="V9" s="605"/>
      <c r="W9" s="83"/>
      <c r="X9" s="83"/>
      <c r="Y9" s="44" t="s">
        <v>157</v>
      </c>
      <c r="Z9" s="259">
        <f t="shared" si="0"/>
        <v>0</v>
      </c>
      <c r="AA9" s="260"/>
      <c r="AB9" s="260"/>
      <c r="AC9" s="260"/>
      <c r="AD9" s="260"/>
      <c r="AE9" s="258"/>
      <c r="AF9" s="258"/>
      <c r="AG9" s="258"/>
      <c r="AH9" s="258"/>
      <c r="AI9" s="258"/>
      <c r="AJ9" s="258"/>
    </row>
    <row r="10" spans="1:36" ht="13.8" x14ac:dyDescent="0.3">
      <c r="A10" s="110" t="s">
        <v>56</v>
      </c>
      <c r="B10" s="99" t="s">
        <v>663</v>
      </c>
      <c r="C10" s="100"/>
      <c r="D10" s="100"/>
      <c r="E10" s="24" t="s">
        <v>77</v>
      </c>
      <c r="F10" s="24"/>
      <c r="G10" s="24"/>
      <c r="H10" s="109">
        <f>IF(C10&lt;&gt;"",'CBL Score Standard'!$D66,IF(D10&lt;&gt;"",SUM('CBL Score Standard'!$D66:$E66),IF(E10&lt;&gt;"",SUM('CBL Score Standard'!$D66:$F66),IF(F10&lt;&gt;"",SUM('CBL Score Standard'!$D66:$G66),IF(G10&lt;&gt;"",SUM('CBL Score Standard'!$D66:$H66,0))))))</f>
        <v>2.8571428571428571E-2</v>
      </c>
      <c r="K10" s="273"/>
      <c r="L10" s="273"/>
      <c r="M10" s="104" t="s">
        <v>5</v>
      </c>
      <c r="N10" s="95" t="s">
        <v>144</v>
      </c>
      <c r="O10" s="43" t="s">
        <v>661</v>
      </c>
      <c r="P10" s="150"/>
      <c r="Q10" s="152" t="s">
        <v>155</v>
      </c>
      <c r="R10" s="79" t="s">
        <v>158</v>
      </c>
      <c r="S10" s="166" t="s">
        <v>282</v>
      </c>
      <c r="T10" s="607" t="s">
        <v>72</v>
      </c>
      <c r="U10" s="605"/>
      <c r="V10" s="605" t="s">
        <v>374</v>
      </c>
      <c r="W10" s="83"/>
      <c r="X10" s="83"/>
      <c r="Y10" s="41" t="s">
        <v>159</v>
      </c>
      <c r="Z10" s="259">
        <f t="shared" si="0"/>
        <v>0</v>
      </c>
      <c r="AA10" s="260"/>
      <c r="AB10" s="260"/>
      <c r="AC10" s="260"/>
      <c r="AD10" s="260"/>
      <c r="AE10" s="258"/>
      <c r="AF10" s="258"/>
      <c r="AG10" s="258"/>
      <c r="AH10" s="258"/>
      <c r="AI10" s="258"/>
      <c r="AJ10" s="258"/>
    </row>
    <row r="11" spans="1:36" ht="13.8" x14ac:dyDescent="0.3">
      <c r="A11" s="110" t="s">
        <v>56</v>
      </c>
      <c r="B11" s="99" t="s">
        <v>215</v>
      </c>
      <c r="C11" s="100"/>
      <c r="D11" s="100"/>
      <c r="E11" s="24" t="s">
        <v>77</v>
      </c>
      <c r="F11" s="24"/>
      <c r="G11" s="24"/>
      <c r="H11" s="109">
        <f>IF(C11&lt;&gt;"",'CBL Score Standard'!$D67,IF(D11&lt;&gt;"",SUM('CBL Score Standard'!$D67:$E67),IF(E11&lt;&gt;"",SUM('CBL Score Standard'!$D67:$F67),IF(F11&lt;&gt;"",SUM('CBL Score Standard'!$D67:$G67),IF(G11&lt;&gt;"",SUM('CBL Score Standard'!$D67:$H67,0))))))</f>
        <v>2.8571428571428571E-2</v>
      </c>
      <c r="K11" s="273"/>
      <c r="L11" s="273"/>
      <c r="M11" s="104" t="s">
        <v>5</v>
      </c>
      <c r="N11" s="95" t="s">
        <v>144</v>
      </c>
      <c r="O11" s="43" t="s">
        <v>662</v>
      </c>
      <c r="P11" s="150"/>
      <c r="Q11" s="254" t="s">
        <v>659</v>
      </c>
      <c r="R11" s="254" t="s">
        <v>278</v>
      </c>
      <c r="S11" s="76" t="s">
        <v>282</v>
      </c>
      <c r="T11" s="605"/>
      <c r="U11" s="999">
        <v>44029</v>
      </c>
      <c r="V11" s="605" t="s">
        <v>374</v>
      </c>
      <c r="W11" s="83" t="s">
        <v>377</v>
      </c>
      <c r="X11" s="83" t="s">
        <v>377</v>
      </c>
      <c r="Y11" s="46" t="s">
        <v>160</v>
      </c>
      <c r="Z11" s="259">
        <f t="shared" si="0"/>
        <v>0</v>
      </c>
      <c r="AA11" s="260"/>
      <c r="AB11" s="260"/>
      <c r="AC11" s="260"/>
      <c r="AD11" s="260"/>
      <c r="AE11" s="258"/>
      <c r="AF11" s="258"/>
      <c r="AG11" s="258"/>
      <c r="AH11" s="258"/>
      <c r="AI11" s="258"/>
      <c r="AJ11" s="258"/>
    </row>
    <row r="12" spans="1:36" ht="13.8" x14ac:dyDescent="0.25">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273"/>
      <c r="L12" s="273"/>
      <c r="M12" s="104" t="s">
        <v>5</v>
      </c>
      <c r="N12" s="36" t="s">
        <v>31</v>
      </c>
      <c r="O12" s="89" t="s">
        <v>175</v>
      </c>
      <c r="P12" s="150"/>
      <c r="Q12" s="152" t="s">
        <v>383</v>
      </c>
      <c r="R12" s="79" t="s">
        <v>176</v>
      </c>
      <c r="S12" s="166" t="s">
        <v>282</v>
      </c>
      <c r="T12" s="607" t="s">
        <v>72</v>
      </c>
      <c r="U12" s="605"/>
      <c r="V12" s="605" t="s">
        <v>374</v>
      </c>
      <c r="W12" s="83"/>
      <c r="X12" s="83"/>
      <c r="Y12" s="44" t="s">
        <v>177</v>
      </c>
      <c r="Z12" s="259">
        <f t="shared" si="0"/>
        <v>0</v>
      </c>
      <c r="AA12" s="260"/>
      <c r="AB12" s="260"/>
      <c r="AC12" s="260"/>
      <c r="AD12" s="260"/>
      <c r="AE12" s="258"/>
      <c r="AF12" s="258"/>
      <c r="AG12" s="258"/>
      <c r="AH12" s="258"/>
      <c r="AI12" s="258"/>
      <c r="AJ12" s="258"/>
    </row>
    <row r="13" spans="1:36" ht="13.8"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273"/>
      <c r="L13" s="273"/>
      <c r="M13" s="104" t="s">
        <v>5</v>
      </c>
      <c r="N13" s="95" t="s">
        <v>31</v>
      </c>
      <c r="O13" s="43" t="s">
        <v>660</v>
      </c>
      <c r="P13" s="153">
        <v>43613</v>
      </c>
      <c r="Q13" s="152" t="s">
        <v>167</v>
      </c>
      <c r="R13" s="79" t="s">
        <v>168</v>
      </c>
      <c r="S13" s="76" t="s">
        <v>282</v>
      </c>
      <c r="T13" s="605" t="s">
        <v>72</v>
      </c>
      <c r="U13" s="605"/>
      <c r="V13" s="605" t="s">
        <v>374</v>
      </c>
      <c r="W13" s="83"/>
      <c r="X13" s="83"/>
      <c r="Y13" s="41"/>
      <c r="Z13" s="259">
        <f t="shared" si="0"/>
        <v>0</v>
      </c>
      <c r="AA13" s="260"/>
      <c r="AB13" s="260"/>
      <c r="AC13" s="260"/>
      <c r="AD13" s="260"/>
      <c r="AE13" s="258"/>
      <c r="AF13" s="258"/>
      <c r="AG13" s="258"/>
      <c r="AH13" s="258"/>
      <c r="AI13" s="258"/>
      <c r="AJ13" s="258"/>
    </row>
    <row r="14" spans="1:36" ht="13.8" x14ac:dyDescent="0.3">
      <c r="A14" s="110" t="s">
        <v>55</v>
      </c>
      <c r="B14" s="99" t="s">
        <v>694</v>
      </c>
      <c r="C14" s="100"/>
      <c r="D14" s="100"/>
      <c r="E14" s="129" t="s">
        <v>77</v>
      </c>
      <c r="F14" s="24"/>
      <c r="G14" s="24"/>
      <c r="H14" s="109">
        <f>IF(C14&lt;&gt;"",'CBL Score Standard'!$D70,IF(D14&lt;&gt;"",SUM('CBL Score Standard'!$D70:$E70),IF(E14&lt;&gt;"",SUM('CBL Score Standard'!$D70:$F70),IF(F14&lt;&gt;"",SUM('CBL Score Standard'!$D70:$G70),IF(G14&lt;&gt;"",SUM('CBL Score Standard'!$D70:$H70,0))))))</f>
        <v>1.4285714285714285E-2</v>
      </c>
      <c r="K14" s="273"/>
      <c r="L14" s="273"/>
      <c r="M14" s="104" t="s">
        <v>5</v>
      </c>
      <c r="N14" s="95" t="s">
        <v>54</v>
      </c>
      <c r="O14" s="43" t="s">
        <v>425</v>
      </c>
      <c r="P14" s="152" t="s">
        <v>230</v>
      </c>
      <c r="Q14" s="152" t="s">
        <v>230</v>
      </c>
      <c r="R14" s="79" t="s">
        <v>230</v>
      </c>
      <c r="S14" s="76" t="s">
        <v>282</v>
      </c>
      <c r="T14" s="605" t="s">
        <v>72</v>
      </c>
      <c r="U14" s="605"/>
      <c r="V14" s="605" t="s">
        <v>374</v>
      </c>
      <c r="W14" s="83"/>
      <c r="X14" s="83"/>
      <c r="Y14" s="41" t="s">
        <v>169</v>
      </c>
      <c r="Z14" s="259">
        <f t="shared" si="0"/>
        <v>0</v>
      </c>
      <c r="AA14" s="260"/>
      <c r="AB14" s="260"/>
      <c r="AC14" s="260"/>
      <c r="AD14" s="260"/>
      <c r="AE14" s="258"/>
      <c r="AF14" s="258"/>
      <c r="AG14" s="258"/>
      <c r="AH14" s="258"/>
      <c r="AI14" s="258"/>
      <c r="AJ14" s="258"/>
    </row>
    <row r="15" spans="1:36" ht="27.6" x14ac:dyDescent="0.3">
      <c r="A15" s="110" t="s">
        <v>55</v>
      </c>
      <c r="B15" s="99" t="s">
        <v>185</v>
      </c>
      <c r="C15" s="100"/>
      <c r="D15" s="24"/>
      <c r="E15" s="129" t="s">
        <v>77</v>
      </c>
      <c r="F15" s="24"/>
      <c r="G15" s="24"/>
      <c r="H15" s="109">
        <f>IF(C15&lt;&gt;"",'CBL Score Standard'!$D71,IF(D15&lt;&gt;"",SUM('CBL Score Standard'!$D71:$E71),IF(E15&lt;&gt;"",SUM('CBL Score Standard'!$D71:$F71),IF(F15&lt;&gt;"",SUM('CBL Score Standard'!$D71:$G71),IF(G15&lt;&gt;"",SUM('CBL Score Standard'!$D71:$H71,0))))))</f>
        <v>2.8571428571428571E-2</v>
      </c>
      <c r="K15" s="274"/>
      <c r="L15" s="274"/>
      <c r="M15" s="104" t="s">
        <v>5</v>
      </c>
      <c r="N15" s="36" t="s">
        <v>41</v>
      </c>
      <c r="O15" s="87" t="s">
        <v>450</v>
      </c>
      <c r="P15" s="153">
        <v>43627</v>
      </c>
      <c r="Q15" s="152" t="s">
        <v>381</v>
      </c>
      <c r="R15" s="79" t="s">
        <v>382</v>
      </c>
      <c r="S15" s="76" t="s">
        <v>282</v>
      </c>
      <c r="T15" s="605" t="s">
        <v>72</v>
      </c>
      <c r="U15" s="605"/>
      <c r="V15" s="605" t="s">
        <v>374</v>
      </c>
      <c r="W15" s="83"/>
      <c r="X15" s="83"/>
      <c r="Y15" s="41"/>
      <c r="Z15" s="259">
        <f t="shared" si="0"/>
        <v>0</v>
      </c>
      <c r="AA15" s="260"/>
      <c r="AB15" s="260"/>
      <c r="AC15" s="260"/>
      <c r="AD15" s="260"/>
      <c r="AE15" s="258"/>
      <c r="AF15" s="258"/>
      <c r="AG15" s="258"/>
      <c r="AH15" s="258"/>
      <c r="AI15" s="258"/>
      <c r="AJ15" s="258"/>
    </row>
    <row r="16" spans="1:36" ht="13.8" x14ac:dyDescent="0.25">
      <c r="A16" s="110" t="s">
        <v>55</v>
      </c>
      <c r="B16" s="99" t="s">
        <v>192</v>
      </c>
      <c r="C16" s="100"/>
      <c r="D16" s="100"/>
      <c r="E16" s="100" t="s">
        <v>77</v>
      </c>
      <c r="F16" s="100"/>
      <c r="G16" s="100"/>
      <c r="H16" s="109">
        <f>IF(C16&lt;&gt;"",'CBL Score Standard'!$D72,IF(D16&lt;&gt;"",SUM('CBL Score Standard'!$D72:$E72),IF(E16&lt;&gt;"",SUM('CBL Score Standard'!$D72:$F72),IF(F16&lt;&gt;"",SUM('CBL Score Standard'!$D72:$G72),IF(G16&lt;&gt;"",SUM('CBL Score Standard'!$D72:$H72,0))))))</f>
        <v>0</v>
      </c>
      <c r="K16" s="48"/>
      <c r="L16" s="48"/>
      <c r="N16" s="94"/>
      <c r="O16" s="48"/>
      <c r="P16" s="48"/>
      <c r="Q16" s="48"/>
      <c r="R16" s="48"/>
      <c r="S16" s="80"/>
      <c r="T16" s="80"/>
      <c r="U16" s="80"/>
      <c r="V16" s="80"/>
      <c r="W16" s="80"/>
      <c r="X16" s="80"/>
      <c r="Y16" s="48"/>
      <c r="Z16" s="48"/>
      <c r="AA16" s="48"/>
      <c r="AB16" s="48"/>
      <c r="AC16" s="48"/>
      <c r="AD16" s="48"/>
      <c r="AE16" s="48"/>
      <c r="AF16" s="48"/>
      <c r="AG16" s="48"/>
      <c r="AH16" s="48"/>
      <c r="AI16" s="48"/>
      <c r="AJ16" s="48"/>
    </row>
    <row r="17" spans="1:36" ht="23.4" x14ac:dyDescent="0.45">
      <c r="A17" s="110" t="s">
        <v>55</v>
      </c>
      <c r="B17" s="99" t="s">
        <v>194</v>
      </c>
      <c r="C17" s="100"/>
      <c r="D17" s="100"/>
      <c r="E17" s="130" t="s">
        <v>77</v>
      </c>
      <c r="F17" s="100"/>
      <c r="G17" s="100"/>
      <c r="H17" s="109">
        <f>IF(C17&lt;&gt;"",'CBL Score Standard'!$D73,IF(D17&lt;&gt;"",SUM('CBL Score Standard'!$D73:$E73),IF(E17&lt;&gt;"",SUM('CBL Score Standard'!$D73:$F73),IF(F17&lt;&gt;"",SUM('CBL Score Standard'!$D73:$G73),IF(G17&lt;&gt;"",SUM('CBL Score Standard'!$D73:$H73,0))))))</f>
        <v>0</v>
      </c>
      <c r="K17" s="1193" t="s">
        <v>170</v>
      </c>
      <c r="L17" s="1194"/>
      <c r="M17" s="1194"/>
      <c r="N17" s="1194"/>
      <c r="O17" s="1194"/>
      <c r="P17" s="1194"/>
      <c r="Q17" s="1194"/>
      <c r="R17" s="1194"/>
      <c r="S17" s="1194"/>
      <c r="T17" s="1194"/>
      <c r="U17" s="1194"/>
      <c r="V17" s="1194"/>
      <c r="W17" s="1194"/>
      <c r="X17" s="1194"/>
      <c r="Y17" s="1195"/>
      <c r="Z17" s="263"/>
      <c r="AA17" s="256"/>
      <c r="AB17" s="256"/>
      <c r="AC17" s="256"/>
      <c r="AD17" s="256"/>
      <c r="AE17" s="256"/>
      <c r="AF17" s="256"/>
      <c r="AG17" s="256"/>
      <c r="AH17" s="256"/>
      <c r="AI17" s="256"/>
      <c r="AJ17" s="256"/>
    </row>
    <row r="18" spans="1:36" ht="41.4" x14ac:dyDescent="0.25">
      <c r="A18" s="110" t="s">
        <v>55</v>
      </c>
      <c r="B18" s="99" t="s">
        <v>196</v>
      </c>
      <c r="C18" s="100"/>
      <c r="D18" s="100"/>
      <c r="E18" s="100"/>
      <c r="F18" s="100"/>
      <c r="G18" s="100"/>
      <c r="H18" s="109" t="b">
        <f>IF(C18&lt;&gt;"",'CBL Score Standard'!$D74,IF(D18&lt;&gt;"",SUM('CBL Score Standard'!$D74:$E74),IF(E18&lt;&gt;"",SUM('CBL Score Standard'!$D74:$F74),IF(F18&lt;&gt;"",SUM('CBL Score Standard'!$D74:$G74),IF(G18&lt;&gt;"",SUM('CBL Score Standard'!$D74:$H74,0))))))</f>
        <v>0</v>
      </c>
      <c r="K18" s="1211" t="s">
        <v>133</v>
      </c>
      <c r="L18" s="1211" t="s">
        <v>91</v>
      </c>
      <c r="M18" s="1182" t="s">
        <v>75</v>
      </c>
      <c r="N18" s="1184" t="s">
        <v>134</v>
      </c>
      <c r="O18" s="1211" t="s">
        <v>135</v>
      </c>
      <c r="P18" s="145" t="s">
        <v>136</v>
      </c>
      <c r="Q18" s="145" t="s">
        <v>137</v>
      </c>
      <c r="R18" s="145" t="s">
        <v>138</v>
      </c>
      <c r="S18" s="1212" t="s">
        <v>139</v>
      </c>
      <c r="T18" s="1191" t="s">
        <v>344</v>
      </c>
      <c r="U18" s="1191" t="s">
        <v>342</v>
      </c>
      <c r="V18" s="1191" t="s">
        <v>343</v>
      </c>
      <c r="W18" s="131" t="s">
        <v>375</v>
      </c>
      <c r="X18" s="131" t="s">
        <v>376</v>
      </c>
      <c r="Y18" s="1211" t="s">
        <v>140</v>
      </c>
      <c r="Z18" s="1186" t="s">
        <v>667</v>
      </c>
      <c r="AA18" s="1172" t="s">
        <v>666</v>
      </c>
      <c r="AB18" s="1172"/>
      <c r="AC18" s="1172" t="s">
        <v>668</v>
      </c>
      <c r="AD18" s="1172"/>
      <c r="AE18" s="1172" t="s">
        <v>669</v>
      </c>
      <c r="AF18" s="1172"/>
      <c r="AG18" s="1172" t="s">
        <v>670</v>
      </c>
      <c r="AH18" s="1172"/>
      <c r="AI18" s="1172" t="s">
        <v>671</v>
      </c>
      <c r="AJ18" s="1172"/>
    </row>
    <row r="19" spans="1:36" ht="41.4" x14ac:dyDescent="0.25">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1197"/>
      <c r="L19" s="1197"/>
      <c r="M19" s="1183"/>
      <c r="N19" s="1190"/>
      <c r="O19" s="1197"/>
      <c r="P19" s="148" t="s">
        <v>141</v>
      </c>
      <c r="Q19" s="144"/>
      <c r="R19" s="144"/>
      <c r="S19" s="1210"/>
      <c r="T19" s="1191"/>
      <c r="U19" s="1191"/>
      <c r="V19" s="1191"/>
      <c r="W19" s="131"/>
      <c r="X19" s="131"/>
      <c r="Y19" s="1197"/>
      <c r="Z19" s="1187"/>
      <c r="AA19" s="255" t="s">
        <v>672</v>
      </c>
      <c r="AB19" s="255" t="s">
        <v>673</v>
      </c>
      <c r="AC19" s="255" t="s">
        <v>672</v>
      </c>
      <c r="AD19" s="255" t="s">
        <v>673</v>
      </c>
      <c r="AE19" s="255" t="s">
        <v>672</v>
      </c>
      <c r="AF19" s="255" t="s">
        <v>673</v>
      </c>
      <c r="AG19" s="255" t="s">
        <v>672</v>
      </c>
      <c r="AH19" s="255" t="s">
        <v>673</v>
      </c>
      <c r="AI19" s="255" t="s">
        <v>672</v>
      </c>
      <c r="AJ19" s="255" t="s">
        <v>673</v>
      </c>
    </row>
    <row r="20" spans="1:36" ht="13.8" x14ac:dyDescent="0.25">
      <c r="A20" s="110" t="s">
        <v>55</v>
      </c>
      <c r="B20" s="99" t="s">
        <v>202</v>
      </c>
      <c r="C20" s="100"/>
      <c r="D20" s="100"/>
      <c r="E20" s="100"/>
      <c r="F20" s="100"/>
      <c r="G20" s="100"/>
      <c r="H20" s="109" t="b">
        <f>IF(C20&lt;&gt;"",'CBL Score Standard'!$D76,IF(D20&lt;&gt;"",SUM('CBL Score Standard'!$D76:$E76),IF(E20&lt;&gt;"",SUM('CBL Score Standard'!$D76:$F76),IF(F20&lt;&gt;"",SUM('CBL Score Standard'!$D76:$G76),IF(G20&lt;&gt;"",SUM('CBL Score Standard'!$D76:$H76,0))))))</f>
        <v>0</v>
      </c>
      <c r="K20" s="272" t="s">
        <v>142</v>
      </c>
      <c r="L20" s="272" t="s">
        <v>143</v>
      </c>
      <c r="M20" s="104" t="s">
        <v>6</v>
      </c>
      <c r="N20" s="36" t="s">
        <v>46</v>
      </c>
      <c r="O20" s="89" t="s">
        <v>171</v>
      </c>
      <c r="P20" s="149" t="s">
        <v>145</v>
      </c>
      <c r="Q20" s="152" t="s">
        <v>172</v>
      </c>
      <c r="R20" s="79" t="s">
        <v>173</v>
      </c>
      <c r="S20" s="166" t="s">
        <v>282</v>
      </c>
      <c r="T20" s="609" t="s">
        <v>72</v>
      </c>
      <c r="U20" s="999">
        <v>44083</v>
      </c>
      <c r="V20" s="608" t="s">
        <v>374</v>
      </c>
      <c r="W20" s="83"/>
      <c r="X20" s="83"/>
      <c r="Y20" s="44" t="s">
        <v>174</v>
      </c>
      <c r="Z20" s="259">
        <f t="shared" ref="Z20:Z36" si="1">DATEDIF(AA20,AB20,"m")/12+DATEDIF(AC20,AD20,"m")/12+DATEDIF(AE20,AF20,"m")/12+DATEDIF(AG20,AH20,"m")/12+DATEDIF(AI20,AJ20,"m")/12</f>
        <v>0</v>
      </c>
      <c r="AA20" s="260"/>
      <c r="AB20" s="260"/>
      <c r="AC20" s="260"/>
      <c r="AD20" s="260"/>
      <c r="AE20" s="258"/>
      <c r="AF20" s="258"/>
      <c r="AG20" s="258"/>
      <c r="AH20" s="258"/>
      <c r="AI20" s="258"/>
      <c r="AJ20" s="258"/>
    </row>
    <row r="21" spans="1:36" ht="27.6" x14ac:dyDescent="0.25">
      <c r="A21" s="110" t="s">
        <v>55</v>
      </c>
      <c r="B21" s="99" t="s">
        <v>664</v>
      </c>
      <c r="C21" s="100"/>
      <c r="D21" s="100"/>
      <c r="E21" s="129" t="s">
        <v>77</v>
      </c>
      <c r="F21" s="24"/>
      <c r="G21" s="24"/>
      <c r="H21" s="109">
        <f>IF(C21&lt;&gt;"",'CBL Score Standard'!$D77,IF(D21&lt;&gt;"",SUM('CBL Score Standard'!$D77:$E77),IF(E21&lt;&gt;"",SUM('CBL Score Standard'!$D77:$F77),IF(F21&lt;&gt;"",SUM('CBL Score Standard'!$D77:$G77),IF(G21&lt;&gt;"",SUM('CBL Score Standard'!$D77:$H77,0))))))</f>
        <v>2.8571428571428571E-2</v>
      </c>
      <c r="K21" s="273"/>
      <c r="L21" s="273"/>
      <c r="M21" s="104" t="s">
        <v>6</v>
      </c>
      <c r="N21" s="36" t="s">
        <v>41</v>
      </c>
      <c r="O21" s="89" t="s">
        <v>178</v>
      </c>
      <c r="P21" s="151"/>
      <c r="Q21" s="152" t="s">
        <v>179</v>
      </c>
      <c r="R21" s="79" t="s">
        <v>180</v>
      </c>
      <c r="S21" s="166" t="s">
        <v>282</v>
      </c>
      <c r="T21" s="609"/>
      <c r="U21" s="608"/>
      <c r="V21" s="608" t="s">
        <v>719</v>
      </c>
      <c r="W21" s="83"/>
      <c r="X21" s="83"/>
      <c r="Y21" s="44" t="s">
        <v>181</v>
      </c>
      <c r="Z21" s="259">
        <f t="shared" si="1"/>
        <v>0</v>
      </c>
      <c r="AA21" s="260"/>
      <c r="AB21" s="260"/>
      <c r="AC21" s="260"/>
      <c r="AD21" s="260"/>
      <c r="AE21" s="258"/>
      <c r="AF21" s="258"/>
      <c r="AG21" s="258"/>
      <c r="AH21" s="258"/>
      <c r="AI21" s="258"/>
      <c r="AJ21" s="258"/>
    </row>
    <row r="22" spans="1:36" ht="13.8" x14ac:dyDescent="0.3">
      <c r="A22" s="110" t="s">
        <v>55</v>
      </c>
      <c r="B22" s="99" t="s">
        <v>448</v>
      </c>
      <c r="C22" s="100"/>
      <c r="D22" s="100"/>
      <c r="E22" s="24" t="s">
        <v>77</v>
      </c>
      <c r="F22" s="24"/>
      <c r="G22" s="24"/>
      <c r="H22" s="109">
        <f>IF(C22&lt;&gt;"",'CBL Score Standard'!$D78,IF(D22&lt;&gt;"",SUM('CBL Score Standard'!$D78:$E78),IF(E22&lt;&gt;"",SUM('CBL Score Standard'!$D78:$F78),IF(F22&lt;&gt;"",SUM('CBL Score Standard'!$D78:$G78),IF(G22&lt;&gt;"",SUM('CBL Score Standard'!$D78:$H78,0))))))</f>
        <v>2.8571428571428571E-2</v>
      </c>
      <c r="K22" s="273"/>
      <c r="L22" s="273"/>
      <c r="M22" s="104" t="s">
        <v>6</v>
      </c>
      <c r="N22" s="36" t="s">
        <v>56</v>
      </c>
      <c r="O22" s="87" t="s">
        <v>182</v>
      </c>
      <c r="P22" s="153">
        <v>43609</v>
      </c>
      <c r="Q22" s="152" t="s">
        <v>172</v>
      </c>
      <c r="R22" s="79" t="s">
        <v>183</v>
      </c>
      <c r="S22" s="166" t="s">
        <v>282</v>
      </c>
      <c r="T22" s="609" t="s">
        <v>72</v>
      </c>
      <c r="U22" s="999">
        <v>44063</v>
      </c>
      <c r="V22" s="608" t="s">
        <v>374</v>
      </c>
      <c r="W22" s="83"/>
      <c r="X22" s="83"/>
      <c r="Y22" s="46" t="s">
        <v>184</v>
      </c>
      <c r="Z22" s="259">
        <f t="shared" si="1"/>
        <v>0</v>
      </c>
      <c r="AA22" s="260"/>
      <c r="AB22" s="260"/>
      <c r="AC22" s="260"/>
      <c r="AD22" s="260"/>
      <c r="AE22" s="258"/>
      <c r="AF22" s="258"/>
      <c r="AG22" s="258"/>
      <c r="AH22" s="258"/>
      <c r="AI22" s="258"/>
      <c r="AJ22" s="258"/>
    </row>
    <row r="23" spans="1:36" ht="12.75" customHeight="1" x14ac:dyDescent="0.3">
      <c r="A23" s="110" t="s">
        <v>55</v>
      </c>
      <c r="B23" s="99" t="s">
        <v>665</v>
      </c>
      <c r="C23" s="100"/>
      <c r="D23" s="100"/>
      <c r="E23" s="24" t="s">
        <v>77</v>
      </c>
      <c r="F23" s="24"/>
      <c r="G23" s="24"/>
      <c r="H23" s="109">
        <f>IF(C23&lt;&gt;"",'CBL Score Standard'!$D79,IF(D23&lt;&gt;"",SUM('CBL Score Standard'!$D79:$E79),IF(E23&lt;&gt;"",SUM('CBL Score Standard'!$D79:$F79),IF(F23&lt;&gt;"",SUM('CBL Score Standard'!$D79:$G79),IF(G23&lt;&gt;"",SUM('CBL Score Standard'!$D79:$H79,0))))))</f>
        <v>2.8571428571428571E-2</v>
      </c>
      <c r="K23" s="273"/>
      <c r="L23" s="273"/>
      <c r="M23" s="104" t="s">
        <v>6</v>
      </c>
      <c r="N23" s="36" t="s">
        <v>144</v>
      </c>
      <c r="O23" s="87" t="s">
        <v>187</v>
      </c>
      <c r="P23" s="150"/>
      <c r="Q23" s="152" t="s">
        <v>153</v>
      </c>
      <c r="R23" s="79" t="s">
        <v>156</v>
      </c>
      <c r="S23" s="166" t="s">
        <v>282</v>
      </c>
      <c r="T23" s="609" t="s">
        <v>72</v>
      </c>
      <c r="U23" s="608"/>
      <c r="V23" s="608" t="s">
        <v>374</v>
      </c>
      <c r="W23" s="83"/>
      <c r="X23" s="83"/>
      <c r="Y23" s="44" t="s">
        <v>157</v>
      </c>
      <c r="Z23" s="259">
        <f t="shared" si="1"/>
        <v>0</v>
      </c>
      <c r="AA23" s="260"/>
      <c r="AB23" s="260"/>
      <c r="AC23" s="260"/>
      <c r="AD23" s="260"/>
      <c r="AE23" s="258"/>
      <c r="AF23" s="258"/>
      <c r="AG23" s="258"/>
      <c r="AH23" s="258"/>
      <c r="AI23" s="258"/>
      <c r="AJ23" s="258"/>
    </row>
    <row r="24" spans="1:36" ht="12.75" customHeight="1" x14ac:dyDescent="0.3">
      <c r="A24" s="110" t="s">
        <v>55</v>
      </c>
      <c r="B24" s="99" t="s">
        <v>238</v>
      </c>
      <c r="C24" s="100"/>
      <c r="D24" s="100"/>
      <c r="E24" s="100"/>
      <c r="F24" s="24"/>
      <c r="G24" s="24"/>
      <c r="H24" s="109" t="b">
        <f>IF(C24&lt;&gt;"",'CBL Score Standard'!$D80,IF(D24&lt;&gt;"",SUM('CBL Score Standard'!$D80:$E80),IF(E24&lt;&gt;"",SUM('CBL Score Standard'!$D80:$F80),IF(F24&lt;&gt;"",SUM('CBL Score Standard'!$D80:$G80),IF(G24&lt;&gt;"",SUM('CBL Score Standard'!$D80:$H80,0))))))</f>
        <v>0</v>
      </c>
      <c r="K24" s="273"/>
      <c r="L24" s="273"/>
      <c r="M24" s="104" t="s">
        <v>6</v>
      </c>
      <c r="N24" s="36" t="s">
        <v>144</v>
      </c>
      <c r="O24" s="87" t="s">
        <v>188</v>
      </c>
      <c r="P24" s="150"/>
      <c r="Q24" s="152" t="s">
        <v>155</v>
      </c>
      <c r="R24" s="79" t="s">
        <v>158</v>
      </c>
      <c r="S24" s="166" t="s">
        <v>282</v>
      </c>
      <c r="T24" s="609"/>
      <c r="U24" s="608"/>
      <c r="V24" s="997" t="s">
        <v>374</v>
      </c>
      <c r="W24" s="83"/>
      <c r="X24" s="83"/>
      <c r="Y24" s="41" t="s">
        <v>159</v>
      </c>
      <c r="Z24" s="259">
        <f t="shared" si="1"/>
        <v>0</v>
      </c>
      <c r="AA24" s="260"/>
      <c r="AB24" s="260"/>
      <c r="AC24" s="260"/>
      <c r="AD24" s="260"/>
      <c r="AE24" s="258"/>
      <c r="AF24" s="258"/>
      <c r="AG24" s="258"/>
      <c r="AH24" s="258"/>
      <c r="AI24" s="258"/>
      <c r="AJ24" s="258"/>
    </row>
    <row r="25" spans="1:36" ht="13.8" x14ac:dyDescent="0.3">
      <c r="A25" s="110" t="s">
        <v>55</v>
      </c>
      <c r="B25" s="99" t="s">
        <v>515</v>
      </c>
      <c r="C25" s="100"/>
      <c r="D25" s="100"/>
      <c r="E25" s="100"/>
      <c r="F25" s="24"/>
      <c r="G25" s="24"/>
      <c r="H25" s="109" t="b">
        <f>IF(C25&lt;&gt;"",'CBL Score Standard'!$D81,IF(D25&lt;&gt;"",SUM('CBL Score Standard'!$D81:$E81),IF(E25&lt;&gt;"",SUM('CBL Score Standard'!$D81:$F81),IF(F25&lt;&gt;"",SUM('CBL Score Standard'!$D81:$G81),IF(G25&lt;&gt;"",SUM('CBL Score Standard'!$D81:$H81,0))))))</f>
        <v>0</v>
      </c>
      <c r="K25" s="273"/>
      <c r="L25" s="273"/>
      <c r="M25" s="104" t="s">
        <v>6</v>
      </c>
      <c r="N25" s="36" t="s">
        <v>144</v>
      </c>
      <c r="O25" s="87" t="s">
        <v>189</v>
      </c>
      <c r="P25" s="150"/>
      <c r="Q25" s="254" t="s">
        <v>659</v>
      </c>
      <c r="R25" s="254" t="s">
        <v>278</v>
      </c>
      <c r="S25" s="76" t="s">
        <v>282</v>
      </c>
      <c r="T25" s="608"/>
      <c r="U25" s="608"/>
      <c r="V25" s="608" t="s">
        <v>374</v>
      </c>
      <c r="W25" s="83" t="s">
        <v>377</v>
      </c>
      <c r="X25" s="83" t="s">
        <v>377</v>
      </c>
      <c r="Y25" s="46" t="s">
        <v>160</v>
      </c>
      <c r="Z25" s="259">
        <f t="shared" si="1"/>
        <v>0</v>
      </c>
      <c r="AA25" s="260"/>
      <c r="AB25" s="260"/>
      <c r="AC25" s="260"/>
      <c r="AD25" s="260"/>
      <c r="AE25" s="258"/>
      <c r="AF25" s="258"/>
      <c r="AG25" s="258"/>
      <c r="AH25" s="258"/>
      <c r="AI25" s="258"/>
      <c r="AJ25" s="258"/>
    </row>
    <row r="26" spans="1:36" ht="26.4"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273"/>
      <c r="L26" s="273"/>
      <c r="M26" s="104" t="s">
        <v>6</v>
      </c>
      <c r="N26" s="36" t="s">
        <v>144</v>
      </c>
      <c r="O26" s="87" t="s">
        <v>190</v>
      </c>
      <c r="P26" s="150"/>
      <c r="Q26" s="152" t="s">
        <v>161</v>
      </c>
      <c r="R26" s="79" t="s">
        <v>162</v>
      </c>
      <c r="S26" s="76" t="s">
        <v>282</v>
      </c>
      <c r="T26" s="608" t="s">
        <v>72</v>
      </c>
      <c r="U26" s="608"/>
      <c r="V26" s="608" t="s">
        <v>374</v>
      </c>
      <c r="W26" s="83"/>
      <c r="X26" s="83"/>
      <c r="Y26" s="46" t="s">
        <v>163</v>
      </c>
      <c r="Z26" s="259">
        <f t="shared" si="1"/>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273"/>
      <c r="L27" s="273"/>
      <c r="M27" s="104" t="s">
        <v>6</v>
      </c>
      <c r="N27" s="36" t="s">
        <v>144</v>
      </c>
      <c r="O27" s="87" t="s">
        <v>191</v>
      </c>
      <c r="P27" s="151"/>
      <c r="Q27" s="152" t="s">
        <v>164</v>
      </c>
      <c r="R27" s="79" t="s">
        <v>165</v>
      </c>
      <c r="S27" s="76" t="s">
        <v>282</v>
      </c>
      <c r="T27" s="608"/>
      <c r="U27" s="608"/>
      <c r="V27" s="997" t="s">
        <v>374</v>
      </c>
      <c r="W27" s="83"/>
      <c r="X27" s="83"/>
      <c r="Y27" s="46" t="s">
        <v>166</v>
      </c>
      <c r="Z27" s="259">
        <f t="shared" si="1"/>
        <v>0</v>
      </c>
      <c r="AA27" s="260"/>
      <c r="AB27" s="260"/>
      <c r="AC27" s="260"/>
      <c r="AD27" s="260"/>
      <c r="AE27" s="258"/>
      <c r="AF27" s="258"/>
      <c r="AG27" s="258"/>
      <c r="AH27" s="258"/>
      <c r="AI27" s="258"/>
      <c r="AJ27" s="258"/>
    </row>
    <row r="28" spans="1:36" ht="13.8" x14ac:dyDescent="0.3">
      <c r="A28" s="110" t="s">
        <v>59</v>
      </c>
      <c r="B28" s="99" t="s">
        <v>684</v>
      </c>
      <c r="C28" s="100"/>
      <c r="D28" s="100"/>
      <c r="E28" s="129" t="s">
        <v>77</v>
      </c>
      <c r="F28" s="24"/>
      <c r="G28" s="24"/>
      <c r="H28" s="109">
        <f>IF(C28&lt;&gt;"",'CBL Score Standard'!$D84,IF(D28&lt;&gt;"",SUM('CBL Score Standard'!$D84:$E84),IF(E28&lt;&gt;"",SUM('CBL Score Standard'!$D84:$F84),IF(F28&lt;&gt;"",SUM('CBL Score Standard'!$D84:$G84),IF(G28&lt;&gt;"",SUM('CBL Score Standard'!$D84:$H84,0))))))</f>
        <v>2.8571428571428571E-2</v>
      </c>
      <c r="K28" s="273"/>
      <c r="L28" s="273"/>
      <c r="M28" s="104" t="s">
        <v>6</v>
      </c>
      <c r="N28" s="36" t="s">
        <v>55</v>
      </c>
      <c r="O28" s="87" t="s">
        <v>192</v>
      </c>
      <c r="P28" s="153">
        <v>43608</v>
      </c>
      <c r="Q28" s="152" t="s">
        <v>383</v>
      </c>
      <c r="R28" s="79" t="s">
        <v>341</v>
      </c>
      <c r="S28" s="172" t="s">
        <v>282</v>
      </c>
      <c r="T28" s="609"/>
      <c r="U28" s="608"/>
      <c r="V28" s="997" t="s">
        <v>374</v>
      </c>
      <c r="W28" s="83"/>
      <c r="X28" s="83"/>
      <c r="Y28" s="46" t="s">
        <v>193</v>
      </c>
      <c r="Z28" s="259">
        <f t="shared" si="1"/>
        <v>0</v>
      </c>
      <c r="AA28" s="260"/>
      <c r="AB28" s="260"/>
      <c r="AC28" s="260"/>
      <c r="AD28" s="260"/>
      <c r="AE28" s="258"/>
      <c r="AF28" s="258"/>
      <c r="AG28" s="258"/>
      <c r="AH28" s="258"/>
      <c r="AI28" s="258"/>
      <c r="AJ28" s="258"/>
    </row>
    <row r="29" spans="1:36" ht="27.6" x14ac:dyDescent="0.3">
      <c r="A29" s="110" t="s">
        <v>59</v>
      </c>
      <c r="B29" s="99" t="s">
        <v>683</v>
      </c>
      <c r="C29" s="100"/>
      <c r="D29" s="1006"/>
      <c r="E29" s="129" t="s">
        <v>77</v>
      </c>
      <c r="F29" s="24"/>
      <c r="G29" s="24"/>
      <c r="H29" s="109">
        <f>IF(C29&lt;&gt;"",'CBL Score Standard'!$D85,IF(D29&lt;&gt;"",SUM('CBL Score Standard'!$D85:$E85),IF(E29&lt;&gt;"",SUM('CBL Score Standard'!$D85:$F85),IF(F29&lt;&gt;"",SUM('CBL Score Standard'!$D85:$G85),IF(G29&lt;&gt;"",SUM('CBL Score Standard'!$D85:$H85,0))))))</f>
        <v>2.8571428571428571E-2</v>
      </c>
      <c r="K29" s="273"/>
      <c r="L29" s="273"/>
      <c r="M29" s="104" t="s">
        <v>6</v>
      </c>
      <c r="N29" s="36" t="s">
        <v>55</v>
      </c>
      <c r="O29" s="87" t="s">
        <v>194</v>
      </c>
      <c r="P29" s="153">
        <v>43544</v>
      </c>
      <c r="Q29" s="254" t="s">
        <v>649</v>
      </c>
      <c r="R29" s="254" t="s">
        <v>650</v>
      </c>
      <c r="S29" s="166" t="s">
        <v>282</v>
      </c>
      <c r="T29" s="609" t="s">
        <v>72</v>
      </c>
      <c r="U29" s="608"/>
      <c r="V29" s="608" t="s">
        <v>374</v>
      </c>
      <c r="W29" s="83"/>
      <c r="X29" s="83"/>
      <c r="Y29" s="46" t="s">
        <v>195</v>
      </c>
      <c r="Z29" s="259">
        <f t="shared" si="1"/>
        <v>0</v>
      </c>
      <c r="AA29" s="260"/>
      <c r="AB29" s="260"/>
      <c r="AC29" s="260"/>
      <c r="AD29" s="260"/>
      <c r="AE29" s="258"/>
      <c r="AF29" s="258"/>
      <c r="AG29" s="258"/>
      <c r="AH29" s="258"/>
      <c r="AI29" s="258"/>
      <c r="AJ29" s="258"/>
    </row>
    <row r="30" spans="1:36" ht="27.6" x14ac:dyDescent="0.3">
      <c r="A30" s="110" t="s">
        <v>149</v>
      </c>
      <c r="B30" s="99" t="s">
        <v>149</v>
      </c>
      <c r="C30" s="24"/>
      <c r="D30" s="24"/>
      <c r="E30" s="24" t="s">
        <v>77</v>
      </c>
      <c r="F30" s="24"/>
      <c r="G30" s="24"/>
      <c r="H30" s="109">
        <f>IF(C30&lt;&gt;"",'CBL Score Standard'!$D86,IF(D30&lt;&gt;"",SUM('CBL Score Standard'!$D86:$E86),IF(E30&lt;&gt;"",SUM('CBL Score Standard'!$D86:$F86),IF(F30&lt;&gt;"",SUM('CBL Score Standard'!$D86:$G86),IF(G30&lt;&gt;"",SUM('CBL Score Standard'!$D86:$H86,0))))))</f>
        <v>0.16709956709956711</v>
      </c>
      <c r="K30" s="273"/>
      <c r="L30" s="273"/>
      <c r="M30" s="104" t="s">
        <v>6</v>
      </c>
      <c r="N30" s="36" t="s">
        <v>55</v>
      </c>
      <c r="O30" s="87" t="s">
        <v>196</v>
      </c>
      <c r="P30" s="149" t="s">
        <v>145</v>
      </c>
      <c r="Q30" s="254" t="s">
        <v>651</v>
      </c>
      <c r="R30" s="254" t="s">
        <v>652</v>
      </c>
      <c r="S30" s="172" t="s">
        <v>282</v>
      </c>
      <c r="T30" s="609"/>
      <c r="U30" s="608"/>
      <c r="V30" s="608" t="s">
        <v>719</v>
      </c>
      <c r="W30" s="83"/>
      <c r="X30" s="83"/>
      <c r="Y30" s="46" t="s">
        <v>197</v>
      </c>
      <c r="Z30" s="259">
        <f t="shared" si="1"/>
        <v>0</v>
      </c>
      <c r="AA30" s="260"/>
      <c r="AB30" s="260"/>
      <c r="AC30" s="260"/>
      <c r="AD30" s="260"/>
      <c r="AE30" s="258"/>
      <c r="AF30" s="258"/>
      <c r="AG30" s="258"/>
      <c r="AH30" s="258"/>
      <c r="AI30" s="258"/>
      <c r="AJ30" s="258"/>
    </row>
    <row r="31" spans="1:36" ht="13.8"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273"/>
      <c r="L31" s="273"/>
      <c r="M31" s="104" t="s">
        <v>6</v>
      </c>
      <c r="N31" s="36" t="s">
        <v>55</v>
      </c>
      <c r="O31" s="87" t="s">
        <v>198</v>
      </c>
      <c r="P31" s="151"/>
      <c r="Q31" s="152" t="s">
        <v>199</v>
      </c>
      <c r="R31" s="79" t="s">
        <v>200</v>
      </c>
      <c r="S31" s="172" t="s">
        <v>282</v>
      </c>
      <c r="T31" s="609"/>
      <c r="U31" s="608"/>
      <c r="V31" s="608" t="s">
        <v>719</v>
      </c>
      <c r="W31" s="83"/>
      <c r="X31" s="83"/>
      <c r="Y31" s="49" t="s">
        <v>201</v>
      </c>
      <c r="Z31" s="259">
        <f t="shared" si="1"/>
        <v>0</v>
      </c>
      <c r="AA31" s="260"/>
      <c r="AB31" s="260"/>
      <c r="AC31" s="260"/>
      <c r="AD31" s="260"/>
      <c r="AE31" s="258"/>
      <c r="AF31" s="258"/>
      <c r="AG31" s="258"/>
      <c r="AH31" s="258"/>
      <c r="AI31" s="258"/>
      <c r="AJ31" s="258"/>
    </row>
    <row r="32" spans="1:36" ht="26.4" x14ac:dyDescent="0.3">
      <c r="A32" s="110" t="s">
        <v>31</v>
      </c>
      <c r="B32" s="99" t="s">
        <v>660</v>
      </c>
      <c r="C32" s="24"/>
      <c r="D32" s="24"/>
      <c r="E32" s="24" t="s">
        <v>77</v>
      </c>
      <c r="F32" s="24"/>
      <c r="G32" s="24"/>
      <c r="H32" s="109">
        <f>IF(C32&lt;&gt;"",'CBL Score Standard'!$D88,IF(D32&lt;&gt;"",SUM('CBL Score Standard'!$D88:$E88),IF(E32&lt;&gt;"",SUM('CBL Score Standard'!$D88:$F88),IF(F32&lt;&gt;"",SUM('CBL Score Standard'!$D88:$G88),IF(G32&lt;&gt;"",SUM('CBL Score Standard'!$D88:$H88,0))))))</f>
        <v>0.16709956709956711</v>
      </c>
      <c r="K32" s="273"/>
      <c r="L32" s="273"/>
      <c r="M32" s="104" t="s">
        <v>6</v>
      </c>
      <c r="N32" s="36" t="s">
        <v>55</v>
      </c>
      <c r="O32" s="87" t="s">
        <v>202</v>
      </c>
      <c r="P32" s="153">
        <v>43629</v>
      </c>
      <c r="Q32" s="152" t="s">
        <v>384</v>
      </c>
      <c r="R32" s="79" t="s">
        <v>385</v>
      </c>
      <c r="S32" s="172" t="s">
        <v>282</v>
      </c>
      <c r="T32" s="609"/>
      <c r="U32" s="608"/>
      <c r="V32" s="608" t="s">
        <v>719</v>
      </c>
      <c r="W32" s="83"/>
      <c r="X32" s="83"/>
      <c r="Y32" s="49" t="s">
        <v>203</v>
      </c>
      <c r="Z32" s="259">
        <f t="shared" si="1"/>
        <v>0</v>
      </c>
      <c r="AA32" s="260"/>
      <c r="AB32" s="260"/>
      <c r="AC32" s="260"/>
      <c r="AD32" s="260"/>
      <c r="AE32" s="258"/>
      <c r="AF32" s="258"/>
      <c r="AG32" s="258"/>
      <c r="AH32" s="258"/>
      <c r="AI32" s="258"/>
      <c r="AJ32" s="258"/>
    </row>
    <row r="33" spans="1:36" ht="13.8" x14ac:dyDescent="0.3">
      <c r="A33" s="110" t="s">
        <v>31</v>
      </c>
      <c r="B33" s="99" t="s">
        <v>175</v>
      </c>
      <c r="C33" s="100"/>
      <c r="D33" s="24"/>
      <c r="E33" s="24" t="s">
        <v>77</v>
      </c>
      <c r="F33" s="24"/>
      <c r="G33" s="24"/>
      <c r="H33" s="109">
        <f>IF(C33&lt;&gt;"",'CBL Score Standard'!$D89,IF(D33&lt;&gt;"",SUM('CBL Score Standard'!$D89:$E89),IF(E33&lt;&gt;"",SUM('CBL Score Standard'!$D89:$F89),IF(F33&lt;&gt;"",SUM('CBL Score Standard'!$D89:$G89),IF(G33&lt;&gt;"",SUM('CBL Score Standard'!$D89:$H89,0))))))</f>
        <v>0.16709956709956711</v>
      </c>
      <c r="K33" s="273"/>
      <c r="L33" s="273"/>
      <c r="M33" s="104" t="s">
        <v>6</v>
      </c>
      <c r="N33" s="36" t="s">
        <v>56</v>
      </c>
      <c r="O33" s="87" t="s">
        <v>427</v>
      </c>
      <c r="P33" s="153">
        <v>43613</v>
      </c>
      <c r="Q33" s="152" t="s">
        <v>167</v>
      </c>
      <c r="R33" s="79" t="s">
        <v>204</v>
      </c>
      <c r="S33" s="172" t="s">
        <v>282</v>
      </c>
      <c r="T33" s="609"/>
      <c r="U33" s="608"/>
      <c r="V33" s="608" t="s">
        <v>719</v>
      </c>
      <c r="W33" s="83"/>
      <c r="X33" s="83"/>
      <c r="Y33" s="46" t="s">
        <v>205</v>
      </c>
      <c r="Z33" s="259">
        <f t="shared" si="1"/>
        <v>0</v>
      </c>
      <c r="AA33" s="260"/>
      <c r="AB33" s="260"/>
      <c r="AC33" s="260"/>
      <c r="AD33" s="260"/>
      <c r="AE33" s="258"/>
      <c r="AF33" s="258"/>
      <c r="AG33" s="258"/>
      <c r="AH33" s="258"/>
      <c r="AI33" s="258"/>
      <c r="AJ33" s="258"/>
    </row>
    <row r="34" spans="1:36" ht="13.8" x14ac:dyDescent="0.3">
      <c r="A34" s="110" t="s">
        <v>46</v>
      </c>
      <c r="B34" s="99" t="s">
        <v>171</v>
      </c>
      <c r="C34" s="100"/>
      <c r="D34" s="24"/>
      <c r="E34" s="24" t="s">
        <v>77</v>
      </c>
      <c r="F34" s="24"/>
      <c r="G34" s="24"/>
      <c r="H34" s="109">
        <f>IF(C34&lt;&gt;"",'CBL Score Standard'!$D90,IF(D34&lt;&gt;"",SUM('CBL Score Standard'!$D90:$E90),IF(E34&lt;&gt;"",SUM('CBL Score Standard'!$D90:$F90),IF(F34&lt;&gt;"",SUM('CBL Score Standard'!$D90:$G90),IF(G34&lt;&gt;"",SUM('CBL Score Standard'!$D90:$H90,0))))))</f>
        <v>7.6190476190476183E-2</v>
      </c>
      <c r="K34" s="273"/>
      <c r="L34" s="273"/>
      <c r="M34" s="104" t="s">
        <v>6</v>
      </c>
      <c r="N34" s="36" t="s">
        <v>0</v>
      </c>
      <c r="O34" s="87" t="s">
        <v>426</v>
      </c>
      <c r="P34" s="152" t="s">
        <v>145</v>
      </c>
      <c r="Q34" s="152" t="s">
        <v>206</v>
      </c>
      <c r="R34" s="79" t="s">
        <v>206</v>
      </c>
      <c r="S34" s="173" t="s">
        <v>282</v>
      </c>
      <c r="T34" s="608"/>
      <c r="U34" s="608"/>
      <c r="V34" s="608" t="s">
        <v>374</v>
      </c>
      <c r="W34" s="83" t="s">
        <v>377</v>
      </c>
      <c r="X34" s="83" t="s">
        <v>377</v>
      </c>
      <c r="Y34" s="41"/>
      <c r="Z34" s="259">
        <f t="shared" si="1"/>
        <v>0</v>
      </c>
      <c r="AA34" s="260"/>
      <c r="AB34" s="260"/>
      <c r="AC34" s="260"/>
      <c r="AD34" s="260"/>
      <c r="AE34" s="258"/>
      <c r="AF34" s="258"/>
      <c r="AG34" s="258"/>
      <c r="AH34" s="258"/>
      <c r="AI34" s="258"/>
      <c r="AJ34" s="258"/>
    </row>
    <row r="35" spans="1:36" ht="13.8"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273"/>
      <c r="L35" s="273"/>
      <c r="M35" s="104" t="s">
        <v>6</v>
      </c>
      <c r="N35" s="36" t="s">
        <v>53</v>
      </c>
      <c r="O35" s="90" t="s">
        <v>371</v>
      </c>
      <c r="P35" s="152" t="s">
        <v>145</v>
      </c>
      <c r="Q35" s="152" t="s">
        <v>164</v>
      </c>
      <c r="R35" s="79" t="s">
        <v>207</v>
      </c>
      <c r="S35" s="166" t="s">
        <v>282</v>
      </c>
      <c r="T35" s="609" t="s">
        <v>72</v>
      </c>
      <c r="U35" s="608"/>
      <c r="V35" s="608" t="s">
        <v>374</v>
      </c>
      <c r="W35" s="83"/>
      <c r="X35" s="83"/>
      <c r="Y35" s="49" t="s">
        <v>208</v>
      </c>
      <c r="Z35" s="259">
        <f t="shared" si="1"/>
        <v>0</v>
      </c>
      <c r="AA35" s="260"/>
      <c r="AB35" s="260"/>
      <c r="AC35" s="260"/>
      <c r="AD35" s="260"/>
      <c r="AE35" s="258"/>
      <c r="AF35" s="258"/>
      <c r="AG35" s="258"/>
      <c r="AH35" s="258"/>
      <c r="AI35" s="258"/>
      <c r="AJ35" s="258"/>
    </row>
    <row r="36" spans="1:36" ht="13.8" x14ac:dyDescent="0.3">
      <c r="A36" s="110" t="s">
        <v>54</v>
      </c>
      <c r="B36" s="99" t="s">
        <v>425</v>
      </c>
      <c r="C36" s="24"/>
      <c r="D36" s="24"/>
      <c r="E36" s="24" t="s">
        <v>77</v>
      </c>
      <c r="F36" s="24"/>
      <c r="G36" s="24"/>
      <c r="H36" s="109">
        <f>IF(C36&lt;&gt;"",'CBL Score Standard'!$D92,IF(D36&lt;&gt;"",SUM('CBL Score Standard'!$D92:$E92),IF(E36&lt;&gt;"",SUM('CBL Score Standard'!$D92:$F92),IF(F36&lt;&gt;"",SUM('CBL Score Standard'!$D92:$G92),IF(G36&lt;&gt;"",SUM('CBL Score Standard'!$D92:$H92,0))))))</f>
        <v>0.16709956709956711</v>
      </c>
      <c r="K36" s="274"/>
      <c r="L36" s="274"/>
      <c r="M36" s="104" t="s">
        <v>6</v>
      </c>
      <c r="N36" s="36" t="s">
        <v>54</v>
      </c>
      <c r="O36" s="87" t="s">
        <v>345</v>
      </c>
      <c r="P36" s="153">
        <v>43644</v>
      </c>
      <c r="Q36" s="152" t="s">
        <v>209</v>
      </c>
      <c r="R36" s="79" t="s">
        <v>210</v>
      </c>
      <c r="S36" s="166" t="s">
        <v>282</v>
      </c>
      <c r="T36" s="609" t="s">
        <v>72</v>
      </c>
      <c r="U36" s="608"/>
      <c r="V36" s="608" t="s">
        <v>374</v>
      </c>
      <c r="W36" s="83"/>
      <c r="X36" s="83"/>
      <c r="Y36" s="46"/>
      <c r="Z36" s="259">
        <f t="shared" si="1"/>
        <v>0</v>
      </c>
      <c r="AA36" s="260"/>
      <c r="AB36" s="260"/>
      <c r="AC36" s="260"/>
      <c r="AD36" s="260"/>
      <c r="AE36" s="258"/>
      <c r="AF36" s="258"/>
      <c r="AG36" s="258"/>
      <c r="AH36" s="258"/>
      <c r="AI36" s="258"/>
      <c r="AJ36" s="258"/>
    </row>
    <row r="37" spans="1:36" x14ac:dyDescent="0.25">
      <c r="A37" s="110" t="s">
        <v>54</v>
      </c>
      <c r="B37" s="99" t="s">
        <v>345</v>
      </c>
      <c r="C37" s="100"/>
      <c r="D37" s="24"/>
      <c r="E37" s="24" t="s">
        <v>77</v>
      </c>
      <c r="F37" s="24"/>
      <c r="G37" s="24"/>
      <c r="H37" s="109">
        <f>IF(C37&lt;&gt;"",'CBL Score Standard'!$D93,IF(D37&lt;&gt;"",SUM('CBL Score Standard'!$D93:$E93),IF(E37&lt;&gt;"",SUM('CBL Score Standard'!$D93:$F93),IF(F37&lt;&gt;"",SUM('CBL Score Standard'!$D93:$G93),IF(G37&lt;&gt;"",SUM('CBL Score Standard'!$D93:$H93,0))))))</f>
        <v>7.6190476190476183E-2</v>
      </c>
    </row>
    <row r="38" spans="1:36" ht="23.4" x14ac:dyDescent="0.45">
      <c r="A38" s="110" t="s">
        <v>54</v>
      </c>
      <c r="B38" s="99" t="s">
        <v>231</v>
      </c>
      <c r="C38" s="100"/>
      <c r="D38" s="100"/>
      <c r="E38" s="24"/>
      <c r="F38" s="24"/>
      <c r="G38" s="24"/>
      <c r="H38" s="109" t="b">
        <f>IF(C38&lt;&gt;"",'CBL Score Standard'!$D94,IF(D38&lt;&gt;"",SUM('CBL Score Standard'!$D94:$E94),IF(E38&lt;&gt;"",SUM('CBL Score Standard'!$D94:$F94),IF(F38&lt;&gt;"",SUM('CBL Score Standard'!$D94:$G94),IF(G38&lt;&gt;"",SUM('CBL Score Standard'!$D94:$H94,0))))))</f>
        <v>0</v>
      </c>
      <c r="K38" s="1193" t="s">
        <v>211</v>
      </c>
      <c r="L38" s="1194"/>
      <c r="M38" s="1194"/>
      <c r="N38" s="1194"/>
      <c r="O38" s="1194"/>
      <c r="P38" s="1194"/>
      <c r="Q38" s="1194"/>
      <c r="R38" s="1194"/>
      <c r="S38" s="1194"/>
      <c r="T38" s="1194"/>
      <c r="U38" s="1194"/>
      <c r="V38" s="1194"/>
      <c r="W38" s="1194"/>
      <c r="X38" s="1194"/>
      <c r="Y38" s="1195"/>
      <c r="Z38" s="263"/>
      <c r="AA38" s="256"/>
      <c r="AB38" s="256"/>
      <c r="AC38" s="256"/>
      <c r="AD38" s="256"/>
      <c r="AE38" s="256"/>
      <c r="AF38" s="256"/>
      <c r="AG38" s="256"/>
      <c r="AH38" s="256"/>
      <c r="AI38" s="256"/>
      <c r="AJ38" s="256"/>
    </row>
    <row r="39" spans="1:36" ht="41.4" x14ac:dyDescent="0.25">
      <c r="A39" s="110" t="s">
        <v>53</v>
      </c>
      <c r="B39" s="99" t="s">
        <v>371</v>
      </c>
      <c r="C39" s="100"/>
      <c r="D39" s="117"/>
      <c r="E39" s="132" t="s">
        <v>77</v>
      </c>
      <c r="F39" s="24"/>
      <c r="G39" s="24"/>
      <c r="H39" s="109">
        <f>IF(C39&lt;&gt;"",'CBL Score Standard'!$D95,IF(D39&lt;&gt;"",SUM('CBL Score Standard'!$D95:$E95),IF(E39&lt;&gt;"",SUM('CBL Score Standard'!$D95:$F95),IF(F39&lt;&gt;"",SUM('CBL Score Standard'!$D95:$G95),IF(G39&lt;&gt;"",SUM('CBL Score Standard'!$D95:$H95,0))))))</f>
        <v>3.8095238095238092E-2</v>
      </c>
      <c r="K39" s="1211" t="s">
        <v>133</v>
      </c>
      <c r="L39" s="1211" t="s">
        <v>91</v>
      </c>
      <c r="M39" s="1182" t="s">
        <v>75</v>
      </c>
      <c r="N39" s="1184" t="s">
        <v>134</v>
      </c>
      <c r="O39" s="1184" t="s">
        <v>135</v>
      </c>
      <c r="P39" s="145" t="s">
        <v>136</v>
      </c>
      <c r="Q39" s="145" t="s">
        <v>137</v>
      </c>
      <c r="R39" s="145" t="s">
        <v>138</v>
      </c>
      <c r="S39" s="1212" t="s">
        <v>139</v>
      </c>
      <c r="T39" s="1191" t="s">
        <v>344</v>
      </c>
      <c r="U39" s="1191" t="s">
        <v>342</v>
      </c>
      <c r="V39" s="1191" t="s">
        <v>343</v>
      </c>
      <c r="W39" s="131" t="s">
        <v>375</v>
      </c>
      <c r="X39" s="131" t="s">
        <v>376</v>
      </c>
      <c r="Y39" s="1211" t="s">
        <v>140</v>
      </c>
      <c r="Z39" s="1186" t="s">
        <v>667</v>
      </c>
      <c r="AA39" s="1172" t="s">
        <v>666</v>
      </c>
      <c r="AB39" s="1172"/>
      <c r="AC39" s="1172" t="s">
        <v>668</v>
      </c>
      <c r="AD39" s="1172"/>
      <c r="AE39" s="1172" t="s">
        <v>669</v>
      </c>
      <c r="AF39" s="1172"/>
      <c r="AG39" s="1172" t="s">
        <v>670</v>
      </c>
      <c r="AH39" s="1172"/>
      <c r="AI39" s="1172" t="s">
        <v>671</v>
      </c>
      <c r="AJ39" s="1172"/>
    </row>
    <row r="40" spans="1:36" ht="41.4" x14ac:dyDescent="0.25">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1197"/>
      <c r="L40" s="1197"/>
      <c r="M40" s="1183"/>
      <c r="N40" s="1190"/>
      <c r="O40" s="1185"/>
      <c r="P40" s="148" t="s">
        <v>141</v>
      </c>
      <c r="Q40" s="144"/>
      <c r="R40" s="144"/>
      <c r="S40" s="1210"/>
      <c r="T40" s="1191"/>
      <c r="U40" s="1191"/>
      <c r="V40" s="1191"/>
      <c r="W40" s="131"/>
      <c r="X40" s="131"/>
      <c r="Y40" s="1197"/>
      <c r="Z40" s="1187"/>
      <c r="AA40" s="255" t="s">
        <v>672</v>
      </c>
      <c r="AB40" s="255" t="s">
        <v>673</v>
      </c>
      <c r="AC40" s="255" t="s">
        <v>672</v>
      </c>
      <c r="AD40" s="255" t="s">
        <v>673</v>
      </c>
      <c r="AE40" s="255" t="s">
        <v>672</v>
      </c>
      <c r="AF40" s="255" t="s">
        <v>673</v>
      </c>
      <c r="AG40" s="255" t="s">
        <v>672</v>
      </c>
      <c r="AH40" s="255" t="s">
        <v>673</v>
      </c>
      <c r="AI40" s="255" t="s">
        <v>672</v>
      </c>
      <c r="AJ40" s="255" t="s">
        <v>673</v>
      </c>
    </row>
    <row r="41" spans="1:36" ht="13.8" x14ac:dyDescent="0.3">
      <c r="A41" s="110" t="s">
        <v>53</v>
      </c>
      <c r="B41" s="99" t="s">
        <v>226</v>
      </c>
      <c r="C41" s="100"/>
      <c r="D41" s="100"/>
      <c r="E41" s="117" t="s">
        <v>77</v>
      </c>
      <c r="F41" s="24"/>
      <c r="G41" s="24"/>
      <c r="H41" s="109">
        <f>IF(C41&lt;&gt;"",'CBL Score Standard'!$D97,IF(D41&lt;&gt;"",SUM('CBL Score Standard'!$D97:$E97),IF(E41&lt;&gt;"",SUM('CBL Score Standard'!$D97:$F97),IF(F41&lt;&gt;"",SUM('CBL Score Standard'!$D97:$G97),IF(G41&lt;&gt;"",SUM('CBL Score Standard'!$D97:$H97,0))))))</f>
        <v>1.4285714285714285E-2</v>
      </c>
      <c r="K41" s="272" t="s">
        <v>142</v>
      </c>
      <c r="L41" s="272" t="s">
        <v>143</v>
      </c>
      <c r="M41" s="104" t="s">
        <v>7</v>
      </c>
      <c r="N41" s="36" t="s">
        <v>56</v>
      </c>
      <c r="O41" s="87" t="s">
        <v>663</v>
      </c>
      <c r="P41" s="149" t="s">
        <v>145</v>
      </c>
      <c r="Q41" s="152" t="s">
        <v>212</v>
      </c>
      <c r="R41" s="79" t="s">
        <v>213</v>
      </c>
      <c r="S41" s="166" t="s">
        <v>282</v>
      </c>
      <c r="T41" s="612"/>
      <c r="U41" s="610"/>
      <c r="V41" s="610" t="s">
        <v>719</v>
      </c>
      <c r="W41" s="83"/>
      <c r="X41" s="83"/>
      <c r="Y41" s="46" t="s">
        <v>214</v>
      </c>
      <c r="Z41" s="259">
        <f t="shared" ref="Z41:Z56" si="2">DATEDIF(AA41,AB41,"m")/12+DATEDIF(AC41,AD41,"m")/12+DATEDIF(AE41,AF41,"m")/12+DATEDIF(AG41,AH41,"m")/12+DATEDIF(AI41,AJ41,"m")/12</f>
        <v>0</v>
      </c>
      <c r="AA41" s="260"/>
      <c r="AB41" s="260"/>
      <c r="AC41" s="260"/>
      <c r="AD41" s="260"/>
      <c r="AE41" s="258"/>
      <c r="AF41" s="258"/>
      <c r="AG41" s="258"/>
      <c r="AH41" s="258"/>
      <c r="AI41" s="258"/>
      <c r="AJ41" s="258"/>
    </row>
    <row r="42" spans="1:36" ht="26.4"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273"/>
      <c r="L42" s="273"/>
      <c r="M42" s="104" t="s">
        <v>7</v>
      </c>
      <c r="N42" s="36" t="s">
        <v>56</v>
      </c>
      <c r="O42" s="87" t="s">
        <v>215</v>
      </c>
      <c r="P42" s="150"/>
      <c r="Q42" s="152" t="s">
        <v>164</v>
      </c>
      <c r="R42" s="79" t="s">
        <v>207</v>
      </c>
      <c r="S42" s="166" t="s">
        <v>282</v>
      </c>
      <c r="T42" s="612" t="s">
        <v>72</v>
      </c>
      <c r="U42" s="999">
        <v>44049</v>
      </c>
      <c r="V42" s="610" t="s">
        <v>374</v>
      </c>
      <c r="W42" s="83"/>
      <c r="X42" s="83"/>
      <c r="Y42" s="49" t="s">
        <v>216</v>
      </c>
      <c r="Z42" s="259">
        <f t="shared" si="2"/>
        <v>0</v>
      </c>
      <c r="AA42" s="260"/>
      <c r="AB42" s="260"/>
      <c r="AC42" s="260"/>
      <c r="AD42" s="260"/>
      <c r="AE42" s="258"/>
      <c r="AF42" s="258"/>
      <c r="AG42" s="258"/>
      <c r="AH42" s="258"/>
      <c r="AI42" s="258"/>
      <c r="AJ42" s="258"/>
    </row>
    <row r="43" spans="1:36" ht="27.6" x14ac:dyDescent="0.3">
      <c r="A43" s="110" t="s">
        <v>0</v>
      </c>
      <c r="B43" s="99" t="s">
        <v>426</v>
      </c>
      <c r="C43" s="100"/>
      <c r="D43" s="24"/>
      <c r="E43" s="24" t="s">
        <v>77</v>
      </c>
      <c r="F43" s="24"/>
      <c r="G43" s="24"/>
      <c r="H43" s="109">
        <f>IF(C43&lt;&gt;"",'CBL Score Standard'!$D99,IF(D43&lt;&gt;"",SUM('CBL Score Standard'!$D99:$E99),IF(E43&lt;&gt;"",SUM('CBL Score Standard'!$D99:$F99),IF(F43&lt;&gt;"",SUM('CBL Score Standard'!$D99:$G99),IF(G43&lt;&gt;"",SUM('CBL Score Standard'!$D99:$H99,0))))))</f>
        <v>7.6190476190476183E-2</v>
      </c>
      <c r="K43" s="273"/>
      <c r="L43" s="273"/>
      <c r="M43" s="104" t="s">
        <v>7</v>
      </c>
      <c r="N43" s="36" t="s">
        <v>55</v>
      </c>
      <c r="O43" s="91" t="s">
        <v>664</v>
      </c>
      <c r="P43" s="150"/>
      <c r="Q43" s="254" t="s">
        <v>653</v>
      </c>
      <c r="R43" s="254" t="s">
        <v>654</v>
      </c>
      <c r="S43" s="166" t="s">
        <v>282</v>
      </c>
      <c r="T43" s="612" t="s">
        <v>72</v>
      </c>
      <c r="U43" s="610"/>
      <c r="V43" s="610" t="s">
        <v>374</v>
      </c>
      <c r="W43" s="83"/>
      <c r="X43" s="83"/>
      <c r="Y43" s="52" t="s">
        <v>249</v>
      </c>
      <c r="Z43" s="259">
        <f t="shared" si="2"/>
        <v>0</v>
      </c>
      <c r="AA43" s="260"/>
      <c r="AB43" s="260"/>
      <c r="AC43" s="260"/>
      <c r="AD43" s="260"/>
      <c r="AE43" s="258"/>
      <c r="AF43" s="258"/>
      <c r="AG43" s="258"/>
      <c r="AH43" s="258"/>
      <c r="AI43" s="258"/>
      <c r="AJ43" s="258"/>
    </row>
    <row r="44" spans="1:36" ht="27.6" x14ac:dyDescent="0.3">
      <c r="A44" s="110" t="s">
        <v>41</v>
      </c>
      <c r="B44" s="99" t="s">
        <v>450</v>
      </c>
      <c r="C44" s="24"/>
      <c r="D44" s="24"/>
      <c r="E44" s="24" t="s">
        <v>77</v>
      </c>
      <c r="F44" s="24"/>
      <c r="G44" s="24"/>
      <c r="H44" s="109">
        <f>IF(C44&lt;&gt;"",'CBL Score Standard'!$D100,IF(D44&lt;&gt;"",SUM('CBL Score Standard'!$D100:$E100),IF(E44&lt;&gt;"",SUM('CBL Score Standard'!$D100:$F100),IF(F44&lt;&gt;"",SUM('CBL Score Standard'!$D100:$G100),IF(G44&lt;&gt;"",SUM('CBL Score Standard'!$D100:$H100,0))))))</f>
        <v>0.16709956709956711</v>
      </c>
      <c r="K44" s="273"/>
      <c r="L44" s="273"/>
      <c r="M44" s="104" t="s">
        <v>7</v>
      </c>
      <c r="N44" s="36" t="s">
        <v>55</v>
      </c>
      <c r="O44" s="87" t="s">
        <v>448</v>
      </c>
      <c r="P44" s="151"/>
      <c r="Q44" s="254" t="s">
        <v>655</v>
      </c>
      <c r="R44" s="254" t="s">
        <v>656</v>
      </c>
      <c r="S44" s="166" t="s">
        <v>282</v>
      </c>
      <c r="T44" s="612" t="s">
        <v>72</v>
      </c>
      <c r="U44" s="610"/>
      <c r="V44" s="610" t="s">
        <v>374</v>
      </c>
      <c r="W44" s="83"/>
      <c r="X44" s="83"/>
      <c r="Y44" s="49" t="s">
        <v>219</v>
      </c>
      <c r="Z44" s="259">
        <f t="shared" si="2"/>
        <v>0</v>
      </c>
      <c r="AA44" s="260"/>
      <c r="AB44" s="260"/>
      <c r="AC44" s="260"/>
      <c r="AD44" s="260"/>
      <c r="AE44" s="258"/>
      <c r="AF44" s="258"/>
      <c r="AG44" s="258"/>
      <c r="AH44" s="258"/>
      <c r="AI44" s="258"/>
      <c r="AJ44" s="258"/>
    </row>
    <row r="45" spans="1:36" ht="26.4" x14ac:dyDescent="0.3">
      <c r="A45" s="110" t="s">
        <v>41</v>
      </c>
      <c r="B45" s="99" t="s">
        <v>178</v>
      </c>
      <c r="C45" s="100"/>
      <c r="D45" s="24"/>
      <c r="E45" s="24" t="s">
        <v>77</v>
      </c>
      <c r="F45" s="24"/>
      <c r="G45" s="24"/>
      <c r="H45" s="109">
        <f>IF(C45&lt;&gt;"",'CBL Score Standard'!$D101,IF(D45&lt;&gt;"",SUM('CBL Score Standard'!$D101:$E101),IF(E45&lt;&gt;"",SUM('CBL Score Standard'!$D101:$F101),IF(F45&lt;&gt;"",SUM('CBL Score Standard'!$D101:$G101),IF(G45&lt;&gt;"",SUM('CBL Score Standard'!$D101:$H101,0))))))</f>
        <v>7.6190476190476183E-2</v>
      </c>
      <c r="K45" s="277"/>
      <c r="L45" s="277"/>
      <c r="M45" s="104" t="s">
        <v>7</v>
      </c>
      <c r="N45" s="36" t="s">
        <v>55</v>
      </c>
      <c r="O45" s="87" t="s">
        <v>185</v>
      </c>
      <c r="P45" s="149" t="s">
        <v>145</v>
      </c>
      <c r="Q45" s="254" t="s">
        <v>220</v>
      </c>
      <c r="R45" s="254" t="s">
        <v>270</v>
      </c>
      <c r="S45" s="166" t="s">
        <v>282</v>
      </c>
      <c r="T45" s="612" t="s">
        <v>72</v>
      </c>
      <c r="U45" s="610"/>
      <c r="V45" s="610" t="s">
        <v>374</v>
      </c>
      <c r="W45" s="83"/>
      <c r="X45" s="83"/>
      <c r="Y45" s="49" t="s">
        <v>186</v>
      </c>
      <c r="Z45" s="259">
        <f t="shared" si="2"/>
        <v>0</v>
      </c>
      <c r="AA45" s="260"/>
      <c r="AB45" s="260"/>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273"/>
      <c r="L46" s="273"/>
      <c r="M46" s="104" t="s">
        <v>7</v>
      </c>
      <c r="N46" s="36" t="s">
        <v>55</v>
      </c>
      <c r="O46" s="87" t="s">
        <v>694</v>
      </c>
      <c r="P46" s="153">
        <v>43539</v>
      </c>
      <c r="Q46" s="254" t="s">
        <v>658</v>
      </c>
      <c r="R46" s="254" t="s">
        <v>657</v>
      </c>
      <c r="S46" s="166" t="s">
        <v>282</v>
      </c>
      <c r="T46" s="612" t="s">
        <v>72</v>
      </c>
      <c r="U46" s="610"/>
      <c r="V46" s="610" t="s">
        <v>374</v>
      </c>
      <c r="W46" s="83"/>
      <c r="Y46" s="49" t="s">
        <v>186</v>
      </c>
      <c r="Z46" s="259">
        <f t="shared" si="2"/>
        <v>0</v>
      </c>
      <c r="AA46" s="260"/>
      <c r="AB46" s="260"/>
      <c r="AC46" s="260"/>
      <c r="AD46" s="260"/>
      <c r="AE46" s="258"/>
      <c r="AF46" s="258"/>
      <c r="AG46" s="258"/>
      <c r="AH46" s="258"/>
      <c r="AI46" s="258"/>
      <c r="AJ46" s="258"/>
    </row>
    <row r="47" spans="1:36" ht="27.6" x14ac:dyDescent="0.3">
      <c r="A47" s="110" t="s">
        <v>144</v>
      </c>
      <c r="B47" s="99" t="s">
        <v>372</v>
      </c>
      <c r="C47" s="24"/>
      <c r="D47" s="24"/>
      <c r="E47" s="24" t="s">
        <v>77</v>
      </c>
      <c r="F47" s="24"/>
      <c r="G47" s="24"/>
      <c r="H47" s="109">
        <f>IF(C47&lt;&gt;"",'CBL Score Standard'!$D103,IF(D47&lt;&gt;"",SUM('CBL Score Standard'!$D103:$E103),IF(E47&lt;&gt;"",SUM('CBL Score Standard'!$D103:$F103),IF(F47&lt;&gt;"",SUM('CBL Score Standard'!$D103:$G103),IF(G47&lt;&gt;"",SUM('CBL Score Standard'!$D103:$H103,0))))))</f>
        <v>0.16709956709956711</v>
      </c>
      <c r="K47" s="273"/>
      <c r="L47" s="273"/>
      <c r="M47" s="104" t="s">
        <v>7</v>
      </c>
      <c r="N47" s="36" t="s">
        <v>55</v>
      </c>
      <c r="O47" s="87" t="s">
        <v>665</v>
      </c>
      <c r="P47" s="153">
        <v>43607</v>
      </c>
      <c r="Q47" s="152" t="s">
        <v>221</v>
      </c>
      <c r="R47" s="79" t="s">
        <v>200</v>
      </c>
      <c r="S47" s="76" t="s">
        <v>282</v>
      </c>
      <c r="T47" s="610"/>
      <c r="U47" s="610"/>
      <c r="V47" s="610" t="s">
        <v>374</v>
      </c>
      <c r="W47" s="83" t="s">
        <v>377</v>
      </c>
      <c r="X47" s="83" t="s">
        <v>377</v>
      </c>
      <c r="Y47" s="46" t="s">
        <v>222</v>
      </c>
      <c r="Z47" s="259">
        <f t="shared" si="2"/>
        <v>0</v>
      </c>
      <c r="AA47" s="260"/>
      <c r="AB47" s="260"/>
      <c r="AC47" s="260"/>
      <c r="AD47" s="260"/>
      <c r="AE47" s="258"/>
      <c r="AF47" s="258"/>
      <c r="AG47" s="258"/>
      <c r="AH47" s="258"/>
      <c r="AI47" s="258"/>
      <c r="AJ47" s="258"/>
    </row>
    <row r="48" spans="1:36" ht="39.6" x14ac:dyDescent="0.3">
      <c r="A48" s="110" t="s">
        <v>144</v>
      </c>
      <c r="B48" s="99" t="s">
        <v>373</v>
      </c>
      <c r="C48" s="24"/>
      <c r="D48" s="24"/>
      <c r="E48" s="24" t="s">
        <v>77</v>
      </c>
      <c r="F48" s="24"/>
      <c r="G48" s="24"/>
      <c r="H48" s="109">
        <f>IF(C48&lt;&gt;"",'CBL Score Standard'!$D104,IF(D48&lt;&gt;"",SUM('CBL Score Standard'!$D104:$E104),IF(E48&lt;&gt;"",SUM('CBL Score Standard'!$D104:$F104),IF(F48&lt;&gt;"",SUM('CBL Score Standard'!$D104:$G104),IF(G48&lt;&gt;"",SUM('CBL Score Standard'!$D104:$H104,0))))))</f>
        <v>0.16709956709956711</v>
      </c>
      <c r="K48" s="273"/>
      <c r="L48" s="273"/>
      <c r="M48" s="104" t="s">
        <v>7</v>
      </c>
      <c r="N48" s="36" t="s">
        <v>53</v>
      </c>
      <c r="O48" s="87" t="s">
        <v>223</v>
      </c>
      <c r="P48" s="153">
        <v>43621</v>
      </c>
      <c r="Q48" s="154" t="s">
        <v>224</v>
      </c>
      <c r="R48" s="155" t="s">
        <v>225</v>
      </c>
      <c r="S48" s="166" t="s">
        <v>282</v>
      </c>
      <c r="T48" s="612"/>
      <c r="U48" s="610"/>
      <c r="V48" s="610" t="s">
        <v>719</v>
      </c>
      <c r="W48" s="83"/>
      <c r="X48" s="83"/>
      <c r="Y48" s="55"/>
      <c r="Z48" s="259">
        <f t="shared" si="2"/>
        <v>0</v>
      </c>
      <c r="AA48" s="260"/>
      <c r="AB48" s="260"/>
      <c r="AC48" s="260"/>
      <c r="AD48" s="260"/>
      <c r="AE48" s="258"/>
      <c r="AF48" s="258"/>
      <c r="AG48" s="258"/>
      <c r="AH48" s="258"/>
      <c r="AI48" s="258"/>
      <c r="AJ48" s="258"/>
    </row>
    <row r="49" spans="1:37" ht="13.8" x14ac:dyDescent="0.3">
      <c r="A49" s="110" t="s">
        <v>144</v>
      </c>
      <c r="B49" s="99" t="s">
        <v>452</v>
      </c>
      <c r="C49" s="24"/>
      <c r="D49" s="24"/>
      <c r="E49" s="129" t="s">
        <v>77</v>
      </c>
      <c r="F49" s="24"/>
      <c r="G49" s="24"/>
      <c r="H49" s="109">
        <f>IF(C49&lt;&gt;"",'CBL Score Standard'!$D105,IF(D49&lt;&gt;"",SUM('CBL Score Standard'!$D105:$E105),IF(E49&lt;&gt;"",SUM('CBL Score Standard'!$D105:$F105),IF(F49&lt;&gt;"",SUM('CBL Score Standard'!$D105:$G105),IF(G49&lt;&gt;"",SUM('CBL Score Standard'!$D105:$H105,0))))))</f>
        <v>0.16709956709956711</v>
      </c>
      <c r="K49" s="273"/>
      <c r="L49" s="273"/>
      <c r="M49" s="104" t="s">
        <v>7</v>
      </c>
      <c r="N49" s="36" t="s">
        <v>53</v>
      </c>
      <c r="O49" s="87" t="s">
        <v>226</v>
      </c>
      <c r="P49" s="153">
        <v>43602</v>
      </c>
      <c r="Q49" s="154" t="s">
        <v>227</v>
      </c>
      <c r="R49" s="155" t="s">
        <v>228</v>
      </c>
      <c r="S49" s="166" t="s">
        <v>282</v>
      </c>
      <c r="T49" s="612"/>
      <c r="U49" s="999">
        <v>44039</v>
      </c>
      <c r="V49" s="610" t="s">
        <v>374</v>
      </c>
      <c r="W49" s="83"/>
      <c r="X49" s="83"/>
      <c r="Y49" s="55"/>
      <c r="Z49" s="259">
        <f t="shared" si="2"/>
        <v>0</v>
      </c>
      <c r="AA49" s="260"/>
      <c r="AB49" s="260"/>
      <c r="AC49" s="260"/>
      <c r="AD49" s="260"/>
      <c r="AE49" s="258"/>
      <c r="AF49" s="258"/>
      <c r="AG49" s="258"/>
      <c r="AH49" s="258"/>
      <c r="AI49" s="258"/>
      <c r="AJ49" s="258"/>
    </row>
    <row r="50" spans="1:37" ht="27.6" x14ac:dyDescent="0.25">
      <c r="A50" s="110" t="s">
        <v>144</v>
      </c>
      <c r="B50" s="99" t="s">
        <v>517</v>
      </c>
      <c r="C50" s="24"/>
      <c r="D50" s="24"/>
      <c r="E50" s="24" t="s">
        <v>77</v>
      </c>
      <c r="F50" s="24"/>
      <c r="G50" s="24"/>
      <c r="H50" s="109">
        <f>IF(C50&lt;&gt;"",'CBL Score Standard'!$D106,IF(D50&lt;&gt;"",SUM('CBL Score Standard'!$D106:$E106),IF(E50&lt;&gt;"",SUM('CBL Score Standard'!$D106:$F106),IF(F50&lt;&gt;"",SUM('CBL Score Standard'!$D106:$G106),IF(G50&lt;&gt;"",SUM('CBL Score Standard'!$D106:$H106,0))))))</f>
        <v>0.16709956709956711</v>
      </c>
      <c r="K50" s="273"/>
      <c r="L50" s="273"/>
      <c r="M50" s="104" t="s">
        <v>7</v>
      </c>
      <c r="N50" s="36" t="s">
        <v>59</v>
      </c>
      <c r="O50" s="89" t="s">
        <v>684</v>
      </c>
      <c r="P50" s="153">
        <v>43623</v>
      </c>
      <c r="Q50" s="154" t="s">
        <v>153</v>
      </c>
      <c r="R50" s="155" t="s">
        <v>156</v>
      </c>
      <c r="S50" s="166" t="s">
        <v>282</v>
      </c>
      <c r="T50" s="612" t="s">
        <v>72</v>
      </c>
      <c r="U50" s="610"/>
      <c r="V50" s="610" t="s">
        <v>374</v>
      </c>
      <c r="W50" s="83"/>
      <c r="X50" s="83"/>
      <c r="Y50" s="55"/>
      <c r="Z50" s="259">
        <f t="shared" si="2"/>
        <v>0</v>
      </c>
      <c r="AA50" s="260"/>
      <c r="AB50" s="260"/>
      <c r="AC50" s="260"/>
      <c r="AD50" s="260"/>
      <c r="AE50" s="258"/>
      <c r="AF50" s="258"/>
      <c r="AG50" s="258"/>
      <c r="AH50" s="258"/>
      <c r="AI50" s="258"/>
      <c r="AJ50" s="258"/>
    </row>
    <row r="51" spans="1:37" ht="27.6" x14ac:dyDescent="0.25">
      <c r="A51" s="110" t="s">
        <v>144</v>
      </c>
      <c r="B51" s="99" t="s">
        <v>661</v>
      </c>
      <c r="C51" s="24"/>
      <c r="D51" s="24"/>
      <c r="E51" s="24" t="s">
        <v>77</v>
      </c>
      <c r="F51" s="24"/>
      <c r="G51" s="24"/>
      <c r="H51" s="109">
        <f>IF(C51&lt;&gt;"",'CBL Score Standard'!$D107,IF(D51&lt;&gt;"",SUM('CBL Score Standard'!$D107:$E107),IF(E51&lt;&gt;"",SUM('CBL Score Standard'!$D107:$F107),IF(F51&lt;&gt;"",SUM('CBL Score Standard'!$D107:$G107),IF(G51&lt;&gt;"",SUM('CBL Score Standard'!$D107:$H107,0))))))</f>
        <v>0.16709956709956711</v>
      </c>
      <c r="K51" s="276"/>
      <c r="L51" s="276"/>
      <c r="M51" s="104" t="s">
        <v>7</v>
      </c>
      <c r="N51" s="36" t="s">
        <v>59</v>
      </c>
      <c r="O51" s="89" t="s">
        <v>683</v>
      </c>
      <c r="P51" s="153">
        <v>43623</v>
      </c>
      <c r="Q51" s="154" t="s">
        <v>153</v>
      </c>
      <c r="R51" s="155" t="s">
        <v>156</v>
      </c>
      <c r="S51" s="166" t="s">
        <v>282</v>
      </c>
      <c r="T51" s="612" t="s">
        <v>72</v>
      </c>
      <c r="U51" s="610"/>
      <c r="V51" s="610" t="s">
        <v>374</v>
      </c>
      <c r="W51" s="83"/>
      <c r="X51" s="83"/>
      <c r="Y51" s="55"/>
      <c r="Z51" s="259">
        <f t="shared" ref="Z51" si="3">DATEDIF(AA51,AB51,"m")/12+DATEDIF(AC51,AD51,"m")/12+DATEDIF(AE51,AF51,"m")/12+DATEDIF(AG51,AH51,"m")/12+DATEDIF(AI51,AJ51,"m")/12</f>
        <v>0</v>
      </c>
      <c r="AA51" s="260"/>
      <c r="AB51" s="260"/>
      <c r="AC51" s="260"/>
      <c r="AD51" s="260"/>
      <c r="AE51" s="258"/>
      <c r="AF51" s="258"/>
      <c r="AG51" s="258"/>
      <c r="AH51" s="258"/>
      <c r="AI51" s="258"/>
      <c r="AJ51" s="258"/>
    </row>
    <row r="52" spans="1:37" ht="13.8" x14ac:dyDescent="0.25">
      <c r="A52" s="110" t="s">
        <v>144</v>
      </c>
      <c r="B52" s="99" t="s">
        <v>662</v>
      </c>
      <c r="C52" s="117"/>
      <c r="D52" s="117"/>
      <c r="E52" s="117" t="s">
        <v>77</v>
      </c>
      <c r="F52" s="24"/>
      <c r="G52" s="24"/>
      <c r="H52" s="109">
        <f>IF(C52&lt;&gt;"",'CBL Score Standard'!$D108,IF(D52&lt;&gt;"",SUM('CBL Score Standard'!$D108:$E108),IF(E52&lt;&gt;"",SUM('CBL Score Standard'!$D108:$F108),IF(F52&lt;&gt;"",SUM('CBL Score Standard'!$D108:$G108),IF(G52&lt;&gt;"",SUM('CBL Score Standard'!$D108:$H108,0))))))</f>
        <v>0.16709956709956711</v>
      </c>
      <c r="K52" s="273"/>
      <c r="L52" s="273"/>
      <c r="M52" s="104" t="s">
        <v>7</v>
      </c>
      <c r="N52" s="36" t="s">
        <v>56</v>
      </c>
      <c r="O52" s="89" t="s">
        <v>67</v>
      </c>
      <c r="P52" s="153"/>
      <c r="Q52" s="154"/>
      <c r="R52" s="155"/>
      <c r="S52" s="157" t="s">
        <v>282</v>
      </c>
      <c r="T52" s="612"/>
      <c r="U52" s="613">
        <v>43766</v>
      </c>
      <c r="V52" s="614" t="s">
        <v>374</v>
      </c>
      <c r="W52" s="83"/>
      <c r="X52" s="83"/>
      <c r="Y52" s="83"/>
      <c r="Z52" s="259">
        <f t="shared" si="2"/>
        <v>0</v>
      </c>
      <c r="AA52" s="260"/>
      <c r="AB52" s="260"/>
      <c r="AC52" s="260"/>
      <c r="AD52" s="260"/>
      <c r="AE52" s="258"/>
      <c r="AF52" s="258"/>
      <c r="AG52" s="258"/>
      <c r="AH52" s="258"/>
      <c r="AI52" s="258"/>
      <c r="AJ52" s="258"/>
    </row>
    <row r="53" spans="1:37" ht="13.8" x14ac:dyDescent="0.25">
      <c r="A53" s="110" t="s">
        <v>144</v>
      </c>
      <c r="B53" s="99" t="s">
        <v>187</v>
      </c>
      <c r="C53" s="100"/>
      <c r="D53" s="1005"/>
      <c r="E53" s="24" t="s">
        <v>77</v>
      </c>
      <c r="F53" s="24"/>
      <c r="G53" s="24"/>
      <c r="H53" s="109">
        <f>IF(C53&lt;&gt;"",'CBL Score Standard'!$D109,IF(D53&lt;&gt;"",SUM('CBL Score Standard'!$D109:$E109),IF(E53&lt;&gt;"",SUM('CBL Score Standard'!$D109:$F109),IF(F53&lt;&gt;"",SUM('CBL Score Standard'!$D109:$G109),IF(G53&lt;&gt;"",SUM('CBL Score Standard'!$D109:$H109,0))))))</f>
        <v>7.6190476190476183E-2</v>
      </c>
      <c r="K53" s="273"/>
      <c r="L53" s="273"/>
      <c r="M53" s="104" t="s">
        <v>7</v>
      </c>
      <c r="N53" s="36" t="s">
        <v>55</v>
      </c>
      <c r="O53" s="89" t="s">
        <v>1</v>
      </c>
      <c r="P53" s="153"/>
      <c r="Q53" s="154"/>
      <c r="R53" s="155"/>
      <c r="S53" s="157" t="s">
        <v>282</v>
      </c>
      <c r="T53" s="612"/>
      <c r="U53" s="613">
        <v>43763</v>
      </c>
      <c r="V53" s="614" t="s">
        <v>374</v>
      </c>
      <c r="W53" s="83"/>
      <c r="X53" s="83"/>
      <c r="Y53" s="83"/>
      <c r="Z53" s="259">
        <f t="shared" si="2"/>
        <v>0</v>
      </c>
      <c r="AA53" s="260"/>
      <c r="AB53" s="260"/>
      <c r="AC53" s="260"/>
      <c r="AD53" s="260"/>
      <c r="AE53" s="258"/>
      <c r="AF53" s="258"/>
      <c r="AG53" s="258"/>
      <c r="AH53" s="258"/>
      <c r="AI53" s="258"/>
      <c r="AJ53" s="258"/>
    </row>
    <row r="54" spans="1:37" ht="26.4" x14ac:dyDescent="0.25">
      <c r="A54" s="110" t="s">
        <v>144</v>
      </c>
      <c r="B54" s="99" t="s">
        <v>188</v>
      </c>
      <c r="C54" s="100"/>
      <c r="D54" s="1005"/>
      <c r="E54" s="24" t="s">
        <v>77</v>
      </c>
      <c r="F54" s="24"/>
      <c r="G54" s="24"/>
      <c r="H54" s="109">
        <f>IF(C54&lt;&gt;"",'CBL Score Standard'!$D110,IF(D54&lt;&gt;"",SUM('CBL Score Standard'!$D110:$E110),IF(E54&lt;&gt;"",SUM('CBL Score Standard'!$D110:$F110),IF(F54&lt;&gt;"",SUM('CBL Score Standard'!$D110:$G110),IF(G54&lt;&gt;"",SUM('CBL Score Standard'!$D110:$H110,0))))))</f>
        <v>7.6190476190476183E-2</v>
      </c>
      <c r="K54" s="273"/>
      <c r="L54" s="273"/>
      <c r="M54" s="104" t="s">
        <v>7</v>
      </c>
      <c r="N54" s="36" t="s">
        <v>56</v>
      </c>
      <c r="O54" s="89" t="s">
        <v>419</v>
      </c>
      <c r="P54" s="153">
        <v>43684</v>
      </c>
      <c r="Q54" s="154" t="s">
        <v>420</v>
      </c>
      <c r="R54" s="155" t="s">
        <v>420</v>
      </c>
      <c r="S54" s="166" t="s">
        <v>282</v>
      </c>
      <c r="T54" s="612"/>
      <c r="U54" s="611">
        <v>43684</v>
      </c>
      <c r="V54" s="610" t="s">
        <v>374</v>
      </c>
      <c r="W54" s="83"/>
      <c r="X54" s="83"/>
      <c r="Y54" s="55"/>
      <c r="Z54" s="259">
        <f t="shared" si="2"/>
        <v>0</v>
      </c>
      <c r="AA54" s="260"/>
      <c r="AB54" s="260"/>
      <c r="AC54" s="260"/>
      <c r="AD54" s="260"/>
      <c r="AE54" s="258"/>
      <c r="AF54" s="258"/>
      <c r="AG54" s="258"/>
      <c r="AH54" s="258"/>
      <c r="AI54" s="258"/>
      <c r="AJ54" s="258"/>
    </row>
    <row r="55" spans="1:37" customFormat="1" ht="14.4" x14ac:dyDescent="0.3">
      <c r="A55" s="110" t="s">
        <v>144</v>
      </c>
      <c r="B55" s="99" t="s">
        <v>189</v>
      </c>
      <c r="C55" s="100"/>
      <c r="D55" s="117"/>
      <c r="E55" s="117" t="s">
        <v>77</v>
      </c>
      <c r="F55" s="24"/>
      <c r="G55" s="24"/>
      <c r="H55" s="109">
        <f>IF(C55&lt;&gt;"",'CBL Score Standard'!$D111,IF(D55&lt;&gt;"",SUM('CBL Score Standard'!$D111:$E111),IF(E55&lt;&gt;"",SUM('CBL Score Standard'!$D111:$F111),IF(F55&lt;&gt;"",SUM('CBL Score Standard'!$D111:$G111),IF(G55&lt;&gt;"",SUM('CBL Score Standard'!$D111:$H111,0))))))</f>
        <v>3.8095238095238092E-2</v>
      </c>
      <c r="K55" s="273"/>
      <c r="L55" s="273"/>
      <c r="M55" s="104" t="s">
        <v>7</v>
      </c>
      <c r="N55" s="36" t="s">
        <v>56</v>
      </c>
      <c r="O55" s="89" t="s">
        <v>421</v>
      </c>
      <c r="P55" s="152" t="s">
        <v>230</v>
      </c>
      <c r="Q55" s="154" t="s">
        <v>230</v>
      </c>
      <c r="R55" s="155" t="s">
        <v>230</v>
      </c>
      <c r="S55" s="166" t="s">
        <v>282</v>
      </c>
      <c r="T55" s="612" t="s">
        <v>72</v>
      </c>
      <c r="U55" s="610"/>
      <c r="V55" s="610" t="s">
        <v>374</v>
      </c>
      <c r="W55" s="83"/>
      <c r="X55" s="83"/>
      <c r="Y55" s="41" t="s">
        <v>230</v>
      </c>
      <c r="Z55" s="259">
        <f t="shared" si="2"/>
        <v>0</v>
      </c>
      <c r="AA55" s="260"/>
      <c r="AB55" s="260"/>
      <c r="AC55" s="260"/>
      <c r="AD55" s="260"/>
      <c r="AE55" s="258"/>
      <c r="AF55" s="258"/>
      <c r="AG55" s="258"/>
      <c r="AH55" s="258"/>
      <c r="AI55" s="258"/>
      <c r="AJ55" s="258"/>
      <c r="AK55" s="3"/>
    </row>
    <row r="56" spans="1:37" customFormat="1" ht="14.4" x14ac:dyDescent="0.3">
      <c r="A56" s="110" t="s">
        <v>144</v>
      </c>
      <c r="B56" s="99" t="s">
        <v>190</v>
      </c>
      <c r="C56" s="100"/>
      <c r="D56" s="117"/>
      <c r="E56" s="117" t="s">
        <v>77</v>
      </c>
      <c r="F56" s="24"/>
      <c r="G56" s="24"/>
      <c r="H56" s="109">
        <f>IF(C56&lt;&gt;"",'CBL Score Standard'!$D112,IF(D56&lt;&gt;"",SUM('CBL Score Standard'!$D112:$E112),IF(E56&lt;&gt;"",SUM('CBL Score Standard'!$D112:$F112),IF(F56&lt;&gt;"",SUM('CBL Score Standard'!$D112:$G112),IF(G56&lt;&gt;"",SUM('CBL Score Standard'!$D112:$H112,0))))))</f>
        <v>3.8095238095238092E-2</v>
      </c>
      <c r="K56" s="274"/>
      <c r="L56" s="274"/>
      <c r="M56" s="104" t="s">
        <v>7</v>
      </c>
      <c r="N56" s="36" t="s">
        <v>54</v>
      </c>
      <c r="O56" s="89" t="s">
        <v>231</v>
      </c>
      <c r="P56" s="153">
        <v>43610</v>
      </c>
      <c r="Q56" s="152" t="s">
        <v>164</v>
      </c>
      <c r="R56" s="79" t="s">
        <v>165</v>
      </c>
      <c r="S56" s="76" t="s">
        <v>282</v>
      </c>
      <c r="T56" s="610"/>
      <c r="U56" s="610"/>
      <c r="V56" s="610" t="s">
        <v>719</v>
      </c>
      <c r="W56" s="83"/>
      <c r="X56" s="83"/>
      <c r="Y56" s="49" t="s">
        <v>232</v>
      </c>
      <c r="Z56" s="259">
        <f t="shared" si="2"/>
        <v>0</v>
      </c>
      <c r="AA56" s="260"/>
      <c r="AB56" s="260"/>
      <c r="AC56" s="260"/>
      <c r="AD56" s="260"/>
      <c r="AE56" s="258"/>
      <c r="AF56" s="258"/>
      <c r="AG56" s="258"/>
      <c r="AH56" s="258"/>
      <c r="AI56" s="258"/>
      <c r="AJ56" s="258"/>
    </row>
    <row r="57" spans="1:37" ht="26.4" x14ac:dyDescent="0.3">
      <c r="A57" s="110" t="s">
        <v>144</v>
      </c>
      <c r="B57" s="99" t="s">
        <v>191</v>
      </c>
      <c r="C57" s="100"/>
      <c r="D57" s="1005"/>
      <c r="E57" s="24" t="s">
        <v>77</v>
      </c>
      <c r="F57" s="24"/>
      <c r="G57" s="24"/>
      <c r="H57" s="109">
        <f>IF(C57&lt;&gt;"",'CBL Score Standard'!$D113,IF(D57&lt;&gt;"",SUM('CBL Score Standard'!$D113:$E113),IF(E57&lt;&gt;"",SUM('CBL Score Standard'!$D113:$F113),IF(F57&lt;&gt;"",SUM('CBL Score Standard'!$D113:$G113),IF(G57&lt;&gt;"",SUM('CBL Score Standard'!$D113:$H113,0))))))</f>
        <v>5.2380952380952375E-2</v>
      </c>
      <c r="AK57"/>
    </row>
    <row r="58" spans="1:37" ht="23.4" x14ac:dyDescent="0.45">
      <c r="A58" s="110" t="s">
        <v>55</v>
      </c>
      <c r="B58" s="99" t="s">
        <v>419</v>
      </c>
      <c r="C58" s="100"/>
      <c r="D58" s="100"/>
      <c r="E58" s="117" t="s">
        <v>77</v>
      </c>
      <c r="F58" s="24"/>
      <c r="G58" s="24"/>
      <c r="H58" s="109">
        <f>IF(C58&lt;&gt;"",'CBL Score Standard'!$D114,IF(D58&lt;&gt;"",SUM('CBL Score Standard'!$D114:$E114),IF(E58&lt;&gt;"",SUM('CBL Score Standard'!$D114:$F114),IF(F58&lt;&gt;"",SUM('CBL Score Standard'!$D114:$G114),IF(G58&lt;&gt;"",SUM('CBL Score Standard'!$D114:$H114,0))))))</f>
        <v>2.8571428571428571E-2</v>
      </c>
      <c r="K58" s="1193" t="s">
        <v>233</v>
      </c>
      <c r="L58" s="1194"/>
      <c r="M58" s="1194"/>
      <c r="N58" s="1194"/>
      <c r="O58" s="1194"/>
      <c r="P58" s="1194"/>
      <c r="Q58" s="1194"/>
      <c r="R58" s="1194"/>
      <c r="S58" s="1194"/>
      <c r="T58" s="1194"/>
      <c r="U58" s="1194"/>
      <c r="V58" s="1194"/>
      <c r="W58" s="1194"/>
      <c r="X58" s="1194"/>
      <c r="Y58" s="1195"/>
      <c r="Z58" s="263"/>
      <c r="AA58" s="256"/>
      <c r="AB58" s="256"/>
      <c r="AC58" s="256"/>
      <c r="AD58" s="256"/>
      <c r="AE58" s="256"/>
      <c r="AF58" s="256"/>
      <c r="AG58" s="256"/>
      <c r="AH58" s="256"/>
      <c r="AI58" s="256"/>
      <c r="AJ58" s="256"/>
    </row>
    <row r="59" spans="1:37" ht="41.4" x14ac:dyDescent="0.25">
      <c r="A59" s="110" t="s">
        <v>56</v>
      </c>
      <c r="B59" s="99" t="s">
        <v>421</v>
      </c>
      <c r="C59" s="100"/>
      <c r="D59" s="100"/>
      <c r="E59" s="132" t="s">
        <v>77</v>
      </c>
      <c r="F59" s="24"/>
      <c r="G59" s="24"/>
      <c r="H59" s="109">
        <f>IF(C59&lt;&gt;"",'CBL Score Standard'!$D115,IF(D59&lt;&gt;"",SUM('CBL Score Standard'!$D115:$E115),IF(E59&lt;&gt;"",SUM('CBL Score Standard'!$D115:$F115),IF(F59&lt;&gt;"",SUM('CBL Score Standard'!$D115:$G115),IF(G59&lt;&gt;"",SUM('CBL Score Standard'!$D115:$H115,0))))))</f>
        <v>1.4285714285714285E-2</v>
      </c>
      <c r="K59" s="1211" t="s">
        <v>133</v>
      </c>
      <c r="L59" s="1211" t="s">
        <v>91</v>
      </c>
      <c r="M59" s="1182" t="s">
        <v>75</v>
      </c>
      <c r="N59" s="1184" t="s">
        <v>134</v>
      </c>
      <c r="O59" s="1184" t="s">
        <v>135</v>
      </c>
      <c r="P59" s="145" t="s">
        <v>136</v>
      </c>
      <c r="Q59" s="145" t="s">
        <v>137</v>
      </c>
      <c r="R59" s="145" t="s">
        <v>138</v>
      </c>
      <c r="S59" s="1212" t="s">
        <v>139</v>
      </c>
      <c r="T59" s="1191" t="s">
        <v>344</v>
      </c>
      <c r="U59" s="1191" t="s">
        <v>342</v>
      </c>
      <c r="V59" s="1191" t="s">
        <v>343</v>
      </c>
      <c r="W59" s="131" t="s">
        <v>375</v>
      </c>
      <c r="X59" s="131" t="s">
        <v>376</v>
      </c>
      <c r="Y59" s="1211" t="s">
        <v>140</v>
      </c>
      <c r="Z59" s="1186" t="s">
        <v>667</v>
      </c>
      <c r="AA59" s="1172" t="s">
        <v>666</v>
      </c>
      <c r="AB59" s="1172"/>
      <c r="AC59" s="1172" t="s">
        <v>668</v>
      </c>
      <c r="AD59" s="1172"/>
      <c r="AE59" s="1172" t="s">
        <v>669</v>
      </c>
      <c r="AF59" s="1172"/>
      <c r="AG59" s="1172" t="s">
        <v>670</v>
      </c>
      <c r="AH59" s="1172"/>
      <c r="AI59" s="1172" t="s">
        <v>671</v>
      </c>
      <c r="AJ59" s="1172"/>
    </row>
    <row r="60" spans="1:37" ht="41.4" x14ac:dyDescent="0.25">
      <c r="A60" s="110" t="s">
        <v>56</v>
      </c>
      <c r="B60" s="99" t="s">
        <v>237</v>
      </c>
      <c r="C60" s="100"/>
      <c r="D60" s="100"/>
      <c r="E60" s="130" t="s">
        <v>77</v>
      </c>
      <c r="F60" s="24"/>
      <c r="G60" s="24"/>
      <c r="H60" s="109">
        <f>IF(C60&lt;&gt;"",'CBL Score Standard'!$D116,IF(D60&lt;&gt;"",SUM('CBL Score Standard'!$D116:$E116),IF(E60&lt;&gt;"",SUM('CBL Score Standard'!$D116:$F116),IF(F60&lt;&gt;"",SUM('CBL Score Standard'!$D116:$G116),IF(G60&lt;&gt;"",SUM('CBL Score Standard'!$D116:$H116,0))))))</f>
        <v>0</v>
      </c>
      <c r="K60" s="1197"/>
      <c r="L60" s="1197"/>
      <c r="M60" s="1183"/>
      <c r="N60" s="1185"/>
      <c r="O60" s="1185"/>
      <c r="P60" s="148" t="s">
        <v>141</v>
      </c>
      <c r="Q60" s="144"/>
      <c r="R60" s="144"/>
      <c r="S60" s="1210"/>
      <c r="T60" s="1191"/>
      <c r="U60" s="1191"/>
      <c r="V60" s="1191"/>
      <c r="W60" s="131"/>
      <c r="X60" s="131"/>
      <c r="Y60" s="1197"/>
      <c r="Z60" s="1187"/>
      <c r="AA60" s="255" t="s">
        <v>672</v>
      </c>
      <c r="AB60" s="255" t="s">
        <v>673</v>
      </c>
      <c r="AC60" s="255" t="s">
        <v>672</v>
      </c>
      <c r="AD60" s="255" t="s">
        <v>673</v>
      </c>
      <c r="AE60" s="255" t="s">
        <v>672</v>
      </c>
      <c r="AF60" s="255" t="s">
        <v>673</v>
      </c>
      <c r="AG60" s="255" t="s">
        <v>672</v>
      </c>
      <c r="AH60" s="255" t="s">
        <v>673</v>
      </c>
      <c r="AI60" s="255" t="s">
        <v>672</v>
      </c>
      <c r="AJ60" s="255" t="s">
        <v>673</v>
      </c>
    </row>
    <row r="61" spans="1:37" ht="13.8" x14ac:dyDescent="0.25">
      <c r="A61" s="110" t="s">
        <v>59</v>
      </c>
      <c r="B61" s="99" t="s">
        <v>240</v>
      </c>
      <c r="C61" s="100"/>
      <c r="D61" s="100"/>
      <c r="E61" s="100" t="s">
        <v>77</v>
      </c>
      <c r="F61" s="24"/>
      <c r="G61" s="24"/>
      <c r="H61" s="109">
        <f>IF(C61&lt;&gt;"",'CBL Score Standard'!$D117,IF(D61&lt;&gt;"",SUM('CBL Score Standard'!$D117:$E117),IF(E61&lt;&gt;"",SUM('CBL Score Standard'!$D117:$F117),IF(F61&lt;&gt;"",SUM('CBL Score Standard'!$D117:$G117),IF(G61&lt;&gt;"",SUM('CBL Score Standard'!$D117:$H117,0))))))</f>
        <v>0</v>
      </c>
      <c r="K61" s="1206" t="s">
        <v>142</v>
      </c>
      <c r="L61" s="1206" t="s">
        <v>143</v>
      </c>
      <c r="M61" s="104" t="s">
        <v>8</v>
      </c>
      <c r="N61" s="57" t="s">
        <v>2</v>
      </c>
      <c r="O61" s="38" t="s">
        <v>234</v>
      </c>
      <c r="P61" s="58"/>
      <c r="Q61" s="56"/>
      <c r="R61" s="59"/>
      <c r="S61" s="76"/>
      <c r="T61" s="83"/>
      <c r="U61" s="83"/>
      <c r="V61" s="83" t="str">
        <f t="shared" ref="V61:V69" si="4">IF(AND(W61="Y",X61="Y"),"Passed",IF(T61="M","Passed", ""))</f>
        <v/>
      </c>
      <c r="W61" s="83"/>
      <c r="X61" s="83"/>
      <c r="Y61" s="55"/>
      <c r="Z61" s="259">
        <f t="shared" ref="Z61:Z68" si="5">DATEDIF(AA61,AB61,"m")/12+DATEDIF(AC61,AD61,"m")/12+DATEDIF(AE61,AF61,"m")/12+DATEDIF(AG61,AH61,"m")/12+DATEDIF(AI61,AJ61,"m")/12</f>
        <v>0</v>
      </c>
      <c r="AA61" s="260"/>
      <c r="AB61" s="260"/>
      <c r="AC61" s="260"/>
      <c r="AD61" s="260"/>
      <c r="AE61" s="258"/>
      <c r="AF61" s="258"/>
      <c r="AG61" s="258"/>
      <c r="AH61" s="258"/>
      <c r="AI61" s="258"/>
      <c r="AJ61" s="258"/>
    </row>
    <row r="62" spans="1:37" ht="27.6" x14ac:dyDescent="0.25">
      <c r="A62" s="110" t="s">
        <v>56</v>
      </c>
      <c r="B62" s="99" t="s">
        <v>67</v>
      </c>
      <c r="C62" s="100"/>
      <c r="D62" s="100"/>
      <c r="E62" s="24" t="s">
        <v>77</v>
      </c>
      <c r="F62" s="24"/>
      <c r="G62" s="24"/>
      <c r="H62" s="109">
        <f>IF(C62&lt;&gt;"",'CBL Score Standard'!$D118,IF(D62&lt;&gt;"",SUM('CBL Score Standard'!$D118:$E118),IF(E62&lt;&gt;"",SUM('CBL Score Standard'!$D118:$F118),IF(F62&lt;&gt;"",SUM('CBL Score Standard'!$D118:$G118),IF(G62&lt;&gt;"",SUM('CBL Score Standard'!$D118:$H118,0))))))</f>
        <v>2.8571428571428571E-2</v>
      </c>
      <c r="K62" s="1207"/>
      <c r="L62" s="1207"/>
      <c r="M62" s="104" t="s">
        <v>8</v>
      </c>
      <c r="N62" s="57" t="s">
        <v>63</v>
      </c>
      <c r="O62" s="38" t="s">
        <v>236</v>
      </c>
      <c r="P62" s="58"/>
      <c r="Q62" s="56"/>
      <c r="R62" s="59"/>
      <c r="S62" s="76"/>
      <c r="T62" s="83"/>
      <c r="U62" s="83"/>
      <c r="V62" s="83" t="str">
        <f t="shared" si="4"/>
        <v/>
      </c>
      <c r="W62" s="83"/>
      <c r="X62" s="83"/>
      <c r="Y62" s="55"/>
      <c r="Z62" s="259">
        <f t="shared" si="5"/>
        <v>0</v>
      </c>
      <c r="AA62" s="260"/>
      <c r="AB62" s="260"/>
      <c r="AC62" s="260"/>
      <c r="AD62" s="260"/>
      <c r="AE62" s="258"/>
      <c r="AF62" s="258"/>
      <c r="AG62" s="258"/>
      <c r="AH62" s="258"/>
      <c r="AI62" s="258"/>
      <c r="AJ62" s="258"/>
    </row>
    <row r="63" spans="1:37" ht="14.4" thickBot="1" x14ac:dyDescent="0.3">
      <c r="A63" s="111" t="s">
        <v>55</v>
      </c>
      <c r="B63" s="99" t="s">
        <v>1</v>
      </c>
      <c r="C63" s="100"/>
      <c r="D63" s="100"/>
      <c r="E63" s="24" t="s">
        <v>77</v>
      </c>
      <c r="F63" s="24"/>
      <c r="G63" s="24"/>
      <c r="H63" s="109">
        <f>IF(C63&lt;&gt;"",'CBL Score Standard'!$D119,IF(D63&lt;&gt;"",SUM('CBL Score Standard'!$D119:$E119),IF(E63&lt;&gt;"",SUM('CBL Score Standard'!$D119:$F119),IF(F63&lt;&gt;"",SUM('CBL Score Standard'!$D119:$G119),IF(G63&lt;&gt;"",SUM('CBL Score Standard'!$D119:$H119,0))))))</f>
        <v>2.8571428571428571E-2</v>
      </c>
      <c r="K63" s="1207"/>
      <c r="L63" s="1207"/>
      <c r="M63" s="104" t="s">
        <v>8</v>
      </c>
      <c r="N63" s="36" t="s">
        <v>56</v>
      </c>
      <c r="O63" s="38" t="s">
        <v>237</v>
      </c>
      <c r="P63" s="58"/>
      <c r="Q63" s="56"/>
      <c r="R63" s="59"/>
      <c r="S63" s="166" t="s">
        <v>282</v>
      </c>
      <c r="T63" s="157" t="s">
        <v>73</v>
      </c>
      <c r="U63" s="83"/>
      <c r="V63" s="83"/>
      <c r="W63" s="83"/>
      <c r="X63" s="83"/>
      <c r="Y63" s="55"/>
      <c r="Z63" s="259">
        <f t="shared" si="5"/>
        <v>0</v>
      </c>
      <c r="AA63" s="260"/>
      <c r="AB63" s="260"/>
      <c r="AC63" s="260"/>
      <c r="AD63" s="260"/>
      <c r="AE63" s="258"/>
      <c r="AF63" s="258"/>
      <c r="AG63" s="258"/>
      <c r="AH63" s="258"/>
      <c r="AI63" s="258"/>
      <c r="AJ63" s="258"/>
    </row>
    <row r="64" spans="1:37" ht="14.4" thickBot="1" x14ac:dyDescent="0.35">
      <c r="A64" s="1175" t="s">
        <v>79</v>
      </c>
      <c r="B64" s="1176"/>
      <c r="C64" s="1177"/>
      <c r="D64" s="1177"/>
      <c r="E64" s="1177"/>
      <c r="F64" s="1177"/>
      <c r="G64" s="1177"/>
      <c r="H64" s="9">
        <f>SUM(H8:H63)</f>
        <v>2.9714285714285715</v>
      </c>
      <c r="K64" s="1207"/>
      <c r="L64" s="1207"/>
      <c r="M64" s="104" t="s">
        <v>8</v>
      </c>
      <c r="N64" s="36" t="s">
        <v>55</v>
      </c>
      <c r="O64" s="38" t="s">
        <v>238</v>
      </c>
      <c r="P64" s="58"/>
      <c r="Q64" s="56"/>
      <c r="R64" s="59"/>
      <c r="S64" s="76" t="s">
        <v>282</v>
      </c>
      <c r="T64" s="83"/>
      <c r="U64" s="83"/>
      <c r="V64" s="83" t="str">
        <f t="shared" si="4"/>
        <v/>
      </c>
      <c r="W64" s="83"/>
      <c r="X64" s="83"/>
      <c r="Y64" s="55"/>
      <c r="Z64" s="259">
        <f t="shared" si="5"/>
        <v>0</v>
      </c>
      <c r="AA64" s="260"/>
      <c r="AB64" s="260"/>
      <c r="AC64" s="260"/>
      <c r="AD64" s="260"/>
      <c r="AE64" s="258"/>
      <c r="AF64" s="258"/>
      <c r="AG64" s="258"/>
      <c r="AH64" s="258"/>
      <c r="AI64" s="258"/>
      <c r="AJ64" s="258"/>
    </row>
    <row r="65" spans="1:36" ht="14.4" thickBot="1" x14ac:dyDescent="0.35">
      <c r="A65" s="112" t="s">
        <v>83</v>
      </c>
      <c r="B65" s="113"/>
      <c r="C65" s="134">
        <v>1</v>
      </c>
      <c r="D65" s="134">
        <v>1</v>
      </c>
      <c r="E65" s="134">
        <v>1</v>
      </c>
      <c r="F65" s="134">
        <v>0</v>
      </c>
      <c r="G65" s="134">
        <v>0</v>
      </c>
      <c r="H65" s="114">
        <v>1</v>
      </c>
      <c r="K65" s="1207"/>
      <c r="L65" s="1207"/>
      <c r="M65" s="104" t="s">
        <v>8</v>
      </c>
      <c r="N65" s="57" t="s">
        <v>53</v>
      </c>
      <c r="O65" s="38" t="s">
        <v>239</v>
      </c>
      <c r="P65" s="58"/>
      <c r="Q65" s="56"/>
      <c r="R65" s="59"/>
      <c r="S65" s="76" t="s">
        <v>282</v>
      </c>
      <c r="T65" s="83"/>
      <c r="U65" s="83"/>
      <c r="V65" s="83" t="str">
        <f t="shared" si="4"/>
        <v/>
      </c>
      <c r="W65" s="83"/>
      <c r="X65" s="83"/>
      <c r="Y65" s="55"/>
      <c r="Z65" s="259">
        <f t="shared" si="5"/>
        <v>0</v>
      </c>
      <c r="AA65" s="260"/>
      <c r="AB65" s="260"/>
      <c r="AC65" s="260"/>
      <c r="AD65" s="260"/>
      <c r="AE65" s="258"/>
      <c r="AF65" s="258"/>
      <c r="AG65" s="258"/>
      <c r="AH65" s="258"/>
      <c r="AI65" s="258"/>
      <c r="AJ65" s="258"/>
    </row>
    <row r="66" spans="1:36" ht="28.2" thickBot="1" x14ac:dyDescent="0.35">
      <c r="A66" s="1178" t="s">
        <v>81</v>
      </c>
      <c r="B66" s="1179"/>
      <c r="C66" s="1180"/>
      <c r="D66" s="1180"/>
      <c r="E66" s="1180"/>
      <c r="F66" s="1180"/>
      <c r="G66" s="1181"/>
      <c r="H66" s="115">
        <v>3</v>
      </c>
      <c r="K66" s="1207"/>
      <c r="L66" s="1207"/>
      <c r="M66" s="104" t="s">
        <v>8</v>
      </c>
      <c r="N66" s="57" t="s">
        <v>59</v>
      </c>
      <c r="O66" s="38" t="s">
        <v>240</v>
      </c>
      <c r="P66" s="58"/>
      <c r="Q66" s="56"/>
      <c r="R66" s="59"/>
      <c r="S66" s="76" t="s">
        <v>282</v>
      </c>
      <c r="T66" s="83"/>
      <c r="U66" s="1134">
        <v>44042.458333333336</v>
      </c>
      <c r="V66" s="83" t="s">
        <v>374</v>
      </c>
      <c r="W66" s="83"/>
      <c r="X66" s="83"/>
      <c r="Y66" s="55"/>
      <c r="Z66" s="259">
        <f t="shared" si="5"/>
        <v>0</v>
      </c>
      <c r="AA66" s="260"/>
      <c r="AB66" s="260"/>
      <c r="AC66" s="260"/>
      <c r="AD66" s="260"/>
      <c r="AE66" s="258"/>
      <c r="AF66" s="258"/>
      <c r="AG66" s="258"/>
      <c r="AH66" s="258"/>
      <c r="AI66" s="258"/>
      <c r="AJ66" s="258"/>
    </row>
    <row r="67" spans="1:36" ht="13.8" x14ac:dyDescent="0.25">
      <c r="C67" s="135"/>
      <c r="D67" s="135"/>
      <c r="E67" s="135"/>
      <c r="F67" s="135"/>
      <c r="G67" s="135"/>
      <c r="K67" s="1207"/>
      <c r="L67" s="1207"/>
      <c r="M67" s="104" t="s">
        <v>8</v>
      </c>
      <c r="N67" s="57" t="s">
        <v>55</v>
      </c>
      <c r="O67" s="38" t="s">
        <v>515</v>
      </c>
      <c r="P67" s="58"/>
      <c r="Q67" s="56"/>
      <c r="R67" s="59"/>
      <c r="S67" s="76" t="s">
        <v>282</v>
      </c>
      <c r="T67" s="83"/>
      <c r="U67" s="83"/>
      <c r="V67" s="83" t="str">
        <f t="shared" si="4"/>
        <v/>
      </c>
      <c r="W67" s="83"/>
      <c r="X67" s="83"/>
      <c r="Y67" s="55"/>
      <c r="Z67" s="259">
        <f t="shared" si="5"/>
        <v>0</v>
      </c>
      <c r="AA67" s="260"/>
      <c r="AB67" s="260"/>
      <c r="AC67" s="260"/>
      <c r="AD67" s="260"/>
      <c r="AE67" s="258"/>
      <c r="AF67" s="258"/>
      <c r="AG67" s="258"/>
      <c r="AH67" s="258"/>
      <c r="AI67" s="258"/>
      <c r="AJ67" s="258"/>
    </row>
    <row r="68" spans="1:36" ht="13.8" x14ac:dyDescent="0.3">
      <c r="C68" s="135"/>
      <c r="D68" s="135"/>
      <c r="E68" s="135"/>
      <c r="F68" s="135"/>
      <c r="G68" s="135"/>
      <c r="K68" s="1208"/>
      <c r="L68" s="1208"/>
      <c r="M68" s="104" t="s">
        <v>8</v>
      </c>
      <c r="N68" s="57" t="s">
        <v>149</v>
      </c>
      <c r="O68" s="38" t="s">
        <v>370</v>
      </c>
      <c r="P68" s="154" t="s">
        <v>145</v>
      </c>
      <c r="Q68" s="152" t="s">
        <v>217</v>
      </c>
      <c r="R68" s="79" t="s">
        <v>241</v>
      </c>
      <c r="S68" s="76" t="s">
        <v>282</v>
      </c>
      <c r="T68" s="83"/>
      <c r="U68" s="83"/>
      <c r="V68" s="83" t="str">
        <f t="shared" si="4"/>
        <v/>
      </c>
      <c r="W68" s="83"/>
      <c r="X68" s="83"/>
      <c r="Y68" s="46" t="s">
        <v>242</v>
      </c>
      <c r="Z68" s="259">
        <f t="shared" si="5"/>
        <v>0</v>
      </c>
      <c r="AA68" s="260"/>
      <c r="AB68" s="260"/>
      <c r="AC68" s="260"/>
      <c r="AD68" s="260"/>
      <c r="AE68" s="258"/>
      <c r="AF68" s="258"/>
      <c r="AG68" s="258"/>
      <c r="AH68" s="258"/>
      <c r="AI68" s="258"/>
      <c r="AJ68" s="258"/>
    </row>
    <row r="69" spans="1:36" ht="13.8" x14ac:dyDescent="0.25">
      <c r="C69" s="135"/>
      <c r="D69" s="135"/>
      <c r="E69" s="135"/>
      <c r="F69" s="135"/>
      <c r="G69" s="135"/>
      <c r="V69" s="83" t="str">
        <f t="shared" si="4"/>
        <v/>
      </c>
    </row>
    <row r="70" spans="1:36" ht="23.4" x14ac:dyDescent="0.45">
      <c r="C70" s="135"/>
      <c r="D70" s="135"/>
      <c r="E70" s="135"/>
      <c r="F70" s="135"/>
      <c r="G70" s="135"/>
      <c r="K70" s="1193" t="s">
        <v>243</v>
      </c>
      <c r="L70" s="1194"/>
      <c r="M70" s="1194"/>
      <c r="N70" s="1194"/>
      <c r="O70" s="1194"/>
      <c r="P70" s="1194"/>
      <c r="Q70" s="1194"/>
      <c r="R70" s="1194"/>
      <c r="S70" s="1194"/>
      <c r="T70" s="1194"/>
      <c r="U70" s="1194"/>
      <c r="V70" s="1194"/>
      <c r="W70" s="1194"/>
      <c r="X70" s="1194"/>
      <c r="Y70" s="1195"/>
      <c r="Z70" s="263"/>
      <c r="AA70" s="256"/>
      <c r="AB70" s="256"/>
      <c r="AC70" s="256"/>
      <c r="AD70" s="256"/>
      <c r="AE70" s="256"/>
      <c r="AF70" s="256"/>
      <c r="AG70" s="256"/>
      <c r="AH70" s="256"/>
      <c r="AI70" s="256"/>
      <c r="AJ70" s="256"/>
    </row>
    <row r="71" spans="1:36" ht="41.4" x14ac:dyDescent="0.25">
      <c r="C71" s="135"/>
      <c r="D71" s="135"/>
      <c r="E71" s="135"/>
      <c r="F71" s="135"/>
      <c r="G71" s="135"/>
      <c r="K71" s="1211" t="s">
        <v>133</v>
      </c>
      <c r="L71" s="1211" t="s">
        <v>91</v>
      </c>
      <c r="M71" s="1182" t="s">
        <v>75</v>
      </c>
      <c r="N71" s="1184" t="s">
        <v>134</v>
      </c>
      <c r="O71" s="1184" t="s">
        <v>135</v>
      </c>
      <c r="P71" s="145" t="s">
        <v>136</v>
      </c>
      <c r="Q71" s="145" t="s">
        <v>137</v>
      </c>
      <c r="R71" s="145" t="s">
        <v>138</v>
      </c>
      <c r="S71" s="1212" t="s">
        <v>139</v>
      </c>
      <c r="T71" s="1191" t="s">
        <v>344</v>
      </c>
      <c r="U71" s="1191" t="s">
        <v>342</v>
      </c>
      <c r="V71" s="1191" t="s">
        <v>343</v>
      </c>
      <c r="W71" s="131" t="s">
        <v>375</v>
      </c>
      <c r="X71" s="131" t="s">
        <v>379</v>
      </c>
      <c r="Y71" s="1211" t="s">
        <v>140</v>
      </c>
      <c r="Z71" s="1186" t="s">
        <v>667</v>
      </c>
      <c r="AA71" s="1172" t="s">
        <v>666</v>
      </c>
      <c r="AB71" s="1172"/>
      <c r="AC71" s="1172" t="s">
        <v>668</v>
      </c>
      <c r="AD71" s="1172"/>
      <c r="AE71" s="1172" t="s">
        <v>669</v>
      </c>
      <c r="AF71" s="1172"/>
      <c r="AG71" s="1172" t="s">
        <v>670</v>
      </c>
      <c r="AH71" s="1172"/>
      <c r="AI71" s="1172" t="s">
        <v>671</v>
      </c>
      <c r="AJ71" s="1172"/>
    </row>
    <row r="72" spans="1:36" ht="41.4" x14ac:dyDescent="0.25">
      <c r="C72" s="135"/>
      <c r="D72" s="135"/>
      <c r="E72" s="135"/>
      <c r="F72" s="135"/>
      <c r="G72" s="135"/>
      <c r="K72" s="1197"/>
      <c r="L72" s="1197"/>
      <c r="M72" s="1183"/>
      <c r="N72" s="1185"/>
      <c r="O72" s="1185"/>
      <c r="P72" s="148" t="s">
        <v>141</v>
      </c>
      <c r="Q72" s="144"/>
      <c r="R72" s="144"/>
      <c r="S72" s="1210"/>
      <c r="T72" s="1191"/>
      <c r="U72" s="1191"/>
      <c r="V72" s="1191"/>
      <c r="W72" s="131"/>
      <c r="X72" s="131"/>
      <c r="Y72" s="1197"/>
      <c r="Z72" s="1187"/>
      <c r="AA72" s="255" t="s">
        <v>672</v>
      </c>
      <c r="AB72" s="255" t="s">
        <v>673</v>
      </c>
      <c r="AC72" s="255" t="s">
        <v>672</v>
      </c>
      <c r="AD72" s="255" t="s">
        <v>673</v>
      </c>
      <c r="AE72" s="255" t="s">
        <v>672</v>
      </c>
      <c r="AF72" s="255" t="s">
        <v>673</v>
      </c>
      <c r="AG72" s="255" t="s">
        <v>672</v>
      </c>
      <c r="AH72" s="255" t="s">
        <v>673</v>
      </c>
      <c r="AI72" s="255" t="s">
        <v>672</v>
      </c>
      <c r="AJ72" s="255" t="s">
        <v>673</v>
      </c>
    </row>
    <row r="73" spans="1:36" ht="13.8" x14ac:dyDescent="0.25">
      <c r="C73" s="135"/>
      <c r="D73" s="135"/>
      <c r="E73" s="135"/>
      <c r="F73" s="135"/>
      <c r="G73" s="135"/>
      <c r="K73" s="272" t="s">
        <v>142</v>
      </c>
      <c r="L73" s="272" t="s">
        <v>143</v>
      </c>
      <c r="M73" s="104" t="s">
        <v>9</v>
      </c>
      <c r="N73" s="57" t="s">
        <v>235</v>
      </c>
      <c r="O73" s="38" t="s">
        <v>244</v>
      </c>
      <c r="P73" s="60"/>
      <c r="Q73" s="61"/>
      <c r="R73" s="62"/>
      <c r="S73" s="76"/>
      <c r="T73" s="83"/>
      <c r="U73" s="83"/>
      <c r="V73" s="83" t="str">
        <f>IF(AND(W73="Y",X73="Y"),"Passed",IF(T73="M","Passed", ""))</f>
        <v/>
      </c>
      <c r="W73" s="83"/>
      <c r="X73" s="83"/>
      <c r="Y73" s="63"/>
      <c r="Z73" s="259">
        <f t="shared" ref="Z73:Z76" si="6">DATEDIF(AA73,AB73,"m")/12+DATEDIF(AC73,AD73,"m")/12+DATEDIF(AE73,AF73,"m")/12+DATEDIF(AG73,AH73,"m")/12+DATEDIF(AI73,AJ73,"m")/12</f>
        <v>0</v>
      </c>
      <c r="AA73" s="260"/>
      <c r="AB73" s="260"/>
      <c r="AC73" s="260"/>
      <c r="AD73" s="260"/>
      <c r="AE73" s="258"/>
      <c r="AF73" s="258"/>
      <c r="AG73" s="258"/>
      <c r="AH73" s="258"/>
      <c r="AI73" s="258"/>
      <c r="AJ73" s="258"/>
    </row>
    <row r="74" spans="1:36" ht="13.8" x14ac:dyDescent="0.25">
      <c r="C74" s="135"/>
      <c r="D74" s="135"/>
      <c r="E74" s="135"/>
      <c r="F74" s="135"/>
      <c r="G74" s="135"/>
      <c r="K74" s="273"/>
      <c r="L74" s="273"/>
      <c r="M74" s="104" t="s">
        <v>9</v>
      </c>
      <c r="N74" s="57" t="s">
        <v>229</v>
      </c>
      <c r="O74" s="38" t="s">
        <v>245</v>
      </c>
      <c r="P74" s="60"/>
      <c r="Q74" s="61"/>
      <c r="R74" s="62"/>
      <c r="S74" s="76"/>
      <c r="T74" s="83"/>
      <c r="U74" s="83"/>
      <c r="V74" s="83" t="str">
        <f>IF(AND(W74="Y",X74="Y"),"Passed",IF(T74="M","Passed", ""))</f>
        <v/>
      </c>
      <c r="W74" s="83"/>
      <c r="X74" s="83"/>
      <c r="Y74" s="63"/>
      <c r="Z74" s="259">
        <f t="shared" si="6"/>
        <v>0</v>
      </c>
      <c r="AA74" s="260"/>
      <c r="AB74" s="260"/>
      <c r="AC74" s="260"/>
      <c r="AD74" s="260"/>
      <c r="AE74" s="258"/>
      <c r="AF74" s="258"/>
      <c r="AG74" s="258"/>
      <c r="AH74" s="258"/>
      <c r="AI74" s="258"/>
      <c r="AJ74" s="258"/>
    </row>
    <row r="75" spans="1:36" ht="41.4" x14ac:dyDescent="0.25">
      <c r="C75" s="135"/>
      <c r="D75" s="135"/>
      <c r="E75" s="135"/>
      <c r="F75" s="135"/>
      <c r="G75" s="135"/>
      <c r="K75" s="273"/>
      <c r="L75" s="273"/>
      <c r="M75" s="104" t="s">
        <v>9</v>
      </c>
      <c r="N75" s="57" t="s">
        <v>3</v>
      </c>
      <c r="O75" s="38" t="s">
        <v>516</v>
      </c>
      <c r="P75" s="60"/>
      <c r="Q75" s="61"/>
      <c r="R75" s="62"/>
      <c r="S75" s="76"/>
      <c r="T75" s="83"/>
      <c r="U75" s="83"/>
      <c r="V75" s="83" t="str">
        <f>IF(AND(W75="Y",X75="Y"),"Passed",IF(T75="M","Passed", ""))</f>
        <v/>
      </c>
      <c r="W75" s="83"/>
      <c r="X75" s="83"/>
      <c r="Y75" s="63"/>
      <c r="Z75" s="259">
        <f t="shared" si="6"/>
        <v>0</v>
      </c>
      <c r="AA75" s="260"/>
      <c r="AB75" s="260"/>
      <c r="AC75" s="260"/>
      <c r="AD75" s="260"/>
      <c r="AE75" s="258"/>
      <c r="AF75" s="258"/>
      <c r="AG75" s="258"/>
      <c r="AH75" s="258"/>
      <c r="AI75" s="258"/>
      <c r="AJ75" s="258"/>
    </row>
    <row r="76" spans="1:36" ht="41.4" x14ac:dyDescent="0.25">
      <c r="C76" s="135"/>
      <c r="D76" s="135"/>
      <c r="E76" s="135"/>
      <c r="F76" s="135"/>
      <c r="G76" s="135"/>
      <c r="K76" s="274"/>
      <c r="L76" s="274"/>
      <c r="M76" s="104" t="s">
        <v>9</v>
      </c>
      <c r="N76" s="57" t="s">
        <v>3</v>
      </c>
      <c r="O76" s="38" t="s">
        <v>246</v>
      </c>
      <c r="P76" s="60"/>
      <c r="Q76" s="61"/>
      <c r="R76" s="62"/>
      <c r="S76" s="76"/>
      <c r="T76" s="83"/>
      <c r="U76" s="83"/>
      <c r="V76" s="83" t="str">
        <f>IF(AND(W76="Y",X76="Y"),"Passed",IF(T76="M","Passed", ""))</f>
        <v/>
      </c>
      <c r="W76" s="83"/>
      <c r="X76" s="83"/>
      <c r="Y76" s="63"/>
      <c r="Z76" s="259">
        <f t="shared" si="6"/>
        <v>0</v>
      </c>
      <c r="AA76" s="260"/>
      <c r="AB76" s="260"/>
      <c r="AC76" s="260"/>
      <c r="AD76" s="260"/>
      <c r="AE76" s="258"/>
      <c r="AF76" s="258"/>
      <c r="AG76" s="258"/>
      <c r="AH76" s="258"/>
      <c r="AI76" s="258"/>
      <c r="AJ76" s="258"/>
    </row>
    <row r="77" spans="1:36" x14ac:dyDescent="0.25">
      <c r="C77" s="135"/>
      <c r="D77" s="135"/>
      <c r="E77" s="135"/>
      <c r="F77" s="135"/>
      <c r="G77" s="135"/>
    </row>
    <row r="78" spans="1:36" x14ac:dyDescent="0.25">
      <c r="C78" s="135"/>
      <c r="D78" s="135"/>
      <c r="E78" s="135"/>
      <c r="F78" s="135"/>
      <c r="G78" s="135"/>
    </row>
    <row r="79" spans="1:36" x14ac:dyDescent="0.25">
      <c r="C79" s="135"/>
      <c r="D79" s="135"/>
      <c r="E79" s="135"/>
      <c r="F79" s="135"/>
      <c r="G79" s="135"/>
    </row>
    <row r="80" spans="1:36" x14ac:dyDescent="0.25">
      <c r="C80" s="135"/>
      <c r="D80" s="135"/>
      <c r="E80" s="135"/>
      <c r="F80" s="135"/>
      <c r="G80" s="135"/>
    </row>
    <row r="81" spans="3:7" x14ac:dyDescent="0.25">
      <c r="C81" s="135"/>
      <c r="D81" s="135"/>
      <c r="E81" s="135"/>
      <c r="F81" s="135"/>
      <c r="G81" s="135"/>
    </row>
    <row r="82" spans="3:7" x14ac:dyDescent="0.25">
      <c r="C82" s="135"/>
      <c r="D82" s="135"/>
      <c r="E82" s="135"/>
      <c r="F82" s="135"/>
      <c r="G82" s="135"/>
    </row>
    <row r="83" spans="3:7" x14ac:dyDescent="0.25">
      <c r="C83" s="135"/>
      <c r="D83" s="135"/>
      <c r="E83" s="135"/>
      <c r="F83" s="135"/>
      <c r="G83" s="135"/>
    </row>
    <row r="84" spans="3:7" x14ac:dyDescent="0.25">
      <c r="C84" s="135"/>
      <c r="D84" s="135"/>
      <c r="E84" s="135"/>
      <c r="F84" s="135"/>
      <c r="G84" s="135"/>
    </row>
    <row r="85" spans="3:7" x14ac:dyDescent="0.25">
      <c r="C85" s="135"/>
      <c r="D85" s="135"/>
      <c r="E85" s="135"/>
      <c r="F85" s="135"/>
      <c r="G85" s="135"/>
    </row>
    <row r="86" spans="3:7" x14ac:dyDescent="0.25">
      <c r="C86" s="135"/>
      <c r="D86" s="135"/>
      <c r="E86" s="135"/>
      <c r="F86" s="135"/>
      <c r="G86" s="135"/>
    </row>
    <row r="87" spans="3:7" x14ac:dyDescent="0.25">
      <c r="C87" s="135"/>
      <c r="D87" s="135"/>
      <c r="E87" s="135"/>
      <c r="F87" s="135"/>
      <c r="G87" s="135"/>
    </row>
    <row r="88" spans="3:7" x14ac:dyDescent="0.25">
      <c r="C88" s="135"/>
      <c r="D88" s="135"/>
      <c r="E88" s="135"/>
      <c r="F88" s="135"/>
      <c r="G88" s="135"/>
    </row>
    <row r="89" spans="3:7" x14ac:dyDescent="0.25">
      <c r="C89" s="135"/>
      <c r="D89" s="135"/>
      <c r="E89" s="135"/>
      <c r="F89" s="135"/>
      <c r="G89" s="135"/>
    </row>
    <row r="90" spans="3:7" x14ac:dyDescent="0.25">
      <c r="C90" s="135"/>
      <c r="D90" s="135"/>
      <c r="E90" s="135"/>
      <c r="F90" s="135"/>
      <c r="G90" s="135"/>
    </row>
    <row r="91" spans="3:7" x14ac:dyDescent="0.25">
      <c r="C91" s="135"/>
      <c r="D91" s="135"/>
      <c r="E91" s="135"/>
      <c r="F91" s="135"/>
      <c r="G91" s="135"/>
    </row>
    <row r="92" spans="3:7" x14ac:dyDescent="0.25">
      <c r="C92" s="135"/>
      <c r="D92" s="135"/>
      <c r="E92" s="135"/>
      <c r="F92" s="135"/>
      <c r="G92" s="135"/>
    </row>
    <row r="93" spans="3:7" x14ac:dyDescent="0.25">
      <c r="C93" s="135"/>
      <c r="D93" s="135"/>
      <c r="E93" s="135"/>
      <c r="F93" s="135"/>
      <c r="G93" s="135"/>
    </row>
    <row r="94" spans="3:7" x14ac:dyDescent="0.25">
      <c r="C94" s="135"/>
      <c r="D94" s="135"/>
      <c r="E94" s="135"/>
      <c r="F94" s="135"/>
      <c r="G94" s="135"/>
    </row>
    <row r="95" spans="3:7" x14ac:dyDescent="0.25">
      <c r="C95" s="135"/>
      <c r="D95" s="135"/>
      <c r="E95" s="135"/>
      <c r="F95" s="135"/>
      <c r="G95" s="135"/>
    </row>
    <row r="96" spans="3:7" x14ac:dyDescent="0.25">
      <c r="C96" s="135"/>
      <c r="D96" s="135"/>
      <c r="E96" s="135"/>
      <c r="F96" s="135"/>
      <c r="G96" s="135"/>
    </row>
    <row r="97" spans="3:7" x14ac:dyDescent="0.25">
      <c r="C97" s="135"/>
      <c r="D97" s="135"/>
      <c r="E97" s="135"/>
      <c r="F97" s="135"/>
      <c r="G97" s="135"/>
    </row>
    <row r="98" spans="3:7" x14ac:dyDescent="0.25">
      <c r="C98" s="135"/>
      <c r="D98" s="135"/>
      <c r="E98" s="135"/>
      <c r="F98" s="135"/>
      <c r="G98" s="135"/>
    </row>
    <row r="99" spans="3:7" x14ac:dyDescent="0.25">
      <c r="C99" s="135"/>
      <c r="D99" s="135"/>
      <c r="E99" s="135"/>
      <c r="F99" s="135"/>
      <c r="G99" s="135"/>
    </row>
    <row r="100" spans="3:7" x14ac:dyDescent="0.25">
      <c r="C100" s="135"/>
      <c r="D100" s="135"/>
      <c r="E100" s="135"/>
      <c r="F100" s="135"/>
      <c r="G100" s="135"/>
    </row>
    <row r="101" spans="3:7" x14ac:dyDescent="0.25">
      <c r="C101" s="135"/>
      <c r="D101" s="135"/>
      <c r="E101" s="135"/>
      <c r="F101" s="135"/>
      <c r="G101" s="135"/>
    </row>
    <row r="102" spans="3:7" x14ac:dyDescent="0.25">
      <c r="C102" s="135"/>
      <c r="D102" s="135"/>
      <c r="E102" s="135"/>
      <c r="F102" s="135"/>
      <c r="G102" s="135"/>
    </row>
    <row r="103" spans="3:7" x14ac:dyDescent="0.25">
      <c r="C103" s="135"/>
      <c r="D103" s="135"/>
      <c r="E103" s="135"/>
      <c r="F103" s="135"/>
      <c r="G103" s="135"/>
    </row>
    <row r="104" spans="3:7" x14ac:dyDescent="0.25">
      <c r="C104" s="135"/>
      <c r="D104" s="135"/>
      <c r="E104" s="135"/>
      <c r="F104" s="135"/>
      <c r="G104" s="135"/>
    </row>
    <row r="105" spans="3:7" x14ac:dyDescent="0.25">
      <c r="C105" s="135"/>
      <c r="D105" s="135"/>
      <c r="E105" s="135"/>
      <c r="F105" s="135"/>
      <c r="G105" s="135"/>
    </row>
    <row r="106" spans="3:7" x14ac:dyDescent="0.25">
      <c r="C106" s="135"/>
      <c r="D106" s="135"/>
      <c r="E106" s="135"/>
      <c r="F106" s="135"/>
      <c r="G106" s="135"/>
    </row>
    <row r="107" spans="3:7" x14ac:dyDescent="0.25">
      <c r="C107" s="135"/>
      <c r="D107" s="135"/>
      <c r="E107" s="135"/>
      <c r="F107" s="135"/>
      <c r="G107" s="135"/>
    </row>
    <row r="108" spans="3:7" x14ac:dyDescent="0.25">
      <c r="C108" s="135"/>
      <c r="D108" s="135"/>
      <c r="E108" s="135"/>
      <c r="F108" s="135"/>
      <c r="G108" s="135"/>
    </row>
    <row r="109" spans="3:7" x14ac:dyDescent="0.25">
      <c r="C109" s="135"/>
      <c r="D109" s="135"/>
      <c r="E109" s="135"/>
      <c r="F109" s="135"/>
      <c r="G109" s="135"/>
    </row>
    <row r="110" spans="3:7" x14ac:dyDescent="0.25">
      <c r="C110" s="135"/>
      <c r="D110" s="135"/>
      <c r="E110" s="135"/>
      <c r="F110" s="135"/>
      <c r="G110" s="135"/>
    </row>
    <row r="111" spans="3:7" x14ac:dyDescent="0.25">
      <c r="C111" s="135"/>
      <c r="D111" s="135"/>
      <c r="E111" s="135"/>
      <c r="F111" s="135"/>
      <c r="G111" s="135"/>
    </row>
    <row r="112" spans="3:7" x14ac:dyDescent="0.25">
      <c r="C112" s="135"/>
      <c r="D112" s="135"/>
      <c r="E112" s="135"/>
      <c r="F112" s="135"/>
      <c r="G112" s="135"/>
    </row>
    <row r="113" spans="3:7" x14ac:dyDescent="0.25">
      <c r="C113" s="135"/>
      <c r="D113" s="135"/>
      <c r="E113" s="135"/>
      <c r="F113" s="135"/>
      <c r="G113" s="135"/>
    </row>
    <row r="114" spans="3:7" x14ac:dyDescent="0.25">
      <c r="C114" s="135"/>
      <c r="D114" s="135"/>
      <c r="E114" s="135"/>
      <c r="F114" s="135"/>
      <c r="G114" s="135"/>
    </row>
    <row r="115" spans="3:7" x14ac:dyDescent="0.25">
      <c r="C115" s="135"/>
      <c r="D115" s="135"/>
      <c r="E115" s="135"/>
      <c r="F115" s="135"/>
      <c r="G115" s="135"/>
    </row>
    <row r="116" spans="3:7" x14ac:dyDescent="0.25">
      <c r="C116" s="135"/>
      <c r="D116" s="135"/>
      <c r="E116" s="135"/>
      <c r="F116" s="135"/>
      <c r="G116" s="135"/>
    </row>
    <row r="117" spans="3:7" x14ac:dyDescent="0.25">
      <c r="C117" s="135"/>
      <c r="D117" s="135"/>
      <c r="E117" s="135"/>
      <c r="F117" s="135"/>
      <c r="G117" s="135"/>
    </row>
    <row r="118" spans="3:7" x14ac:dyDescent="0.25">
      <c r="C118" s="135"/>
      <c r="D118" s="135"/>
      <c r="E118" s="135"/>
      <c r="F118" s="135"/>
      <c r="G118" s="135"/>
    </row>
    <row r="119" spans="3:7" x14ac:dyDescent="0.25">
      <c r="C119" s="135"/>
      <c r="D119" s="135"/>
      <c r="E119" s="135"/>
      <c r="F119" s="135"/>
      <c r="G119" s="135"/>
    </row>
    <row r="120" spans="3:7" x14ac:dyDescent="0.25">
      <c r="C120" s="135"/>
      <c r="D120" s="135"/>
      <c r="E120" s="135"/>
      <c r="F120" s="135"/>
      <c r="G120" s="135"/>
    </row>
    <row r="121" spans="3:7" x14ac:dyDescent="0.25">
      <c r="C121" s="135"/>
      <c r="D121" s="135"/>
      <c r="E121" s="135"/>
      <c r="F121" s="135"/>
      <c r="G121" s="135"/>
    </row>
    <row r="122" spans="3:7" x14ac:dyDescent="0.25">
      <c r="C122" s="135"/>
      <c r="D122" s="135"/>
      <c r="E122" s="135"/>
      <c r="F122" s="135"/>
      <c r="G122" s="135"/>
    </row>
    <row r="123" spans="3:7" x14ac:dyDescent="0.25">
      <c r="C123" s="135"/>
      <c r="D123" s="135"/>
      <c r="E123" s="135"/>
      <c r="F123" s="135"/>
      <c r="G123" s="135"/>
    </row>
    <row r="124" spans="3:7" x14ac:dyDescent="0.25">
      <c r="C124" s="135"/>
      <c r="D124" s="135"/>
      <c r="E124" s="135"/>
      <c r="F124" s="135"/>
      <c r="G124" s="135"/>
    </row>
    <row r="125" spans="3:7" x14ac:dyDescent="0.25">
      <c r="C125" s="135"/>
      <c r="D125" s="135"/>
      <c r="E125" s="135"/>
      <c r="F125" s="135"/>
      <c r="G125" s="135"/>
    </row>
    <row r="126" spans="3:7" x14ac:dyDescent="0.25">
      <c r="C126" s="135"/>
      <c r="D126" s="135"/>
      <c r="E126" s="135"/>
      <c r="F126" s="135"/>
      <c r="G126" s="135"/>
    </row>
    <row r="127" spans="3:7" x14ac:dyDescent="0.25">
      <c r="C127" s="135"/>
      <c r="D127" s="135"/>
      <c r="E127" s="135"/>
      <c r="F127" s="135"/>
      <c r="G127" s="135"/>
    </row>
    <row r="128" spans="3:7" x14ac:dyDescent="0.25">
      <c r="C128" s="135"/>
      <c r="D128" s="135"/>
      <c r="E128" s="135"/>
      <c r="F128" s="135"/>
      <c r="G128" s="135"/>
    </row>
    <row r="129" spans="3:7" x14ac:dyDescent="0.25">
      <c r="C129" s="135"/>
      <c r="D129" s="135"/>
      <c r="E129" s="135"/>
      <c r="F129" s="135"/>
      <c r="G129" s="135"/>
    </row>
    <row r="130" spans="3:7" x14ac:dyDescent="0.25">
      <c r="C130" s="135"/>
      <c r="D130" s="135"/>
      <c r="E130" s="135"/>
      <c r="F130" s="135"/>
      <c r="G130" s="135"/>
    </row>
    <row r="131" spans="3:7" x14ac:dyDescent="0.25">
      <c r="C131" s="135"/>
      <c r="D131" s="135"/>
      <c r="E131" s="135"/>
      <c r="F131" s="135"/>
      <c r="G131" s="135"/>
    </row>
    <row r="132" spans="3:7" x14ac:dyDescent="0.25">
      <c r="C132" s="135"/>
      <c r="D132" s="135"/>
      <c r="E132" s="135"/>
      <c r="F132" s="135"/>
      <c r="G132" s="135"/>
    </row>
    <row r="133" spans="3:7" x14ac:dyDescent="0.25">
      <c r="C133" s="135"/>
      <c r="D133" s="135"/>
      <c r="E133" s="135"/>
      <c r="F133" s="135"/>
      <c r="G133" s="135"/>
    </row>
    <row r="134" spans="3:7" x14ac:dyDescent="0.25">
      <c r="C134" s="135"/>
      <c r="D134" s="135"/>
      <c r="E134" s="135"/>
      <c r="F134" s="135"/>
      <c r="G134" s="135"/>
    </row>
    <row r="135" spans="3:7" x14ac:dyDescent="0.25">
      <c r="C135" s="135"/>
      <c r="D135" s="135"/>
      <c r="E135" s="135"/>
      <c r="F135" s="135"/>
      <c r="G135" s="135"/>
    </row>
    <row r="136" spans="3:7" x14ac:dyDescent="0.25">
      <c r="C136" s="135"/>
      <c r="D136" s="135"/>
      <c r="E136" s="135"/>
      <c r="F136" s="135"/>
      <c r="G136" s="135"/>
    </row>
    <row r="137" spans="3:7" x14ac:dyDescent="0.25">
      <c r="C137" s="135"/>
      <c r="D137" s="135"/>
      <c r="E137" s="135"/>
      <c r="F137" s="135"/>
      <c r="G137" s="135"/>
    </row>
    <row r="138" spans="3:7" x14ac:dyDescent="0.25">
      <c r="C138" s="135"/>
      <c r="D138" s="135"/>
      <c r="E138" s="135"/>
      <c r="F138" s="135"/>
      <c r="G138" s="135"/>
    </row>
    <row r="139" spans="3:7" x14ac:dyDescent="0.25">
      <c r="C139" s="135"/>
      <c r="D139" s="135"/>
      <c r="E139" s="135"/>
      <c r="F139" s="135"/>
      <c r="G139" s="135"/>
    </row>
    <row r="140" spans="3:7" x14ac:dyDescent="0.25">
      <c r="C140" s="135"/>
      <c r="D140" s="135"/>
      <c r="E140" s="135"/>
      <c r="F140" s="135"/>
      <c r="G140" s="135"/>
    </row>
    <row r="141" spans="3:7" x14ac:dyDescent="0.25">
      <c r="C141" s="135"/>
      <c r="D141" s="135"/>
      <c r="E141" s="135"/>
      <c r="F141" s="135"/>
      <c r="G141" s="135"/>
    </row>
    <row r="142" spans="3:7" x14ac:dyDescent="0.25">
      <c r="C142" s="135"/>
      <c r="D142" s="135"/>
      <c r="E142" s="135"/>
      <c r="F142" s="135"/>
      <c r="G142" s="135"/>
    </row>
    <row r="143" spans="3:7" x14ac:dyDescent="0.25">
      <c r="C143" s="135"/>
      <c r="D143" s="135"/>
      <c r="E143" s="135"/>
      <c r="F143" s="135"/>
      <c r="G143" s="135"/>
    </row>
    <row r="144" spans="3:7" x14ac:dyDescent="0.25">
      <c r="C144" s="135"/>
      <c r="D144" s="135"/>
      <c r="E144" s="135"/>
      <c r="F144" s="135"/>
      <c r="G144" s="135"/>
    </row>
    <row r="145" spans="3:7" x14ac:dyDescent="0.25">
      <c r="C145" s="135"/>
      <c r="D145" s="135"/>
      <c r="E145" s="135"/>
      <c r="F145" s="135"/>
      <c r="G145" s="135"/>
    </row>
    <row r="146" spans="3:7" x14ac:dyDescent="0.25">
      <c r="C146" s="135"/>
      <c r="D146" s="135"/>
      <c r="E146" s="135"/>
      <c r="F146" s="135"/>
      <c r="G146" s="135"/>
    </row>
    <row r="147" spans="3:7" x14ac:dyDescent="0.25">
      <c r="C147" s="135"/>
      <c r="D147" s="135"/>
      <c r="E147" s="135"/>
      <c r="F147" s="135"/>
      <c r="G147" s="135"/>
    </row>
    <row r="148" spans="3:7" x14ac:dyDescent="0.25">
      <c r="C148" s="135"/>
      <c r="D148" s="135"/>
      <c r="E148" s="135"/>
      <c r="F148" s="135"/>
      <c r="G148" s="135"/>
    </row>
    <row r="149" spans="3:7" x14ac:dyDescent="0.25">
      <c r="C149" s="135"/>
      <c r="D149" s="135"/>
      <c r="E149" s="135"/>
      <c r="F149" s="135"/>
      <c r="G149" s="135"/>
    </row>
    <row r="150" spans="3:7" x14ac:dyDescent="0.25">
      <c r="C150" s="135"/>
      <c r="D150" s="135"/>
      <c r="E150" s="135"/>
      <c r="F150" s="135"/>
      <c r="G150" s="135"/>
    </row>
    <row r="151" spans="3:7" x14ac:dyDescent="0.25">
      <c r="C151" s="135"/>
      <c r="D151" s="135"/>
      <c r="E151" s="135"/>
      <c r="F151" s="135"/>
      <c r="G151" s="135"/>
    </row>
    <row r="152" spans="3:7" x14ac:dyDescent="0.25">
      <c r="C152" s="135"/>
      <c r="D152" s="135"/>
      <c r="E152" s="135"/>
      <c r="F152" s="135"/>
      <c r="G152" s="135"/>
    </row>
    <row r="153" spans="3:7" x14ac:dyDescent="0.25">
      <c r="C153" s="135"/>
      <c r="D153" s="135"/>
      <c r="E153" s="135"/>
      <c r="F153" s="135"/>
      <c r="G153" s="135"/>
    </row>
    <row r="154" spans="3:7" x14ac:dyDescent="0.25">
      <c r="C154" s="135"/>
      <c r="D154" s="135"/>
      <c r="E154" s="135"/>
      <c r="F154" s="135"/>
      <c r="G154" s="135"/>
    </row>
    <row r="155" spans="3:7" x14ac:dyDescent="0.25">
      <c r="C155" s="135"/>
      <c r="D155" s="135"/>
      <c r="E155" s="135"/>
      <c r="F155" s="135"/>
      <c r="G155" s="135"/>
    </row>
    <row r="156" spans="3:7" x14ac:dyDescent="0.25">
      <c r="C156" s="135"/>
      <c r="D156" s="135"/>
      <c r="E156" s="135"/>
      <c r="F156" s="135"/>
      <c r="G156" s="135"/>
    </row>
    <row r="157" spans="3:7" x14ac:dyDescent="0.25">
      <c r="C157" s="135"/>
      <c r="D157" s="135"/>
      <c r="E157" s="135"/>
      <c r="F157" s="135"/>
      <c r="G157" s="135"/>
    </row>
    <row r="158" spans="3:7" x14ac:dyDescent="0.25">
      <c r="C158" s="135"/>
      <c r="D158" s="135"/>
      <c r="E158" s="135"/>
      <c r="F158" s="135"/>
      <c r="G158" s="135"/>
    </row>
    <row r="159" spans="3:7" x14ac:dyDescent="0.25">
      <c r="C159" s="135"/>
      <c r="D159" s="135"/>
      <c r="E159" s="135"/>
      <c r="F159" s="135"/>
      <c r="G159" s="135"/>
    </row>
    <row r="160" spans="3:7" x14ac:dyDescent="0.25">
      <c r="C160" s="135"/>
      <c r="D160" s="135"/>
      <c r="E160" s="135"/>
      <c r="F160" s="135"/>
      <c r="G160" s="135"/>
    </row>
    <row r="161" spans="3:7" x14ac:dyDescent="0.25">
      <c r="C161" s="135"/>
      <c r="D161" s="135"/>
      <c r="E161" s="135"/>
      <c r="F161" s="135"/>
      <c r="G161" s="135"/>
    </row>
    <row r="162" spans="3:7" x14ac:dyDescent="0.25">
      <c r="C162" s="135"/>
      <c r="D162" s="135"/>
      <c r="E162" s="135"/>
      <c r="F162" s="135"/>
      <c r="G162" s="135"/>
    </row>
    <row r="163" spans="3:7" x14ac:dyDescent="0.25">
      <c r="C163" s="135"/>
      <c r="D163" s="135"/>
      <c r="E163" s="135"/>
      <c r="F163" s="135"/>
      <c r="G163" s="135"/>
    </row>
    <row r="164" spans="3:7" x14ac:dyDescent="0.25">
      <c r="C164" s="135"/>
      <c r="D164" s="135"/>
      <c r="E164" s="135"/>
      <c r="F164" s="135"/>
      <c r="G164" s="135"/>
    </row>
    <row r="165" spans="3:7" x14ac:dyDescent="0.25">
      <c r="C165" s="135"/>
      <c r="D165" s="135"/>
      <c r="E165" s="135"/>
      <c r="F165" s="135"/>
      <c r="G165" s="135"/>
    </row>
    <row r="166" spans="3:7" x14ac:dyDescent="0.25">
      <c r="C166" s="135"/>
      <c r="D166" s="135"/>
      <c r="E166" s="135"/>
      <c r="F166" s="135"/>
      <c r="G166" s="135"/>
    </row>
    <row r="167" spans="3:7" x14ac:dyDescent="0.25">
      <c r="C167" s="135"/>
      <c r="D167" s="135"/>
      <c r="E167" s="135"/>
      <c r="F167" s="135"/>
      <c r="G167" s="135"/>
    </row>
    <row r="168" spans="3:7" x14ac:dyDescent="0.25">
      <c r="C168" s="135"/>
      <c r="D168" s="135"/>
      <c r="E168" s="135"/>
      <c r="F168" s="135"/>
      <c r="G168" s="135"/>
    </row>
    <row r="169" spans="3:7" x14ac:dyDescent="0.25">
      <c r="C169" s="135"/>
      <c r="D169" s="135"/>
      <c r="E169" s="135"/>
      <c r="F169" s="135"/>
      <c r="G169" s="135"/>
    </row>
    <row r="170" spans="3:7" x14ac:dyDescent="0.25">
      <c r="C170" s="135"/>
      <c r="D170" s="135"/>
      <c r="E170" s="135"/>
      <c r="F170" s="135"/>
      <c r="G170" s="135"/>
    </row>
    <row r="171" spans="3:7" x14ac:dyDescent="0.25">
      <c r="C171" s="135"/>
      <c r="D171" s="135"/>
      <c r="E171" s="135"/>
      <c r="F171" s="135"/>
      <c r="G171" s="135"/>
    </row>
    <row r="172" spans="3:7" x14ac:dyDescent="0.25">
      <c r="C172" s="135"/>
      <c r="D172" s="135"/>
      <c r="E172" s="135"/>
      <c r="F172" s="135"/>
      <c r="G172" s="135"/>
    </row>
    <row r="173" spans="3:7" x14ac:dyDescent="0.25">
      <c r="C173" s="135"/>
      <c r="D173" s="135"/>
      <c r="E173" s="135"/>
      <c r="F173" s="135"/>
      <c r="G173" s="135"/>
    </row>
    <row r="174" spans="3:7" x14ac:dyDescent="0.25">
      <c r="C174" s="135"/>
      <c r="D174" s="135"/>
      <c r="E174" s="135"/>
      <c r="F174" s="135"/>
      <c r="G174" s="135"/>
    </row>
    <row r="175" spans="3:7" x14ac:dyDescent="0.25">
      <c r="C175" s="135"/>
      <c r="D175" s="135"/>
      <c r="E175" s="135"/>
      <c r="F175" s="135"/>
      <c r="G175" s="135"/>
    </row>
    <row r="176" spans="3:7" x14ac:dyDescent="0.25">
      <c r="C176" s="135"/>
      <c r="D176" s="135"/>
      <c r="E176" s="135"/>
      <c r="F176" s="135"/>
      <c r="G176" s="135"/>
    </row>
    <row r="177" spans="3:7" x14ac:dyDescent="0.25">
      <c r="C177" s="135"/>
      <c r="D177" s="135"/>
      <c r="E177" s="135"/>
      <c r="F177" s="135"/>
      <c r="G177" s="135"/>
    </row>
    <row r="178" spans="3:7" x14ac:dyDescent="0.25">
      <c r="C178" s="135"/>
      <c r="D178" s="135"/>
      <c r="E178" s="135"/>
      <c r="F178" s="135"/>
      <c r="G178" s="135"/>
    </row>
    <row r="179" spans="3:7" x14ac:dyDescent="0.25">
      <c r="C179" s="135"/>
      <c r="D179" s="135"/>
      <c r="E179" s="135"/>
      <c r="F179" s="135"/>
      <c r="G179" s="135"/>
    </row>
    <row r="180" spans="3:7" x14ac:dyDescent="0.25">
      <c r="C180" s="135"/>
      <c r="D180" s="135"/>
      <c r="E180" s="135"/>
      <c r="F180" s="135"/>
      <c r="G180" s="135"/>
    </row>
    <row r="181" spans="3:7" x14ac:dyDescent="0.25">
      <c r="C181" s="135"/>
      <c r="D181" s="135"/>
      <c r="E181" s="135"/>
      <c r="F181" s="135"/>
      <c r="G181" s="135"/>
    </row>
    <row r="182" spans="3:7" x14ac:dyDescent="0.25">
      <c r="C182" s="135"/>
      <c r="D182" s="135"/>
      <c r="E182" s="135"/>
      <c r="F182" s="135"/>
      <c r="G182" s="135"/>
    </row>
    <row r="183" spans="3:7" x14ac:dyDescent="0.25">
      <c r="C183" s="135"/>
      <c r="D183" s="135"/>
      <c r="E183" s="135"/>
      <c r="F183" s="135"/>
      <c r="G183" s="135"/>
    </row>
    <row r="184" spans="3:7" x14ac:dyDescent="0.25">
      <c r="C184" s="135"/>
      <c r="D184" s="135"/>
      <c r="E184" s="135"/>
      <c r="F184" s="135"/>
      <c r="G184" s="135"/>
    </row>
    <row r="185" spans="3:7" x14ac:dyDescent="0.25">
      <c r="C185" s="135"/>
      <c r="D185" s="135"/>
      <c r="E185" s="135"/>
      <c r="F185" s="135"/>
      <c r="G185" s="135"/>
    </row>
    <row r="186" spans="3:7" x14ac:dyDescent="0.25">
      <c r="C186" s="135"/>
      <c r="D186" s="135"/>
      <c r="E186" s="135"/>
      <c r="F186" s="135"/>
      <c r="G186" s="135"/>
    </row>
    <row r="187" spans="3:7" x14ac:dyDescent="0.25">
      <c r="C187" s="135"/>
      <c r="D187" s="135"/>
      <c r="E187" s="135"/>
      <c r="F187" s="135"/>
      <c r="G187" s="135"/>
    </row>
    <row r="188" spans="3:7" x14ac:dyDescent="0.25">
      <c r="C188" s="135"/>
      <c r="D188" s="135"/>
      <c r="E188" s="135"/>
      <c r="F188" s="135"/>
      <c r="G188" s="135"/>
    </row>
    <row r="189" spans="3:7" x14ac:dyDescent="0.25">
      <c r="C189" s="135"/>
      <c r="D189" s="135"/>
      <c r="E189" s="135"/>
      <c r="F189" s="135"/>
      <c r="G189" s="135"/>
    </row>
    <row r="190" spans="3:7" x14ac:dyDescent="0.25">
      <c r="C190" s="135"/>
      <c r="D190" s="135"/>
      <c r="E190" s="135"/>
      <c r="F190" s="135"/>
      <c r="G190" s="135"/>
    </row>
    <row r="191" spans="3:7" x14ac:dyDescent="0.25">
      <c r="C191" s="135"/>
      <c r="D191" s="135"/>
      <c r="E191" s="135"/>
      <c r="F191" s="135"/>
      <c r="G191" s="135"/>
    </row>
    <row r="192" spans="3:7" x14ac:dyDescent="0.25">
      <c r="C192" s="135"/>
      <c r="D192" s="135"/>
      <c r="E192" s="135"/>
      <c r="F192" s="135"/>
      <c r="G192" s="135"/>
    </row>
    <row r="193" spans="3:7" x14ac:dyDescent="0.25">
      <c r="C193" s="135"/>
      <c r="D193" s="135"/>
      <c r="E193" s="135"/>
      <c r="F193" s="135"/>
      <c r="G193" s="135"/>
    </row>
    <row r="194" spans="3:7" x14ac:dyDescent="0.25">
      <c r="C194" s="135"/>
      <c r="D194" s="135"/>
      <c r="E194" s="135"/>
      <c r="F194" s="135"/>
      <c r="G194" s="135"/>
    </row>
    <row r="195" spans="3:7" x14ac:dyDescent="0.25">
      <c r="C195" s="135"/>
      <c r="D195" s="135"/>
      <c r="E195" s="135"/>
      <c r="F195" s="135"/>
      <c r="G195" s="135"/>
    </row>
    <row r="196" spans="3:7" x14ac:dyDescent="0.25">
      <c r="C196" s="135"/>
      <c r="D196" s="135"/>
      <c r="E196" s="135"/>
      <c r="F196" s="135"/>
      <c r="G196" s="135"/>
    </row>
  </sheetData>
  <autoFilter ref="A7:AK66"/>
  <customSheetViews>
    <customSheetView guid="{3F51B73C-8999-4BDD-B7BB-CFA8C5D5F118}" scale="98" showGridLines="0" showAutoFilter="1" topLeftCell="R1">
      <selection activeCell="K20" sqref="K20:L37"/>
      <pageMargins left="0.7" right="0.7" top="0.75" bottom="0.75" header="0.3" footer="0.3"/>
      <pageSetup orientation="portrait" r:id="rId1"/>
      <autoFilter ref="A3:AA70"/>
    </customSheetView>
    <customSheetView guid="{61959E49-C4BC-41CB-B0BE-7EDA73DE356A}" scale="98" showGridLines="0" showAutoFilter="1" topLeftCell="G46">
      <selection activeCell="V58" sqref="V58"/>
      <pageMargins left="0.7" right="0.7" top="0.75" bottom="0.75" header="0.3" footer="0.3"/>
      <pageSetup orientation="portrait" r:id="rId2"/>
      <autoFilter ref="A3:AB70"/>
    </customSheetView>
    <customSheetView guid="{9F775BAE-2403-40FE-95E3-B0411D9A7170}" scale="98" showGridLines="0" showAutoFilter="1" topLeftCell="A64">
      <selection activeCell="C8" sqref="C8:G67"/>
      <pageMargins left="0.7" right="0.7" top="0.75" bottom="0.75" header="0.3" footer="0.3"/>
      <pageSetup orientation="portrait" r:id="rId3"/>
      <autoFilter ref="A3:AB70"/>
    </customSheetView>
    <customSheetView guid="{B9E7682A-072E-4CF9-AE10-B3ED27CB27F8}" scale="98" showGridLines="0" showAutoFilter="1" topLeftCell="A64">
      <selection activeCell="C8" sqref="C8:G67"/>
      <pageMargins left="0.7" right="0.7" top="0.75" bottom="0.75" header="0.3" footer="0.3"/>
      <pageSetup orientation="portrait" r:id="rId4"/>
      <autoFilter ref="A3:AB70"/>
    </customSheetView>
    <customSheetView guid="{040B64FF-F135-4C7F-9498-A8399C10673D}" scale="98" showGridLines="0" showAutoFilter="1" topLeftCell="R1">
      <selection activeCell="K20" sqref="K20:L37"/>
      <pageMargins left="0.7" right="0.7" top="0.75" bottom="0.75" header="0.3" footer="0.3"/>
      <pageSetup orientation="portrait" r:id="rId5"/>
      <autoFilter ref="A3:AA70"/>
    </customSheetView>
    <customSheetView guid="{6D9FC8F7-6352-4BF1-890A-27BF36FADC03}" scale="98" showGridLines="0" showAutoFilter="1" topLeftCell="R1">
      <selection activeCell="K20" sqref="K20:L37"/>
      <pageMargins left="0.7" right="0.7" top="0.75" bottom="0.75" header="0.3" footer="0.3"/>
      <pageSetup orientation="portrait" r:id="rId6"/>
      <autoFilter ref="A3:AA70"/>
    </customSheetView>
  </customSheetViews>
  <mergeCells count="91">
    <mergeCell ref="A64:G64"/>
    <mergeCell ref="A66:G66"/>
    <mergeCell ref="M18:M19"/>
    <mergeCell ref="M39:M40"/>
    <mergeCell ref="M59:M60"/>
    <mergeCell ref="K38:Y38"/>
    <mergeCell ref="K39:K40"/>
    <mergeCell ref="L39:L40"/>
    <mergeCell ref="N39:N40"/>
    <mergeCell ref="O39:O40"/>
    <mergeCell ref="Y59:Y60"/>
    <mergeCell ref="T59:T60"/>
    <mergeCell ref="U59:U60"/>
    <mergeCell ref="V59:V60"/>
    <mergeCell ref="K61:K68"/>
    <mergeCell ref="L61:L68"/>
    <mergeCell ref="K70:Y70"/>
    <mergeCell ref="K71:K72"/>
    <mergeCell ref="L71:L72"/>
    <mergeCell ref="N71:N72"/>
    <mergeCell ref="O71:O72"/>
    <mergeCell ref="S71:S72"/>
    <mergeCell ref="Y71:Y72"/>
    <mergeCell ref="T71:T72"/>
    <mergeCell ref="U71:U72"/>
    <mergeCell ref="V71:V72"/>
    <mergeCell ref="M71:M72"/>
    <mergeCell ref="K58:Y58"/>
    <mergeCell ref="K59:K60"/>
    <mergeCell ref="L59:L60"/>
    <mergeCell ref="N59:N60"/>
    <mergeCell ref="O59:O60"/>
    <mergeCell ref="S59:S60"/>
    <mergeCell ref="Y39:Y40"/>
    <mergeCell ref="T39:T40"/>
    <mergeCell ref="U39:U40"/>
    <mergeCell ref="V39:V40"/>
    <mergeCell ref="S39:S40"/>
    <mergeCell ref="Y5:Y6"/>
    <mergeCell ref="K17:Y17"/>
    <mergeCell ref="S18:S19"/>
    <mergeCell ref="Y18:Y19"/>
    <mergeCell ref="K18:K19"/>
    <mergeCell ref="L18:L19"/>
    <mergeCell ref="N18:N19"/>
    <mergeCell ref="O18:O19"/>
    <mergeCell ref="T18:T19"/>
    <mergeCell ref="U18:U19"/>
    <mergeCell ref="V18:V19"/>
    <mergeCell ref="AI59:AJ59"/>
    <mergeCell ref="Z39:Z40"/>
    <mergeCell ref="Z18:Z19"/>
    <mergeCell ref="Z3:Z4"/>
    <mergeCell ref="A1:H1"/>
    <mergeCell ref="K2:Y2"/>
    <mergeCell ref="K3:K4"/>
    <mergeCell ref="L3:L4"/>
    <mergeCell ref="N3:N4"/>
    <mergeCell ref="O3:O4"/>
    <mergeCell ref="S3:S4"/>
    <mergeCell ref="Y3:Y4"/>
    <mergeCell ref="T3:T4"/>
    <mergeCell ref="U3:U4"/>
    <mergeCell ref="V3:V4"/>
    <mergeCell ref="M3:M4"/>
    <mergeCell ref="Z59:Z60"/>
    <mergeCell ref="AA59:AB59"/>
    <mergeCell ref="AC59:AD59"/>
    <mergeCell ref="AE59:AF59"/>
    <mergeCell ref="AG59:AH59"/>
    <mergeCell ref="Z71:Z72"/>
    <mergeCell ref="AA71:AB71"/>
    <mergeCell ref="AC71:AD71"/>
    <mergeCell ref="AE71:AF71"/>
    <mergeCell ref="AG71:AH71"/>
    <mergeCell ref="AI71:AJ71"/>
    <mergeCell ref="AA3:AB3"/>
    <mergeCell ref="AC3:AD3"/>
    <mergeCell ref="AE3:AF3"/>
    <mergeCell ref="AG3:AH3"/>
    <mergeCell ref="AI3:AJ3"/>
    <mergeCell ref="AA18:AB18"/>
    <mergeCell ref="AC18:AD18"/>
    <mergeCell ref="AE18:AF18"/>
    <mergeCell ref="AG18:AH18"/>
    <mergeCell ref="AI18:AJ18"/>
    <mergeCell ref="AA39:AB39"/>
    <mergeCell ref="AC39:AD39"/>
    <mergeCell ref="AE39:AF39"/>
    <mergeCell ref="AG39:AH39"/>
    <mergeCell ref="AI39:AJ39"/>
  </mergeCells>
  <conditionalFormatting sqref="C7:H7">
    <cfRule type="containsText" dxfId="1080" priority="35" operator="containsText" text="N/A">
      <formula>NOT(ISERROR(SEARCH("N/A",C7)))</formula>
    </cfRule>
    <cfRule type="containsText" dxfId="1079" priority="36" operator="containsText" text="Blank">
      <formula>NOT(ISERROR(SEARCH("Blank",C7)))</formula>
    </cfRule>
    <cfRule type="containsText" dxfId="1078" priority="37" operator="containsText" text="M">
      <formula>NOT(ISERROR(SEARCH("M",C7)))</formula>
    </cfRule>
  </conditionalFormatting>
  <conditionalFormatting sqref="Z5 Z52:Z56 Z41:Z44 Z46:Z50 Z20:Z36">
    <cfRule type="cellIs" dxfId="1077" priority="18" operator="greaterThan">
      <formula>0</formula>
    </cfRule>
  </conditionalFormatting>
  <conditionalFormatting sqref="Z6:Z15">
    <cfRule type="cellIs" dxfId="1076" priority="17" operator="greaterThan">
      <formula>0</formula>
    </cfRule>
  </conditionalFormatting>
  <conditionalFormatting sqref="Z61:Z68">
    <cfRule type="cellIs" dxfId="1075" priority="14" operator="greaterThan">
      <formula>0</formula>
    </cfRule>
  </conditionalFormatting>
  <conditionalFormatting sqref="Z73:Z76">
    <cfRule type="cellIs" dxfId="1074" priority="13" operator="greaterThan">
      <formula>0</formula>
    </cfRule>
  </conditionalFormatting>
  <conditionalFormatting sqref="E13">
    <cfRule type="containsText" dxfId="1073" priority="3" operator="containsText" text="N/A">
      <formula>NOT(ISERROR(SEARCH("N/A",E13)))</formula>
    </cfRule>
    <cfRule type="containsText" dxfId="1072" priority="4" operator="containsText" text="O">
      <formula>NOT(ISERROR(SEARCH("O",E13)))</formula>
    </cfRule>
    <cfRule type="containsText" dxfId="1071" priority="5" operator="containsText" text="M">
      <formula>NOT(ISERROR(SEARCH("M",E13)))</formula>
    </cfRule>
  </conditionalFormatting>
  <conditionalFormatting sqref="C46:G46">
    <cfRule type="containsText" dxfId="1070" priority="12" operator="containsText" text="O">
      <formula>NOT(ISERROR(SEARCH("O",C46)))</formula>
    </cfRule>
  </conditionalFormatting>
  <conditionalFormatting sqref="C46:G46">
    <cfRule type="containsText" dxfId="1069" priority="9" operator="containsText" text="N/A">
      <formula>NOT(ISERROR(SEARCH("N/A",C46)))</formula>
    </cfRule>
    <cfRule type="containsText" dxfId="1068" priority="10" operator="containsText" text="Blank">
      <formula>NOT(ISERROR(SEARCH("Blank",C46)))</formula>
    </cfRule>
    <cfRule type="containsText" dxfId="1067" priority="11" operator="containsText" text="M">
      <formula>NOT(ISERROR(SEARCH("M",C46)))</formula>
    </cfRule>
  </conditionalFormatting>
  <conditionalFormatting sqref="E12">
    <cfRule type="containsText" dxfId="1066" priority="6" operator="containsText" text="N/A">
      <formula>NOT(ISERROR(SEARCH("N/A",E12)))</formula>
    </cfRule>
    <cfRule type="containsText" dxfId="1065" priority="7" operator="containsText" text="O">
      <formula>NOT(ISERROR(SEARCH("O",E12)))</formula>
    </cfRule>
    <cfRule type="containsText" dxfId="1064" priority="8" operator="containsText" text="M">
      <formula>NOT(ISERROR(SEARCH("M",E12)))</formula>
    </cfRule>
  </conditionalFormatting>
  <conditionalFormatting sqref="Z51">
    <cfRule type="cellIs" dxfId="1063" priority="2" operator="greaterThan">
      <formula>0</formula>
    </cfRule>
  </conditionalFormatting>
  <conditionalFormatting sqref="Z45">
    <cfRule type="cellIs" dxfId="1062" priority="1" operator="greaterThan">
      <formula>0</formula>
    </cfRule>
  </conditionalFormatting>
  <dataValidations count="3">
    <dataValidation type="list" allowBlank="1" showInputMessage="1" showErrorMessage="1" sqref="Y52:Y53 T1:T1048576">
      <formula1>"M, O, N/A"</formula1>
    </dataValidation>
    <dataValidation type="list" allowBlank="1" showInputMessage="1" showErrorMessage="1" sqref="V1:V1048576">
      <formula1>"Passed, Failed, N/A"</formula1>
    </dataValidation>
    <dataValidation type="list" allowBlank="1" showInputMessage="1" showErrorMessage="1" sqref="W1:W1048576">
      <formula1>"Y, N"</formula1>
    </dataValidation>
  </dataValidations>
  <hyperlinks>
    <hyperlink ref="Y5" r:id="rId7" display="http://collab.lge.com/main/x/gOGHLw"/>
    <hyperlink ref="Y8" r:id="rId8" display="http://collab.lge.com/main/x/AocBNg"/>
    <hyperlink ref="Y9" r:id="rId9"/>
    <hyperlink ref="Y20" r:id="rId10"/>
    <hyperlink ref="Y21" r:id="rId11"/>
    <hyperlink ref="Y23" r:id="rId12"/>
    <hyperlink ref="Y31" r:id="rId13"/>
    <hyperlink ref="Y32" r:id="rId14"/>
    <hyperlink ref="Y35" r:id="rId15"/>
    <hyperlink ref="Y42" r:id="rId16"/>
    <hyperlink ref="Y43" r:id="rId17" display="http://collab.lge.com/main/x/j9smN"/>
    <hyperlink ref="Y44" r:id="rId18"/>
    <hyperlink ref="Y46" r:id="rId19"/>
    <hyperlink ref="Y56" r:id="rId20"/>
    <hyperlink ref="Y12" r:id="rId21"/>
    <hyperlink ref="Y45" r:id="rId22"/>
  </hyperlinks>
  <pageMargins left="0.7" right="0.7" top="0.75" bottom="0.75" header="0.3" footer="0.3"/>
  <pageSetup orientation="portrait" r:id="rId23"/>
  <drawing r:id="rId24"/>
  <legacyDrawing r:id="rId25"/>
  <controls>
    <mc:AlternateContent xmlns:mc="http://schemas.openxmlformats.org/markup-compatibility/2006">
      <mc:Choice Requires="x14">
        <control shapeId="24585" r:id="rId26" name="CommandButton1">
          <controlPr defaultSize="0" autoLine="0" r:id="rId27">
            <anchor moveWithCells="1">
              <from>
                <xdr:col>8</xdr:col>
                <xdr:colOff>76200</xdr:colOff>
                <xdr:row>70</xdr:row>
                <xdr:rowOff>0</xdr:rowOff>
              </from>
              <to>
                <xdr:col>9</xdr:col>
                <xdr:colOff>365760</xdr:colOff>
                <xdr:row>70</xdr:row>
                <xdr:rowOff>358140</xdr:rowOff>
              </to>
            </anchor>
          </controlPr>
        </control>
      </mc:Choice>
      <mc:Fallback>
        <control shapeId="24585" r:id="rId26" name="CommandButton1"/>
      </mc:Fallback>
    </mc:AlternateContent>
    <mc:AlternateContent xmlns:mc="http://schemas.openxmlformats.org/markup-compatibility/2006">
      <mc:Choice Requires="x14">
        <control shapeId="24586" r:id="rId28" name="CommandButton2">
          <controlPr defaultSize="0" autoLine="0" r:id="rId29">
            <anchor moveWithCells="1">
              <from>
                <xdr:col>8</xdr:col>
                <xdr:colOff>144780</xdr:colOff>
                <xdr:row>65</xdr:row>
                <xdr:rowOff>152400</xdr:rowOff>
              </from>
              <to>
                <xdr:col>9</xdr:col>
                <xdr:colOff>464820</xdr:colOff>
                <xdr:row>67</xdr:row>
                <xdr:rowOff>68580</xdr:rowOff>
              </to>
            </anchor>
          </controlPr>
        </control>
      </mc:Choice>
      <mc:Fallback>
        <control shapeId="24586" r:id="rId28" name="CommandButton2"/>
      </mc:Fallback>
    </mc:AlternateContent>
  </controls>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9">
    <tabColor theme="5"/>
  </sheetPr>
  <dimension ref="A1:AN196"/>
  <sheetViews>
    <sheetView showGridLines="0" zoomScale="98" zoomScaleNormal="98" workbookViewId="0">
      <selection activeCell="C20" sqref="C20"/>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17.5546875" bestFit="1" customWidth="1"/>
    <col min="20" max="20" width="9.33203125" bestFit="1" customWidth="1"/>
    <col min="21" max="21" width="11" bestFit="1" customWidth="1"/>
    <col min="22" max="22" width="10.44140625" bestFit="1" customWidth="1"/>
    <col min="23" max="23" width="12.44140625" customWidth="1"/>
    <col min="24" max="24" width="15.109375" customWidth="1"/>
    <col min="25" max="25" width="36.5546875" bestFit="1" customWidth="1"/>
    <col min="41" max="16384" width="9.109375" style="3"/>
  </cols>
  <sheetData>
    <row r="1" spans="1:36" ht="23.4" x14ac:dyDescent="0.45">
      <c r="A1" s="1188" t="s">
        <v>82</v>
      </c>
      <c r="B1" s="1189"/>
      <c r="C1" s="1189"/>
      <c r="D1" s="1189"/>
      <c r="E1" s="1189"/>
      <c r="F1" s="1189"/>
      <c r="G1" s="1189"/>
      <c r="H1" s="1189"/>
      <c r="K1" s="1193" t="s">
        <v>132</v>
      </c>
      <c r="L1" s="1194"/>
      <c r="M1" s="1194"/>
      <c r="N1" s="1194"/>
      <c r="O1" s="1194"/>
      <c r="P1" s="1194"/>
      <c r="Q1" s="1194"/>
      <c r="R1" s="1194"/>
      <c r="S1" s="1194"/>
      <c r="T1" s="1194"/>
      <c r="U1" s="1194"/>
      <c r="V1" s="1194"/>
      <c r="W1" s="1194"/>
      <c r="X1" s="1194"/>
      <c r="Y1" s="1195"/>
      <c r="Z1" s="263"/>
      <c r="AA1" s="402"/>
      <c r="AB1" s="402"/>
      <c r="AC1" s="402"/>
      <c r="AD1" s="402"/>
      <c r="AE1" s="402"/>
      <c r="AF1" s="402"/>
      <c r="AG1" s="402"/>
      <c r="AH1" s="402"/>
      <c r="AI1" s="402"/>
      <c r="AJ1" s="402"/>
    </row>
    <row r="2" spans="1:36" ht="12.75" customHeight="1" x14ac:dyDescent="0.3">
      <c r="A2" s="98" t="s">
        <v>367</v>
      </c>
      <c r="B2" s="83" t="s">
        <v>283</v>
      </c>
      <c r="C2" s="3"/>
      <c r="D2" s="3"/>
      <c r="E2" s="3"/>
      <c r="F2" s="3"/>
      <c r="G2" s="3"/>
      <c r="H2" s="3"/>
      <c r="K2" s="1209" t="s">
        <v>133</v>
      </c>
      <c r="L2" s="1209" t="s">
        <v>91</v>
      </c>
      <c r="M2" s="1182" t="s">
        <v>75</v>
      </c>
      <c r="N2" s="1190" t="s">
        <v>134</v>
      </c>
      <c r="O2" s="1209" t="s">
        <v>135</v>
      </c>
      <c r="P2" s="415" t="s">
        <v>136</v>
      </c>
      <c r="Q2" s="415" t="s">
        <v>137</v>
      </c>
      <c r="R2" s="415" t="s">
        <v>138</v>
      </c>
      <c r="S2" s="1210" t="s">
        <v>139</v>
      </c>
      <c r="T2" s="1191" t="s">
        <v>344</v>
      </c>
      <c r="U2" s="1191" t="s">
        <v>342</v>
      </c>
      <c r="V2" s="1191" t="s">
        <v>343</v>
      </c>
      <c r="W2" s="404" t="s">
        <v>375</v>
      </c>
      <c r="X2" s="404"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43255</v>
      </c>
      <c r="C3" s="125"/>
      <c r="D3" s="3"/>
      <c r="E3" s="3"/>
      <c r="F3" s="3"/>
      <c r="G3" s="3"/>
      <c r="H3" s="3"/>
      <c r="K3" s="1197"/>
      <c r="L3" s="1197"/>
      <c r="M3" s="1183"/>
      <c r="N3" s="1185"/>
      <c r="O3" s="1197"/>
      <c r="P3" s="148" t="s">
        <v>141</v>
      </c>
      <c r="Q3" s="414"/>
      <c r="R3" s="414"/>
      <c r="S3" s="1210"/>
      <c r="T3" s="1191"/>
      <c r="U3" s="1191"/>
      <c r="V3" s="1191"/>
      <c r="W3" s="404"/>
      <c r="X3" s="404"/>
      <c r="Y3" s="1197"/>
      <c r="Z3" s="1187"/>
      <c r="AA3" s="400" t="s">
        <v>672</v>
      </c>
      <c r="AB3" s="400" t="s">
        <v>673</v>
      </c>
      <c r="AC3" s="400" t="s">
        <v>672</v>
      </c>
      <c r="AD3" s="400" t="s">
        <v>673</v>
      </c>
      <c r="AE3" s="400" t="s">
        <v>672</v>
      </c>
      <c r="AF3" s="400" t="s">
        <v>673</v>
      </c>
      <c r="AG3" s="400" t="s">
        <v>672</v>
      </c>
      <c r="AH3" s="400" t="s">
        <v>673</v>
      </c>
      <c r="AI3" s="400" t="s">
        <v>672</v>
      </c>
      <c r="AJ3" s="400" t="s">
        <v>673</v>
      </c>
    </row>
    <row r="4" spans="1:36" ht="12.75" customHeight="1" x14ac:dyDescent="0.3">
      <c r="A4" s="98" t="s">
        <v>368</v>
      </c>
      <c r="B4" s="124">
        <f ca="1">DATEDIF(B3,TODAY(),"D")/365</f>
        <v>2.4356164383561643</v>
      </c>
      <c r="C4" s="3"/>
      <c r="D4" s="3"/>
      <c r="E4" s="3"/>
      <c r="F4" s="3"/>
      <c r="G4" s="3"/>
      <c r="H4" s="3"/>
      <c r="K4" s="406" t="s">
        <v>142</v>
      </c>
      <c r="L4" s="406" t="s">
        <v>143</v>
      </c>
      <c r="M4" s="104" t="s">
        <v>5</v>
      </c>
      <c r="N4" s="93" t="s">
        <v>144</v>
      </c>
      <c r="O4" s="88" t="s">
        <v>372</v>
      </c>
      <c r="P4" s="149" t="s">
        <v>145</v>
      </c>
      <c r="Q4" s="149" t="s">
        <v>146</v>
      </c>
      <c r="R4" s="146" t="s">
        <v>147</v>
      </c>
      <c r="S4" s="76" t="s">
        <v>283</v>
      </c>
      <c r="T4" s="83"/>
      <c r="U4" s="83"/>
      <c r="V4" s="83" t="str">
        <f>IF(AND(W4="Y",X4="Y"),"Passed",IF(T4="M","Passed", ""))</f>
        <v>Passed</v>
      </c>
      <c r="W4" s="83" t="s">
        <v>377</v>
      </c>
      <c r="X4" s="83" t="s">
        <v>377</v>
      </c>
      <c r="Y4" s="1227" t="s">
        <v>148</v>
      </c>
      <c r="Z4" s="259">
        <f t="shared" ref="Z4:Z14" ca="1" si="0">DATEDIF(AA4,AB4,"m")/12+DATEDIF(AC4,AD4,"m")/12+DATEDIF(AE4,AF4,"m")/12+DATEDIF(AG4,AH4,"m")/12+DATEDIF(AI4,AJ4,"m")/12</f>
        <v>2.25</v>
      </c>
      <c r="AA4" s="260">
        <v>43294</v>
      </c>
      <c r="AB4" s="260">
        <f t="shared" ref="AB4:AB10" ca="1" si="1">TODAY()</f>
        <v>44144</v>
      </c>
      <c r="AC4" s="260"/>
      <c r="AD4" s="260"/>
      <c r="AE4" s="258"/>
      <c r="AF4" s="258"/>
      <c r="AG4" s="258"/>
      <c r="AH4" s="258"/>
      <c r="AI4" s="258"/>
      <c r="AJ4" s="258"/>
    </row>
    <row r="5" spans="1:36" ht="12.75" customHeight="1" x14ac:dyDescent="0.3">
      <c r="A5" s="98" t="s">
        <v>387</v>
      </c>
      <c r="B5" s="124">
        <v>5.75</v>
      </c>
      <c r="C5" s="126"/>
      <c r="D5" s="3"/>
      <c r="E5" s="3"/>
      <c r="F5" s="3"/>
      <c r="G5" s="3"/>
      <c r="H5" s="3"/>
      <c r="K5" s="407"/>
      <c r="L5" s="407"/>
      <c r="M5" s="104" t="s">
        <v>5</v>
      </c>
      <c r="N5" s="93" t="s">
        <v>144</v>
      </c>
      <c r="O5" s="88" t="s">
        <v>373</v>
      </c>
      <c r="P5" s="150"/>
      <c r="Q5" s="151" t="s">
        <v>150</v>
      </c>
      <c r="R5" s="147" t="s">
        <v>151</v>
      </c>
      <c r="S5" s="76" t="s">
        <v>283</v>
      </c>
      <c r="T5" s="83"/>
      <c r="U5" s="83"/>
      <c r="V5" s="83" t="s">
        <v>374</v>
      </c>
      <c r="W5" s="83"/>
      <c r="X5" s="83"/>
      <c r="Y5" s="1228"/>
      <c r="Z5" s="259">
        <f t="shared" ca="1" si="0"/>
        <v>2.25</v>
      </c>
      <c r="AA5" s="260">
        <v>43294</v>
      </c>
      <c r="AB5" s="260">
        <f t="shared" ca="1" si="1"/>
        <v>44144</v>
      </c>
      <c r="AC5" s="260"/>
      <c r="AD5" s="260"/>
      <c r="AE5" s="258"/>
      <c r="AF5" s="258"/>
      <c r="AG5" s="258"/>
      <c r="AH5" s="258"/>
      <c r="AI5" s="258"/>
      <c r="AJ5" s="258"/>
    </row>
    <row r="6" spans="1:36" ht="15" thickBot="1" x14ac:dyDescent="0.35">
      <c r="A6" s="98" t="s">
        <v>388</v>
      </c>
      <c r="B6" s="124">
        <f ca="1">B4+B5</f>
        <v>8.1856164383561634</v>
      </c>
      <c r="C6" s="126"/>
      <c r="K6" s="407"/>
      <c r="L6" s="407"/>
      <c r="M6" s="104" t="s">
        <v>5</v>
      </c>
      <c r="N6" s="38" t="s">
        <v>149</v>
      </c>
      <c r="O6" s="65" t="s">
        <v>149</v>
      </c>
      <c r="P6" s="150"/>
      <c r="Q6" s="152" t="s">
        <v>150</v>
      </c>
      <c r="R6" s="79" t="s">
        <v>151</v>
      </c>
      <c r="S6" s="76" t="s">
        <v>283</v>
      </c>
      <c r="T6" s="157" t="s">
        <v>72</v>
      </c>
      <c r="U6" s="83"/>
      <c r="V6" s="83" t="s">
        <v>374</v>
      </c>
      <c r="X6" s="83"/>
      <c r="Y6" s="41" t="s">
        <v>152</v>
      </c>
      <c r="Z6" s="259">
        <f t="shared" ca="1" si="0"/>
        <v>2.25</v>
      </c>
      <c r="AA6" s="260">
        <v>43294</v>
      </c>
      <c r="AB6" s="260">
        <f t="shared" ca="1" si="1"/>
        <v>44144</v>
      </c>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407"/>
      <c r="L7" s="407"/>
      <c r="M7" s="104" t="s">
        <v>5</v>
      </c>
      <c r="N7" s="127" t="s">
        <v>144</v>
      </c>
      <c r="O7" s="64" t="s">
        <v>452</v>
      </c>
      <c r="P7" s="150"/>
      <c r="Q7" s="149" t="s">
        <v>247</v>
      </c>
      <c r="R7" s="146" t="s">
        <v>154</v>
      </c>
      <c r="S7" s="76" t="s">
        <v>283</v>
      </c>
      <c r="T7" s="83"/>
      <c r="U7" s="83"/>
      <c r="V7" s="83" t="str">
        <f t="shared" ref="V7:V12" si="2">IF(AND(W7="Y",X7="Y"),"Passed",IF(T7="M","Passed", ""))</f>
        <v>Passed</v>
      </c>
      <c r="W7" s="83" t="s">
        <v>377</v>
      </c>
      <c r="X7" s="83" t="s">
        <v>377</v>
      </c>
      <c r="Y7" s="416" t="s">
        <v>248</v>
      </c>
      <c r="Z7" s="259">
        <f t="shared" ca="1" si="0"/>
        <v>2.3333333333333335</v>
      </c>
      <c r="AA7" s="260">
        <v>43261</v>
      </c>
      <c r="AB7" s="260">
        <f t="shared" ca="1" si="1"/>
        <v>44144</v>
      </c>
      <c r="AC7" s="260"/>
      <c r="AD7" s="260"/>
      <c r="AE7" s="258"/>
      <c r="AF7" s="258"/>
      <c r="AG7" s="258"/>
      <c r="AH7" s="258"/>
      <c r="AI7" s="258"/>
      <c r="AJ7" s="258"/>
    </row>
    <row r="8" spans="1:36" x14ac:dyDescent="0.3">
      <c r="A8" s="107" t="s">
        <v>56</v>
      </c>
      <c r="B8" s="108" t="s">
        <v>182</v>
      </c>
      <c r="C8" s="1003"/>
      <c r="D8" s="1002"/>
      <c r="E8" s="1002" t="s">
        <v>77</v>
      </c>
      <c r="F8" s="1002"/>
      <c r="G8" s="1002"/>
      <c r="H8" s="109">
        <f>IF(C8&lt;&gt;"",'[1]CBL Score Standard'!$D64,IF(D8&lt;&gt;"",SUM('[1]CBL Score Standard'!$D64:$E64),IF(E8&lt;&gt;"",SUM('[1]CBL Score Standard'!$D64:$F64),IF(F8&lt;&gt;"",SUM('[1]CBL Score Standard'!$D64:$G64),IF(G8&lt;&gt;"",SUM('[1]CBL Score Standard'!$D64:$H64,0))))))</f>
        <v>7.468064199148379E-2</v>
      </c>
      <c r="K8" s="407"/>
      <c r="L8" s="407"/>
      <c r="M8" s="104" t="s">
        <v>5</v>
      </c>
      <c r="N8" s="127" t="s">
        <v>144</v>
      </c>
      <c r="O8" s="43" t="s">
        <v>517</v>
      </c>
      <c r="P8" s="150"/>
      <c r="Q8" s="152" t="s">
        <v>153</v>
      </c>
      <c r="R8" s="79" t="s">
        <v>156</v>
      </c>
      <c r="S8" s="76" t="s">
        <v>283</v>
      </c>
      <c r="T8" s="83"/>
      <c r="U8" s="83"/>
      <c r="V8" s="83" t="str">
        <f t="shared" si="2"/>
        <v>Passed</v>
      </c>
      <c r="W8" s="83" t="s">
        <v>377</v>
      </c>
      <c r="X8" s="83" t="s">
        <v>377</v>
      </c>
      <c r="Y8" s="44" t="s">
        <v>157</v>
      </c>
      <c r="Z8" s="259">
        <f t="shared" ca="1" si="0"/>
        <v>2.25</v>
      </c>
      <c r="AA8" s="260">
        <v>43297</v>
      </c>
      <c r="AB8" s="260">
        <f t="shared" ca="1" si="1"/>
        <v>44144</v>
      </c>
      <c r="AC8" s="260"/>
      <c r="AD8" s="260"/>
      <c r="AE8" s="258"/>
      <c r="AF8" s="258"/>
      <c r="AG8" s="258"/>
      <c r="AH8" s="258"/>
      <c r="AI8" s="258"/>
      <c r="AJ8" s="258"/>
    </row>
    <row r="9" spans="1:36" x14ac:dyDescent="0.3">
      <c r="A9" s="110" t="s">
        <v>56</v>
      </c>
      <c r="B9" s="99" t="s">
        <v>427</v>
      </c>
      <c r="C9" s="1003"/>
      <c r="D9" s="1002" t="s">
        <v>77</v>
      </c>
      <c r="E9" s="1002"/>
      <c r="F9" s="1002"/>
      <c r="G9" s="1002"/>
      <c r="H9" s="109">
        <f>IF(C9&lt;&gt;"",'[1]CBL Score Standard'!$D65,IF(D9&lt;&gt;"",SUM('[1]CBL Score Standard'!$D65:$E65),IF(E9&lt;&gt;"",SUM('[1]CBL Score Standard'!$D65:$F65),IF(F9&lt;&gt;"",SUM('[1]CBL Score Standard'!$D65:$G65),IF(G9&lt;&gt;"",SUM('[1]CBL Score Standard'!$D65:$H65,0))))))</f>
        <v>4.6511627906976744E-2</v>
      </c>
      <c r="K9" s="407"/>
      <c r="L9" s="407"/>
      <c r="M9" s="104" t="s">
        <v>5</v>
      </c>
      <c r="N9" s="127" t="s">
        <v>144</v>
      </c>
      <c r="O9" s="43" t="s">
        <v>661</v>
      </c>
      <c r="P9" s="150"/>
      <c r="Q9" s="152" t="s">
        <v>155</v>
      </c>
      <c r="R9" s="79" t="s">
        <v>158</v>
      </c>
      <c r="S9" s="76" t="s">
        <v>283</v>
      </c>
      <c r="T9" s="83"/>
      <c r="U9" s="83"/>
      <c r="V9" s="83" t="str">
        <f t="shared" si="2"/>
        <v>Passed</v>
      </c>
      <c r="W9" s="83" t="s">
        <v>377</v>
      </c>
      <c r="X9" s="83" t="s">
        <v>377</v>
      </c>
      <c r="Y9" s="41" t="s">
        <v>159</v>
      </c>
      <c r="Z9" s="259">
        <f t="shared" ca="1" si="0"/>
        <v>2.25</v>
      </c>
      <c r="AA9" s="260">
        <v>43298</v>
      </c>
      <c r="AB9" s="260">
        <f t="shared" ca="1" si="1"/>
        <v>44144</v>
      </c>
      <c r="AC9" s="260"/>
      <c r="AD9" s="260"/>
      <c r="AE9" s="258"/>
      <c r="AF9" s="258"/>
      <c r="AG9" s="258"/>
      <c r="AH9" s="258"/>
      <c r="AI9" s="258"/>
      <c r="AJ9" s="258"/>
    </row>
    <row r="10" spans="1:36" x14ac:dyDescent="0.3">
      <c r="A10" s="110" t="s">
        <v>56</v>
      </c>
      <c r="B10" s="99" t="s">
        <v>663</v>
      </c>
      <c r="C10" s="1003"/>
      <c r="D10" s="1003"/>
      <c r="E10" s="1002" t="s">
        <v>77</v>
      </c>
      <c r="F10" s="1002"/>
      <c r="G10" s="1002"/>
      <c r="H10" s="109">
        <f>IF(C10&lt;&gt;"",'[1]CBL Score Standard'!$D66,IF(D10&lt;&gt;"",SUM('[1]CBL Score Standard'!$D66:$E66),IF(E10&lt;&gt;"",SUM('[1]CBL Score Standard'!$D66:$F66),IF(F10&lt;&gt;"",SUM('[1]CBL Score Standard'!$D66:$G66),IF(G10&lt;&gt;"",SUM('[1]CBL Score Standard'!$D66:$H66,0))))))</f>
        <v>2.8169014084507043E-2</v>
      </c>
      <c r="K10" s="407"/>
      <c r="L10" s="407"/>
      <c r="M10" s="104" t="s">
        <v>5</v>
      </c>
      <c r="N10" s="127" t="s">
        <v>144</v>
      </c>
      <c r="O10" s="43" t="s">
        <v>662</v>
      </c>
      <c r="P10" s="150"/>
      <c r="Q10" s="254" t="s">
        <v>659</v>
      </c>
      <c r="R10" s="254" t="s">
        <v>278</v>
      </c>
      <c r="S10" s="76" t="s">
        <v>283</v>
      </c>
      <c r="T10" s="83"/>
      <c r="U10" s="83"/>
      <c r="V10" s="83" t="str">
        <f t="shared" si="2"/>
        <v>Passed</v>
      </c>
      <c r="W10" s="83" t="s">
        <v>377</v>
      </c>
      <c r="X10" s="83" t="s">
        <v>377</v>
      </c>
      <c r="Y10" s="46" t="s">
        <v>160</v>
      </c>
      <c r="Z10" s="259">
        <f t="shared" ca="1" si="0"/>
        <v>2.25</v>
      </c>
      <c r="AA10" s="260">
        <v>43304</v>
      </c>
      <c r="AB10" s="260">
        <f t="shared" ca="1" si="1"/>
        <v>44144</v>
      </c>
      <c r="AC10" s="260"/>
      <c r="AD10" s="260"/>
      <c r="AE10" s="258"/>
      <c r="AF10" s="258"/>
      <c r="AG10" s="258"/>
      <c r="AH10" s="258"/>
      <c r="AI10" s="258"/>
      <c r="AJ10" s="258"/>
    </row>
    <row r="11" spans="1:36" x14ac:dyDescent="0.3">
      <c r="A11" s="110" t="s">
        <v>56</v>
      </c>
      <c r="B11" s="99" t="s">
        <v>215</v>
      </c>
      <c r="C11" s="1003"/>
      <c r="D11" s="1003"/>
      <c r="E11" s="1005" t="s">
        <v>77</v>
      </c>
      <c r="F11" s="1002"/>
      <c r="G11" s="1002"/>
      <c r="H11" s="109">
        <f>IF(C11&lt;&gt;"",'[1]CBL Score Standard'!$D67,IF(D11&lt;&gt;"",SUM('[1]CBL Score Standard'!$D67:$E67),IF(E11&lt;&gt;"",SUM('[1]CBL Score Standard'!$D67:$F67),IF(F11&lt;&gt;"",SUM('[1]CBL Score Standard'!$D67:$G67),IF(G11&lt;&gt;"",SUM('[1]CBL Score Standard'!$D67:$H67,0))))))</f>
        <v>2.8169014084507043E-2</v>
      </c>
      <c r="K11" s="407"/>
      <c r="L11" s="407"/>
      <c r="M11" s="104" t="s">
        <v>5</v>
      </c>
      <c r="N11" s="36" t="s">
        <v>31</v>
      </c>
      <c r="O11" s="89" t="s">
        <v>175</v>
      </c>
      <c r="P11" s="150"/>
      <c r="Q11" s="152" t="s">
        <v>383</v>
      </c>
      <c r="R11" s="79" t="s">
        <v>176</v>
      </c>
      <c r="S11" s="76" t="s">
        <v>283</v>
      </c>
      <c r="T11" s="83"/>
      <c r="U11" s="83"/>
      <c r="V11" s="83" t="str">
        <f t="shared" si="2"/>
        <v/>
      </c>
      <c r="W11" s="83"/>
      <c r="X11" s="83"/>
      <c r="Y11" s="44" t="s">
        <v>177</v>
      </c>
      <c r="Z11" s="259">
        <f t="shared" si="0"/>
        <v>0</v>
      </c>
      <c r="AA11" s="260"/>
      <c r="AB11" s="260"/>
      <c r="AC11" s="260"/>
      <c r="AD11" s="260"/>
      <c r="AE11" s="258"/>
      <c r="AF11" s="258"/>
      <c r="AG11" s="258"/>
      <c r="AH11" s="258"/>
      <c r="AI11" s="258"/>
      <c r="AJ11" s="258"/>
    </row>
    <row r="12" spans="1:36" x14ac:dyDescent="0.3">
      <c r="A12" s="110" t="s">
        <v>63</v>
      </c>
      <c r="B12" s="99" t="s">
        <v>236</v>
      </c>
      <c r="C12" s="1003"/>
      <c r="D12" s="1003"/>
      <c r="E12" s="1003" t="s">
        <v>77</v>
      </c>
      <c r="F12" s="1002"/>
      <c r="G12" s="1002"/>
      <c r="H12" s="109">
        <f>IF(C12&lt;&gt;"",'[1]CBL Score Standard'!$D68,IF(D12&lt;&gt;"",SUM('[1]CBL Score Standard'!$D68:$E68),IF(E12&lt;&gt;"",SUM('[1]CBL Score Standard'!$D68:$F68),IF(F12&lt;&gt;"",SUM('[1]CBL Score Standard'!$D68:$G68),IF(G12&lt;&gt;"",SUM('[1]CBL Score Standard'!$D68:$H68,0))))))</f>
        <v>0</v>
      </c>
      <c r="K12" s="407"/>
      <c r="L12" s="407"/>
      <c r="M12" s="104" t="s">
        <v>5</v>
      </c>
      <c r="N12" s="127" t="s">
        <v>31</v>
      </c>
      <c r="O12" s="43" t="s">
        <v>660</v>
      </c>
      <c r="P12" s="153">
        <v>43613</v>
      </c>
      <c r="Q12" s="152" t="s">
        <v>167</v>
      </c>
      <c r="R12" s="79" t="s">
        <v>168</v>
      </c>
      <c r="S12" s="76" t="s">
        <v>283</v>
      </c>
      <c r="T12" s="157"/>
      <c r="U12" s="83"/>
      <c r="V12" s="83" t="str">
        <f t="shared" si="2"/>
        <v/>
      </c>
      <c r="W12" s="83"/>
      <c r="X12" s="83"/>
      <c r="Y12" s="41"/>
      <c r="Z12" s="259">
        <f t="shared" si="0"/>
        <v>0</v>
      </c>
      <c r="AA12" s="260"/>
      <c r="AB12" s="260"/>
      <c r="AC12" s="260"/>
      <c r="AD12" s="260"/>
      <c r="AE12" s="258"/>
      <c r="AF12" s="258"/>
      <c r="AG12" s="258"/>
      <c r="AH12" s="258"/>
      <c r="AI12" s="258"/>
      <c r="AJ12" s="258"/>
    </row>
    <row r="13" spans="1:36" x14ac:dyDescent="0.3">
      <c r="A13" s="110" t="s">
        <v>63</v>
      </c>
      <c r="B13" s="99" t="s">
        <v>244</v>
      </c>
      <c r="C13" s="1003"/>
      <c r="D13" s="1003"/>
      <c r="E13" s="1003"/>
      <c r="F13" s="1003"/>
      <c r="G13" s="1002"/>
      <c r="H13" s="109" t="b">
        <f>IF(C13&lt;&gt;"",'[1]CBL Score Standard'!$D69,IF(D13&lt;&gt;"",SUM('[1]CBL Score Standard'!$D69:$E69),IF(E13&lt;&gt;"",SUM('[1]CBL Score Standard'!$D69:$F69),IF(F13&lt;&gt;"",SUM('[1]CBL Score Standard'!$D69:$G69),IF(G13&lt;&gt;"",SUM('[1]CBL Score Standard'!$D69:$H69,0))))))</f>
        <v>0</v>
      </c>
      <c r="K13" s="407"/>
      <c r="L13" s="407"/>
      <c r="M13" s="104" t="s">
        <v>5</v>
      </c>
      <c r="N13" s="127" t="s">
        <v>54</v>
      </c>
      <c r="O13" s="43" t="s">
        <v>425</v>
      </c>
      <c r="P13" s="152" t="s">
        <v>230</v>
      </c>
      <c r="Q13" s="152" t="s">
        <v>230</v>
      </c>
      <c r="R13" s="79" t="s">
        <v>230</v>
      </c>
      <c r="S13" s="76" t="s">
        <v>283</v>
      </c>
      <c r="T13" s="157"/>
      <c r="U13" s="83"/>
      <c r="V13" s="83" t="s">
        <v>374</v>
      </c>
      <c r="W13" s="83"/>
      <c r="X13" s="83" t="s">
        <v>377</v>
      </c>
      <c r="Y13" s="41" t="s">
        <v>169</v>
      </c>
      <c r="Z13" s="259">
        <f t="shared" si="0"/>
        <v>0</v>
      </c>
      <c r="AA13" s="260"/>
      <c r="AB13" s="260"/>
      <c r="AC13" s="260"/>
      <c r="AD13" s="260"/>
      <c r="AE13" s="258"/>
      <c r="AF13" s="258"/>
      <c r="AG13" s="258"/>
      <c r="AH13" s="258"/>
      <c r="AI13" s="258"/>
      <c r="AJ13" s="258"/>
    </row>
    <row r="14" spans="1:36" ht="27.6" x14ac:dyDescent="0.3">
      <c r="A14" s="110" t="s">
        <v>55</v>
      </c>
      <c r="B14" s="99" t="s">
        <v>694</v>
      </c>
      <c r="C14" s="1003"/>
      <c r="D14" s="1003"/>
      <c r="E14" s="1005" t="s">
        <v>77</v>
      </c>
      <c r="F14" s="1002"/>
      <c r="G14" s="1002"/>
      <c r="H14" s="109">
        <f>IF(C14&lt;&gt;"",'[1]CBL Score Standard'!$D70,IF(D14&lt;&gt;"",SUM('[1]CBL Score Standard'!$D70:$E70),IF(E14&lt;&gt;"",SUM('[1]CBL Score Standard'!$D70:$F70),IF(F14&lt;&gt;"",SUM('[1]CBL Score Standard'!$D70:$G70),IF(G14&lt;&gt;"",SUM('[1]CBL Score Standard'!$D70:$H70,0))))))</f>
        <v>2.8169014084507043E-2</v>
      </c>
      <c r="K14" s="408"/>
      <c r="L14" s="408"/>
      <c r="M14" s="104" t="s">
        <v>5</v>
      </c>
      <c r="N14" s="36" t="s">
        <v>41</v>
      </c>
      <c r="O14" s="87" t="s">
        <v>450</v>
      </c>
      <c r="P14" s="153">
        <v>43627</v>
      </c>
      <c r="Q14" s="152" t="s">
        <v>381</v>
      </c>
      <c r="R14" s="79" t="s">
        <v>382</v>
      </c>
      <c r="S14" s="76" t="s">
        <v>283</v>
      </c>
      <c r="T14" s="157"/>
      <c r="U14" s="83"/>
      <c r="V14" s="83" t="str">
        <f>IF(AND(W14="Y",X14="Y"),"Passed",IF(T14="M","Passed", ""))</f>
        <v/>
      </c>
      <c r="W14" s="83"/>
      <c r="X14" s="83"/>
      <c r="Y14" s="41"/>
      <c r="Z14" s="259">
        <f t="shared" si="0"/>
        <v>0</v>
      </c>
      <c r="AA14" s="260"/>
      <c r="AB14" s="260"/>
      <c r="AC14" s="260"/>
      <c r="AD14" s="260"/>
      <c r="AE14" s="258"/>
      <c r="AF14" s="258"/>
      <c r="AG14" s="258"/>
      <c r="AH14" s="258"/>
      <c r="AI14" s="258"/>
      <c r="AJ14" s="258"/>
    </row>
    <row r="15" spans="1:36" x14ac:dyDescent="0.3">
      <c r="A15" s="110" t="s">
        <v>55</v>
      </c>
      <c r="B15" s="99" t="s">
        <v>185</v>
      </c>
      <c r="C15" s="1003"/>
      <c r="D15" s="1002"/>
      <c r="E15" s="1005" t="s">
        <v>77</v>
      </c>
      <c r="F15" s="1002"/>
      <c r="G15" s="1002"/>
      <c r="H15" s="109">
        <f>IF(C15&lt;&gt;"",'[1]CBL Score Standard'!$D71,IF(D15&lt;&gt;"",SUM('[1]CBL Score Standard'!$D71:$E71),IF(E15&lt;&gt;"",SUM('[1]CBL Score Standard'!$D71:$F71),IF(F15&lt;&gt;"",SUM('[1]CBL Score Standard'!$D71:$G71),IF(G15&lt;&gt;"",SUM('[1]CBL Score Standard'!$D71:$H71,0))))))</f>
        <v>2.8169014084507043E-2</v>
      </c>
      <c r="K15" s="48"/>
      <c r="L15" s="48"/>
      <c r="M15" s="3"/>
      <c r="N15" s="94"/>
      <c r="O15" s="48"/>
      <c r="P15" s="48"/>
      <c r="Q15" s="48"/>
      <c r="R15" s="48"/>
      <c r="S15" s="80"/>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3"/>
      <c r="D16" s="1003"/>
      <c r="E16" s="1003"/>
      <c r="F16" s="1003"/>
      <c r="G16" s="1003"/>
      <c r="H16" s="109" t="b">
        <f>IF(C16&lt;&gt;"",'[1]CBL Score Standard'!$D72,IF(D16&lt;&gt;"",SUM('[1]CBL Score Standard'!$D72:$E72),IF(E16&lt;&gt;"",SUM('[1]CBL Score Standard'!$D72:$F72),IF(F16&lt;&gt;"",SUM('[1]CBL Score Standard'!$D72:$G72),IF(G16&lt;&gt;"",SUM('[1]CBL Score Standard'!$D72:$H72,0))))))</f>
        <v>0</v>
      </c>
      <c r="K16" s="1193" t="s">
        <v>170</v>
      </c>
      <c r="L16" s="1194"/>
      <c r="M16" s="1194"/>
      <c r="N16" s="1194"/>
      <c r="O16" s="1194"/>
      <c r="P16" s="1194"/>
      <c r="Q16" s="1194"/>
      <c r="R16" s="1194"/>
      <c r="S16" s="1194"/>
      <c r="T16" s="1194"/>
      <c r="U16" s="1194"/>
      <c r="V16" s="1194"/>
      <c r="W16" s="1194"/>
      <c r="X16" s="1194"/>
      <c r="Y16" s="1195"/>
      <c r="Z16" s="263"/>
      <c r="AA16" s="402"/>
      <c r="AB16" s="402"/>
      <c r="AC16" s="402"/>
      <c r="AD16" s="402"/>
      <c r="AE16" s="402"/>
      <c r="AF16" s="402"/>
      <c r="AG16" s="402"/>
      <c r="AH16" s="402"/>
      <c r="AI16" s="402"/>
      <c r="AJ16" s="402"/>
    </row>
    <row r="17" spans="1:36" ht="23.4" customHeight="1" x14ac:dyDescent="0.3">
      <c r="A17" s="110" t="s">
        <v>55</v>
      </c>
      <c r="B17" s="99" t="s">
        <v>194</v>
      </c>
      <c r="C17" s="1003"/>
      <c r="D17" s="1003"/>
      <c r="E17" s="1003" t="s">
        <v>77</v>
      </c>
      <c r="F17" s="1003"/>
      <c r="G17" s="1003"/>
      <c r="H17" s="109">
        <f>IF(C17&lt;&gt;"",'[1]CBL Score Standard'!$D73,IF(D17&lt;&gt;"",SUM('[1]CBL Score Standard'!$D73:$E73),IF(E17&lt;&gt;"",SUM('[1]CBL Score Standard'!$D73:$F73),IF(F17&lt;&gt;"",SUM('[1]CBL Score Standard'!$D73:$G73),IF(G17&lt;&gt;"",SUM('[1]CBL Score Standard'!$D73:$H73,0))))))</f>
        <v>0</v>
      </c>
      <c r="K17" s="1211" t="s">
        <v>133</v>
      </c>
      <c r="L17" s="1211" t="s">
        <v>91</v>
      </c>
      <c r="M17" s="1182" t="s">
        <v>75</v>
      </c>
      <c r="N17" s="1184" t="s">
        <v>134</v>
      </c>
      <c r="O17" s="1211" t="s">
        <v>135</v>
      </c>
      <c r="P17" s="413" t="s">
        <v>136</v>
      </c>
      <c r="Q17" s="413" t="s">
        <v>137</v>
      </c>
      <c r="R17" s="413" t="s">
        <v>138</v>
      </c>
      <c r="S17" s="1212" t="s">
        <v>139</v>
      </c>
      <c r="T17" s="1191" t="s">
        <v>344</v>
      </c>
      <c r="U17" s="1191" t="s">
        <v>342</v>
      </c>
      <c r="V17" s="1191" t="s">
        <v>343</v>
      </c>
      <c r="W17" s="404" t="s">
        <v>375</v>
      </c>
      <c r="X17" s="404"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3"/>
      <c r="D18" s="1003"/>
      <c r="E18" s="1003"/>
      <c r="F18" s="1003"/>
      <c r="G18" s="1003"/>
      <c r="H18" s="109" t="b">
        <f>IF(C18&lt;&gt;"",'[1]CBL Score Standard'!$D74,IF(D18&lt;&gt;"",SUM('[1]CBL Score Standard'!$D74:$E74),IF(E18&lt;&gt;"",SUM('[1]CBL Score Standard'!$D74:$F74),IF(F18&lt;&gt;"",SUM('[1]CBL Score Standard'!$D74:$G74),IF(G18&lt;&gt;"",SUM('[1]CBL Score Standard'!$D74:$H74,0))))))</f>
        <v>0</v>
      </c>
      <c r="K18" s="1197"/>
      <c r="L18" s="1197"/>
      <c r="M18" s="1183"/>
      <c r="N18" s="1190"/>
      <c r="O18" s="1197"/>
      <c r="P18" s="148" t="s">
        <v>141</v>
      </c>
      <c r="Q18" s="414"/>
      <c r="R18" s="414"/>
      <c r="S18" s="1210"/>
      <c r="T18" s="1191"/>
      <c r="U18" s="1191"/>
      <c r="V18" s="1191"/>
      <c r="W18" s="404"/>
      <c r="X18" s="404"/>
      <c r="Y18" s="1197"/>
      <c r="Z18" s="1187"/>
      <c r="AA18" s="400" t="s">
        <v>672</v>
      </c>
      <c r="AB18" s="400" t="s">
        <v>673</v>
      </c>
      <c r="AC18" s="400" t="s">
        <v>672</v>
      </c>
      <c r="AD18" s="400" t="s">
        <v>673</v>
      </c>
      <c r="AE18" s="400" t="s">
        <v>672</v>
      </c>
      <c r="AF18" s="400" t="s">
        <v>673</v>
      </c>
      <c r="AG18" s="400" t="s">
        <v>672</v>
      </c>
      <c r="AH18" s="400" t="s">
        <v>673</v>
      </c>
      <c r="AI18" s="400" t="s">
        <v>672</v>
      </c>
      <c r="AJ18" s="400" t="s">
        <v>673</v>
      </c>
    </row>
    <row r="19" spans="1:36" x14ac:dyDescent="0.3">
      <c r="A19" s="110" t="s">
        <v>55</v>
      </c>
      <c r="B19" s="99" t="s">
        <v>198</v>
      </c>
      <c r="C19" s="1003"/>
      <c r="D19" s="1003"/>
      <c r="E19" s="1003"/>
      <c r="F19" s="1003"/>
      <c r="G19" s="1003"/>
      <c r="H19" s="109" t="b">
        <f>IF(C19&lt;&gt;"",'[1]CBL Score Standard'!$D75,IF(D19&lt;&gt;"",SUM('[1]CBL Score Standard'!$D75:$E75),IF(E19&lt;&gt;"",SUM('[1]CBL Score Standard'!$D75:$F75),IF(F19&lt;&gt;"",SUM('[1]CBL Score Standard'!$D75:$G75),IF(G19&lt;&gt;"",SUM('[1]CBL Score Standard'!$D75:$H75,0))))))</f>
        <v>0</v>
      </c>
      <c r="K19" s="406" t="s">
        <v>142</v>
      </c>
      <c r="L19" s="406" t="s">
        <v>143</v>
      </c>
      <c r="M19" s="104" t="s">
        <v>6</v>
      </c>
      <c r="N19" s="36" t="s">
        <v>46</v>
      </c>
      <c r="O19" s="89" t="s">
        <v>171</v>
      </c>
      <c r="P19" s="149" t="s">
        <v>145</v>
      </c>
      <c r="Q19" s="152" t="s">
        <v>172</v>
      </c>
      <c r="R19" s="79" t="s">
        <v>173</v>
      </c>
      <c r="S19" s="76" t="s">
        <v>283</v>
      </c>
      <c r="T19" s="83"/>
      <c r="U19" s="83"/>
      <c r="V19" s="83" t="str">
        <f t="shared" ref="V19:V32" si="3">IF(AND(W19="Y",X19="Y"),"Passed",IF(T19="M","Passed", ""))</f>
        <v>Passed</v>
      </c>
      <c r="W19" s="83" t="s">
        <v>377</v>
      </c>
      <c r="X19" s="83" t="s">
        <v>377</v>
      </c>
      <c r="Y19" s="44" t="s">
        <v>174</v>
      </c>
      <c r="Z19" s="259">
        <f t="shared" ref="Z19:Z35" ca="1" si="4">DATEDIF(AA19,AB19,"m")/12+DATEDIF(AC19,AD19,"m")/12+DATEDIF(AE19,AF19,"m")/12+DATEDIF(AG19,AH19,"m")/12+DATEDIF(AI19,AJ19,"m")/12</f>
        <v>1.25</v>
      </c>
      <c r="AA19" s="260">
        <v>43672</v>
      </c>
      <c r="AB19" s="260">
        <f ca="1">TODAY()</f>
        <v>44144</v>
      </c>
      <c r="AC19" s="260"/>
      <c r="AD19" s="260"/>
      <c r="AE19" s="258"/>
      <c r="AF19" s="258"/>
      <c r="AG19" s="258"/>
      <c r="AH19" s="258"/>
      <c r="AI19" s="258"/>
      <c r="AJ19" s="258"/>
    </row>
    <row r="20" spans="1:36" ht="27.6" x14ac:dyDescent="0.3">
      <c r="A20" s="110" t="s">
        <v>55</v>
      </c>
      <c r="B20" s="99" t="s">
        <v>202</v>
      </c>
      <c r="C20" s="1003"/>
      <c r="D20" s="1003"/>
      <c r="E20" s="1003"/>
      <c r="F20" s="1003"/>
      <c r="G20" s="1003"/>
      <c r="H20" s="109" t="b">
        <f>IF(C20&lt;&gt;"",'[1]CBL Score Standard'!$D76,IF(D20&lt;&gt;"",SUM('[1]CBL Score Standard'!$D76:$E76),IF(E20&lt;&gt;"",SUM('[1]CBL Score Standard'!$D76:$F76),IF(F20&lt;&gt;"",SUM('[1]CBL Score Standard'!$D76:$G76),IF(G20&lt;&gt;"",SUM('[1]CBL Score Standard'!$D76:$H76,0))))))</f>
        <v>0</v>
      </c>
      <c r="K20" s="407"/>
      <c r="L20" s="407"/>
      <c r="M20" s="104" t="s">
        <v>6</v>
      </c>
      <c r="N20" s="36" t="s">
        <v>41</v>
      </c>
      <c r="O20" s="89" t="s">
        <v>178</v>
      </c>
      <c r="P20" s="151"/>
      <c r="Q20" s="152" t="s">
        <v>179</v>
      </c>
      <c r="R20" s="79" t="s">
        <v>180</v>
      </c>
      <c r="S20" s="76" t="s">
        <v>283</v>
      </c>
      <c r="T20" s="83"/>
      <c r="U20" s="83"/>
      <c r="V20" s="83" t="str">
        <f t="shared" si="3"/>
        <v/>
      </c>
      <c r="W20" s="83"/>
      <c r="X20" s="83"/>
      <c r="Y20" s="44" t="s">
        <v>181</v>
      </c>
      <c r="Z20" s="259">
        <f t="shared" si="4"/>
        <v>0</v>
      </c>
      <c r="AA20" s="260"/>
      <c r="AB20" s="260"/>
      <c r="AC20" s="260"/>
      <c r="AD20" s="260"/>
      <c r="AE20" s="258"/>
      <c r="AF20" s="258"/>
      <c r="AG20" s="258"/>
      <c r="AH20" s="258"/>
      <c r="AI20" s="258"/>
      <c r="AJ20" s="258"/>
    </row>
    <row r="21" spans="1:36" x14ac:dyDescent="0.3">
      <c r="A21" s="110" t="s">
        <v>55</v>
      </c>
      <c r="B21" s="99" t="s">
        <v>664</v>
      </c>
      <c r="C21" s="1003"/>
      <c r="D21" s="1003"/>
      <c r="E21" s="1005" t="s">
        <v>77</v>
      </c>
      <c r="F21" s="1002"/>
      <c r="G21" s="1002"/>
      <c r="H21" s="109">
        <f>IF(C21&lt;&gt;"",'[1]CBL Score Standard'!$D77,IF(D21&lt;&gt;"",SUM('[1]CBL Score Standard'!$D77:$E77),IF(E21&lt;&gt;"",SUM('[1]CBL Score Standard'!$D77:$F77),IF(F21&lt;&gt;"",SUM('[1]CBL Score Standard'!$D77:$G77),IF(G21&lt;&gt;"",SUM('[1]CBL Score Standard'!$D77:$H77,0))))))</f>
        <v>2.8169014084507043E-2</v>
      </c>
      <c r="K21" s="407"/>
      <c r="L21" s="407"/>
      <c r="M21" s="104" t="s">
        <v>6</v>
      </c>
      <c r="N21" s="36" t="s">
        <v>56</v>
      </c>
      <c r="O21" s="87" t="s">
        <v>182</v>
      </c>
      <c r="P21" s="153">
        <v>43609</v>
      </c>
      <c r="Q21" s="152" t="s">
        <v>172</v>
      </c>
      <c r="R21" s="79" t="s">
        <v>183</v>
      </c>
      <c r="S21" s="76" t="s">
        <v>283</v>
      </c>
      <c r="T21" s="83"/>
      <c r="U21" s="83"/>
      <c r="V21" s="83" t="str">
        <f t="shared" si="3"/>
        <v>Passed</v>
      </c>
      <c r="W21" s="83" t="s">
        <v>377</v>
      </c>
      <c r="X21" s="83" t="s">
        <v>377</v>
      </c>
      <c r="Y21" s="46" t="s">
        <v>184</v>
      </c>
      <c r="Z21" s="259">
        <f t="shared" si="4"/>
        <v>0</v>
      </c>
      <c r="AA21" s="260">
        <v>43293</v>
      </c>
      <c r="AB21" s="260">
        <v>43293</v>
      </c>
      <c r="AC21" s="260"/>
      <c r="AD21" s="260"/>
      <c r="AE21" s="258"/>
      <c r="AF21" s="258"/>
      <c r="AG21" s="258"/>
      <c r="AH21" s="258"/>
      <c r="AI21" s="258"/>
      <c r="AJ21" s="258"/>
    </row>
    <row r="22" spans="1:36" x14ac:dyDescent="0.3">
      <c r="A22" s="110" t="s">
        <v>55</v>
      </c>
      <c r="B22" s="99" t="s">
        <v>448</v>
      </c>
      <c r="C22" s="1003"/>
      <c r="D22" s="1003"/>
      <c r="E22" s="1002" t="s">
        <v>77</v>
      </c>
      <c r="F22" s="1002"/>
      <c r="G22" s="1002"/>
      <c r="H22" s="109">
        <f>IF(C22&lt;&gt;"",'[1]CBL Score Standard'!$D78,IF(D22&lt;&gt;"",SUM('[1]CBL Score Standard'!$D78:$E78),IF(E22&lt;&gt;"",SUM('[1]CBL Score Standard'!$D78:$F78),IF(F22&lt;&gt;"",SUM('[1]CBL Score Standard'!$D78:$G78),IF(G22&lt;&gt;"",SUM('[1]CBL Score Standard'!$D78:$H78,0))))))</f>
        <v>2.8169014084507043E-2</v>
      </c>
      <c r="K22" s="407"/>
      <c r="L22" s="407"/>
      <c r="M22" s="104" t="s">
        <v>6</v>
      </c>
      <c r="N22" s="36" t="s">
        <v>144</v>
      </c>
      <c r="O22" s="87" t="s">
        <v>187</v>
      </c>
      <c r="P22" s="150"/>
      <c r="Q22" s="152" t="s">
        <v>153</v>
      </c>
      <c r="R22" s="79" t="s">
        <v>156</v>
      </c>
      <c r="S22" s="76" t="s">
        <v>283</v>
      </c>
      <c r="T22" s="83"/>
      <c r="U22" s="83"/>
      <c r="V22" s="83" t="str">
        <f t="shared" si="3"/>
        <v>Passed</v>
      </c>
      <c r="W22" s="83" t="s">
        <v>377</v>
      </c>
      <c r="X22" s="83" t="s">
        <v>377</v>
      </c>
      <c r="Y22" s="44" t="s">
        <v>157</v>
      </c>
      <c r="Z22" s="259">
        <f t="shared" ca="1" si="4"/>
        <v>2.25</v>
      </c>
      <c r="AA22" s="260">
        <v>43297</v>
      </c>
      <c r="AB22" s="260">
        <f ca="1">TODAY()</f>
        <v>44144</v>
      </c>
      <c r="AC22" s="260"/>
      <c r="AD22" s="260"/>
      <c r="AE22" s="258"/>
      <c r="AF22" s="258"/>
      <c r="AG22" s="258"/>
      <c r="AH22" s="258"/>
      <c r="AI22" s="258"/>
      <c r="AJ22" s="258"/>
    </row>
    <row r="23" spans="1:36" ht="12.75" customHeight="1" x14ac:dyDescent="0.3">
      <c r="A23" s="110" t="s">
        <v>55</v>
      </c>
      <c r="B23" s="99" t="s">
        <v>665</v>
      </c>
      <c r="C23" s="1003"/>
      <c r="D23" s="1003"/>
      <c r="E23" s="1002"/>
      <c r="F23" s="1002" t="s">
        <v>77</v>
      </c>
      <c r="G23" s="1002"/>
      <c r="H23" s="109">
        <f>IF(C23&lt;&gt;"",'[1]CBL Score Standard'!$D79,IF(D23&lt;&gt;"",SUM('[1]CBL Score Standard'!$D79:$E79),IF(E23&lt;&gt;"",SUM('[1]CBL Score Standard'!$D79:$F79),IF(F23&lt;&gt;"",SUM('[1]CBL Score Standard'!$D79:$G79),IF(G23&lt;&gt;"",SUM('[1]CBL Score Standard'!$D79:$H79,0))))))</f>
        <v>4.9445609829187893E-2</v>
      </c>
      <c r="K23" s="407"/>
      <c r="L23" s="407"/>
      <c r="M23" s="104" t="s">
        <v>6</v>
      </c>
      <c r="N23" s="36" t="s">
        <v>144</v>
      </c>
      <c r="O23" s="87" t="s">
        <v>188</v>
      </c>
      <c r="P23" s="150"/>
      <c r="Q23" s="152" t="s">
        <v>155</v>
      </c>
      <c r="R23" s="79" t="s">
        <v>158</v>
      </c>
      <c r="S23" s="76" t="s">
        <v>283</v>
      </c>
      <c r="T23" s="83"/>
      <c r="U23" s="83"/>
      <c r="V23" s="83" t="str">
        <f t="shared" si="3"/>
        <v>Passed</v>
      </c>
      <c r="W23" s="83" t="s">
        <v>377</v>
      </c>
      <c r="X23" s="83" t="s">
        <v>377</v>
      </c>
      <c r="Y23" s="82" t="s">
        <v>159</v>
      </c>
      <c r="Z23" s="259">
        <f t="shared" si="4"/>
        <v>0</v>
      </c>
      <c r="AA23" s="260">
        <v>43298</v>
      </c>
      <c r="AB23" s="260">
        <v>43298</v>
      </c>
      <c r="AC23" s="260"/>
      <c r="AD23" s="260"/>
      <c r="AE23" s="258"/>
      <c r="AF23" s="258"/>
      <c r="AG23" s="258"/>
      <c r="AH23" s="258"/>
      <c r="AI23" s="258"/>
      <c r="AJ23" s="258"/>
    </row>
    <row r="24" spans="1:36" ht="12.75" customHeight="1" x14ac:dyDescent="0.3">
      <c r="A24" s="110" t="s">
        <v>55</v>
      </c>
      <c r="B24" s="99" t="s">
        <v>238</v>
      </c>
      <c r="C24" s="1003"/>
      <c r="D24" s="1003"/>
      <c r="E24" s="1003"/>
      <c r="F24" s="1002"/>
      <c r="G24" s="1002"/>
      <c r="H24" s="109" t="b">
        <f>IF(C24&lt;&gt;"",'[1]CBL Score Standard'!$D80,IF(D24&lt;&gt;"",SUM('[1]CBL Score Standard'!$D80:$E80),IF(E24&lt;&gt;"",SUM('[1]CBL Score Standard'!$D80:$F80),IF(F24&lt;&gt;"",SUM('[1]CBL Score Standard'!$D80:$G80),IF(G24&lt;&gt;"",SUM('[1]CBL Score Standard'!$D80:$H80,0))))))</f>
        <v>0</v>
      </c>
      <c r="K24" s="407"/>
      <c r="L24" s="407"/>
      <c r="M24" s="104" t="s">
        <v>6</v>
      </c>
      <c r="N24" s="36" t="s">
        <v>144</v>
      </c>
      <c r="O24" s="87" t="s">
        <v>189</v>
      </c>
      <c r="P24" s="150"/>
      <c r="Q24" s="254" t="s">
        <v>659</v>
      </c>
      <c r="R24" s="254" t="s">
        <v>278</v>
      </c>
      <c r="S24" s="76" t="s">
        <v>283</v>
      </c>
      <c r="T24" s="83"/>
      <c r="U24" s="83"/>
      <c r="V24" s="83" t="str">
        <f t="shared" si="3"/>
        <v>Passed</v>
      </c>
      <c r="W24" s="83" t="s">
        <v>377</v>
      </c>
      <c r="X24" s="83" t="s">
        <v>377</v>
      </c>
      <c r="Y24" s="46" t="s">
        <v>160</v>
      </c>
      <c r="Z24" s="259">
        <f t="shared" ca="1" si="4"/>
        <v>2.25</v>
      </c>
      <c r="AA24" s="260">
        <v>43304</v>
      </c>
      <c r="AB24" s="260">
        <f ca="1">TODAY()</f>
        <v>44144</v>
      </c>
      <c r="AC24" s="260"/>
      <c r="AD24" s="260"/>
      <c r="AE24" s="258"/>
      <c r="AF24" s="258"/>
      <c r="AG24" s="258"/>
      <c r="AH24" s="258"/>
      <c r="AI24" s="258"/>
      <c r="AJ24" s="258"/>
    </row>
    <row r="25" spans="1:36" x14ac:dyDescent="0.3">
      <c r="A25" s="110" t="s">
        <v>55</v>
      </c>
      <c r="B25" s="99" t="s">
        <v>515</v>
      </c>
      <c r="C25" s="1003"/>
      <c r="D25" s="1003"/>
      <c r="E25" s="1003" t="s">
        <v>77</v>
      </c>
      <c r="F25" s="1002"/>
      <c r="G25" s="1002"/>
      <c r="H25" s="109">
        <f>IF(C25&lt;&gt;"",'[1]CBL Score Standard'!$D81,IF(D25&lt;&gt;"",SUM('[1]CBL Score Standard'!$D81:$E81),IF(E25&lt;&gt;"",SUM('[1]CBL Score Standard'!$D81:$F81),IF(F25&lt;&gt;"",SUM('[1]CBL Score Standard'!$D81:$G81),IF(G25&lt;&gt;"",SUM('[1]CBL Score Standard'!$D81:$H81,0))))))</f>
        <v>0</v>
      </c>
      <c r="K25" s="407"/>
      <c r="L25" s="407"/>
      <c r="M25" s="104" t="s">
        <v>6</v>
      </c>
      <c r="N25" s="36" t="s">
        <v>144</v>
      </c>
      <c r="O25" s="87" t="s">
        <v>190</v>
      </c>
      <c r="P25" s="150"/>
      <c r="Q25" s="152" t="s">
        <v>161</v>
      </c>
      <c r="R25" s="79" t="s">
        <v>162</v>
      </c>
      <c r="S25" s="76" t="s">
        <v>283</v>
      </c>
      <c r="T25" s="157"/>
      <c r="U25" s="83"/>
      <c r="V25" s="83" t="str">
        <f t="shared" si="3"/>
        <v>Passed</v>
      </c>
      <c r="W25" s="83" t="s">
        <v>377</v>
      </c>
      <c r="X25" s="83" t="s">
        <v>377</v>
      </c>
      <c r="Y25" s="46" t="s">
        <v>163</v>
      </c>
      <c r="Z25" s="259">
        <f t="shared" ca="1" si="4"/>
        <v>2.3333333333333335</v>
      </c>
      <c r="AA25" s="260">
        <v>43261</v>
      </c>
      <c r="AB25" s="260">
        <f ca="1">TODAY()</f>
        <v>44144</v>
      </c>
      <c r="AC25" s="260"/>
      <c r="AD25" s="260"/>
      <c r="AE25" s="258"/>
      <c r="AF25" s="258"/>
      <c r="AG25" s="258"/>
      <c r="AH25" s="258"/>
      <c r="AI25" s="258"/>
      <c r="AJ25" s="258"/>
    </row>
    <row r="26" spans="1:36" ht="26.4" x14ac:dyDescent="0.3">
      <c r="A26" s="110" t="s">
        <v>3</v>
      </c>
      <c r="B26" s="99" t="s">
        <v>516</v>
      </c>
      <c r="C26" s="1003"/>
      <c r="D26" s="1003"/>
      <c r="E26" s="1003"/>
      <c r="F26" s="1003"/>
      <c r="G26" s="1002"/>
      <c r="H26" s="109" t="b">
        <f>IF(C26&lt;&gt;"",'[1]CBL Score Standard'!$D82,IF(D26&lt;&gt;"",SUM('[1]CBL Score Standard'!$D82:$E82),IF(E26&lt;&gt;"",SUM('[1]CBL Score Standard'!$D82:$F82),IF(F26&lt;&gt;"",SUM('[1]CBL Score Standard'!$D82:$G82),IF(G26&lt;&gt;"",SUM('[1]CBL Score Standard'!$D82:$H82,0))))))</f>
        <v>0</v>
      </c>
      <c r="K26" s="407"/>
      <c r="L26" s="407"/>
      <c r="M26" s="104" t="s">
        <v>6</v>
      </c>
      <c r="N26" s="36" t="s">
        <v>144</v>
      </c>
      <c r="O26" s="87" t="s">
        <v>191</v>
      </c>
      <c r="P26" s="151"/>
      <c r="Q26" s="152" t="s">
        <v>164</v>
      </c>
      <c r="R26" s="79" t="s">
        <v>165</v>
      </c>
      <c r="S26" s="76" t="s">
        <v>283</v>
      </c>
      <c r="T26" s="157"/>
      <c r="U26" s="83"/>
      <c r="V26" s="83" t="str">
        <f t="shared" si="3"/>
        <v/>
      </c>
      <c r="W26" s="83"/>
      <c r="X26" s="83"/>
      <c r="Y26" s="46" t="s">
        <v>166</v>
      </c>
      <c r="Z26" s="259">
        <f t="shared" si="4"/>
        <v>0</v>
      </c>
      <c r="AA26" s="260"/>
      <c r="AB26" s="260"/>
      <c r="AC26" s="260"/>
      <c r="AD26" s="260"/>
      <c r="AE26" s="258"/>
      <c r="AF26" s="258"/>
      <c r="AG26" s="258"/>
      <c r="AH26" s="258"/>
      <c r="AI26" s="258"/>
      <c r="AJ26" s="258"/>
    </row>
    <row r="27" spans="1:36" ht="26.4" x14ac:dyDescent="0.3">
      <c r="A27" s="110" t="s">
        <v>3</v>
      </c>
      <c r="B27" s="99" t="s">
        <v>246</v>
      </c>
      <c r="C27" s="1003"/>
      <c r="D27" s="1003"/>
      <c r="E27" s="1003"/>
      <c r="F27" s="1003"/>
      <c r="G27" s="1002"/>
      <c r="H27" s="109" t="b">
        <f>IF(C27&lt;&gt;"",'[1]CBL Score Standard'!$D83,IF(D27&lt;&gt;"",SUM('[1]CBL Score Standard'!$D83:$E83),IF(E27&lt;&gt;"",SUM('[1]CBL Score Standard'!$D83:$F83),IF(F27&lt;&gt;"",SUM('[1]CBL Score Standard'!$D83:$G83),IF(G27&lt;&gt;"",SUM('[1]CBL Score Standard'!$D83:$H83,0))))))</f>
        <v>0</v>
      </c>
      <c r="K27" s="407"/>
      <c r="L27" s="407"/>
      <c r="M27" s="104" t="s">
        <v>6</v>
      </c>
      <c r="N27" s="36" t="s">
        <v>55</v>
      </c>
      <c r="O27" s="87" t="s">
        <v>192</v>
      </c>
      <c r="P27" s="153">
        <v>43608</v>
      </c>
      <c r="Q27" s="152" t="s">
        <v>383</v>
      </c>
      <c r="R27" s="79" t="s">
        <v>341</v>
      </c>
      <c r="S27" s="173" t="s">
        <v>283</v>
      </c>
      <c r="T27" s="83"/>
      <c r="U27" s="83"/>
      <c r="V27" s="83" t="str">
        <f t="shared" si="3"/>
        <v/>
      </c>
      <c r="W27" s="83"/>
      <c r="X27" s="83"/>
      <c r="Y27" s="46" t="s">
        <v>193</v>
      </c>
      <c r="Z27" s="259">
        <f t="shared" si="4"/>
        <v>0</v>
      </c>
      <c r="AA27" s="260"/>
      <c r="AB27" s="260"/>
      <c r="AC27" s="260"/>
      <c r="AD27" s="260"/>
      <c r="AE27" s="258"/>
      <c r="AF27" s="258"/>
      <c r="AG27" s="258"/>
      <c r="AH27" s="258"/>
      <c r="AI27" s="258"/>
      <c r="AJ27" s="258"/>
    </row>
    <row r="28" spans="1:36" ht="27.6" x14ac:dyDescent="0.3">
      <c r="A28" s="110" t="s">
        <v>59</v>
      </c>
      <c r="B28" s="99" t="s">
        <v>684</v>
      </c>
      <c r="C28" s="1003"/>
      <c r="D28" s="1003"/>
      <c r="E28" s="1005" t="s">
        <v>77</v>
      </c>
      <c r="F28" s="1002"/>
      <c r="G28" s="1002"/>
      <c r="H28" s="109">
        <f>IF(C28&lt;&gt;"",'[1]CBL Score Standard'!$D84,IF(D28&lt;&gt;"",SUM('[1]CBL Score Standard'!$D84:$E84),IF(E28&lt;&gt;"",SUM('[1]CBL Score Standard'!$D84:$F84),IF(F28&lt;&gt;"",SUM('[1]CBL Score Standard'!$D84:$G84),IF(G28&lt;&gt;"",SUM('[1]CBL Score Standard'!$D84:$H84,0))))))</f>
        <v>2.8169014084507043E-2</v>
      </c>
      <c r="K28" s="407"/>
      <c r="L28" s="407"/>
      <c r="M28" s="104" t="s">
        <v>6</v>
      </c>
      <c r="N28" s="36" t="s">
        <v>55</v>
      </c>
      <c r="O28" s="87" t="s">
        <v>194</v>
      </c>
      <c r="P28" s="153">
        <v>43544</v>
      </c>
      <c r="Q28" s="254" t="s">
        <v>649</v>
      </c>
      <c r="R28" s="254" t="s">
        <v>650</v>
      </c>
      <c r="S28" s="76" t="s">
        <v>283</v>
      </c>
      <c r="T28" s="157" t="s">
        <v>72</v>
      </c>
      <c r="U28" s="83"/>
      <c r="V28" s="83" t="str">
        <f t="shared" si="3"/>
        <v>Passed</v>
      </c>
      <c r="W28" s="83"/>
      <c r="X28" s="83"/>
      <c r="Y28" s="46" t="s">
        <v>195</v>
      </c>
      <c r="Z28" s="259">
        <f t="shared" si="4"/>
        <v>0</v>
      </c>
      <c r="AA28" s="260"/>
      <c r="AB28" s="260"/>
      <c r="AC28" s="260"/>
      <c r="AD28" s="260"/>
      <c r="AE28" s="258"/>
      <c r="AF28" s="258"/>
      <c r="AG28" s="258"/>
      <c r="AH28" s="258"/>
      <c r="AI28" s="258"/>
      <c r="AJ28" s="258"/>
    </row>
    <row r="29" spans="1:36" ht="27.6" x14ac:dyDescent="0.3">
      <c r="A29" s="110" t="s">
        <v>59</v>
      </c>
      <c r="B29" s="99" t="s">
        <v>683</v>
      </c>
      <c r="C29" s="1003"/>
      <c r="D29" s="1003"/>
      <c r="E29" s="1005" t="s">
        <v>77</v>
      </c>
      <c r="F29" s="1002"/>
      <c r="G29" s="1002"/>
      <c r="H29" s="109">
        <f>IF(C29&lt;&gt;"",'[1]CBL Score Standard'!$D85,IF(D29&lt;&gt;"",SUM('[1]CBL Score Standard'!$D85:$E85),IF(E29&lt;&gt;"",SUM('[1]CBL Score Standard'!$D85:$F85),IF(F29&lt;&gt;"",SUM('[1]CBL Score Standard'!$D85:$G85),IF(G29&lt;&gt;"",SUM('[1]CBL Score Standard'!$D85:$H85,0))))))</f>
        <v>2.8169014084507043E-2</v>
      </c>
      <c r="K29" s="407"/>
      <c r="L29" s="407"/>
      <c r="M29" s="104" t="s">
        <v>6</v>
      </c>
      <c r="N29" s="36" t="s">
        <v>55</v>
      </c>
      <c r="O29" s="87" t="s">
        <v>196</v>
      </c>
      <c r="P29" s="149" t="s">
        <v>145</v>
      </c>
      <c r="Q29" s="254" t="s">
        <v>651</v>
      </c>
      <c r="R29" s="254" t="s">
        <v>652</v>
      </c>
      <c r="S29" s="173" t="s">
        <v>283</v>
      </c>
      <c r="T29" s="83"/>
      <c r="U29" s="83"/>
      <c r="V29" s="83" t="str">
        <f t="shared" si="3"/>
        <v/>
      </c>
      <c r="W29" s="83"/>
      <c r="X29" s="83"/>
      <c r="Y29" s="46" t="s">
        <v>197</v>
      </c>
      <c r="Z29" s="259">
        <f t="shared" si="4"/>
        <v>0</v>
      </c>
      <c r="AA29" s="260"/>
      <c r="AB29" s="260"/>
      <c r="AC29" s="260"/>
      <c r="AD29" s="260"/>
      <c r="AE29" s="258"/>
      <c r="AF29" s="258"/>
      <c r="AG29" s="258"/>
      <c r="AH29" s="258"/>
      <c r="AI29" s="258"/>
      <c r="AJ29" s="258"/>
    </row>
    <row r="30" spans="1:36" x14ac:dyDescent="0.3">
      <c r="A30" s="110" t="s">
        <v>149</v>
      </c>
      <c r="B30" s="99" t="s">
        <v>149</v>
      </c>
      <c r="C30" s="1002"/>
      <c r="D30" s="1002"/>
      <c r="E30" s="1002" t="s">
        <v>77</v>
      </c>
      <c r="F30" s="1002"/>
      <c r="G30" s="1002"/>
      <c r="H30" s="109">
        <f>IF(C30&lt;&gt;"",'[1]CBL Score Standard'!$D86,IF(D30&lt;&gt;"",SUM('[1]CBL Score Standard'!$D86:$E86),IF(E30&lt;&gt;"",SUM('[1]CBL Score Standard'!$D86:$F86),IF(F30&lt;&gt;"",SUM('[1]CBL Score Standard'!$D86:$G86),IF(G30&lt;&gt;"",SUM('[1]CBL Score Standard'!$D86:$H86,0))))))</f>
        <v>0.16558973290057469</v>
      </c>
      <c r="K30" s="407"/>
      <c r="L30" s="407"/>
      <c r="M30" s="104" t="s">
        <v>6</v>
      </c>
      <c r="N30" s="36" t="s">
        <v>55</v>
      </c>
      <c r="O30" s="87" t="s">
        <v>198</v>
      </c>
      <c r="P30" s="151"/>
      <c r="Q30" s="152" t="s">
        <v>199</v>
      </c>
      <c r="R30" s="79" t="s">
        <v>200</v>
      </c>
      <c r="S30" s="173" t="s">
        <v>283</v>
      </c>
      <c r="T30" s="83"/>
      <c r="U30" s="83"/>
      <c r="V30" s="83" t="str">
        <f t="shared" si="3"/>
        <v/>
      </c>
      <c r="W30" s="83"/>
      <c r="X30" s="83"/>
      <c r="Y30" s="49" t="s">
        <v>201</v>
      </c>
      <c r="Z30" s="259">
        <f t="shared" si="4"/>
        <v>0</v>
      </c>
      <c r="AA30" s="260"/>
      <c r="AB30" s="260"/>
      <c r="AC30" s="260"/>
      <c r="AD30" s="260"/>
      <c r="AE30" s="258"/>
      <c r="AF30" s="258"/>
      <c r="AG30" s="258"/>
      <c r="AH30" s="258"/>
      <c r="AI30" s="258"/>
      <c r="AJ30" s="258"/>
    </row>
    <row r="31" spans="1:36" x14ac:dyDescent="0.3">
      <c r="A31" s="110" t="s">
        <v>149</v>
      </c>
      <c r="B31" s="99" t="s">
        <v>370</v>
      </c>
      <c r="C31" s="1003"/>
      <c r="D31" s="1003"/>
      <c r="E31" s="1004"/>
      <c r="F31" s="1002"/>
      <c r="G31" s="1002"/>
      <c r="H31" s="109" t="b">
        <f>IF(C31&lt;&gt;"",'[1]CBL Score Standard'!$D87,IF(D31&lt;&gt;"",SUM('[1]CBL Score Standard'!$D87:$E87),IF(E31&lt;&gt;"",SUM('[1]CBL Score Standard'!$D87:$F87),IF(F31&lt;&gt;"",SUM('[1]CBL Score Standard'!$D87:$G87),IF(G31&lt;&gt;"",SUM('[1]CBL Score Standard'!$D87:$H87,0))))))</f>
        <v>0</v>
      </c>
      <c r="K31" s="407"/>
      <c r="L31" s="407"/>
      <c r="M31" s="104" t="s">
        <v>6</v>
      </c>
      <c r="N31" s="36" t="s">
        <v>55</v>
      </c>
      <c r="O31" s="87" t="s">
        <v>202</v>
      </c>
      <c r="P31" s="153">
        <v>43629</v>
      </c>
      <c r="Q31" s="152" t="s">
        <v>384</v>
      </c>
      <c r="R31" s="79" t="s">
        <v>385</v>
      </c>
      <c r="S31" s="173" t="s">
        <v>283</v>
      </c>
      <c r="T31" s="83"/>
      <c r="U31" s="83"/>
      <c r="V31" s="83" t="str">
        <f t="shared" si="3"/>
        <v/>
      </c>
      <c r="W31" s="83"/>
      <c r="X31" s="83"/>
      <c r="Y31" s="49" t="s">
        <v>203</v>
      </c>
      <c r="Z31" s="259">
        <f t="shared" si="4"/>
        <v>0</v>
      </c>
      <c r="AA31" s="260"/>
      <c r="AB31" s="260"/>
      <c r="AC31" s="260"/>
      <c r="AD31" s="260"/>
      <c r="AE31" s="258"/>
      <c r="AF31" s="258"/>
      <c r="AG31" s="258"/>
      <c r="AH31" s="258"/>
      <c r="AI31" s="258"/>
      <c r="AJ31" s="258"/>
    </row>
    <row r="32" spans="1:36" ht="26.4" x14ac:dyDescent="0.3">
      <c r="A32" s="110" t="s">
        <v>31</v>
      </c>
      <c r="B32" s="99" t="s">
        <v>660</v>
      </c>
      <c r="C32" s="1002"/>
      <c r="D32" s="1002"/>
      <c r="E32" s="1002" t="s">
        <v>77</v>
      </c>
      <c r="F32" s="1002"/>
      <c r="G32" s="1002"/>
      <c r="H32" s="109">
        <f>IF(C32&lt;&gt;"",'[1]CBL Score Standard'!$D88,IF(D32&lt;&gt;"",SUM('[1]CBL Score Standard'!$D88:$E88),IF(E32&lt;&gt;"",SUM('[1]CBL Score Standard'!$D88:$F88),IF(F32&lt;&gt;"",SUM('[1]CBL Score Standard'!$D88:$G88),IF(G32&lt;&gt;"",SUM('[1]CBL Score Standard'!$D88:$H88,0))))))</f>
        <v>0.16558973290057469</v>
      </c>
      <c r="K32" s="407"/>
      <c r="L32" s="407"/>
      <c r="M32" s="104" t="s">
        <v>6</v>
      </c>
      <c r="N32" s="36" t="s">
        <v>56</v>
      </c>
      <c r="O32" s="87" t="s">
        <v>427</v>
      </c>
      <c r="P32" s="153">
        <v>43613</v>
      </c>
      <c r="Q32" s="152" t="s">
        <v>167</v>
      </c>
      <c r="R32" s="79" t="s">
        <v>204</v>
      </c>
      <c r="S32" s="173" t="s">
        <v>283</v>
      </c>
      <c r="T32" s="83"/>
      <c r="U32" s="83"/>
      <c r="V32" s="83" t="str">
        <f t="shared" si="3"/>
        <v/>
      </c>
      <c r="W32" s="83"/>
      <c r="X32" s="83"/>
      <c r="Y32" s="46" t="s">
        <v>205</v>
      </c>
      <c r="Z32" s="259">
        <f t="shared" si="4"/>
        <v>0</v>
      </c>
      <c r="AA32" s="260"/>
      <c r="AB32" s="260"/>
      <c r="AC32" s="260"/>
      <c r="AD32" s="260"/>
      <c r="AE32" s="258"/>
      <c r="AF32" s="258"/>
      <c r="AG32" s="258"/>
      <c r="AH32" s="258"/>
      <c r="AI32" s="258"/>
      <c r="AJ32" s="258"/>
    </row>
    <row r="33" spans="1:36" x14ac:dyDescent="0.3">
      <c r="A33" s="110" t="s">
        <v>31</v>
      </c>
      <c r="B33" s="99" t="s">
        <v>175</v>
      </c>
      <c r="C33" s="1003"/>
      <c r="D33" s="1002"/>
      <c r="E33" s="1002" t="s">
        <v>77</v>
      </c>
      <c r="F33" s="1002"/>
      <c r="G33" s="1002"/>
      <c r="H33" s="109">
        <f>IF(C33&lt;&gt;"",'[1]CBL Score Standard'!$D89,IF(D33&lt;&gt;"",SUM('[1]CBL Score Standard'!$D89:$E89),IF(E33&lt;&gt;"",SUM('[1]CBL Score Standard'!$D89:$F89),IF(F33&lt;&gt;"",SUM('[1]CBL Score Standard'!$D89:$G89),IF(G33&lt;&gt;"",SUM('[1]CBL Score Standard'!$D89:$H89,0))))))</f>
        <v>0.16558973290057469</v>
      </c>
      <c r="K33" s="407"/>
      <c r="L33" s="407"/>
      <c r="M33" s="104" t="s">
        <v>6</v>
      </c>
      <c r="N33" s="36" t="s">
        <v>0</v>
      </c>
      <c r="O33" s="87" t="s">
        <v>426</v>
      </c>
      <c r="P33" s="152" t="s">
        <v>145</v>
      </c>
      <c r="Q33" s="152" t="s">
        <v>206</v>
      </c>
      <c r="R33" s="79" t="s">
        <v>206</v>
      </c>
      <c r="S33" s="173" t="s">
        <v>283</v>
      </c>
      <c r="T33" s="83"/>
      <c r="U33" s="83"/>
      <c r="V33" s="83" t="s">
        <v>374</v>
      </c>
      <c r="W33" s="83"/>
      <c r="X33" s="83" t="s">
        <v>377</v>
      </c>
      <c r="Y33" s="41"/>
      <c r="Z33" s="259">
        <f t="shared" si="4"/>
        <v>0</v>
      </c>
      <c r="AA33" s="260"/>
      <c r="AB33" s="260"/>
      <c r="AC33" s="260"/>
      <c r="AD33" s="260"/>
      <c r="AE33" s="258"/>
      <c r="AF33" s="258"/>
      <c r="AG33" s="258"/>
      <c r="AH33" s="258"/>
      <c r="AI33" s="258"/>
      <c r="AJ33" s="258"/>
    </row>
    <row r="34" spans="1:36" x14ac:dyDescent="0.3">
      <c r="A34" s="110" t="s">
        <v>46</v>
      </c>
      <c r="B34" s="99" t="s">
        <v>171</v>
      </c>
      <c r="C34" s="1003"/>
      <c r="D34" s="1002"/>
      <c r="E34" s="1002" t="s">
        <v>77</v>
      </c>
      <c r="F34" s="1002"/>
      <c r="G34" s="1002"/>
      <c r="H34" s="109">
        <f>IF(C34&lt;&gt;"",'[1]CBL Score Standard'!$D90,IF(D34&lt;&gt;"",SUM('[1]CBL Score Standard'!$D90:$E90),IF(E34&lt;&gt;"",SUM('[1]CBL Score Standard'!$D90:$F90),IF(F34&lt;&gt;"",SUM('[1]CBL Score Standard'!$D90:$G90),IF(G34&lt;&gt;"",SUM('[1]CBL Score Standard'!$D90:$H90,0))))))</f>
        <v>7.468064199148379E-2</v>
      </c>
      <c r="K34" s="407"/>
      <c r="L34" s="407"/>
      <c r="M34" s="104" t="s">
        <v>6</v>
      </c>
      <c r="N34" s="36" t="s">
        <v>53</v>
      </c>
      <c r="O34" s="90" t="s">
        <v>371</v>
      </c>
      <c r="P34" s="152" t="s">
        <v>145</v>
      </c>
      <c r="Q34" s="152" t="s">
        <v>164</v>
      </c>
      <c r="R34" s="79" t="s">
        <v>207</v>
      </c>
      <c r="S34" s="173" t="s">
        <v>283</v>
      </c>
      <c r="T34" s="83"/>
      <c r="U34" s="83"/>
      <c r="V34" s="83" t="s">
        <v>374</v>
      </c>
      <c r="W34" s="83"/>
      <c r="X34" s="83" t="s">
        <v>377</v>
      </c>
      <c r="Y34" s="49" t="s">
        <v>208</v>
      </c>
      <c r="Z34" s="259">
        <f t="shared" si="4"/>
        <v>0</v>
      </c>
      <c r="AA34" s="260"/>
      <c r="AB34" s="260"/>
      <c r="AC34" s="260"/>
      <c r="AD34" s="260"/>
      <c r="AE34" s="258"/>
      <c r="AF34" s="258"/>
      <c r="AG34" s="258"/>
      <c r="AH34" s="258"/>
      <c r="AI34" s="258"/>
      <c r="AJ34" s="258"/>
    </row>
    <row r="35" spans="1:36" x14ac:dyDescent="0.3">
      <c r="A35" s="110" t="s">
        <v>2</v>
      </c>
      <c r="B35" s="99" t="s">
        <v>234</v>
      </c>
      <c r="C35" s="1003"/>
      <c r="D35" s="1003"/>
      <c r="E35" s="1003" t="s">
        <v>77</v>
      </c>
      <c r="F35" s="1002"/>
      <c r="G35" s="1002"/>
      <c r="H35" s="109">
        <f>IF(C35&lt;&gt;"",'[1]CBL Score Standard'!$D91,IF(D35&lt;&gt;"",SUM('[1]CBL Score Standard'!$D91:$E91),IF(E35&lt;&gt;"",SUM('[1]CBL Score Standard'!$D91:$F91),IF(F35&lt;&gt;"",SUM('[1]CBL Score Standard'!$D91:$G91),IF(G35&lt;&gt;"",SUM('[1]CBL Score Standard'!$D91:$H91,0))))))</f>
        <v>0</v>
      </c>
      <c r="K35" s="408"/>
      <c r="L35" s="408"/>
      <c r="M35" s="104" t="s">
        <v>6</v>
      </c>
      <c r="N35" s="36" t="s">
        <v>54</v>
      </c>
      <c r="O35" s="87" t="s">
        <v>345</v>
      </c>
      <c r="P35" s="153">
        <v>43644</v>
      </c>
      <c r="Q35" s="152" t="s">
        <v>209</v>
      </c>
      <c r="R35" s="79" t="s">
        <v>210</v>
      </c>
      <c r="S35" s="76" t="s">
        <v>283</v>
      </c>
      <c r="T35" s="83" t="s">
        <v>72</v>
      </c>
      <c r="U35" s="999">
        <v>43999</v>
      </c>
      <c r="V35" s="83" t="s">
        <v>374</v>
      </c>
      <c r="W35" s="83"/>
      <c r="X35" s="83"/>
      <c r="Y35" s="46"/>
      <c r="Z35" s="259">
        <f t="shared" si="4"/>
        <v>0</v>
      </c>
      <c r="AA35" s="260"/>
      <c r="AB35" s="260"/>
      <c r="AC35" s="260"/>
      <c r="AD35" s="260"/>
      <c r="AE35" s="258"/>
      <c r="AF35" s="258"/>
      <c r="AG35" s="258"/>
      <c r="AH35" s="258"/>
      <c r="AI35" s="258"/>
      <c r="AJ35" s="258"/>
    </row>
    <row r="36" spans="1:36" x14ac:dyDescent="0.3">
      <c r="A36" s="110" t="s">
        <v>54</v>
      </c>
      <c r="B36" s="99" t="s">
        <v>425</v>
      </c>
      <c r="C36" s="1002"/>
      <c r="D36" s="1002"/>
      <c r="E36" s="1002" t="s">
        <v>77</v>
      </c>
      <c r="F36" s="1002"/>
      <c r="G36" s="1002"/>
      <c r="H36" s="109">
        <f>IF(C36&lt;&gt;"",'[1]CBL Score Standard'!$D92,IF(D36&lt;&gt;"",SUM('[1]CBL Score Standard'!$D92:$E92),IF(E36&lt;&gt;"",SUM('[1]CBL Score Standard'!$D92:$F92),IF(F36&lt;&gt;"",SUM('[1]CBL Score Standard'!$D92:$G92),IF(G36&lt;&gt;"",SUM('[1]CBL Score Standard'!$D92:$H92,0))))))</f>
        <v>0.16558973290057469</v>
      </c>
      <c r="K36" s="3"/>
      <c r="L36" s="3"/>
      <c r="M36" s="3"/>
      <c r="N36" s="92"/>
      <c r="O36" s="3"/>
      <c r="P36" s="3"/>
      <c r="Q36" s="3"/>
      <c r="R36" s="3"/>
      <c r="S36" s="78"/>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3"/>
      <c r="D37" s="1002"/>
      <c r="E37" s="1002" t="s">
        <v>77</v>
      </c>
      <c r="F37" s="1002"/>
      <c r="G37" s="1002"/>
      <c r="H37" s="109">
        <f>IF(C37&lt;&gt;"",'[1]CBL Score Standard'!$D93,IF(D37&lt;&gt;"",SUM('[1]CBL Score Standard'!$D93:$E93),IF(E37&lt;&gt;"",SUM('[1]CBL Score Standard'!$D93:$F93),IF(F37&lt;&gt;"",SUM('[1]CBL Score Standard'!$D93:$G93),IF(G37&lt;&gt;"",SUM('[1]CBL Score Standard'!$D93:$H93,0))))))</f>
        <v>7.468064199148379E-2</v>
      </c>
      <c r="K37" s="1193" t="s">
        <v>211</v>
      </c>
      <c r="L37" s="1194"/>
      <c r="M37" s="1194"/>
      <c r="N37" s="1194"/>
      <c r="O37" s="1194"/>
      <c r="P37" s="1194"/>
      <c r="Q37" s="1194"/>
      <c r="R37" s="1194"/>
      <c r="S37" s="1194"/>
      <c r="T37" s="1194"/>
      <c r="U37" s="1194"/>
      <c r="V37" s="1194"/>
      <c r="W37" s="1194"/>
      <c r="X37" s="1194"/>
      <c r="Y37" s="1195"/>
      <c r="Z37" s="263"/>
      <c r="AA37" s="402"/>
      <c r="AB37" s="402"/>
      <c r="AC37" s="402"/>
      <c r="AD37" s="402"/>
      <c r="AE37" s="402"/>
      <c r="AF37" s="402"/>
      <c r="AG37" s="402"/>
      <c r="AH37" s="402"/>
      <c r="AI37" s="402"/>
      <c r="AJ37" s="402"/>
    </row>
    <row r="38" spans="1:36" ht="23.4" customHeight="1" x14ac:dyDescent="0.3">
      <c r="A38" s="110" t="s">
        <v>54</v>
      </c>
      <c r="B38" s="99" t="s">
        <v>231</v>
      </c>
      <c r="C38" s="1003"/>
      <c r="D38" s="1003"/>
      <c r="E38" s="1002"/>
      <c r="F38" s="1002"/>
      <c r="G38" s="1002"/>
      <c r="H38" s="109" t="b">
        <f>IF(C38&lt;&gt;"",'[1]CBL Score Standard'!$D94,IF(D38&lt;&gt;"",SUM('[1]CBL Score Standard'!$D94:$E94),IF(E38&lt;&gt;"",SUM('[1]CBL Score Standard'!$D94:$F94),IF(F38&lt;&gt;"",SUM('[1]CBL Score Standard'!$D94:$G94),IF(G38&lt;&gt;"",SUM('[1]CBL Score Standard'!$D94:$H94,0))))))</f>
        <v>0</v>
      </c>
      <c r="K38" s="1211" t="s">
        <v>133</v>
      </c>
      <c r="L38" s="1211" t="s">
        <v>91</v>
      </c>
      <c r="M38" s="1182" t="s">
        <v>75</v>
      </c>
      <c r="N38" s="1184" t="s">
        <v>134</v>
      </c>
      <c r="O38" s="1184" t="s">
        <v>135</v>
      </c>
      <c r="P38" s="413" t="s">
        <v>136</v>
      </c>
      <c r="Q38" s="413" t="s">
        <v>137</v>
      </c>
      <c r="R38" s="413" t="s">
        <v>138</v>
      </c>
      <c r="S38" s="1212" t="s">
        <v>139</v>
      </c>
      <c r="T38" s="1191" t="s">
        <v>344</v>
      </c>
      <c r="U38" s="1191" t="s">
        <v>342</v>
      </c>
      <c r="V38" s="1191" t="s">
        <v>343</v>
      </c>
      <c r="W38" s="404" t="s">
        <v>375</v>
      </c>
      <c r="X38" s="404"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3"/>
      <c r="D39" s="1004"/>
      <c r="E39" s="1004" t="s">
        <v>77</v>
      </c>
      <c r="F39" s="1002"/>
      <c r="G39" s="1002"/>
      <c r="H39" s="109">
        <f>IF(C39&lt;&gt;"",'[1]CBL Score Standard'!$D95,IF(D39&lt;&gt;"",SUM('[1]CBL Score Standard'!$D95:$E95),IF(E39&lt;&gt;"",SUM('[1]CBL Score Standard'!$D95:$F95),IF(F39&lt;&gt;"",SUM('[1]CBL Score Standard'!$D95:$G95),IF(G39&lt;&gt;"",SUM('[1]CBL Score Standard'!$D95:$H95,0))))))</f>
        <v>3.7340320995741895E-2</v>
      </c>
      <c r="K39" s="1197"/>
      <c r="L39" s="1197"/>
      <c r="M39" s="1183"/>
      <c r="N39" s="1190"/>
      <c r="O39" s="1185"/>
      <c r="P39" s="148" t="s">
        <v>141</v>
      </c>
      <c r="Q39" s="414"/>
      <c r="R39" s="414"/>
      <c r="S39" s="1210"/>
      <c r="T39" s="1191"/>
      <c r="U39" s="1191"/>
      <c r="V39" s="1191"/>
      <c r="W39" s="404"/>
      <c r="X39" s="404"/>
      <c r="Y39" s="1197"/>
      <c r="Z39" s="1187"/>
      <c r="AA39" s="400" t="s">
        <v>672</v>
      </c>
      <c r="AB39" s="400" t="s">
        <v>673</v>
      </c>
      <c r="AC39" s="400" t="s">
        <v>672</v>
      </c>
      <c r="AD39" s="400" t="s">
        <v>673</v>
      </c>
      <c r="AE39" s="400" t="s">
        <v>672</v>
      </c>
      <c r="AF39" s="400" t="s">
        <v>673</v>
      </c>
      <c r="AG39" s="400" t="s">
        <v>672</v>
      </c>
      <c r="AH39" s="400" t="s">
        <v>673</v>
      </c>
      <c r="AI39" s="400" t="s">
        <v>672</v>
      </c>
      <c r="AJ39" s="400" t="s">
        <v>673</v>
      </c>
    </row>
    <row r="40" spans="1:36" x14ac:dyDescent="0.3">
      <c r="A40" s="110" t="s">
        <v>53</v>
      </c>
      <c r="B40" s="99" t="s">
        <v>223</v>
      </c>
      <c r="C40" s="1003"/>
      <c r="D40" s="1003"/>
      <c r="E40" s="1004"/>
      <c r="F40" s="1002" t="s">
        <v>77</v>
      </c>
      <c r="G40" s="1002"/>
      <c r="H40" s="109">
        <f>IF(C40&lt;&gt;"",'[1]CBL Score Standard'!$D96,IF(D40&lt;&gt;"",SUM('[1]CBL Score Standard'!$D96:$E96),IF(E40&lt;&gt;"",SUM('[1]CBL Score Standard'!$D96:$F96),IF(F40&lt;&gt;"",SUM('[1]CBL Score Standard'!$D96:$G96),IF(G40&lt;&gt;"",SUM('[1]CBL Score Standard'!$D96:$H96,0))))))</f>
        <v>3.536110278693437E-2</v>
      </c>
      <c r="K40" s="406" t="s">
        <v>142</v>
      </c>
      <c r="L40" s="406" t="s">
        <v>143</v>
      </c>
      <c r="M40" s="104" t="s">
        <v>7</v>
      </c>
      <c r="N40" s="36" t="s">
        <v>56</v>
      </c>
      <c r="O40" s="87" t="s">
        <v>663</v>
      </c>
      <c r="P40" s="149" t="s">
        <v>145</v>
      </c>
      <c r="Q40" s="152" t="s">
        <v>212</v>
      </c>
      <c r="R40" s="79" t="s">
        <v>213</v>
      </c>
      <c r="S40" s="76" t="s">
        <v>283</v>
      </c>
      <c r="T40" s="84"/>
      <c r="U40" s="83"/>
      <c r="V40" s="83" t="str">
        <f t="shared" ref="V40:V48" si="5">IF(AND(W40="Y",X40="Y"),"Passed",IF(T40="M","Passed", ""))</f>
        <v>Passed</v>
      </c>
      <c r="W40" s="83" t="s">
        <v>377</v>
      </c>
      <c r="X40" s="83" t="s">
        <v>377</v>
      </c>
      <c r="Y40" s="46" t="s">
        <v>214</v>
      </c>
      <c r="Z40" s="259">
        <f t="shared" ref="Z40:Z55" si="6">DATEDIF(AA40,AB40,"m")/12+DATEDIF(AC40,AD40,"m")/12+DATEDIF(AE40,AF40,"m")/12+DATEDIF(AG40,AH40,"m")/12+DATEDIF(AI40,AJ40,"m")/12</f>
        <v>0</v>
      </c>
      <c r="AA40" s="260">
        <v>43166</v>
      </c>
      <c r="AB40" s="260">
        <v>43166</v>
      </c>
      <c r="AC40" s="260"/>
      <c r="AD40" s="260"/>
      <c r="AE40" s="258"/>
      <c r="AF40" s="258"/>
      <c r="AG40" s="258"/>
      <c r="AH40" s="258"/>
      <c r="AI40" s="258"/>
      <c r="AJ40" s="258"/>
    </row>
    <row r="41" spans="1:36" x14ac:dyDescent="0.3">
      <c r="A41" s="110" t="s">
        <v>53</v>
      </c>
      <c r="B41" s="99" t="s">
        <v>226</v>
      </c>
      <c r="C41" s="1003"/>
      <c r="D41" s="1003"/>
      <c r="E41" s="132" t="s">
        <v>77</v>
      </c>
      <c r="F41" s="1002"/>
      <c r="G41" s="1002"/>
      <c r="H41" s="109">
        <f>IF(C41&lt;&gt;"",'[1]CBL Score Standard'!$D97,IF(D41&lt;&gt;"",SUM('[1]CBL Score Standard'!$D97:$E97),IF(E41&lt;&gt;"",SUM('[1]CBL Score Standard'!$D97:$F97),IF(F41&lt;&gt;"",SUM('[1]CBL Score Standard'!$D97:$G97),IF(G41&lt;&gt;"",SUM('[1]CBL Score Standard'!$D97:$H97,0))))))</f>
        <v>1.4084507042253521E-2</v>
      </c>
      <c r="K41" s="407"/>
      <c r="L41" s="407"/>
      <c r="M41" s="104" t="s">
        <v>7</v>
      </c>
      <c r="N41" s="36" t="s">
        <v>56</v>
      </c>
      <c r="O41" s="87" t="s">
        <v>215</v>
      </c>
      <c r="P41" s="150"/>
      <c r="Q41" s="152" t="s">
        <v>164</v>
      </c>
      <c r="R41" s="79" t="s">
        <v>207</v>
      </c>
      <c r="S41" s="166" t="s">
        <v>283</v>
      </c>
      <c r="T41" s="84" t="s">
        <v>72</v>
      </c>
      <c r="U41" s="83"/>
      <c r="V41" s="83" t="str">
        <f t="shared" si="5"/>
        <v>Passed</v>
      </c>
      <c r="W41" s="83"/>
      <c r="X41" s="83"/>
      <c r="Y41" s="49" t="s">
        <v>216</v>
      </c>
      <c r="Z41" s="259">
        <f t="shared" ca="1" si="6"/>
        <v>1.6666666666666667</v>
      </c>
      <c r="AA41" s="260">
        <v>43511</v>
      </c>
      <c r="AB41" s="260">
        <f t="shared" ref="AB41:AB46" ca="1" si="7">TODAY()</f>
        <v>44144</v>
      </c>
      <c r="AC41" s="260"/>
      <c r="AD41" s="260"/>
      <c r="AE41" s="258"/>
      <c r="AF41" s="258"/>
      <c r="AG41" s="258"/>
      <c r="AH41" s="258"/>
      <c r="AI41" s="258"/>
      <c r="AJ41" s="258"/>
    </row>
    <row r="42" spans="1:36" ht="27.6" x14ac:dyDescent="0.3">
      <c r="A42" s="110" t="s">
        <v>53</v>
      </c>
      <c r="B42" s="99" t="s">
        <v>239</v>
      </c>
      <c r="C42" s="1003"/>
      <c r="D42" s="1003"/>
      <c r="E42" s="1006" t="s">
        <v>77</v>
      </c>
      <c r="F42" s="1002"/>
      <c r="G42" s="1002"/>
      <c r="H42" s="109">
        <f>IF(C42&lt;&gt;"",'[1]CBL Score Standard'!$D98,IF(D42&lt;&gt;"",SUM('[1]CBL Score Standard'!$D98:$E98),IF(E42&lt;&gt;"",SUM('[1]CBL Score Standard'!$D98:$F98),IF(F42&lt;&gt;"",SUM('[1]CBL Score Standard'!$D98:$G98),IF(G42&lt;&gt;"",SUM('[1]CBL Score Standard'!$D98:$H98,0))))))</f>
        <v>0</v>
      </c>
      <c r="K42" s="407"/>
      <c r="L42" s="407"/>
      <c r="M42" s="104" t="s">
        <v>7</v>
      </c>
      <c r="N42" s="36" t="s">
        <v>55</v>
      </c>
      <c r="O42" s="91" t="s">
        <v>664</v>
      </c>
      <c r="P42" s="150"/>
      <c r="Q42" s="254" t="s">
        <v>653</v>
      </c>
      <c r="R42" s="254" t="s">
        <v>654</v>
      </c>
      <c r="S42" s="166" t="s">
        <v>283</v>
      </c>
      <c r="T42" s="84"/>
      <c r="U42" s="83"/>
      <c r="V42" s="83" t="str">
        <f t="shared" si="5"/>
        <v/>
      </c>
      <c r="W42" s="83"/>
      <c r="X42" s="83"/>
      <c r="Y42" s="52" t="s">
        <v>249</v>
      </c>
      <c r="Z42" s="259">
        <f t="shared" ca="1" si="6"/>
        <v>2.25</v>
      </c>
      <c r="AA42" s="260">
        <v>43291</v>
      </c>
      <c r="AB42" s="260">
        <f t="shared" ca="1" si="7"/>
        <v>44144</v>
      </c>
      <c r="AC42" s="260"/>
      <c r="AD42" s="260"/>
      <c r="AE42" s="258"/>
      <c r="AF42" s="258"/>
      <c r="AG42" s="258"/>
      <c r="AH42" s="258"/>
      <c r="AI42" s="258"/>
      <c r="AJ42" s="258"/>
    </row>
    <row r="43" spans="1:36" ht="27.6" x14ac:dyDescent="0.3">
      <c r="A43" s="110" t="s">
        <v>0</v>
      </c>
      <c r="B43" s="99" t="s">
        <v>426</v>
      </c>
      <c r="C43" s="1003"/>
      <c r="D43" s="1002"/>
      <c r="E43" s="1002"/>
      <c r="F43" s="1002" t="s">
        <v>77</v>
      </c>
      <c r="G43" s="1002"/>
      <c r="H43" s="109">
        <f>IF(C43&lt;&gt;"",'[1]CBL Score Standard'!$D99,IF(D43&lt;&gt;"",SUM('[1]CBL Score Standard'!$D99:$E99),IF(F43&lt;&gt;"",SUM('[1]CBL Score Standard'!$D99:$F99),IF(#REF!&lt;&gt;"",SUM('[1]CBL Score Standard'!$D99:$G99),IF(G43&lt;&gt;"",SUM('[1]CBL Score Standard'!$D99:$H99,0))))))</f>
        <v>7.468064199148379E-2</v>
      </c>
      <c r="K43" s="407"/>
      <c r="L43" s="407"/>
      <c r="M43" s="104" t="s">
        <v>7</v>
      </c>
      <c r="N43" s="36" t="s">
        <v>55</v>
      </c>
      <c r="O43" s="87" t="s">
        <v>448</v>
      </c>
      <c r="P43" s="151"/>
      <c r="Q43" s="254" t="s">
        <v>655</v>
      </c>
      <c r="R43" s="254" t="s">
        <v>656</v>
      </c>
      <c r="S43" s="76" t="s">
        <v>283</v>
      </c>
      <c r="T43" s="84"/>
      <c r="U43" s="83"/>
      <c r="V43" s="83" t="str">
        <f t="shared" si="5"/>
        <v>Passed</v>
      </c>
      <c r="W43" s="83" t="s">
        <v>377</v>
      </c>
      <c r="X43" s="83" t="s">
        <v>377</v>
      </c>
      <c r="Y43" s="49" t="s">
        <v>219</v>
      </c>
      <c r="Z43" s="259">
        <f t="shared" ca="1" si="6"/>
        <v>1.3333333333333333</v>
      </c>
      <c r="AA43" s="260">
        <v>43637</v>
      </c>
      <c r="AB43" s="260">
        <f t="shared" ca="1" si="7"/>
        <v>44144</v>
      </c>
      <c r="AC43" s="260"/>
      <c r="AD43" s="260"/>
      <c r="AE43" s="258"/>
      <c r="AF43" s="258"/>
      <c r="AG43" s="258"/>
      <c r="AH43" s="258"/>
      <c r="AI43" s="258"/>
      <c r="AJ43" s="258"/>
    </row>
    <row r="44" spans="1:36" ht="26.4" x14ac:dyDescent="0.3">
      <c r="A44" s="110" t="s">
        <v>41</v>
      </c>
      <c r="B44" s="99" t="s">
        <v>450</v>
      </c>
      <c r="C44" s="1002"/>
      <c r="D44" s="1002"/>
      <c r="E44" s="1002"/>
      <c r="F44" s="1002" t="s">
        <v>77</v>
      </c>
      <c r="G44" s="1002"/>
      <c r="H44" s="109">
        <f>IF(C44&lt;&gt;"",'[1]CBL Score Standard'!$D100,IF(D44&lt;&gt;"",SUM('[1]CBL Score Standard'!$D100:$E100),IF(E44&lt;&gt;"",SUM('[1]CBL Score Standard'!$D100:$F100),IF(F44&lt;&gt;"",SUM('[1]CBL Score Standard'!$D100:$G100),IF(G44&lt;&gt;"",SUM('[1]CBL Score Standard'!$D100:$H100,0))))))</f>
        <v>0.18686632864525554</v>
      </c>
      <c r="K44" s="407"/>
      <c r="L44" s="407"/>
      <c r="M44" s="104" t="s">
        <v>7</v>
      </c>
      <c r="N44" s="36" t="s">
        <v>55</v>
      </c>
      <c r="O44" s="87" t="s">
        <v>185</v>
      </c>
      <c r="P44" s="149" t="s">
        <v>145</v>
      </c>
      <c r="Q44" s="254" t="s">
        <v>220</v>
      </c>
      <c r="R44" s="254" t="s">
        <v>270</v>
      </c>
      <c r="S44" s="166" t="s">
        <v>283</v>
      </c>
      <c r="T44" s="84" t="s">
        <v>72</v>
      </c>
      <c r="U44" s="83"/>
      <c r="V44" s="83" t="str">
        <f t="shared" si="5"/>
        <v>Passed</v>
      </c>
      <c r="W44" s="83" t="s">
        <v>377</v>
      </c>
      <c r="X44" s="83" t="s">
        <v>377</v>
      </c>
      <c r="Y44" s="49" t="s">
        <v>186</v>
      </c>
      <c r="Z44" s="259">
        <f t="shared" ca="1" si="6"/>
        <v>1.3333333333333333</v>
      </c>
      <c r="AA44" s="260">
        <v>43637</v>
      </c>
      <c r="AB44" s="260">
        <f t="shared" ca="1" si="7"/>
        <v>44144</v>
      </c>
      <c r="AC44" s="260"/>
      <c r="AD44" s="260"/>
      <c r="AE44" s="258"/>
      <c r="AF44" s="258"/>
      <c r="AG44" s="258"/>
      <c r="AH44" s="258"/>
      <c r="AI44" s="258"/>
      <c r="AJ44" s="258"/>
    </row>
    <row r="45" spans="1:36" ht="27.6" x14ac:dyDescent="0.3">
      <c r="A45" s="110" t="s">
        <v>41</v>
      </c>
      <c r="B45" s="99" t="s">
        <v>178</v>
      </c>
      <c r="C45" s="1003"/>
      <c r="D45" s="1002" t="s">
        <v>77</v>
      </c>
      <c r="E45" s="1002"/>
      <c r="F45" s="1002"/>
      <c r="G45" s="1002"/>
      <c r="H45" s="109">
        <f>IF(C45&lt;&gt;"",'[1]CBL Score Standard'!$D101,IF(D45&lt;&gt;"",SUM('[1]CBL Score Standard'!$D101:$E101),IF(E45&lt;&gt;"",SUM('[1]CBL Score Standard'!$D101:$F101),IF(F45&lt;&gt;"",SUM('[1]CBL Score Standard'!$D101:$G101),IF(G45&lt;&gt;"",SUM('[1]CBL Score Standard'!$D101:$H101,0))))))</f>
        <v>4.6511627906976744E-2</v>
      </c>
      <c r="K45" s="407"/>
      <c r="L45" s="407"/>
      <c r="M45" s="104" t="s">
        <v>7</v>
      </c>
      <c r="N45" s="36" t="s">
        <v>55</v>
      </c>
      <c r="O45" s="87" t="s">
        <v>694</v>
      </c>
      <c r="P45" s="153">
        <v>43539</v>
      </c>
      <c r="Q45" s="254" t="s">
        <v>658</v>
      </c>
      <c r="R45" s="254" t="s">
        <v>657</v>
      </c>
      <c r="S45" s="166" t="s">
        <v>283</v>
      </c>
      <c r="T45" s="84" t="s">
        <v>72</v>
      </c>
      <c r="U45" s="83"/>
      <c r="V45" s="83" t="str">
        <f t="shared" si="5"/>
        <v>Passed</v>
      </c>
      <c r="W45" s="83" t="s">
        <v>377</v>
      </c>
      <c r="X45" s="83" t="s">
        <v>377</v>
      </c>
      <c r="Y45" s="49" t="s">
        <v>186</v>
      </c>
      <c r="Z45" s="259">
        <f t="shared" ca="1" si="6"/>
        <v>1.9166666666666667</v>
      </c>
      <c r="AA45" s="260">
        <v>43439</v>
      </c>
      <c r="AB45" s="260">
        <f t="shared" ca="1" si="7"/>
        <v>44144</v>
      </c>
      <c r="AC45" s="260"/>
      <c r="AD45" s="260"/>
      <c r="AE45" s="258"/>
      <c r="AF45" s="258"/>
      <c r="AG45" s="258"/>
      <c r="AH45" s="258"/>
      <c r="AI45" s="258"/>
      <c r="AJ45" s="258"/>
    </row>
    <row r="46" spans="1:36" ht="27.6" x14ac:dyDescent="0.3">
      <c r="A46" s="110" t="s">
        <v>229</v>
      </c>
      <c r="B46" s="99" t="s">
        <v>245</v>
      </c>
      <c r="C46" s="1003"/>
      <c r="D46" s="1003"/>
      <c r="E46" s="1003"/>
      <c r="F46" s="1003"/>
      <c r="G46" s="1002"/>
      <c r="H46" s="109" t="b">
        <f>IF(C46&lt;&gt;"",'[1]CBL Score Standard'!$D102,IF(D46&lt;&gt;"",SUM('[1]CBL Score Standard'!$D102:$E102),IF(E46&lt;&gt;"",SUM('[1]CBL Score Standard'!$D102:$F102),IF(F46&lt;&gt;"",SUM('[1]CBL Score Standard'!$D102:$G102),IF(G46&lt;&gt;"",SUM('[1]CBL Score Standard'!$D102:$H102,0))))))</f>
        <v>0</v>
      </c>
      <c r="K46" s="407"/>
      <c r="L46" s="407"/>
      <c r="M46" s="104" t="s">
        <v>7</v>
      </c>
      <c r="N46" s="36" t="s">
        <v>55</v>
      </c>
      <c r="O46" s="87" t="s">
        <v>665</v>
      </c>
      <c r="P46" s="153">
        <v>43607</v>
      </c>
      <c r="Q46" s="152" t="s">
        <v>221</v>
      </c>
      <c r="R46" s="79" t="s">
        <v>200</v>
      </c>
      <c r="S46" s="76" t="s">
        <v>283</v>
      </c>
      <c r="T46" s="84" t="s">
        <v>72</v>
      </c>
      <c r="U46" s="83"/>
      <c r="V46" s="83" t="str">
        <f t="shared" si="5"/>
        <v>Passed</v>
      </c>
      <c r="W46" s="83" t="s">
        <v>377</v>
      </c>
      <c r="X46" s="83" t="s">
        <v>377</v>
      </c>
      <c r="Y46" s="46" t="s">
        <v>222</v>
      </c>
      <c r="Z46" s="259">
        <f t="shared" ca="1" si="6"/>
        <v>1.8333333333333333</v>
      </c>
      <c r="AA46" s="260">
        <v>43466</v>
      </c>
      <c r="AB46" s="260">
        <f t="shared" ca="1" si="7"/>
        <v>44144</v>
      </c>
      <c r="AC46" s="260"/>
      <c r="AD46" s="260"/>
      <c r="AE46" s="258"/>
      <c r="AF46" s="258"/>
      <c r="AG46" s="258"/>
      <c r="AH46" s="258"/>
      <c r="AI46" s="258"/>
      <c r="AJ46" s="258"/>
    </row>
    <row r="47" spans="1:36" x14ac:dyDescent="0.3">
      <c r="A47" s="110" t="s">
        <v>144</v>
      </c>
      <c r="B47" s="99" t="s">
        <v>372</v>
      </c>
      <c r="C47" s="1002"/>
      <c r="D47" s="1002"/>
      <c r="E47" s="1002" t="s">
        <v>77</v>
      </c>
      <c r="F47" s="1002"/>
      <c r="G47" s="1002"/>
      <c r="H47" s="109">
        <f>IF(C47&lt;&gt;"",'[1]CBL Score Standard'!$D103,IF(D47&lt;&gt;"",SUM('[1]CBL Score Standard'!$D103:$E103),IF(E47&lt;&gt;"",SUM('[1]CBL Score Standard'!$D103:$F103),IF(F47&lt;&gt;"",SUM('[1]CBL Score Standard'!$D103:$G103),IF(G47&lt;&gt;"",SUM('[1]CBL Score Standard'!$D103:$H103,0))))))</f>
        <v>0.16558973290057469</v>
      </c>
      <c r="K47" s="407"/>
      <c r="L47" s="407"/>
      <c r="M47" s="104" t="s">
        <v>7</v>
      </c>
      <c r="N47" s="36" t="s">
        <v>53</v>
      </c>
      <c r="O47" s="87" t="s">
        <v>223</v>
      </c>
      <c r="P47" s="153">
        <v>43621</v>
      </c>
      <c r="Q47" s="154" t="s">
        <v>224</v>
      </c>
      <c r="R47" s="155" t="s">
        <v>225</v>
      </c>
      <c r="S47" s="166" t="s">
        <v>283</v>
      </c>
      <c r="T47" s="84"/>
      <c r="U47" s="83"/>
      <c r="V47" s="83" t="str">
        <f t="shared" si="5"/>
        <v/>
      </c>
      <c r="W47" s="83"/>
      <c r="X47" s="83"/>
      <c r="Y47" s="55"/>
      <c r="Z47" s="259">
        <f t="shared" si="6"/>
        <v>0</v>
      </c>
      <c r="AA47" s="260"/>
      <c r="AB47" s="260"/>
      <c r="AC47" s="260"/>
      <c r="AD47" s="260"/>
      <c r="AE47" s="258"/>
      <c r="AF47" s="258"/>
      <c r="AG47" s="258"/>
      <c r="AH47" s="258"/>
      <c r="AI47" s="258"/>
      <c r="AJ47" s="258"/>
    </row>
    <row r="48" spans="1:36" ht="39.6" x14ac:dyDescent="0.3">
      <c r="A48" s="110" t="s">
        <v>144</v>
      </c>
      <c r="B48" s="99" t="s">
        <v>373</v>
      </c>
      <c r="C48" s="1002"/>
      <c r="D48" s="1002"/>
      <c r="E48" s="1002" t="s">
        <v>77</v>
      </c>
      <c r="F48" s="1002"/>
      <c r="G48" s="1002"/>
      <c r="H48" s="109">
        <f>IF(C48&lt;&gt;"",'[1]CBL Score Standard'!$D104,IF(D48&lt;&gt;"",SUM('[1]CBL Score Standard'!$D104:$E104),IF(E48&lt;&gt;"",SUM('[1]CBL Score Standard'!$D104:$F104),IF(F48&lt;&gt;"",SUM('[1]CBL Score Standard'!$D104:$G104),IF(G48&lt;&gt;"",SUM('[1]CBL Score Standard'!$D104:$H104,0))))))</f>
        <v>0.16558973290057469</v>
      </c>
      <c r="K48" s="407"/>
      <c r="L48" s="407"/>
      <c r="M48" s="104" t="s">
        <v>7</v>
      </c>
      <c r="N48" s="36" t="s">
        <v>53</v>
      </c>
      <c r="O48" s="87" t="s">
        <v>226</v>
      </c>
      <c r="P48" s="153">
        <v>43602</v>
      </c>
      <c r="Q48" s="154" t="s">
        <v>227</v>
      </c>
      <c r="R48" s="155" t="s">
        <v>228</v>
      </c>
      <c r="S48" s="166" t="s">
        <v>283</v>
      </c>
      <c r="T48" s="84" t="s">
        <v>72</v>
      </c>
      <c r="U48" s="83"/>
      <c r="V48" s="83" t="str">
        <f t="shared" si="5"/>
        <v>Passed</v>
      </c>
      <c r="W48" s="83"/>
      <c r="X48" s="83"/>
      <c r="Y48" s="55"/>
      <c r="Z48" s="259">
        <f t="shared" si="6"/>
        <v>0</v>
      </c>
      <c r="AA48" s="260">
        <v>43761</v>
      </c>
      <c r="AB48" s="260">
        <v>43761</v>
      </c>
      <c r="AC48" s="260"/>
      <c r="AD48" s="260"/>
      <c r="AE48" s="258"/>
      <c r="AF48" s="258"/>
      <c r="AG48" s="258"/>
      <c r="AH48" s="258"/>
      <c r="AI48" s="258"/>
      <c r="AJ48" s="258"/>
    </row>
    <row r="49" spans="1:36" ht="27.6" x14ac:dyDescent="0.3">
      <c r="A49" s="110" t="s">
        <v>144</v>
      </c>
      <c r="B49" s="99" t="s">
        <v>452</v>
      </c>
      <c r="C49" s="1002"/>
      <c r="D49" s="1002"/>
      <c r="E49" s="1002"/>
      <c r="F49" s="1002" t="s">
        <v>77</v>
      </c>
      <c r="G49" s="1002"/>
      <c r="H49" s="109">
        <f>IF(C49&lt;&gt;"",'[1]CBL Score Standard'!$D105,IF(D49&lt;&gt;"",SUM('[1]CBL Score Standard'!$D105:$E105),IF(E49&lt;&gt;"",SUM('[1]CBL Score Standard'!$D105:$F105),IF(F49&lt;&gt;"",SUM('[1]CBL Score Standard'!$D105:$G105),IF(G49&lt;&gt;"",SUM('[1]CBL Score Standard'!$D105:$H105,0))))))</f>
        <v>0.18686632864525554</v>
      </c>
      <c r="K49" s="407"/>
      <c r="L49" s="407"/>
      <c r="M49" s="104" t="s">
        <v>7</v>
      </c>
      <c r="N49" s="36" t="s">
        <v>59</v>
      </c>
      <c r="O49" s="89" t="s">
        <v>684</v>
      </c>
      <c r="P49" s="153">
        <v>43623</v>
      </c>
      <c r="Q49" s="154" t="s">
        <v>153</v>
      </c>
      <c r="R49" s="155" t="s">
        <v>156</v>
      </c>
      <c r="S49" s="166" t="s">
        <v>283</v>
      </c>
      <c r="T49" s="157" t="s">
        <v>72</v>
      </c>
      <c r="U49" s="999">
        <v>44039</v>
      </c>
      <c r="V49" s="83" t="s">
        <v>374</v>
      </c>
      <c r="W49" s="83"/>
      <c r="X49" s="83" t="s">
        <v>377</v>
      </c>
      <c r="Y49" s="55"/>
      <c r="Z49" s="259">
        <f t="shared" ca="1" si="6"/>
        <v>1</v>
      </c>
      <c r="AA49" s="260">
        <v>43754</v>
      </c>
      <c r="AB49" s="260">
        <f ca="1">TODAY()</f>
        <v>44144</v>
      </c>
      <c r="AC49" s="260"/>
      <c r="AD49" s="260"/>
      <c r="AE49" s="258"/>
      <c r="AF49" s="258"/>
      <c r="AG49" s="258"/>
      <c r="AH49" s="258"/>
      <c r="AI49" s="258"/>
      <c r="AJ49" s="258"/>
    </row>
    <row r="50" spans="1:36" ht="27.6" x14ac:dyDescent="0.3">
      <c r="A50" s="110" t="s">
        <v>144</v>
      </c>
      <c r="B50" s="99" t="s">
        <v>517</v>
      </c>
      <c r="C50" s="1002"/>
      <c r="D50" s="1002"/>
      <c r="E50" s="1002"/>
      <c r="F50" s="1002" t="s">
        <v>77</v>
      </c>
      <c r="G50" s="1002"/>
      <c r="H50" s="109">
        <f>IF(C50&lt;&gt;"",'[1]CBL Score Standard'!$D106,IF(D50&lt;&gt;"",SUM('[1]CBL Score Standard'!$D106:$E106),IF(E50&lt;&gt;"",SUM('[1]CBL Score Standard'!$D106:$F106),IF(F50&lt;&gt;"",SUM('[1]CBL Score Standard'!$D106:$G106),IF(G50&lt;&gt;"",SUM('[1]CBL Score Standard'!$D106:$H106,0))))))</f>
        <v>0.18686632864525554</v>
      </c>
      <c r="K50" s="407"/>
      <c r="L50" s="407"/>
      <c r="M50" s="104" t="s">
        <v>7</v>
      </c>
      <c r="N50" s="36" t="s">
        <v>59</v>
      </c>
      <c r="O50" s="89" t="s">
        <v>683</v>
      </c>
      <c r="P50" s="153">
        <v>43623</v>
      </c>
      <c r="Q50" s="154" t="s">
        <v>153</v>
      </c>
      <c r="R50" s="155" t="s">
        <v>156</v>
      </c>
      <c r="S50" s="166" t="s">
        <v>283</v>
      </c>
      <c r="T50" s="128" t="s">
        <v>72</v>
      </c>
      <c r="U50" s="999">
        <v>44008</v>
      </c>
      <c r="V50" s="83" t="s">
        <v>374</v>
      </c>
      <c r="W50" s="83"/>
      <c r="X50" s="83"/>
      <c r="Y50" s="55"/>
      <c r="Z50" s="259">
        <f t="shared" si="6"/>
        <v>0</v>
      </c>
      <c r="AA50" s="260"/>
      <c r="AB50" s="260"/>
      <c r="AC50" s="260"/>
      <c r="AD50" s="260"/>
      <c r="AE50" s="258"/>
      <c r="AF50" s="258"/>
      <c r="AG50" s="258"/>
      <c r="AH50" s="258"/>
      <c r="AI50" s="258"/>
      <c r="AJ50" s="258"/>
    </row>
    <row r="51" spans="1:36" x14ac:dyDescent="0.3">
      <c r="A51" s="110" t="s">
        <v>144</v>
      </c>
      <c r="B51" s="99" t="s">
        <v>661</v>
      </c>
      <c r="C51" s="1002"/>
      <c r="D51" s="1002"/>
      <c r="E51" s="1002" t="s">
        <v>77</v>
      </c>
      <c r="F51" s="1002"/>
      <c r="G51" s="1002"/>
      <c r="H51" s="109">
        <f>IF(C51&lt;&gt;"",'[1]CBL Score Standard'!$D107,IF(D51&lt;&gt;"",SUM('[1]CBL Score Standard'!$D107:$E107),IF(E51&lt;&gt;"",SUM('[1]CBL Score Standard'!$D107:$F107),IF(F51&lt;&gt;"",SUM('[1]CBL Score Standard'!$D107:$G107),IF(G51&lt;&gt;"",SUM('[1]CBL Score Standard'!$D107:$H107,0))))))</f>
        <v>0.16558973290057469</v>
      </c>
      <c r="K51" s="407"/>
      <c r="L51" s="407"/>
      <c r="M51" s="104" t="s">
        <v>7</v>
      </c>
      <c r="N51" s="36" t="s">
        <v>56</v>
      </c>
      <c r="O51" s="89" t="s">
        <v>67</v>
      </c>
      <c r="P51" s="153"/>
      <c r="Q51" s="154"/>
      <c r="R51" s="155"/>
      <c r="S51" s="157" t="s">
        <v>283</v>
      </c>
      <c r="T51" s="83"/>
      <c r="U51" s="180">
        <v>43766</v>
      </c>
      <c r="V51" s="214" t="s">
        <v>374</v>
      </c>
      <c r="W51" s="83"/>
      <c r="X51" s="83"/>
      <c r="Y51" s="83"/>
      <c r="Z51" s="259">
        <f t="shared" si="6"/>
        <v>0</v>
      </c>
      <c r="AA51" s="260">
        <v>43766</v>
      </c>
      <c r="AB51" s="260">
        <v>43766</v>
      </c>
      <c r="AC51" s="260"/>
      <c r="AD51" s="260"/>
      <c r="AE51" s="258"/>
      <c r="AF51" s="258"/>
      <c r="AG51" s="258"/>
      <c r="AH51" s="258"/>
      <c r="AI51" s="258"/>
      <c r="AJ51" s="258"/>
    </row>
    <row r="52" spans="1:36" x14ac:dyDescent="0.3">
      <c r="A52" s="110" t="s">
        <v>144</v>
      </c>
      <c r="B52" s="99" t="s">
        <v>662</v>
      </c>
      <c r="C52" s="1004"/>
      <c r="D52" s="1004"/>
      <c r="E52" s="1004"/>
      <c r="F52" s="1002" t="s">
        <v>77</v>
      </c>
      <c r="G52" s="1002"/>
      <c r="H52" s="109">
        <f>IF(C52&lt;&gt;"",'[1]CBL Score Standard'!$D108,IF(D52&lt;&gt;"",SUM('[1]CBL Score Standard'!$D108:$E108),IF(E52&lt;&gt;"",SUM('[1]CBL Score Standard'!$D108:$F108),IF(F52&lt;&gt;"",SUM('[1]CBL Score Standard'!$D108:$G108),IF(G52&lt;&gt;"",SUM('[1]CBL Score Standard'!$D108:$H108,0))))))</f>
        <v>0.18686632864525554</v>
      </c>
      <c r="K52" s="407"/>
      <c r="L52" s="407"/>
      <c r="M52" s="104" t="s">
        <v>7</v>
      </c>
      <c r="N52" s="36" t="s">
        <v>55</v>
      </c>
      <c r="O52" s="89" t="s">
        <v>1</v>
      </c>
      <c r="P52" s="153"/>
      <c r="Q52" s="154"/>
      <c r="R52" s="155"/>
      <c r="S52" s="157" t="s">
        <v>283</v>
      </c>
      <c r="T52" s="83"/>
      <c r="U52" s="180">
        <v>43763</v>
      </c>
      <c r="V52" s="214" t="s">
        <v>374</v>
      </c>
      <c r="W52" s="83"/>
      <c r="X52" s="83"/>
      <c r="Y52" s="83"/>
      <c r="Z52" s="259">
        <f t="shared" si="6"/>
        <v>0</v>
      </c>
      <c r="AA52" s="260">
        <v>43763</v>
      </c>
      <c r="AB52" s="260">
        <v>43763</v>
      </c>
      <c r="AC52" s="260"/>
      <c r="AD52" s="260"/>
      <c r="AE52" s="258"/>
      <c r="AF52" s="258"/>
      <c r="AG52" s="258"/>
      <c r="AH52" s="258"/>
      <c r="AI52" s="258"/>
      <c r="AJ52" s="258"/>
    </row>
    <row r="53" spans="1:36" x14ac:dyDescent="0.3">
      <c r="A53" s="110" t="s">
        <v>144</v>
      </c>
      <c r="B53" s="99" t="s">
        <v>187</v>
      </c>
      <c r="C53" s="1003"/>
      <c r="D53" s="1002"/>
      <c r="E53" s="1002" t="s">
        <v>77</v>
      </c>
      <c r="F53" s="1002"/>
      <c r="G53" s="1002"/>
      <c r="H53" s="109">
        <f>IF(C53&lt;&gt;"",'[1]CBL Score Standard'!$D109,IF(D53&lt;&gt;"",SUM('[1]CBL Score Standard'!$D109:$E109),IF(E53&lt;&gt;"",SUM('[1]CBL Score Standard'!$D109:$F109),IF(F53&lt;&gt;"",SUM('[1]CBL Score Standard'!$D109:$G109),IF(G53&lt;&gt;"",SUM('[1]CBL Score Standard'!$D109:$H109,0))))))</f>
        <v>7.468064199148379E-2</v>
      </c>
      <c r="K53" s="407"/>
      <c r="L53" s="407"/>
      <c r="M53" s="104" t="s">
        <v>7</v>
      </c>
      <c r="N53" s="36" t="s">
        <v>55</v>
      </c>
      <c r="O53" s="89" t="s">
        <v>419</v>
      </c>
      <c r="P53" s="152" t="s">
        <v>145</v>
      </c>
      <c r="Q53" s="154" t="s">
        <v>420</v>
      </c>
      <c r="R53" s="155" t="s">
        <v>420</v>
      </c>
      <c r="S53" s="166" t="s">
        <v>283</v>
      </c>
      <c r="T53" s="83"/>
      <c r="U53" s="83"/>
      <c r="V53" s="83" t="str">
        <f>IF(AND(W53="Y",X53="Y"),"Passed",IF(T53="M","Passed", ""))</f>
        <v/>
      </c>
      <c r="W53" s="83"/>
      <c r="X53" s="83"/>
      <c r="Y53" s="55"/>
      <c r="Z53" s="259">
        <f t="shared" si="6"/>
        <v>0</v>
      </c>
      <c r="AA53" s="260"/>
      <c r="AB53" s="260"/>
      <c r="AC53" s="260"/>
      <c r="AD53" s="260"/>
      <c r="AE53" s="258"/>
      <c r="AF53" s="258"/>
      <c r="AG53" s="258"/>
      <c r="AH53" s="258"/>
      <c r="AI53" s="258"/>
      <c r="AJ53" s="258"/>
    </row>
    <row r="54" spans="1:36" ht="26.4" x14ac:dyDescent="0.3">
      <c r="A54" s="110" t="s">
        <v>144</v>
      </c>
      <c r="B54" s="99" t="s">
        <v>188</v>
      </c>
      <c r="C54" s="1003"/>
      <c r="D54" s="1002"/>
      <c r="E54" s="1002" t="s">
        <v>77</v>
      </c>
      <c r="F54" s="1002"/>
      <c r="G54" s="1002"/>
      <c r="H54" s="109">
        <f>IF(C54&lt;&gt;"",'[1]CBL Score Standard'!$D110,IF(D54&lt;&gt;"",SUM('[1]CBL Score Standard'!$D110:$E110),IF(E54&lt;&gt;"",SUM('[1]CBL Score Standard'!$D110:$F110),IF(F54&lt;&gt;"",SUM('[1]CBL Score Standard'!$D110:$G110),IF(G54&lt;&gt;"",SUM('[1]CBL Score Standard'!$D110:$H110,0))))))</f>
        <v>7.468064199148379E-2</v>
      </c>
      <c r="K54" s="407"/>
      <c r="L54" s="407"/>
      <c r="M54" s="104" t="s">
        <v>7</v>
      </c>
      <c r="N54" s="36" t="s">
        <v>56</v>
      </c>
      <c r="O54" s="89" t="s">
        <v>421</v>
      </c>
      <c r="P54" s="153">
        <v>43669</v>
      </c>
      <c r="Q54" s="154" t="s">
        <v>422</v>
      </c>
      <c r="R54" s="155" t="s">
        <v>423</v>
      </c>
      <c r="S54" s="166" t="s">
        <v>283</v>
      </c>
      <c r="T54" s="83"/>
      <c r="U54" s="181">
        <v>43669</v>
      </c>
      <c r="V54" s="83" t="s">
        <v>374</v>
      </c>
      <c r="W54" s="83"/>
      <c r="X54" s="83"/>
      <c r="Y54" s="41" t="s">
        <v>230</v>
      </c>
      <c r="Z54" s="259">
        <f t="shared" ca="1" si="6"/>
        <v>1.25</v>
      </c>
      <c r="AA54" s="260">
        <v>43669</v>
      </c>
      <c r="AB54" s="260">
        <f ca="1">TODAY()</f>
        <v>44144</v>
      </c>
      <c r="AC54" s="260"/>
      <c r="AD54" s="260"/>
      <c r="AE54" s="258"/>
      <c r="AF54" s="258"/>
      <c r="AG54" s="258"/>
      <c r="AH54" s="258"/>
      <c r="AI54" s="258"/>
      <c r="AJ54" s="258"/>
    </row>
    <row r="55" spans="1:36" customFormat="1" x14ac:dyDescent="0.3">
      <c r="A55" s="110" t="s">
        <v>144</v>
      </c>
      <c r="B55" s="99" t="s">
        <v>189</v>
      </c>
      <c r="C55" s="1003"/>
      <c r="D55" s="1004"/>
      <c r="E55" s="1004" t="s">
        <v>77</v>
      </c>
      <c r="F55" s="1002"/>
      <c r="G55" s="1002"/>
      <c r="H55" s="109">
        <f>IF(C55&lt;&gt;"",'[1]CBL Score Standard'!$D111,IF(D55&lt;&gt;"",SUM('[1]CBL Score Standard'!$D111:$E111),IF(E55&lt;&gt;"",SUM('[1]CBL Score Standard'!$D111:$F111),IF(F55&lt;&gt;"",SUM('[1]CBL Score Standard'!$D111:$G111),IF(G55&lt;&gt;"",SUM('[1]CBL Score Standard'!$D111:$H111,0))))))</f>
        <v>3.7340320995741895E-2</v>
      </c>
      <c r="K55" s="408"/>
      <c r="L55" s="408"/>
      <c r="M55" s="104" t="s">
        <v>7</v>
      </c>
      <c r="N55" s="36" t="s">
        <v>54</v>
      </c>
      <c r="O55" s="89" t="s">
        <v>231</v>
      </c>
      <c r="P55" s="153">
        <v>43610</v>
      </c>
      <c r="Q55" s="152" t="s">
        <v>164</v>
      </c>
      <c r="R55" s="79" t="s">
        <v>165</v>
      </c>
      <c r="S55" s="76" t="s">
        <v>283</v>
      </c>
      <c r="T55" s="83"/>
      <c r="U55" s="83"/>
      <c r="V55" s="83" t="str">
        <f>IF(AND(W55="Y",X55="Y"),"Passed",IF(T55="M","Passed", ""))</f>
        <v/>
      </c>
      <c r="W55" s="83"/>
      <c r="X55" s="83"/>
      <c r="Y55" s="49" t="s">
        <v>232</v>
      </c>
      <c r="Z55" s="259">
        <f t="shared" si="6"/>
        <v>0</v>
      </c>
      <c r="AA55" s="260"/>
      <c r="AB55" s="260"/>
      <c r="AC55" s="260"/>
      <c r="AD55" s="260"/>
      <c r="AE55" s="258"/>
      <c r="AF55" s="258"/>
      <c r="AG55" s="258"/>
      <c r="AH55" s="258"/>
      <c r="AI55" s="258"/>
      <c r="AJ55" s="258"/>
    </row>
    <row r="56" spans="1:36" customFormat="1" x14ac:dyDescent="0.3">
      <c r="A56" s="110" t="s">
        <v>144</v>
      </c>
      <c r="B56" s="99" t="s">
        <v>190</v>
      </c>
      <c r="C56" s="1003"/>
      <c r="D56" s="1004"/>
      <c r="E56" s="1004" t="s">
        <v>77</v>
      </c>
      <c r="F56" s="1002"/>
      <c r="G56" s="1002"/>
      <c r="H56" s="109">
        <f>IF(C56&lt;&gt;"",'[1]CBL Score Standard'!$D112,IF(D56&lt;&gt;"",SUM('[1]CBL Score Standard'!$D112:$E112),IF(E56&lt;&gt;"",SUM('[1]CBL Score Standard'!$D112:$F112),IF(F56&lt;&gt;"",SUM('[1]CBL Score Standard'!$D112:$G112),IF(G56&lt;&gt;"",SUM('[1]CBL Score Standard'!$D112:$H112,0))))))</f>
        <v>3.7340320995741895E-2</v>
      </c>
      <c r="K56" s="3"/>
      <c r="L56" s="3"/>
      <c r="M56" s="3"/>
      <c r="N56" s="92"/>
      <c r="O56" s="3"/>
      <c r="P56" s="3"/>
      <c r="Q56" s="3"/>
      <c r="R56" s="3"/>
      <c r="S56" s="78"/>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3"/>
      <c r="D57" s="1002" t="s">
        <v>77</v>
      </c>
      <c r="E57" s="1002"/>
      <c r="F57" s="1002"/>
      <c r="G57" s="1002"/>
      <c r="H57" s="109">
        <f>IF(C57&lt;&gt;"",'[1]CBL Score Standard'!$D113,IF(D57&lt;&gt;"",SUM('[1]CBL Score Standard'!$D113:$E113),IF(E57&lt;&gt;"",SUM('[1]CBL Score Standard'!$D113:$F113),IF(F57&lt;&gt;"",SUM('[1]CBL Score Standard'!$D113:$G113),IF(G57&lt;&gt;"",SUM('[1]CBL Score Standard'!$D113:$H113,0))))))</f>
        <v>4.6511627906976744E-2</v>
      </c>
      <c r="K57" s="1193" t="s">
        <v>233</v>
      </c>
      <c r="L57" s="1194"/>
      <c r="M57" s="1194"/>
      <c r="N57" s="1194"/>
      <c r="O57" s="1194"/>
      <c r="P57" s="1194"/>
      <c r="Q57" s="1194"/>
      <c r="R57" s="1194"/>
      <c r="S57" s="1194"/>
      <c r="T57" s="1194"/>
      <c r="U57" s="1194"/>
      <c r="V57" s="1194"/>
      <c r="W57" s="1194"/>
      <c r="X57" s="1194"/>
      <c r="Y57" s="1195"/>
      <c r="Z57" s="263"/>
      <c r="AA57" s="402"/>
      <c r="AB57" s="402"/>
      <c r="AC57" s="402"/>
      <c r="AD57" s="402"/>
      <c r="AE57" s="402"/>
      <c r="AF57" s="402"/>
      <c r="AG57" s="402"/>
      <c r="AH57" s="402"/>
      <c r="AI57" s="402"/>
      <c r="AJ57" s="402"/>
    </row>
    <row r="58" spans="1:36" ht="23.4" customHeight="1" x14ac:dyDescent="0.3">
      <c r="A58" s="110" t="s">
        <v>55</v>
      </c>
      <c r="B58" s="99" t="s">
        <v>419</v>
      </c>
      <c r="C58" s="1003"/>
      <c r="D58" s="1003"/>
      <c r="E58" s="1004" t="s">
        <v>77</v>
      </c>
      <c r="F58" s="1002"/>
      <c r="G58" s="1002"/>
      <c r="H58" s="109">
        <f>IF(C58&lt;&gt;"",'[1]CBL Score Standard'!$D114,IF(D58&lt;&gt;"",SUM('[1]CBL Score Standard'!$D114:$E114),IF(E58&lt;&gt;"",SUM('[1]CBL Score Standard'!$D114:$F114),IF(F58&lt;&gt;"",SUM('[1]CBL Score Standard'!$D114:$G114),IF(G58&lt;&gt;"",SUM('[1]CBL Score Standard'!$D114:$H114,0))))))</f>
        <v>2.8169014084507043E-2</v>
      </c>
      <c r="K58" s="1211" t="s">
        <v>133</v>
      </c>
      <c r="L58" s="1211" t="s">
        <v>91</v>
      </c>
      <c r="M58" s="1182" t="s">
        <v>75</v>
      </c>
      <c r="N58" s="1184" t="s">
        <v>134</v>
      </c>
      <c r="O58" s="1184" t="s">
        <v>135</v>
      </c>
      <c r="P58" s="413" t="s">
        <v>136</v>
      </c>
      <c r="Q58" s="413" t="s">
        <v>137</v>
      </c>
      <c r="R58" s="413" t="s">
        <v>138</v>
      </c>
      <c r="S58" s="1212" t="s">
        <v>139</v>
      </c>
      <c r="T58" s="1191" t="s">
        <v>344</v>
      </c>
      <c r="U58" s="1191" t="s">
        <v>342</v>
      </c>
      <c r="V58" s="1191" t="s">
        <v>343</v>
      </c>
      <c r="W58" s="404" t="s">
        <v>375</v>
      </c>
      <c r="X58" s="404"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3"/>
      <c r="D59" s="1003"/>
      <c r="E59" s="1004" t="s">
        <v>77</v>
      </c>
      <c r="F59" s="1002"/>
      <c r="G59" s="1002"/>
      <c r="H59" s="109">
        <f>IF(C59&lt;&gt;"",'[1]CBL Score Standard'!$D115,IF(D59&lt;&gt;"",SUM('[1]CBL Score Standard'!$D115:$E115),IF(E59&lt;&gt;"",SUM('[1]CBL Score Standard'!$D115:$F115),IF(F59&lt;&gt;"",SUM('[1]CBL Score Standard'!$D115:$G115),IF(G59&lt;&gt;"",SUM('[1]CBL Score Standard'!$D115:$H115,0))))))</f>
        <v>1.4084507042253521E-2</v>
      </c>
      <c r="K59" s="1197"/>
      <c r="L59" s="1197"/>
      <c r="M59" s="1183"/>
      <c r="N59" s="1185"/>
      <c r="O59" s="1185"/>
      <c r="P59" s="148" t="s">
        <v>141</v>
      </c>
      <c r="Q59" s="414"/>
      <c r="R59" s="414"/>
      <c r="S59" s="1210"/>
      <c r="T59" s="1191"/>
      <c r="U59" s="1191"/>
      <c r="V59" s="1191"/>
      <c r="W59" s="404"/>
      <c r="X59" s="404"/>
      <c r="Y59" s="1197"/>
      <c r="Z59" s="1187"/>
      <c r="AA59" s="400" t="s">
        <v>672</v>
      </c>
      <c r="AB59" s="400" t="s">
        <v>673</v>
      </c>
      <c r="AC59" s="400" t="s">
        <v>672</v>
      </c>
      <c r="AD59" s="400" t="s">
        <v>673</v>
      </c>
      <c r="AE59" s="400" t="s">
        <v>672</v>
      </c>
      <c r="AF59" s="400" t="s">
        <v>673</v>
      </c>
      <c r="AG59" s="400" t="s">
        <v>672</v>
      </c>
      <c r="AH59" s="400" t="s">
        <v>673</v>
      </c>
      <c r="AI59" s="400" t="s">
        <v>672</v>
      </c>
      <c r="AJ59" s="400" t="s">
        <v>673</v>
      </c>
    </row>
    <row r="60" spans="1:36" ht="26.4" x14ac:dyDescent="0.3">
      <c r="A60" s="110" t="s">
        <v>56</v>
      </c>
      <c r="B60" s="99" t="s">
        <v>237</v>
      </c>
      <c r="C60" s="1003"/>
      <c r="D60" s="1003"/>
      <c r="E60" s="1006"/>
      <c r="F60" s="1002"/>
      <c r="G60" s="1002"/>
      <c r="H60" s="109" t="b">
        <f>IF(C60&lt;&gt;"",'[1]CBL Score Standard'!$D116,IF(D60&lt;&gt;"",SUM('[1]CBL Score Standard'!$D116:$E116),IF(E60&lt;&gt;"",SUM('[1]CBL Score Standard'!$D116:$F116),IF(F60&lt;&gt;"",SUM('[1]CBL Score Standard'!$D116:$G116),IF(G60&lt;&gt;"",SUM('[1]CBL Score Standard'!$D116:$H116,0))))))</f>
        <v>0</v>
      </c>
      <c r="K60" s="1206" t="s">
        <v>142</v>
      </c>
      <c r="L60" s="1206" t="s">
        <v>143</v>
      </c>
      <c r="M60" s="104" t="s">
        <v>8</v>
      </c>
      <c r="N60" s="57" t="s">
        <v>2</v>
      </c>
      <c r="O60" s="38" t="s">
        <v>234</v>
      </c>
      <c r="P60" s="58"/>
      <c r="Q60" s="56"/>
      <c r="R60" s="59"/>
      <c r="S60" s="166"/>
      <c r="T60" s="83"/>
      <c r="U60" s="83"/>
      <c r="V60" s="83" t="s">
        <v>374</v>
      </c>
      <c r="W60" s="83"/>
      <c r="X60" s="83"/>
      <c r="Y60" s="55"/>
      <c r="Z60" s="259">
        <f>DATEDIF(AA60,AB60,"m")/12+DATEDIF(AC60,AD60,"m")/12+DATEDIF(AE60,AF60,"m")/12+DATEDIF(AG60,AH60,"m")/12+DATEDIF(AI60,AJ60,"m")/12</f>
        <v>0</v>
      </c>
      <c r="AA60" s="260">
        <v>43881</v>
      </c>
      <c r="AB60" s="260">
        <v>43881</v>
      </c>
      <c r="AC60" s="260"/>
      <c r="AD60" s="260"/>
      <c r="AE60" s="258"/>
      <c r="AF60" s="258"/>
      <c r="AG60" s="258"/>
      <c r="AH60" s="258"/>
      <c r="AI60" s="258"/>
      <c r="AJ60" s="258"/>
    </row>
    <row r="61" spans="1:36" ht="27.6" x14ac:dyDescent="0.3">
      <c r="A61" s="110" t="s">
        <v>59</v>
      </c>
      <c r="B61" s="99" t="s">
        <v>240</v>
      </c>
      <c r="C61" s="1003"/>
      <c r="D61" s="1003"/>
      <c r="E61" s="1006"/>
      <c r="F61" s="1002"/>
      <c r="G61" s="1002"/>
      <c r="H61" s="109" t="b">
        <f>IF(C61&lt;&gt;"",'[1]CBL Score Standard'!$D117,IF(D61&lt;&gt;"",SUM('[1]CBL Score Standard'!$D117:$E117),IF(E61&lt;&gt;"",SUM('[1]CBL Score Standard'!$D117:$F117),IF(F61&lt;&gt;"",SUM('[1]CBL Score Standard'!$D117:$G117),IF(G61&lt;&gt;"",SUM('[1]CBL Score Standard'!$D117:$H117,0))))))</f>
        <v>0</v>
      </c>
      <c r="K61" s="1207"/>
      <c r="L61" s="1207"/>
      <c r="M61" s="104" t="s">
        <v>8</v>
      </c>
      <c r="N61" s="57" t="s">
        <v>63</v>
      </c>
      <c r="O61" s="38" t="s">
        <v>236</v>
      </c>
      <c r="P61" s="58"/>
      <c r="Q61" s="56"/>
      <c r="R61" s="59"/>
      <c r="S61" s="166"/>
      <c r="T61" s="83"/>
      <c r="U61" s="83"/>
      <c r="V61" s="83" t="str">
        <f>IF(AND(W61="Y",X61="Y"),"Passed",IF(T61="M","Passed", ""))</f>
        <v/>
      </c>
      <c r="W61" s="83"/>
      <c r="X61" s="83"/>
      <c r="Y61" s="55"/>
      <c r="Z61" s="259">
        <f>DATEDIF(AA61,AB61,"m")/12+DATEDIF(AC61,AD61,"m")/12+DATEDIF(AE61,AF61,"m")/12+DATEDIF(AG61,AH61,"m")/12+DATEDIF(AI61,AJ61,"m")/12</f>
        <v>0</v>
      </c>
      <c r="AA61" s="260"/>
      <c r="AB61" s="260"/>
      <c r="AC61" s="260"/>
      <c r="AD61" s="260"/>
      <c r="AE61" s="258"/>
      <c r="AF61" s="258"/>
      <c r="AG61" s="258"/>
      <c r="AH61" s="258"/>
      <c r="AI61" s="258"/>
      <c r="AJ61" s="258"/>
    </row>
    <row r="62" spans="1:36" x14ac:dyDescent="0.3">
      <c r="A62" s="110" t="s">
        <v>56</v>
      </c>
      <c r="B62" s="99" t="s">
        <v>67</v>
      </c>
      <c r="C62" s="1003"/>
      <c r="D62" s="1003"/>
      <c r="E62" s="1002" t="s">
        <v>77</v>
      </c>
      <c r="F62" s="1002"/>
      <c r="G62" s="1002"/>
      <c r="H62" s="109">
        <f>IF(C62&lt;&gt;"",'[1]CBL Score Standard'!$D118,IF(D62&lt;&gt;"",SUM('[1]CBL Score Standard'!$D118:$E118),IF(E62&lt;&gt;"",SUM('[1]CBL Score Standard'!$D118:$F118),IF(F62&lt;&gt;"",SUM('[1]CBL Score Standard'!$D118:$G118),IF(G62&lt;&gt;"",SUM('[1]CBL Score Standard'!$D118:$H118,0))))))</f>
        <v>2.8169014084507043E-2</v>
      </c>
      <c r="K62" s="1207"/>
      <c r="L62" s="1207"/>
      <c r="M62" s="104" t="s">
        <v>8</v>
      </c>
      <c r="N62" s="36" t="s">
        <v>56</v>
      </c>
      <c r="O62" s="38" t="s">
        <v>237</v>
      </c>
      <c r="P62" s="58"/>
      <c r="Q62" s="56"/>
      <c r="R62" s="59"/>
      <c r="S62" s="166" t="s">
        <v>283</v>
      </c>
      <c r="T62" s="83"/>
      <c r="U62" s="83"/>
      <c r="V62" s="83"/>
      <c r="W62" s="83"/>
      <c r="X62" s="83"/>
      <c r="Y62" s="55"/>
      <c r="Z62" s="259">
        <f>DATEDIF(AA62,AB62,"m")/12+DATEDIF(AC62,AD62,"m")/12+DATEDIF(AE62,AF62,"m")/12+DATEDIF(AG62,AH62,"m")/12+DATEDIF(AI62,AJ62,"m")/12</f>
        <v>0</v>
      </c>
      <c r="AA62" s="260"/>
      <c r="AB62" s="260"/>
      <c r="AC62" s="260"/>
      <c r="AD62" s="260"/>
      <c r="AE62" s="258"/>
      <c r="AF62" s="258"/>
      <c r="AG62" s="258"/>
      <c r="AH62" s="258"/>
      <c r="AI62" s="258"/>
      <c r="AJ62" s="258"/>
    </row>
    <row r="63" spans="1:36" ht="15" thickBot="1" x14ac:dyDescent="0.35">
      <c r="A63" s="111" t="s">
        <v>55</v>
      </c>
      <c r="B63" s="99" t="s">
        <v>1</v>
      </c>
      <c r="C63" s="1003"/>
      <c r="D63" s="1003"/>
      <c r="E63" s="1002" t="s">
        <v>77</v>
      </c>
      <c r="F63" s="1002"/>
      <c r="G63" s="1002"/>
      <c r="H63" s="109">
        <f>IF(C63&lt;&gt;"",'[1]CBL Score Standard'!$D119,IF(D63&lt;&gt;"",SUM('[1]CBL Score Standard'!$D119:$E119),IF(E63&lt;&gt;"",SUM('[1]CBL Score Standard'!$D119:$F119),IF(F63&lt;&gt;"",SUM('[1]CBL Score Standard'!$D119:$G119),IF(G63&lt;&gt;"",SUM('[1]CBL Score Standard'!$D119:$H119,0))))))</f>
        <v>2.8169014084507043E-2</v>
      </c>
      <c r="K63" s="1207"/>
      <c r="L63" s="1207"/>
      <c r="M63" s="104" t="s">
        <v>8</v>
      </c>
      <c r="N63" s="36" t="s">
        <v>55</v>
      </c>
      <c r="O63" s="38" t="s">
        <v>238</v>
      </c>
      <c r="P63" s="58"/>
      <c r="Q63" s="56"/>
      <c r="R63" s="59"/>
      <c r="S63" s="166" t="s">
        <v>283</v>
      </c>
      <c r="T63" s="83"/>
      <c r="U63" s="83"/>
      <c r="V63" s="83" t="str">
        <f>IF(AND(W63="Y",X63="Y"),"Passed",IF(T63="M","Passed", ""))</f>
        <v/>
      </c>
      <c r="W63" s="83"/>
      <c r="X63" s="83"/>
      <c r="Y63" s="55"/>
      <c r="Z63" s="259">
        <f>DATEDIF(AA63,AB63,"m")/12+DATEDIF(AC63,AD63,"m")/12+DATEDIF(AE63,AF63,"m")/12+DATEDIF(AG63,AH63,"m")/12+DATEDIF(AI63,AJ63,"m")/12</f>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3.029068025172311</v>
      </c>
      <c r="K64" s="1207"/>
      <c r="L64" s="1207"/>
      <c r="M64" s="104" t="s">
        <v>8</v>
      </c>
      <c r="N64" s="57" t="s">
        <v>53</v>
      </c>
      <c r="O64" s="38" t="s">
        <v>239</v>
      </c>
      <c r="P64" s="58"/>
      <c r="Q64" s="56"/>
      <c r="R64" s="59"/>
      <c r="S64" s="166" t="s">
        <v>283</v>
      </c>
      <c r="T64" s="83"/>
      <c r="U64" s="83"/>
      <c r="V64" s="83"/>
      <c r="W64" s="83"/>
      <c r="X64" s="83"/>
      <c r="Y64" s="55"/>
      <c r="Z64" s="259"/>
      <c r="AA64" s="260"/>
      <c r="AB64" s="260"/>
      <c r="AC64" s="260"/>
      <c r="AD64" s="260"/>
      <c r="AE64" s="258"/>
      <c r="AF64" s="258"/>
      <c r="AG64" s="258"/>
      <c r="AH64" s="258"/>
      <c r="AI64" s="258"/>
      <c r="AJ64" s="258"/>
    </row>
    <row r="65" spans="1:36" ht="28.2" thickBot="1" x14ac:dyDescent="0.35">
      <c r="A65" s="112" t="s">
        <v>83</v>
      </c>
      <c r="B65" s="113"/>
      <c r="C65" s="134">
        <v>1</v>
      </c>
      <c r="D65" s="134">
        <v>1</v>
      </c>
      <c r="E65" s="134">
        <v>0.90322580645161288</v>
      </c>
      <c r="F65" s="134">
        <v>0.14893617021276595</v>
      </c>
      <c r="G65" s="134">
        <v>0</v>
      </c>
      <c r="H65" s="114">
        <v>1</v>
      </c>
      <c r="K65" s="1207"/>
      <c r="L65" s="1207"/>
      <c r="M65" s="104" t="s">
        <v>8</v>
      </c>
      <c r="N65" s="57" t="s">
        <v>59</v>
      </c>
      <c r="O65" s="38" t="s">
        <v>240</v>
      </c>
      <c r="P65" s="58"/>
      <c r="Q65" s="56"/>
      <c r="R65" s="59"/>
      <c r="S65" s="166" t="s">
        <v>283</v>
      </c>
      <c r="T65" s="83"/>
      <c r="U65" s="83"/>
      <c r="V65" s="83"/>
      <c r="W65" s="83"/>
      <c r="X65" s="83"/>
      <c r="Y65" s="55"/>
      <c r="Z65" s="259">
        <f>DATEDIF(AA65,AB65,"m")/12+DATEDIF(AC65,AD65,"m")/12+DATEDIF(AE65,AF65,"m")/12+DATEDIF(AG65,AH65,"m")/12+DATEDIF(AI65,AJ65,"m")/12</f>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2</v>
      </c>
      <c r="K66" s="1207"/>
      <c r="L66" s="1207"/>
      <c r="M66" s="104" t="s">
        <v>8</v>
      </c>
      <c r="N66" s="57" t="s">
        <v>55</v>
      </c>
      <c r="O66" s="38" t="s">
        <v>515</v>
      </c>
      <c r="P66" s="58"/>
      <c r="Q66" s="56"/>
      <c r="R66" s="59"/>
      <c r="S66" s="166" t="s">
        <v>283</v>
      </c>
      <c r="T66" s="83"/>
      <c r="U66" s="1134">
        <v>44042.458333333336</v>
      </c>
      <c r="V66" s="83" t="s">
        <v>374</v>
      </c>
      <c r="W66" s="83"/>
      <c r="X66" s="83"/>
      <c r="Y66" s="55"/>
      <c r="Z66" s="259">
        <f>DATEDIF(AA66,AB66,"m")/12+DATEDIF(AC66,AD66,"m")/12+DATEDIF(AE66,AF66,"m")/12+DATEDIF(AG66,AH66,"m")/12+DATEDIF(AI66,AJ66,"m")/12</f>
        <v>0</v>
      </c>
      <c r="AA66" s="260"/>
      <c r="AB66" s="260"/>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166" t="s">
        <v>283</v>
      </c>
      <c r="T67" s="83"/>
      <c r="U67" s="83"/>
      <c r="V67" s="83" t="str">
        <f>IF(AND(W67="Y",X67="Y"),"Passed",IF(T67="M","Passed", ""))</f>
        <v/>
      </c>
      <c r="W67" s="83"/>
      <c r="X67" s="83"/>
      <c r="Y67" s="46" t="s">
        <v>242</v>
      </c>
      <c r="Z67" s="259">
        <f>DATEDIF(AA67,AB67,"m")/12+DATEDIF(AC67,AD67,"m")/12+DATEDIF(AE67,AF67,"m")/12+DATEDIF(AG67,AH67,"m")/12+DATEDIF(AI67,AJ67,"m")/12</f>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78"/>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402"/>
      <c r="AB69" s="402"/>
      <c r="AC69" s="402"/>
      <c r="AD69" s="402"/>
      <c r="AE69" s="402"/>
      <c r="AF69" s="402"/>
      <c r="AG69" s="402"/>
      <c r="AH69" s="402"/>
      <c r="AI69" s="402"/>
      <c r="AJ69" s="402"/>
    </row>
    <row r="70" spans="1:36" ht="23.4" customHeight="1" x14ac:dyDescent="0.3">
      <c r="C70" s="135"/>
      <c r="D70" s="135"/>
      <c r="E70" s="135"/>
      <c r="F70" s="135"/>
      <c r="G70" s="135"/>
      <c r="K70" s="1211" t="s">
        <v>133</v>
      </c>
      <c r="L70" s="1211" t="s">
        <v>91</v>
      </c>
      <c r="M70" s="1182" t="s">
        <v>75</v>
      </c>
      <c r="N70" s="1184" t="s">
        <v>134</v>
      </c>
      <c r="O70" s="1184" t="s">
        <v>135</v>
      </c>
      <c r="P70" s="413" t="s">
        <v>136</v>
      </c>
      <c r="Q70" s="413" t="s">
        <v>137</v>
      </c>
      <c r="R70" s="413" t="s">
        <v>138</v>
      </c>
      <c r="S70" s="1212" t="s">
        <v>139</v>
      </c>
      <c r="T70" s="1191" t="s">
        <v>344</v>
      </c>
      <c r="U70" s="1191" t="s">
        <v>342</v>
      </c>
      <c r="V70" s="1191" t="s">
        <v>343</v>
      </c>
      <c r="W70" s="404" t="s">
        <v>375</v>
      </c>
      <c r="X70" s="404"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414"/>
      <c r="R71" s="414"/>
      <c r="S71" s="1210"/>
      <c r="T71" s="1191"/>
      <c r="U71" s="1191"/>
      <c r="V71" s="1191"/>
      <c r="W71" s="404"/>
      <c r="X71" s="404"/>
      <c r="Y71" s="1197"/>
      <c r="Z71" s="1187"/>
      <c r="AA71" s="400" t="s">
        <v>672</v>
      </c>
      <c r="AB71" s="400" t="s">
        <v>673</v>
      </c>
      <c r="AC71" s="400" t="s">
        <v>672</v>
      </c>
      <c r="AD71" s="400" t="s">
        <v>673</v>
      </c>
      <c r="AE71" s="400" t="s">
        <v>672</v>
      </c>
      <c r="AF71" s="400" t="s">
        <v>673</v>
      </c>
      <c r="AG71" s="400" t="s">
        <v>672</v>
      </c>
      <c r="AH71" s="400" t="s">
        <v>673</v>
      </c>
      <c r="AI71" s="400" t="s">
        <v>672</v>
      </c>
      <c r="AJ71" s="400" t="s">
        <v>673</v>
      </c>
    </row>
    <row r="72" spans="1:36" x14ac:dyDescent="0.3">
      <c r="C72" s="135"/>
      <c r="D72" s="135"/>
      <c r="E72" s="135"/>
      <c r="F72" s="135"/>
      <c r="G72" s="135"/>
      <c r="K72" s="406" t="s">
        <v>142</v>
      </c>
      <c r="L72" s="406" t="s">
        <v>143</v>
      </c>
      <c r="M72" s="104" t="s">
        <v>9</v>
      </c>
      <c r="N72" s="57" t="s">
        <v>235</v>
      </c>
      <c r="O72" s="38" t="s">
        <v>244</v>
      </c>
      <c r="P72" s="60"/>
      <c r="Q72" s="61"/>
      <c r="R72" s="62"/>
      <c r="S72" s="76"/>
      <c r="T72" s="83"/>
      <c r="U72" s="83"/>
      <c r="V72" s="83" t="str">
        <f>IF(AND(W72="Y",X72="Y"),"Passed",IF(T72="M","Passed", ""))</f>
        <v/>
      </c>
      <c r="W72" s="83"/>
      <c r="X72" s="83"/>
      <c r="Y72" s="63"/>
      <c r="Z72" s="259">
        <f>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407"/>
      <c r="L73" s="407"/>
      <c r="M73" s="104" t="s">
        <v>9</v>
      </c>
      <c r="N73" s="57" t="s">
        <v>229</v>
      </c>
      <c r="O73" s="38" t="s">
        <v>245</v>
      </c>
      <c r="P73" s="60"/>
      <c r="Q73" s="61"/>
      <c r="R73" s="62"/>
      <c r="S73" s="76"/>
      <c r="T73" s="83"/>
      <c r="U73" s="83"/>
      <c r="V73" s="83" t="str">
        <f>IF(AND(W73="Y",X73="Y"),"Passed",IF(T73="M","Passed", ""))</f>
        <v/>
      </c>
      <c r="W73" s="83"/>
      <c r="X73" s="83"/>
      <c r="Y73" s="63"/>
      <c r="Z73" s="259">
        <f>DATEDIF(AA73,AB73,"m")/12+DATEDIF(AC73,AD73,"m")/12+DATEDIF(AE73,AF73,"m")/12+DATEDIF(AG73,AH73,"m")/12+DATEDIF(AI73,AJ73,"m")/12</f>
        <v>0</v>
      </c>
      <c r="AA73" s="260"/>
      <c r="AB73" s="260"/>
      <c r="AC73" s="260"/>
      <c r="AD73" s="260"/>
      <c r="AE73" s="258"/>
      <c r="AF73" s="258"/>
      <c r="AG73" s="258"/>
      <c r="AH73" s="258"/>
      <c r="AI73" s="258"/>
      <c r="AJ73" s="258"/>
    </row>
    <row r="74" spans="1:36" ht="41.4" x14ac:dyDescent="0.3">
      <c r="C74" s="135"/>
      <c r="D74" s="135"/>
      <c r="E74" s="135"/>
      <c r="F74" s="135"/>
      <c r="G74" s="135"/>
      <c r="K74" s="407"/>
      <c r="L74" s="407"/>
      <c r="M74" s="104" t="s">
        <v>9</v>
      </c>
      <c r="N74" s="57" t="s">
        <v>3</v>
      </c>
      <c r="O74" s="38" t="s">
        <v>516</v>
      </c>
      <c r="P74" s="60"/>
      <c r="Q74" s="61"/>
      <c r="R74" s="62"/>
      <c r="S74" s="76"/>
      <c r="T74" s="83"/>
      <c r="U74" s="83"/>
      <c r="V74" s="83" t="str">
        <f>IF(AND(W74="Y",X74="Y"),"Passed",IF(T74="M","Passed", ""))</f>
        <v/>
      </c>
      <c r="W74" s="83"/>
      <c r="X74" s="83"/>
      <c r="Y74" s="63"/>
      <c r="Z74" s="259">
        <f>DATEDIF(AA74,AB74,"m")/12+DATEDIF(AC74,AD74,"m")/12+DATEDIF(AE74,AF74,"m")/12+DATEDIF(AG74,AH74,"m")/12+DATEDIF(AI74,AJ74,"m")/12</f>
        <v>0</v>
      </c>
      <c r="AA74" s="260"/>
      <c r="AB74" s="260"/>
      <c r="AC74" s="260"/>
      <c r="AD74" s="260"/>
      <c r="AE74" s="258"/>
      <c r="AF74" s="258"/>
      <c r="AG74" s="258"/>
      <c r="AH74" s="258"/>
      <c r="AI74" s="258"/>
      <c r="AJ74" s="258"/>
    </row>
    <row r="75" spans="1:36" ht="41.4" x14ac:dyDescent="0.3">
      <c r="C75" s="135"/>
      <c r="D75" s="135"/>
      <c r="E75" s="135"/>
      <c r="F75" s="135"/>
      <c r="G75" s="135"/>
      <c r="K75" s="408"/>
      <c r="L75" s="408"/>
      <c r="M75" s="104" t="s">
        <v>9</v>
      </c>
      <c r="N75" s="57" t="s">
        <v>3</v>
      </c>
      <c r="O75" s="38" t="s">
        <v>246</v>
      </c>
      <c r="P75" s="60"/>
      <c r="Q75" s="61"/>
      <c r="R75" s="62"/>
      <c r="S75" s="76"/>
      <c r="T75" s="83"/>
      <c r="U75" s="83"/>
      <c r="V75" s="83" t="str">
        <f>IF(AND(W75="Y",X75="Y"),"Passed",IF(T75="M","Passed", ""))</f>
        <v/>
      </c>
      <c r="W75" s="83"/>
      <c r="X75" s="83"/>
      <c r="Y75" s="63"/>
      <c r="Z75" s="259">
        <f>DATEDIF(AA75,AB75,"m")/12+DATEDIF(AC75,AD75,"m")/12+DATEDIF(AE75,AF75,"m")/12+DATEDIF(AG75,AH75,"m")/12+DATEDIF(AI75,AJ75,"m")/12</f>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78"/>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78"/>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78"/>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78"/>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customSheetViews>
    <customSheetView guid="{6D9FC8F7-6352-4BF1-890A-27BF36FADC03}" scale="98" showGridLines="0" topLeftCell="P42">
      <selection activeCell="W49" sqref="W49"/>
      <pageMargins left="0.7" right="0.7" top="0.75" bottom="0.75" header="0.3" footer="0.3"/>
      <pageSetup orientation="portrait" r:id="rId1"/>
    </customSheetView>
  </customSheetViews>
  <mergeCells count="91">
    <mergeCell ref="Z38:Z39"/>
    <mergeCell ref="AA38:AB38"/>
    <mergeCell ref="AC38:AD38"/>
    <mergeCell ref="AE38:AF38"/>
    <mergeCell ref="AG38:AH38"/>
    <mergeCell ref="AG70:AH70"/>
    <mergeCell ref="Z58:Z59"/>
    <mergeCell ref="AA58:AB58"/>
    <mergeCell ref="AC58:AD58"/>
    <mergeCell ref="AE58:AF58"/>
    <mergeCell ref="AG58:AH58"/>
    <mergeCell ref="AI58:AJ58"/>
    <mergeCell ref="AA2:AB2"/>
    <mergeCell ref="AC2:AD2"/>
    <mergeCell ref="AE2:AF2"/>
    <mergeCell ref="AG2:AH2"/>
    <mergeCell ref="AI70:AJ70"/>
    <mergeCell ref="AI38:AJ38"/>
    <mergeCell ref="V70:V71"/>
    <mergeCell ref="Y70:Y71"/>
    <mergeCell ref="AI2:AJ2"/>
    <mergeCell ref="Z17:Z18"/>
    <mergeCell ref="AA17:AB17"/>
    <mergeCell ref="AC17:AD17"/>
    <mergeCell ref="AE17:AF17"/>
    <mergeCell ref="AG17:AH17"/>
    <mergeCell ref="AI17:AJ17"/>
    <mergeCell ref="Z2:Z3"/>
    <mergeCell ref="Y58:Y59"/>
    <mergeCell ref="K69:Y69"/>
    <mergeCell ref="K70:K71"/>
    <mergeCell ref="L70:L71"/>
    <mergeCell ref="U70:U71"/>
    <mergeCell ref="K57:Y57"/>
    <mergeCell ref="K58:K59"/>
    <mergeCell ref="L58:L59"/>
    <mergeCell ref="M58:M59"/>
    <mergeCell ref="N58:N59"/>
    <mergeCell ref="O58:O59"/>
    <mergeCell ref="S58:S59"/>
    <mergeCell ref="T58:T59"/>
    <mergeCell ref="U58:U59"/>
    <mergeCell ref="V58:V59"/>
    <mergeCell ref="M70:M71"/>
    <mergeCell ref="N70:N71"/>
    <mergeCell ref="O70:O71"/>
    <mergeCell ref="S70:S71"/>
    <mergeCell ref="T70:T71"/>
    <mergeCell ref="K16:Y16"/>
    <mergeCell ref="K17:K18"/>
    <mergeCell ref="L17:L18"/>
    <mergeCell ref="M17:M18"/>
    <mergeCell ref="T17:T18"/>
    <mergeCell ref="U17:U18"/>
    <mergeCell ref="N17:N18"/>
    <mergeCell ref="O17:O18"/>
    <mergeCell ref="S17:S18"/>
    <mergeCell ref="V17:V18"/>
    <mergeCell ref="Y17:Y18"/>
    <mergeCell ref="K37:Y37"/>
    <mergeCell ref="K38:K39"/>
    <mergeCell ref="L38:L39"/>
    <mergeCell ref="M38:M39"/>
    <mergeCell ref="N38:N39"/>
    <mergeCell ref="O38:O39"/>
    <mergeCell ref="S38:S39"/>
    <mergeCell ref="T38:T39"/>
    <mergeCell ref="U38:U39"/>
    <mergeCell ref="V38:V39"/>
    <mergeCell ref="Y38:Y39"/>
    <mergeCell ref="S2:S3"/>
    <mergeCell ref="T2:T3"/>
    <mergeCell ref="U2:U3"/>
    <mergeCell ref="V2:V3"/>
    <mergeCell ref="Y2:Y3"/>
    <mergeCell ref="A1:H1"/>
    <mergeCell ref="Z70:Z71"/>
    <mergeCell ref="AA70:AB70"/>
    <mergeCell ref="AC70:AD70"/>
    <mergeCell ref="AE70:AF70"/>
    <mergeCell ref="A64:G64"/>
    <mergeCell ref="A66:G66"/>
    <mergeCell ref="K60:K67"/>
    <mergeCell ref="L60:L67"/>
    <mergeCell ref="Y4:Y5"/>
    <mergeCell ref="K1:Y1"/>
    <mergeCell ref="K2:K3"/>
    <mergeCell ref="L2:L3"/>
    <mergeCell ref="M2:M3"/>
    <mergeCell ref="N2:N3"/>
    <mergeCell ref="O2:O3"/>
  </mergeCells>
  <conditionalFormatting sqref="C7:H7">
    <cfRule type="containsText" dxfId="1061" priority="27" operator="containsText" text="N/A">
      <formula>NOT(ISERROR(SEARCH("N/A",C7)))</formula>
    </cfRule>
    <cfRule type="containsText" dxfId="1060" priority="28" operator="containsText" text="Blank">
      <formula>NOT(ISERROR(SEARCH("Blank",C7)))</formula>
    </cfRule>
    <cfRule type="containsText" dxfId="1059" priority="29" operator="containsText" text="M">
      <formula>NOT(ISERROR(SEARCH("M",C7)))</formula>
    </cfRule>
  </conditionalFormatting>
  <conditionalFormatting sqref="Z4 Z51:Z55 Z40:Z43 Z45:Z49 Z19:Z35">
    <cfRule type="cellIs" dxfId="1058" priority="16" operator="greaterThan">
      <formula>0</formula>
    </cfRule>
  </conditionalFormatting>
  <conditionalFormatting sqref="Z5:Z14">
    <cfRule type="cellIs" dxfId="1057" priority="15" operator="greaterThan">
      <formula>0</formula>
    </cfRule>
  </conditionalFormatting>
  <conditionalFormatting sqref="Z60:Z67">
    <cfRule type="cellIs" dxfId="1056" priority="14" operator="greaterThan">
      <formula>0</formula>
    </cfRule>
  </conditionalFormatting>
  <conditionalFormatting sqref="Z72:Z75">
    <cfRule type="cellIs" dxfId="1055" priority="13" operator="greaterThan">
      <formula>0</formula>
    </cfRule>
  </conditionalFormatting>
  <conditionalFormatting sqref="Z50">
    <cfRule type="cellIs" dxfId="1054" priority="12" operator="greaterThan">
      <formula>0</formula>
    </cfRule>
  </conditionalFormatting>
  <conditionalFormatting sqref="Z44">
    <cfRule type="cellIs" dxfId="1053" priority="11" operator="greaterThan">
      <formula>0</formula>
    </cfRule>
  </conditionalFormatting>
  <conditionalFormatting sqref="E13">
    <cfRule type="containsText" dxfId="1052" priority="1" operator="containsText" text="N/A">
      <formula>NOT(ISERROR(SEARCH("N/A",E13)))</formula>
    </cfRule>
    <cfRule type="containsText" dxfId="1051" priority="2" operator="containsText" text="O">
      <formula>NOT(ISERROR(SEARCH("O",E13)))</formula>
    </cfRule>
    <cfRule type="containsText" dxfId="1050" priority="3" operator="containsText" text="M">
      <formula>NOT(ISERROR(SEARCH("M",E13)))</formula>
    </cfRule>
  </conditionalFormatting>
  <conditionalFormatting sqref="C46:G46">
    <cfRule type="containsText" dxfId="1049" priority="10" operator="containsText" text="O">
      <formula>NOT(ISERROR(SEARCH("O",C46)))</formula>
    </cfRule>
  </conditionalFormatting>
  <conditionalFormatting sqref="C46:G46">
    <cfRule type="containsText" dxfId="1048" priority="7" operator="containsText" text="N/A">
      <formula>NOT(ISERROR(SEARCH("N/A",C46)))</formula>
    </cfRule>
    <cfRule type="containsText" dxfId="1047" priority="8" operator="containsText" text="Blank">
      <formula>NOT(ISERROR(SEARCH("Blank",C46)))</formula>
    </cfRule>
    <cfRule type="containsText" dxfId="1046" priority="9" operator="containsText" text="M">
      <formula>NOT(ISERROR(SEARCH("M",C46)))</formula>
    </cfRule>
  </conditionalFormatting>
  <conditionalFormatting sqref="E12">
    <cfRule type="containsText" dxfId="1045" priority="4" operator="containsText" text="N/A">
      <formula>NOT(ISERROR(SEARCH("N/A",E12)))</formula>
    </cfRule>
    <cfRule type="containsText" dxfId="1044" priority="5" operator="containsText" text="O">
      <formula>NOT(ISERROR(SEARCH("O",E12)))</formula>
    </cfRule>
    <cfRule type="containsText" dxfId="1043" priority="6" operator="containsText" text="M">
      <formula>NOT(ISERROR(SEARCH("M",E12)))</formula>
    </cfRule>
  </conditionalFormatting>
  <dataValidations count="3">
    <dataValidation type="list" allowBlank="1" showInputMessage="1" showErrorMessage="1" sqref="W1:W5 W7:W79">
      <formula1>"Y, N"</formula1>
    </dataValidation>
    <dataValidation type="list" allowBlank="1" showInputMessage="1" showErrorMessage="1" sqref="V1:V79">
      <formula1>"Passed, Failed, N/A"</formula1>
    </dataValidation>
    <dataValidation type="list" allowBlank="1" showInputMessage="1" showErrorMessage="1" sqref="Y51:Y52 T1:T79">
      <formula1>"M, O, N/A"</formula1>
    </dataValidation>
  </dataValidations>
  <hyperlinks>
    <hyperlink ref="Y4" r:id="rId2" display="http://collab.lge.com/main/x/gOGHLw"/>
    <hyperlink ref="Y7" r:id="rId3" display="http://collab.lge.com/main/x/AocBNg"/>
    <hyperlink ref="Y8" r:id="rId4"/>
    <hyperlink ref="Y19" r:id="rId5"/>
    <hyperlink ref="Y20" r:id="rId6"/>
    <hyperlink ref="Y22" r:id="rId7"/>
    <hyperlink ref="Y30" r:id="rId8"/>
    <hyperlink ref="Y31" r:id="rId9"/>
    <hyperlink ref="Y34" r:id="rId10"/>
    <hyperlink ref="Y41" r:id="rId11"/>
    <hyperlink ref="Y42" r:id="rId12" display="http://collab.lge.com/main/x/j9smN"/>
    <hyperlink ref="Y43" r:id="rId13"/>
    <hyperlink ref="Y45" r:id="rId14"/>
    <hyperlink ref="Y55" r:id="rId15"/>
    <hyperlink ref="Y11" r:id="rId16"/>
    <hyperlink ref="Y44" r:id="rId17"/>
    <hyperlink ref="Y23" r:id="rId18"/>
  </hyperlinks>
  <pageMargins left="0.7" right="0.7" top="0.75" bottom="0.75" header="0.3" footer="0.3"/>
  <pageSetup orientation="portrait" r:id="rId19"/>
  <drawing r:id="rId20"/>
  <legacyDrawing r:id="rId21"/>
  <controls>
    <mc:AlternateContent xmlns:mc="http://schemas.openxmlformats.org/markup-compatibility/2006">
      <mc:Choice Requires="x14">
        <control shapeId="847881" r:id="rId22" name="CommandButton2">
          <controlPr defaultSize="0" autoLine="0" r:id="rId23">
            <anchor moveWithCells="1">
              <from>
                <xdr:col>8</xdr:col>
                <xdr:colOff>152400</xdr:colOff>
                <xdr:row>29</xdr:row>
                <xdr:rowOff>22860</xdr:rowOff>
              </from>
              <to>
                <xdr:col>9</xdr:col>
                <xdr:colOff>472440</xdr:colOff>
                <xdr:row>31</xdr:row>
                <xdr:rowOff>114300</xdr:rowOff>
              </to>
            </anchor>
          </controlPr>
        </control>
      </mc:Choice>
      <mc:Fallback>
        <control shapeId="847881" r:id="rId22" name="CommandButton2"/>
      </mc:Fallback>
    </mc:AlternateContent>
    <mc:AlternateContent xmlns:mc="http://schemas.openxmlformats.org/markup-compatibility/2006">
      <mc:Choice Requires="x14">
        <control shapeId="847880" r:id="rId24" name="CommandButton1">
          <controlPr defaultSize="0" autoLine="0" r:id="rId25">
            <anchor moveWithCells="1">
              <from>
                <xdr:col>8</xdr:col>
                <xdr:colOff>160020</xdr:colOff>
                <xdr:row>24</xdr:row>
                <xdr:rowOff>0</xdr:rowOff>
              </from>
              <to>
                <xdr:col>9</xdr:col>
                <xdr:colOff>449580</xdr:colOff>
                <xdr:row>25</xdr:row>
                <xdr:rowOff>175260</xdr:rowOff>
              </to>
            </anchor>
          </controlPr>
        </control>
      </mc:Choice>
      <mc:Fallback>
        <control shapeId="847880" r:id="rId24" name="CommandButton1"/>
      </mc:Fallback>
    </mc:AlternateContent>
  </controls>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5"/>
  </sheetPr>
  <dimension ref="A1:AN196"/>
  <sheetViews>
    <sheetView showGridLines="0" zoomScale="98" zoomScaleNormal="98" workbookViewId="0">
      <selection activeCell="E14" sqref="E14"/>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17.5546875" bestFit="1" customWidth="1"/>
    <col min="20" max="20" width="9.33203125" bestFit="1" customWidth="1"/>
    <col min="21" max="21" width="11" bestFit="1" customWidth="1"/>
    <col min="22" max="22" width="10.44140625" bestFit="1" customWidth="1"/>
    <col min="23" max="23" width="12.44140625" customWidth="1"/>
    <col min="24" max="24" width="15.109375" customWidth="1"/>
    <col min="25" max="25" width="36.5546875" bestFit="1" customWidth="1"/>
    <col min="41" max="16384" width="9.109375" style="3"/>
  </cols>
  <sheetData>
    <row r="1" spans="1:36" ht="23.4" x14ac:dyDescent="0.45">
      <c r="A1" s="1188" t="s">
        <v>82</v>
      </c>
      <c r="B1" s="1189"/>
      <c r="C1" s="1189"/>
      <c r="D1" s="1189"/>
      <c r="E1" s="1189"/>
      <c r="F1" s="1189"/>
      <c r="G1" s="1189"/>
      <c r="H1" s="1189"/>
      <c r="K1" s="1193" t="s">
        <v>132</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12.75" customHeight="1" x14ac:dyDescent="0.3">
      <c r="A2" s="98" t="s">
        <v>367</v>
      </c>
      <c r="B2" s="83" t="s">
        <v>284</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191"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42891</v>
      </c>
      <c r="C3" s="125"/>
      <c r="D3" s="3"/>
      <c r="E3" s="3"/>
      <c r="F3" s="3"/>
      <c r="G3" s="3"/>
      <c r="H3" s="3"/>
      <c r="K3" s="1197"/>
      <c r="L3" s="1197"/>
      <c r="M3" s="1183"/>
      <c r="N3" s="1185"/>
      <c r="O3" s="1197"/>
      <c r="P3" s="148" t="s">
        <v>141</v>
      </c>
      <c r="Q3" s="144"/>
      <c r="R3" s="144"/>
      <c r="S3" s="1210"/>
      <c r="T3" s="1191"/>
      <c r="U3" s="1191"/>
      <c r="V3" s="119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3.4328767123287673</v>
      </c>
      <c r="C4" s="3"/>
      <c r="D4" s="3"/>
      <c r="E4" s="3"/>
      <c r="F4" s="3"/>
      <c r="G4" s="3"/>
      <c r="H4" s="3"/>
      <c r="K4" s="337" t="s">
        <v>142</v>
      </c>
      <c r="L4" s="337" t="s">
        <v>143</v>
      </c>
      <c r="M4" s="104" t="s">
        <v>5</v>
      </c>
      <c r="N4" s="93" t="s">
        <v>144</v>
      </c>
      <c r="O4" s="88" t="s">
        <v>372</v>
      </c>
      <c r="P4" s="149" t="s">
        <v>145</v>
      </c>
      <c r="Q4" s="149" t="s">
        <v>146</v>
      </c>
      <c r="R4" s="146" t="s">
        <v>147</v>
      </c>
      <c r="S4" s="76" t="s">
        <v>284</v>
      </c>
      <c r="T4" s="615"/>
      <c r="U4" s="615"/>
      <c r="V4" s="615" t="s">
        <v>374</v>
      </c>
      <c r="W4" s="83" t="s">
        <v>377</v>
      </c>
      <c r="X4" s="83" t="s">
        <v>377</v>
      </c>
      <c r="Y4" s="1227" t="s">
        <v>148</v>
      </c>
      <c r="Z4" s="259">
        <f ca="1">DATEDIF(AA4,AB4,"m")/12+DATEDIF(AC4,AD4,"m")/12+DATEDIF(AE4,AF4,"m")/12+DATEDIF(AG4,AH4,"m")/12+DATEDIF(AI4,AJ4,"m")/12</f>
        <v>3.3333333333333335</v>
      </c>
      <c r="AA4" s="260">
        <v>42901</v>
      </c>
      <c r="AB4" s="260">
        <f ca="1">TODAY()</f>
        <v>44144</v>
      </c>
      <c r="AC4" s="260"/>
      <c r="AD4" s="260"/>
      <c r="AE4" s="258"/>
      <c r="AF4" s="258"/>
      <c r="AG4" s="258"/>
      <c r="AH4" s="258"/>
      <c r="AI4" s="258"/>
      <c r="AJ4" s="258"/>
    </row>
    <row r="5" spans="1:36" ht="12.75" customHeight="1" x14ac:dyDescent="0.3">
      <c r="A5" s="98" t="s">
        <v>387</v>
      </c>
      <c r="B5" s="124">
        <v>0.41666666666666669</v>
      </c>
      <c r="C5" s="126"/>
      <c r="D5" s="3"/>
      <c r="E5" s="3"/>
      <c r="F5" s="3"/>
      <c r="G5" s="3"/>
      <c r="H5" s="3"/>
      <c r="K5" s="338"/>
      <c r="L5" s="338"/>
      <c r="M5" s="104" t="s">
        <v>5</v>
      </c>
      <c r="N5" s="93" t="s">
        <v>144</v>
      </c>
      <c r="O5" s="88" t="s">
        <v>373</v>
      </c>
      <c r="P5" s="150"/>
      <c r="Q5" s="151" t="s">
        <v>150</v>
      </c>
      <c r="R5" s="147" t="s">
        <v>151</v>
      </c>
      <c r="S5" s="76" t="s">
        <v>284</v>
      </c>
      <c r="T5" s="615"/>
      <c r="U5" s="615"/>
      <c r="V5" s="615" t="s">
        <v>374</v>
      </c>
      <c r="W5" s="83" t="s">
        <v>377</v>
      </c>
      <c r="X5" s="83" t="s">
        <v>377</v>
      </c>
      <c r="Y5" s="1228"/>
      <c r="Z5" s="259">
        <f t="shared" ref="Z5:Z14" ca="1" si="0">DATEDIF(AA5,AB5,"m")/12+DATEDIF(AC5,AD5,"m")/12+DATEDIF(AE5,AF5,"m")/12+DATEDIF(AG5,AH5,"m")/12+DATEDIF(AI5,AJ5,"m")/12</f>
        <v>3.3333333333333335</v>
      </c>
      <c r="AA5" s="260">
        <v>42901</v>
      </c>
      <c r="AB5" s="260">
        <f t="shared" ref="AB5:AB13" ca="1" si="1">TODAY()</f>
        <v>44144</v>
      </c>
      <c r="AC5" s="260"/>
      <c r="AD5" s="260"/>
      <c r="AE5" s="258"/>
      <c r="AF5" s="258"/>
      <c r="AG5" s="258"/>
      <c r="AH5" s="258"/>
      <c r="AI5" s="258"/>
      <c r="AJ5" s="258"/>
    </row>
    <row r="6" spans="1:36" ht="15" thickBot="1" x14ac:dyDescent="0.35">
      <c r="A6" s="98" t="s">
        <v>388</v>
      </c>
      <c r="B6" s="124">
        <f ca="1">B4+B5</f>
        <v>3.8495433789954339</v>
      </c>
      <c r="C6" s="126"/>
      <c r="K6" s="338"/>
      <c r="L6" s="338"/>
      <c r="M6" s="104" t="s">
        <v>5</v>
      </c>
      <c r="N6" s="38" t="s">
        <v>149</v>
      </c>
      <c r="O6" s="65" t="s">
        <v>149</v>
      </c>
      <c r="P6" s="150"/>
      <c r="Q6" s="152" t="s">
        <v>150</v>
      </c>
      <c r="R6" s="79" t="s">
        <v>151</v>
      </c>
      <c r="S6" s="76" t="s">
        <v>284</v>
      </c>
      <c r="T6" s="615"/>
      <c r="U6" s="615"/>
      <c r="V6" s="615" t="s">
        <v>374</v>
      </c>
      <c r="W6" s="83" t="s">
        <v>377</v>
      </c>
      <c r="X6" s="83" t="s">
        <v>377</v>
      </c>
      <c r="Y6" s="41" t="s">
        <v>152</v>
      </c>
      <c r="Z6" s="259">
        <f t="shared" ca="1" si="0"/>
        <v>3.3333333333333335</v>
      </c>
      <c r="AA6" s="260">
        <v>42901</v>
      </c>
      <c r="AB6" s="260">
        <f t="shared" ca="1" si="1"/>
        <v>44144</v>
      </c>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76" t="s">
        <v>284</v>
      </c>
      <c r="T7" s="615"/>
      <c r="U7" s="615"/>
      <c r="V7" s="615" t="s">
        <v>374</v>
      </c>
      <c r="W7" s="83" t="s">
        <v>377</v>
      </c>
      <c r="X7" s="83" t="s">
        <v>377</v>
      </c>
      <c r="Y7" s="342" t="s">
        <v>248</v>
      </c>
      <c r="Z7" s="259">
        <f t="shared" ca="1" si="0"/>
        <v>3.3333333333333335</v>
      </c>
      <c r="AA7" s="260">
        <v>42901</v>
      </c>
      <c r="AB7" s="260">
        <f t="shared" ca="1" si="1"/>
        <v>44144</v>
      </c>
      <c r="AC7" s="260"/>
      <c r="AD7" s="260"/>
      <c r="AE7" s="258"/>
      <c r="AF7" s="258"/>
      <c r="AG7" s="258"/>
      <c r="AH7" s="258"/>
      <c r="AI7" s="258"/>
      <c r="AJ7" s="258"/>
    </row>
    <row r="8" spans="1:36" x14ac:dyDescent="0.3">
      <c r="A8" s="107" t="s">
        <v>56</v>
      </c>
      <c r="B8" s="108" t="s">
        <v>182</v>
      </c>
      <c r="C8" s="1003"/>
      <c r="D8" s="1002"/>
      <c r="E8" s="1002" t="s">
        <v>77</v>
      </c>
      <c r="F8" s="1002"/>
      <c r="G8" s="1002"/>
      <c r="H8" s="109">
        <f>IF(C8&lt;&gt;"",'CBL Score Standard'!$D64,IF(D8&lt;&gt;"",SUM('CBL Score Standard'!$D64:$E64),IF(E8&lt;&gt;"",SUM('CBL Score Standard'!$D64:$F64),IF(F8&lt;&gt;"",SUM('CBL Score Standard'!$D64:$G64),IF(G8&lt;&gt;"",SUM('CBL Score Standard'!$D64:$H64,0))))))</f>
        <v>7.6190476190476183E-2</v>
      </c>
      <c r="K8" s="338"/>
      <c r="L8" s="338"/>
      <c r="M8" s="104" t="s">
        <v>5</v>
      </c>
      <c r="N8" s="127" t="s">
        <v>144</v>
      </c>
      <c r="O8" s="43" t="s">
        <v>517</v>
      </c>
      <c r="P8" s="150"/>
      <c r="Q8" s="152" t="s">
        <v>153</v>
      </c>
      <c r="R8" s="79" t="s">
        <v>156</v>
      </c>
      <c r="S8" s="76" t="s">
        <v>284</v>
      </c>
      <c r="T8" s="615"/>
      <c r="U8" s="615"/>
      <c r="V8" s="615" t="s">
        <v>374</v>
      </c>
      <c r="W8" s="83" t="s">
        <v>377</v>
      </c>
      <c r="X8" s="83" t="s">
        <v>377</v>
      </c>
      <c r="Y8" s="44" t="s">
        <v>157</v>
      </c>
      <c r="Z8" s="259">
        <f t="shared" ca="1" si="0"/>
        <v>3.3333333333333335</v>
      </c>
      <c r="AA8" s="260">
        <v>42901</v>
      </c>
      <c r="AB8" s="260">
        <f t="shared" ca="1" si="1"/>
        <v>44144</v>
      </c>
      <c r="AC8" s="260"/>
      <c r="AD8" s="260"/>
      <c r="AE8" s="258"/>
      <c r="AF8" s="258"/>
      <c r="AG8" s="258"/>
      <c r="AH8" s="258"/>
      <c r="AI8" s="258"/>
      <c r="AJ8" s="258"/>
    </row>
    <row r="9" spans="1:36" x14ac:dyDescent="0.3">
      <c r="A9" s="110" t="s">
        <v>56</v>
      </c>
      <c r="B9" s="99" t="s">
        <v>427</v>
      </c>
      <c r="C9" s="1003"/>
      <c r="D9" s="1002"/>
      <c r="E9" s="1002" t="s">
        <v>77</v>
      </c>
      <c r="F9" s="1002"/>
      <c r="G9" s="1002"/>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43" t="s">
        <v>661</v>
      </c>
      <c r="P9" s="150"/>
      <c r="Q9" s="152" t="s">
        <v>155</v>
      </c>
      <c r="R9" s="79" t="s">
        <v>158</v>
      </c>
      <c r="S9" s="76" t="s">
        <v>284</v>
      </c>
      <c r="T9" s="615"/>
      <c r="U9" s="615"/>
      <c r="V9" s="615" t="s">
        <v>374</v>
      </c>
      <c r="W9" s="83" t="s">
        <v>377</v>
      </c>
      <c r="X9" s="83"/>
      <c r="Y9" s="41" t="s">
        <v>159</v>
      </c>
      <c r="Z9" s="259">
        <f t="shared" ca="1" si="0"/>
        <v>3.3333333333333335</v>
      </c>
      <c r="AA9" s="260">
        <v>42901</v>
      </c>
      <c r="AB9" s="260">
        <f t="shared" ca="1" si="1"/>
        <v>44144</v>
      </c>
      <c r="AC9" s="260"/>
      <c r="AD9" s="260"/>
      <c r="AE9" s="258"/>
      <c r="AF9" s="258"/>
      <c r="AG9" s="258"/>
      <c r="AH9" s="258"/>
      <c r="AI9" s="258"/>
      <c r="AJ9" s="258"/>
    </row>
    <row r="10" spans="1:36" x14ac:dyDescent="0.3">
      <c r="A10" s="110" t="s">
        <v>56</v>
      </c>
      <c r="B10" s="99" t="s">
        <v>663</v>
      </c>
      <c r="C10" s="1003"/>
      <c r="D10" s="1003"/>
      <c r="E10" s="1002" t="s">
        <v>77</v>
      </c>
      <c r="F10" s="1002"/>
      <c r="G10" s="1002"/>
      <c r="H10" s="109">
        <f>IF(C10&lt;&gt;"",'CBL Score Standard'!$D66,IF(D10&lt;&gt;"",SUM('CBL Score Standard'!$D66:$E66),IF(E10&lt;&gt;"",SUM('CBL Score Standard'!$D66:$F66),IF(F10&lt;&gt;"",SUM('CBL Score Standard'!$D66:$G66),IF(G10&lt;&gt;"",SUM('CBL Score Standard'!$D66:$H66,0))))))</f>
        <v>2.8571428571428571E-2</v>
      </c>
      <c r="K10" s="338"/>
      <c r="L10" s="338"/>
      <c r="M10" s="104" t="s">
        <v>5</v>
      </c>
      <c r="N10" s="127" t="s">
        <v>144</v>
      </c>
      <c r="O10" s="43" t="s">
        <v>662</v>
      </c>
      <c r="P10" s="150"/>
      <c r="Q10" s="254" t="s">
        <v>659</v>
      </c>
      <c r="R10" s="254" t="s">
        <v>278</v>
      </c>
      <c r="S10" s="76" t="s">
        <v>284</v>
      </c>
      <c r="T10" s="615"/>
      <c r="U10" s="615"/>
      <c r="V10" s="615" t="s">
        <v>374</v>
      </c>
      <c r="W10" s="83" t="s">
        <v>377</v>
      </c>
      <c r="X10" s="83" t="s">
        <v>377</v>
      </c>
      <c r="Y10" s="46" t="s">
        <v>160</v>
      </c>
      <c r="Z10" s="259">
        <f t="shared" ca="1" si="0"/>
        <v>3.3333333333333335</v>
      </c>
      <c r="AA10" s="260">
        <v>42901</v>
      </c>
      <c r="AB10" s="260">
        <f t="shared" ca="1" si="1"/>
        <v>44144</v>
      </c>
      <c r="AC10" s="260"/>
      <c r="AD10" s="260"/>
      <c r="AE10" s="258"/>
      <c r="AF10" s="258"/>
      <c r="AG10" s="258"/>
      <c r="AH10" s="258"/>
      <c r="AI10" s="258"/>
      <c r="AJ10" s="258"/>
    </row>
    <row r="11" spans="1:36" x14ac:dyDescent="0.3">
      <c r="A11" s="110" t="s">
        <v>56</v>
      </c>
      <c r="B11" s="99" t="s">
        <v>215</v>
      </c>
      <c r="C11" s="1003"/>
      <c r="D11" s="1003"/>
      <c r="E11" s="1005" t="s">
        <v>77</v>
      </c>
      <c r="F11" s="1002"/>
      <c r="G11" s="1002"/>
      <c r="H11" s="109">
        <f>IF(C11&lt;&gt;"",'CBL Score Standard'!$D67,IF(D11&lt;&gt;"",SUM('CBL Score Standard'!$D67:$E67),IF(E11&lt;&gt;"",SUM('CBL Score Standard'!$D67:$F67),IF(F11&lt;&gt;"",SUM('CBL Score Standard'!$D67:$G67),IF(G11&lt;&gt;"",SUM('CBL Score Standard'!$D67:$H67,0))))))</f>
        <v>2.8571428571428571E-2</v>
      </c>
      <c r="K11" s="338"/>
      <c r="L11" s="338"/>
      <c r="M11" s="104" t="s">
        <v>5</v>
      </c>
      <c r="N11" s="36" t="s">
        <v>31</v>
      </c>
      <c r="O11" s="89" t="s">
        <v>175</v>
      </c>
      <c r="P11" s="150"/>
      <c r="Q11" s="152" t="s">
        <v>383</v>
      </c>
      <c r="R11" s="79" t="s">
        <v>176</v>
      </c>
      <c r="S11" s="76" t="s">
        <v>284</v>
      </c>
      <c r="T11" s="615"/>
      <c r="U11" s="999">
        <v>44029</v>
      </c>
      <c r="V11" s="615" t="s">
        <v>374</v>
      </c>
      <c r="W11" s="83" t="s">
        <v>377</v>
      </c>
      <c r="X11" s="83"/>
      <c r="Y11" s="44" t="s">
        <v>177</v>
      </c>
      <c r="Z11" s="259">
        <f t="shared" ca="1" si="0"/>
        <v>3.3333333333333335</v>
      </c>
      <c r="AA11" s="260">
        <v>42901</v>
      </c>
      <c r="AB11" s="260">
        <f t="shared" ca="1" si="1"/>
        <v>44144</v>
      </c>
      <c r="AC11" s="260"/>
      <c r="AD11" s="260"/>
      <c r="AE11" s="258"/>
      <c r="AF11" s="258"/>
      <c r="AG11" s="258"/>
      <c r="AH11" s="258"/>
      <c r="AI11" s="258"/>
      <c r="AJ11" s="258"/>
    </row>
    <row r="12" spans="1:36" x14ac:dyDescent="0.3">
      <c r="A12" s="110" t="s">
        <v>63</v>
      </c>
      <c r="B12" s="99" t="s">
        <v>236</v>
      </c>
      <c r="C12" s="1003"/>
      <c r="D12" s="1003"/>
      <c r="E12" s="1003" t="s">
        <v>77</v>
      </c>
      <c r="F12" s="1002"/>
      <c r="G12" s="1002"/>
      <c r="H12" s="109">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76" t="s">
        <v>284</v>
      </c>
      <c r="T12" s="615" t="s">
        <v>72</v>
      </c>
      <c r="U12" s="615"/>
      <c r="V12" s="615" t="s">
        <v>374</v>
      </c>
      <c r="W12" s="83"/>
      <c r="X12" s="83"/>
      <c r="Y12" s="41"/>
      <c r="Z12" s="259">
        <f t="shared" si="0"/>
        <v>0</v>
      </c>
      <c r="AA12" s="260"/>
      <c r="AB12" s="260"/>
      <c r="AC12" s="260"/>
      <c r="AD12" s="260"/>
      <c r="AE12" s="258"/>
      <c r="AF12" s="258"/>
      <c r="AG12" s="258"/>
      <c r="AH12" s="258"/>
      <c r="AI12" s="258"/>
      <c r="AJ12" s="258"/>
    </row>
    <row r="13" spans="1:36" x14ac:dyDescent="0.3">
      <c r="A13" s="110" t="s">
        <v>63</v>
      </c>
      <c r="B13" s="99" t="s">
        <v>244</v>
      </c>
      <c r="C13" s="1003"/>
      <c r="D13" s="1003"/>
      <c r="E13" s="1003"/>
      <c r="F13" s="1003"/>
      <c r="G13" s="1002"/>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76" t="s">
        <v>284</v>
      </c>
      <c r="T13" s="615"/>
      <c r="U13" s="616">
        <v>43658</v>
      </c>
      <c r="V13" s="615" t="s">
        <v>374</v>
      </c>
      <c r="W13" s="83" t="s">
        <v>377</v>
      </c>
      <c r="X13" s="83"/>
      <c r="Y13" s="41" t="s">
        <v>169</v>
      </c>
      <c r="Z13" s="259">
        <f t="shared" ca="1" si="0"/>
        <v>3.3333333333333335</v>
      </c>
      <c r="AA13" s="260">
        <v>42901</v>
      </c>
      <c r="AB13" s="260">
        <f t="shared" ca="1" si="1"/>
        <v>44144</v>
      </c>
      <c r="AC13" s="260"/>
      <c r="AD13" s="260"/>
      <c r="AE13" s="258"/>
      <c r="AF13" s="258"/>
      <c r="AG13" s="258"/>
      <c r="AH13" s="258"/>
      <c r="AI13" s="258"/>
      <c r="AJ13" s="258"/>
    </row>
    <row r="14" spans="1:36" ht="27.6" x14ac:dyDescent="0.3">
      <c r="A14" s="110" t="s">
        <v>55</v>
      </c>
      <c r="B14" s="99" t="s">
        <v>694</v>
      </c>
      <c r="C14" s="1003"/>
      <c r="D14" s="1003"/>
      <c r="E14" s="1005"/>
      <c r="F14" s="1005" t="s">
        <v>77</v>
      </c>
      <c r="G14" s="1002"/>
      <c r="H14" s="109">
        <f>IF(C14&lt;&gt;"",'CBL Score Standard'!$D70,IF(D14&lt;&gt;"",SUM('CBL Score Standard'!$D70:$E70),IF(E14&lt;&gt;"",SUM('CBL Score Standard'!$D70:$F70),IF(F14&lt;&gt;"",SUM('CBL Score Standard'!$D70:$G70),IF(G14&lt;&gt;"",SUM('CBL Score Standard'!$D70:$H70,0))))))</f>
        <v>3.5562310030395138E-2</v>
      </c>
      <c r="K14" s="339"/>
      <c r="L14" s="339"/>
      <c r="M14" s="104" t="s">
        <v>5</v>
      </c>
      <c r="N14" s="36" t="s">
        <v>41</v>
      </c>
      <c r="O14" s="87" t="s">
        <v>450</v>
      </c>
      <c r="P14" s="153">
        <v>43627</v>
      </c>
      <c r="Q14" s="152" t="s">
        <v>381</v>
      </c>
      <c r="R14" s="79" t="s">
        <v>382</v>
      </c>
      <c r="S14" s="76" t="s">
        <v>284</v>
      </c>
      <c r="T14" s="615" t="s">
        <v>73</v>
      </c>
      <c r="U14" s="615"/>
      <c r="V14" s="615" t="s">
        <v>374</v>
      </c>
      <c r="W14" s="83"/>
      <c r="X14" s="83"/>
      <c r="Y14" s="41"/>
      <c r="Z14" s="259">
        <f t="shared" si="0"/>
        <v>0</v>
      </c>
      <c r="AA14" s="260"/>
      <c r="AB14" s="260"/>
      <c r="AC14" s="260"/>
      <c r="AD14" s="260"/>
      <c r="AE14" s="258"/>
      <c r="AF14" s="258"/>
      <c r="AG14" s="258"/>
      <c r="AH14" s="258"/>
      <c r="AI14" s="258"/>
      <c r="AJ14" s="258"/>
    </row>
    <row r="15" spans="1:36" x14ac:dyDescent="0.3">
      <c r="A15" s="110" t="s">
        <v>55</v>
      </c>
      <c r="B15" s="99" t="s">
        <v>185</v>
      </c>
      <c r="C15" s="1003"/>
      <c r="D15" s="1002"/>
      <c r="E15" s="1005"/>
      <c r="F15" s="1005" t="s">
        <v>77</v>
      </c>
      <c r="G15" s="1002"/>
      <c r="H15" s="109">
        <f>IF(C15&lt;&gt;"",'CBL Score Standard'!$D71,IF(D15&lt;&gt;"",SUM('CBL Score Standard'!$D71:$E71),IF(E15&lt;&gt;"",SUM('CBL Score Standard'!$D71:$F71),IF(F15&lt;&gt;"",SUM('CBL Score Standard'!$D71:$G71),IF(G15&lt;&gt;"",SUM('CBL Score Standard'!$D71:$H71,0))))))</f>
        <v>4.9848024316109421E-2</v>
      </c>
      <c r="K15" s="48"/>
      <c r="L15" s="48"/>
      <c r="M15" s="3"/>
      <c r="N15" s="94"/>
      <c r="O15" s="48"/>
      <c r="P15" s="48"/>
      <c r="Q15" s="48"/>
      <c r="R15" s="48"/>
      <c r="S15" s="80"/>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3"/>
      <c r="D16" s="1003"/>
      <c r="E16" s="1003"/>
      <c r="F16" s="1003"/>
      <c r="G16" s="1003"/>
      <c r="H16" s="109" t="b">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3"/>
      <c r="D17" s="1003"/>
      <c r="E17" s="1003"/>
      <c r="F17" s="1006" t="s">
        <v>77</v>
      </c>
      <c r="G17" s="1003"/>
      <c r="H17" s="109">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3"/>
      <c r="D18" s="1003"/>
      <c r="E18" s="1003"/>
      <c r="F18" s="1003"/>
      <c r="G18" s="1003"/>
      <c r="H18" s="109" t="b">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3"/>
      <c r="D19" s="1003"/>
      <c r="E19" s="1003"/>
      <c r="F19" s="1003"/>
      <c r="G19" s="1003"/>
      <c r="H19" s="109" t="b">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76" t="s">
        <v>284</v>
      </c>
      <c r="T19" s="617"/>
      <c r="U19" s="617"/>
      <c r="V19" s="617" t="s">
        <v>374</v>
      </c>
      <c r="W19" s="83"/>
      <c r="X19" s="83" t="s">
        <v>377</v>
      </c>
      <c r="Y19" s="44" t="s">
        <v>174</v>
      </c>
      <c r="Z19" s="259">
        <f t="shared" ref="Z19:Z35" ca="1" si="2">DATEDIF(AA19,AB19,"m")/12+DATEDIF(AC19,AD19,"m")/12+DATEDIF(AE19,AF19,"m")/12+DATEDIF(AG19,AH19,"m")/12+DATEDIF(AI19,AJ19,"m")/12</f>
        <v>3.3333333333333335</v>
      </c>
      <c r="AA19" s="260">
        <v>42901</v>
      </c>
      <c r="AB19" s="260">
        <f t="shared" ref="AB19" ca="1" si="3">TODAY()</f>
        <v>44144</v>
      </c>
      <c r="AC19" s="260"/>
      <c r="AD19" s="260"/>
      <c r="AE19" s="258"/>
      <c r="AF19" s="258"/>
      <c r="AG19" s="258"/>
      <c r="AH19" s="258"/>
      <c r="AI19" s="258"/>
      <c r="AJ19" s="258"/>
    </row>
    <row r="20" spans="1:36" ht="27.6" x14ac:dyDescent="0.3">
      <c r="A20" s="110" t="s">
        <v>55</v>
      </c>
      <c r="B20" s="99" t="s">
        <v>202</v>
      </c>
      <c r="C20" s="1003"/>
      <c r="D20" s="1003"/>
      <c r="E20" s="1003"/>
      <c r="F20" s="1003"/>
      <c r="G20" s="1003"/>
      <c r="H20" s="109" t="b">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76" t="s">
        <v>284</v>
      </c>
      <c r="T20" s="617"/>
      <c r="U20" s="617"/>
      <c r="V20" s="617" t="s">
        <v>374</v>
      </c>
      <c r="W20" s="83" t="s">
        <v>377</v>
      </c>
      <c r="X20" s="83" t="s">
        <v>377</v>
      </c>
      <c r="Y20" s="44" t="s">
        <v>181</v>
      </c>
      <c r="Z20" s="259">
        <f t="shared" si="2"/>
        <v>0</v>
      </c>
      <c r="AA20" s="260">
        <v>43196</v>
      </c>
      <c r="AB20" s="260">
        <v>43196</v>
      </c>
      <c r="AC20" s="260"/>
      <c r="AD20" s="260"/>
      <c r="AE20" s="258"/>
      <c r="AF20" s="258"/>
      <c r="AG20" s="258"/>
      <c r="AH20" s="258"/>
      <c r="AI20" s="258"/>
      <c r="AJ20" s="258"/>
    </row>
    <row r="21" spans="1:36" x14ac:dyDescent="0.3">
      <c r="A21" s="110" t="s">
        <v>55</v>
      </c>
      <c r="B21" s="99" t="s">
        <v>664</v>
      </c>
      <c r="C21" s="1003"/>
      <c r="D21" s="1003"/>
      <c r="E21" s="1005"/>
      <c r="F21" s="1005" t="s">
        <v>77</v>
      </c>
      <c r="G21" s="1002"/>
      <c r="H21" s="109">
        <f>IF(C21&lt;&gt;"",'CBL Score Standard'!$D77,IF(D21&lt;&gt;"",SUM('CBL Score Standard'!$D77:$E77),IF(E21&lt;&gt;"",SUM('CBL Score Standard'!$D77:$F77),IF(F21&lt;&gt;"",SUM('CBL Score Standard'!$D77:$G77),IF(G21&lt;&gt;"",SUM('CBL Score Standard'!$D77:$H77,0))))))</f>
        <v>4.9848024316109421E-2</v>
      </c>
      <c r="K21" s="338"/>
      <c r="L21" s="338"/>
      <c r="M21" s="104" t="s">
        <v>6</v>
      </c>
      <c r="N21" s="36" t="s">
        <v>56</v>
      </c>
      <c r="O21" s="87" t="s">
        <v>182</v>
      </c>
      <c r="P21" s="153">
        <v>43609</v>
      </c>
      <c r="Q21" s="152" t="s">
        <v>172</v>
      </c>
      <c r="R21" s="79" t="s">
        <v>183</v>
      </c>
      <c r="S21" s="76" t="s">
        <v>284</v>
      </c>
      <c r="T21" s="617"/>
      <c r="U21" s="617"/>
      <c r="V21" s="617" t="s">
        <v>374</v>
      </c>
      <c r="W21" s="83" t="s">
        <v>377</v>
      </c>
      <c r="X21" s="83" t="s">
        <v>377</v>
      </c>
      <c r="Y21" s="44" t="s">
        <v>184</v>
      </c>
      <c r="Z21" s="259">
        <f t="shared" ca="1" si="2"/>
        <v>2.4166666666666665</v>
      </c>
      <c r="AA21" s="260">
        <v>43244</v>
      </c>
      <c r="AB21" s="260">
        <f t="shared" ref="AB21:AB25" ca="1" si="4">TODAY()</f>
        <v>44144</v>
      </c>
      <c r="AC21" s="260"/>
      <c r="AD21" s="260"/>
      <c r="AE21" s="258"/>
      <c r="AF21" s="258"/>
      <c r="AG21" s="258"/>
      <c r="AH21" s="258"/>
      <c r="AI21" s="258"/>
      <c r="AJ21" s="258"/>
    </row>
    <row r="22" spans="1:36" x14ac:dyDescent="0.3">
      <c r="A22" s="110" t="s">
        <v>55</v>
      </c>
      <c r="B22" s="99" t="s">
        <v>448</v>
      </c>
      <c r="C22" s="1003"/>
      <c r="D22" s="1003"/>
      <c r="E22" s="1002"/>
      <c r="F22" s="1005" t="s">
        <v>77</v>
      </c>
      <c r="G22" s="1002"/>
      <c r="H22" s="109">
        <f>IF(C22&lt;&gt;"",'CBL Score Standard'!$D78,IF(D22&lt;&gt;"",SUM('CBL Score Standard'!$D78:$E78),IF(E22&lt;&gt;"",SUM('CBL Score Standard'!$D78:$F78),IF(F22&lt;&gt;"",SUM('CBL Score Standard'!$D78:$G78),IF(G22&lt;&gt;"",SUM('CBL Score Standard'!$D78:$H78,0))))))</f>
        <v>4.9848024316109421E-2</v>
      </c>
      <c r="K22" s="338"/>
      <c r="L22" s="338"/>
      <c r="M22" s="104" t="s">
        <v>6</v>
      </c>
      <c r="N22" s="36" t="s">
        <v>144</v>
      </c>
      <c r="O22" s="87" t="s">
        <v>187</v>
      </c>
      <c r="P22" s="150"/>
      <c r="Q22" s="152" t="s">
        <v>153</v>
      </c>
      <c r="R22" s="79" t="s">
        <v>156</v>
      </c>
      <c r="S22" s="76" t="s">
        <v>284</v>
      </c>
      <c r="T22" s="617" t="s">
        <v>72</v>
      </c>
      <c r="U22" s="617"/>
      <c r="V22" s="617" t="s">
        <v>374</v>
      </c>
      <c r="W22" s="83"/>
      <c r="X22" s="83"/>
      <c r="Y22" s="44" t="s">
        <v>157</v>
      </c>
      <c r="Z22" s="259">
        <f t="shared" si="2"/>
        <v>0</v>
      </c>
      <c r="AA22" s="260"/>
      <c r="AB22" s="260"/>
      <c r="AC22" s="260"/>
      <c r="AD22" s="260"/>
      <c r="AE22" s="258"/>
      <c r="AF22" s="258"/>
      <c r="AG22" s="258"/>
      <c r="AH22" s="258"/>
      <c r="AI22" s="258"/>
      <c r="AJ22" s="258"/>
    </row>
    <row r="23" spans="1:36" ht="12.75" customHeight="1" x14ac:dyDescent="0.3">
      <c r="A23" s="110" t="s">
        <v>55</v>
      </c>
      <c r="B23" s="99" t="s">
        <v>665</v>
      </c>
      <c r="C23" s="1003"/>
      <c r="D23" s="1003"/>
      <c r="E23" s="1002"/>
      <c r="F23" s="1005" t="s">
        <v>77</v>
      </c>
      <c r="G23" s="1002"/>
      <c r="H23" s="109">
        <f>IF(C23&lt;&gt;"",'CBL Score Standard'!$D79,IF(D23&lt;&gt;"",SUM('CBL Score Standard'!$D79:$E79),IF(E23&lt;&gt;"",SUM('CBL Score Standard'!$D79:$F79),IF(F23&lt;&gt;"",SUM('CBL Score Standard'!$D79:$G79),IF(G23&lt;&gt;"",SUM('CBL Score Standard'!$D79:$H79,0))))))</f>
        <v>4.9848024316109421E-2</v>
      </c>
      <c r="K23" s="338"/>
      <c r="L23" s="338"/>
      <c r="M23" s="104" t="s">
        <v>6</v>
      </c>
      <c r="N23" s="36" t="s">
        <v>144</v>
      </c>
      <c r="O23" s="87" t="s">
        <v>188</v>
      </c>
      <c r="P23" s="150"/>
      <c r="Q23" s="152" t="s">
        <v>155</v>
      </c>
      <c r="R23" s="79" t="s">
        <v>158</v>
      </c>
      <c r="S23" s="76" t="s">
        <v>284</v>
      </c>
      <c r="T23" s="617"/>
      <c r="U23" s="617"/>
      <c r="V23" s="997" t="s">
        <v>374</v>
      </c>
      <c r="W23" s="83"/>
      <c r="X23" s="83"/>
      <c r="Y23" s="41" t="s">
        <v>159</v>
      </c>
      <c r="Z23" s="259">
        <f t="shared" si="2"/>
        <v>0</v>
      </c>
      <c r="AA23" s="260"/>
      <c r="AB23" s="260"/>
      <c r="AC23" s="260"/>
      <c r="AD23" s="260"/>
      <c r="AE23" s="258"/>
      <c r="AF23" s="258"/>
      <c r="AG23" s="258"/>
      <c r="AH23" s="258"/>
      <c r="AI23" s="258"/>
      <c r="AJ23" s="258"/>
    </row>
    <row r="24" spans="1:36" ht="12.75" customHeight="1" x14ac:dyDescent="0.3">
      <c r="A24" s="110" t="s">
        <v>55</v>
      </c>
      <c r="B24" s="99" t="s">
        <v>238</v>
      </c>
      <c r="C24" s="1003"/>
      <c r="D24" s="1003"/>
      <c r="E24" s="1003" t="s">
        <v>77</v>
      </c>
      <c r="F24" s="1002"/>
      <c r="G24" s="1002"/>
      <c r="H24" s="109">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76" t="s">
        <v>284</v>
      </c>
      <c r="T24" s="617" t="s">
        <v>72</v>
      </c>
      <c r="U24" s="617"/>
      <c r="V24" s="617" t="s">
        <v>374</v>
      </c>
      <c r="W24" s="83"/>
      <c r="X24" s="83" t="s">
        <v>377</v>
      </c>
      <c r="Y24" s="46" t="s">
        <v>160</v>
      </c>
      <c r="Z24" s="259">
        <f t="shared" ca="1" si="2"/>
        <v>3.3333333333333335</v>
      </c>
      <c r="AA24" s="260">
        <v>42901</v>
      </c>
      <c r="AB24" s="260">
        <f t="shared" ca="1" si="4"/>
        <v>44144</v>
      </c>
      <c r="AC24" s="260"/>
      <c r="AD24" s="260"/>
      <c r="AE24" s="258"/>
      <c r="AF24" s="258"/>
      <c r="AG24" s="258"/>
      <c r="AH24" s="258"/>
      <c r="AI24" s="258"/>
      <c r="AJ24" s="258"/>
    </row>
    <row r="25" spans="1:36" x14ac:dyDescent="0.3">
      <c r="A25" s="110" t="s">
        <v>55</v>
      </c>
      <c r="B25" s="99" t="s">
        <v>515</v>
      </c>
      <c r="C25" s="1003"/>
      <c r="D25" s="1003"/>
      <c r="E25" s="1003" t="s">
        <v>77</v>
      </c>
      <c r="F25" s="1002"/>
      <c r="G25" s="1002"/>
      <c r="H25" s="109">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76" t="s">
        <v>284</v>
      </c>
      <c r="T25" s="617"/>
      <c r="U25" s="617"/>
      <c r="V25" s="617" t="s">
        <v>374</v>
      </c>
      <c r="W25" s="83" t="s">
        <v>377</v>
      </c>
      <c r="X25" s="83" t="s">
        <v>377</v>
      </c>
      <c r="Y25" s="46" t="s">
        <v>163</v>
      </c>
      <c r="Z25" s="259">
        <f t="shared" ca="1" si="2"/>
        <v>3.3333333333333335</v>
      </c>
      <c r="AA25" s="260">
        <v>42901</v>
      </c>
      <c r="AB25" s="260">
        <f t="shared" ca="1" si="4"/>
        <v>44144</v>
      </c>
      <c r="AC25" s="260"/>
      <c r="AD25" s="260"/>
      <c r="AE25" s="258"/>
      <c r="AF25" s="258"/>
      <c r="AG25" s="258"/>
      <c r="AH25" s="258"/>
      <c r="AI25" s="258"/>
      <c r="AJ25" s="258"/>
    </row>
    <row r="26" spans="1:36" ht="26.4" x14ac:dyDescent="0.3">
      <c r="A26" s="110" t="s">
        <v>3</v>
      </c>
      <c r="B26" s="99" t="s">
        <v>516</v>
      </c>
      <c r="C26" s="1003"/>
      <c r="D26" s="1003"/>
      <c r="E26" s="1003"/>
      <c r="F26" s="1003"/>
      <c r="G26" s="1002"/>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76" t="s">
        <v>284</v>
      </c>
      <c r="T26" s="617"/>
      <c r="U26" s="617"/>
      <c r="V26" s="997" t="s">
        <v>374</v>
      </c>
      <c r="W26" s="83"/>
      <c r="X26" s="83"/>
      <c r="Y26" s="46" t="s">
        <v>166</v>
      </c>
      <c r="Z26" s="259">
        <f t="shared" si="2"/>
        <v>0</v>
      </c>
      <c r="AA26" s="260"/>
      <c r="AB26" s="260"/>
      <c r="AC26" s="260"/>
      <c r="AD26" s="260"/>
      <c r="AE26" s="258"/>
      <c r="AF26" s="258"/>
      <c r="AG26" s="258"/>
      <c r="AH26" s="258"/>
      <c r="AI26" s="258"/>
      <c r="AJ26" s="258"/>
    </row>
    <row r="27" spans="1:36" ht="26.4" x14ac:dyDescent="0.3">
      <c r="A27" s="110" t="s">
        <v>3</v>
      </c>
      <c r="B27" s="99" t="s">
        <v>246</v>
      </c>
      <c r="C27" s="1003"/>
      <c r="D27" s="1003"/>
      <c r="E27" s="1003"/>
      <c r="F27" s="1003"/>
      <c r="G27" s="1002"/>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173" t="s">
        <v>284</v>
      </c>
      <c r="T27" s="617"/>
      <c r="U27" s="617"/>
      <c r="V27" s="617" t="s">
        <v>719</v>
      </c>
      <c r="W27" s="83"/>
      <c r="X27" s="83"/>
      <c r="Y27" s="46" t="s">
        <v>193</v>
      </c>
      <c r="Z27" s="259">
        <f t="shared" si="2"/>
        <v>0</v>
      </c>
      <c r="AA27" s="260"/>
      <c r="AB27" s="260"/>
      <c r="AC27" s="260"/>
      <c r="AD27" s="260"/>
      <c r="AE27" s="258"/>
      <c r="AF27" s="258"/>
      <c r="AG27" s="258"/>
      <c r="AH27" s="258"/>
      <c r="AI27" s="258"/>
      <c r="AJ27" s="258"/>
    </row>
    <row r="28" spans="1:36" ht="27.6" x14ac:dyDescent="0.3">
      <c r="A28" s="110" t="s">
        <v>59</v>
      </c>
      <c r="B28" s="99" t="s">
        <v>684</v>
      </c>
      <c r="C28" s="1003"/>
      <c r="D28" s="1003"/>
      <c r="E28" s="1005" t="s">
        <v>77</v>
      </c>
      <c r="F28" s="1002"/>
      <c r="G28" s="1002"/>
      <c r="H28" s="109">
        <f>IF(C28&lt;&gt;"",'CBL Score Standard'!$D84,IF(D28&lt;&gt;"",SUM('CBL Score Standard'!$D84:$E84),IF(E28&lt;&gt;"",SUM('CBL Score Standard'!$D84:$F84),IF(F28&lt;&gt;"",SUM('CBL Score Standard'!$D84:$G84),IF(G28&lt;&gt;"",SUM('CBL Score Standard'!$D84:$H84,0))))))</f>
        <v>2.8571428571428571E-2</v>
      </c>
      <c r="K28" s="338"/>
      <c r="L28" s="338"/>
      <c r="M28" s="104" t="s">
        <v>6</v>
      </c>
      <c r="N28" s="36" t="s">
        <v>55</v>
      </c>
      <c r="O28" s="87" t="s">
        <v>194</v>
      </c>
      <c r="P28" s="153">
        <v>43544</v>
      </c>
      <c r="Q28" s="254" t="s">
        <v>649</v>
      </c>
      <c r="R28" s="254" t="s">
        <v>650</v>
      </c>
      <c r="S28" s="173" t="s">
        <v>284</v>
      </c>
      <c r="T28" s="617"/>
      <c r="U28" s="617"/>
      <c r="V28" s="617" t="s">
        <v>374</v>
      </c>
      <c r="W28" s="83"/>
      <c r="X28" s="83" t="s">
        <v>377</v>
      </c>
      <c r="Y28" s="46" t="s">
        <v>195</v>
      </c>
      <c r="Z28" s="259">
        <f t="shared" ca="1" si="2"/>
        <v>3.3333333333333335</v>
      </c>
      <c r="AA28" s="260">
        <v>42901</v>
      </c>
      <c r="AB28" s="260">
        <f t="shared" ref="AB28" ca="1" si="5">TODAY()</f>
        <v>44144</v>
      </c>
      <c r="AC28" s="260"/>
      <c r="AD28" s="260"/>
      <c r="AE28" s="258"/>
      <c r="AF28" s="258"/>
      <c r="AG28" s="258"/>
      <c r="AH28" s="258"/>
      <c r="AI28" s="258"/>
      <c r="AJ28" s="258"/>
    </row>
    <row r="29" spans="1:36" ht="27.6" x14ac:dyDescent="0.3">
      <c r="A29" s="110" t="s">
        <v>59</v>
      </c>
      <c r="B29" s="99" t="s">
        <v>683</v>
      </c>
      <c r="C29" s="1003"/>
      <c r="D29" s="1003"/>
      <c r="E29" s="1005" t="s">
        <v>77</v>
      </c>
      <c r="F29" s="1002"/>
      <c r="G29" s="1002"/>
      <c r="H29" s="109">
        <f>IF(C29&lt;&gt;"",'CBL Score Standard'!$D85,IF(D29&lt;&gt;"",SUM('CBL Score Standard'!$D85:$E85),IF(E29&lt;&gt;"",SUM('CBL Score Standard'!$D85:$F85),IF(F29&lt;&gt;"",SUM('CBL Score Standard'!$D85:$G85),IF(G29&lt;&gt;"",SUM('CBL Score Standard'!$D85:$H85,0))))))</f>
        <v>2.8571428571428571E-2</v>
      </c>
      <c r="K29" s="338"/>
      <c r="L29" s="338"/>
      <c r="M29" s="104" t="s">
        <v>6</v>
      </c>
      <c r="N29" s="36" t="s">
        <v>55</v>
      </c>
      <c r="O29" s="87" t="s">
        <v>196</v>
      </c>
      <c r="P29" s="149" t="s">
        <v>145</v>
      </c>
      <c r="Q29" s="254" t="s">
        <v>651</v>
      </c>
      <c r="R29" s="254" t="s">
        <v>652</v>
      </c>
      <c r="S29" s="173" t="s">
        <v>284</v>
      </c>
      <c r="T29" s="617"/>
      <c r="U29" s="617"/>
      <c r="V29" s="617" t="s">
        <v>719</v>
      </c>
      <c r="W29" s="83"/>
      <c r="X29" s="83"/>
      <c r="Y29" s="46" t="s">
        <v>197</v>
      </c>
      <c r="Z29" s="259">
        <f t="shared" si="2"/>
        <v>0</v>
      </c>
      <c r="AA29" s="260"/>
      <c r="AB29" s="260"/>
      <c r="AC29" s="260"/>
      <c r="AD29" s="260"/>
      <c r="AE29" s="258"/>
      <c r="AF29" s="258"/>
      <c r="AG29" s="258"/>
      <c r="AH29" s="258"/>
      <c r="AI29" s="258"/>
      <c r="AJ29" s="258"/>
    </row>
    <row r="30" spans="1:36" x14ac:dyDescent="0.3">
      <c r="A30" s="110" t="s">
        <v>149</v>
      </c>
      <c r="B30" s="99" t="s">
        <v>149</v>
      </c>
      <c r="C30" s="1002"/>
      <c r="D30" s="1002"/>
      <c r="E30" s="1002" t="s">
        <v>77</v>
      </c>
      <c r="F30" s="1002"/>
      <c r="G30" s="1002"/>
      <c r="H30" s="109">
        <f>IF(C30&lt;&gt;"",'CBL Score Standard'!$D86,IF(D30&lt;&gt;"",SUM('CBL Score Standard'!$D86:$E86),IF(E30&lt;&gt;"",SUM('CBL Score Standard'!$D86:$F86),IF(F30&lt;&gt;"",SUM('CBL Score Standard'!$D86:$G86),IF(G30&lt;&gt;"",SUM('CBL Score Standard'!$D86:$H86,0))))))</f>
        <v>0.16709956709956711</v>
      </c>
      <c r="K30" s="338"/>
      <c r="L30" s="338"/>
      <c r="M30" s="104" t="s">
        <v>6</v>
      </c>
      <c r="N30" s="36" t="s">
        <v>55</v>
      </c>
      <c r="O30" s="87" t="s">
        <v>198</v>
      </c>
      <c r="P30" s="151"/>
      <c r="Q30" s="152" t="s">
        <v>199</v>
      </c>
      <c r="R30" s="79" t="s">
        <v>200</v>
      </c>
      <c r="S30" s="173" t="s">
        <v>284</v>
      </c>
      <c r="T30" s="617"/>
      <c r="U30" s="617"/>
      <c r="V30" s="617" t="s">
        <v>719</v>
      </c>
      <c r="W30" s="83"/>
      <c r="X30" s="83"/>
      <c r="Y30" s="49" t="s">
        <v>201</v>
      </c>
      <c r="Z30" s="259">
        <f t="shared" si="2"/>
        <v>0</v>
      </c>
      <c r="AA30" s="260"/>
      <c r="AB30" s="260"/>
      <c r="AC30" s="260"/>
      <c r="AD30" s="260"/>
      <c r="AE30" s="258"/>
      <c r="AF30" s="258"/>
      <c r="AG30" s="258"/>
      <c r="AH30" s="258"/>
      <c r="AI30" s="258"/>
      <c r="AJ30" s="258"/>
    </row>
    <row r="31" spans="1:36" x14ac:dyDescent="0.3">
      <c r="A31" s="110" t="s">
        <v>149</v>
      </c>
      <c r="B31" s="99" t="s">
        <v>370</v>
      </c>
      <c r="C31" s="1003"/>
      <c r="D31" s="1003"/>
      <c r="E31" s="1004"/>
      <c r="F31" s="1002"/>
      <c r="G31" s="1002"/>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173" t="s">
        <v>284</v>
      </c>
      <c r="T31" s="617"/>
      <c r="U31" s="617"/>
      <c r="V31" s="617" t="s">
        <v>719</v>
      </c>
      <c r="W31" s="83"/>
      <c r="X31" s="83"/>
      <c r="Y31" s="49" t="s">
        <v>203</v>
      </c>
      <c r="Z31" s="259">
        <f t="shared" si="2"/>
        <v>0</v>
      </c>
      <c r="AA31" s="260"/>
      <c r="AB31" s="260"/>
      <c r="AC31" s="260"/>
      <c r="AD31" s="260"/>
      <c r="AE31" s="258"/>
      <c r="AF31" s="258"/>
      <c r="AG31" s="258"/>
      <c r="AH31" s="258"/>
      <c r="AI31" s="258"/>
      <c r="AJ31" s="258"/>
    </row>
    <row r="32" spans="1:36" ht="26.4" x14ac:dyDescent="0.3">
      <c r="A32" s="110" t="s">
        <v>31</v>
      </c>
      <c r="B32" s="99" t="s">
        <v>660</v>
      </c>
      <c r="C32" s="1002"/>
      <c r="D32" s="1002"/>
      <c r="E32" s="1002"/>
      <c r="F32" s="1005" t="s">
        <v>77</v>
      </c>
      <c r="G32" s="1002"/>
      <c r="H32" s="109">
        <f>IF(C32&lt;&gt;"",'CBL Score Standard'!$D88,IF(D32&lt;&gt;"",SUM('CBL Score Standard'!$D88:$E88),IF(E32&lt;&gt;"",SUM('CBL Score Standard'!$D88:$F88),IF(F32&lt;&gt;"",SUM('CBL Score Standard'!$D88:$G88),IF(G32&lt;&gt;"",SUM('CBL Score Standard'!$D88:$H88,0))))))</f>
        <v>0.18837616284424796</v>
      </c>
      <c r="K32" s="338"/>
      <c r="L32" s="338"/>
      <c r="M32" s="104" t="s">
        <v>6</v>
      </c>
      <c r="N32" s="36" t="s">
        <v>56</v>
      </c>
      <c r="O32" s="87" t="s">
        <v>427</v>
      </c>
      <c r="P32" s="153">
        <v>43613</v>
      </c>
      <c r="Q32" s="152" t="s">
        <v>167</v>
      </c>
      <c r="R32" s="79" t="s">
        <v>204</v>
      </c>
      <c r="S32" s="172" t="s">
        <v>284</v>
      </c>
      <c r="T32" s="618" t="s">
        <v>72</v>
      </c>
      <c r="U32" s="999">
        <v>44048</v>
      </c>
      <c r="V32" s="617" t="s">
        <v>374</v>
      </c>
      <c r="W32" s="83"/>
      <c r="X32" s="83"/>
      <c r="Y32" s="46" t="s">
        <v>205</v>
      </c>
      <c r="Z32" s="259">
        <f t="shared" si="2"/>
        <v>0</v>
      </c>
      <c r="AA32" s="260"/>
      <c r="AB32" s="260"/>
      <c r="AC32" s="260"/>
      <c r="AD32" s="260"/>
      <c r="AE32" s="258"/>
      <c r="AF32" s="258"/>
      <c r="AG32" s="258"/>
      <c r="AH32" s="258"/>
      <c r="AI32" s="258"/>
      <c r="AJ32" s="258"/>
    </row>
    <row r="33" spans="1:36" x14ac:dyDescent="0.3">
      <c r="A33" s="110" t="s">
        <v>31</v>
      </c>
      <c r="B33" s="99" t="s">
        <v>175</v>
      </c>
      <c r="C33" s="1003"/>
      <c r="D33" s="1002"/>
      <c r="E33" s="1002"/>
      <c r="F33" s="1005" t="s">
        <v>77</v>
      </c>
      <c r="G33" s="1002"/>
      <c r="H33" s="109">
        <f>IF(C33&lt;&gt;"",'CBL Score Standard'!$D89,IF(D33&lt;&gt;"",SUM('CBL Score Standard'!$D89:$E89),IF(E33&lt;&gt;"",SUM('CBL Score Standard'!$D89:$F89),IF(F33&lt;&gt;"",SUM('CBL Score Standard'!$D89:$G89),IF(G33&lt;&gt;"",SUM('CBL Score Standard'!$D89:$H89,0))))))</f>
        <v>0.18837616284424796</v>
      </c>
      <c r="K33" s="338"/>
      <c r="L33" s="338"/>
      <c r="M33" s="104" t="s">
        <v>6</v>
      </c>
      <c r="N33" s="36" t="s">
        <v>0</v>
      </c>
      <c r="O33" s="87" t="s">
        <v>426</v>
      </c>
      <c r="P33" s="152" t="s">
        <v>145</v>
      </c>
      <c r="Q33" s="152" t="s">
        <v>206</v>
      </c>
      <c r="R33" s="79" t="s">
        <v>206</v>
      </c>
      <c r="S33" s="172" t="s">
        <v>284</v>
      </c>
      <c r="T33" s="618"/>
      <c r="U33" s="617"/>
      <c r="V33" s="617" t="s">
        <v>374</v>
      </c>
      <c r="W33" s="83"/>
      <c r="X33" s="83" t="s">
        <v>377</v>
      </c>
      <c r="Y33" s="41"/>
      <c r="Z33" s="259">
        <f t="shared" ca="1" si="2"/>
        <v>3.3333333333333335</v>
      </c>
      <c r="AA33" s="260">
        <v>42901</v>
      </c>
      <c r="AB33" s="260">
        <f t="shared" ref="AB33:AB34" ca="1" si="6">TODAY()</f>
        <v>44144</v>
      </c>
      <c r="AC33" s="260"/>
      <c r="AD33" s="260"/>
      <c r="AE33" s="258"/>
      <c r="AF33" s="258"/>
      <c r="AG33" s="258"/>
      <c r="AH33" s="258"/>
      <c r="AI33" s="258"/>
      <c r="AJ33" s="258"/>
    </row>
    <row r="34" spans="1:36" x14ac:dyDescent="0.3">
      <c r="A34" s="110" t="s">
        <v>46</v>
      </c>
      <c r="B34" s="99" t="s">
        <v>171</v>
      </c>
      <c r="C34" s="1003"/>
      <c r="D34" s="1002"/>
      <c r="E34" s="1002"/>
      <c r="F34" s="1002" t="s">
        <v>77</v>
      </c>
      <c r="G34" s="1002"/>
      <c r="H34" s="109">
        <f>IF(C34&lt;&gt;"",'CBL Score Standard'!$D90,IF(D34&lt;&gt;"",SUM('CBL Score Standard'!$D90:$E90),IF(E34&lt;&gt;"",SUM('CBL Score Standard'!$D90:$F90),IF(F34&lt;&gt;"",SUM('CBL Score Standard'!$D90:$G90),IF(G34&lt;&gt;"",SUM('CBL Score Standard'!$D90:$H90,0))))))</f>
        <v>9.7467071935157037E-2</v>
      </c>
      <c r="K34" s="338"/>
      <c r="L34" s="338"/>
      <c r="M34" s="104" t="s">
        <v>6</v>
      </c>
      <c r="N34" s="36" t="s">
        <v>53</v>
      </c>
      <c r="O34" s="90" t="s">
        <v>371</v>
      </c>
      <c r="P34" s="152" t="s">
        <v>145</v>
      </c>
      <c r="Q34" s="152" t="s">
        <v>164</v>
      </c>
      <c r="R34" s="79" t="s">
        <v>207</v>
      </c>
      <c r="S34" s="166" t="s">
        <v>284</v>
      </c>
      <c r="T34" s="618" t="s">
        <v>72</v>
      </c>
      <c r="U34" s="617"/>
      <c r="V34" s="617" t="s">
        <v>374</v>
      </c>
      <c r="W34" s="83" t="s">
        <v>377</v>
      </c>
      <c r="X34" s="83" t="s">
        <v>377</v>
      </c>
      <c r="Y34" s="49" t="s">
        <v>208</v>
      </c>
      <c r="Z34" s="259">
        <f t="shared" ca="1" si="2"/>
        <v>3.3333333333333335</v>
      </c>
      <c r="AA34" s="260">
        <v>42901</v>
      </c>
      <c r="AB34" s="260">
        <f t="shared" ca="1" si="6"/>
        <v>44144</v>
      </c>
      <c r="AC34" s="260"/>
      <c r="AD34" s="260"/>
      <c r="AE34" s="258"/>
      <c r="AF34" s="258"/>
      <c r="AG34" s="258"/>
      <c r="AH34" s="258"/>
      <c r="AI34" s="258"/>
      <c r="AJ34" s="258"/>
    </row>
    <row r="35" spans="1:36" x14ac:dyDescent="0.3">
      <c r="A35" s="110" t="s">
        <v>2</v>
      </c>
      <c r="B35" s="99" t="s">
        <v>234</v>
      </c>
      <c r="C35" s="1003" t="s">
        <v>77</v>
      </c>
      <c r="D35" s="1003"/>
      <c r="E35" s="1003"/>
      <c r="F35" s="1002"/>
      <c r="G35" s="1002"/>
      <c r="H35" s="109">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172" t="s">
        <v>284</v>
      </c>
      <c r="T35" s="618" t="s">
        <v>72</v>
      </c>
      <c r="U35" s="617"/>
      <c r="V35" s="617" t="s">
        <v>374</v>
      </c>
      <c r="W35" s="83"/>
      <c r="X35" s="83"/>
      <c r="Y35" s="46"/>
      <c r="Z35" s="259">
        <f t="shared" si="2"/>
        <v>0</v>
      </c>
      <c r="AA35" s="260"/>
      <c r="AB35" s="260"/>
      <c r="AC35" s="260"/>
      <c r="AD35" s="260"/>
      <c r="AE35" s="258"/>
      <c r="AF35" s="258"/>
      <c r="AG35" s="258"/>
      <c r="AH35" s="258"/>
      <c r="AI35" s="258"/>
      <c r="AJ35" s="258"/>
    </row>
    <row r="36" spans="1:36" x14ac:dyDescent="0.3">
      <c r="A36" s="110" t="s">
        <v>54</v>
      </c>
      <c r="B36" s="99" t="s">
        <v>425</v>
      </c>
      <c r="C36" s="1002"/>
      <c r="D36" s="1002"/>
      <c r="E36" s="1002" t="s">
        <v>77</v>
      </c>
      <c r="F36" s="1002"/>
      <c r="G36" s="1002"/>
      <c r="H36" s="109">
        <f>IF(C36&lt;&gt;"",'CBL Score Standard'!$D92,IF(D36&lt;&gt;"",SUM('CBL Score Standard'!$D92:$E92),IF(E36&lt;&gt;"",SUM('CBL Score Standard'!$D92:$F92),IF(F36&lt;&gt;"",SUM('CBL Score Standard'!$D92:$G92),IF(G36&lt;&gt;"",SUM('CBL Score Standard'!$D92:$H92,0))))))</f>
        <v>0.16709956709956711</v>
      </c>
      <c r="K36" s="3"/>
      <c r="L36" s="3"/>
      <c r="M36" s="3"/>
      <c r="N36" s="92"/>
      <c r="O36" s="3"/>
      <c r="P36" s="3"/>
      <c r="Q36" s="3"/>
      <c r="R36" s="3"/>
      <c r="S36" s="78"/>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3"/>
      <c r="D37" s="1002"/>
      <c r="E37" s="1002" t="s">
        <v>77</v>
      </c>
      <c r="F37" s="1002"/>
      <c r="G37" s="1002"/>
      <c r="H37" s="10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3"/>
      <c r="D38" s="1003"/>
      <c r="E38" s="1002"/>
      <c r="F38" s="1002"/>
      <c r="G38" s="1002"/>
      <c r="H38" s="109" t="b">
        <f>IF(C38&lt;&gt;"",'CBL Score Standard'!$D94,IF(D38&lt;&gt;"",SUM('CBL Score Standard'!$D94:$E94),IF(E38&lt;&gt;"",SUM('CBL Score Standard'!$D94:$F94),IF(F38&lt;&gt;"",SUM('CBL Score Standard'!$D94:$G94),IF(G38&lt;&gt;"",SUM('CBL Score Standard'!$D94:$H94,0))))))</f>
        <v>0</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3"/>
      <c r="D39" s="1004"/>
      <c r="E39" s="1004" t="s">
        <v>77</v>
      </c>
      <c r="F39" s="1002"/>
      <c r="G39" s="1002"/>
      <c r="H39" s="109">
        <f>IF(C39&lt;&gt;"",'CBL Score Standard'!$D95,IF(D39&lt;&gt;"",SUM('CBL Score Standard'!$D95:$E95),IF(E39&lt;&gt;"",SUM('CBL Score Standard'!$D95:$F95),IF(F39&lt;&gt;"",SUM('CBL Score Standard'!$D95:$G95),IF(G39&lt;&gt;"",SUM('CBL Score Standard'!$D95:$H95,0))))))</f>
        <v>3.8095238095238092E-2</v>
      </c>
      <c r="K39" s="1197"/>
      <c r="L39" s="1197"/>
      <c r="M39" s="1183"/>
      <c r="N39" s="1190"/>
      <c r="O39" s="1185"/>
      <c r="P39" s="148" t="s">
        <v>141</v>
      </c>
      <c r="Q39" s="144"/>
      <c r="R39" s="144"/>
      <c r="S39" s="1210"/>
      <c r="T39" s="1191"/>
      <c r="U39" s="1191"/>
      <c r="V39" s="119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3"/>
      <c r="D40" s="1003"/>
      <c r="E40" s="1004" t="s">
        <v>77</v>
      </c>
      <c r="F40" s="1002"/>
      <c r="G40" s="1002"/>
      <c r="H40" s="109">
        <f>IF(C40&lt;&gt;"",'CBL Score Standard'!$D96,IF(D40&lt;&gt;"",SUM('CBL Score Standard'!$D96:$E96),IF(E40&lt;&gt;"",SUM('CBL Score Standard'!$D96:$F96),IF(F40&lt;&gt;"",SUM('CBL Score Standard'!$D96:$G96),IF(G40&lt;&gt;"",SUM('CBL Score Standard'!$D96:$H96,0))))))</f>
        <v>1.4285714285714285E-2</v>
      </c>
      <c r="K40" s="337" t="s">
        <v>142</v>
      </c>
      <c r="L40" s="337" t="s">
        <v>143</v>
      </c>
      <c r="M40" s="104" t="s">
        <v>7</v>
      </c>
      <c r="N40" s="36" t="s">
        <v>56</v>
      </c>
      <c r="O40" s="87" t="s">
        <v>663</v>
      </c>
      <c r="P40" s="149" t="s">
        <v>145</v>
      </c>
      <c r="Q40" s="152" t="s">
        <v>212</v>
      </c>
      <c r="R40" s="79" t="s">
        <v>213</v>
      </c>
      <c r="S40" s="166" t="s">
        <v>284</v>
      </c>
      <c r="T40" s="620" t="s">
        <v>72</v>
      </c>
      <c r="U40" s="999">
        <v>44029</v>
      </c>
      <c r="V40" s="619" t="s">
        <v>374</v>
      </c>
      <c r="W40" s="83"/>
      <c r="X40" s="83"/>
      <c r="Y40" s="46" t="s">
        <v>214</v>
      </c>
      <c r="Z40" s="259">
        <f t="shared" ref="Z40:Z55" si="7">DATEDIF(AA40,AB40,"m")/12+DATEDIF(AC40,AD40,"m")/12+DATEDIF(AE40,AF40,"m")/12+DATEDIF(AG40,AH40,"m")/12+DATEDIF(AI40,AJ40,"m")/12</f>
        <v>0</v>
      </c>
      <c r="AA40" s="260"/>
      <c r="AB40" s="260"/>
      <c r="AC40" s="260"/>
      <c r="AD40" s="260"/>
      <c r="AE40" s="258"/>
      <c r="AF40" s="258"/>
      <c r="AG40" s="258"/>
      <c r="AH40" s="258"/>
      <c r="AI40" s="258"/>
      <c r="AJ40" s="258"/>
    </row>
    <row r="41" spans="1:36" x14ac:dyDescent="0.3">
      <c r="A41" s="110" t="s">
        <v>53</v>
      </c>
      <c r="B41" s="99" t="s">
        <v>226</v>
      </c>
      <c r="C41" s="1003"/>
      <c r="D41" s="1003"/>
      <c r="E41" s="132" t="s">
        <v>77</v>
      </c>
      <c r="F41" s="1002"/>
      <c r="G41" s="1002"/>
      <c r="H41" s="109">
        <f>IF(C41&lt;&gt;"",'CBL Score Standard'!$D97,IF(D41&lt;&gt;"",SUM('CBL Score Standard'!$D97:$E97),IF(E41&lt;&gt;"",SUM('CBL Score Standard'!$D97:$F97),IF(F41&lt;&gt;"",SUM('CBL Score Standard'!$D97:$G97),IF(G41&lt;&gt;"",SUM('CBL Score Standard'!$D97:$H97,0))))))</f>
        <v>1.4285714285714285E-2</v>
      </c>
      <c r="K41" s="338"/>
      <c r="L41" s="338"/>
      <c r="M41" s="104" t="s">
        <v>7</v>
      </c>
      <c r="N41" s="36" t="s">
        <v>56</v>
      </c>
      <c r="O41" s="87" t="s">
        <v>215</v>
      </c>
      <c r="P41" s="150"/>
      <c r="Q41" s="152" t="s">
        <v>164</v>
      </c>
      <c r="R41" s="79" t="s">
        <v>207</v>
      </c>
      <c r="S41" s="166" t="s">
        <v>284</v>
      </c>
      <c r="T41" s="620" t="s">
        <v>72</v>
      </c>
      <c r="U41" s="619"/>
      <c r="V41" s="997" t="s">
        <v>374</v>
      </c>
      <c r="W41" s="83"/>
      <c r="X41" s="83"/>
      <c r="Y41" s="49" t="s">
        <v>216</v>
      </c>
      <c r="Z41" s="259">
        <f t="shared" si="7"/>
        <v>0</v>
      </c>
      <c r="AA41" s="260"/>
      <c r="AB41" s="260"/>
      <c r="AC41" s="260"/>
      <c r="AD41" s="260"/>
      <c r="AE41" s="258"/>
      <c r="AF41" s="258"/>
      <c r="AG41" s="258"/>
      <c r="AH41" s="258"/>
      <c r="AI41" s="258"/>
      <c r="AJ41" s="258"/>
    </row>
    <row r="42" spans="1:36" ht="27.6" x14ac:dyDescent="0.3">
      <c r="A42" s="110" t="s">
        <v>53</v>
      </c>
      <c r="B42" s="99" t="s">
        <v>239</v>
      </c>
      <c r="C42" s="1003"/>
      <c r="D42" s="1006" t="s">
        <v>77</v>
      </c>
      <c r="E42" s="1006"/>
      <c r="F42" s="1002"/>
      <c r="G42" s="1002"/>
      <c r="H42" s="109">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166" t="s">
        <v>284</v>
      </c>
      <c r="T42" s="620" t="s">
        <v>72</v>
      </c>
      <c r="U42" s="999">
        <v>44049</v>
      </c>
      <c r="V42" s="997" t="s">
        <v>374</v>
      </c>
      <c r="W42" s="83"/>
      <c r="X42" s="83"/>
      <c r="Y42" s="52" t="s">
        <v>249</v>
      </c>
      <c r="Z42" s="259">
        <f t="shared" si="7"/>
        <v>0</v>
      </c>
      <c r="AA42" s="260"/>
      <c r="AB42" s="260"/>
      <c r="AC42" s="260"/>
      <c r="AD42" s="260"/>
      <c r="AE42" s="258"/>
      <c r="AF42" s="258"/>
      <c r="AG42" s="258"/>
      <c r="AH42" s="258"/>
      <c r="AI42" s="258"/>
      <c r="AJ42" s="258"/>
    </row>
    <row r="43" spans="1:36" ht="27.6" x14ac:dyDescent="0.3">
      <c r="A43" s="110" t="s">
        <v>0</v>
      </c>
      <c r="B43" s="99" t="s">
        <v>426</v>
      </c>
      <c r="C43" s="1003"/>
      <c r="D43" s="1002"/>
      <c r="E43" s="1002"/>
      <c r="F43" s="1005" t="s">
        <v>77</v>
      </c>
      <c r="G43" s="1002"/>
      <c r="H43" s="109">
        <f>IF(C43&lt;&gt;"",'CBL Score Standard'!$D99,IF(D43&lt;&gt;"",SUM('CBL Score Standard'!$D99:$E99),IF(E43&lt;&gt;"",SUM('CBL Score Standard'!$D99:$F99),IF(F43&lt;&gt;"",SUM('CBL Score Standard'!$D99:$G99),IF(G43&lt;&gt;"",SUM('CBL Score Standard'!$D99:$H99,0))))))</f>
        <v>9.7467071935157037E-2</v>
      </c>
      <c r="K43" s="338"/>
      <c r="L43" s="338"/>
      <c r="M43" s="104" t="s">
        <v>7</v>
      </c>
      <c r="N43" s="36" t="s">
        <v>55</v>
      </c>
      <c r="O43" s="87" t="s">
        <v>448</v>
      </c>
      <c r="P43" s="151"/>
      <c r="Q43" s="254" t="s">
        <v>655</v>
      </c>
      <c r="R43" s="254" t="s">
        <v>656</v>
      </c>
      <c r="S43" s="76" t="s">
        <v>284</v>
      </c>
      <c r="T43" s="619"/>
      <c r="U43" s="619"/>
      <c r="V43" s="619" t="s">
        <v>374</v>
      </c>
      <c r="W43" s="83" t="s">
        <v>377</v>
      </c>
      <c r="X43" s="83" t="s">
        <v>377</v>
      </c>
      <c r="Y43" s="49" t="s">
        <v>219</v>
      </c>
      <c r="Z43" s="259">
        <f t="shared" ca="1" si="7"/>
        <v>3.3333333333333335</v>
      </c>
      <c r="AA43" s="260">
        <v>42901</v>
      </c>
      <c r="AB43" s="260">
        <f t="shared" ref="AB43:AB46" ca="1" si="8">TODAY()</f>
        <v>44144</v>
      </c>
      <c r="AC43" s="260"/>
      <c r="AD43" s="260"/>
      <c r="AE43" s="258"/>
      <c r="AF43" s="258"/>
      <c r="AG43" s="258"/>
      <c r="AH43" s="258"/>
      <c r="AI43" s="258"/>
      <c r="AJ43" s="258"/>
    </row>
    <row r="44" spans="1:36" ht="26.4" x14ac:dyDescent="0.3">
      <c r="A44" s="110" t="s">
        <v>41</v>
      </c>
      <c r="B44" s="99" t="s">
        <v>450</v>
      </c>
      <c r="C44" s="1002"/>
      <c r="D44" s="1002"/>
      <c r="E44" s="1002"/>
      <c r="F44" s="1002" t="s">
        <v>77</v>
      </c>
      <c r="G44" s="1002"/>
      <c r="H44" s="109">
        <f>IF(C44&lt;&gt;"",'CBL Score Standard'!$D100,IF(D44&lt;&gt;"",SUM('CBL Score Standard'!$D100:$E100),IF(E44&lt;&gt;"",SUM('CBL Score Standard'!$D100:$F100),IF(F44&lt;&gt;"",SUM('CBL Score Standard'!$D100:$G100),IF(G44&lt;&gt;"",SUM('CBL Score Standard'!$D100:$H100,0))))))</f>
        <v>0.18837616284424796</v>
      </c>
      <c r="K44" s="338"/>
      <c r="L44" s="338"/>
      <c r="M44" s="104" t="s">
        <v>7</v>
      </c>
      <c r="N44" s="36" t="s">
        <v>55</v>
      </c>
      <c r="O44" s="87" t="s">
        <v>185</v>
      </c>
      <c r="P44" s="149" t="s">
        <v>145</v>
      </c>
      <c r="Q44" s="254" t="s">
        <v>220</v>
      </c>
      <c r="R44" s="254" t="s">
        <v>270</v>
      </c>
      <c r="S44" s="76" t="s">
        <v>284</v>
      </c>
      <c r="T44" s="619"/>
      <c r="U44" s="619"/>
      <c r="V44" s="619" t="s">
        <v>374</v>
      </c>
      <c r="W44" s="83" t="s">
        <v>377</v>
      </c>
      <c r="X44" s="83" t="s">
        <v>377</v>
      </c>
      <c r="Y44" s="49" t="s">
        <v>186</v>
      </c>
      <c r="Z44" s="259">
        <f t="shared" ca="1" si="7"/>
        <v>3.3333333333333335</v>
      </c>
      <c r="AA44" s="260">
        <v>42901</v>
      </c>
      <c r="AB44" s="260">
        <f t="shared" ca="1" si="8"/>
        <v>44144</v>
      </c>
      <c r="AC44" s="260"/>
      <c r="AD44" s="260"/>
      <c r="AE44" s="258"/>
      <c r="AF44" s="258"/>
      <c r="AG44" s="258"/>
      <c r="AH44" s="258"/>
      <c r="AI44" s="258"/>
      <c r="AJ44" s="258"/>
    </row>
    <row r="45" spans="1:36" ht="27.6" x14ac:dyDescent="0.3">
      <c r="A45" s="110" t="s">
        <v>41</v>
      </c>
      <c r="B45" s="99" t="s">
        <v>178</v>
      </c>
      <c r="C45" s="1003"/>
      <c r="D45" s="1002"/>
      <c r="E45" s="1002" t="s">
        <v>77</v>
      </c>
      <c r="F45" s="1002"/>
      <c r="G45" s="1002"/>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254" t="s">
        <v>657</v>
      </c>
      <c r="S45" s="76" t="s">
        <v>284</v>
      </c>
      <c r="T45" s="619"/>
      <c r="U45" s="619"/>
      <c r="V45" s="619" t="s">
        <v>374</v>
      </c>
      <c r="W45" s="83" t="s">
        <v>377</v>
      </c>
      <c r="X45" s="83" t="s">
        <v>377</v>
      </c>
      <c r="Y45" s="49" t="s">
        <v>186</v>
      </c>
      <c r="Z45" s="259">
        <f t="shared" ca="1" si="7"/>
        <v>2.5833333333333335</v>
      </c>
      <c r="AA45" s="260">
        <v>43174</v>
      </c>
      <c r="AB45" s="260">
        <f t="shared" ca="1" si="8"/>
        <v>44144</v>
      </c>
      <c r="AC45" s="260"/>
      <c r="AD45" s="260"/>
      <c r="AE45" s="258"/>
      <c r="AF45" s="258"/>
      <c r="AG45" s="258"/>
      <c r="AH45" s="258"/>
      <c r="AI45" s="258"/>
      <c r="AJ45" s="258"/>
    </row>
    <row r="46" spans="1:36" ht="27.6" x14ac:dyDescent="0.3">
      <c r="A46" s="110" t="s">
        <v>229</v>
      </c>
      <c r="B46" s="99" t="s">
        <v>245</v>
      </c>
      <c r="C46" s="1003"/>
      <c r="D46" s="1003"/>
      <c r="E46" s="1003"/>
      <c r="F46" s="1003"/>
      <c r="G46" s="1002"/>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76" t="s">
        <v>284</v>
      </c>
      <c r="T46" s="619"/>
      <c r="U46" s="619"/>
      <c r="V46" s="619" t="s">
        <v>374</v>
      </c>
      <c r="W46" s="83" t="s">
        <v>377</v>
      </c>
      <c r="X46" s="83" t="s">
        <v>377</v>
      </c>
      <c r="Y46" s="46" t="s">
        <v>222</v>
      </c>
      <c r="Z46" s="259">
        <f t="shared" ca="1" si="7"/>
        <v>1.4166666666666667</v>
      </c>
      <c r="AA46" s="260">
        <v>43607</v>
      </c>
      <c r="AB46" s="260">
        <f t="shared" ca="1" si="8"/>
        <v>44144</v>
      </c>
      <c r="AC46" s="260"/>
      <c r="AD46" s="260"/>
      <c r="AE46" s="258"/>
      <c r="AF46" s="258"/>
      <c r="AG46" s="258"/>
      <c r="AH46" s="258"/>
      <c r="AI46" s="258"/>
      <c r="AJ46" s="258"/>
    </row>
    <row r="47" spans="1:36" x14ac:dyDescent="0.3">
      <c r="A47" s="110" t="s">
        <v>144</v>
      </c>
      <c r="B47" s="99" t="s">
        <v>372</v>
      </c>
      <c r="C47" s="1002"/>
      <c r="D47" s="1002"/>
      <c r="E47" s="1002" t="s">
        <v>77</v>
      </c>
      <c r="F47" s="1002"/>
      <c r="G47" s="1002"/>
      <c r="H47" s="109">
        <f>IF(C47&lt;&gt;"",'CBL Score Standard'!$D103,IF(D47&lt;&gt;"",SUM('CBL Score Standard'!$D103:$E103),IF(E47&lt;&gt;"",SUM('CBL Score Standard'!$D103:$F103),IF(F47&lt;&gt;"",SUM('CBL Score Standard'!$D103:$G103),IF(G47&lt;&gt;"",SUM('CBL Score Standard'!$D103:$H103,0))))))</f>
        <v>0.16709956709956711</v>
      </c>
      <c r="K47" s="338"/>
      <c r="L47" s="338"/>
      <c r="M47" s="104" t="s">
        <v>7</v>
      </c>
      <c r="N47" s="36" t="s">
        <v>53</v>
      </c>
      <c r="O47" s="87" t="s">
        <v>223</v>
      </c>
      <c r="P47" s="153">
        <v>43621</v>
      </c>
      <c r="Q47" s="154" t="s">
        <v>224</v>
      </c>
      <c r="R47" s="155" t="s">
        <v>225</v>
      </c>
      <c r="S47" s="166" t="s">
        <v>284</v>
      </c>
      <c r="T47" s="620" t="s">
        <v>72</v>
      </c>
      <c r="U47" s="621">
        <v>43761</v>
      </c>
      <c r="V47" s="623" t="s">
        <v>374</v>
      </c>
      <c r="W47" s="83" t="s">
        <v>377</v>
      </c>
      <c r="X47" s="83"/>
      <c r="Y47" s="55"/>
      <c r="Z47" s="259">
        <f t="shared" si="7"/>
        <v>0</v>
      </c>
      <c r="AA47" s="260">
        <v>43761</v>
      </c>
      <c r="AB47" s="260">
        <v>43761</v>
      </c>
      <c r="AC47" s="260"/>
      <c r="AD47" s="260"/>
      <c r="AE47" s="258"/>
      <c r="AF47" s="258"/>
      <c r="AG47" s="258"/>
      <c r="AH47" s="258"/>
      <c r="AI47" s="258"/>
      <c r="AJ47" s="258"/>
    </row>
    <row r="48" spans="1:36" ht="39.6" x14ac:dyDescent="0.3">
      <c r="A48" s="110" t="s">
        <v>144</v>
      </c>
      <c r="B48" s="99" t="s">
        <v>373</v>
      </c>
      <c r="C48" s="1002"/>
      <c r="D48" s="1002"/>
      <c r="E48" s="1002" t="s">
        <v>77</v>
      </c>
      <c r="F48" s="1002"/>
      <c r="G48" s="1002"/>
      <c r="H48" s="109">
        <f>IF(C48&lt;&gt;"",'CBL Score Standard'!$D104,IF(D48&lt;&gt;"",SUM('CBL Score Standard'!$D104:$E104),IF(E48&lt;&gt;"",SUM('CBL Score Standard'!$D104:$F104),IF(F48&lt;&gt;"",SUM('CBL Score Standard'!$D104:$G104),IF(G48&lt;&gt;"",SUM('CBL Score Standard'!$D104:$H104,0))))))</f>
        <v>0.16709956709956711</v>
      </c>
      <c r="K48" s="338"/>
      <c r="L48" s="338"/>
      <c r="M48" s="104" t="s">
        <v>7</v>
      </c>
      <c r="N48" s="36" t="s">
        <v>53</v>
      </c>
      <c r="O48" s="87" t="s">
        <v>226</v>
      </c>
      <c r="P48" s="153">
        <v>43602</v>
      </c>
      <c r="Q48" s="154" t="s">
        <v>227</v>
      </c>
      <c r="R48" s="155" t="s">
        <v>228</v>
      </c>
      <c r="S48" s="166" t="s">
        <v>284</v>
      </c>
      <c r="T48" s="620" t="s">
        <v>72</v>
      </c>
      <c r="U48" s="621">
        <v>43761</v>
      </c>
      <c r="V48" s="623" t="s">
        <v>374</v>
      </c>
      <c r="W48" s="83" t="s">
        <v>377</v>
      </c>
      <c r="X48" s="83"/>
      <c r="Y48" s="55"/>
      <c r="Z48" s="259">
        <f t="shared" si="7"/>
        <v>0</v>
      </c>
      <c r="AA48" s="260">
        <v>43761</v>
      </c>
      <c r="AB48" s="260">
        <v>43761</v>
      </c>
      <c r="AC48" s="260"/>
      <c r="AD48" s="260"/>
      <c r="AE48" s="258"/>
      <c r="AF48" s="258"/>
      <c r="AG48" s="258"/>
      <c r="AH48" s="258"/>
      <c r="AI48" s="258"/>
      <c r="AJ48" s="258"/>
    </row>
    <row r="49" spans="1:36" ht="27.6" x14ac:dyDescent="0.3">
      <c r="A49" s="110" t="s">
        <v>144</v>
      </c>
      <c r="B49" s="99" t="s">
        <v>452</v>
      </c>
      <c r="C49" s="1002"/>
      <c r="D49" s="1002"/>
      <c r="E49" s="1002" t="s">
        <v>77</v>
      </c>
      <c r="F49" s="1002"/>
      <c r="G49" s="1002"/>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9" t="s">
        <v>684</v>
      </c>
      <c r="P49" s="153">
        <v>43623</v>
      </c>
      <c r="Q49" s="154" t="s">
        <v>153</v>
      </c>
      <c r="R49" s="155" t="s">
        <v>156</v>
      </c>
      <c r="S49" s="166" t="s">
        <v>284</v>
      </c>
      <c r="T49" s="620" t="s">
        <v>72</v>
      </c>
      <c r="U49" s="621">
        <v>43754</v>
      </c>
      <c r="V49" s="623" t="s">
        <v>374</v>
      </c>
      <c r="W49" s="83" t="s">
        <v>377</v>
      </c>
      <c r="X49" s="83"/>
      <c r="Y49" s="55"/>
      <c r="Z49" s="259">
        <f t="shared" ca="1" si="7"/>
        <v>1</v>
      </c>
      <c r="AA49" s="260">
        <v>43754</v>
      </c>
      <c r="AB49" s="260">
        <f t="shared" ref="AB49" ca="1" si="9">TODAY()</f>
        <v>44144</v>
      </c>
      <c r="AC49" s="260"/>
      <c r="AD49" s="260"/>
      <c r="AE49" s="258"/>
      <c r="AF49" s="258"/>
      <c r="AG49" s="258"/>
      <c r="AH49" s="258"/>
      <c r="AI49" s="258"/>
      <c r="AJ49" s="258"/>
    </row>
    <row r="50" spans="1:36" ht="27.6" x14ac:dyDescent="0.3">
      <c r="A50" s="110" t="s">
        <v>144</v>
      </c>
      <c r="B50" s="99" t="s">
        <v>517</v>
      </c>
      <c r="C50" s="1002"/>
      <c r="D50" s="1002"/>
      <c r="E50" s="1002" t="s">
        <v>77</v>
      </c>
      <c r="F50" s="1002"/>
      <c r="G50" s="1002"/>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9" t="s">
        <v>683</v>
      </c>
      <c r="P50" s="153">
        <v>43623</v>
      </c>
      <c r="Q50" s="154" t="s">
        <v>153</v>
      </c>
      <c r="R50" s="155" t="s">
        <v>156</v>
      </c>
      <c r="S50" s="166" t="s">
        <v>284</v>
      </c>
      <c r="T50" s="620" t="s">
        <v>72</v>
      </c>
      <c r="U50" s="621">
        <v>43754</v>
      </c>
      <c r="V50" s="997" t="s">
        <v>374</v>
      </c>
      <c r="W50" s="83"/>
      <c r="X50" s="83"/>
      <c r="Y50" s="55"/>
      <c r="Z50" s="259">
        <f t="shared" si="7"/>
        <v>0</v>
      </c>
      <c r="AA50" s="260"/>
      <c r="AB50" s="260"/>
      <c r="AC50" s="260"/>
      <c r="AD50" s="260"/>
      <c r="AE50" s="258"/>
      <c r="AF50" s="258"/>
      <c r="AG50" s="258"/>
      <c r="AH50" s="258"/>
      <c r="AI50" s="258"/>
      <c r="AJ50" s="258"/>
    </row>
    <row r="51" spans="1:36" x14ac:dyDescent="0.3">
      <c r="A51" s="110" t="s">
        <v>144</v>
      </c>
      <c r="B51" s="99" t="s">
        <v>661</v>
      </c>
      <c r="C51" s="1002"/>
      <c r="D51" s="1002"/>
      <c r="E51" s="1002" t="s">
        <v>77</v>
      </c>
      <c r="F51" s="1002"/>
      <c r="G51" s="1002"/>
      <c r="H51" s="109">
        <f>IF(C51&lt;&gt;"",'CBL Score Standard'!$D107,IF(D51&lt;&gt;"",SUM('CBL Score Standard'!$D107:$E107),IF(E51&lt;&gt;"",SUM('CBL Score Standard'!$D107:$F107),IF(F51&lt;&gt;"",SUM('CBL Score Standard'!$D107:$G107),IF(G51&lt;&gt;"",SUM('CBL Score Standard'!$D107:$H107,0))))))</f>
        <v>0.16709956709956711</v>
      </c>
      <c r="K51" s="338"/>
      <c r="L51" s="338"/>
      <c r="M51" s="104" t="s">
        <v>7</v>
      </c>
      <c r="N51" s="36" t="s">
        <v>56</v>
      </c>
      <c r="O51" s="89" t="s">
        <v>67</v>
      </c>
      <c r="P51" s="153"/>
      <c r="Q51" s="154"/>
      <c r="R51" s="155"/>
      <c r="S51" s="157" t="s">
        <v>284</v>
      </c>
      <c r="T51" s="620"/>
      <c r="U51" s="621">
        <v>43766</v>
      </c>
      <c r="V51" s="623" t="s">
        <v>374</v>
      </c>
      <c r="W51" s="83" t="s">
        <v>377</v>
      </c>
      <c r="X51" s="83"/>
      <c r="Y51" s="83"/>
      <c r="Z51" s="259">
        <f t="shared" si="7"/>
        <v>0</v>
      </c>
      <c r="AA51" s="260">
        <v>43766</v>
      </c>
      <c r="AB51" s="260">
        <v>43766</v>
      </c>
      <c r="AC51" s="260"/>
      <c r="AD51" s="260"/>
      <c r="AE51" s="258"/>
      <c r="AF51" s="258"/>
      <c r="AG51" s="258"/>
      <c r="AH51" s="258"/>
      <c r="AI51" s="258"/>
      <c r="AJ51" s="258"/>
    </row>
    <row r="52" spans="1:36" x14ac:dyDescent="0.3">
      <c r="A52" s="110" t="s">
        <v>144</v>
      </c>
      <c r="B52" s="99" t="s">
        <v>662</v>
      </c>
      <c r="C52" s="1004"/>
      <c r="D52" s="1004"/>
      <c r="E52" s="1004"/>
      <c r="F52" s="1005" t="s">
        <v>77</v>
      </c>
      <c r="G52" s="1002"/>
      <c r="H52" s="109">
        <f>IF(C52&lt;&gt;"",'CBL Score Standard'!$D108,IF(D52&lt;&gt;"",SUM('CBL Score Standard'!$D108:$E108),IF(E52&lt;&gt;"",SUM('CBL Score Standard'!$D108:$F108),IF(F52&lt;&gt;"",SUM('CBL Score Standard'!$D108:$G108),IF(G52&lt;&gt;"",SUM('CBL Score Standard'!$D108:$H108,0))))))</f>
        <v>0.18837616284424796</v>
      </c>
      <c r="K52" s="338"/>
      <c r="L52" s="338"/>
      <c r="M52" s="104" t="s">
        <v>7</v>
      </c>
      <c r="N52" s="36" t="s">
        <v>55</v>
      </c>
      <c r="O52" s="89" t="s">
        <v>1</v>
      </c>
      <c r="P52" s="153"/>
      <c r="Q52" s="154"/>
      <c r="R52" s="155"/>
      <c r="S52" s="157" t="s">
        <v>284</v>
      </c>
      <c r="T52" s="620"/>
      <c r="U52" s="621">
        <v>43763</v>
      </c>
      <c r="V52" s="623" t="s">
        <v>374</v>
      </c>
      <c r="W52" s="83" t="s">
        <v>377</v>
      </c>
      <c r="X52" s="83"/>
      <c r="Y52" s="83"/>
      <c r="Z52" s="259">
        <f t="shared" si="7"/>
        <v>0</v>
      </c>
      <c r="AA52" s="260">
        <v>43763</v>
      </c>
      <c r="AB52" s="260">
        <v>43763</v>
      </c>
      <c r="AC52" s="260"/>
      <c r="AD52" s="260"/>
      <c r="AE52" s="258"/>
      <c r="AF52" s="258"/>
      <c r="AG52" s="258"/>
      <c r="AH52" s="258"/>
      <c r="AI52" s="258"/>
      <c r="AJ52" s="258"/>
    </row>
    <row r="53" spans="1:36" x14ac:dyDescent="0.3">
      <c r="A53" s="110" t="s">
        <v>144</v>
      </c>
      <c r="B53" s="99" t="s">
        <v>187</v>
      </c>
      <c r="C53" s="1003"/>
      <c r="D53" s="1002"/>
      <c r="E53" s="1002" t="s">
        <v>77</v>
      </c>
      <c r="F53" s="1002"/>
      <c r="G53" s="1002"/>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56</v>
      </c>
      <c r="O53" s="89" t="s">
        <v>419</v>
      </c>
      <c r="P53" s="153">
        <v>43684</v>
      </c>
      <c r="Q53" s="154" t="s">
        <v>420</v>
      </c>
      <c r="R53" s="155" t="s">
        <v>420</v>
      </c>
      <c r="S53" s="166" t="s">
        <v>284</v>
      </c>
      <c r="T53" s="620"/>
      <c r="U53" s="622">
        <v>43684</v>
      </c>
      <c r="V53" s="619" t="s">
        <v>374</v>
      </c>
      <c r="W53" s="83" t="s">
        <v>377</v>
      </c>
      <c r="X53" s="83"/>
      <c r="Y53" s="55"/>
      <c r="Z53" s="259">
        <f t="shared" ca="1" si="7"/>
        <v>1.25</v>
      </c>
      <c r="AA53" s="260">
        <v>43684</v>
      </c>
      <c r="AB53" s="260">
        <f t="shared" ref="AB53" ca="1" si="10">TODAY()</f>
        <v>44144</v>
      </c>
      <c r="AC53" s="260"/>
      <c r="AD53" s="260"/>
      <c r="AE53" s="258"/>
      <c r="AF53" s="258"/>
      <c r="AG53" s="258"/>
      <c r="AH53" s="258"/>
      <c r="AI53" s="258"/>
      <c r="AJ53" s="258"/>
    </row>
    <row r="54" spans="1:36" ht="26.4" x14ac:dyDescent="0.3">
      <c r="A54" s="110" t="s">
        <v>144</v>
      </c>
      <c r="B54" s="99" t="s">
        <v>188</v>
      </c>
      <c r="C54" s="1003"/>
      <c r="D54" s="1002"/>
      <c r="E54" s="1002" t="s">
        <v>77</v>
      </c>
      <c r="F54" s="1002"/>
      <c r="G54" s="1002"/>
      <c r="H54" s="109">
        <f>IF(C54&lt;&gt;"",'CBL Score Standard'!$D110,IF(D54&lt;&gt;"",SUM('CBL Score Standard'!$D110:$E110),IF(E54&lt;&gt;"",SUM('CBL Score Standard'!$D110:$F110),IF(F54&lt;&gt;"",SUM('CBL Score Standard'!$D110:$G110),IF(G54&lt;&gt;"",SUM('CBL Score Standard'!$D110:$H110,0))))))</f>
        <v>7.6190476190476183E-2</v>
      </c>
      <c r="K54" s="338"/>
      <c r="L54" s="338"/>
      <c r="M54" s="104" t="s">
        <v>7</v>
      </c>
      <c r="N54" s="36" t="s">
        <v>56</v>
      </c>
      <c r="O54" s="89" t="s">
        <v>421</v>
      </c>
      <c r="P54" s="153">
        <v>43669</v>
      </c>
      <c r="Q54" s="154" t="s">
        <v>422</v>
      </c>
      <c r="R54" s="155" t="s">
        <v>423</v>
      </c>
      <c r="S54" s="166" t="s">
        <v>284</v>
      </c>
      <c r="T54" s="620" t="s">
        <v>72</v>
      </c>
      <c r="U54" s="622">
        <v>43669</v>
      </c>
      <c r="V54" s="619" t="s">
        <v>374</v>
      </c>
      <c r="W54" s="83" t="s">
        <v>377</v>
      </c>
      <c r="X54" s="83"/>
      <c r="Y54" s="41" t="s">
        <v>230</v>
      </c>
      <c r="Z54" s="259">
        <f t="shared" si="7"/>
        <v>0</v>
      </c>
      <c r="AA54" s="260">
        <v>43669</v>
      </c>
      <c r="AB54" s="260">
        <v>43669</v>
      </c>
      <c r="AC54" s="260"/>
      <c r="AD54" s="260"/>
      <c r="AE54" s="258"/>
      <c r="AF54" s="258"/>
      <c r="AG54" s="258"/>
      <c r="AH54" s="258"/>
      <c r="AI54" s="258"/>
      <c r="AJ54" s="258"/>
    </row>
    <row r="55" spans="1:36" customFormat="1" x14ac:dyDescent="0.3">
      <c r="A55" s="110" t="s">
        <v>144</v>
      </c>
      <c r="B55" s="99" t="s">
        <v>189</v>
      </c>
      <c r="C55" s="1003"/>
      <c r="D55" s="1004"/>
      <c r="E55" s="1004"/>
      <c r="F55" s="1005" t="s">
        <v>77</v>
      </c>
      <c r="G55" s="1002"/>
      <c r="H55" s="109">
        <f>IF(C55&lt;&gt;"",'CBL Score Standard'!$D111,IF(D55&lt;&gt;"",SUM('CBL Score Standard'!$D111:$E111),IF(E55&lt;&gt;"",SUM('CBL Score Standard'!$D111:$F111),IF(F55&lt;&gt;"",SUM('CBL Score Standard'!$D111:$G111),IF(G55&lt;&gt;"",SUM('CBL Score Standard'!$D111:$H111,0))))))</f>
        <v>5.9371833839918939E-2</v>
      </c>
      <c r="K55" s="339"/>
      <c r="L55" s="339"/>
      <c r="M55" s="104" t="s">
        <v>7</v>
      </c>
      <c r="N55" s="36" t="s">
        <v>54</v>
      </c>
      <c r="O55" s="89" t="s">
        <v>231</v>
      </c>
      <c r="P55" s="153">
        <v>43610</v>
      </c>
      <c r="Q55" s="152" t="s">
        <v>164</v>
      </c>
      <c r="R55" s="79" t="s">
        <v>165</v>
      </c>
      <c r="S55" s="76" t="s">
        <v>284</v>
      </c>
      <c r="T55" s="619" t="s">
        <v>72</v>
      </c>
      <c r="U55" s="619"/>
      <c r="V55" s="619"/>
      <c r="W55" s="83"/>
      <c r="X55" s="83"/>
      <c r="Y55" s="49" t="s">
        <v>232</v>
      </c>
      <c r="Z55" s="259">
        <f t="shared" si="7"/>
        <v>0</v>
      </c>
      <c r="AA55" s="260"/>
      <c r="AB55" s="260"/>
      <c r="AC55" s="260"/>
      <c r="AD55" s="260"/>
      <c r="AE55" s="258"/>
      <c r="AF55" s="258"/>
      <c r="AG55" s="258"/>
      <c r="AH55" s="258"/>
      <c r="AI55" s="258"/>
      <c r="AJ55" s="258"/>
    </row>
    <row r="56" spans="1:36" customFormat="1" x14ac:dyDescent="0.3">
      <c r="A56" s="110" t="s">
        <v>144</v>
      </c>
      <c r="B56" s="99" t="s">
        <v>190</v>
      </c>
      <c r="C56" s="1003"/>
      <c r="D56" s="1004"/>
      <c r="E56" s="1004"/>
      <c r="F56" s="1002" t="s">
        <v>77</v>
      </c>
      <c r="G56" s="1002"/>
      <c r="H56" s="109">
        <f>IF(C56&lt;&gt;"",'CBL Score Standard'!$D112,IF(D56&lt;&gt;"",SUM('CBL Score Standard'!$D112:$E112),IF(E56&lt;&gt;"",SUM('CBL Score Standard'!$D112:$F112),IF(F56&lt;&gt;"",SUM('CBL Score Standard'!$D112:$G112),IF(G56&lt;&gt;"",SUM('CBL Score Standard'!$D112:$H112,0))))))</f>
        <v>5.9371833839918939E-2</v>
      </c>
      <c r="K56" s="3"/>
      <c r="L56" s="3"/>
      <c r="M56" s="3"/>
      <c r="N56" s="92"/>
      <c r="O56" s="3"/>
      <c r="P56" s="3"/>
      <c r="Q56" s="3"/>
      <c r="R56" s="3"/>
      <c r="S56" s="78"/>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3"/>
      <c r="D57" s="1002"/>
      <c r="E57" s="1002" t="s">
        <v>77</v>
      </c>
      <c r="F57" s="1002"/>
      <c r="G57" s="1002"/>
      <c r="H57" s="10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3"/>
      <c r="D58" s="1003"/>
      <c r="E58" s="1004" t="s">
        <v>77</v>
      </c>
      <c r="F58" s="1002"/>
      <c r="G58" s="1002"/>
      <c r="H58" s="10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3"/>
      <c r="D59" s="1003"/>
      <c r="E59" s="1004" t="s">
        <v>77</v>
      </c>
      <c r="F59" s="1002"/>
      <c r="G59" s="1002"/>
      <c r="H59" s="109">
        <f>IF(C59&lt;&gt;"",'CBL Score Standard'!$D115,IF(D59&lt;&gt;"",SUM('CBL Score Standard'!$D115:$E115),IF(E59&lt;&gt;"",SUM('CBL Score Standard'!$D115:$F115),IF(F59&lt;&gt;"",SUM('CBL Score Standard'!$D115:$G115),IF(G59&lt;&gt;"",SUM('CBL Score Standard'!$D115:$H115,0))))))</f>
        <v>1.4285714285714285E-2</v>
      </c>
      <c r="K59" s="1197"/>
      <c r="L59" s="1197"/>
      <c r="M59" s="1183"/>
      <c r="N59" s="1185"/>
      <c r="O59" s="1185"/>
      <c r="P59" s="148" t="s">
        <v>141</v>
      </c>
      <c r="Q59" s="144"/>
      <c r="R59" s="144"/>
      <c r="S59" s="1210"/>
      <c r="T59" s="1191"/>
      <c r="U59" s="1191"/>
      <c r="V59" s="119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3" t="s">
        <v>77</v>
      </c>
      <c r="D60" s="1003"/>
      <c r="E60" s="1006"/>
      <c r="F60" s="1002"/>
      <c r="G60" s="1002"/>
      <c r="H60" s="109">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76"/>
      <c r="T60" s="83"/>
      <c r="U60" s="83"/>
      <c r="V60" s="83" t="str">
        <f>IF(AND(W60="Y",X60="Y"),"Passed",IF(T60="M","Passed", ""))</f>
        <v/>
      </c>
      <c r="W60" s="83"/>
      <c r="X60" s="83"/>
      <c r="Y60" s="55"/>
      <c r="Z60" s="259">
        <f t="shared" ref="Z60:Z67" si="11">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3"/>
      <c r="D61" s="1003"/>
      <c r="E61" s="1006"/>
      <c r="F61" s="1002"/>
      <c r="G61" s="1002"/>
      <c r="H61" s="109" t="b">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76"/>
      <c r="T61" s="83"/>
      <c r="U61" s="83"/>
      <c r="V61" s="83" t="str">
        <f>IF(AND(W61="Y",X61="Y"),"Passed",IF(T61="M","Passed", ""))</f>
        <v/>
      </c>
      <c r="W61" s="83"/>
      <c r="X61" s="83"/>
      <c r="Y61" s="55"/>
      <c r="Z61" s="259">
        <f t="shared" si="11"/>
        <v>0</v>
      </c>
      <c r="AA61" s="260"/>
      <c r="AB61" s="260"/>
      <c r="AC61" s="260"/>
      <c r="AD61" s="260"/>
      <c r="AE61" s="258"/>
      <c r="AF61" s="258"/>
      <c r="AG61" s="258"/>
      <c r="AH61" s="258"/>
      <c r="AI61" s="258"/>
      <c r="AJ61" s="258"/>
    </row>
    <row r="62" spans="1:36" x14ac:dyDescent="0.3">
      <c r="A62" s="110" t="s">
        <v>56</v>
      </c>
      <c r="B62" s="99" t="s">
        <v>67</v>
      </c>
      <c r="C62" s="1003"/>
      <c r="D62" s="1003"/>
      <c r="E62" s="1002" t="s">
        <v>77</v>
      </c>
      <c r="F62" s="1002"/>
      <c r="G62" s="1002"/>
      <c r="H62" s="109">
        <f>IF(C62&lt;&gt;"",'CBL Score Standard'!$D118,IF(D62&lt;&gt;"",SUM('CBL Score Standard'!$D118:$E118),IF(E62&lt;&gt;"",SUM('CBL Score Standard'!$D118:$F118),IF(F62&lt;&gt;"",SUM('CBL Score Standard'!$D118:$G118),IF(G62&lt;&gt;"",SUM('CBL Score Standard'!$D118:$H118,0))))))</f>
        <v>2.8571428571428571E-2</v>
      </c>
      <c r="K62" s="1207"/>
      <c r="L62" s="1207"/>
      <c r="M62" s="104" t="s">
        <v>8</v>
      </c>
      <c r="N62" s="36" t="s">
        <v>56</v>
      </c>
      <c r="O62" s="38" t="s">
        <v>237</v>
      </c>
      <c r="P62" s="58"/>
      <c r="Q62" s="56"/>
      <c r="R62" s="59"/>
      <c r="S62" s="166" t="s">
        <v>284</v>
      </c>
      <c r="T62" s="157" t="s">
        <v>72</v>
      </c>
      <c r="U62" s="83"/>
      <c r="V62" s="83"/>
      <c r="W62" s="83"/>
      <c r="X62" s="83"/>
      <c r="Y62" s="55"/>
      <c r="Z62" s="259">
        <f t="shared" si="11"/>
        <v>0</v>
      </c>
      <c r="AA62" s="260"/>
      <c r="AB62" s="260"/>
      <c r="AC62" s="260"/>
      <c r="AD62" s="260"/>
      <c r="AE62" s="258"/>
      <c r="AF62" s="258"/>
      <c r="AG62" s="258"/>
      <c r="AH62" s="258"/>
      <c r="AI62" s="258"/>
      <c r="AJ62" s="258"/>
    </row>
    <row r="63" spans="1:36" ht="15" thickBot="1" x14ac:dyDescent="0.35">
      <c r="A63" s="111" t="s">
        <v>55</v>
      </c>
      <c r="B63" s="99" t="s">
        <v>1</v>
      </c>
      <c r="C63" s="1003"/>
      <c r="D63" s="1003"/>
      <c r="E63" s="1002" t="s">
        <v>77</v>
      </c>
      <c r="F63" s="1002"/>
      <c r="G63" s="1002"/>
      <c r="H63" s="109">
        <f>IF(C63&lt;&gt;"",'CBL Score Standard'!$D119,IF(D63&lt;&gt;"",SUM('CBL Score Standard'!$D119:$E119),IF(E63&lt;&gt;"",SUM('CBL Score Standard'!$D119:$F119),IF(F63&lt;&gt;"",SUM('CBL Score Standard'!$D119:$G119),IF(G63&lt;&gt;"",SUM('CBL Score Standard'!$D119:$H119,0))))))</f>
        <v>2.8571428571428571E-2</v>
      </c>
      <c r="K63" s="1207"/>
      <c r="L63" s="1207"/>
      <c r="M63" s="104" t="s">
        <v>8</v>
      </c>
      <c r="N63" s="36" t="s">
        <v>55</v>
      </c>
      <c r="O63" s="38" t="s">
        <v>238</v>
      </c>
      <c r="P63" s="58"/>
      <c r="Q63" s="56"/>
      <c r="R63" s="59"/>
      <c r="S63" s="166" t="s">
        <v>284</v>
      </c>
      <c r="T63" s="157"/>
      <c r="U63" s="83"/>
      <c r="V63" s="83"/>
      <c r="W63" s="83"/>
      <c r="X63" s="83"/>
      <c r="Y63" s="55"/>
      <c r="Z63" s="259">
        <f t="shared" si="11"/>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3.2623100303951373</v>
      </c>
      <c r="K64" s="1207"/>
      <c r="L64" s="1207"/>
      <c r="M64" s="104" t="s">
        <v>8</v>
      </c>
      <c r="N64" s="57" t="s">
        <v>53</v>
      </c>
      <c r="O64" s="38" t="s">
        <v>239</v>
      </c>
      <c r="P64" s="58"/>
      <c r="Q64" s="56"/>
      <c r="R64" s="59"/>
      <c r="S64" s="166" t="s">
        <v>284</v>
      </c>
      <c r="T64" s="157"/>
      <c r="U64" s="83"/>
      <c r="V64" s="83"/>
      <c r="W64" s="83"/>
      <c r="X64" s="83"/>
      <c r="Y64" s="55"/>
      <c r="Z64" s="259">
        <f t="shared" si="11"/>
        <v>0</v>
      </c>
      <c r="AA64" s="260"/>
      <c r="AB64" s="260"/>
      <c r="AC64" s="260"/>
      <c r="AD64" s="260"/>
      <c r="AE64" s="258"/>
      <c r="AF64" s="258"/>
      <c r="AG64" s="258"/>
      <c r="AH64" s="258"/>
      <c r="AI64" s="258"/>
      <c r="AJ64" s="258"/>
    </row>
    <row r="65" spans="1:36" ht="28.2" thickBot="1" x14ac:dyDescent="0.35">
      <c r="A65" s="112" t="s">
        <v>83</v>
      </c>
      <c r="B65" s="113"/>
      <c r="C65" s="134">
        <v>1</v>
      </c>
      <c r="D65" s="134">
        <v>1</v>
      </c>
      <c r="E65" s="134">
        <v>1</v>
      </c>
      <c r="F65" s="134">
        <v>0.51063829787234039</v>
      </c>
      <c r="G65" s="134">
        <v>0</v>
      </c>
      <c r="H65" s="114">
        <v>1</v>
      </c>
      <c r="K65" s="1207"/>
      <c r="L65" s="1207"/>
      <c r="M65" s="104" t="s">
        <v>8</v>
      </c>
      <c r="N65" s="57" t="s">
        <v>59</v>
      </c>
      <c r="O65" s="38" t="s">
        <v>240</v>
      </c>
      <c r="P65" s="58"/>
      <c r="Q65" s="56"/>
      <c r="R65" s="59"/>
      <c r="S65" s="166" t="s">
        <v>284</v>
      </c>
      <c r="T65" s="157" t="s">
        <v>72</v>
      </c>
      <c r="U65" s="83"/>
      <c r="V65" s="83"/>
      <c r="W65" s="83"/>
      <c r="X65" s="83"/>
      <c r="Y65" s="55"/>
      <c r="Z65" s="259">
        <f t="shared" si="11"/>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3</v>
      </c>
      <c r="K66" s="1207"/>
      <c r="L66" s="1207"/>
      <c r="M66" s="104" t="s">
        <v>8</v>
      </c>
      <c r="N66" s="57" t="s">
        <v>55</v>
      </c>
      <c r="O66" s="38" t="s">
        <v>515</v>
      </c>
      <c r="P66" s="58"/>
      <c r="Q66" s="56"/>
      <c r="R66" s="59"/>
      <c r="S66" s="166" t="s">
        <v>284</v>
      </c>
      <c r="T66" s="157" t="s">
        <v>72</v>
      </c>
      <c r="U66" s="1134">
        <v>44042.458333333336</v>
      </c>
      <c r="V66" s="83" t="s">
        <v>374</v>
      </c>
      <c r="W66" s="83"/>
      <c r="X66" s="83"/>
      <c r="Y66" s="55"/>
      <c r="Z66" s="259">
        <f t="shared" si="11"/>
        <v>0</v>
      </c>
      <c r="AA66" s="260"/>
      <c r="AB66" s="260"/>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166" t="s">
        <v>284</v>
      </c>
      <c r="T67" s="157"/>
      <c r="U67" s="83"/>
      <c r="V67" s="83" t="str">
        <f>IF(AND(W67="Y",X67="Y"),"Passed",IF(T67="M","Passed", ""))</f>
        <v/>
      </c>
      <c r="W67" s="83"/>
      <c r="X67" s="83"/>
      <c r="Y67" s="46" t="s">
        <v>242</v>
      </c>
      <c r="Z67" s="259">
        <f t="shared" si="11"/>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78"/>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19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76"/>
      <c r="T72" s="83"/>
      <c r="U72" s="83"/>
      <c r="V72" s="83" t="str">
        <f>IF(AND(W72="Y",X72="Y"),"Passed",IF(T72="M","Passed", ""))</f>
        <v/>
      </c>
      <c r="W72" s="83"/>
      <c r="X72" s="83"/>
      <c r="Y72" s="63"/>
      <c r="Z72" s="259">
        <f t="shared" ref="Z72:Z75" si="12">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76"/>
      <c r="T73" s="83"/>
      <c r="U73" s="83"/>
      <c r="V73" s="83" t="str">
        <f>IF(AND(W73="Y",X73="Y"),"Passed",IF(T73="M","Passed", ""))</f>
        <v/>
      </c>
      <c r="W73" s="83"/>
      <c r="X73" s="83"/>
      <c r="Y73" s="63"/>
      <c r="Z73" s="259">
        <f t="shared" si="12"/>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76"/>
      <c r="T74" s="83"/>
      <c r="U74" s="83"/>
      <c r="V74" s="83" t="str">
        <f>IF(AND(W74="Y",X74="Y"),"Passed",IF(T74="M","Passed", ""))</f>
        <v/>
      </c>
      <c r="W74" s="83"/>
      <c r="X74" s="83"/>
      <c r="Y74" s="63"/>
      <c r="Z74" s="259">
        <f t="shared" si="12"/>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76"/>
      <c r="T75" s="83"/>
      <c r="U75" s="83"/>
      <c r="V75" s="83" t="str">
        <f>IF(AND(W75="Y",X75="Y"),"Passed",IF(T75="M","Passed", ""))</f>
        <v/>
      </c>
      <c r="W75" s="83"/>
      <c r="X75" s="83"/>
      <c r="Y75" s="63"/>
      <c r="Z75" s="259">
        <f t="shared" si="12"/>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78"/>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78"/>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78"/>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78"/>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A70"/>
  <customSheetViews>
    <customSheetView guid="{3F51B73C-8999-4BDD-B7BB-CFA8C5D5F118}" scale="98" showGridLines="0" showAutoFilter="1" topLeftCell="C1">
      <selection activeCell="K1" sqref="K1:AN1048576"/>
      <pageMargins left="0.7" right="0.7" top="0.75" bottom="0.75" header="0.3" footer="0.3"/>
      <pageSetup orientation="portrait" r:id="rId1"/>
      <autoFilter ref="A3:AA70"/>
    </customSheetView>
    <customSheetView guid="{61959E49-C4BC-41CB-B0BE-7EDA73DE356A}" scale="98" showGridLines="0" showAutoFilter="1" topLeftCell="E55">
      <selection activeCell="V67" sqref="V67:V71"/>
      <pageMargins left="0.7" right="0.7" top="0.75" bottom="0.75" header="0.3" footer="0.3"/>
      <pageSetup orientation="portrait" r:id="rId2"/>
      <autoFilter ref="A3:AB70"/>
    </customSheetView>
    <customSheetView guid="{9F775BAE-2403-40FE-95E3-B0411D9A7170}" scale="98" showGridLines="0" showAutoFilter="1" topLeftCell="A61">
      <selection activeCell="C8" sqref="C8:G67"/>
      <pageMargins left="0.7" right="0.7" top="0.75" bottom="0.75" header="0.3" footer="0.3"/>
      <pageSetup orientation="portrait" r:id="rId3"/>
      <autoFilter ref="A3:AB70"/>
    </customSheetView>
    <customSheetView guid="{B9E7682A-072E-4CF9-AE10-B3ED27CB27F8}" scale="98" showGridLines="0" showAutoFilter="1" topLeftCell="E1">
      <selection activeCell="U15" sqref="U15:V15"/>
      <pageMargins left="0.7" right="0.7" top="0.75" bottom="0.75" header="0.3" footer="0.3"/>
      <pageSetup orientation="portrait" r:id="rId4"/>
      <autoFilter ref="A3:AB70"/>
    </customSheetView>
    <customSheetView guid="{040B64FF-F135-4C7F-9498-A8399C10673D}" scale="98" showGridLines="0" showAutoFilter="1" topLeftCell="C1">
      <selection activeCell="K1" sqref="K1:AN1048576"/>
      <pageMargins left="0.7" right="0.7" top="0.75" bottom="0.75" header="0.3" footer="0.3"/>
      <pageSetup orientation="portrait" r:id="rId5"/>
      <autoFilter ref="A3:AA70"/>
    </customSheetView>
    <customSheetView guid="{6D9FC8F7-6352-4BF1-890A-27BF36FADC03}" scale="98" showGridLines="0" showAutoFilter="1" topLeftCell="C1">
      <selection activeCell="K1" sqref="K1:AN1048576"/>
      <pageMargins left="0.7" right="0.7" top="0.75" bottom="0.75" header="0.3" footer="0.3"/>
      <pageSetup orientation="portrait" r:id="rId6"/>
      <autoFilter ref="A3:AA70"/>
    </customSheetView>
  </customSheetViews>
  <mergeCells count="91">
    <mergeCell ref="AI70:AJ70"/>
    <mergeCell ref="AI38:AJ38"/>
    <mergeCell ref="Z58:Z59"/>
    <mergeCell ref="AA58:AB58"/>
    <mergeCell ref="AC58:AD58"/>
    <mergeCell ref="AE58:AF58"/>
    <mergeCell ref="AG58:AH58"/>
    <mergeCell ref="AI58:AJ58"/>
    <mergeCell ref="Z38:Z39"/>
    <mergeCell ref="AA38:AB38"/>
    <mergeCell ref="AC38:AD38"/>
    <mergeCell ref="AE38:AF38"/>
    <mergeCell ref="AG38:AH38"/>
    <mergeCell ref="AG70:AH70"/>
    <mergeCell ref="AI2:AJ2"/>
    <mergeCell ref="Z17:Z18"/>
    <mergeCell ref="AA17:AB17"/>
    <mergeCell ref="AC17:AD17"/>
    <mergeCell ref="AE17:AF17"/>
    <mergeCell ref="AG17:AH17"/>
    <mergeCell ref="AI17:AJ17"/>
    <mergeCell ref="Z2:Z3"/>
    <mergeCell ref="AA2:AB2"/>
    <mergeCell ref="AC2:AD2"/>
    <mergeCell ref="AE2:AF2"/>
    <mergeCell ref="AG2:AH2"/>
    <mergeCell ref="K60:K67"/>
    <mergeCell ref="L60:L67"/>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M58:M59"/>
    <mergeCell ref="N58:N59"/>
    <mergeCell ref="O58:O59"/>
    <mergeCell ref="S58:S59"/>
    <mergeCell ref="T58:T59"/>
    <mergeCell ref="U58:U59"/>
    <mergeCell ref="V58:V59"/>
    <mergeCell ref="Y58:Y59"/>
    <mergeCell ref="U17:U18"/>
    <mergeCell ref="V17:V18"/>
    <mergeCell ref="Y17:Y18"/>
    <mergeCell ref="K37:Y37"/>
    <mergeCell ref="K38:K39"/>
    <mergeCell ref="L38:L39"/>
    <mergeCell ref="M38:M39"/>
    <mergeCell ref="N38:N39"/>
    <mergeCell ref="O38:O39"/>
    <mergeCell ref="S38:S39"/>
    <mergeCell ref="T38:T39"/>
    <mergeCell ref="U38:U39"/>
    <mergeCell ref="V38:V39"/>
    <mergeCell ref="Y38:Y39"/>
    <mergeCell ref="K1:Y1"/>
    <mergeCell ref="K2:K3"/>
    <mergeCell ref="L2:L3"/>
    <mergeCell ref="M2:M3"/>
    <mergeCell ref="N2:N3"/>
    <mergeCell ref="O2:O3"/>
    <mergeCell ref="S2:S3"/>
    <mergeCell ref="T2:T3"/>
    <mergeCell ref="U2:U3"/>
    <mergeCell ref="V2:V3"/>
    <mergeCell ref="Y2:Y3"/>
    <mergeCell ref="A1:H1"/>
    <mergeCell ref="Z70:Z71"/>
    <mergeCell ref="AA70:AB70"/>
    <mergeCell ref="AC70:AD70"/>
    <mergeCell ref="AE70:AF70"/>
    <mergeCell ref="A64:G64"/>
    <mergeCell ref="A66:G66"/>
    <mergeCell ref="Y4:Y5"/>
    <mergeCell ref="K16:Y16"/>
    <mergeCell ref="K17:K18"/>
    <mergeCell ref="L17:L18"/>
    <mergeCell ref="M17:M18"/>
    <mergeCell ref="N17:N18"/>
    <mergeCell ref="O17:O18"/>
    <mergeCell ref="S17:S18"/>
    <mergeCell ref="T17:T18"/>
  </mergeCells>
  <conditionalFormatting sqref="C7:H7">
    <cfRule type="containsText" dxfId="1042" priority="57" operator="containsText" text="N/A">
      <formula>NOT(ISERROR(SEARCH("N/A",C7)))</formula>
    </cfRule>
    <cfRule type="containsText" dxfId="1041" priority="58" operator="containsText" text="Blank">
      <formula>NOT(ISERROR(SEARCH("Blank",C7)))</formula>
    </cfRule>
    <cfRule type="containsText" dxfId="1040" priority="59" operator="containsText" text="M">
      <formula>NOT(ISERROR(SEARCH("M",C7)))</formula>
    </cfRule>
  </conditionalFormatting>
  <conditionalFormatting sqref="Z4 Z51:Z55 Z40:Z43 Z45:Z49 Z19:Z35">
    <cfRule type="cellIs" dxfId="1039" priority="16" operator="greaterThan">
      <formula>0</formula>
    </cfRule>
  </conditionalFormatting>
  <conditionalFormatting sqref="Z5:Z14">
    <cfRule type="cellIs" dxfId="1038" priority="15" operator="greaterThan">
      <formula>0</formula>
    </cfRule>
  </conditionalFormatting>
  <conditionalFormatting sqref="Z60:Z67">
    <cfRule type="cellIs" dxfId="1037" priority="14" operator="greaterThan">
      <formula>0</formula>
    </cfRule>
  </conditionalFormatting>
  <conditionalFormatting sqref="Z72:Z75">
    <cfRule type="cellIs" dxfId="1036" priority="13" operator="greaterThan">
      <formula>0</formula>
    </cfRule>
  </conditionalFormatting>
  <conditionalFormatting sqref="Z50">
    <cfRule type="cellIs" dxfId="1035" priority="12" operator="greaterThan">
      <formula>0</formula>
    </cfRule>
  </conditionalFormatting>
  <conditionalFormatting sqref="Z44">
    <cfRule type="cellIs" dxfId="1034" priority="11" operator="greaterThan">
      <formula>0</formula>
    </cfRule>
  </conditionalFormatting>
  <conditionalFormatting sqref="E13">
    <cfRule type="containsText" dxfId="1033" priority="1" operator="containsText" text="N/A">
      <formula>NOT(ISERROR(SEARCH("N/A",E13)))</formula>
    </cfRule>
    <cfRule type="containsText" dxfId="1032" priority="2" operator="containsText" text="O">
      <formula>NOT(ISERROR(SEARCH("O",E13)))</formula>
    </cfRule>
    <cfRule type="containsText" dxfId="1031" priority="3" operator="containsText" text="M">
      <formula>NOT(ISERROR(SEARCH("M",E13)))</formula>
    </cfRule>
  </conditionalFormatting>
  <conditionalFormatting sqref="C46:G46">
    <cfRule type="containsText" dxfId="1030" priority="10" operator="containsText" text="O">
      <formula>NOT(ISERROR(SEARCH("O",C46)))</formula>
    </cfRule>
  </conditionalFormatting>
  <conditionalFormatting sqref="C46:G46">
    <cfRule type="containsText" dxfId="1029" priority="7" operator="containsText" text="N/A">
      <formula>NOT(ISERROR(SEARCH("N/A",C46)))</formula>
    </cfRule>
    <cfRule type="containsText" dxfId="1028" priority="8" operator="containsText" text="Blank">
      <formula>NOT(ISERROR(SEARCH("Blank",C46)))</formula>
    </cfRule>
    <cfRule type="containsText" dxfId="1027" priority="9" operator="containsText" text="M">
      <formula>NOT(ISERROR(SEARCH("M",C46)))</formula>
    </cfRule>
  </conditionalFormatting>
  <conditionalFormatting sqref="E12">
    <cfRule type="containsText" dxfId="1026" priority="4" operator="containsText" text="N/A">
      <formula>NOT(ISERROR(SEARCH("N/A",E12)))</formula>
    </cfRule>
    <cfRule type="containsText" dxfId="1025" priority="5" operator="containsText" text="O">
      <formula>NOT(ISERROR(SEARCH("O",E12)))</formula>
    </cfRule>
    <cfRule type="containsText" dxfId="1024" priority="6" operator="containsText" text="M">
      <formula>NOT(ISERROR(SEARCH("M",E12)))</formula>
    </cfRule>
  </conditionalFormatting>
  <dataValidations count="3">
    <dataValidation type="list" allowBlank="1" showInputMessage="1" showErrorMessage="1" sqref="Y51:Y52 T1:T79">
      <formula1>"M, O, N/A"</formula1>
    </dataValidation>
    <dataValidation type="list" allowBlank="1" showInputMessage="1" showErrorMessage="1" sqref="V1:V79">
      <formula1>"Passed, Failed, N/A"</formula1>
    </dataValidation>
    <dataValidation type="list" allowBlank="1" showInputMessage="1" showErrorMessage="1" sqref="W1:W79">
      <formula1>"Y, N"</formula1>
    </dataValidation>
  </dataValidations>
  <hyperlinks>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 ref="Y21" r:id="rId23"/>
  </hyperlinks>
  <pageMargins left="0.7" right="0.7" top="0.75" bottom="0.75" header="0.3" footer="0.3"/>
  <pageSetup orientation="portrait" r:id="rId24"/>
  <drawing r:id="rId25"/>
  <legacyDrawing r:id="rId26"/>
  <controls>
    <mc:AlternateContent xmlns:mc="http://schemas.openxmlformats.org/markup-compatibility/2006">
      <mc:Choice Requires="x14">
        <control shapeId="27657" r:id="rId27" name="CommandButton1">
          <controlPr defaultSize="0" autoLine="0" r:id="rId28">
            <anchor moveWithCells="1">
              <from>
                <xdr:col>8</xdr:col>
                <xdr:colOff>114300</xdr:colOff>
                <xdr:row>70</xdr:row>
                <xdr:rowOff>0</xdr:rowOff>
              </from>
              <to>
                <xdr:col>9</xdr:col>
                <xdr:colOff>403860</xdr:colOff>
                <xdr:row>70</xdr:row>
                <xdr:rowOff>358140</xdr:rowOff>
              </to>
            </anchor>
          </controlPr>
        </control>
      </mc:Choice>
      <mc:Fallback>
        <control shapeId="27657" r:id="rId27" name="CommandButton1"/>
      </mc:Fallback>
    </mc:AlternateContent>
    <mc:AlternateContent xmlns:mc="http://schemas.openxmlformats.org/markup-compatibility/2006">
      <mc:Choice Requires="x14">
        <control shapeId="27658" r:id="rId29" name="CommandButton2">
          <controlPr defaultSize="0" autoLine="0" r:id="rId30">
            <anchor moveWithCells="1">
              <from>
                <xdr:col>8</xdr:col>
                <xdr:colOff>99060</xdr:colOff>
                <xdr:row>64</xdr:row>
                <xdr:rowOff>281940</xdr:rowOff>
              </from>
              <to>
                <xdr:col>9</xdr:col>
                <xdr:colOff>419100</xdr:colOff>
                <xdr:row>67</xdr:row>
                <xdr:rowOff>7620</xdr:rowOff>
              </to>
            </anchor>
          </controlPr>
        </control>
      </mc:Choice>
      <mc:Fallback>
        <control shapeId="27658" r:id="rId29" name="CommandButton2"/>
      </mc:Fallback>
    </mc:AlternateContent>
  </controls>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9">
    <tabColor theme="7" tint="0.79998168889431442"/>
    <pageSetUpPr fitToPage="1"/>
  </sheetPr>
  <dimension ref="A1:AN196"/>
  <sheetViews>
    <sheetView showGridLines="0" zoomScaleNormal="100" workbookViewId="0">
      <selection activeCell="I5" sqref="I5"/>
    </sheetView>
  </sheetViews>
  <sheetFormatPr defaultColWidth="9.109375" defaultRowHeight="14.4" x14ac:dyDescent="0.3"/>
  <cols>
    <col min="1" max="1" width="31.44140625" style="637" customWidth="1"/>
    <col min="2" max="2" width="38.88671875" style="637" customWidth="1"/>
    <col min="3" max="3" width="9.109375" style="637"/>
    <col min="4" max="5" width="10" style="637" bestFit="1" customWidth="1"/>
    <col min="6" max="7" width="9.109375" style="637"/>
    <col min="8" max="8" width="9.109375" style="638"/>
    <col min="9" max="10" width="9.109375" style="635"/>
    <col min="11" max="11" width="8.5546875" style="634" bestFit="1" customWidth="1"/>
    <col min="12" max="12" width="6.44140625" style="634" bestFit="1" customWidth="1"/>
    <col min="13" max="13" width="7.88671875" style="634" bestFit="1" customWidth="1"/>
    <col min="14" max="14" width="18.44140625" style="634" bestFit="1" customWidth="1"/>
    <col min="15" max="15" width="46.5546875" style="634" customWidth="1"/>
    <col min="16" max="16" width="27.5546875" style="634" customWidth="1"/>
    <col min="17" max="17" width="24.88671875" style="634" customWidth="1"/>
    <col min="18" max="18" width="26.109375" style="634" customWidth="1"/>
    <col min="19" max="19" width="12.6640625" style="634" bestFit="1" customWidth="1"/>
    <col min="20" max="20" width="12.5546875" style="634" customWidth="1"/>
    <col min="21" max="21" width="11" style="634" bestFit="1" customWidth="1"/>
    <col min="22" max="22" width="10.44140625" style="634" bestFit="1" customWidth="1"/>
    <col min="23" max="23" width="23.44140625" style="634" bestFit="1" customWidth="1"/>
    <col min="24" max="24" width="22.88671875" style="634" bestFit="1" customWidth="1"/>
    <col min="25" max="25" width="42.33203125" style="634" bestFit="1" customWidth="1"/>
    <col min="26" max="26" width="16.5546875" style="634" bestFit="1" customWidth="1"/>
    <col min="27" max="36" width="11" style="634" bestFit="1" customWidth="1"/>
    <col min="37" max="40" width="9.109375" style="634"/>
    <col min="41" max="16384" width="9.109375" style="635"/>
  </cols>
  <sheetData>
    <row r="1" spans="1:36" ht="12.75" customHeight="1" x14ac:dyDescent="0.45">
      <c r="A1" s="1188" t="s">
        <v>82</v>
      </c>
      <c r="B1" s="1189"/>
      <c r="C1" s="1189"/>
      <c r="D1" s="1189"/>
      <c r="E1" s="1189"/>
      <c r="F1" s="1189"/>
      <c r="G1" s="1189"/>
      <c r="H1" s="1189"/>
      <c r="K1" s="1173" t="s">
        <v>627</v>
      </c>
      <c r="L1" s="1174"/>
      <c r="M1" s="1174"/>
      <c r="N1" s="1174"/>
      <c r="O1" s="1174"/>
      <c r="P1" s="1174"/>
      <c r="Q1" s="1174"/>
      <c r="R1" s="1174"/>
      <c r="S1" s="1174"/>
      <c r="T1" s="1174"/>
      <c r="U1" s="1174"/>
      <c r="V1" s="1174"/>
      <c r="W1" s="1174"/>
      <c r="X1" s="1174"/>
      <c r="Y1" s="724"/>
      <c r="Z1" s="731"/>
      <c r="AA1" s="724"/>
      <c r="AB1" s="724"/>
      <c r="AC1" s="724"/>
      <c r="AD1" s="724"/>
      <c r="AE1" s="724"/>
      <c r="AF1" s="724"/>
      <c r="AG1" s="724"/>
      <c r="AH1" s="724"/>
      <c r="AI1" s="724"/>
      <c r="AJ1" s="724"/>
    </row>
    <row r="2" spans="1:36" ht="27.6" x14ac:dyDescent="0.3">
      <c r="A2" s="681" t="s">
        <v>367</v>
      </c>
      <c r="B2" s="671" t="s">
        <v>721</v>
      </c>
      <c r="C2" s="635"/>
      <c r="D2" s="635"/>
      <c r="E2" s="635"/>
      <c r="F2" s="635"/>
      <c r="G2" s="635"/>
      <c r="H2" s="635"/>
      <c r="K2" s="704" t="s">
        <v>133</v>
      </c>
      <c r="L2" s="704" t="s">
        <v>91</v>
      </c>
      <c r="M2" s="1182" t="s">
        <v>75</v>
      </c>
      <c r="N2" s="1190" t="s">
        <v>134</v>
      </c>
      <c r="O2" s="704" t="s">
        <v>135</v>
      </c>
      <c r="P2" s="704" t="s">
        <v>136</v>
      </c>
      <c r="Q2" s="704" t="s">
        <v>137</v>
      </c>
      <c r="R2" s="704" t="s">
        <v>138</v>
      </c>
      <c r="S2" s="701" t="s">
        <v>139</v>
      </c>
      <c r="T2" s="701" t="s">
        <v>344</v>
      </c>
      <c r="U2" s="701" t="s">
        <v>342</v>
      </c>
      <c r="V2" s="701" t="s">
        <v>343</v>
      </c>
      <c r="W2" s="701" t="s">
        <v>375</v>
      </c>
      <c r="X2" s="701" t="s">
        <v>376</v>
      </c>
      <c r="Y2" s="72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681" t="s">
        <v>347</v>
      </c>
      <c r="B3" s="695">
        <v>43955</v>
      </c>
      <c r="C3" s="699"/>
      <c r="D3" s="635"/>
      <c r="E3" s="635"/>
      <c r="F3" s="635"/>
      <c r="G3" s="635"/>
      <c r="H3" s="635"/>
      <c r="K3" s="705"/>
      <c r="L3" s="705"/>
      <c r="M3" s="1183"/>
      <c r="N3" s="1185"/>
      <c r="O3" s="705"/>
      <c r="P3" s="639" t="s">
        <v>141</v>
      </c>
      <c r="Q3" s="705"/>
      <c r="R3" s="705"/>
      <c r="S3" s="701"/>
      <c r="T3" s="701"/>
      <c r="U3" s="701"/>
      <c r="V3" s="701"/>
      <c r="W3" s="701"/>
      <c r="X3" s="701"/>
      <c r="Y3" s="730"/>
      <c r="Z3" s="1187"/>
      <c r="AA3" s="723" t="s">
        <v>672</v>
      </c>
      <c r="AB3" s="723" t="s">
        <v>673</v>
      </c>
      <c r="AC3" s="723" t="s">
        <v>672</v>
      </c>
      <c r="AD3" s="723" t="s">
        <v>673</v>
      </c>
      <c r="AE3" s="723" t="s">
        <v>672</v>
      </c>
      <c r="AF3" s="723" t="s">
        <v>673</v>
      </c>
      <c r="AG3" s="723" t="s">
        <v>672</v>
      </c>
      <c r="AH3" s="723" t="s">
        <v>673</v>
      </c>
      <c r="AI3" s="723" t="s">
        <v>672</v>
      </c>
      <c r="AJ3" s="723" t="s">
        <v>673</v>
      </c>
    </row>
    <row r="4" spans="1:36" x14ac:dyDescent="0.3">
      <c r="A4" s="681" t="s">
        <v>368</v>
      </c>
      <c r="B4" s="698">
        <f ca="1">DATEDIF(B3,TODAY(),"D")/365</f>
        <v>0.51780821917808217</v>
      </c>
      <c r="C4" s="635"/>
      <c r="D4" s="635"/>
      <c r="E4" s="635"/>
      <c r="F4" s="635"/>
      <c r="G4" s="635"/>
      <c r="H4" s="635"/>
      <c r="K4" s="707" t="s">
        <v>142</v>
      </c>
      <c r="L4" s="707" t="s">
        <v>143</v>
      </c>
      <c r="M4" s="683" t="s">
        <v>5</v>
      </c>
      <c r="N4" s="678" t="s">
        <v>144</v>
      </c>
      <c r="O4" s="673" t="s">
        <v>372</v>
      </c>
      <c r="P4" s="712" t="s">
        <v>145</v>
      </c>
      <c r="Q4" s="712" t="s">
        <v>146</v>
      </c>
      <c r="R4" s="710" t="s">
        <v>147</v>
      </c>
      <c r="S4" s="640" t="s">
        <v>721</v>
      </c>
      <c r="T4" s="740" t="s">
        <v>72</v>
      </c>
      <c r="U4" s="740"/>
      <c r="V4" s="740"/>
      <c r="W4" s="671"/>
      <c r="X4" s="671"/>
      <c r="Y4" s="725" t="s">
        <v>148</v>
      </c>
      <c r="Z4" s="727">
        <f>DATEDIF(AA4,AB4,"m")/12+DATEDIF(AC4,AD4,"m")/12+DATEDIF(AE4,AF4,"m")/12+DATEDIF(AG4,AH4,"m")/12+DATEDIF(AI4,AJ4,"m")/12</f>
        <v>0</v>
      </c>
      <c r="AA4" s="728"/>
      <c r="AB4" s="728"/>
      <c r="AC4" s="728"/>
      <c r="AD4" s="728"/>
      <c r="AE4" s="726"/>
      <c r="AF4" s="726"/>
      <c r="AG4" s="726"/>
      <c r="AH4" s="726"/>
      <c r="AI4" s="726"/>
      <c r="AJ4" s="726"/>
    </row>
    <row r="5" spans="1:36" ht="12.75" customHeight="1" x14ac:dyDescent="0.3">
      <c r="A5" s="681" t="s">
        <v>387</v>
      </c>
      <c r="B5" s="698">
        <v>2.5</v>
      </c>
      <c r="C5" s="700"/>
      <c r="D5" s="635"/>
      <c r="E5" s="635"/>
      <c r="F5" s="635"/>
      <c r="G5" s="635"/>
      <c r="H5" s="635"/>
      <c r="K5" s="708"/>
      <c r="L5" s="708"/>
      <c r="M5" s="683" t="s">
        <v>5</v>
      </c>
      <c r="N5" s="678" t="s">
        <v>144</v>
      </c>
      <c r="O5" s="673" t="s">
        <v>373</v>
      </c>
      <c r="P5" s="714"/>
      <c r="Q5" s="713" t="s">
        <v>150</v>
      </c>
      <c r="R5" s="711" t="s">
        <v>151</v>
      </c>
      <c r="S5" s="640" t="s">
        <v>721</v>
      </c>
      <c r="T5" s="740" t="s">
        <v>72</v>
      </c>
      <c r="U5" s="740"/>
      <c r="V5" s="740" t="s">
        <v>374</v>
      </c>
      <c r="W5" s="671"/>
      <c r="X5" s="671"/>
      <c r="Y5" s="718"/>
      <c r="Z5" s="727">
        <f t="shared" ref="Z5:Z14" ca="1" si="0">DATEDIF(AA5,AB5,"m")/12+DATEDIF(AC5,AD5,"m")/12+DATEDIF(AE5,AF5,"m")/12+DATEDIF(AG5,AH5,"m")/12+DATEDIF(AI5,AJ5,"m")/12</f>
        <v>0.91666666666666663</v>
      </c>
      <c r="AA5" s="728">
        <v>43796</v>
      </c>
      <c r="AB5" s="728">
        <f ca="1">TODAY()</f>
        <v>44144</v>
      </c>
      <c r="AC5" s="728"/>
      <c r="AD5" s="728"/>
      <c r="AE5" s="726"/>
      <c r="AF5" s="726"/>
      <c r="AG5" s="726"/>
      <c r="AH5" s="726"/>
      <c r="AI5" s="726"/>
      <c r="AJ5" s="726"/>
    </row>
    <row r="6" spans="1:36" ht="15" thickBot="1" x14ac:dyDescent="0.35">
      <c r="A6" s="681" t="s">
        <v>388</v>
      </c>
      <c r="B6" s="698">
        <f ca="1">B4+B5</f>
        <v>3.0178082191780824</v>
      </c>
      <c r="C6" s="700"/>
      <c r="K6" s="708"/>
      <c r="L6" s="708"/>
      <c r="M6" s="683" t="s">
        <v>5</v>
      </c>
      <c r="N6" s="642" t="s">
        <v>149</v>
      </c>
      <c r="O6" s="668" t="s">
        <v>149</v>
      </c>
      <c r="P6" s="714"/>
      <c r="Q6" s="643" t="s">
        <v>150</v>
      </c>
      <c r="R6" s="644" t="s">
        <v>151</v>
      </c>
      <c r="S6" s="640" t="s">
        <v>721</v>
      </c>
      <c r="T6" s="740" t="s">
        <v>72</v>
      </c>
      <c r="U6" s="740"/>
      <c r="V6" s="740" t="s">
        <v>374</v>
      </c>
      <c r="W6" s="671"/>
      <c r="X6" s="671"/>
      <c r="Y6" s="645" t="s">
        <v>152</v>
      </c>
      <c r="Z6" s="727">
        <f t="shared" ca="1" si="0"/>
        <v>0.91666666666666663</v>
      </c>
      <c r="AA6" s="728">
        <v>43796</v>
      </c>
      <c r="AB6" s="728">
        <f ca="1">TODAY()</f>
        <v>44144</v>
      </c>
      <c r="AC6" s="728"/>
      <c r="AD6" s="728"/>
      <c r="AE6" s="726"/>
      <c r="AF6" s="726"/>
      <c r="AG6" s="726"/>
      <c r="AH6" s="726"/>
      <c r="AI6" s="726"/>
      <c r="AJ6" s="726"/>
    </row>
    <row r="7" spans="1:36" ht="28.2" thickBot="1" x14ac:dyDescent="0.35">
      <c r="A7" s="696" t="s">
        <v>4</v>
      </c>
      <c r="B7" s="697" t="s">
        <v>135</v>
      </c>
      <c r="C7" s="684" t="s">
        <v>5</v>
      </c>
      <c r="D7" s="684" t="s">
        <v>6</v>
      </c>
      <c r="E7" s="684" t="s">
        <v>7</v>
      </c>
      <c r="F7" s="684" t="s">
        <v>8</v>
      </c>
      <c r="G7" s="684" t="s">
        <v>9</v>
      </c>
      <c r="H7" s="685" t="s">
        <v>76</v>
      </c>
      <c r="K7" s="708"/>
      <c r="L7" s="708"/>
      <c r="M7" s="683" t="s">
        <v>5</v>
      </c>
      <c r="N7" s="680" t="s">
        <v>144</v>
      </c>
      <c r="O7" s="667" t="s">
        <v>452</v>
      </c>
      <c r="P7" s="714"/>
      <c r="Q7" s="712" t="s">
        <v>247</v>
      </c>
      <c r="R7" s="710" t="s">
        <v>154</v>
      </c>
      <c r="S7" s="640" t="s">
        <v>721</v>
      </c>
      <c r="T7" s="740" t="s">
        <v>72</v>
      </c>
      <c r="U7" s="740"/>
      <c r="V7" s="740" t="s">
        <v>374</v>
      </c>
      <c r="W7" s="671"/>
      <c r="X7" s="671"/>
      <c r="Y7" s="646" t="s">
        <v>248</v>
      </c>
      <c r="Z7" s="727">
        <f t="shared" si="0"/>
        <v>0</v>
      </c>
      <c r="AA7" s="728"/>
      <c r="AB7" s="728"/>
      <c r="AC7" s="728"/>
      <c r="AD7" s="728"/>
      <c r="AE7" s="726"/>
      <c r="AF7" s="726"/>
      <c r="AG7" s="726"/>
      <c r="AH7" s="726"/>
      <c r="AI7" s="726"/>
      <c r="AJ7" s="726"/>
    </row>
    <row r="8" spans="1:36" x14ac:dyDescent="0.3">
      <c r="A8" s="686" t="s">
        <v>56</v>
      </c>
      <c r="B8" s="687" t="s">
        <v>182</v>
      </c>
      <c r="C8" s="735" t="s">
        <v>77</v>
      </c>
      <c r="D8" s="734"/>
      <c r="E8" s="734"/>
      <c r="F8" s="734"/>
      <c r="G8" s="734"/>
      <c r="H8" s="688">
        <f>IF(C8&lt;&gt;"",'CBL Score Standard'!$D64,IF(D8&lt;&gt;"",SUM('CBL Score Standard'!$D64:$E64),IF(E8&lt;&gt;"",SUM('CBL Score Standard'!$D64:$F64),IF(F8&lt;&gt;"",SUM('CBL Score Standard'!$D64:$G64),IF(G8&lt;&gt;"",SUM('CBL Score Standard'!$D64:$H64,0))))))</f>
        <v>0</v>
      </c>
      <c r="K8" s="708"/>
      <c r="L8" s="708"/>
      <c r="M8" s="683" t="s">
        <v>5</v>
      </c>
      <c r="N8" s="680" t="s">
        <v>144</v>
      </c>
      <c r="O8" s="647" t="s">
        <v>517</v>
      </c>
      <c r="P8" s="714"/>
      <c r="Q8" s="643" t="s">
        <v>153</v>
      </c>
      <c r="R8" s="644" t="s">
        <v>156</v>
      </c>
      <c r="S8" s="640" t="s">
        <v>721</v>
      </c>
      <c r="T8" s="740" t="s">
        <v>72</v>
      </c>
      <c r="U8" s="740"/>
      <c r="V8" s="740"/>
      <c r="W8" s="671"/>
      <c r="X8" s="671"/>
      <c r="Y8" s="648" t="s">
        <v>157</v>
      </c>
      <c r="Z8" s="727">
        <f t="shared" si="0"/>
        <v>0</v>
      </c>
      <c r="AA8" s="728"/>
      <c r="AB8" s="728"/>
      <c r="AC8" s="728"/>
      <c r="AD8" s="728"/>
      <c r="AE8" s="726"/>
      <c r="AF8" s="726"/>
      <c r="AG8" s="726"/>
      <c r="AH8" s="726"/>
      <c r="AI8" s="726"/>
      <c r="AJ8" s="726"/>
    </row>
    <row r="9" spans="1:36" x14ac:dyDescent="0.3">
      <c r="A9" s="689" t="s">
        <v>56</v>
      </c>
      <c r="B9" s="682" t="s">
        <v>427</v>
      </c>
      <c r="C9" s="735" t="s">
        <v>77</v>
      </c>
      <c r="D9" s="734"/>
      <c r="E9" s="734"/>
      <c r="F9" s="734"/>
      <c r="G9" s="734"/>
      <c r="H9" s="688">
        <f>IF(C9&lt;&gt;"",'CBL Score Standard'!$D65,IF(D9&lt;&gt;"",SUM('CBL Score Standard'!$D65:$E65),IF(E9&lt;&gt;"",SUM('CBL Score Standard'!$D65:$F65),IF(F9&lt;&gt;"",SUM('CBL Score Standard'!$D65:$G65),IF(G9&lt;&gt;"",SUM('CBL Score Standard'!$D65:$H65,0))))))</f>
        <v>0</v>
      </c>
      <c r="K9" s="708"/>
      <c r="L9" s="708"/>
      <c r="M9" s="683" t="s">
        <v>5</v>
      </c>
      <c r="N9" s="680" t="s">
        <v>144</v>
      </c>
      <c r="O9" s="647" t="s">
        <v>661</v>
      </c>
      <c r="P9" s="714"/>
      <c r="Q9" s="643" t="s">
        <v>155</v>
      </c>
      <c r="R9" s="644" t="s">
        <v>158</v>
      </c>
      <c r="S9" s="640" t="s">
        <v>721</v>
      </c>
      <c r="T9" s="740" t="s">
        <v>72</v>
      </c>
      <c r="U9" s="740"/>
      <c r="V9" s="740" t="s">
        <v>374</v>
      </c>
      <c r="W9" s="671"/>
      <c r="X9" s="671"/>
      <c r="Y9" s="645" t="s">
        <v>159</v>
      </c>
      <c r="Z9" s="727">
        <f t="shared" ca="1" si="0"/>
        <v>0.91666666666666663</v>
      </c>
      <c r="AA9" s="728">
        <v>43796</v>
      </c>
      <c r="AB9" s="728">
        <f ca="1">TODAY()</f>
        <v>44144</v>
      </c>
      <c r="AC9" s="728"/>
      <c r="AD9" s="728"/>
      <c r="AE9" s="726"/>
      <c r="AF9" s="726"/>
      <c r="AG9" s="726"/>
      <c r="AH9" s="726"/>
      <c r="AI9" s="726"/>
      <c r="AJ9" s="726"/>
    </row>
    <row r="10" spans="1:36" x14ac:dyDescent="0.3">
      <c r="A10" s="689" t="s">
        <v>56</v>
      </c>
      <c r="B10" s="682" t="s">
        <v>663</v>
      </c>
      <c r="C10" s="735" t="s">
        <v>77</v>
      </c>
      <c r="D10" s="735"/>
      <c r="E10" s="737"/>
      <c r="F10" s="734"/>
      <c r="G10" s="734"/>
      <c r="H10" s="688">
        <f>IF(C10&lt;&gt;"",'CBL Score Standard'!$D66,IF(D10&lt;&gt;"",SUM('CBL Score Standard'!$D66:$E66),IF(E10&lt;&gt;"",SUM('CBL Score Standard'!$D66:$F66),IF(F10&lt;&gt;"",SUM('CBL Score Standard'!$D66:$G66),IF(G10&lt;&gt;"",SUM('CBL Score Standard'!$D66:$H66,0))))))</f>
        <v>0</v>
      </c>
      <c r="K10" s="708"/>
      <c r="L10" s="708"/>
      <c r="M10" s="683" t="s">
        <v>5</v>
      </c>
      <c r="N10" s="680" t="s">
        <v>144</v>
      </c>
      <c r="O10" s="647" t="s">
        <v>662</v>
      </c>
      <c r="P10" s="714"/>
      <c r="Q10" s="722" t="s">
        <v>659</v>
      </c>
      <c r="R10" s="722" t="s">
        <v>278</v>
      </c>
      <c r="S10" s="640"/>
      <c r="T10" s="740" t="s">
        <v>72</v>
      </c>
      <c r="U10" s="740"/>
      <c r="V10" s="740" t="s">
        <v>374</v>
      </c>
      <c r="W10" s="671"/>
      <c r="X10" s="671"/>
      <c r="Y10" s="650" t="s">
        <v>160</v>
      </c>
      <c r="Z10" s="727">
        <f t="shared" si="0"/>
        <v>0</v>
      </c>
      <c r="AA10" s="728"/>
      <c r="AB10" s="728"/>
      <c r="AC10" s="728"/>
      <c r="AD10" s="728"/>
      <c r="AE10" s="726"/>
      <c r="AF10" s="726"/>
      <c r="AG10" s="726"/>
      <c r="AH10" s="726"/>
      <c r="AI10" s="726"/>
      <c r="AJ10" s="726"/>
    </row>
    <row r="11" spans="1:36" x14ac:dyDescent="0.3">
      <c r="A11" s="689" t="s">
        <v>56</v>
      </c>
      <c r="B11" s="682" t="s">
        <v>215</v>
      </c>
      <c r="C11" s="735" t="s">
        <v>77</v>
      </c>
      <c r="D11" s="735"/>
      <c r="E11" s="737"/>
      <c r="F11" s="734"/>
      <c r="G11" s="734"/>
      <c r="H11" s="688">
        <f>IF(C11&lt;&gt;"",'CBL Score Standard'!$D67,IF(D11&lt;&gt;"",SUM('CBL Score Standard'!$D67:$E67),IF(E11&lt;&gt;"",SUM('CBL Score Standard'!$D67:$F67),IF(F11&lt;&gt;"",SUM('CBL Score Standard'!$D67:$G67),IF(G11&lt;&gt;"",SUM('CBL Score Standard'!$D67:$H67,0))))))</f>
        <v>0</v>
      </c>
      <c r="K11" s="708"/>
      <c r="L11" s="708"/>
      <c r="M11" s="683" t="s">
        <v>5</v>
      </c>
      <c r="N11" s="640" t="s">
        <v>31</v>
      </c>
      <c r="O11" s="674" t="s">
        <v>175</v>
      </c>
      <c r="P11" s="708"/>
      <c r="Q11" s="641" t="s">
        <v>383</v>
      </c>
      <c r="R11" s="644" t="s">
        <v>176</v>
      </c>
      <c r="S11" s="640" t="s">
        <v>721</v>
      </c>
      <c r="T11" s="740" t="s">
        <v>72</v>
      </c>
      <c r="U11" s="999">
        <v>44029</v>
      </c>
      <c r="V11" s="740" t="s">
        <v>374</v>
      </c>
      <c r="W11" s="671"/>
      <c r="X11" s="671"/>
      <c r="Y11" s="648" t="s">
        <v>177</v>
      </c>
      <c r="Z11" s="727">
        <f t="shared" si="0"/>
        <v>0</v>
      </c>
      <c r="AA11" s="728"/>
      <c r="AB11" s="728"/>
      <c r="AC11" s="728"/>
      <c r="AD11" s="728"/>
      <c r="AE11" s="726"/>
      <c r="AF11" s="726"/>
      <c r="AG11" s="726"/>
      <c r="AH11" s="726"/>
      <c r="AI11" s="726"/>
      <c r="AJ11" s="726"/>
    </row>
    <row r="12" spans="1:36" x14ac:dyDescent="0.3">
      <c r="A12" s="689" t="s">
        <v>63</v>
      </c>
      <c r="B12" s="682" t="s">
        <v>236</v>
      </c>
      <c r="C12" s="735"/>
      <c r="D12" s="735"/>
      <c r="E12" s="735"/>
      <c r="F12" s="734"/>
      <c r="G12" s="734"/>
      <c r="H12" s="688" t="b">
        <f>IF(C12&lt;&gt;"",'CBL Score Standard'!$D68,IF(D12&lt;&gt;"",SUM('CBL Score Standard'!$D68:$E68),IF(E12&lt;&gt;"",SUM('CBL Score Standard'!$D68:$F68),IF(F12&lt;&gt;"",SUM('CBL Score Standard'!$D68:$G68),IF(G12&lt;&gt;"",SUM('CBL Score Standard'!$D68:$H68,0))))))</f>
        <v>0</v>
      </c>
      <c r="K12" s="708"/>
      <c r="L12" s="708"/>
      <c r="M12" s="683" t="s">
        <v>5</v>
      </c>
      <c r="N12" s="680" t="s">
        <v>31</v>
      </c>
      <c r="O12" s="647" t="s">
        <v>660</v>
      </c>
      <c r="P12" s="651">
        <v>43613</v>
      </c>
      <c r="Q12" s="643" t="s">
        <v>167</v>
      </c>
      <c r="R12" s="644" t="s">
        <v>168</v>
      </c>
      <c r="S12" s="640" t="s">
        <v>721</v>
      </c>
      <c r="T12" s="740" t="s">
        <v>72</v>
      </c>
      <c r="U12" s="740"/>
      <c r="V12" s="740"/>
      <c r="W12" s="671"/>
      <c r="X12" s="671"/>
      <c r="Y12" s="645"/>
      <c r="Z12" s="727">
        <f t="shared" si="0"/>
        <v>0</v>
      </c>
      <c r="AA12" s="728"/>
      <c r="AB12" s="728"/>
      <c r="AC12" s="728"/>
      <c r="AD12" s="728"/>
      <c r="AE12" s="726"/>
      <c r="AF12" s="726"/>
      <c r="AG12" s="726"/>
      <c r="AH12" s="726"/>
      <c r="AI12" s="726"/>
      <c r="AJ12" s="726"/>
    </row>
    <row r="13" spans="1:36" x14ac:dyDescent="0.3">
      <c r="A13" s="689" t="s">
        <v>63</v>
      </c>
      <c r="B13" s="682" t="s">
        <v>244</v>
      </c>
      <c r="C13" s="735"/>
      <c r="D13" s="735"/>
      <c r="E13" s="735"/>
      <c r="F13" s="735"/>
      <c r="G13" s="734"/>
      <c r="H13" s="688" t="b">
        <f>IF(C13&lt;&gt;"",'CBL Score Standard'!$D69,IF(D13&lt;&gt;"",SUM('CBL Score Standard'!$D69:$E69),IF(E13&lt;&gt;"",SUM('CBL Score Standard'!$D69:$F69),IF(F13&lt;&gt;"",SUM('CBL Score Standard'!$D69:$G69),IF(G13&lt;&gt;"",SUM('CBL Score Standard'!$D69:$H69,0))))))</f>
        <v>0</v>
      </c>
      <c r="K13" s="708"/>
      <c r="L13" s="708"/>
      <c r="M13" s="683" t="s">
        <v>5</v>
      </c>
      <c r="N13" s="680" t="s">
        <v>54</v>
      </c>
      <c r="O13" s="647" t="s">
        <v>425</v>
      </c>
      <c r="P13" s="643" t="s">
        <v>230</v>
      </c>
      <c r="Q13" s="643" t="s">
        <v>217</v>
      </c>
      <c r="R13" s="643" t="s">
        <v>217</v>
      </c>
      <c r="S13" s="640" t="s">
        <v>721</v>
      </c>
      <c r="T13" s="740" t="s">
        <v>73</v>
      </c>
      <c r="U13" s="741"/>
      <c r="V13" s="740"/>
      <c r="W13" s="671"/>
      <c r="X13" s="671"/>
      <c r="Y13" s="645" t="s">
        <v>169</v>
      </c>
      <c r="Z13" s="727">
        <f t="shared" si="0"/>
        <v>0</v>
      </c>
      <c r="AA13" s="728"/>
      <c r="AB13" s="728"/>
      <c r="AC13" s="728"/>
      <c r="AD13" s="728"/>
      <c r="AE13" s="726"/>
      <c r="AF13" s="726"/>
      <c r="AG13" s="726"/>
      <c r="AH13" s="726"/>
      <c r="AI13" s="726"/>
      <c r="AJ13" s="726"/>
    </row>
    <row r="14" spans="1:36" ht="27.6" x14ac:dyDescent="0.3">
      <c r="A14" s="689" t="s">
        <v>55</v>
      </c>
      <c r="B14" s="682" t="s">
        <v>694</v>
      </c>
      <c r="C14" s="735"/>
      <c r="D14" s="735"/>
      <c r="E14" s="734"/>
      <c r="F14" s="734"/>
      <c r="G14" s="734"/>
      <c r="H14" s="688" t="b">
        <f>IF(C14&lt;&gt;"",'CBL Score Standard'!$D70,IF(D14&lt;&gt;"",SUM('CBL Score Standard'!$D70:$E70),IF(E14&lt;&gt;"",SUM('CBL Score Standard'!$D70:$F70),IF(F14&lt;&gt;"",SUM('CBL Score Standard'!$D70:$G70),IF(G14&lt;&gt;"",SUM('CBL Score Standard'!$D70:$H70,0))))))</f>
        <v>0</v>
      </c>
      <c r="K14" s="709"/>
      <c r="L14" s="709"/>
      <c r="M14" s="683" t="s">
        <v>5</v>
      </c>
      <c r="N14" s="640" t="s">
        <v>41</v>
      </c>
      <c r="O14" s="672" t="s">
        <v>450</v>
      </c>
      <c r="P14" s="651">
        <v>43627</v>
      </c>
      <c r="Q14" s="643" t="s">
        <v>381</v>
      </c>
      <c r="R14" s="644" t="s">
        <v>382</v>
      </c>
      <c r="S14" s="640" t="s">
        <v>721</v>
      </c>
      <c r="T14" s="740" t="s">
        <v>73</v>
      </c>
      <c r="U14" s="739"/>
      <c r="V14" s="740"/>
      <c r="W14" s="671"/>
      <c r="X14" s="671"/>
      <c r="Y14" s="645" t="s">
        <v>163</v>
      </c>
      <c r="Z14" s="727">
        <f t="shared" si="0"/>
        <v>0</v>
      </c>
      <c r="AA14" s="728"/>
      <c r="AB14" s="728"/>
      <c r="AC14" s="728"/>
      <c r="AD14" s="728"/>
      <c r="AE14" s="726"/>
      <c r="AF14" s="726"/>
      <c r="AG14" s="726"/>
      <c r="AH14" s="726"/>
      <c r="AI14" s="726"/>
      <c r="AJ14" s="726"/>
    </row>
    <row r="15" spans="1:36" x14ac:dyDescent="0.3">
      <c r="A15" s="689" t="s">
        <v>55</v>
      </c>
      <c r="B15" s="682" t="s">
        <v>185</v>
      </c>
      <c r="C15" s="735"/>
      <c r="D15" s="734"/>
      <c r="E15" s="734"/>
      <c r="F15" s="734"/>
      <c r="G15" s="734"/>
      <c r="H15" s="688" t="b">
        <f>IF(C15&lt;&gt;"",'CBL Score Standard'!$D71,IF(D15&lt;&gt;"",SUM('CBL Score Standard'!$D71:$E71),IF(E15&lt;&gt;"",SUM('CBL Score Standard'!$D71:$F71),IF(F15&lt;&gt;"",SUM('CBL Score Standard'!$D71:$G71),IF(G15&lt;&gt;"",SUM('CBL Score Standard'!$D71:$H71,0))))))</f>
        <v>0</v>
      </c>
      <c r="K15" s="652"/>
      <c r="L15" s="652"/>
      <c r="M15" s="635"/>
      <c r="N15" s="679"/>
      <c r="O15" s="652"/>
      <c r="P15" s="652"/>
      <c r="Q15" s="652"/>
      <c r="R15" s="652"/>
      <c r="S15" s="652"/>
      <c r="T15" s="670"/>
      <c r="U15" s="670"/>
      <c r="V15" s="670"/>
      <c r="W15" s="670"/>
      <c r="X15" s="670"/>
      <c r="Y15" s="652"/>
      <c r="Z15" s="652"/>
      <c r="AA15" s="652"/>
      <c r="AB15" s="652"/>
      <c r="AC15" s="652"/>
      <c r="AD15" s="652"/>
      <c r="AE15" s="652"/>
      <c r="AF15" s="652"/>
      <c r="AG15" s="652"/>
      <c r="AH15" s="652"/>
      <c r="AI15" s="652"/>
      <c r="AJ15" s="652"/>
    </row>
    <row r="16" spans="1:36" ht="23.4" x14ac:dyDescent="0.45">
      <c r="A16" s="689" t="s">
        <v>55</v>
      </c>
      <c r="B16" s="682" t="s">
        <v>192</v>
      </c>
      <c r="C16" s="735"/>
      <c r="D16" s="735"/>
      <c r="E16" s="738"/>
      <c r="F16" s="735"/>
      <c r="G16" s="735"/>
      <c r="H16" s="688" t="b">
        <f>IF(C16&lt;&gt;"",'CBL Score Standard'!$D72,IF(D16&lt;&gt;"",SUM('CBL Score Standard'!$D72:$E72),IF(E16&lt;&gt;"",SUM('CBL Score Standard'!$D72:$F72),IF(F16&lt;&gt;"",SUM('CBL Score Standard'!$D72:$G72),IF(G16&lt;&gt;"",SUM('CBL Score Standard'!$D72:$H72,0))))))</f>
        <v>0</v>
      </c>
      <c r="K16" s="1173" t="s">
        <v>170</v>
      </c>
      <c r="L16" s="1174"/>
      <c r="M16" s="1174"/>
      <c r="N16" s="1174"/>
      <c r="O16" s="1174"/>
      <c r="P16" s="1174"/>
      <c r="Q16" s="1174"/>
      <c r="R16" s="1174"/>
      <c r="S16" s="1174"/>
      <c r="T16" s="1174"/>
      <c r="U16" s="1174"/>
      <c r="V16" s="1174"/>
      <c r="W16" s="1174"/>
      <c r="X16" s="1174"/>
      <c r="Y16" s="724"/>
      <c r="Z16" s="731"/>
      <c r="AA16" s="724"/>
      <c r="AB16" s="724"/>
      <c r="AC16" s="724"/>
      <c r="AD16" s="724"/>
      <c r="AE16" s="724"/>
      <c r="AF16" s="724"/>
      <c r="AG16" s="724"/>
      <c r="AH16" s="724"/>
      <c r="AI16" s="724"/>
      <c r="AJ16" s="724"/>
    </row>
    <row r="17" spans="1:36" ht="27.6" x14ac:dyDescent="0.3">
      <c r="A17" s="689" t="s">
        <v>55</v>
      </c>
      <c r="B17" s="682" t="s">
        <v>194</v>
      </c>
      <c r="C17" s="735" t="s">
        <v>77</v>
      </c>
      <c r="D17" s="735"/>
      <c r="E17" s="735"/>
      <c r="F17" s="735"/>
      <c r="G17" s="735"/>
      <c r="H17" s="688">
        <f>IF(C17&lt;&gt;"",'CBL Score Standard'!$D73,IF(D17&lt;&gt;"",SUM('CBL Score Standard'!$D73:$E73),IF(E17&lt;&gt;"",SUM('CBL Score Standard'!$D73:$F73),IF(F17&lt;&gt;"",SUM('CBL Score Standard'!$D73:$G73),IF(G17&lt;&gt;"",SUM('CBL Score Standard'!$D73:$H73,0))))))</f>
        <v>0</v>
      </c>
      <c r="K17" s="706" t="s">
        <v>133</v>
      </c>
      <c r="L17" s="706" t="s">
        <v>91</v>
      </c>
      <c r="M17" s="1182" t="s">
        <v>75</v>
      </c>
      <c r="N17" s="1184" t="s">
        <v>134</v>
      </c>
      <c r="O17" s="706" t="s">
        <v>135</v>
      </c>
      <c r="P17" s="706" t="s">
        <v>136</v>
      </c>
      <c r="Q17" s="706" t="s">
        <v>137</v>
      </c>
      <c r="R17" s="706" t="s">
        <v>138</v>
      </c>
      <c r="S17" s="733" t="s">
        <v>139</v>
      </c>
      <c r="T17" s="701" t="s">
        <v>344</v>
      </c>
      <c r="U17" s="701" t="s">
        <v>342</v>
      </c>
      <c r="V17" s="701" t="s">
        <v>343</v>
      </c>
      <c r="W17" s="701" t="s">
        <v>375</v>
      </c>
      <c r="X17" s="701" t="s">
        <v>376</v>
      </c>
      <c r="Y17" s="706" t="s">
        <v>140</v>
      </c>
      <c r="Z17" s="1186" t="s">
        <v>667</v>
      </c>
      <c r="AA17" s="1172" t="s">
        <v>666</v>
      </c>
      <c r="AB17" s="1172"/>
      <c r="AC17" s="1172" t="s">
        <v>668</v>
      </c>
      <c r="AD17" s="1172"/>
      <c r="AE17" s="1172" t="s">
        <v>669</v>
      </c>
      <c r="AF17" s="1172"/>
      <c r="AG17" s="1172" t="s">
        <v>670</v>
      </c>
      <c r="AH17" s="1172"/>
      <c r="AI17" s="1172" t="s">
        <v>671</v>
      </c>
      <c r="AJ17" s="1172"/>
    </row>
    <row r="18" spans="1:36" ht="27.6" x14ac:dyDescent="0.3">
      <c r="A18" s="689" t="s">
        <v>55</v>
      </c>
      <c r="B18" s="682" t="s">
        <v>196</v>
      </c>
      <c r="C18" s="735"/>
      <c r="D18" s="735"/>
      <c r="E18" s="735"/>
      <c r="F18" s="735"/>
      <c r="G18" s="735"/>
      <c r="H18" s="688" t="b">
        <f>IF(C18&lt;&gt;"",'CBL Score Standard'!$D74,IF(D18&lt;&gt;"",SUM('CBL Score Standard'!$D74:$E74),IF(E18&lt;&gt;"",SUM('CBL Score Standard'!$D74:$F74),IF(F18&lt;&gt;"",SUM('CBL Score Standard'!$D74:$G74),IF(G18&lt;&gt;"",SUM('CBL Score Standard'!$D74:$H74,0))))))</f>
        <v>0</v>
      </c>
      <c r="K18" s="705"/>
      <c r="L18" s="705"/>
      <c r="M18" s="1183"/>
      <c r="N18" s="1190"/>
      <c r="O18" s="705"/>
      <c r="P18" s="639" t="s">
        <v>141</v>
      </c>
      <c r="Q18" s="705"/>
      <c r="R18" s="705"/>
      <c r="S18" s="732"/>
      <c r="T18" s="701"/>
      <c r="U18" s="701"/>
      <c r="V18" s="701"/>
      <c r="W18" s="701"/>
      <c r="X18" s="701"/>
      <c r="Y18" s="705"/>
      <c r="Z18" s="1187"/>
      <c r="AA18" s="723" t="s">
        <v>672</v>
      </c>
      <c r="AB18" s="723" t="s">
        <v>673</v>
      </c>
      <c r="AC18" s="723" t="s">
        <v>672</v>
      </c>
      <c r="AD18" s="723" t="s">
        <v>673</v>
      </c>
      <c r="AE18" s="723" t="s">
        <v>672</v>
      </c>
      <c r="AF18" s="723" t="s">
        <v>673</v>
      </c>
      <c r="AG18" s="723" t="s">
        <v>672</v>
      </c>
      <c r="AH18" s="723" t="s">
        <v>673</v>
      </c>
      <c r="AI18" s="723" t="s">
        <v>672</v>
      </c>
      <c r="AJ18" s="723" t="s">
        <v>673</v>
      </c>
    </row>
    <row r="19" spans="1:36" x14ac:dyDescent="0.3">
      <c r="A19" s="689" t="s">
        <v>55</v>
      </c>
      <c r="B19" s="682" t="s">
        <v>198</v>
      </c>
      <c r="C19" s="735"/>
      <c r="D19" s="735"/>
      <c r="E19" s="735"/>
      <c r="F19" s="735"/>
      <c r="G19" s="735"/>
      <c r="H19" s="688" t="b">
        <f>IF(C19&lt;&gt;"",'CBL Score Standard'!$D75,IF(D19&lt;&gt;"",SUM('CBL Score Standard'!$D75:$E75),IF(E19&lt;&gt;"",SUM('CBL Score Standard'!$D75:$F75),IF(F19&lt;&gt;"",SUM('CBL Score Standard'!$D75:$G75),IF(G19&lt;&gt;"",SUM('CBL Score Standard'!$D75:$H75,0))))))</f>
        <v>0</v>
      </c>
      <c r="K19" s="707" t="s">
        <v>142</v>
      </c>
      <c r="L19" s="707" t="s">
        <v>143</v>
      </c>
      <c r="M19" s="683" t="s">
        <v>6</v>
      </c>
      <c r="N19" s="640" t="s">
        <v>46</v>
      </c>
      <c r="O19" s="674" t="s">
        <v>171</v>
      </c>
      <c r="P19" s="707" t="s">
        <v>145</v>
      </c>
      <c r="Q19" s="641" t="s">
        <v>172</v>
      </c>
      <c r="R19" s="644" t="s">
        <v>173</v>
      </c>
      <c r="S19" s="742" t="s">
        <v>72</v>
      </c>
      <c r="T19" s="742"/>
      <c r="U19" s="742"/>
      <c r="V19" s="671"/>
      <c r="W19" s="671"/>
      <c r="X19" s="671"/>
      <c r="Y19" s="648" t="s">
        <v>174</v>
      </c>
      <c r="Z19" s="727">
        <f t="shared" ref="Z19:Z35" si="1">DATEDIF(AA19,AB19,"m")/12+DATEDIF(AC19,AD19,"m")/12+DATEDIF(AE19,AF19,"m")/12+DATEDIF(AG19,AH19,"m")/12+DATEDIF(AI19,AJ19,"m")/12</f>
        <v>0</v>
      </c>
      <c r="AA19" s="728"/>
      <c r="AB19" s="728"/>
      <c r="AC19" s="728"/>
      <c r="AD19" s="728"/>
      <c r="AE19" s="726"/>
      <c r="AF19" s="726"/>
      <c r="AG19" s="726"/>
      <c r="AH19" s="726"/>
      <c r="AI19" s="726"/>
      <c r="AJ19" s="726"/>
    </row>
    <row r="20" spans="1:36" ht="27.6" x14ac:dyDescent="0.3">
      <c r="A20" s="689" t="s">
        <v>55</v>
      </c>
      <c r="B20" s="682" t="s">
        <v>202</v>
      </c>
      <c r="C20" s="735"/>
      <c r="D20" s="735"/>
      <c r="E20" s="735"/>
      <c r="F20" s="735"/>
      <c r="G20" s="735"/>
      <c r="H20" s="688" t="b">
        <f>IF(C20&lt;&gt;"",'CBL Score Standard'!$D76,IF(D20&lt;&gt;"",SUM('CBL Score Standard'!$D76:$E76),IF(E20&lt;&gt;"",SUM('CBL Score Standard'!$D76:$F76),IF(F20&lt;&gt;"",SUM('CBL Score Standard'!$D76:$G76),IF(G20&lt;&gt;"",SUM('CBL Score Standard'!$D76:$H76,0))))))</f>
        <v>0</v>
      </c>
      <c r="K20" s="708"/>
      <c r="L20" s="708"/>
      <c r="M20" s="683" t="s">
        <v>6</v>
      </c>
      <c r="N20" s="640" t="s">
        <v>41</v>
      </c>
      <c r="O20" s="674" t="s">
        <v>178</v>
      </c>
      <c r="P20" s="709"/>
      <c r="Q20" s="641" t="s">
        <v>179</v>
      </c>
      <c r="R20" s="644" t="s">
        <v>180</v>
      </c>
      <c r="S20" s="742" t="s">
        <v>72</v>
      </c>
      <c r="T20" s="742"/>
      <c r="U20" s="742"/>
      <c r="V20" s="671"/>
      <c r="W20" s="671"/>
      <c r="X20" s="671"/>
      <c r="Y20" s="648" t="s">
        <v>181</v>
      </c>
      <c r="Z20" s="727">
        <f t="shared" si="1"/>
        <v>0</v>
      </c>
      <c r="AA20" s="728"/>
      <c r="AB20" s="728"/>
      <c r="AC20" s="728"/>
      <c r="AD20" s="728"/>
      <c r="AE20" s="726"/>
      <c r="AF20" s="726"/>
      <c r="AG20" s="726"/>
      <c r="AH20" s="726"/>
      <c r="AI20" s="726"/>
      <c r="AJ20" s="726"/>
    </row>
    <row r="21" spans="1:36" x14ac:dyDescent="0.3">
      <c r="A21" s="689" t="s">
        <v>55</v>
      </c>
      <c r="B21" s="682" t="s">
        <v>664</v>
      </c>
      <c r="C21" s="735"/>
      <c r="D21" s="735" t="s">
        <v>77</v>
      </c>
      <c r="E21" s="737"/>
      <c r="F21" s="734"/>
      <c r="G21" s="734"/>
      <c r="H21" s="688">
        <f>IF(C21&lt;&gt;"",'CBL Score Standard'!$D77,IF(D21&lt;&gt;"",SUM('CBL Score Standard'!$D77:$E77),IF(E21&lt;&gt;"",SUM('CBL Score Standard'!$D77:$F77),IF(F21&lt;&gt;"",SUM('CBL Score Standard'!$D77:$G77),IF(G21&lt;&gt;"",SUM('CBL Score Standard'!$D77:$H77,0))))))</f>
        <v>0</v>
      </c>
      <c r="K21" s="708"/>
      <c r="L21" s="708"/>
      <c r="M21" s="683" t="s">
        <v>6</v>
      </c>
      <c r="N21" s="640" t="s">
        <v>56</v>
      </c>
      <c r="O21" s="672" t="s">
        <v>182</v>
      </c>
      <c r="P21" s="651">
        <v>43609</v>
      </c>
      <c r="Q21" s="643" t="s">
        <v>172</v>
      </c>
      <c r="R21" s="649" t="s">
        <v>183</v>
      </c>
      <c r="S21" s="742" t="s">
        <v>72</v>
      </c>
      <c r="T21" s="743"/>
      <c r="U21" s="742"/>
      <c r="V21" s="671"/>
      <c r="W21" s="671"/>
      <c r="X21" s="671"/>
      <c r="Y21" s="650" t="s">
        <v>184</v>
      </c>
      <c r="Z21" s="727">
        <f t="shared" si="1"/>
        <v>0</v>
      </c>
      <c r="AA21" s="728"/>
      <c r="AB21" s="728"/>
      <c r="AC21" s="728"/>
      <c r="AD21" s="728"/>
      <c r="AE21" s="726"/>
      <c r="AF21" s="726"/>
      <c r="AG21" s="726"/>
      <c r="AH21" s="726"/>
      <c r="AI21" s="726"/>
      <c r="AJ21" s="726"/>
    </row>
    <row r="22" spans="1:36" x14ac:dyDescent="0.3">
      <c r="A22" s="689" t="s">
        <v>55</v>
      </c>
      <c r="B22" s="682" t="s">
        <v>448</v>
      </c>
      <c r="C22" s="735"/>
      <c r="D22" s="735" t="s">
        <v>77</v>
      </c>
      <c r="E22" s="737"/>
      <c r="F22" s="734"/>
      <c r="G22" s="734"/>
      <c r="H22" s="688">
        <f>IF(C22&lt;&gt;"",'CBL Score Standard'!$D78,IF(D22&lt;&gt;"",SUM('CBL Score Standard'!$D78:$E78),IF(E22&lt;&gt;"",SUM('CBL Score Standard'!$D78:$F78),IF(F22&lt;&gt;"",SUM('CBL Score Standard'!$D78:$G78),IF(G22&lt;&gt;"",SUM('CBL Score Standard'!$D78:$H78,0))))))</f>
        <v>0</v>
      </c>
      <c r="K22" s="708"/>
      <c r="L22" s="708"/>
      <c r="M22" s="683" t="s">
        <v>6</v>
      </c>
      <c r="N22" s="640" t="s">
        <v>144</v>
      </c>
      <c r="O22" s="672" t="s">
        <v>187</v>
      </c>
      <c r="P22" s="708"/>
      <c r="Q22" s="641" t="s">
        <v>153</v>
      </c>
      <c r="R22" s="644" t="s">
        <v>156</v>
      </c>
      <c r="S22" s="742" t="s">
        <v>721</v>
      </c>
      <c r="T22" s="742"/>
      <c r="U22" s="999">
        <v>44063</v>
      </c>
      <c r="V22" s="671" t="s">
        <v>374</v>
      </c>
      <c r="W22" s="671"/>
      <c r="X22" s="671"/>
      <c r="Y22" s="648" t="s">
        <v>157</v>
      </c>
      <c r="Z22" s="727">
        <f t="shared" si="1"/>
        <v>0</v>
      </c>
      <c r="AA22" s="728"/>
      <c r="AB22" s="728"/>
      <c r="AC22" s="728"/>
      <c r="AD22" s="728"/>
      <c r="AE22" s="726"/>
      <c r="AF22" s="726"/>
      <c r="AG22" s="726"/>
      <c r="AH22" s="726"/>
      <c r="AI22" s="726"/>
      <c r="AJ22" s="726"/>
    </row>
    <row r="23" spans="1:36" ht="12.75" customHeight="1" x14ac:dyDescent="0.3">
      <c r="A23" s="689" t="s">
        <v>55</v>
      </c>
      <c r="B23" s="682" t="s">
        <v>665</v>
      </c>
      <c r="C23" s="735"/>
      <c r="D23" s="735" t="s">
        <v>77</v>
      </c>
      <c r="E23" s="737"/>
      <c r="F23" s="734"/>
      <c r="G23" s="734"/>
      <c r="H23" s="688">
        <f>IF(C23&lt;&gt;"",'CBL Score Standard'!$D79,IF(D23&lt;&gt;"",SUM('CBL Score Standard'!$D79:$E79),IF(E23&lt;&gt;"",SUM('CBL Score Standard'!$D79:$F79),IF(F23&lt;&gt;"",SUM('CBL Score Standard'!$D79:$G79),IF(G23&lt;&gt;"",SUM('CBL Score Standard'!$D79:$H79,0))))))</f>
        <v>0</v>
      </c>
      <c r="K23" s="708"/>
      <c r="L23" s="708"/>
      <c r="M23" s="683" t="s">
        <v>6</v>
      </c>
      <c r="N23" s="640" t="s">
        <v>144</v>
      </c>
      <c r="O23" s="672" t="s">
        <v>188</v>
      </c>
      <c r="P23" s="708"/>
      <c r="Q23" s="643" t="s">
        <v>155</v>
      </c>
      <c r="R23" s="644" t="s">
        <v>158</v>
      </c>
      <c r="S23" s="742" t="s">
        <v>721</v>
      </c>
      <c r="T23" s="742"/>
      <c r="U23" s="999">
        <v>44097</v>
      </c>
      <c r="V23" s="671" t="s">
        <v>374</v>
      </c>
      <c r="W23" s="671"/>
      <c r="X23" s="671"/>
      <c r="Y23" s="645" t="s">
        <v>159</v>
      </c>
      <c r="Z23" s="727">
        <f t="shared" si="1"/>
        <v>0</v>
      </c>
      <c r="AA23" s="728"/>
      <c r="AB23" s="728"/>
      <c r="AC23" s="728"/>
      <c r="AD23" s="728"/>
      <c r="AE23" s="726"/>
      <c r="AF23" s="726"/>
      <c r="AG23" s="726"/>
      <c r="AH23" s="726"/>
      <c r="AI23" s="726"/>
      <c r="AJ23" s="726"/>
    </row>
    <row r="24" spans="1:36" ht="12.75" customHeight="1" x14ac:dyDescent="0.3">
      <c r="A24" s="689" t="s">
        <v>55</v>
      </c>
      <c r="B24" s="682" t="s">
        <v>238</v>
      </c>
      <c r="C24" s="735" t="s">
        <v>77</v>
      </c>
      <c r="D24" s="735"/>
      <c r="E24" s="735"/>
      <c r="F24" s="734"/>
      <c r="G24" s="734"/>
      <c r="H24" s="688">
        <f>IF(C24&lt;&gt;"",'CBL Score Standard'!$D80,IF(D24&lt;&gt;"",SUM('CBL Score Standard'!$D80:$E80),IF(E24&lt;&gt;"",SUM('CBL Score Standard'!$D80:$F80),IF(F24&lt;&gt;"",SUM('CBL Score Standard'!$D80:$G80),IF(G24&lt;&gt;"",SUM('CBL Score Standard'!$D80:$H80,0))))))</f>
        <v>0</v>
      </c>
      <c r="K24" s="708"/>
      <c r="L24" s="708"/>
      <c r="M24" s="683" t="s">
        <v>6</v>
      </c>
      <c r="N24" s="640" t="s">
        <v>144</v>
      </c>
      <c r="O24" s="672" t="s">
        <v>189</v>
      </c>
      <c r="P24" s="708"/>
      <c r="Q24" s="722" t="s">
        <v>659</v>
      </c>
      <c r="R24" s="722" t="s">
        <v>278</v>
      </c>
      <c r="S24" s="742" t="s">
        <v>721</v>
      </c>
      <c r="T24" s="742"/>
      <c r="U24" s="999">
        <v>44092</v>
      </c>
      <c r="V24" s="671" t="s">
        <v>374</v>
      </c>
      <c r="W24" s="671"/>
      <c r="X24" s="671"/>
      <c r="Y24" s="650" t="s">
        <v>160</v>
      </c>
      <c r="Z24" s="727">
        <f t="shared" si="1"/>
        <v>0</v>
      </c>
      <c r="AA24" s="728"/>
      <c r="AB24" s="728"/>
      <c r="AC24" s="728"/>
      <c r="AD24" s="728"/>
      <c r="AE24" s="726"/>
      <c r="AF24" s="726"/>
      <c r="AG24" s="726"/>
      <c r="AH24" s="726"/>
      <c r="AI24" s="726"/>
      <c r="AJ24" s="726"/>
    </row>
    <row r="25" spans="1:36" x14ac:dyDescent="0.3">
      <c r="A25" s="689" t="s">
        <v>55</v>
      </c>
      <c r="B25" s="682" t="s">
        <v>515</v>
      </c>
      <c r="C25" s="735"/>
      <c r="D25" s="735"/>
      <c r="E25" s="735"/>
      <c r="F25" s="734"/>
      <c r="G25" s="734"/>
      <c r="H25" s="688" t="b">
        <f>IF(C25&lt;&gt;"",'CBL Score Standard'!$D81,IF(D25&lt;&gt;"",SUM('CBL Score Standard'!$D81:$E81),IF(E25&lt;&gt;"",SUM('CBL Score Standard'!$D81:$F81),IF(F25&lt;&gt;"",SUM('CBL Score Standard'!$D81:$G81),IF(G25&lt;&gt;"",SUM('CBL Score Standard'!$D81:$H81,0))))))</f>
        <v>0</v>
      </c>
      <c r="K25" s="708"/>
      <c r="L25" s="708"/>
      <c r="M25" s="683" t="s">
        <v>6</v>
      </c>
      <c r="N25" s="640" t="s">
        <v>144</v>
      </c>
      <c r="O25" s="672" t="s">
        <v>190</v>
      </c>
      <c r="P25" s="708"/>
      <c r="Q25" s="641" t="s">
        <v>161</v>
      </c>
      <c r="R25" s="644" t="s">
        <v>162</v>
      </c>
      <c r="S25" s="742" t="s">
        <v>721</v>
      </c>
      <c r="T25" s="742"/>
      <c r="U25" s="999">
        <v>44085</v>
      </c>
      <c r="V25" s="671" t="s">
        <v>374</v>
      </c>
      <c r="W25" s="671"/>
      <c r="X25" s="671"/>
      <c r="Y25" s="650" t="s">
        <v>163</v>
      </c>
      <c r="Z25" s="727">
        <f t="shared" si="1"/>
        <v>0</v>
      </c>
      <c r="AA25" s="728"/>
      <c r="AB25" s="728"/>
      <c r="AC25" s="728"/>
      <c r="AD25" s="728"/>
      <c r="AE25" s="726"/>
      <c r="AF25" s="726"/>
      <c r="AG25" s="726"/>
      <c r="AH25" s="726"/>
      <c r="AI25" s="726"/>
      <c r="AJ25" s="726"/>
    </row>
    <row r="26" spans="1:36" ht="26.4" x14ac:dyDescent="0.3">
      <c r="A26" s="689" t="s">
        <v>3</v>
      </c>
      <c r="B26" s="682" t="s">
        <v>516</v>
      </c>
      <c r="C26" s="735"/>
      <c r="D26" s="735"/>
      <c r="E26" s="735"/>
      <c r="F26" s="735"/>
      <c r="G26" s="734"/>
      <c r="H26" s="688" t="b">
        <f>IF(C26&lt;&gt;"",'CBL Score Standard'!$D82,IF(D26&lt;&gt;"",SUM('CBL Score Standard'!$D82:$E82),IF(E26&lt;&gt;"",SUM('CBL Score Standard'!$D82:$F82),IF(F26&lt;&gt;"",SUM('CBL Score Standard'!$D82:$G82),IF(G26&lt;&gt;"",SUM('CBL Score Standard'!$D82:$H82,0))))))</f>
        <v>0</v>
      </c>
      <c r="K26" s="708"/>
      <c r="L26" s="708"/>
      <c r="M26" s="683" t="s">
        <v>6</v>
      </c>
      <c r="N26" s="640" t="s">
        <v>144</v>
      </c>
      <c r="O26" s="672" t="s">
        <v>191</v>
      </c>
      <c r="P26" s="709"/>
      <c r="Q26" s="641" t="s">
        <v>164</v>
      </c>
      <c r="R26" s="644" t="s">
        <v>165</v>
      </c>
      <c r="S26" s="742" t="s">
        <v>721</v>
      </c>
      <c r="T26" s="742"/>
      <c r="U26" s="999">
        <v>44088</v>
      </c>
      <c r="V26" s="671" t="s">
        <v>374</v>
      </c>
      <c r="W26" s="671"/>
      <c r="X26" s="671"/>
      <c r="Y26" s="650" t="s">
        <v>166</v>
      </c>
      <c r="Z26" s="727">
        <f t="shared" si="1"/>
        <v>0</v>
      </c>
      <c r="AA26" s="728"/>
      <c r="AB26" s="728"/>
      <c r="AC26" s="728"/>
      <c r="AD26" s="728"/>
      <c r="AE26" s="726"/>
      <c r="AF26" s="726"/>
      <c r="AG26" s="726"/>
      <c r="AH26" s="726"/>
      <c r="AI26" s="726"/>
      <c r="AJ26" s="726"/>
    </row>
    <row r="27" spans="1:36" ht="26.4" x14ac:dyDescent="0.3">
      <c r="A27" s="689" t="s">
        <v>3</v>
      </c>
      <c r="B27" s="682" t="s">
        <v>246</v>
      </c>
      <c r="C27" s="735"/>
      <c r="D27" s="735"/>
      <c r="E27" s="735"/>
      <c r="F27" s="735"/>
      <c r="G27" s="734"/>
      <c r="H27" s="688" t="b">
        <f>IF(C27&lt;&gt;"",'CBL Score Standard'!$D83,IF(D27&lt;&gt;"",SUM('CBL Score Standard'!$D83:$E83),IF(E27&lt;&gt;"",SUM('CBL Score Standard'!$D83:$F83),IF(F27&lt;&gt;"",SUM('CBL Score Standard'!$D83:$G83),IF(G27&lt;&gt;"",SUM('CBL Score Standard'!$D83:$H83,0))))))</f>
        <v>0</v>
      </c>
      <c r="K27" s="708"/>
      <c r="L27" s="708"/>
      <c r="M27" s="683" t="s">
        <v>6</v>
      </c>
      <c r="N27" s="640" t="s">
        <v>55</v>
      </c>
      <c r="O27" s="672" t="s">
        <v>192</v>
      </c>
      <c r="P27" s="651">
        <v>43608</v>
      </c>
      <c r="Q27" s="643" t="s">
        <v>383</v>
      </c>
      <c r="R27" s="649" t="s">
        <v>341</v>
      </c>
      <c r="S27" s="742"/>
      <c r="T27" s="743"/>
      <c r="U27" s="742"/>
      <c r="V27" s="671"/>
      <c r="W27" s="671"/>
      <c r="X27" s="671"/>
      <c r="Y27" s="650" t="s">
        <v>193</v>
      </c>
      <c r="Z27" s="727">
        <f t="shared" si="1"/>
        <v>0</v>
      </c>
      <c r="AA27" s="728"/>
      <c r="AB27" s="728"/>
      <c r="AC27" s="728"/>
      <c r="AD27" s="728"/>
      <c r="AE27" s="726"/>
      <c r="AF27" s="726"/>
      <c r="AG27" s="726"/>
      <c r="AH27" s="726"/>
      <c r="AI27" s="726"/>
      <c r="AJ27" s="726"/>
    </row>
    <row r="28" spans="1:36" ht="27.6" x14ac:dyDescent="0.3">
      <c r="A28" s="689" t="s">
        <v>59</v>
      </c>
      <c r="B28" s="682" t="s">
        <v>684</v>
      </c>
      <c r="C28" s="735"/>
      <c r="D28" s="735" t="s">
        <v>77</v>
      </c>
      <c r="E28" s="734"/>
      <c r="F28" s="734"/>
      <c r="G28" s="734"/>
      <c r="H28" s="688">
        <f>IF(C28&lt;&gt;"",'CBL Score Standard'!$D84,IF(D28&lt;&gt;"",SUM('CBL Score Standard'!$D84:$E84),IF(E28&lt;&gt;"",SUM('CBL Score Standard'!$D84:$F84),IF(F28&lt;&gt;"",SUM('CBL Score Standard'!$D84:$G84),IF(G28&lt;&gt;"",SUM('CBL Score Standard'!$D84:$H84,0))))))</f>
        <v>0</v>
      </c>
      <c r="K28" s="708"/>
      <c r="L28" s="708"/>
      <c r="M28" s="683" t="s">
        <v>6</v>
      </c>
      <c r="N28" s="640" t="s">
        <v>55</v>
      </c>
      <c r="O28" s="672" t="s">
        <v>194</v>
      </c>
      <c r="P28" s="651">
        <v>43544</v>
      </c>
      <c r="Q28" s="722" t="s">
        <v>649</v>
      </c>
      <c r="R28" s="722" t="s">
        <v>650</v>
      </c>
      <c r="S28" s="742"/>
      <c r="T28" s="742"/>
      <c r="U28" s="742"/>
      <c r="V28" s="671"/>
      <c r="W28" s="671"/>
      <c r="X28" s="671"/>
      <c r="Y28" s="650" t="s">
        <v>195</v>
      </c>
      <c r="Z28" s="727">
        <f t="shared" si="1"/>
        <v>0</v>
      </c>
      <c r="AA28" s="728"/>
      <c r="AB28" s="728"/>
      <c r="AC28" s="728"/>
      <c r="AD28" s="728"/>
      <c r="AE28" s="726"/>
      <c r="AF28" s="726"/>
      <c r="AG28" s="726"/>
      <c r="AH28" s="726"/>
      <c r="AI28" s="726"/>
      <c r="AJ28" s="726"/>
    </row>
    <row r="29" spans="1:36" ht="27.6" x14ac:dyDescent="0.3">
      <c r="A29" s="689" t="s">
        <v>59</v>
      </c>
      <c r="B29" s="682" t="s">
        <v>683</v>
      </c>
      <c r="C29" s="735"/>
      <c r="D29" s="735" t="s">
        <v>77</v>
      </c>
      <c r="E29" s="734"/>
      <c r="F29" s="734"/>
      <c r="G29" s="734"/>
      <c r="H29" s="688">
        <f>IF(C29&lt;&gt;"",'CBL Score Standard'!$D85,IF(D29&lt;&gt;"",SUM('CBL Score Standard'!$D85:$E85),IF(E29&lt;&gt;"",SUM('CBL Score Standard'!$D85:$F85),IF(F29&lt;&gt;"",SUM('CBL Score Standard'!$D85:$G85),IF(G29&lt;&gt;"",SUM('CBL Score Standard'!$D85:$H85,0))))))</f>
        <v>0</v>
      </c>
      <c r="K29" s="708"/>
      <c r="L29" s="708"/>
      <c r="M29" s="683" t="s">
        <v>6</v>
      </c>
      <c r="N29" s="640" t="s">
        <v>55</v>
      </c>
      <c r="O29" s="672" t="s">
        <v>196</v>
      </c>
      <c r="P29" s="712" t="s">
        <v>145</v>
      </c>
      <c r="Q29" s="722" t="s">
        <v>651</v>
      </c>
      <c r="R29" s="722" t="s">
        <v>652</v>
      </c>
      <c r="S29" s="742"/>
      <c r="T29" s="742"/>
      <c r="U29" s="742"/>
      <c r="V29" s="671"/>
      <c r="W29" s="671"/>
      <c r="X29" s="671"/>
      <c r="Y29" s="650" t="s">
        <v>197</v>
      </c>
      <c r="Z29" s="727">
        <f t="shared" si="1"/>
        <v>0</v>
      </c>
      <c r="AA29" s="728"/>
      <c r="AB29" s="728"/>
      <c r="AC29" s="728"/>
      <c r="AD29" s="728"/>
      <c r="AE29" s="726"/>
      <c r="AF29" s="726"/>
      <c r="AG29" s="726"/>
      <c r="AH29" s="726"/>
      <c r="AI29" s="726"/>
      <c r="AJ29" s="726"/>
    </row>
    <row r="30" spans="1:36" x14ac:dyDescent="0.3">
      <c r="A30" s="689" t="s">
        <v>149</v>
      </c>
      <c r="B30" s="682" t="s">
        <v>149</v>
      </c>
      <c r="C30" s="734"/>
      <c r="D30" s="734" t="s">
        <v>77</v>
      </c>
      <c r="E30" s="734"/>
      <c r="F30" s="734"/>
      <c r="G30" s="734"/>
      <c r="H30" s="688">
        <f>IF(C30&lt;&gt;"",'CBL Score Standard'!$D86,IF(D30&lt;&gt;"",SUM('CBL Score Standard'!$D86:$E86),IF(E30&lt;&gt;"",SUM('CBL Score Standard'!$D86:$F86),IF(F30&lt;&gt;"",SUM('CBL Score Standard'!$D86:$G86),IF(G30&lt;&gt;"",SUM('CBL Score Standard'!$D86:$H86,0))))))</f>
        <v>0.13852813852813853</v>
      </c>
      <c r="K30" s="708"/>
      <c r="L30" s="708"/>
      <c r="M30" s="683" t="s">
        <v>6</v>
      </c>
      <c r="N30" s="640" t="s">
        <v>55</v>
      </c>
      <c r="O30" s="672" t="s">
        <v>198</v>
      </c>
      <c r="P30" s="713"/>
      <c r="Q30" s="643" t="s">
        <v>199</v>
      </c>
      <c r="R30" s="649" t="s">
        <v>200</v>
      </c>
      <c r="S30" s="742"/>
      <c r="T30" s="742"/>
      <c r="U30" s="742"/>
      <c r="V30" s="671"/>
      <c r="W30" s="671"/>
      <c r="X30" s="671"/>
      <c r="Y30" s="653" t="s">
        <v>201</v>
      </c>
      <c r="Z30" s="727">
        <f t="shared" si="1"/>
        <v>0</v>
      </c>
      <c r="AA30" s="728"/>
      <c r="AB30" s="728"/>
      <c r="AC30" s="728"/>
      <c r="AD30" s="728"/>
      <c r="AE30" s="726"/>
      <c r="AF30" s="726"/>
      <c r="AG30" s="726"/>
      <c r="AH30" s="726"/>
      <c r="AI30" s="726"/>
      <c r="AJ30" s="726"/>
    </row>
    <row r="31" spans="1:36" x14ac:dyDescent="0.3">
      <c r="A31" s="689" t="s">
        <v>149</v>
      </c>
      <c r="B31" s="682" t="s">
        <v>370</v>
      </c>
      <c r="C31" s="735"/>
      <c r="D31" s="735"/>
      <c r="E31" s="736"/>
      <c r="F31" s="734"/>
      <c r="G31" s="734"/>
      <c r="H31" s="688" t="b">
        <f>IF(C31&lt;&gt;"",'CBL Score Standard'!$D87,IF(D31&lt;&gt;"",SUM('CBL Score Standard'!$D87:$E87),IF(E31&lt;&gt;"",SUM('CBL Score Standard'!$D87:$F87),IF(F31&lt;&gt;"",SUM('CBL Score Standard'!$D87:$G87),IF(G31&lt;&gt;"",SUM('CBL Score Standard'!$D87:$H87,0))))))</f>
        <v>0</v>
      </c>
      <c r="K31" s="708"/>
      <c r="L31" s="708"/>
      <c r="M31" s="683" t="s">
        <v>6</v>
      </c>
      <c r="N31" s="640" t="s">
        <v>55</v>
      </c>
      <c r="O31" s="672" t="s">
        <v>202</v>
      </c>
      <c r="P31" s="651">
        <v>43629</v>
      </c>
      <c r="Q31" s="643" t="s">
        <v>384</v>
      </c>
      <c r="R31" s="649" t="s">
        <v>385</v>
      </c>
      <c r="S31" s="742"/>
      <c r="T31" s="742"/>
      <c r="U31" s="742"/>
      <c r="V31" s="671"/>
      <c r="W31" s="671"/>
      <c r="X31" s="671"/>
      <c r="Y31" s="653" t="s">
        <v>203</v>
      </c>
      <c r="Z31" s="727">
        <f t="shared" si="1"/>
        <v>0</v>
      </c>
      <c r="AA31" s="728"/>
      <c r="AB31" s="728"/>
      <c r="AC31" s="728"/>
      <c r="AD31" s="728"/>
      <c r="AE31" s="726"/>
      <c r="AF31" s="726"/>
      <c r="AG31" s="726"/>
      <c r="AH31" s="726"/>
      <c r="AI31" s="726"/>
      <c r="AJ31" s="726"/>
    </row>
    <row r="32" spans="1:36" ht="26.4" x14ac:dyDescent="0.3">
      <c r="A32" s="689" t="s">
        <v>31</v>
      </c>
      <c r="B32" s="682" t="s">
        <v>660</v>
      </c>
      <c r="C32" s="734"/>
      <c r="D32" s="734" t="s">
        <v>77</v>
      </c>
      <c r="E32" s="734"/>
      <c r="F32" s="734"/>
      <c r="G32" s="734"/>
      <c r="H32" s="688">
        <f>IF(C32&lt;&gt;"",'CBL Score Standard'!$D88,IF(D32&lt;&gt;"",SUM('CBL Score Standard'!$D88:$E88),IF(E32&lt;&gt;"",SUM('CBL Score Standard'!$D88:$F88),IF(F32&lt;&gt;"",SUM('CBL Score Standard'!$D88:$G88),IF(G32&lt;&gt;"",SUM('CBL Score Standard'!$D88:$H88,0))))))</f>
        <v>0.13852813852813853</v>
      </c>
      <c r="K32" s="708"/>
      <c r="L32" s="708"/>
      <c r="M32" s="683" t="s">
        <v>6</v>
      </c>
      <c r="N32" s="640" t="s">
        <v>56</v>
      </c>
      <c r="O32" s="672" t="s">
        <v>427</v>
      </c>
      <c r="P32" s="651">
        <v>43613</v>
      </c>
      <c r="Q32" s="643" t="s">
        <v>167</v>
      </c>
      <c r="R32" s="649" t="s">
        <v>204</v>
      </c>
      <c r="S32" s="742"/>
      <c r="T32" s="744"/>
      <c r="U32" s="745"/>
      <c r="V32" s="715"/>
      <c r="W32" s="671"/>
      <c r="X32" s="671"/>
      <c r="Y32" s="650" t="s">
        <v>205</v>
      </c>
      <c r="Z32" s="727">
        <f t="shared" si="1"/>
        <v>0</v>
      </c>
      <c r="AA32" s="728"/>
      <c r="AB32" s="728"/>
      <c r="AC32" s="728"/>
      <c r="AD32" s="728"/>
      <c r="AE32" s="726"/>
      <c r="AF32" s="726"/>
      <c r="AG32" s="726"/>
      <c r="AH32" s="726"/>
      <c r="AI32" s="726"/>
      <c r="AJ32" s="726"/>
    </row>
    <row r="33" spans="1:36" x14ac:dyDescent="0.3">
      <c r="A33" s="689" t="s">
        <v>31</v>
      </c>
      <c r="B33" s="682" t="s">
        <v>175</v>
      </c>
      <c r="C33" s="735"/>
      <c r="D33" s="734" t="s">
        <v>77</v>
      </c>
      <c r="E33" s="737"/>
      <c r="F33" s="734"/>
      <c r="G33" s="734"/>
      <c r="H33" s="688">
        <f>IF(C33&lt;&gt;"",'CBL Score Standard'!$D89,IF(D33&lt;&gt;"",SUM('CBL Score Standard'!$D89:$E89),IF(E33&lt;&gt;"",SUM('CBL Score Standard'!$D89:$F89),IF(F33&lt;&gt;"",SUM('CBL Score Standard'!$D89:$G89),IF(G33&lt;&gt;"",SUM('CBL Score Standard'!$D89:$H89,0))))))</f>
        <v>0.13852813852813853</v>
      </c>
      <c r="K33" s="708"/>
      <c r="L33" s="708"/>
      <c r="M33" s="683" t="s">
        <v>6</v>
      </c>
      <c r="N33" s="640" t="s">
        <v>0</v>
      </c>
      <c r="O33" s="672" t="s">
        <v>426</v>
      </c>
      <c r="P33" s="643" t="s">
        <v>145</v>
      </c>
      <c r="Q33" s="643" t="s">
        <v>206</v>
      </c>
      <c r="R33" s="644" t="s">
        <v>206</v>
      </c>
      <c r="S33" s="742"/>
      <c r="T33" s="742"/>
      <c r="U33" s="742"/>
      <c r="V33" s="671"/>
      <c r="W33" s="671"/>
      <c r="X33" s="671"/>
      <c r="Y33" s="645"/>
      <c r="Z33" s="727">
        <f t="shared" si="1"/>
        <v>0</v>
      </c>
      <c r="AA33" s="728"/>
      <c r="AB33" s="728"/>
      <c r="AC33" s="728"/>
      <c r="AD33" s="728"/>
      <c r="AE33" s="726"/>
      <c r="AF33" s="726"/>
      <c r="AG33" s="726"/>
      <c r="AH33" s="726"/>
      <c r="AI33" s="726"/>
      <c r="AJ33" s="726"/>
    </row>
    <row r="34" spans="1:36" x14ac:dyDescent="0.3">
      <c r="A34" s="689" t="s">
        <v>46</v>
      </c>
      <c r="B34" s="682" t="s">
        <v>171</v>
      </c>
      <c r="C34" s="735" t="s">
        <v>77</v>
      </c>
      <c r="D34" s="734"/>
      <c r="E34" s="737"/>
      <c r="F34" s="734"/>
      <c r="G34" s="734"/>
      <c r="H34" s="688">
        <f>IF(C34&lt;&gt;"",'CBL Score Standard'!$D90,IF(D34&lt;&gt;"",SUM('CBL Score Standard'!$D90:$E90),IF(E34&lt;&gt;"",SUM('CBL Score Standard'!$D90:$F90),IF(F34&lt;&gt;"",SUM('CBL Score Standard'!$D90:$G90),IF(G34&lt;&gt;"",SUM('CBL Score Standard'!$D90:$H90,0))))))</f>
        <v>0</v>
      </c>
      <c r="K34" s="708"/>
      <c r="L34" s="708"/>
      <c r="M34" s="683" t="s">
        <v>6</v>
      </c>
      <c r="N34" s="640" t="s">
        <v>53</v>
      </c>
      <c r="O34" s="675" t="s">
        <v>371</v>
      </c>
      <c r="P34" s="643" t="s">
        <v>145</v>
      </c>
      <c r="Q34" s="643" t="s">
        <v>164</v>
      </c>
      <c r="R34" s="649" t="s">
        <v>207</v>
      </c>
      <c r="S34" s="742" t="s">
        <v>72</v>
      </c>
      <c r="T34" s="742"/>
      <c r="U34" s="742"/>
      <c r="V34" s="671"/>
      <c r="W34" s="671"/>
      <c r="X34" s="671"/>
      <c r="Y34" s="653" t="s">
        <v>208</v>
      </c>
      <c r="Z34" s="727">
        <f t="shared" si="1"/>
        <v>0</v>
      </c>
      <c r="AA34" s="728"/>
      <c r="AB34" s="728"/>
      <c r="AC34" s="728"/>
      <c r="AD34" s="728"/>
      <c r="AE34" s="726"/>
      <c r="AF34" s="726"/>
      <c r="AG34" s="726"/>
      <c r="AH34" s="726"/>
      <c r="AI34" s="726"/>
      <c r="AJ34" s="726"/>
    </row>
    <row r="35" spans="1:36" ht="28.8" x14ac:dyDescent="0.3">
      <c r="A35" s="689" t="s">
        <v>2</v>
      </c>
      <c r="B35" s="682" t="s">
        <v>234</v>
      </c>
      <c r="C35" s="735"/>
      <c r="D35" s="735"/>
      <c r="E35" s="735"/>
      <c r="F35" s="734"/>
      <c r="G35" s="734"/>
      <c r="H35" s="688" t="b">
        <f>IF(C35&lt;&gt;"",'CBL Score Standard'!$D91,IF(D35&lt;&gt;"",SUM('CBL Score Standard'!$D91:$E91),IF(E35&lt;&gt;"",SUM('CBL Score Standard'!$D91:$F91),IF(F35&lt;&gt;"",SUM('CBL Score Standard'!$D91:$G91),IF(G35&lt;&gt;"",SUM('CBL Score Standard'!$D91:$H91,0))))))</f>
        <v>0</v>
      </c>
      <c r="K35" s="709"/>
      <c r="L35" s="709"/>
      <c r="M35" s="683" t="s">
        <v>6</v>
      </c>
      <c r="N35" s="640" t="s">
        <v>54</v>
      </c>
      <c r="O35" s="672" t="s">
        <v>345</v>
      </c>
      <c r="P35" s="651">
        <v>43644</v>
      </c>
      <c r="Q35" s="643" t="s">
        <v>209</v>
      </c>
      <c r="R35" s="649" t="s">
        <v>210</v>
      </c>
      <c r="S35" s="742" t="s">
        <v>72</v>
      </c>
      <c r="T35" s="742"/>
      <c r="U35" s="742" t="s">
        <v>374</v>
      </c>
      <c r="V35" s="671"/>
      <c r="W35" s="671"/>
      <c r="X35" s="671"/>
      <c r="Y35" s="719" t="s">
        <v>629</v>
      </c>
      <c r="Z35" s="727">
        <f t="shared" si="1"/>
        <v>0</v>
      </c>
      <c r="AA35" s="728"/>
      <c r="AB35" s="728"/>
      <c r="AC35" s="728"/>
      <c r="AD35" s="728"/>
      <c r="AE35" s="726"/>
      <c r="AF35" s="726"/>
      <c r="AG35" s="726"/>
      <c r="AH35" s="726"/>
      <c r="AI35" s="726"/>
      <c r="AJ35" s="726"/>
    </row>
    <row r="36" spans="1:36" x14ac:dyDescent="0.3">
      <c r="A36" s="689" t="s">
        <v>54</v>
      </c>
      <c r="B36" s="682" t="s">
        <v>425</v>
      </c>
      <c r="C36" s="734"/>
      <c r="D36" s="734" t="s">
        <v>77</v>
      </c>
      <c r="E36" s="734"/>
      <c r="F36" s="734"/>
      <c r="G36" s="734"/>
      <c r="H36" s="688">
        <f>IF(C36&lt;&gt;"",'CBL Score Standard'!$D92,IF(D36&lt;&gt;"",SUM('CBL Score Standard'!$D92:$E92),IF(E36&lt;&gt;"",SUM('CBL Score Standard'!$D92:$F92),IF(F36&lt;&gt;"",SUM('CBL Score Standard'!$D92:$G92),IF(G36&lt;&gt;"",SUM('CBL Score Standard'!$D92:$H92,0))))))</f>
        <v>0.13852813852813853</v>
      </c>
      <c r="K36" s="635"/>
      <c r="L36" s="635"/>
      <c r="M36" s="635"/>
      <c r="N36" s="677"/>
      <c r="O36" s="635"/>
      <c r="P36" s="635"/>
      <c r="Q36" s="635"/>
      <c r="R36" s="635"/>
      <c r="S36" s="635"/>
      <c r="T36" s="669"/>
      <c r="U36" s="669"/>
      <c r="V36" s="669"/>
      <c r="W36" s="669"/>
      <c r="X36" s="669"/>
      <c r="Y36" s="635"/>
      <c r="Z36" s="635"/>
      <c r="AA36" s="635"/>
      <c r="AB36" s="635"/>
      <c r="AC36" s="635"/>
      <c r="AD36" s="635"/>
      <c r="AE36" s="635"/>
      <c r="AF36" s="635"/>
      <c r="AG36" s="635"/>
      <c r="AH36" s="635"/>
      <c r="AI36" s="635"/>
      <c r="AJ36" s="635"/>
    </row>
    <row r="37" spans="1:36" ht="23.4" x14ac:dyDescent="0.45">
      <c r="A37" s="689" t="s">
        <v>54</v>
      </c>
      <c r="B37" s="682" t="s">
        <v>345</v>
      </c>
      <c r="C37" s="735"/>
      <c r="D37" s="734" t="s">
        <v>77</v>
      </c>
      <c r="E37" s="734"/>
      <c r="F37" s="734"/>
      <c r="G37" s="734"/>
      <c r="H37" s="688">
        <f>IF(C37&lt;&gt;"",'CBL Score Standard'!$D93,IF(D37&lt;&gt;"",SUM('CBL Score Standard'!$D93:$E93),IF(E37&lt;&gt;"",SUM('CBL Score Standard'!$D93:$F93),IF(F37&lt;&gt;"",SUM('CBL Score Standard'!$D93:$G93),IF(G37&lt;&gt;"",SUM('CBL Score Standard'!$D93:$H93,0))))))</f>
        <v>4.7619047619047616E-2</v>
      </c>
      <c r="K37" s="1173" t="s">
        <v>211</v>
      </c>
      <c r="L37" s="1174"/>
      <c r="M37" s="1174"/>
      <c r="N37" s="1174"/>
      <c r="O37" s="1174"/>
      <c r="P37" s="1174"/>
      <c r="Q37" s="1174"/>
      <c r="R37" s="1174"/>
      <c r="S37" s="1174"/>
      <c r="T37" s="1174"/>
      <c r="U37" s="1174"/>
      <c r="V37" s="1174"/>
      <c r="W37" s="1174"/>
      <c r="X37" s="1174"/>
      <c r="Y37" s="724"/>
      <c r="Z37" s="731"/>
      <c r="AA37" s="724"/>
      <c r="AB37" s="724"/>
      <c r="AC37" s="724"/>
      <c r="AD37" s="724"/>
      <c r="AE37" s="724"/>
      <c r="AF37" s="724"/>
      <c r="AG37" s="724"/>
      <c r="AH37" s="724"/>
      <c r="AI37" s="724"/>
      <c r="AJ37" s="724"/>
    </row>
    <row r="38" spans="1:36" ht="27.6" x14ac:dyDescent="0.3">
      <c r="A38" s="689" t="s">
        <v>54</v>
      </c>
      <c r="B38" s="682" t="s">
        <v>231</v>
      </c>
      <c r="C38" s="735"/>
      <c r="D38" s="735"/>
      <c r="E38" s="734"/>
      <c r="F38" s="734"/>
      <c r="G38" s="734"/>
      <c r="H38" s="688" t="b">
        <f>IF(C38&lt;&gt;"",'CBL Score Standard'!$D94,IF(D38&lt;&gt;"",SUM('CBL Score Standard'!$D94:$E94),IF(E38&lt;&gt;"",SUM('CBL Score Standard'!$D94:$F94),IF(F38&lt;&gt;"",SUM('CBL Score Standard'!$D94:$G94),IF(G38&lt;&gt;"",SUM('CBL Score Standard'!$D94:$H94,0))))))</f>
        <v>0</v>
      </c>
      <c r="K38" s="706" t="s">
        <v>133</v>
      </c>
      <c r="L38" s="706" t="s">
        <v>91</v>
      </c>
      <c r="M38" s="1182" t="s">
        <v>75</v>
      </c>
      <c r="N38" s="1184" t="s">
        <v>134</v>
      </c>
      <c r="O38" s="717" t="s">
        <v>135</v>
      </c>
      <c r="P38" s="706" t="s">
        <v>136</v>
      </c>
      <c r="Q38" s="706" t="s">
        <v>137</v>
      </c>
      <c r="R38" s="706" t="s">
        <v>138</v>
      </c>
      <c r="S38" s="733" t="s">
        <v>139</v>
      </c>
      <c r="T38" s="701" t="s">
        <v>344</v>
      </c>
      <c r="U38" s="701" t="s">
        <v>342</v>
      </c>
      <c r="V38" s="701" t="s">
        <v>343</v>
      </c>
      <c r="W38" s="701" t="s">
        <v>375</v>
      </c>
      <c r="X38" s="701" t="s">
        <v>376</v>
      </c>
      <c r="Y38" s="706" t="s">
        <v>140</v>
      </c>
      <c r="Z38" s="1186" t="s">
        <v>667</v>
      </c>
      <c r="AA38" s="1172" t="s">
        <v>666</v>
      </c>
      <c r="AB38" s="1172"/>
      <c r="AC38" s="1172" t="s">
        <v>668</v>
      </c>
      <c r="AD38" s="1172"/>
      <c r="AE38" s="1172" t="s">
        <v>669</v>
      </c>
      <c r="AF38" s="1172"/>
      <c r="AG38" s="1172" t="s">
        <v>670</v>
      </c>
      <c r="AH38" s="1172"/>
      <c r="AI38" s="1172" t="s">
        <v>671</v>
      </c>
      <c r="AJ38" s="1172"/>
    </row>
    <row r="39" spans="1:36" ht="27.6" x14ac:dyDescent="0.3">
      <c r="A39" s="689" t="s">
        <v>53</v>
      </c>
      <c r="B39" s="682" t="s">
        <v>371</v>
      </c>
      <c r="C39" s="735"/>
      <c r="D39" s="736"/>
      <c r="E39" s="736"/>
      <c r="F39" s="734"/>
      <c r="G39" s="734"/>
      <c r="H39" s="688" t="b">
        <f>IF(C39&lt;&gt;"",'CBL Score Standard'!$D95,IF(D39&lt;&gt;"",SUM('CBL Score Standard'!$D95:$E95),IF(E39&lt;&gt;"",SUM('CBL Score Standard'!$D95:$F95),IF(F39&lt;&gt;"",SUM('CBL Score Standard'!$D95:$G95),IF(G39&lt;&gt;"",SUM('CBL Score Standard'!$D95:$H95,0))))))</f>
        <v>0</v>
      </c>
      <c r="K39" s="705"/>
      <c r="L39" s="705"/>
      <c r="M39" s="1183"/>
      <c r="N39" s="1190"/>
      <c r="O39" s="716"/>
      <c r="P39" s="639" t="s">
        <v>141</v>
      </c>
      <c r="Q39" s="705"/>
      <c r="R39" s="705"/>
      <c r="S39" s="732"/>
      <c r="T39" s="701"/>
      <c r="U39" s="701"/>
      <c r="V39" s="701"/>
      <c r="W39" s="701"/>
      <c r="X39" s="701"/>
      <c r="Y39" s="705"/>
      <c r="Z39" s="1187"/>
      <c r="AA39" s="723" t="s">
        <v>672</v>
      </c>
      <c r="AB39" s="723" t="s">
        <v>673</v>
      </c>
      <c r="AC39" s="723" t="s">
        <v>672</v>
      </c>
      <c r="AD39" s="723" t="s">
        <v>673</v>
      </c>
      <c r="AE39" s="723" t="s">
        <v>672</v>
      </c>
      <c r="AF39" s="723" t="s">
        <v>673</v>
      </c>
      <c r="AG39" s="723" t="s">
        <v>672</v>
      </c>
      <c r="AH39" s="723" t="s">
        <v>673</v>
      </c>
      <c r="AI39" s="723" t="s">
        <v>672</v>
      </c>
      <c r="AJ39" s="723" t="s">
        <v>673</v>
      </c>
    </row>
    <row r="40" spans="1:36" x14ac:dyDescent="0.3">
      <c r="A40" s="689" t="s">
        <v>53</v>
      </c>
      <c r="B40" s="682" t="s">
        <v>223</v>
      </c>
      <c r="C40" s="735"/>
      <c r="D40" s="735"/>
      <c r="E40" s="736"/>
      <c r="F40" s="734"/>
      <c r="G40" s="734"/>
      <c r="H40" s="688" t="b">
        <f>IF(C40&lt;&gt;"",'CBL Score Standard'!$D96,IF(D40&lt;&gt;"",SUM('CBL Score Standard'!$D96:$E96),IF(E40&lt;&gt;"",SUM('CBL Score Standard'!$D96:$F96),IF(F40&lt;&gt;"",SUM('CBL Score Standard'!$D96:$G96),IF(G40&lt;&gt;"",SUM('CBL Score Standard'!$D96:$H96,0))))))</f>
        <v>0</v>
      </c>
      <c r="K40" s="707" t="s">
        <v>142</v>
      </c>
      <c r="L40" s="707" t="s">
        <v>143</v>
      </c>
      <c r="M40" s="683" t="s">
        <v>7</v>
      </c>
      <c r="N40" s="640" t="s">
        <v>56</v>
      </c>
      <c r="O40" s="672" t="s">
        <v>663</v>
      </c>
      <c r="P40" s="712" t="s">
        <v>145</v>
      </c>
      <c r="Q40" s="643" t="s">
        <v>212</v>
      </c>
      <c r="R40" s="649" t="s">
        <v>213</v>
      </c>
      <c r="S40" s="748"/>
      <c r="T40" s="749"/>
      <c r="U40" s="751"/>
      <c r="V40" s="715"/>
      <c r="W40" s="671"/>
      <c r="X40" s="671"/>
      <c r="Y40" s="650" t="s">
        <v>214</v>
      </c>
      <c r="Z40" s="727">
        <f t="shared" ref="Z40:Z55" si="2">DATEDIF(AA40,AB40,"m")/12+DATEDIF(AC40,AD40,"m")/12+DATEDIF(AE40,AF40,"m")/12+DATEDIF(AG40,AH40,"m")/12+DATEDIF(AI40,AJ40,"m")/12</f>
        <v>0</v>
      </c>
      <c r="AA40" s="728"/>
      <c r="AB40" s="728"/>
      <c r="AC40" s="728"/>
      <c r="AD40" s="728"/>
      <c r="AE40" s="726"/>
      <c r="AF40" s="726"/>
      <c r="AG40" s="726"/>
      <c r="AH40" s="726"/>
      <c r="AI40" s="726"/>
      <c r="AJ40" s="726"/>
    </row>
    <row r="41" spans="1:36" x14ac:dyDescent="0.3">
      <c r="A41" s="689" t="s">
        <v>53</v>
      </c>
      <c r="B41" s="682" t="s">
        <v>226</v>
      </c>
      <c r="C41" s="735"/>
      <c r="D41" s="735"/>
      <c r="E41" s="736"/>
      <c r="F41" s="734"/>
      <c r="G41" s="734"/>
      <c r="H41" s="688" t="b">
        <f>IF(C41&lt;&gt;"",'CBL Score Standard'!$D97,IF(D41&lt;&gt;"",SUM('CBL Score Standard'!$D97:$E97),IF(E41&lt;&gt;"",SUM('CBL Score Standard'!$D97:$F97),IF(F41&lt;&gt;"",SUM('CBL Score Standard'!$D97:$G97),IF(G41&lt;&gt;"",SUM('CBL Score Standard'!$D97:$H97,0))))))</f>
        <v>0</v>
      </c>
      <c r="K41" s="708"/>
      <c r="L41" s="708"/>
      <c r="M41" s="683" t="s">
        <v>7</v>
      </c>
      <c r="N41" s="640" t="s">
        <v>56</v>
      </c>
      <c r="O41" s="672" t="s">
        <v>215</v>
      </c>
      <c r="P41" s="714"/>
      <c r="Q41" s="643" t="s">
        <v>164</v>
      </c>
      <c r="R41" s="649" t="s">
        <v>207</v>
      </c>
      <c r="S41" s="747"/>
      <c r="T41" s="749"/>
      <c r="U41" s="751"/>
      <c r="V41" s="715"/>
      <c r="W41" s="671"/>
      <c r="X41" s="671"/>
      <c r="Y41" s="653" t="s">
        <v>216</v>
      </c>
      <c r="Z41" s="727">
        <f t="shared" si="2"/>
        <v>0</v>
      </c>
      <c r="AA41" s="728"/>
      <c r="AB41" s="728"/>
      <c r="AC41" s="728"/>
      <c r="AD41" s="728"/>
      <c r="AE41" s="726"/>
      <c r="AF41" s="726"/>
      <c r="AG41" s="726"/>
      <c r="AH41" s="726"/>
      <c r="AI41" s="726"/>
      <c r="AJ41" s="726"/>
    </row>
    <row r="42" spans="1:36" ht="12.75" customHeight="1" x14ac:dyDescent="0.3">
      <c r="A42" s="689" t="s">
        <v>53</v>
      </c>
      <c r="B42" s="682" t="s">
        <v>239</v>
      </c>
      <c r="C42" s="735"/>
      <c r="D42" s="735"/>
      <c r="E42" s="735"/>
      <c r="F42" s="734"/>
      <c r="G42" s="734"/>
      <c r="H42" s="688" t="b">
        <f>IF(C42&lt;&gt;"",'CBL Score Standard'!$D98,IF(D42&lt;&gt;"",SUM('CBL Score Standard'!$D98:$E98),IF(E42&lt;&gt;"",SUM('CBL Score Standard'!$D98:$F98),IF(F42&lt;&gt;"",SUM('CBL Score Standard'!$D98:$G98),IF(G42&lt;&gt;"",SUM('CBL Score Standard'!$D98:$H98,0))))))</f>
        <v>0</v>
      </c>
      <c r="K42" s="708"/>
      <c r="L42" s="708"/>
      <c r="M42" s="683" t="s">
        <v>7</v>
      </c>
      <c r="N42" s="640" t="s">
        <v>55</v>
      </c>
      <c r="O42" s="676" t="s">
        <v>664</v>
      </c>
      <c r="P42" s="714"/>
      <c r="Q42" s="722" t="s">
        <v>653</v>
      </c>
      <c r="R42" s="722" t="s">
        <v>654</v>
      </c>
      <c r="S42" s="747" t="s">
        <v>721</v>
      </c>
      <c r="T42" s="749"/>
      <c r="U42" s="1046">
        <v>44049</v>
      </c>
      <c r="V42" s="715" t="s">
        <v>374</v>
      </c>
      <c r="W42" s="671"/>
      <c r="X42" s="671"/>
      <c r="Y42" s="655" t="s">
        <v>249</v>
      </c>
      <c r="Z42" s="727">
        <f t="shared" si="2"/>
        <v>0</v>
      </c>
      <c r="AA42" s="728"/>
      <c r="AB42" s="728"/>
      <c r="AC42" s="728"/>
      <c r="AD42" s="728"/>
      <c r="AE42" s="726"/>
      <c r="AF42" s="726"/>
      <c r="AG42" s="726"/>
      <c r="AH42" s="726"/>
      <c r="AI42" s="726"/>
      <c r="AJ42" s="726"/>
    </row>
    <row r="43" spans="1:36" ht="27.6" x14ac:dyDescent="0.3">
      <c r="A43" s="689" t="s">
        <v>0</v>
      </c>
      <c r="B43" s="682" t="s">
        <v>426</v>
      </c>
      <c r="C43" s="735"/>
      <c r="D43" s="734" t="s">
        <v>77</v>
      </c>
      <c r="E43" s="734"/>
      <c r="F43" s="734"/>
      <c r="G43" s="734"/>
      <c r="H43" s="688">
        <f>IF(C43&lt;&gt;"",'CBL Score Standard'!$D99,IF(D43&lt;&gt;"",SUM('CBL Score Standard'!$D99:$E99),IF(E43&lt;&gt;"",SUM('CBL Score Standard'!$D99:$F99),IF(F43&lt;&gt;"",SUM('CBL Score Standard'!$D99:$G99),IF(G43&lt;&gt;"",SUM('CBL Score Standard'!$D99:$H99,0))))))</f>
        <v>4.7619047619047616E-2</v>
      </c>
      <c r="K43" s="708"/>
      <c r="L43" s="708"/>
      <c r="M43" s="683" t="s">
        <v>7</v>
      </c>
      <c r="N43" s="640" t="s">
        <v>55</v>
      </c>
      <c r="O43" s="672" t="s">
        <v>448</v>
      </c>
      <c r="P43" s="713"/>
      <c r="Q43" s="722" t="s">
        <v>655</v>
      </c>
      <c r="R43" s="722" t="s">
        <v>656</v>
      </c>
      <c r="S43" s="747"/>
      <c r="T43" s="749"/>
      <c r="U43" s="751"/>
      <c r="V43" s="715"/>
      <c r="W43" s="671"/>
      <c r="X43" s="671"/>
      <c r="Y43" s="653" t="s">
        <v>219</v>
      </c>
      <c r="Z43" s="727">
        <f t="shared" si="2"/>
        <v>0</v>
      </c>
      <c r="AA43" s="728"/>
      <c r="AB43" s="728"/>
      <c r="AC43" s="728"/>
      <c r="AD43" s="728"/>
      <c r="AE43" s="726"/>
      <c r="AF43" s="726"/>
      <c r="AG43" s="726"/>
      <c r="AH43" s="726"/>
      <c r="AI43" s="726"/>
      <c r="AJ43" s="726"/>
    </row>
    <row r="44" spans="1:36" ht="26.4" x14ac:dyDescent="0.3">
      <c r="A44" s="689" t="s">
        <v>41</v>
      </c>
      <c r="B44" s="682" t="s">
        <v>450</v>
      </c>
      <c r="C44" s="734"/>
      <c r="D44" s="734" t="s">
        <v>77</v>
      </c>
      <c r="E44" s="734"/>
      <c r="F44" s="734"/>
      <c r="G44" s="734"/>
      <c r="H44" s="688">
        <f>IF(C44&lt;&gt;"",'CBL Score Standard'!$D100,IF(D44&lt;&gt;"",SUM('CBL Score Standard'!$D100:$E100),IF(E44&lt;&gt;"",SUM('CBL Score Standard'!$D100:$F100),IF(F44&lt;&gt;"",SUM('CBL Score Standard'!$D100:$G100),IF(G44&lt;&gt;"",SUM('CBL Score Standard'!$D100:$H100,0))))))</f>
        <v>0.13852813852813853</v>
      </c>
      <c r="K44" s="708"/>
      <c r="L44" s="708"/>
      <c r="M44" s="683" t="s">
        <v>7</v>
      </c>
      <c r="N44" s="640" t="s">
        <v>55</v>
      </c>
      <c r="O44" s="672" t="s">
        <v>185</v>
      </c>
      <c r="P44" s="707" t="s">
        <v>145</v>
      </c>
      <c r="Q44" s="722" t="s">
        <v>220</v>
      </c>
      <c r="R44" s="722" t="s">
        <v>270</v>
      </c>
      <c r="S44" s="747"/>
      <c r="T44" s="747"/>
      <c r="U44" s="747"/>
      <c r="V44" s="671"/>
      <c r="W44" s="671"/>
      <c r="X44" s="671"/>
      <c r="Y44" s="653" t="s">
        <v>186</v>
      </c>
      <c r="Z44" s="727">
        <f t="shared" si="2"/>
        <v>0</v>
      </c>
      <c r="AA44" s="728"/>
      <c r="AB44" s="728"/>
      <c r="AC44" s="728"/>
      <c r="AD44" s="728"/>
      <c r="AE44" s="726"/>
      <c r="AF44" s="726"/>
      <c r="AG44" s="726"/>
      <c r="AH44" s="726"/>
      <c r="AI44" s="726"/>
      <c r="AJ44" s="726"/>
    </row>
    <row r="45" spans="1:36" ht="27.6" x14ac:dyDescent="0.3">
      <c r="A45" s="689" t="s">
        <v>41</v>
      </c>
      <c r="B45" s="682" t="s">
        <v>178</v>
      </c>
      <c r="C45" s="735"/>
      <c r="D45" s="734"/>
      <c r="E45" s="737"/>
      <c r="F45" s="734"/>
      <c r="G45" s="734"/>
      <c r="H45" s="688" t="b">
        <f>IF(C45&lt;&gt;"",'CBL Score Standard'!$D101,IF(D45&lt;&gt;"",SUM('CBL Score Standard'!$D101:$E101),IF(E45&lt;&gt;"",SUM('CBL Score Standard'!$D101:$F101),IF(F45&lt;&gt;"",SUM('CBL Score Standard'!$D101:$G101),IF(G45&lt;&gt;"",SUM('CBL Score Standard'!$D101:$H101,0))))))</f>
        <v>0</v>
      </c>
      <c r="K45" s="708"/>
      <c r="L45" s="708"/>
      <c r="M45" s="683" t="s">
        <v>7</v>
      </c>
      <c r="N45" s="640" t="s">
        <v>55</v>
      </c>
      <c r="O45" s="672" t="s">
        <v>694</v>
      </c>
      <c r="P45" s="651">
        <v>43539</v>
      </c>
      <c r="Q45" s="722" t="s">
        <v>658</v>
      </c>
      <c r="R45" s="722" t="s">
        <v>657</v>
      </c>
      <c r="S45" s="747"/>
      <c r="T45" s="747"/>
      <c r="U45" s="747"/>
      <c r="V45" s="671"/>
      <c r="W45" s="671"/>
      <c r="X45" s="671"/>
      <c r="Y45" s="653" t="s">
        <v>186</v>
      </c>
      <c r="Z45" s="727">
        <f t="shared" si="2"/>
        <v>0</v>
      </c>
      <c r="AA45" s="728"/>
      <c r="AB45" s="728"/>
      <c r="AC45" s="728"/>
      <c r="AD45" s="728"/>
      <c r="AE45" s="726"/>
      <c r="AF45" s="726"/>
      <c r="AG45" s="726"/>
      <c r="AH45" s="726"/>
      <c r="AI45" s="726"/>
      <c r="AJ45" s="726"/>
    </row>
    <row r="46" spans="1:36" x14ac:dyDescent="0.3">
      <c r="A46" s="689" t="s">
        <v>229</v>
      </c>
      <c r="B46" s="682" t="s">
        <v>245</v>
      </c>
      <c r="C46" s="735"/>
      <c r="D46" s="735"/>
      <c r="E46" s="735"/>
      <c r="F46" s="735"/>
      <c r="G46" s="734"/>
      <c r="H46" s="688" t="b">
        <f>IF(C46&lt;&gt;"",'CBL Score Standard'!$D102,IF(D46&lt;&gt;"",SUM('CBL Score Standard'!$D102:$E102),IF(E46&lt;&gt;"",SUM('CBL Score Standard'!$D102:$F102),IF(F46&lt;&gt;"",SUM('CBL Score Standard'!$D102:$G102),IF(G46&lt;&gt;"",SUM('CBL Score Standard'!$D102:$H102,0))))))</f>
        <v>0</v>
      </c>
      <c r="K46" s="708"/>
      <c r="L46" s="708"/>
      <c r="M46" s="683" t="s">
        <v>7</v>
      </c>
      <c r="N46" s="640" t="s">
        <v>55</v>
      </c>
      <c r="O46" s="672" t="s">
        <v>665</v>
      </c>
      <c r="P46" s="651">
        <v>43607</v>
      </c>
      <c r="Q46" s="643" t="s">
        <v>221</v>
      </c>
      <c r="R46" s="649" t="s">
        <v>200</v>
      </c>
      <c r="S46" s="747"/>
      <c r="T46" s="746"/>
      <c r="U46" s="747"/>
      <c r="V46" s="671"/>
      <c r="W46" s="671"/>
      <c r="X46" s="671"/>
      <c r="Y46" s="650" t="s">
        <v>222</v>
      </c>
      <c r="Z46" s="727">
        <f t="shared" si="2"/>
        <v>0</v>
      </c>
      <c r="AA46" s="728"/>
      <c r="AB46" s="728"/>
      <c r="AC46" s="728"/>
      <c r="AD46" s="728"/>
      <c r="AE46" s="726"/>
      <c r="AF46" s="726"/>
      <c r="AG46" s="726"/>
      <c r="AH46" s="726"/>
      <c r="AI46" s="726"/>
      <c r="AJ46" s="726"/>
    </row>
    <row r="47" spans="1:36" x14ac:dyDescent="0.3">
      <c r="A47" s="689" t="s">
        <v>144</v>
      </c>
      <c r="B47" s="682" t="s">
        <v>372</v>
      </c>
      <c r="C47" s="734"/>
      <c r="D47" s="734" t="s">
        <v>77</v>
      </c>
      <c r="E47" s="734"/>
      <c r="F47" s="734"/>
      <c r="G47" s="734"/>
      <c r="H47" s="688">
        <f>IF(C47&lt;&gt;"",'CBL Score Standard'!$D103,IF(D47&lt;&gt;"",SUM('CBL Score Standard'!$D103:$E103),IF(E47&lt;&gt;"",SUM('CBL Score Standard'!$D103:$F103),IF(F47&lt;&gt;"",SUM('CBL Score Standard'!$D103:$G103),IF(G47&lt;&gt;"",SUM('CBL Score Standard'!$D103:$H103,0))))))</f>
        <v>0.13852813852813853</v>
      </c>
      <c r="K47" s="708"/>
      <c r="L47" s="708"/>
      <c r="M47" s="683" t="s">
        <v>7</v>
      </c>
      <c r="N47" s="640" t="s">
        <v>53</v>
      </c>
      <c r="O47" s="672" t="s">
        <v>223</v>
      </c>
      <c r="P47" s="656">
        <v>43621</v>
      </c>
      <c r="Q47" s="642" t="s">
        <v>224</v>
      </c>
      <c r="R47" s="657" t="s">
        <v>225</v>
      </c>
      <c r="S47" s="747"/>
      <c r="T47" s="747"/>
      <c r="U47" s="747"/>
      <c r="V47" s="671"/>
      <c r="W47" s="671"/>
      <c r="X47" s="671"/>
      <c r="Y47" s="658" t="s">
        <v>632</v>
      </c>
      <c r="Z47" s="727">
        <f t="shared" si="2"/>
        <v>0</v>
      </c>
      <c r="AA47" s="728"/>
      <c r="AB47" s="728"/>
      <c r="AC47" s="728"/>
      <c r="AD47" s="728"/>
      <c r="AE47" s="726"/>
      <c r="AF47" s="726"/>
      <c r="AG47" s="726"/>
      <c r="AH47" s="726"/>
      <c r="AI47" s="726"/>
      <c r="AJ47" s="726"/>
    </row>
    <row r="48" spans="1:36" ht="39.6" x14ac:dyDescent="0.3">
      <c r="A48" s="689" t="s">
        <v>144</v>
      </c>
      <c r="B48" s="682" t="s">
        <v>373</v>
      </c>
      <c r="C48" s="734"/>
      <c r="D48" s="734" t="s">
        <v>77</v>
      </c>
      <c r="E48" s="734"/>
      <c r="F48" s="734"/>
      <c r="G48" s="734"/>
      <c r="H48" s="688">
        <f>IF(C48&lt;&gt;"",'CBL Score Standard'!$D104,IF(D48&lt;&gt;"",SUM('CBL Score Standard'!$D104:$E104),IF(E48&lt;&gt;"",SUM('CBL Score Standard'!$D104:$F104),IF(F48&lt;&gt;"",SUM('CBL Score Standard'!$D104:$G104),IF(G48&lt;&gt;"",SUM('CBL Score Standard'!$D104:$H104,0))))))</f>
        <v>0.13852813852813853</v>
      </c>
      <c r="K48" s="708"/>
      <c r="L48" s="708"/>
      <c r="M48" s="683" t="s">
        <v>7</v>
      </c>
      <c r="N48" s="640" t="s">
        <v>53</v>
      </c>
      <c r="O48" s="672" t="s">
        <v>226</v>
      </c>
      <c r="P48" s="656">
        <v>43602</v>
      </c>
      <c r="Q48" s="642" t="s">
        <v>227</v>
      </c>
      <c r="R48" s="657" t="s">
        <v>228</v>
      </c>
      <c r="S48" s="747"/>
      <c r="T48" s="747"/>
      <c r="U48" s="747"/>
      <c r="V48" s="671"/>
      <c r="W48" s="671"/>
      <c r="X48" s="671"/>
      <c r="Y48" s="658" t="s">
        <v>633</v>
      </c>
      <c r="Z48" s="727">
        <f t="shared" si="2"/>
        <v>0</v>
      </c>
      <c r="AA48" s="728"/>
      <c r="AB48" s="728"/>
      <c r="AC48" s="728"/>
      <c r="AD48" s="728"/>
      <c r="AE48" s="726"/>
      <c r="AF48" s="726"/>
      <c r="AG48" s="726"/>
      <c r="AH48" s="726"/>
      <c r="AI48" s="726"/>
      <c r="AJ48" s="726"/>
    </row>
    <row r="49" spans="1:36" ht="27.6" x14ac:dyDescent="0.3">
      <c r="A49" s="689" t="s">
        <v>144</v>
      </c>
      <c r="B49" s="682" t="s">
        <v>452</v>
      </c>
      <c r="C49" s="734"/>
      <c r="D49" s="734" t="s">
        <v>77</v>
      </c>
      <c r="E49" s="734"/>
      <c r="F49" s="734"/>
      <c r="G49" s="734"/>
      <c r="H49" s="688">
        <f>IF(C49&lt;&gt;"",'CBL Score Standard'!$D105,IF(D49&lt;&gt;"",SUM('CBL Score Standard'!$D105:$E105),IF(E49&lt;&gt;"",SUM('CBL Score Standard'!$D105:$F105),IF(F49&lt;&gt;"",SUM('CBL Score Standard'!$D105:$G105),IF(G49&lt;&gt;"",SUM('CBL Score Standard'!$D105:$H105,0))))))</f>
        <v>0.13852813852813853</v>
      </c>
      <c r="K49" s="708"/>
      <c r="L49" s="708"/>
      <c r="M49" s="683" t="s">
        <v>7</v>
      </c>
      <c r="N49" s="640" t="s">
        <v>59</v>
      </c>
      <c r="O49" s="674" t="s">
        <v>684</v>
      </c>
      <c r="P49" s="656">
        <v>43623</v>
      </c>
      <c r="Q49" s="642" t="s">
        <v>153</v>
      </c>
      <c r="R49" s="657" t="s">
        <v>156</v>
      </c>
      <c r="S49" s="747" t="s">
        <v>721</v>
      </c>
      <c r="T49" s="750"/>
      <c r="U49" s="1046">
        <v>44039</v>
      </c>
      <c r="V49" s="715" t="s">
        <v>374</v>
      </c>
      <c r="W49" s="671"/>
      <c r="X49" s="671"/>
      <c r="Y49" s="658" t="s">
        <v>631</v>
      </c>
      <c r="Z49" s="727">
        <f t="shared" si="2"/>
        <v>0</v>
      </c>
      <c r="AA49" s="728"/>
      <c r="AB49" s="728"/>
      <c r="AC49" s="728"/>
      <c r="AD49" s="728"/>
      <c r="AE49" s="726"/>
      <c r="AF49" s="726"/>
      <c r="AG49" s="726"/>
      <c r="AH49" s="726"/>
      <c r="AI49" s="726"/>
      <c r="AJ49" s="726"/>
    </row>
    <row r="50" spans="1:36" ht="27.6" x14ac:dyDescent="0.3">
      <c r="A50" s="689" t="s">
        <v>144</v>
      </c>
      <c r="B50" s="682" t="s">
        <v>517</v>
      </c>
      <c r="C50" s="734"/>
      <c r="D50" s="734"/>
      <c r="E50" s="734"/>
      <c r="F50" s="734"/>
      <c r="G50" s="734"/>
      <c r="H50" s="688" t="b">
        <f>IF(C50&lt;&gt;"",'CBL Score Standard'!$D106,IF(D50&lt;&gt;"",SUM('CBL Score Standard'!$D106:$E106),IF(E50&lt;&gt;"",SUM('CBL Score Standard'!$D106:$F106),IF(F50&lt;&gt;"",SUM('CBL Score Standard'!$D106:$G106),IF(G50&lt;&gt;"",SUM('CBL Score Standard'!$D106:$H106,0))))))</f>
        <v>0</v>
      </c>
      <c r="K50" s="708"/>
      <c r="L50" s="708"/>
      <c r="M50" s="683" t="s">
        <v>7</v>
      </c>
      <c r="N50" s="640" t="s">
        <v>59</v>
      </c>
      <c r="O50" s="674" t="s">
        <v>683</v>
      </c>
      <c r="P50" s="656">
        <v>43623</v>
      </c>
      <c r="Q50" s="642" t="s">
        <v>153</v>
      </c>
      <c r="R50" s="657" t="s">
        <v>156</v>
      </c>
      <c r="S50" s="747" t="s">
        <v>721</v>
      </c>
      <c r="T50" s="750"/>
      <c r="U50" s="1046">
        <v>44008</v>
      </c>
      <c r="V50" s="715" t="s">
        <v>374</v>
      </c>
      <c r="W50" s="671"/>
      <c r="X50" s="671"/>
      <c r="Y50" s="658" t="s">
        <v>631</v>
      </c>
      <c r="Z50" s="727">
        <f t="shared" si="2"/>
        <v>0</v>
      </c>
      <c r="AA50" s="728"/>
      <c r="AB50" s="728"/>
      <c r="AC50" s="728"/>
      <c r="AD50" s="728"/>
      <c r="AE50" s="726"/>
      <c r="AF50" s="726"/>
      <c r="AG50" s="726"/>
      <c r="AH50" s="726"/>
      <c r="AI50" s="726"/>
      <c r="AJ50" s="726"/>
    </row>
    <row r="51" spans="1:36" ht="28.2" thickBot="1" x14ac:dyDescent="0.35">
      <c r="A51" s="689" t="s">
        <v>144</v>
      </c>
      <c r="B51" s="682" t="s">
        <v>661</v>
      </c>
      <c r="C51" s="734"/>
      <c r="D51" s="734" t="s">
        <v>77</v>
      </c>
      <c r="E51" s="734"/>
      <c r="F51" s="734"/>
      <c r="G51" s="734"/>
      <c r="H51" s="688">
        <f>IF(C51&lt;&gt;"",'CBL Score Standard'!$D107,IF(D51&lt;&gt;"",SUM('CBL Score Standard'!$D107:$E107),IF(E51&lt;&gt;"",SUM('CBL Score Standard'!$D107:$F107),IF(F51&lt;&gt;"",SUM('CBL Score Standard'!$D107:$G107),IF(G51&lt;&gt;"",SUM('CBL Score Standard'!$D107:$H107,0))))))</f>
        <v>0.13852813852813853</v>
      </c>
      <c r="K51" s="708"/>
      <c r="L51" s="708"/>
      <c r="M51" s="683" t="s">
        <v>7</v>
      </c>
      <c r="N51" s="640" t="s">
        <v>56</v>
      </c>
      <c r="O51" s="674" t="s">
        <v>67</v>
      </c>
      <c r="P51" s="656"/>
      <c r="Q51" s="720" t="s">
        <v>639</v>
      </c>
      <c r="R51" s="721" t="s">
        <v>640</v>
      </c>
      <c r="S51" s="747"/>
      <c r="T51" s="747"/>
      <c r="U51" s="747"/>
      <c r="V51" s="671"/>
      <c r="W51" s="671"/>
      <c r="X51" s="671"/>
      <c r="Y51" s="658" t="s">
        <v>634</v>
      </c>
      <c r="Z51" s="727">
        <f t="shared" si="2"/>
        <v>0</v>
      </c>
      <c r="AA51" s="728"/>
      <c r="AB51" s="728"/>
      <c r="AC51" s="728"/>
      <c r="AD51" s="728"/>
      <c r="AE51" s="726"/>
      <c r="AF51" s="726"/>
      <c r="AG51" s="726"/>
      <c r="AH51" s="726"/>
      <c r="AI51" s="726"/>
      <c r="AJ51" s="726"/>
    </row>
    <row r="52" spans="1:36" ht="28.2" thickBot="1" x14ac:dyDescent="0.35">
      <c r="A52" s="689" t="s">
        <v>144</v>
      </c>
      <c r="B52" s="682" t="s">
        <v>662</v>
      </c>
      <c r="C52" s="736"/>
      <c r="D52" s="736" t="s">
        <v>77</v>
      </c>
      <c r="E52" s="736"/>
      <c r="F52" s="734"/>
      <c r="G52" s="734"/>
      <c r="H52" s="688">
        <f>IF(C52&lt;&gt;"",'CBL Score Standard'!$D108,IF(D52&lt;&gt;"",SUM('CBL Score Standard'!$D108:$E108),IF(E52&lt;&gt;"",SUM('CBL Score Standard'!$D108:$F108),IF(F52&lt;&gt;"",SUM('CBL Score Standard'!$D108:$G108),IF(G52&lt;&gt;"",SUM('CBL Score Standard'!$D108:$H108,0))))))</f>
        <v>0.13852813852813853</v>
      </c>
      <c r="K52" s="708"/>
      <c r="L52" s="708"/>
      <c r="M52" s="683" t="s">
        <v>7</v>
      </c>
      <c r="N52" s="640" t="s">
        <v>55</v>
      </c>
      <c r="O52" s="674" t="s">
        <v>1</v>
      </c>
      <c r="P52" s="656"/>
      <c r="Q52" s="720" t="s">
        <v>641</v>
      </c>
      <c r="R52" s="721" t="s">
        <v>318</v>
      </c>
      <c r="S52" s="747"/>
      <c r="T52" s="747"/>
      <c r="U52" s="747"/>
      <c r="V52" s="671"/>
      <c r="W52" s="671"/>
      <c r="X52" s="671"/>
      <c r="Y52" s="658" t="s">
        <v>635</v>
      </c>
      <c r="Z52" s="727">
        <f t="shared" si="2"/>
        <v>0</v>
      </c>
      <c r="AA52" s="728"/>
      <c r="AB52" s="728"/>
      <c r="AC52" s="728"/>
      <c r="AD52" s="728"/>
      <c r="AE52" s="726"/>
      <c r="AF52" s="726"/>
      <c r="AG52" s="726"/>
      <c r="AH52" s="726"/>
      <c r="AI52" s="726"/>
      <c r="AJ52" s="726"/>
    </row>
    <row r="53" spans="1:36" ht="28.8" x14ac:dyDescent="0.3">
      <c r="A53" s="689" t="s">
        <v>144</v>
      </c>
      <c r="B53" s="682" t="s">
        <v>187</v>
      </c>
      <c r="C53" s="735"/>
      <c r="D53" s="734" t="s">
        <v>77</v>
      </c>
      <c r="E53" s="734"/>
      <c r="F53" s="734"/>
      <c r="G53" s="734"/>
      <c r="H53" s="688">
        <f>IF(C53&lt;&gt;"",'CBL Score Standard'!$D109,IF(D53&lt;&gt;"",SUM('CBL Score Standard'!$D109:$E109),IF(E53&lt;&gt;"",SUM('CBL Score Standard'!$D109:$F109),IF(F53&lt;&gt;"",SUM('CBL Score Standard'!$D109:$G109),IF(G53&lt;&gt;"",SUM('CBL Score Standard'!$D109:$H109,0))))))</f>
        <v>4.7619047619047616E-2</v>
      </c>
      <c r="K53" s="708"/>
      <c r="L53" s="708"/>
      <c r="M53" s="683" t="s">
        <v>7</v>
      </c>
      <c r="N53" s="640" t="s">
        <v>56</v>
      </c>
      <c r="O53" s="674" t="s">
        <v>419</v>
      </c>
      <c r="P53" s="656">
        <v>43684</v>
      </c>
      <c r="Q53" s="642" t="s">
        <v>420</v>
      </c>
      <c r="R53" s="657" t="s">
        <v>420</v>
      </c>
      <c r="S53" s="747"/>
      <c r="T53" s="750"/>
      <c r="U53" s="747"/>
      <c r="V53" s="671"/>
      <c r="W53" s="671"/>
      <c r="X53" s="671"/>
      <c r="Y53" s="719" t="s">
        <v>630</v>
      </c>
      <c r="Z53" s="727">
        <f t="shared" si="2"/>
        <v>0</v>
      </c>
      <c r="AA53" s="728"/>
      <c r="AB53" s="728"/>
      <c r="AC53" s="728"/>
      <c r="AD53" s="728"/>
      <c r="AE53" s="726"/>
      <c r="AF53" s="726"/>
      <c r="AG53" s="726"/>
      <c r="AH53" s="726"/>
      <c r="AI53" s="726"/>
      <c r="AJ53" s="726"/>
    </row>
    <row r="54" spans="1:36" ht="26.4" x14ac:dyDescent="0.3">
      <c r="A54" s="689" t="s">
        <v>144</v>
      </c>
      <c r="B54" s="682" t="s">
        <v>188</v>
      </c>
      <c r="C54" s="735"/>
      <c r="D54" s="734" t="s">
        <v>77</v>
      </c>
      <c r="E54" s="734"/>
      <c r="F54" s="734"/>
      <c r="G54" s="734"/>
      <c r="H54" s="688">
        <f>IF(C54&lt;&gt;"",'CBL Score Standard'!$D110,IF(D54&lt;&gt;"",SUM('CBL Score Standard'!$D110:$E110),IF(E54&lt;&gt;"",SUM('CBL Score Standard'!$D110:$F110),IF(F54&lt;&gt;"",SUM('CBL Score Standard'!$D110:$G110),IF(G54&lt;&gt;"",SUM('CBL Score Standard'!$D110:$H110,0))))))</f>
        <v>4.7619047619047616E-2</v>
      </c>
      <c r="K54" s="708"/>
      <c r="L54" s="708"/>
      <c r="M54" s="683" t="s">
        <v>7</v>
      </c>
      <c r="N54" s="640" t="s">
        <v>56</v>
      </c>
      <c r="O54" s="674" t="s">
        <v>421</v>
      </c>
      <c r="P54" s="641" t="s">
        <v>230</v>
      </c>
      <c r="Q54" s="642" t="s">
        <v>230</v>
      </c>
      <c r="R54" s="657" t="s">
        <v>230</v>
      </c>
      <c r="S54" s="747"/>
      <c r="T54" s="747"/>
      <c r="U54" s="747"/>
      <c r="V54" s="671"/>
      <c r="W54" s="671"/>
      <c r="X54" s="671"/>
      <c r="Y54" s="719" t="s">
        <v>628</v>
      </c>
      <c r="Z54" s="727">
        <f t="shared" si="2"/>
        <v>0</v>
      </c>
      <c r="AA54" s="728"/>
      <c r="AB54" s="728"/>
      <c r="AC54" s="728"/>
      <c r="AD54" s="728"/>
      <c r="AE54" s="726"/>
      <c r="AF54" s="726"/>
      <c r="AG54" s="726"/>
      <c r="AH54" s="726"/>
      <c r="AI54" s="726"/>
      <c r="AJ54" s="726"/>
    </row>
    <row r="55" spans="1:36" s="634" customFormat="1" x14ac:dyDescent="0.3">
      <c r="A55" s="689" t="s">
        <v>144</v>
      </c>
      <c r="B55" s="682" t="s">
        <v>189</v>
      </c>
      <c r="C55" s="735"/>
      <c r="D55" s="736" t="s">
        <v>77</v>
      </c>
      <c r="E55" s="736"/>
      <c r="F55" s="734"/>
      <c r="G55" s="734"/>
      <c r="H55" s="688">
        <f>IF(C55&lt;&gt;"",'CBL Score Standard'!$D111,IF(D55&lt;&gt;"",SUM('CBL Score Standard'!$D111:$E111),IF(E55&lt;&gt;"",SUM('CBL Score Standard'!$D111:$F111),IF(F55&lt;&gt;"",SUM('CBL Score Standard'!$D111:$G111),IF(G55&lt;&gt;"",SUM('CBL Score Standard'!$D111:$H111,0))))))</f>
        <v>2.3809523809523808E-2</v>
      </c>
      <c r="K55" s="709"/>
      <c r="L55" s="709"/>
      <c r="M55" s="683" t="s">
        <v>7</v>
      </c>
      <c r="N55" s="640" t="s">
        <v>54</v>
      </c>
      <c r="O55" s="674" t="s">
        <v>231</v>
      </c>
      <c r="P55" s="651">
        <v>43610</v>
      </c>
      <c r="Q55" s="643" t="s">
        <v>164</v>
      </c>
      <c r="R55" s="649" t="s">
        <v>165</v>
      </c>
      <c r="S55" s="747"/>
      <c r="T55" s="747"/>
      <c r="U55" s="747"/>
      <c r="V55" s="671"/>
      <c r="W55" s="671"/>
      <c r="X55" s="671"/>
      <c r="Y55" s="653" t="s">
        <v>232</v>
      </c>
      <c r="Z55" s="727">
        <f t="shared" si="2"/>
        <v>0</v>
      </c>
      <c r="AA55" s="728"/>
      <c r="AB55" s="728"/>
      <c r="AC55" s="728"/>
      <c r="AD55" s="728"/>
      <c r="AE55" s="726"/>
      <c r="AF55" s="726"/>
      <c r="AG55" s="726"/>
      <c r="AH55" s="726"/>
      <c r="AI55" s="726"/>
      <c r="AJ55" s="726"/>
    </row>
    <row r="56" spans="1:36" s="634" customFormat="1" x14ac:dyDescent="0.3">
      <c r="A56" s="689" t="s">
        <v>144</v>
      </c>
      <c r="B56" s="682" t="s">
        <v>190</v>
      </c>
      <c r="C56" s="735"/>
      <c r="D56" s="736" t="s">
        <v>77</v>
      </c>
      <c r="E56" s="736"/>
      <c r="F56" s="734"/>
      <c r="G56" s="734"/>
      <c r="H56" s="688">
        <f>IF(C56&lt;&gt;"",'CBL Score Standard'!$D112,IF(D56&lt;&gt;"",SUM('CBL Score Standard'!$D112:$E112),IF(E56&lt;&gt;"",SUM('CBL Score Standard'!$D112:$F112),IF(F56&lt;&gt;"",SUM('CBL Score Standard'!$D112:$G112),IF(G56&lt;&gt;"",SUM('CBL Score Standard'!$D112:$H112,0))))))</f>
        <v>2.3809523809523808E-2</v>
      </c>
      <c r="K56" s="635"/>
      <c r="L56" s="635"/>
      <c r="M56" s="635"/>
      <c r="N56" s="677"/>
      <c r="O56" s="635"/>
      <c r="P56" s="635"/>
      <c r="Q56" s="635"/>
      <c r="R56" s="635"/>
      <c r="S56" s="635"/>
      <c r="T56" s="669"/>
      <c r="U56" s="669"/>
      <c r="V56" s="669"/>
      <c r="W56" s="669"/>
      <c r="X56" s="669"/>
      <c r="Y56" s="635"/>
      <c r="Z56" s="635"/>
      <c r="AA56" s="635"/>
      <c r="AB56" s="635"/>
      <c r="AC56" s="635"/>
      <c r="AD56" s="635"/>
      <c r="AE56" s="635"/>
      <c r="AF56" s="635"/>
      <c r="AG56" s="635"/>
      <c r="AH56" s="635"/>
      <c r="AI56" s="635"/>
      <c r="AJ56" s="635"/>
    </row>
    <row r="57" spans="1:36" ht="26.4" x14ac:dyDescent="0.45">
      <c r="A57" s="689" t="s">
        <v>144</v>
      </c>
      <c r="B57" s="682" t="s">
        <v>191</v>
      </c>
      <c r="C57" s="735"/>
      <c r="D57" s="734" t="s">
        <v>77</v>
      </c>
      <c r="E57" s="734"/>
      <c r="F57" s="734"/>
      <c r="G57" s="734"/>
      <c r="H57" s="688">
        <f>IF(C57&lt;&gt;"",'CBL Score Standard'!$D113,IF(D57&lt;&gt;"",SUM('CBL Score Standard'!$D113:$E113),IF(E57&lt;&gt;"",SUM('CBL Score Standard'!$D113:$F113),IF(F57&lt;&gt;"",SUM('CBL Score Standard'!$D113:$G113),IF(G57&lt;&gt;"",SUM('CBL Score Standard'!$D113:$H113,0))))))</f>
        <v>2.3809523809523808E-2</v>
      </c>
      <c r="K57" s="1173" t="s">
        <v>233</v>
      </c>
      <c r="L57" s="1174"/>
      <c r="M57" s="1174"/>
      <c r="N57" s="1174"/>
      <c r="O57" s="1174"/>
      <c r="P57" s="1174"/>
      <c r="Q57" s="1174"/>
      <c r="R57" s="1174"/>
      <c r="S57" s="1174"/>
      <c r="T57" s="1174"/>
      <c r="U57" s="1174"/>
      <c r="V57" s="1174"/>
      <c r="W57" s="1174"/>
      <c r="X57" s="1174"/>
      <c r="Y57" s="724"/>
      <c r="Z57" s="731"/>
      <c r="AA57" s="724"/>
      <c r="AB57" s="724"/>
      <c r="AC57" s="724"/>
      <c r="AD57" s="724"/>
      <c r="AE57" s="724"/>
      <c r="AF57" s="724"/>
      <c r="AG57" s="724"/>
      <c r="AH57" s="724"/>
      <c r="AI57" s="724"/>
      <c r="AJ57" s="724"/>
    </row>
    <row r="58" spans="1:36" ht="27.6" x14ac:dyDescent="0.3">
      <c r="A58" s="689" t="s">
        <v>55</v>
      </c>
      <c r="B58" s="682" t="s">
        <v>419</v>
      </c>
      <c r="C58" s="735" t="s">
        <v>77</v>
      </c>
      <c r="D58" s="735"/>
      <c r="E58" s="736"/>
      <c r="F58" s="734"/>
      <c r="G58" s="734"/>
      <c r="H58" s="688">
        <f>IF(C58&lt;&gt;"",'CBL Score Standard'!$D114,IF(D58&lt;&gt;"",SUM('CBL Score Standard'!$D114:$E114),IF(E58&lt;&gt;"",SUM('CBL Score Standard'!$D114:$F114),IF(F58&lt;&gt;"",SUM('CBL Score Standard'!$D114:$G114),IF(G58&lt;&gt;"",SUM('CBL Score Standard'!$D114:$H114,0))))))</f>
        <v>0</v>
      </c>
      <c r="K58" s="706" t="s">
        <v>133</v>
      </c>
      <c r="L58" s="706" t="s">
        <v>91</v>
      </c>
      <c r="M58" s="1182" t="s">
        <v>75</v>
      </c>
      <c r="N58" s="1184" t="s">
        <v>134</v>
      </c>
      <c r="O58" s="717" t="s">
        <v>135</v>
      </c>
      <c r="P58" s="706" t="s">
        <v>136</v>
      </c>
      <c r="Q58" s="706" t="s">
        <v>137</v>
      </c>
      <c r="R58" s="706" t="s">
        <v>138</v>
      </c>
      <c r="S58" s="733" t="s">
        <v>139</v>
      </c>
      <c r="T58" s="701" t="s">
        <v>344</v>
      </c>
      <c r="U58" s="701" t="s">
        <v>342</v>
      </c>
      <c r="V58" s="701" t="s">
        <v>343</v>
      </c>
      <c r="W58" s="701" t="s">
        <v>375</v>
      </c>
      <c r="X58" s="701" t="s">
        <v>376</v>
      </c>
      <c r="Y58" s="706" t="s">
        <v>140</v>
      </c>
      <c r="Z58" s="1186" t="s">
        <v>667</v>
      </c>
      <c r="AA58" s="1172" t="s">
        <v>666</v>
      </c>
      <c r="AB58" s="1172"/>
      <c r="AC58" s="1172" t="s">
        <v>668</v>
      </c>
      <c r="AD58" s="1172"/>
      <c r="AE58" s="1172" t="s">
        <v>669</v>
      </c>
      <c r="AF58" s="1172"/>
      <c r="AG58" s="1172" t="s">
        <v>670</v>
      </c>
      <c r="AH58" s="1172"/>
      <c r="AI58" s="1172" t="s">
        <v>671</v>
      </c>
      <c r="AJ58" s="1172"/>
    </row>
    <row r="59" spans="1:36" ht="27.6" x14ac:dyDescent="0.3">
      <c r="A59" s="689" t="s">
        <v>56</v>
      </c>
      <c r="B59" s="682" t="s">
        <v>421</v>
      </c>
      <c r="C59" s="735"/>
      <c r="D59" s="735"/>
      <c r="E59" s="736"/>
      <c r="F59" s="734"/>
      <c r="G59" s="734"/>
      <c r="H59" s="688" t="b">
        <f>IF(C59&lt;&gt;"",'CBL Score Standard'!$D115,IF(D59&lt;&gt;"",SUM('CBL Score Standard'!$D115:$E115),IF(E59&lt;&gt;"",SUM('CBL Score Standard'!$D115:$F115),IF(F59&lt;&gt;"",SUM('CBL Score Standard'!$D115:$G115),IF(G59&lt;&gt;"",SUM('CBL Score Standard'!$D115:$H115,0))))))</f>
        <v>0</v>
      </c>
      <c r="K59" s="705"/>
      <c r="L59" s="705"/>
      <c r="M59" s="1183"/>
      <c r="N59" s="1185"/>
      <c r="O59" s="716"/>
      <c r="P59" s="639" t="s">
        <v>141</v>
      </c>
      <c r="Q59" s="705"/>
      <c r="R59" s="705"/>
      <c r="S59" s="732"/>
      <c r="T59" s="701"/>
      <c r="U59" s="701"/>
      <c r="V59" s="701"/>
      <c r="W59" s="701"/>
      <c r="X59" s="701"/>
      <c r="Y59" s="705"/>
      <c r="Z59" s="1187"/>
      <c r="AA59" s="723" t="s">
        <v>672</v>
      </c>
      <c r="AB59" s="723" t="s">
        <v>673</v>
      </c>
      <c r="AC59" s="723" t="s">
        <v>672</v>
      </c>
      <c r="AD59" s="723" t="s">
        <v>673</v>
      </c>
      <c r="AE59" s="723" t="s">
        <v>672</v>
      </c>
      <c r="AF59" s="723" t="s">
        <v>673</v>
      </c>
      <c r="AG59" s="723" t="s">
        <v>672</v>
      </c>
      <c r="AH59" s="723" t="s">
        <v>673</v>
      </c>
      <c r="AI59" s="723" t="s">
        <v>672</v>
      </c>
      <c r="AJ59" s="723" t="s">
        <v>673</v>
      </c>
    </row>
    <row r="60" spans="1:36" ht="26.4" x14ac:dyDescent="0.3">
      <c r="A60" s="689" t="s">
        <v>56</v>
      </c>
      <c r="B60" s="682" t="s">
        <v>237</v>
      </c>
      <c r="C60" s="735"/>
      <c r="D60" s="735"/>
      <c r="E60" s="735"/>
      <c r="F60" s="734"/>
      <c r="G60" s="734"/>
      <c r="H60" s="688" t="b">
        <f>IF(C60&lt;&gt;"",'CBL Score Standard'!$D116,IF(D60&lt;&gt;"",SUM('CBL Score Standard'!$D116:$E116),IF(E60&lt;&gt;"",SUM('CBL Score Standard'!$D116:$F116),IF(F60&lt;&gt;"",SUM('CBL Score Standard'!$D116:$G116),IF(G60&lt;&gt;"",SUM('CBL Score Standard'!$D116:$H116,0))))))</f>
        <v>0</v>
      </c>
      <c r="K60" s="707" t="s">
        <v>142</v>
      </c>
      <c r="L60" s="707" t="s">
        <v>143</v>
      </c>
      <c r="M60" s="683" t="s">
        <v>8</v>
      </c>
      <c r="N60" s="660" t="s">
        <v>2</v>
      </c>
      <c r="O60" s="642" t="s">
        <v>234</v>
      </c>
      <c r="P60" s="661"/>
      <c r="Q60" s="659"/>
      <c r="R60" s="662"/>
      <c r="S60" s="640"/>
      <c r="T60" s="671"/>
      <c r="U60" s="671"/>
      <c r="V60" s="671" t="str">
        <f t="shared" ref="V60:V67" si="3">IF(AND(W60="Y",X60="Y"),"Passed",IF(T60="M","Passed", ""))</f>
        <v/>
      </c>
      <c r="W60" s="671"/>
      <c r="X60" s="671"/>
      <c r="Y60" s="658"/>
      <c r="Z60" s="727">
        <f t="shared" ref="Z60:Z67" si="4">DATEDIF(AA60,AB60,"m")/12+DATEDIF(AC60,AD60,"m")/12+DATEDIF(AE60,AF60,"m")/12+DATEDIF(AG60,AH60,"m")/12+DATEDIF(AI60,AJ60,"m")/12</f>
        <v>0</v>
      </c>
      <c r="AA60" s="728"/>
      <c r="AB60" s="728"/>
      <c r="AC60" s="728"/>
      <c r="AD60" s="728"/>
      <c r="AE60" s="726"/>
      <c r="AF60" s="726"/>
      <c r="AG60" s="726"/>
      <c r="AH60" s="726"/>
      <c r="AI60" s="726"/>
      <c r="AJ60" s="726"/>
    </row>
    <row r="61" spans="1:36" ht="27.6" x14ac:dyDescent="0.3">
      <c r="A61" s="689" t="s">
        <v>59</v>
      </c>
      <c r="B61" s="682" t="s">
        <v>240</v>
      </c>
      <c r="C61" s="735"/>
      <c r="D61" s="735"/>
      <c r="E61" s="735"/>
      <c r="F61" s="734"/>
      <c r="G61" s="734"/>
      <c r="H61" s="688" t="b">
        <f>IF(C61&lt;&gt;"",'CBL Score Standard'!$D117,IF(D61&lt;&gt;"",SUM('CBL Score Standard'!$D117:$E117),IF(E61&lt;&gt;"",SUM('CBL Score Standard'!$D117:$F117),IF(F61&lt;&gt;"",SUM('CBL Score Standard'!$D117:$G117),IF(G61&lt;&gt;"",SUM('CBL Score Standard'!$D117:$H117,0))))))</f>
        <v>0</v>
      </c>
      <c r="K61" s="708"/>
      <c r="L61" s="708"/>
      <c r="M61" s="683" t="s">
        <v>8</v>
      </c>
      <c r="N61" s="660" t="s">
        <v>63</v>
      </c>
      <c r="O61" s="642" t="s">
        <v>236</v>
      </c>
      <c r="P61" s="661"/>
      <c r="Q61" s="659"/>
      <c r="R61" s="662"/>
      <c r="S61" s="640"/>
      <c r="T61" s="671"/>
      <c r="U61" s="671"/>
      <c r="V61" s="671" t="str">
        <f t="shared" si="3"/>
        <v/>
      </c>
      <c r="W61" s="671"/>
      <c r="X61" s="671"/>
      <c r="Y61" s="658"/>
      <c r="Z61" s="727">
        <f t="shared" si="4"/>
        <v>0</v>
      </c>
      <c r="AA61" s="728"/>
      <c r="AB61" s="728"/>
      <c r="AC61" s="728"/>
      <c r="AD61" s="728"/>
      <c r="AE61" s="726"/>
      <c r="AF61" s="726"/>
      <c r="AG61" s="726"/>
      <c r="AH61" s="726"/>
      <c r="AI61" s="726"/>
      <c r="AJ61" s="726"/>
    </row>
    <row r="62" spans="1:36" x14ac:dyDescent="0.3">
      <c r="A62" s="689" t="s">
        <v>56</v>
      </c>
      <c r="B62" s="682" t="s">
        <v>67</v>
      </c>
      <c r="C62" s="735"/>
      <c r="D62" s="735"/>
      <c r="E62" s="734"/>
      <c r="F62" s="734"/>
      <c r="G62" s="734"/>
      <c r="H62" s="688" t="b">
        <f>IF(C62&lt;&gt;"",'CBL Score Standard'!$D118,IF(D62&lt;&gt;"",SUM('CBL Score Standard'!$D118:$E118),IF(E62&lt;&gt;"",SUM('CBL Score Standard'!$D118:$F118),IF(F62&lt;&gt;"",SUM('CBL Score Standard'!$D118:$G118),IF(G62&lt;&gt;"",SUM('CBL Score Standard'!$D118:$H118,0))))))</f>
        <v>0</v>
      </c>
      <c r="K62" s="708"/>
      <c r="L62" s="708"/>
      <c r="M62" s="683" t="s">
        <v>8</v>
      </c>
      <c r="N62" s="640" t="s">
        <v>56</v>
      </c>
      <c r="O62" s="642" t="s">
        <v>237</v>
      </c>
      <c r="P62" s="661"/>
      <c r="Q62" s="659"/>
      <c r="R62" s="662"/>
      <c r="S62" s="640"/>
      <c r="T62" s="671"/>
      <c r="U62" s="671"/>
      <c r="V62" s="671" t="str">
        <f t="shared" si="3"/>
        <v/>
      </c>
      <c r="W62" s="671"/>
      <c r="X62" s="671"/>
      <c r="Y62" s="658"/>
      <c r="Z62" s="727">
        <f t="shared" si="4"/>
        <v>0</v>
      </c>
      <c r="AA62" s="728"/>
      <c r="AB62" s="728"/>
      <c r="AC62" s="728"/>
      <c r="AD62" s="728"/>
      <c r="AE62" s="726"/>
      <c r="AF62" s="726"/>
      <c r="AG62" s="726"/>
      <c r="AH62" s="726"/>
      <c r="AI62" s="726"/>
      <c r="AJ62" s="726"/>
    </row>
    <row r="63" spans="1:36" ht="12.75" customHeight="1" thickBot="1" x14ac:dyDescent="0.35">
      <c r="A63" s="690" t="s">
        <v>55</v>
      </c>
      <c r="B63" s="682" t="s">
        <v>1</v>
      </c>
      <c r="C63" s="735"/>
      <c r="D63" s="735"/>
      <c r="E63" s="734"/>
      <c r="F63" s="734"/>
      <c r="G63" s="734"/>
      <c r="H63" s="688" t="b">
        <f>IF(C63&lt;&gt;"",'CBL Score Standard'!$D119,IF(D63&lt;&gt;"",SUM('CBL Score Standard'!$D119:$E119),IF(E63&lt;&gt;"",SUM('CBL Score Standard'!$D119:$F119),IF(F63&lt;&gt;"",SUM('CBL Score Standard'!$D119:$G119),IF(G63&lt;&gt;"",SUM('CBL Score Standard'!$D119:$H119,0))))))</f>
        <v>0</v>
      </c>
      <c r="K63" s="708"/>
      <c r="L63" s="708"/>
      <c r="M63" s="683" t="s">
        <v>8</v>
      </c>
      <c r="N63" s="640" t="s">
        <v>55</v>
      </c>
      <c r="O63" s="642" t="s">
        <v>238</v>
      </c>
      <c r="P63" s="661"/>
      <c r="Q63" s="659"/>
      <c r="R63" s="662"/>
      <c r="S63" s="640"/>
      <c r="T63" s="671"/>
      <c r="U63" s="671"/>
      <c r="V63" s="671" t="str">
        <f t="shared" si="3"/>
        <v/>
      </c>
      <c r="W63" s="671"/>
      <c r="X63" s="671"/>
      <c r="Y63" s="658"/>
      <c r="Z63" s="727">
        <f t="shared" si="4"/>
        <v>0</v>
      </c>
      <c r="AA63" s="728"/>
      <c r="AB63" s="728"/>
      <c r="AC63" s="728"/>
      <c r="AD63" s="728"/>
      <c r="AE63" s="726"/>
      <c r="AF63" s="726"/>
      <c r="AG63" s="726"/>
      <c r="AH63" s="726"/>
      <c r="AI63" s="726"/>
      <c r="AJ63" s="726"/>
    </row>
    <row r="64" spans="1:36" ht="15" thickBot="1" x14ac:dyDescent="0.35">
      <c r="A64" s="1175" t="s">
        <v>79</v>
      </c>
      <c r="B64" s="1176"/>
      <c r="C64" s="1177"/>
      <c r="D64" s="1177"/>
      <c r="E64" s="1177"/>
      <c r="F64" s="1177"/>
      <c r="G64" s="1177"/>
      <c r="H64" s="636">
        <f>SUM(H8:H63)</f>
        <v>1.6471861471861469</v>
      </c>
      <c r="K64" s="708"/>
      <c r="L64" s="708"/>
      <c r="M64" s="683" t="s">
        <v>8</v>
      </c>
      <c r="N64" s="660" t="s">
        <v>53</v>
      </c>
      <c r="O64" s="642" t="s">
        <v>239</v>
      </c>
      <c r="P64" s="661"/>
      <c r="Q64" s="659"/>
      <c r="R64" s="662"/>
      <c r="S64" s="640"/>
      <c r="T64" s="671"/>
      <c r="U64" s="671"/>
      <c r="V64" s="671" t="str">
        <f t="shared" si="3"/>
        <v/>
      </c>
      <c r="W64" s="671"/>
      <c r="X64" s="671"/>
      <c r="Y64" s="658"/>
      <c r="Z64" s="727">
        <f t="shared" si="4"/>
        <v>0</v>
      </c>
      <c r="AA64" s="728"/>
      <c r="AB64" s="728"/>
      <c r="AC64" s="728"/>
      <c r="AD64" s="728"/>
      <c r="AE64" s="726"/>
      <c r="AF64" s="726"/>
      <c r="AG64" s="726"/>
      <c r="AH64" s="726"/>
      <c r="AI64" s="726"/>
      <c r="AJ64" s="726"/>
    </row>
    <row r="65" spans="1:36" ht="28.2" thickBot="1" x14ac:dyDescent="0.35">
      <c r="A65" s="691" t="s">
        <v>83</v>
      </c>
      <c r="B65" s="692"/>
      <c r="C65" s="702">
        <v>0.90909090909090906</v>
      </c>
      <c r="D65" s="702">
        <v>0.73684210526315785</v>
      </c>
      <c r="E65" s="702">
        <v>0</v>
      </c>
      <c r="F65" s="702">
        <v>0</v>
      </c>
      <c r="G65" s="702">
        <v>0</v>
      </c>
      <c r="H65" s="693">
        <v>0</v>
      </c>
      <c r="K65" s="708"/>
      <c r="L65" s="708"/>
      <c r="M65" s="683" t="s">
        <v>8</v>
      </c>
      <c r="N65" s="660" t="s">
        <v>59</v>
      </c>
      <c r="O65" s="642" t="s">
        <v>240</v>
      </c>
      <c r="P65" s="661"/>
      <c r="Q65" s="659"/>
      <c r="R65" s="662"/>
      <c r="S65" s="640"/>
      <c r="T65" s="671"/>
      <c r="U65" s="671"/>
      <c r="V65" s="671" t="str">
        <f t="shared" si="3"/>
        <v/>
      </c>
      <c r="W65" s="671"/>
      <c r="X65" s="671"/>
      <c r="Y65" s="658"/>
      <c r="Z65" s="727">
        <f t="shared" si="4"/>
        <v>0</v>
      </c>
      <c r="AA65" s="728"/>
      <c r="AB65" s="728"/>
      <c r="AC65" s="728"/>
      <c r="AD65" s="728"/>
      <c r="AE65" s="726"/>
      <c r="AF65" s="726"/>
      <c r="AG65" s="726"/>
      <c r="AH65" s="726"/>
      <c r="AI65" s="726"/>
      <c r="AJ65" s="726"/>
    </row>
    <row r="66" spans="1:36" ht="15" thickBot="1" x14ac:dyDescent="0.35">
      <c r="A66" s="1178" t="s">
        <v>81</v>
      </c>
      <c r="B66" s="1179"/>
      <c r="C66" s="1180"/>
      <c r="D66" s="1180"/>
      <c r="E66" s="1180"/>
      <c r="F66" s="1180"/>
      <c r="G66" s="1181"/>
      <c r="H66" s="694">
        <v>0</v>
      </c>
      <c r="K66" s="708"/>
      <c r="L66" s="708"/>
      <c r="M66" s="683" t="s">
        <v>8</v>
      </c>
      <c r="N66" s="660" t="s">
        <v>55</v>
      </c>
      <c r="O66" s="642" t="s">
        <v>515</v>
      </c>
      <c r="P66" s="661"/>
      <c r="Q66" s="659"/>
      <c r="R66" s="662"/>
      <c r="S66" s="640"/>
      <c r="T66" s="671"/>
      <c r="U66" s="671"/>
      <c r="V66" s="671" t="str">
        <f t="shared" si="3"/>
        <v/>
      </c>
      <c r="W66" s="671"/>
      <c r="X66" s="671"/>
      <c r="Y66" s="658"/>
      <c r="Z66" s="727">
        <f t="shared" si="4"/>
        <v>0</v>
      </c>
      <c r="AA66" s="728"/>
      <c r="AB66" s="728"/>
      <c r="AC66" s="728"/>
      <c r="AD66" s="728"/>
      <c r="AE66" s="726"/>
      <c r="AF66" s="726"/>
      <c r="AG66" s="726"/>
      <c r="AH66" s="726"/>
      <c r="AI66" s="726"/>
      <c r="AJ66" s="726"/>
    </row>
    <row r="67" spans="1:36" x14ac:dyDescent="0.3">
      <c r="C67" s="703"/>
      <c r="D67" s="703"/>
      <c r="E67" s="703"/>
      <c r="F67" s="703"/>
      <c r="G67" s="703"/>
      <c r="K67" s="709"/>
      <c r="L67" s="709"/>
      <c r="M67" s="683" t="s">
        <v>8</v>
      </c>
      <c r="N67" s="660" t="s">
        <v>149</v>
      </c>
      <c r="O67" s="642" t="s">
        <v>370</v>
      </c>
      <c r="P67" s="654" t="s">
        <v>145</v>
      </c>
      <c r="Q67" s="643" t="s">
        <v>217</v>
      </c>
      <c r="R67" s="649" t="s">
        <v>241</v>
      </c>
      <c r="S67" s="640"/>
      <c r="T67" s="671"/>
      <c r="U67" s="671"/>
      <c r="V67" s="671" t="str">
        <f t="shared" si="3"/>
        <v/>
      </c>
      <c r="W67" s="671"/>
      <c r="X67" s="671"/>
      <c r="Y67" s="650" t="s">
        <v>242</v>
      </c>
      <c r="Z67" s="727">
        <f t="shared" si="4"/>
        <v>0</v>
      </c>
      <c r="AA67" s="728"/>
      <c r="AB67" s="728"/>
      <c r="AC67" s="728"/>
      <c r="AD67" s="728"/>
      <c r="AE67" s="726"/>
      <c r="AF67" s="726"/>
      <c r="AG67" s="726"/>
      <c r="AH67" s="726"/>
      <c r="AI67" s="726"/>
      <c r="AJ67" s="726"/>
    </row>
    <row r="68" spans="1:36" x14ac:dyDescent="0.3">
      <c r="C68" s="703"/>
      <c r="D68" s="703"/>
      <c r="E68" s="703"/>
      <c r="F68" s="703"/>
      <c r="G68" s="703"/>
      <c r="K68" s="635"/>
      <c r="L68" s="635"/>
      <c r="M68" s="635"/>
      <c r="N68" s="677"/>
      <c r="O68" s="635"/>
      <c r="P68" s="635"/>
      <c r="Q68" s="635"/>
      <c r="R68" s="635"/>
      <c r="S68" s="635"/>
      <c r="T68" s="669"/>
      <c r="U68" s="669"/>
      <c r="V68" s="669"/>
      <c r="W68" s="669"/>
      <c r="X68" s="669"/>
      <c r="Y68" s="635"/>
      <c r="Z68" s="635"/>
      <c r="AA68" s="635"/>
      <c r="AB68" s="635"/>
      <c r="AC68" s="635"/>
      <c r="AD68" s="635"/>
      <c r="AE68" s="635"/>
      <c r="AF68" s="635"/>
      <c r="AG68" s="635"/>
      <c r="AH68" s="635"/>
      <c r="AI68" s="635"/>
      <c r="AJ68" s="635"/>
    </row>
    <row r="69" spans="1:36" ht="23.4" x14ac:dyDescent="0.45">
      <c r="C69" s="703"/>
      <c r="D69" s="703"/>
      <c r="E69" s="703"/>
      <c r="F69" s="703"/>
      <c r="G69" s="703"/>
      <c r="K69" s="1173" t="s">
        <v>243</v>
      </c>
      <c r="L69" s="1174"/>
      <c r="M69" s="1174"/>
      <c r="N69" s="1174"/>
      <c r="O69" s="1174"/>
      <c r="P69" s="1174"/>
      <c r="Q69" s="1174"/>
      <c r="R69" s="1174"/>
      <c r="S69" s="1174"/>
      <c r="T69" s="1174"/>
      <c r="U69" s="1174"/>
      <c r="V69" s="1174"/>
      <c r="W69" s="1174"/>
      <c r="X69" s="1174"/>
      <c r="Y69" s="724"/>
      <c r="Z69" s="731"/>
      <c r="AA69" s="724"/>
      <c r="AB69" s="724"/>
      <c r="AC69" s="724"/>
      <c r="AD69" s="724"/>
      <c r="AE69" s="724"/>
      <c r="AF69" s="724"/>
      <c r="AG69" s="724"/>
      <c r="AH69" s="724"/>
      <c r="AI69" s="724"/>
      <c r="AJ69" s="724"/>
    </row>
    <row r="70" spans="1:36" ht="27.6" x14ac:dyDescent="0.3">
      <c r="B70" s="703"/>
      <c r="C70" s="703"/>
      <c r="D70" s="703"/>
      <c r="E70" s="703"/>
      <c r="F70" s="703"/>
      <c r="G70" s="703"/>
      <c r="K70" s="706" t="s">
        <v>133</v>
      </c>
      <c r="L70" s="706" t="s">
        <v>91</v>
      </c>
      <c r="M70" s="1182" t="s">
        <v>75</v>
      </c>
      <c r="N70" s="1184" t="s">
        <v>134</v>
      </c>
      <c r="O70" s="717" t="s">
        <v>135</v>
      </c>
      <c r="P70" s="706" t="s">
        <v>136</v>
      </c>
      <c r="Q70" s="706" t="s">
        <v>137</v>
      </c>
      <c r="R70" s="706" t="s">
        <v>138</v>
      </c>
      <c r="S70" s="733" t="s">
        <v>139</v>
      </c>
      <c r="T70" s="701" t="s">
        <v>344</v>
      </c>
      <c r="U70" s="701" t="s">
        <v>342</v>
      </c>
      <c r="V70" s="701" t="s">
        <v>343</v>
      </c>
      <c r="W70" s="701" t="s">
        <v>375</v>
      </c>
      <c r="X70" s="701" t="s">
        <v>379</v>
      </c>
      <c r="Y70" s="706" t="s">
        <v>140</v>
      </c>
      <c r="Z70" s="1186" t="s">
        <v>667</v>
      </c>
      <c r="AA70" s="1172" t="s">
        <v>666</v>
      </c>
      <c r="AB70" s="1172"/>
      <c r="AC70" s="1172" t="s">
        <v>668</v>
      </c>
      <c r="AD70" s="1172"/>
      <c r="AE70" s="1172" t="s">
        <v>669</v>
      </c>
      <c r="AF70" s="1172"/>
      <c r="AG70" s="1172" t="s">
        <v>670</v>
      </c>
      <c r="AH70" s="1172"/>
      <c r="AI70" s="1172" t="s">
        <v>671</v>
      </c>
      <c r="AJ70" s="1172"/>
    </row>
    <row r="71" spans="1:36" ht="27.6" x14ac:dyDescent="0.3">
      <c r="B71" s="703"/>
      <c r="C71" s="703"/>
      <c r="D71" s="703"/>
      <c r="E71" s="703"/>
      <c r="F71" s="703"/>
      <c r="G71" s="703"/>
      <c r="K71" s="705"/>
      <c r="L71" s="705"/>
      <c r="M71" s="1183"/>
      <c r="N71" s="1185"/>
      <c r="O71" s="716"/>
      <c r="P71" s="639" t="s">
        <v>141</v>
      </c>
      <c r="Q71" s="705"/>
      <c r="R71" s="705"/>
      <c r="S71" s="732"/>
      <c r="T71" s="701"/>
      <c r="U71" s="701"/>
      <c r="V71" s="701"/>
      <c r="W71" s="701"/>
      <c r="X71" s="701"/>
      <c r="Y71" s="705"/>
      <c r="Z71" s="1187"/>
      <c r="AA71" s="723" t="s">
        <v>672</v>
      </c>
      <c r="AB71" s="723" t="s">
        <v>673</v>
      </c>
      <c r="AC71" s="723" t="s">
        <v>672</v>
      </c>
      <c r="AD71" s="723" t="s">
        <v>673</v>
      </c>
      <c r="AE71" s="723" t="s">
        <v>672</v>
      </c>
      <c r="AF71" s="723" t="s">
        <v>673</v>
      </c>
      <c r="AG71" s="723" t="s">
        <v>672</v>
      </c>
      <c r="AH71" s="723" t="s">
        <v>673</v>
      </c>
      <c r="AI71" s="723" t="s">
        <v>672</v>
      </c>
      <c r="AJ71" s="723" t="s">
        <v>673</v>
      </c>
    </row>
    <row r="72" spans="1:36" x14ac:dyDescent="0.3">
      <c r="B72" s="703"/>
      <c r="C72" s="703"/>
      <c r="D72" s="703"/>
      <c r="E72" s="703"/>
      <c r="F72" s="703"/>
      <c r="G72" s="703"/>
      <c r="K72" s="707" t="s">
        <v>142</v>
      </c>
      <c r="L72" s="707" t="s">
        <v>143</v>
      </c>
      <c r="M72" s="683" t="s">
        <v>9</v>
      </c>
      <c r="N72" s="660" t="s">
        <v>235</v>
      </c>
      <c r="O72" s="642" t="s">
        <v>244</v>
      </c>
      <c r="P72" s="663"/>
      <c r="Q72" s="664"/>
      <c r="R72" s="665"/>
      <c r="S72" s="640"/>
      <c r="T72" s="671"/>
      <c r="U72" s="671"/>
      <c r="V72" s="671" t="str">
        <f>IF(AND(W72="Y",X72="Y"),"Passed",IF(T72="M","Passed", ""))</f>
        <v/>
      </c>
      <c r="W72" s="671"/>
      <c r="X72" s="671"/>
      <c r="Y72" s="666"/>
      <c r="Z72" s="727">
        <f t="shared" ref="Z72:Z75" si="5">DATEDIF(AA72,AB72,"m")/12+DATEDIF(AC72,AD72,"m")/12+DATEDIF(AE72,AF72,"m")/12+DATEDIF(AG72,AH72,"m")/12+DATEDIF(AI72,AJ72,"m")/12</f>
        <v>0</v>
      </c>
      <c r="AA72" s="728"/>
      <c r="AB72" s="728"/>
      <c r="AC72" s="728"/>
      <c r="AD72" s="728"/>
      <c r="AE72" s="726"/>
      <c r="AF72" s="726"/>
      <c r="AG72" s="726"/>
      <c r="AH72" s="726"/>
      <c r="AI72" s="726"/>
      <c r="AJ72" s="726"/>
    </row>
    <row r="73" spans="1:36" x14ac:dyDescent="0.3">
      <c r="B73" s="703"/>
      <c r="C73" s="703"/>
      <c r="D73" s="703"/>
      <c r="E73" s="703"/>
      <c r="F73" s="703"/>
      <c r="G73" s="703"/>
      <c r="K73" s="708"/>
      <c r="L73" s="708"/>
      <c r="M73" s="683" t="s">
        <v>9</v>
      </c>
      <c r="N73" s="660" t="s">
        <v>229</v>
      </c>
      <c r="O73" s="642" t="s">
        <v>245</v>
      </c>
      <c r="P73" s="663"/>
      <c r="Q73" s="664"/>
      <c r="R73" s="665"/>
      <c r="S73" s="640"/>
      <c r="T73" s="671"/>
      <c r="U73" s="671"/>
      <c r="V73" s="671" t="str">
        <f>IF(AND(W73="Y",X73="Y"),"Passed",IF(T73="M","Passed", ""))</f>
        <v/>
      </c>
      <c r="W73" s="671"/>
      <c r="X73" s="671"/>
      <c r="Y73" s="666"/>
      <c r="Z73" s="727">
        <f t="shared" si="5"/>
        <v>0</v>
      </c>
      <c r="AA73" s="728"/>
      <c r="AB73" s="728"/>
      <c r="AC73" s="728"/>
      <c r="AD73" s="728"/>
      <c r="AE73" s="726"/>
      <c r="AF73" s="726"/>
      <c r="AG73" s="726"/>
      <c r="AH73" s="726"/>
      <c r="AI73" s="726"/>
      <c r="AJ73" s="726"/>
    </row>
    <row r="74" spans="1:36" ht="41.4" x14ac:dyDescent="0.3">
      <c r="B74" s="703"/>
      <c r="C74" s="703"/>
      <c r="D74" s="703"/>
      <c r="E74" s="703"/>
      <c r="F74" s="703"/>
      <c r="G74" s="703"/>
      <c r="K74" s="708"/>
      <c r="L74" s="708"/>
      <c r="M74" s="683" t="s">
        <v>9</v>
      </c>
      <c r="N74" s="660" t="s">
        <v>3</v>
      </c>
      <c r="O74" s="642" t="s">
        <v>516</v>
      </c>
      <c r="P74" s="663"/>
      <c r="Q74" s="664"/>
      <c r="R74" s="665"/>
      <c r="S74" s="640"/>
      <c r="T74" s="671"/>
      <c r="U74" s="671"/>
      <c r="V74" s="671" t="str">
        <f>IF(AND(W74="Y",X74="Y"),"Passed",IF(T74="M","Passed", ""))</f>
        <v/>
      </c>
      <c r="W74" s="671"/>
      <c r="X74" s="671"/>
      <c r="Y74" s="666"/>
      <c r="Z74" s="727">
        <f t="shared" si="5"/>
        <v>0</v>
      </c>
      <c r="AA74" s="728"/>
      <c r="AB74" s="728"/>
      <c r="AC74" s="728"/>
      <c r="AD74" s="728"/>
      <c r="AE74" s="726"/>
      <c r="AF74" s="726"/>
      <c r="AG74" s="726"/>
      <c r="AH74" s="726"/>
      <c r="AI74" s="726"/>
      <c r="AJ74" s="726"/>
    </row>
    <row r="75" spans="1:36" ht="12.75" customHeight="1" x14ac:dyDescent="0.3">
      <c r="B75" s="703"/>
      <c r="C75" s="703"/>
      <c r="D75" s="703"/>
      <c r="E75" s="703"/>
      <c r="F75" s="703"/>
      <c r="G75" s="703"/>
      <c r="K75" s="709"/>
      <c r="L75" s="709"/>
      <c r="M75" s="683" t="s">
        <v>9</v>
      </c>
      <c r="N75" s="660" t="s">
        <v>3</v>
      </c>
      <c r="O75" s="642" t="s">
        <v>246</v>
      </c>
      <c r="P75" s="663"/>
      <c r="Q75" s="664"/>
      <c r="R75" s="665"/>
      <c r="S75" s="640"/>
      <c r="T75" s="671"/>
      <c r="U75" s="671"/>
      <c r="V75" s="671" t="str">
        <f>IF(AND(W75="Y",X75="Y"),"Passed",IF(T75="M","Passed", ""))</f>
        <v/>
      </c>
      <c r="W75" s="671"/>
      <c r="X75" s="671"/>
      <c r="Y75" s="666"/>
      <c r="Z75" s="727">
        <f t="shared" si="5"/>
        <v>0</v>
      </c>
      <c r="AA75" s="728"/>
      <c r="AB75" s="728"/>
      <c r="AC75" s="728"/>
      <c r="AD75" s="728"/>
      <c r="AE75" s="726"/>
      <c r="AF75" s="726"/>
      <c r="AG75" s="726"/>
      <c r="AH75" s="726"/>
      <c r="AI75" s="726"/>
      <c r="AJ75" s="726"/>
    </row>
    <row r="76" spans="1:36" x14ac:dyDescent="0.3">
      <c r="B76" s="703"/>
      <c r="C76" s="703"/>
      <c r="D76" s="703"/>
      <c r="E76" s="703"/>
      <c r="F76" s="703"/>
      <c r="G76" s="703"/>
      <c r="K76" s="635"/>
      <c r="L76" s="635"/>
      <c r="M76" s="635"/>
      <c r="N76" s="677"/>
      <c r="O76" s="635"/>
      <c r="P76" s="635"/>
      <c r="Q76" s="635"/>
      <c r="R76" s="635"/>
      <c r="S76" s="635"/>
      <c r="T76" s="669"/>
      <c r="U76" s="669"/>
      <c r="V76" s="669"/>
      <c r="W76" s="669"/>
      <c r="X76" s="669"/>
      <c r="Y76" s="635"/>
      <c r="Z76" s="635"/>
      <c r="AA76" s="635"/>
      <c r="AB76" s="635"/>
      <c r="AC76" s="635"/>
      <c r="AD76" s="635"/>
      <c r="AE76" s="635"/>
      <c r="AF76" s="635"/>
      <c r="AG76" s="635"/>
      <c r="AH76" s="635"/>
      <c r="AI76" s="635"/>
      <c r="AJ76" s="635"/>
    </row>
    <row r="77" spans="1:36" x14ac:dyDescent="0.3">
      <c r="B77" s="703"/>
      <c r="C77" s="703"/>
      <c r="D77" s="703"/>
      <c r="E77" s="703"/>
      <c r="F77" s="703"/>
      <c r="G77" s="703"/>
      <c r="K77" s="635"/>
      <c r="L77" s="635"/>
      <c r="M77" s="635"/>
      <c r="N77" s="677"/>
      <c r="O77" s="635"/>
      <c r="P77" s="635"/>
      <c r="Q77" s="635"/>
      <c r="R77" s="635"/>
      <c r="S77" s="635"/>
      <c r="T77" s="669"/>
      <c r="U77" s="669"/>
      <c r="V77" s="669"/>
      <c r="W77" s="669"/>
      <c r="X77" s="669"/>
      <c r="Y77" s="635"/>
      <c r="Z77" s="635"/>
      <c r="AA77" s="635"/>
      <c r="AB77" s="635"/>
      <c r="AC77" s="635"/>
      <c r="AD77" s="635"/>
      <c r="AE77" s="635"/>
      <c r="AF77" s="635"/>
      <c r="AG77" s="635"/>
      <c r="AH77" s="635"/>
      <c r="AI77" s="635"/>
      <c r="AJ77" s="635"/>
    </row>
    <row r="78" spans="1:36" x14ac:dyDescent="0.3">
      <c r="B78" s="703"/>
      <c r="C78" s="703"/>
      <c r="D78" s="703"/>
      <c r="E78" s="703"/>
      <c r="F78" s="703"/>
      <c r="G78" s="703"/>
      <c r="K78" s="635"/>
      <c r="L78" s="635"/>
      <c r="M78" s="635"/>
      <c r="N78" s="677"/>
      <c r="O78" s="635"/>
      <c r="P78" s="635"/>
      <c r="Q78" s="635"/>
      <c r="R78" s="635"/>
      <c r="S78" s="635"/>
      <c r="T78" s="669"/>
      <c r="U78" s="669"/>
      <c r="V78" s="669"/>
      <c r="W78" s="669"/>
      <c r="X78" s="669"/>
      <c r="Y78" s="635"/>
      <c r="Z78" s="635"/>
      <c r="AA78" s="635"/>
      <c r="AB78" s="635"/>
      <c r="AC78" s="635"/>
      <c r="AD78" s="635"/>
      <c r="AE78" s="635"/>
      <c r="AF78" s="635"/>
      <c r="AG78" s="635"/>
      <c r="AH78" s="635"/>
      <c r="AI78" s="635"/>
      <c r="AJ78" s="635"/>
    </row>
    <row r="79" spans="1:36" x14ac:dyDescent="0.3">
      <c r="B79" s="703"/>
      <c r="C79" s="703"/>
      <c r="D79" s="703"/>
      <c r="E79" s="703"/>
      <c r="F79" s="703"/>
      <c r="G79" s="703"/>
      <c r="K79" s="635"/>
      <c r="L79" s="635"/>
      <c r="M79" s="635"/>
      <c r="N79" s="677"/>
      <c r="O79" s="635"/>
      <c r="P79" s="635"/>
      <c r="Q79" s="635"/>
      <c r="R79" s="635"/>
      <c r="S79" s="635"/>
      <c r="T79" s="669"/>
      <c r="U79" s="669"/>
      <c r="V79" s="669"/>
      <c r="W79" s="669"/>
      <c r="X79" s="669"/>
      <c r="Y79" s="635"/>
      <c r="Z79" s="635"/>
      <c r="AA79" s="635"/>
      <c r="AB79" s="635"/>
      <c r="AC79" s="635"/>
      <c r="AD79" s="635"/>
      <c r="AE79" s="635"/>
      <c r="AF79" s="635"/>
      <c r="AG79" s="635"/>
      <c r="AH79" s="635"/>
      <c r="AI79" s="635"/>
      <c r="AJ79" s="635"/>
    </row>
    <row r="80" spans="1:36" x14ac:dyDescent="0.3">
      <c r="B80" s="703"/>
      <c r="C80" s="703"/>
      <c r="D80" s="703"/>
      <c r="E80" s="703"/>
      <c r="F80" s="703"/>
      <c r="G80" s="703"/>
    </row>
    <row r="81" spans="2:7" x14ac:dyDescent="0.3">
      <c r="B81" s="703"/>
      <c r="C81" s="703"/>
      <c r="D81" s="703"/>
      <c r="E81" s="703"/>
      <c r="F81" s="703"/>
      <c r="G81" s="703"/>
    </row>
    <row r="82" spans="2:7" x14ac:dyDescent="0.3">
      <c r="B82" s="703"/>
      <c r="C82" s="703"/>
      <c r="D82" s="703"/>
      <c r="E82" s="703"/>
      <c r="F82" s="703"/>
      <c r="G82" s="703"/>
    </row>
    <row r="83" spans="2:7" x14ac:dyDescent="0.3">
      <c r="B83" s="703"/>
      <c r="C83" s="703"/>
      <c r="D83" s="703"/>
      <c r="E83" s="703"/>
      <c r="F83" s="703"/>
      <c r="G83" s="703"/>
    </row>
    <row r="84" spans="2:7" x14ac:dyDescent="0.3">
      <c r="B84" s="703"/>
      <c r="C84" s="703"/>
      <c r="D84" s="703"/>
      <c r="E84" s="703"/>
      <c r="F84" s="703"/>
      <c r="G84" s="703"/>
    </row>
    <row r="85" spans="2:7" x14ac:dyDescent="0.3">
      <c r="B85" s="703"/>
      <c r="C85" s="703"/>
      <c r="D85" s="703"/>
      <c r="E85" s="703"/>
      <c r="F85" s="703"/>
      <c r="G85" s="703"/>
    </row>
    <row r="86" spans="2:7" x14ac:dyDescent="0.3">
      <c r="B86" s="703"/>
      <c r="C86" s="703"/>
      <c r="D86" s="703"/>
      <c r="E86" s="703"/>
      <c r="F86" s="703"/>
      <c r="G86" s="703"/>
    </row>
    <row r="87" spans="2:7" x14ac:dyDescent="0.3">
      <c r="B87" s="703"/>
      <c r="C87" s="703"/>
      <c r="D87" s="703"/>
      <c r="E87" s="703"/>
      <c r="F87" s="703"/>
      <c r="G87" s="703"/>
    </row>
    <row r="88" spans="2:7" x14ac:dyDescent="0.3">
      <c r="B88" s="703"/>
      <c r="C88" s="703"/>
      <c r="D88" s="703"/>
      <c r="E88" s="703"/>
      <c r="F88" s="703"/>
      <c r="G88" s="703"/>
    </row>
    <row r="89" spans="2:7" x14ac:dyDescent="0.3">
      <c r="B89" s="703"/>
      <c r="C89" s="703"/>
      <c r="D89" s="703"/>
      <c r="E89" s="703"/>
      <c r="F89" s="703"/>
      <c r="G89" s="703"/>
    </row>
    <row r="90" spans="2:7" x14ac:dyDescent="0.3">
      <c r="B90" s="703"/>
      <c r="C90" s="703"/>
      <c r="D90" s="703"/>
      <c r="E90" s="703"/>
      <c r="F90" s="703"/>
      <c r="G90" s="703"/>
    </row>
    <row r="91" spans="2:7" x14ac:dyDescent="0.3">
      <c r="B91" s="703"/>
      <c r="C91" s="703"/>
      <c r="D91" s="703"/>
      <c r="E91" s="703"/>
      <c r="F91" s="703"/>
      <c r="G91" s="703"/>
    </row>
    <row r="92" spans="2:7" x14ac:dyDescent="0.3">
      <c r="B92" s="703"/>
      <c r="C92" s="703"/>
      <c r="D92" s="703"/>
      <c r="E92" s="703"/>
      <c r="F92" s="703"/>
      <c r="G92" s="703"/>
    </row>
    <row r="93" spans="2:7" x14ac:dyDescent="0.3">
      <c r="B93" s="703"/>
      <c r="C93" s="703"/>
      <c r="D93" s="703"/>
      <c r="E93" s="703"/>
      <c r="F93" s="703"/>
      <c r="G93" s="703"/>
    </row>
    <row r="94" spans="2:7" x14ac:dyDescent="0.3">
      <c r="B94" s="703"/>
      <c r="C94" s="703"/>
      <c r="D94" s="703"/>
      <c r="E94" s="703"/>
      <c r="F94" s="703"/>
      <c r="G94" s="703"/>
    </row>
    <row r="95" spans="2:7" x14ac:dyDescent="0.3">
      <c r="B95" s="703"/>
      <c r="C95" s="703"/>
      <c r="D95" s="703"/>
      <c r="E95" s="703"/>
      <c r="F95" s="703"/>
      <c r="G95" s="703"/>
    </row>
    <row r="96" spans="2:7" x14ac:dyDescent="0.3">
      <c r="B96" s="703"/>
      <c r="C96" s="703"/>
      <c r="D96" s="703"/>
      <c r="E96" s="703"/>
      <c r="F96" s="703"/>
      <c r="G96" s="703"/>
    </row>
    <row r="97" spans="2:7" x14ac:dyDescent="0.3">
      <c r="B97" s="703"/>
      <c r="C97" s="703"/>
      <c r="D97" s="703"/>
      <c r="E97" s="703"/>
      <c r="F97" s="703"/>
      <c r="G97" s="703"/>
    </row>
    <row r="98" spans="2:7" x14ac:dyDescent="0.3">
      <c r="B98" s="703"/>
      <c r="C98" s="703"/>
      <c r="D98" s="703"/>
      <c r="E98" s="703"/>
      <c r="F98" s="703"/>
      <c r="G98" s="703"/>
    </row>
    <row r="99" spans="2:7" x14ac:dyDescent="0.3">
      <c r="B99" s="703"/>
      <c r="C99" s="703"/>
      <c r="D99" s="703"/>
      <c r="E99" s="703"/>
      <c r="F99" s="703"/>
      <c r="G99" s="703"/>
    </row>
    <row r="100" spans="2:7" x14ac:dyDescent="0.3">
      <c r="B100" s="703"/>
      <c r="C100" s="703"/>
      <c r="D100" s="703"/>
      <c r="E100" s="703"/>
      <c r="F100" s="703"/>
      <c r="G100" s="703"/>
    </row>
    <row r="101" spans="2:7" x14ac:dyDescent="0.3">
      <c r="B101" s="703"/>
      <c r="C101" s="703"/>
      <c r="D101" s="703"/>
      <c r="E101" s="703"/>
      <c r="F101" s="703"/>
      <c r="G101" s="703"/>
    </row>
    <row r="102" spans="2:7" x14ac:dyDescent="0.3">
      <c r="B102" s="703"/>
      <c r="C102" s="703"/>
      <c r="D102" s="703"/>
      <c r="E102" s="703"/>
      <c r="F102" s="703"/>
      <c r="G102" s="703"/>
    </row>
    <row r="103" spans="2:7" x14ac:dyDescent="0.3">
      <c r="B103" s="703"/>
      <c r="C103" s="703"/>
      <c r="D103" s="703"/>
      <c r="E103" s="703"/>
      <c r="F103" s="703"/>
      <c r="G103" s="703"/>
    </row>
    <row r="104" spans="2:7" x14ac:dyDescent="0.3">
      <c r="B104" s="703"/>
      <c r="C104" s="703"/>
      <c r="D104" s="703"/>
      <c r="E104" s="703"/>
      <c r="F104" s="703"/>
      <c r="G104" s="703"/>
    </row>
    <row r="105" spans="2:7" x14ac:dyDescent="0.3">
      <c r="B105" s="703"/>
      <c r="C105" s="703"/>
      <c r="D105" s="703"/>
      <c r="E105" s="703"/>
      <c r="F105" s="703"/>
      <c r="G105" s="703"/>
    </row>
    <row r="106" spans="2:7" x14ac:dyDescent="0.3">
      <c r="B106" s="703"/>
      <c r="C106" s="703"/>
      <c r="D106" s="703"/>
      <c r="E106" s="703"/>
      <c r="F106" s="703"/>
      <c r="G106" s="703"/>
    </row>
    <row r="107" spans="2:7" x14ac:dyDescent="0.3">
      <c r="B107" s="703"/>
      <c r="C107" s="703"/>
      <c r="D107" s="703"/>
      <c r="E107" s="703"/>
      <c r="F107" s="703"/>
      <c r="G107" s="703"/>
    </row>
    <row r="108" spans="2:7" x14ac:dyDescent="0.3">
      <c r="B108" s="703"/>
      <c r="C108" s="703"/>
      <c r="D108" s="703"/>
      <c r="E108" s="703"/>
      <c r="F108" s="703"/>
      <c r="G108" s="703"/>
    </row>
    <row r="109" spans="2:7" x14ac:dyDescent="0.3">
      <c r="B109" s="703"/>
      <c r="C109" s="703"/>
      <c r="D109" s="703"/>
      <c r="E109" s="703"/>
      <c r="F109" s="703"/>
      <c r="G109" s="703"/>
    </row>
    <row r="110" spans="2:7" x14ac:dyDescent="0.3">
      <c r="B110" s="703"/>
      <c r="C110" s="703"/>
      <c r="D110" s="703"/>
      <c r="E110" s="703"/>
      <c r="F110" s="703"/>
      <c r="G110" s="703"/>
    </row>
    <row r="111" spans="2:7" x14ac:dyDescent="0.3">
      <c r="B111" s="703"/>
      <c r="C111" s="703"/>
      <c r="D111" s="703"/>
      <c r="E111" s="703"/>
      <c r="F111" s="703"/>
      <c r="G111" s="703"/>
    </row>
    <row r="112" spans="2:7" x14ac:dyDescent="0.3">
      <c r="B112" s="703"/>
      <c r="C112" s="703"/>
      <c r="D112" s="703"/>
      <c r="E112" s="703"/>
      <c r="F112" s="703"/>
      <c r="G112" s="703"/>
    </row>
    <row r="113" spans="2:7" x14ac:dyDescent="0.3">
      <c r="B113" s="703"/>
      <c r="C113" s="703"/>
      <c r="D113" s="703"/>
      <c r="E113" s="703"/>
      <c r="F113" s="703"/>
      <c r="G113" s="703"/>
    </row>
    <row r="114" spans="2:7" x14ac:dyDescent="0.3">
      <c r="B114" s="703"/>
      <c r="C114" s="703"/>
      <c r="D114" s="703"/>
      <c r="E114" s="703"/>
      <c r="F114" s="703"/>
      <c r="G114" s="703"/>
    </row>
    <row r="115" spans="2:7" x14ac:dyDescent="0.3">
      <c r="B115" s="703"/>
      <c r="C115" s="703"/>
      <c r="D115" s="703"/>
      <c r="E115" s="703"/>
      <c r="F115" s="703"/>
      <c r="G115" s="703"/>
    </row>
    <row r="116" spans="2:7" x14ac:dyDescent="0.3">
      <c r="B116" s="703"/>
      <c r="C116" s="703"/>
      <c r="D116" s="703"/>
      <c r="E116" s="703"/>
      <c r="F116" s="703"/>
      <c r="G116" s="703"/>
    </row>
    <row r="117" spans="2:7" x14ac:dyDescent="0.3">
      <c r="B117" s="703"/>
      <c r="C117" s="703"/>
      <c r="D117" s="703"/>
      <c r="E117" s="703"/>
      <c r="F117" s="703"/>
      <c r="G117" s="703"/>
    </row>
    <row r="118" spans="2:7" x14ac:dyDescent="0.3">
      <c r="B118" s="703"/>
      <c r="C118" s="703"/>
      <c r="D118" s="703"/>
      <c r="E118" s="703"/>
      <c r="F118" s="703"/>
      <c r="G118" s="703"/>
    </row>
    <row r="119" spans="2:7" x14ac:dyDescent="0.3">
      <c r="B119" s="703"/>
      <c r="C119" s="703"/>
      <c r="D119" s="703"/>
      <c r="E119" s="703"/>
      <c r="F119" s="703"/>
      <c r="G119" s="703"/>
    </row>
    <row r="120" spans="2:7" x14ac:dyDescent="0.3">
      <c r="B120" s="703"/>
      <c r="C120" s="703"/>
      <c r="D120" s="703"/>
      <c r="E120" s="703"/>
      <c r="F120" s="703"/>
      <c r="G120" s="703"/>
    </row>
    <row r="121" spans="2:7" x14ac:dyDescent="0.3">
      <c r="B121" s="703"/>
      <c r="C121" s="703"/>
      <c r="D121" s="703"/>
      <c r="E121" s="703"/>
      <c r="F121" s="703"/>
      <c r="G121" s="703"/>
    </row>
    <row r="122" spans="2:7" x14ac:dyDescent="0.3">
      <c r="B122" s="703"/>
      <c r="C122" s="703"/>
      <c r="D122" s="703"/>
      <c r="E122" s="703"/>
      <c r="F122" s="703"/>
      <c r="G122" s="703"/>
    </row>
    <row r="123" spans="2:7" x14ac:dyDescent="0.3">
      <c r="B123" s="703"/>
      <c r="C123" s="703"/>
      <c r="D123" s="703"/>
      <c r="E123" s="703"/>
      <c r="F123" s="703"/>
      <c r="G123" s="703"/>
    </row>
    <row r="124" spans="2:7" x14ac:dyDescent="0.3">
      <c r="B124" s="703"/>
      <c r="C124" s="703"/>
      <c r="D124" s="703"/>
      <c r="E124" s="703"/>
      <c r="F124" s="703"/>
      <c r="G124" s="703"/>
    </row>
    <row r="125" spans="2:7" x14ac:dyDescent="0.3">
      <c r="C125" s="703"/>
      <c r="D125" s="703"/>
      <c r="E125" s="703"/>
      <c r="F125" s="703"/>
      <c r="G125" s="703"/>
    </row>
    <row r="126" spans="2:7" x14ac:dyDescent="0.3">
      <c r="C126" s="703"/>
      <c r="D126" s="703"/>
      <c r="E126" s="703"/>
      <c r="F126" s="703"/>
      <c r="G126" s="703"/>
    </row>
    <row r="127" spans="2:7" x14ac:dyDescent="0.3">
      <c r="C127" s="703"/>
      <c r="D127" s="703"/>
      <c r="E127" s="703"/>
      <c r="F127" s="703"/>
      <c r="G127" s="703"/>
    </row>
    <row r="128" spans="2:7" x14ac:dyDescent="0.3">
      <c r="C128" s="703"/>
      <c r="D128" s="703"/>
      <c r="E128" s="703"/>
      <c r="F128" s="703"/>
      <c r="G128" s="703"/>
    </row>
    <row r="129" spans="3:7" x14ac:dyDescent="0.3">
      <c r="C129" s="703"/>
      <c r="D129" s="703"/>
      <c r="E129" s="703"/>
      <c r="F129" s="703"/>
      <c r="G129" s="703"/>
    </row>
    <row r="130" spans="3:7" x14ac:dyDescent="0.3">
      <c r="C130" s="703"/>
      <c r="D130" s="703"/>
      <c r="E130" s="703"/>
      <c r="F130" s="703"/>
      <c r="G130" s="703"/>
    </row>
    <row r="131" spans="3:7" x14ac:dyDescent="0.3">
      <c r="C131" s="703"/>
      <c r="D131" s="703"/>
      <c r="E131" s="703"/>
      <c r="F131" s="703"/>
      <c r="G131" s="703"/>
    </row>
    <row r="132" spans="3:7" x14ac:dyDescent="0.3">
      <c r="C132" s="703"/>
      <c r="D132" s="703"/>
      <c r="E132" s="703"/>
      <c r="F132" s="703"/>
      <c r="G132" s="703"/>
    </row>
    <row r="133" spans="3:7" x14ac:dyDescent="0.3">
      <c r="C133" s="703"/>
      <c r="D133" s="703"/>
      <c r="E133" s="703"/>
      <c r="F133" s="703"/>
      <c r="G133" s="703"/>
    </row>
    <row r="134" spans="3:7" x14ac:dyDescent="0.3">
      <c r="C134" s="703"/>
      <c r="D134" s="703"/>
      <c r="E134" s="703"/>
      <c r="F134" s="703"/>
      <c r="G134" s="703"/>
    </row>
    <row r="135" spans="3:7" x14ac:dyDescent="0.3">
      <c r="C135" s="703"/>
      <c r="D135" s="703"/>
      <c r="E135" s="703"/>
      <c r="F135" s="703"/>
      <c r="G135" s="703"/>
    </row>
    <row r="136" spans="3:7" x14ac:dyDescent="0.3">
      <c r="C136" s="703"/>
      <c r="D136" s="703"/>
      <c r="E136" s="703"/>
      <c r="F136" s="703"/>
      <c r="G136" s="703"/>
    </row>
    <row r="137" spans="3:7" x14ac:dyDescent="0.3">
      <c r="C137" s="703"/>
      <c r="D137" s="703"/>
      <c r="E137" s="703"/>
      <c r="F137" s="703"/>
      <c r="G137" s="703"/>
    </row>
    <row r="138" spans="3:7" x14ac:dyDescent="0.3">
      <c r="C138" s="703"/>
      <c r="D138" s="703"/>
      <c r="E138" s="703"/>
      <c r="F138" s="703"/>
      <c r="G138" s="703"/>
    </row>
    <row r="139" spans="3:7" x14ac:dyDescent="0.3">
      <c r="C139" s="703"/>
      <c r="D139" s="703"/>
      <c r="E139" s="703"/>
      <c r="F139" s="703"/>
      <c r="G139" s="703"/>
    </row>
    <row r="140" spans="3:7" x14ac:dyDescent="0.3">
      <c r="C140" s="703"/>
      <c r="D140" s="703"/>
      <c r="E140" s="703"/>
      <c r="F140" s="703"/>
      <c r="G140" s="703"/>
    </row>
    <row r="141" spans="3:7" x14ac:dyDescent="0.3">
      <c r="C141" s="703"/>
      <c r="D141" s="703"/>
      <c r="E141" s="703"/>
      <c r="F141" s="703"/>
      <c r="G141" s="703"/>
    </row>
    <row r="142" spans="3:7" x14ac:dyDescent="0.3">
      <c r="C142" s="703"/>
      <c r="D142" s="703"/>
      <c r="E142" s="703"/>
      <c r="F142" s="703"/>
      <c r="G142" s="703"/>
    </row>
    <row r="143" spans="3:7" x14ac:dyDescent="0.3">
      <c r="C143" s="703"/>
      <c r="D143" s="703"/>
      <c r="E143" s="703"/>
      <c r="F143" s="703"/>
      <c r="G143" s="703"/>
    </row>
    <row r="144" spans="3:7" x14ac:dyDescent="0.3">
      <c r="C144" s="703"/>
      <c r="D144" s="703"/>
      <c r="E144" s="703"/>
      <c r="F144" s="703"/>
      <c r="G144" s="703"/>
    </row>
    <row r="145" spans="3:7" x14ac:dyDescent="0.3">
      <c r="C145" s="703"/>
      <c r="D145" s="703"/>
      <c r="E145" s="703"/>
      <c r="F145" s="703"/>
      <c r="G145" s="703"/>
    </row>
    <row r="146" spans="3:7" x14ac:dyDescent="0.3">
      <c r="C146" s="703"/>
      <c r="D146" s="703"/>
      <c r="E146" s="703"/>
      <c r="F146" s="703"/>
      <c r="G146" s="703"/>
    </row>
    <row r="147" spans="3:7" x14ac:dyDescent="0.3">
      <c r="C147" s="703"/>
      <c r="D147" s="703"/>
      <c r="E147" s="703"/>
      <c r="F147" s="703"/>
      <c r="G147" s="703"/>
    </row>
    <row r="148" spans="3:7" x14ac:dyDescent="0.3">
      <c r="C148" s="703"/>
      <c r="D148" s="703"/>
      <c r="E148" s="703"/>
      <c r="F148" s="703"/>
      <c r="G148" s="703"/>
    </row>
    <row r="149" spans="3:7" x14ac:dyDescent="0.3">
      <c r="C149" s="703"/>
      <c r="D149" s="703"/>
      <c r="E149" s="703"/>
      <c r="F149" s="703"/>
      <c r="G149" s="703"/>
    </row>
    <row r="150" spans="3:7" x14ac:dyDescent="0.3">
      <c r="C150" s="703"/>
      <c r="D150" s="703"/>
      <c r="E150" s="703"/>
      <c r="F150" s="703"/>
      <c r="G150" s="703"/>
    </row>
    <row r="151" spans="3:7" x14ac:dyDescent="0.3">
      <c r="C151" s="703"/>
      <c r="D151" s="703"/>
      <c r="E151" s="703"/>
      <c r="F151" s="703"/>
      <c r="G151" s="703"/>
    </row>
    <row r="152" spans="3:7" x14ac:dyDescent="0.3">
      <c r="C152" s="703"/>
      <c r="D152" s="703"/>
      <c r="E152" s="703"/>
      <c r="F152" s="703"/>
      <c r="G152" s="703"/>
    </row>
    <row r="153" spans="3:7" x14ac:dyDescent="0.3">
      <c r="C153" s="703"/>
      <c r="D153" s="703"/>
      <c r="E153" s="703"/>
      <c r="F153" s="703"/>
      <c r="G153" s="703"/>
    </row>
    <row r="154" spans="3:7" x14ac:dyDescent="0.3">
      <c r="C154" s="703"/>
      <c r="D154" s="703"/>
      <c r="E154" s="703"/>
      <c r="F154" s="703"/>
      <c r="G154" s="703"/>
    </row>
    <row r="155" spans="3:7" x14ac:dyDescent="0.3">
      <c r="C155" s="703"/>
      <c r="D155" s="703"/>
      <c r="E155" s="703"/>
      <c r="F155" s="703"/>
      <c r="G155" s="703"/>
    </row>
    <row r="156" spans="3:7" x14ac:dyDescent="0.3">
      <c r="C156" s="703"/>
      <c r="D156" s="703"/>
      <c r="E156" s="703"/>
      <c r="F156" s="703"/>
      <c r="G156" s="703"/>
    </row>
    <row r="157" spans="3:7" x14ac:dyDescent="0.3">
      <c r="C157" s="703"/>
      <c r="D157" s="703"/>
      <c r="E157" s="703"/>
      <c r="F157" s="703"/>
      <c r="G157" s="703"/>
    </row>
    <row r="158" spans="3:7" x14ac:dyDescent="0.3">
      <c r="C158" s="703"/>
      <c r="D158" s="703"/>
      <c r="E158" s="703"/>
      <c r="F158" s="703"/>
      <c r="G158" s="703"/>
    </row>
    <row r="159" spans="3:7" x14ac:dyDescent="0.3">
      <c r="C159" s="703"/>
      <c r="D159" s="703"/>
      <c r="E159" s="703"/>
      <c r="F159" s="703"/>
      <c r="G159" s="703"/>
    </row>
    <row r="160" spans="3:7" x14ac:dyDescent="0.3">
      <c r="C160" s="703"/>
      <c r="D160" s="703"/>
      <c r="E160" s="703"/>
      <c r="F160" s="703"/>
      <c r="G160" s="703"/>
    </row>
    <row r="161" spans="3:7" x14ac:dyDescent="0.3">
      <c r="C161" s="703"/>
      <c r="D161" s="703"/>
      <c r="E161" s="703"/>
      <c r="F161" s="703"/>
      <c r="G161" s="703"/>
    </row>
    <row r="162" spans="3:7" x14ac:dyDescent="0.3">
      <c r="C162" s="703"/>
      <c r="D162" s="703"/>
      <c r="E162" s="703"/>
      <c r="F162" s="703"/>
      <c r="G162" s="703"/>
    </row>
    <row r="163" spans="3:7" x14ac:dyDescent="0.3">
      <c r="C163" s="703"/>
      <c r="D163" s="703"/>
      <c r="E163" s="703"/>
      <c r="F163" s="703"/>
      <c r="G163" s="703"/>
    </row>
    <row r="164" spans="3:7" x14ac:dyDescent="0.3">
      <c r="C164" s="703"/>
      <c r="D164" s="703"/>
      <c r="E164" s="703"/>
      <c r="F164" s="703"/>
      <c r="G164" s="703"/>
    </row>
    <row r="165" spans="3:7" x14ac:dyDescent="0.3">
      <c r="C165" s="703"/>
      <c r="D165" s="703"/>
      <c r="E165" s="703"/>
      <c r="F165" s="703"/>
      <c r="G165" s="703"/>
    </row>
    <row r="166" spans="3:7" x14ac:dyDescent="0.3">
      <c r="C166" s="703"/>
      <c r="D166" s="703"/>
      <c r="E166" s="703"/>
      <c r="F166" s="703"/>
      <c r="G166" s="703"/>
    </row>
    <row r="167" spans="3:7" x14ac:dyDescent="0.3">
      <c r="C167" s="703"/>
      <c r="D167" s="703"/>
      <c r="E167" s="703"/>
      <c r="F167" s="703"/>
      <c r="G167" s="703"/>
    </row>
    <row r="168" spans="3:7" x14ac:dyDescent="0.3">
      <c r="C168" s="703"/>
      <c r="D168" s="703"/>
      <c r="E168" s="703"/>
      <c r="F168" s="703"/>
      <c r="G168" s="703"/>
    </row>
    <row r="169" spans="3:7" x14ac:dyDescent="0.3">
      <c r="C169" s="703"/>
      <c r="D169" s="703"/>
      <c r="E169" s="703"/>
      <c r="F169" s="703"/>
      <c r="G169" s="703"/>
    </row>
    <row r="170" spans="3:7" x14ac:dyDescent="0.3">
      <c r="C170" s="703"/>
      <c r="D170" s="703"/>
      <c r="E170" s="703"/>
      <c r="F170" s="703"/>
      <c r="G170" s="703"/>
    </row>
    <row r="171" spans="3:7" x14ac:dyDescent="0.3">
      <c r="C171" s="703"/>
      <c r="D171" s="703"/>
      <c r="E171" s="703"/>
      <c r="F171" s="703"/>
      <c r="G171" s="703"/>
    </row>
    <row r="172" spans="3:7" x14ac:dyDescent="0.3">
      <c r="C172" s="703"/>
      <c r="D172" s="703"/>
      <c r="E172" s="703"/>
      <c r="F172" s="703"/>
      <c r="G172" s="703"/>
    </row>
    <row r="173" spans="3:7" x14ac:dyDescent="0.3">
      <c r="C173" s="703"/>
      <c r="D173" s="703"/>
      <c r="E173" s="703"/>
      <c r="F173" s="703"/>
      <c r="G173" s="703"/>
    </row>
    <row r="174" spans="3:7" x14ac:dyDescent="0.3">
      <c r="C174" s="703"/>
      <c r="D174" s="703"/>
      <c r="E174" s="703"/>
      <c r="F174" s="703"/>
      <c r="G174" s="703"/>
    </row>
    <row r="175" spans="3:7" x14ac:dyDescent="0.3">
      <c r="C175" s="703"/>
      <c r="D175" s="703"/>
      <c r="E175" s="703"/>
      <c r="F175" s="703"/>
      <c r="G175" s="703"/>
    </row>
    <row r="176" spans="3:7" x14ac:dyDescent="0.3">
      <c r="C176" s="703"/>
      <c r="D176" s="703"/>
      <c r="E176" s="703"/>
      <c r="F176" s="703"/>
      <c r="G176" s="703"/>
    </row>
    <row r="177" spans="3:7" x14ac:dyDescent="0.3">
      <c r="C177" s="703"/>
      <c r="D177" s="703"/>
      <c r="E177" s="703"/>
      <c r="F177" s="703"/>
      <c r="G177" s="703"/>
    </row>
    <row r="178" spans="3:7" x14ac:dyDescent="0.3">
      <c r="C178" s="703"/>
      <c r="D178" s="703"/>
      <c r="E178" s="703"/>
      <c r="F178" s="703"/>
      <c r="G178" s="703"/>
    </row>
    <row r="179" spans="3:7" x14ac:dyDescent="0.3">
      <c r="C179" s="703"/>
      <c r="D179" s="703"/>
      <c r="E179" s="703"/>
      <c r="F179" s="703"/>
      <c r="G179" s="703"/>
    </row>
    <row r="180" spans="3:7" x14ac:dyDescent="0.3">
      <c r="C180" s="703"/>
      <c r="D180" s="703"/>
      <c r="E180" s="703"/>
      <c r="F180" s="703"/>
      <c r="G180" s="703"/>
    </row>
    <row r="181" spans="3:7" x14ac:dyDescent="0.3">
      <c r="C181" s="703"/>
      <c r="D181" s="703"/>
      <c r="E181" s="703"/>
      <c r="F181" s="703"/>
      <c r="G181" s="703"/>
    </row>
    <row r="182" spans="3:7" x14ac:dyDescent="0.3">
      <c r="C182" s="703"/>
      <c r="D182" s="703"/>
      <c r="E182" s="703"/>
      <c r="F182" s="703"/>
      <c r="G182" s="703"/>
    </row>
    <row r="183" spans="3:7" x14ac:dyDescent="0.3">
      <c r="C183" s="703"/>
      <c r="D183" s="703"/>
      <c r="E183" s="703"/>
      <c r="F183" s="703"/>
      <c r="G183" s="703"/>
    </row>
    <row r="184" spans="3:7" x14ac:dyDescent="0.3">
      <c r="C184" s="703"/>
      <c r="D184" s="703"/>
      <c r="E184" s="703"/>
      <c r="F184" s="703"/>
      <c r="G184" s="703"/>
    </row>
    <row r="185" spans="3:7" x14ac:dyDescent="0.3">
      <c r="C185" s="703"/>
      <c r="D185" s="703"/>
      <c r="E185" s="703"/>
      <c r="F185" s="703"/>
      <c r="G185" s="703"/>
    </row>
    <row r="186" spans="3:7" x14ac:dyDescent="0.3">
      <c r="C186" s="703"/>
      <c r="D186" s="703"/>
      <c r="E186" s="703"/>
      <c r="F186" s="703"/>
      <c r="G186" s="703"/>
    </row>
    <row r="187" spans="3:7" x14ac:dyDescent="0.3">
      <c r="C187" s="703"/>
      <c r="D187" s="703"/>
      <c r="E187" s="703"/>
      <c r="F187" s="703"/>
      <c r="G187" s="703"/>
    </row>
    <row r="188" spans="3:7" x14ac:dyDescent="0.3">
      <c r="C188" s="703"/>
      <c r="D188" s="703"/>
      <c r="E188" s="703"/>
      <c r="F188" s="703"/>
      <c r="G188" s="703"/>
    </row>
    <row r="189" spans="3:7" x14ac:dyDescent="0.3">
      <c r="C189" s="703"/>
      <c r="D189" s="703"/>
      <c r="E189" s="703"/>
      <c r="F189" s="703"/>
      <c r="G189" s="703"/>
    </row>
    <row r="190" spans="3:7" x14ac:dyDescent="0.3">
      <c r="C190" s="703"/>
      <c r="D190" s="703"/>
      <c r="E190" s="703"/>
      <c r="F190" s="703"/>
      <c r="G190" s="703"/>
    </row>
    <row r="191" spans="3:7" x14ac:dyDescent="0.3">
      <c r="C191" s="703"/>
      <c r="D191" s="703"/>
      <c r="E191" s="703"/>
      <c r="F191" s="703"/>
      <c r="G191" s="703"/>
    </row>
    <row r="192" spans="3:7" x14ac:dyDescent="0.3">
      <c r="C192" s="703"/>
      <c r="D192" s="703"/>
      <c r="E192" s="703"/>
      <c r="F192" s="703"/>
      <c r="G192" s="703"/>
    </row>
    <row r="193" spans="3:7" x14ac:dyDescent="0.3">
      <c r="C193" s="703"/>
      <c r="D193" s="703"/>
      <c r="E193" s="703"/>
      <c r="F193" s="703"/>
      <c r="G193" s="703"/>
    </row>
    <row r="194" spans="3:7" x14ac:dyDescent="0.3">
      <c r="C194" s="703"/>
      <c r="D194" s="703"/>
      <c r="E194" s="703"/>
      <c r="F194" s="703"/>
      <c r="G194" s="703"/>
    </row>
    <row r="195" spans="3:7" x14ac:dyDescent="0.3">
      <c r="C195" s="703"/>
      <c r="D195" s="703"/>
      <c r="E195" s="703"/>
      <c r="F195" s="703"/>
      <c r="G195" s="703"/>
    </row>
    <row r="196" spans="3:7" x14ac:dyDescent="0.3">
      <c r="C196" s="703"/>
      <c r="D196" s="703"/>
      <c r="E196" s="703"/>
      <c r="F196" s="703"/>
      <c r="G196" s="703"/>
    </row>
  </sheetData>
  <mergeCells count="48">
    <mergeCell ref="AG70:AH70"/>
    <mergeCell ref="AI70:AJ70"/>
    <mergeCell ref="AI58:AJ58"/>
    <mergeCell ref="A64:G64"/>
    <mergeCell ref="A66:G66"/>
    <mergeCell ref="K69:X69"/>
    <mergeCell ref="M70:M71"/>
    <mergeCell ref="N70:N71"/>
    <mergeCell ref="Z70:Z71"/>
    <mergeCell ref="AA70:AB70"/>
    <mergeCell ref="AC70:AD70"/>
    <mergeCell ref="AE70:AF70"/>
    <mergeCell ref="AI38:AJ38"/>
    <mergeCell ref="K57:X57"/>
    <mergeCell ref="M58:M59"/>
    <mergeCell ref="N58:N59"/>
    <mergeCell ref="Z58:Z59"/>
    <mergeCell ref="AA58:AB58"/>
    <mergeCell ref="AC58:AD58"/>
    <mergeCell ref="AE58:AF58"/>
    <mergeCell ref="AG58:AH58"/>
    <mergeCell ref="AE17:AF17"/>
    <mergeCell ref="AG17:AH17"/>
    <mergeCell ref="AI17:AJ17"/>
    <mergeCell ref="K37:X37"/>
    <mergeCell ref="M38:M39"/>
    <mergeCell ref="N38:N39"/>
    <mergeCell ref="Z38:Z39"/>
    <mergeCell ref="AA38:AB38"/>
    <mergeCell ref="AC38:AD38"/>
    <mergeCell ref="AE38:AF38"/>
    <mergeCell ref="M17:M18"/>
    <mergeCell ref="N17:N18"/>
    <mergeCell ref="Z17:Z18"/>
    <mergeCell ref="AA17:AB17"/>
    <mergeCell ref="AC17:AD17"/>
    <mergeCell ref="AG38:AH38"/>
    <mergeCell ref="AC2:AD2"/>
    <mergeCell ref="AE2:AF2"/>
    <mergeCell ref="AG2:AH2"/>
    <mergeCell ref="AI2:AJ2"/>
    <mergeCell ref="K16:X16"/>
    <mergeCell ref="AA2:AB2"/>
    <mergeCell ref="A1:H1"/>
    <mergeCell ref="K1:X1"/>
    <mergeCell ref="M2:M3"/>
    <mergeCell ref="N2:N3"/>
    <mergeCell ref="Z2:Z3"/>
  </mergeCells>
  <conditionalFormatting sqref="G46">
    <cfRule type="containsText" dxfId="1023" priority="23" operator="containsText" text="O">
      <formula>NOT(ISERROR(SEARCH("O",G46)))</formula>
    </cfRule>
  </conditionalFormatting>
  <conditionalFormatting sqref="G46">
    <cfRule type="containsText" dxfId="1022" priority="20" operator="containsText" text="N/A">
      <formula>NOT(ISERROR(SEARCH("N/A",G46)))</formula>
    </cfRule>
    <cfRule type="containsText" dxfId="1021" priority="21" operator="containsText" text="Blank">
      <formula>NOT(ISERROR(SEARCH("Blank",G46)))</formula>
    </cfRule>
    <cfRule type="containsText" dxfId="1020" priority="22" operator="containsText" text="M">
      <formula>NOT(ISERROR(SEARCH("M",G46)))</formula>
    </cfRule>
  </conditionalFormatting>
  <conditionalFormatting sqref="C7:D7 F7:H7">
    <cfRule type="containsText" dxfId="1019" priority="17" operator="containsText" text="N/A">
      <formula>NOT(ISERROR(SEARCH("N/A",C7)))</formula>
    </cfRule>
    <cfRule type="containsText" dxfId="1018" priority="18" operator="containsText" text="Blank">
      <formula>NOT(ISERROR(SEARCH("Blank",C7)))</formula>
    </cfRule>
    <cfRule type="containsText" dxfId="1017" priority="19" operator="containsText" text="M">
      <formula>NOT(ISERROR(SEARCH("M",C7)))</formula>
    </cfRule>
  </conditionalFormatting>
  <conditionalFormatting sqref="F46">
    <cfRule type="containsText" dxfId="1016" priority="16" operator="containsText" text="O">
      <formula>NOT(ISERROR(SEARCH("O",F46)))</formula>
    </cfRule>
  </conditionalFormatting>
  <conditionalFormatting sqref="F46">
    <cfRule type="containsText" dxfId="1015" priority="13" operator="containsText" text="N/A">
      <formula>NOT(ISERROR(SEARCH("N/A",F46)))</formula>
    </cfRule>
    <cfRule type="containsText" dxfId="1014" priority="14" operator="containsText" text="Blank">
      <formula>NOT(ISERROR(SEARCH("Blank",F46)))</formula>
    </cfRule>
    <cfRule type="containsText" dxfId="1013" priority="15" operator="containsText" text="M">
      <formula>NOT(ISERROR(SEARCH("M",F46)))</formula>
    </cfRule>
  </conditionalFormatting>
  <conditionalFormatting sqref="C46:D46">
    <cfRule type="containsText" dxfId="1012" priority="12" operator="containsText" text="O">
      <formula>NOT(ISERROR(SEARCH("O",C46)))</formula>
    </cfRule>
  </conditionalFormatting>
  <conditionalFormatting sqref="C46:D46">
    <cfRule type="containsText" dxfId="1011" priority="9" operator="containsText" text="N/A">
      <formula>NOT(ISERROR(SEARCH("N/A",C46)))</formula>
    </cfRule>
    <cfRule type="containsText" dxfId="1010" priority="10" operator="containsText" text="Blank">
      <formula>NOT(ISERROR(SEARCH("Blank",C46)))</formula>
    </cfRule>
    <cfRule type="containsText" dxfId="1009" priority="11" operator="containsText" text="M">
      <formula>NOT(ISERROR(SEARCH("M",C46)))</formula>
    </cfRule>
  </conditionalFormatting>
  <conditionalFormatting sqref="B125:B1048576 B1:B28 B30:B69">
    <cfRule type="duplicateValues" dxfId="1008" priority="8"/>
  </conditionalFormatting>
  <conditionalFormatting sqref="B29">
    <cfRule type="duplicateValues" dxfId="1007" priority="7"/>
  </conditionalFormatting>
  <conditionalFormatting sqref="Z4 Z51:Z55 Z40:Z43 Z45:Z49 Z19:Z35">
    <cfRule type="cellIs" dxfId="1006" priority="6" operator="greaterThan">
      <formula>0</formula>
    </cfRule>
  </conditionalFormatting>
  <conditionalFormatting sqref="Z5:Z14">
    <cfRule type="cellIs" dxfId="1005" priority="5" operator="greaterThan">
      <formula>0</formula>
    </cfRule>
  </conditionalFormatting>
  <conditionalFormatting sqref="Z60:Z67">
    <cfRule type="cellIs" dxfId="1004" priority="4" operator="greaterThan">
      <formula>0</formula>
    </cfRule>
  </conditionalFormatting>
  <conditionalFormatting sqref="Z72:Z75">
    <cfRule type="cellIs" dxfId="1003" priority="3" operator="greaterThan">
      <formula>0</formula>
    </cfRule>
  </conditionalFormatting>
  <conditionalFormatting sqref="Z50">
    <cfRule type="cellIs" dxfId="1002" priority="2" operator="greaterThan">
      <formula>0</formula>
    </cfRule>
  </conditionalFormatting>
  <conditionalFormatting sqref="Z44">
    <cfRule type="cellIs" dxfId="1001" priority="1" operator="greaterThan">
      <formula>0</formula>
    </cfRule>
  </conditionalFormatting>
  <dataValidations count="3">
    <dataValidation type="list" allowBlank="1" showInputMessage="1" showErrorMessage="1" sqref="V58:V68 V70:V79 V38:V56 V17:V36 V2:V15">
      <formula1>"Passed, Failed, N/A"</formula1>
    </dataValidation>
    <dataValidation type="list" allowBlank="1" showInputMessage="1" showErrorMessage="1" sqref="T70:T79 T58:T68 T2:T15 T17:T36 T38:T56">
      <formula1>"M, O, N/A"</formula1>
    </dataValidation>
    <dataValidation type="list" allowBlank="1" showInputMessage="1" showErrorMessage="1" sqref="X33 X19 X21 X4:X10 W70:W79 W2:W15 W58:W68 X12 W17:W36 W38:W56">
      <formula1>"Y, N"</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scale="30" fitToHeight="0" orientation="landscape" r:id="rId19"/>
  <drawing r:id="rId20"/>
  <legacyDrawing r:id="rId21"/>
  <controls>
    <mc:AlternateContent xmlns:mc="http://schemas.openxmlformats.org/markup-compatibility/2006">
      <mc:Choice Requires="x14">
        <control shapeId="947204" r:id="rId22" name="CommandButton4">
          <controlPr defaultSize="0" autoLine="0" r:id="rId23">
            <anchor moveWithCells="1">
              <from>
                <xdr:col>8</xdr:col>
                <xdr:colOff>121920</xdr:colOff>
                <xdr:row>9</xdr:row>
                <xdr:rowOff>68580</xdr:rowOff>
              </from>
              <to>
                <xdr:col>9</xdr:col>
                <xdr:colOff>441960</xdr:colOff>
                <xdr:row>11</xdr:row>
                <xdr:rowOff>152400</xdr:rowOff>
              </to>
            </anchor>
          </controlPr>
        </control>
      </mc:Choice>
      <mc:Fallback>
        <control shapeId="947204" r:id="rId22" name="CommandButton4"/>
      </mc:Fallback>
    </mc:AlternateContent>
    <mc:AlternateContent xmlns:mc="http://schemas.openxmlformats.org/markup-compatibility/2006">
      <mc:Choice Requires="x14">
        <control shapeId="947203" r:id="rId24" name="CommandButton3">
          <controlPr defaultSize="0" autoLine="0" r:id="rId25">
            <anchor moveWithCells="1">
              <from>
                <xdr:col>8</xdr:col>
                <xdr:colOff>114300</xdr:colOff>
                <xdr:row>6</xdr:row>
                <xdr:rowOff>106680</xdr:rowOff>
              </from>
              <to>
                <xdr:col>9</xdr:col>
                <xdr:colOff>403860</xdr:colOff>
                <xdr:row>7</xdr:row>
                <xdr:rowOff>99060</xdr:rowOff>
              </to>
            </anchor>
          </controlPr>
        </control>
      </mc:Choice>
      <mc:Fallback>
        <control shapeId="947203" r:id="rId24" name="CommandButton3"/>
      </mc:Fallback>
    </mc:AlternateContent>
    <mc:AlternateContent xmlns:mc="http://schemas.openxmlformats.org/markup-compatibility/2006">
      <mc:Choice Requires="x14">
        <control shapeId="947202" r:id="rId26" name="CommandButton2">
          <controlPr defaultSize="0" autoLine="0" r:id="rId27">
            <anchor moveWithCells="1">
              <from>
                <xdr:col>8</xdr:col>
                <xdr:colOff>121920</xdr:colOff>
                <xdr:row>9</xdr:row>
                <xdr:rowOff>68580</xdr:rowOff>
              </from>
              <to>
                <xdr:col>9</xdr:col>
                <xdr:colOff>441960</xdr:colOff>
                <xdr:row>11</xdr:row>
                <xdr:rowOff>152400</xdr:rowOff>
              </to>
            </anchor>
          </controlPr>
        </control>
      </mc:Choice>
      <mc:Fallback>
        <control shapeId="947202" r:id="rId26" name="CommandButton2"/>
      </mc:Fallback>
    </mc:AlternateContent>
    <mc:AlternateContent xmlns:mc="http://schemas.openxmlformats.org/markup-compatibility/2006">
      <mc:Choice Requires="x14">
        <control shapeId="947201" r:id="rId28" name="CommandButton1">
          <controlPr defaultSize="0" autoLine="0" r:id="rId29">
            <anchor moveWithCells="1">
              <from>
                <xdr:col>8</xdr:col>
                <xdr:colOff>114300</xdr:colOff>
                <xdr:row>6</xdr:row>
                <xdr:rowOff>106680</xdr:rowOff>
              </from>
              <to>
                <xdr:col>9</xdr:col>
                <xdr:colOff>403860</xdr:colOff>
                <xdr:row>7</xdr:row>
                <xdr:rowOff>99060</xdr:rowOff>
              </to>
            </anchor>
          </controlPr>
        </control>
      </mc:Choice>
      <mc:Fallback>
        <control shapeId="947201" r:id="rId28" name="CommandButton1"/>
      </mc:Fallback>
    </mc:AlternateContent>
  </controls>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2">
    <tabColor theme="7" tint="0.79998168889431442"/>
    <pageSetUpPr fitToPage="1"/>
  </sheetPr>
  <dimension ref="A1:AN196"/>
  <sheetViews>
    <sheetView showGridLines="0" topLeftCell="J55" zoomScaleNormal="100" workbookViewId="0">
      <selection activeCell="P65" sqref="P65"/>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26.109375" style="883" customWidth="1"/>
    <col min="19" max="19" width="12.6640625" style="883" bestFit="1" customWidth="1"/>
    <col min="20" max="20" width="12.5546875" style="883" customWidth="1"/>
    <col min="21" max="21" width="11" style="883" bestFit="1" customWidth="1"/>
    <col min="22" max="22" width="10.44140625" style="883" bestFit="1" customWidth="1"/>
    <col min="23" max="23" width="23.44140625" style="883" bestFit="1" customWidth="1"/>
    <col min="24" max="24" width="22.88671875" style="883" bestFit="1" customWidth="1"/>
    <col min="25" max="25" width="42.33203125" style="883" bestFit="1" customWidth="1"/>
    <col min="26" max="26" width="16.5546875" style="883" bestFit="1" customWidth="1"/>
    <col min="27" max="36" width="11" style="883" bestFit="1" customWidth="1"/>
    <col min="37" max="40" width="9.109375" style="883"/>
    <col min="41" max="16384" width="9.109375" style="884"/>
  </cols>
  <sheetData>
    <row r="1" spans="1:36" ht="12.75" customHeight="1" x14ac:dyDescent="0.45">
      <c r="A1" s="1188" t="s">
        <v>82</v>
      </c>
      <c r="B1" s="1189"/>
      <c r="C1" s="1189"/>
      <c r="D1" s="1189"/>
      <c r="E1" s="1189"/>
      <c r="F1" s="1189"/>
      <c r="G1" s="1189"/>
      <c r="H1" s="1189"/>
      <c r="K1" s="1173" t="s">
        <v>627</v>
      </c>
      <c r="L1" s="1174"/>
      <c r="M1" s="1174"/>
      <c r="N1" s="1174"/>
      <c r="O1" s="1174"/>
      <c r="P1" s="1174"/>
      <c r="Q1" s="1174"/>
      <c r="R1" s="1174"/>
      <c r="S1" s="1174"/>
      <c r="T1" s="1174"/>
      <c r="U1" s="1174"/>
      <c r="V1" s="1174"/>
      <c r="W1" s="1174"/>
      <c r="X1" s="1174"/>
      <c r="Y1" s="1061"/>
      <c r="Z1" s="985"/>
      <c r="AA1" s="1061"/>
      <c r="AB1" s="1061"/>
      <c r="AC1" s="1061"/>
      <c r="AD1" s="1061"/>
      <c r="AE1" s="1061"/>
      <c r="AF1" s="1061"/>
      <c r="AG1" s="1061"/>
      <c r="AH1" s="1061"/>
      <c r="AI1" s="1061"/>
      <c r="AJ1" s="1061"/>
    </row>
    <row r="2" spans="1:36" ht="27.6" x14ac:dyDescent="0.3">
      <c r="A2" s="932" t="s">
        <v>367</v>
      </c>
      <c r="B2" s="997" t="s">
        <v>741</v>
      </c>
      <c r="C2" s="884"/>
      <c r="D2" s="884"/>
      <c r="E2" s="884"/>
      <c r="F2" s="884"/>
      <c r="G2" s="884"/>
      <c r="H2" s="884"/>
      <c r="K2" s="1070" t="s">
        <v>133</v>
      </c>
      <c r="L2" s="1070" t="s">
        <v>91</v>
      </c>
      <c r="M2" s="1182" t="s">
        <v>75</v>
      </c>
      <c r="N2" s="1190" t="s">
        <v>134</v>
      </c>
      <c r="O2" s="1070" t="s">
        <v>135</v>
      </c>
      <c r="P2" s="1070" t="s">
        <v>136</v>
      </c>
      <c r="Q2" s="1070" t="s">
        <v>137</v>
      </c>
      <c r="R2" s="1070" t="s">
        <v>138</v>
      </c>
      <c r="S2" s="1062" t="s">
        <v>139</v>
      </c>
      <c r="T2" s="1062" t="s">
        <v>344</v>
      </c>
      <c r="U2" s="1062" t="s">
        <v>342</v>
      </c>
      <c r="V2" s="1062" t="s">
        <v>343</v>
      </c>
      <c r="W2" s="1062" t="s">
        <v>375</v>
      </c>
      <c r="X2" s="1062" t="s">
        <v>376</v>
      </c>
      <c r="Y2" s="983"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43997</v>
      </c>
      <c r="C3" s="950"/>
      <c r="D3" s="884"/>
      <c r="E3" s="884"/>
      <c r="F3" s="884"/>
      <c r="G3" s="884"/>
      <c r="H3" s="884"/>
      <c r="K3" s="1066"/>
      <c r="L3" s="1066"/>
      <c r="M3" s="1183"/>
      <c r="N3" s="1185"/>
      <c r="O3" s="1066"/>
      <c r="P3" s="888" t="s">
        <v>141</v>
      </c>
      <c r="Q3" s="1066"/>
      <c r="R3" s="1066"/>
      <c r="S3" s="1062"/>
      <c r="T3" s="1062"/>
      <c r="U3" s="1062"/>
      <c r="V3" s="1062"/>
      <c r="W3" s="1062"/>
      <c r="X3" s="1062"/>
      <c r="Y3" s="984"/>
      <c r="Z3" s="1187"/>
      <c r="AA3" s="1058" t="s">
        <v>672</v>
      </c>
      <c r="AB3" s="1058" t="s">
        <v>673</v>
      </c>
      <c r="AC3" s="1058" t="s">
        <v>672</v>
      </c>
      <c r="AD3" s="1058" t="s">
        <v>673</v>
      </c>
      <c r="AE3" s="1058" t="s">
        <v>672</v>
      </c>
      <c r="AF3" s="1058" t="s">
        <v>673</v>
      </c>
      <c r="AG3" s="1058" t="s">
        <v>672</v>
      </c>
      <c r="AH3" s="1058" t="s">
        <v>673</v>
      </c>
      <c r="AI3" s="1058" t="s">
        <v>672</v>
      </c>
      <c r="AJ3" s="1058" t="s">
        <v>673</v>
      </c>
    </row>
    <row r="4" spans="1:36" x14ac:dyDescent="0.3">
      <c r="A4" s="932" t="s">
        <v>368</v>
      </c>
      <c r="B4" s="949">
        <f ca="1">DATEDIF(B3,TODAY(),"D")/365</f>
        <v>0.40273972602739727</v>
      </c>
      <c r="C4" s="884"/>
      <c r="D4" s="884"/>
      <c r="E4" s="884"/>
      <c r="F4" s="884"/>
      <c r="G4" s="884"/>
      <c r="H4" s="884"/>
      <c r="K4" s="1063" t="s">
        <v>142</v>
      </c>
      <c r="L4" s="1063" t="s">
        <v>143</v>
      </c>
      <c r="M4" s="934" t="s">
        <v>5</v>
      </c>
      <c r="N4" s="929" t="s">
        <v>144</v>
      </c>
      <c r="O4" s="924" t="s">
        <v>372</v>
      </c>
      <c r="P4" s="964" t="s">
        <v>145</v>
      </c>
      <c r="Q4" s="964" t="s">
        <v>146</v>
      </c>
      <c r="R4" s="962" t="s">
        <v>147</v>
      </c>
      <c r="S4" s="889" t="s">
        <v>741</v>
      </c>
      <c r="T4" s="997" t="s">
        <v>73</v>
      </c>
      <c r="U4" s="997"/>
      <c r="V4" s="997"/>
      <c r="W4" s="997"/>
      <c r="X4" s="997"/>
      <c r="Y4" s="979" t="s">
        <v>148</v>
      </c>
      <c r="Z4" s="981">
        <f>DATEDIF(AA4,AB4,"m")/12+DATEDIF(AC4,AD4,"m")/12+DATEDIF(AE4,AF4,"m")/12+DATEDIF(AG4,AH4,"m")/12+DATEDIF(AI4,AJ4,"m")/12</f>
        <v>0</v>
      </c>
      <c r="AA4" s="982"/>
      <c r="AB4" s="982"/>
      <c r="AC4" s="982"/>
      <c r="AD4" s="982"/>
      <c r="AE4" s="980"/>
      <c r="AF4" s="980"/>
      <c r="AG4" s="980"/>
      <c r="AH4" s="980"/>
      <c r="AI4" s="980"/>
      <c r="AJ4" s="980"/>
    </row>
    <row r="5" spans="1:36" ht="12.75" customHeight="1" x14ac:dyDescent="0.3">
      <c r="A5" s="932" t="s">
        <v>387</v>
      </c>
      <c r="B5" s="949">
        <v>6</v>
      </c>
      <c r="C5" s="951"/>
      <c r="D5" s="884"/>
      <c r="E5" s="884"/>
      <c r="F5" s="884"/>
      <c r="G5" s="884"/>
      <c r="H5" s="884"/>
      <c r="K5" s="1064"/>
      <c r="L5" s="1064"/>
      <c r="M5" s="934" t="s">
        <v>5</v>
      </c>
      <c r="N5" s="929" t="s">
        <v>144</v>
      </c>
      <c r="O5" s="924" t="s">
        <v>373</v>
      </c>
      <c r="P5" s="966"/>
      <c r="Q5" s="965" t="s">
        <v>150</v>
      </c>
      <c r="R5" s="963" t="s">
        <v>151</v>
      </c>
      <c r="S5" s="889" t="s">
        <v>741</v>
      </c>
      <c r="T5" s="997" t="s">
        <v>72</v>
      </c>
      <c r="U5" s="997"/>
      <c r="V5" s="997" t="s">
        <v>374</v>
      </c>
      <c r="W5" s="997"/>
      <c r="X5" s="997"/>
      <c r="Y5" s="1072"/>
      <c r="Z5" s="981">
        <f t="shared" ref="Z5:Z14" ca="1" si="0">DATEDIF(AA5,AB5,"m")/12+DATEDIF(AC5,AD5,"m")/12+DATEDIF(AE5,AF5,"m")/12+DATEDIF(AG5,AH5,"m")/12+DATEDIF(AI5,AJ5,"m")/12</f>
        <v>0.91666666666666663</v>
      </c>
      <c r="AA5" s="982">
        <v>43796</v>
      </c>
      <c r="AB5" s="982">
        <f ca="1">TODAY()</f>
        <v>44144</v>
      </c>
      <c r="AC5" s="982"/>
      <c r="AD5" s="982"/>
      <c r="AE5" s="980"/>
      <c r="AF5" s="980"/>
      <c r="AG5" s="980"/>
      <c r="AH5" s="980"/>
      <c r="AI5" s="980"/>
      <c r="AJ5" s="980"/>
    </row>
    <row r="6" spans="1:36" ht="15" thickBot="1" x14ac:dyDescent="0.35">
      <c r="A6" s="932" t="s">
        <v>388</v>
      </c>
      <c r="B6" s="949">
        <f ca="1">B4+B5</f>
        <v>6.4027397260273968</v>
      </c>
      <c r="C6" s="951"/>
      <c r="K6" s="1064"/>
      <c r="L6" s="1064"/>
      <c r="M6" s="934" t="s">
        <v>5</v>
      </c>
      <c r="N6" s="891" t="s">
        <v>149</v>
      </c>
      <c r="O6" s="918" t="s">
        <v>149</v>
      </c>
      <c r="P6" s="966"/>
      <c r="Q6" s="892" t="s">
        <v>150</v>
      </c>
      <c r="R6" s="893" t="s">
        <v>151</v>
      </c>
      <c r="S6" s="889" t="s">
        <v>741</v>
      </c>
      <c r="T6" s="997" t="s">
        <v>72</v>
      </c>
      <c r="U6" s="997"/>
      <c r="V6" s="997" t="s">
        <v>374</v>
      </c>
      <c r="W6" s="997"/>
      <c r="X6" s="997"/>
      <c r="Y6" s="894" t="s">
        <v>152</v>
      </c>
      <c r="Z6" s="981">
        <f t="shared" ca="1" si="0"/>
        <v>0.91666666666666663</v>
      </c>
      <c r="AA6" s="982">
        <v>43796</v>
      </c>
      <c r="AB6" s="982">
        <f ca="1">TODAY()</f>
        <v>44144</v>
      </c>
      <c r="AC6" s="982"/>
      <c r="AD6" s="982"/>
      <c r="AE6" s="980"/>
      <c r="AF6" s="980"/>
      <c r="AG6" s="980"/>
      <c r="AH6" s="980"/>
      <c r="AI6" s="980"/>
      <c r="AJ6" s="980"/>
    </row>
    <row r="7" spans="1:36" ht="28.2" thickBot="1" x14ac:dyDescent="0.35">
      <c r="A7" s="947" t="s">
        <v>4</v>
      </c>
      <c r="B7" s="948" t="s">
        <v>135</v>
      </c>
      <c r="C7" s="935" t="s">
        <v>5</v>
      </c>
      <c r="D7" s="935" t="s">
        <v>6</v>
      </c>
      <c r="E7" s="935" t="s">
        <v>7</v>
      </c>
      <c r="F7" s="935" t="s">
        <v>8</v>
      </c>
      <c r="G7" s="935" t="s">
        <v>9</v>
      </c>
      <c r="H7" s="936" t="s">
        <v>76</v>
      </c>
      <c r="K7" s="1064"/>
      <c r="L7" s="1064"/>
      <c r="M7" s="934" t="s">
        <v>5</v>
      </c>
      <c r="N7" s="931" t="s">
        <v>144</v>
      </c>
      <c r="O7" s="917" t="s">
        <v>452</v>
      </c>
      <c r="P7" s="966"/>
      <c r="Q7" s="964" t="s">
        <v>247</v>
      </c>
      <c r="R7" s="962" t="s">
        <v>154</v>
      </c>
      <c r="S7" s="889" t="s">
        <v>741</v>
      </c>
      <c r="T7" s="997" t="s">
        <v>72</v>
      </c>
      <c r="U7" s="997"/>
      <c r="V7" s="997" t="s">
        <v>374</v>
      </c>
      <c r="W7" s="997"/>
      <c r="X7" s="997"/>
      <c r="Y7" s="1071" t="s">
        <v>248</v>
      </c>
      <c r="Z7" s="981">
        <f t="shared" si="0"/>
        <v>0</v>
      </c>
      <c r="AA7" s="982"/>
      <c r="AB7" s="982"/>
      <c r="AC7" s="982"/>
      <c r="AD7" s="982"/>
      <c r="AE7" s="980"/>
      <c r="AF7" s="980"/>
      <c r="AG7" s="980"/>
      <c r="AH7" s="980"/>
      <c r="AI7" s="980"/>
      <c r="AJ7" s="980"/>
    </row>
    <row r="8" spans="1:36" x14ac:dyDescent="0.3">
      <c r="A8" s="937" t="s">
        <v>56</v>
      </c>
      <c r="B8" s="938" t="s">
        <v>182</v>
      </c>
      <c r="C8" s="1003"/>
      <c r="D8" s="1002" t="s">
        <v>77</v>
      </c>
      <c r="E8" s="1002"/>
      <c r="F8" s="1002"/>
      <c r="G8" s="1002"/>
      <c r="H8" s="939">
        <f>IF(C8&lt;&gt;"",'CBL Score Standard'!$D64,IF(D8&lt;&gt;"",SUM('CBL Score Standard'!$D64:$E64),IF(E8&lt;&gt;"",SUM('CBL Score Standard'!$D64:$F64),IF(F8&lt;&gt;"",SUM('CBL Score Standard'!$D64:$G64),IF(G8&lt;&gt;"",SUM('CBL Score Standard'!$D64:$H64,0))))))</f>
        <v>4.7619047619047616E-2</v>
      </c>
      <c r="K8" s="1064"/>
      <c r="L8" s="1064"/>
      <c r="M8" s="934" t="s">
        <v>5</v>
      </c>
      <c r="N8" s="931" t="s">
        <v>144</v>
      </c>
      <c r="O8" s="896" t="s">
        <v>517</v>
      </c>
      <c r="P8" s="966"/>
      <c r="Q8" s="892" t="s">
        <v>153</v>
      </c>
      <c r="R8" s="893" t="s">
        <v>156</v>
      </c>
      <c r="S8" s="889" t="s">
        <v>741</v>
      </c>
      <c r="T8" s="285" t="s">
        <v>72</v>
      </c>
      <c r="U8" s="997"/>
      <c r="V8" s="997"/>
      <c r="W8" s="997"/>
      <c r="X8" s="997"/>
      <c r="Y8" s="897" t="s">
        <v>157</v>
      </c>
      <c r="Z8" s="981">
        <f t="shared" si="0"/>
        <v>0</v>
      </c>
      <c r="AA8" s="982"/>
      <c r="AB8" s="982"/>
      <c r="AC8" s="982"/>
      <c r="AD8" s="982"/>
      <c r="AE8" s="980"/>
      <c r="AF8" s="980"/>
      <c r="AG8" s="980"/>
      <c r="AH8" s="980"/>
      <c r="AI8" s="980"/>
      <c r="AJ8" s="980"/>
    </row>
    <row r="9" spans="1:36" x14ac:dyDescent="0.3">
      <c r="A9" s="940" t="s">
        <v>56</v>
      </c>
      <c r="B9" s="933" t="s">
        <v>427</v>
      </c>
      <c r="C9" s="1003"/>
      <c r="D9" s="1002"/>
      <c r="E9" s="1002"/>
      <c r="F9" s="1002"/>
      <c r="G9" s="1002"/>
      <c r="H9" s="939" t="b">
        <f>IF(C9&lt;&gt;"",'CBL Score Standard'!$D65,IF(D9&lt;&gt;"",SUM('CBL Score Standard'!$D65:$E65),IF(E9&lt;&gt;"",SUM('CBL Score Standard'!$D65:$F65),IF(F9&lt;&gt;"",SUM('CBL Score Standard'!$D65:$G65),IF(G9&lt;&gt;"",SUM('CBL Score Standard'!$D65:$H65,0))))))</f>
        <v>0</v>
      </c>
      <c r="K9" s="1064"/>
      <c r="L9" s="1064"/>
      <c r="M9" s="934" t="s">
        <v>5</v>
      </c>
      <c r="N9" s="931" t="s">
        <v>144</v>
      </c>
      <c r="O9" s="896" t="s">
        <v>661</v>
      </c>
      <c r="P9" s="966"/>
      <c r="Q9" s="892" t="s">
        <v>155</v>
      </c>
      <c r="R9" s="893" t="s">
        <v>158</v>
      </c>
      <c r="S9" s="889" t="s">
        <v>741</v>
      </c>
      <c r="T9" s="997" t="s">
        <v>72</v>
      </c>
      <c r="U9" s="997"/>
      <c r="V9" s="997" t="s">
        <v>374</v>
      </c>
      <c r="W9" s="997"/>
      <c r="X9" s="997"/>
      <c r="Y9" s="894" t="s">
        <v>159</v>
      </c>
      <c r="Z9" s="981">
        <f t="shared" ca="1" si="0"/>
        <v>0.91666666666666663</v>
      </c>
      <c r="AA9" s="982">
        <v>43796</v>
      </c>
      <c r="AB9" s="982">
        <f ca="1">TODAY()</f>
        <v>44144</v>
      </c>
      <c r="AC9" s="982"/>
      <c r="AD9" s="982"/>
      <c r="AE9" s="980"/>
      <c r="AF9" s="980"/>
      <c r="AG9" s="980"/>
      <c r="AH9" s="980"/>
      <c r="AI9" s="980"/>
      <c r="AJ9" s="980"/>
    </row>
    <row r="10" spans="1:36" x14ac:dyDescent="0.3">
      <c r="A10" s="940" t="s">
        <v>56</v>
      </c>
      <c r="B10" s="933" t="s">
        <v>663</v>
      </c>
      <c r="C10" s="1003"/>
      <c r="D10" s="1003" t="s">
        <v>77</v>
      </c>
      <c r="E10" s="1005"/>
      <c r="F10" s="1002"/>
      <c r="G10" s="1002"/>
      <c r="H10" s="939">
        <f>IF(C10&lt;&gt;"",'CBL Score Standard'!$D66,IF(D10&lt;&gt;"",SUM('CBL Score Standard'!$D66:$E66),IF(E10&lt;&gt;"",SUM('CBL Score Standard'!$D66:$F66),IF(F10&lt;&gt;"",SUM('CBL Score Standard'!$D66:$G66),IF(G10&lt;&gt;"",SUM('CBL Score Standard'!$D66:$H66,0))))))</f>
        <v>0</v>
      </c>
      <c r="K10" s="1064"/>
      <c r="L10" s="1064"/>
      <c r="M10" s="934" t="s">
        <v>5</v>
      </c>
      <c r="N10" s="931" t="s">
        <v>144</v>
      </c>
      <c r="O10" s="896" t="s">
        <v>662</v>
      </c>
      <c r="P10" s="966"/>
      <c r="Q10" s="976" t="s">
        <v>659</v>
      </c>
      <c r="R10" s="976" t="s">
        <v>278</v>
      </c>
      <c r="S10" s="889"/>
      <c r="T10" s="997" t="s">
        <v>73</v>
      </c>
      <c r="U10" s="997"/>
      <c r="V10" s="997" t="s">
        <v>374</v>
      </c>
      <c r="W10" s="997"/>
      <c r="X10" s="997"/>
      <c r="Y10" s="899" t="s">
        <v>160</v>
      </c>
      <c r="Z10" s="981">
        <f t="shared" si="0"/>
        <v>0</v>
      </c>
      <c r="AA10" s="982"/>
      <c r="AB10" s="982"/>
      <c r="AC10" s="982"/>
      <c r="AD10" s="982"/>
      <c r="AE10" s="980"/>
      <c r="AF10" s="980"/>
      <c r="AG10" s="980"/>
      <c r="AH10" s="980"/>
      <c r="AI10" s="980"/>
      <c r="AJ10" s="980"/>
    </row>
    <row r="11" spans="1:36" x14ac:dyDescent="0.3">
      <c r="A11" s="940" t="s">
        <v>56</v>
      </c>
      <c r="B11" s="933" t="s">
        <v>215</v>
      </c>
      <c r="C11" s="1003"/>
      <c r="D11" s="1003" t="s">
        <v>77</v>
      </c>
      <c r="E11" s="1005"/>
      <c r="F11" s="1002"/>
      <c r="G11" s="1002"/>
      <c r="H11" s="939">
        <f>IF(C11&lt;&gt;"",'CBL Score Standard'!$D67,IF(D11&lt;&gt;"",SUM('CBL Score Standard'!$D67:$E67),IF(E11&lt;&gt;"",SUM('CBL Score Standard'!$D67:$F67),IF(F11&lt;&gt;"",SUM('CBL Score Standard'!$D67:$G67),IF(G11&lt;&gt;"",SUM('CBL Score Standard'!$D67:$H67,0))))))</f>
        <v>0</v>
      </c>
      <c r="K11" s="1064"/>
      <c r="L11" s="1064"/>
      <c r="M11" s="934" t="s">
        <v>5</v>
      </c>
      <c r="N11" s="889" t="s">
        <v>31</v>
      </c>
      <c r="O11" s="925" t="s">
        <v>175</v>
      </c>
      <c r="P11" s="1064"/>
      <c r="Q11" s="890" t="s">
        <v>383</v>
      </c>
      <c r="R11" s="893" t="s">
        <v>176</v>
      </c>
      <c r="S11" s="889" t="s">
        <v>741</v>
      </c>
      <c r="T11" s="997" t="s">
        <v>72</v>
      </c>
      <c r="U11" s="999">
        <v>44029</v>
      </c>
      <c r="V11" s="997" t="s">
        <v>374</v>
      </c>
      <c r="W11" s="997"/>
      <c r="X11" s="997"/>
      <c r="Y11" s="897" t="s">
        <v>177</v>
      </c>
      <c r="Z11" s="981">
        <f t="shared" si="0"/>
        <v>0</v>
      </c>
      <c r="AA11" s="982"/>
      <c r="AB11" s="982"/>
      <c r="AC11" s="982"/>
      <c r="AD11" s="982"/>
      <c r="AE11" s="980"/>
      <c r="AF11" s="980"/>
      <c r="AG11" s="980"/>
      <c r="AH11" s="980"/>
      <c r="AI11" s="980"/>
      <c r="AJ11" s="980"/>
    </row>
    <row r="12" spans="1:36" x14ac:dyDescent="0.3">
      <c r="A12" s="940" t="s">
        <v>63</v>
      </c>
      <c r="B12" s="933" t="s">
        <v>236</v>
      </c>
      <c r="C12" s="1003"/>
      <c r="D12" s="1003"/>
      <c r="E12" s="1003"/>
      <c r="F12" s="1002"/>
      <c r="G12" s="1002"/>
      <c r="H12" s="939" t="b">
        <f>IF(C12&lt;&gt;"",'CBL Score Standard'!$D68,IF(D12&lt;&gt;"",SUM('CBL Score Standard'!$D68:$E68),IF(E12&lt;&gt;"",SUM('CBL Score Standard'!$D68:$F68),IF(F12&lt;&gt;"",SUM('CBL Score Standard'!$D68:$G68),IF(G12&lt;&gt;"",SUM('CBL Score Standard'!$D68:$H68,0))))))</f>
        <v>0</v>
      </c>
      <c r="K12" s="1064"/>
      <c r="L12" s="1064"/>
      <c r="M12" s="934" t="s">
        <v>5</v>
      </c>
      <c r="N12" s="931" t="s">
        <v>31</v>
      </c>
      <c r="O12" s="896" t="s">
        <v>660</v>
      </c>
      <c r="P12" s="995">
        <v>43613</v>
      </c>
      <c r="Q12" s="892" t="s">
        <v>167</v>
      </c>
      <c r="R12" s="893" t="s">
        <v>168</v>
      </c>
      <c r="S12" s="889" t="s">
        <v>741</v>
      </c>
      <c r="T12" s="997" t="s">
        <v>72</v>
      </c>
      <c r="U12" s="997"/>
      <c r="V12" s="997" t="s">
        <v>374</v>
      </c>
      <c r="W12" s="997"/>
      <c r="X12" s="997"/>
      <c r="Y12" s="894"/>
      <c r="Z12" s="981">
        <f t="shared" si="0"/>
        <v>0</v>
      </c>
      <c r="AA12" s="982"/>
      <c r="AB12" s="982"/>
      <c r="AC12" s="982"/>
      <c r="AD12" s="982"/>
      <c r="AE12" s="980"/>
      <c r="AF12" s="980"/>
      <c r="AG12" s="980"/>
      <c r="AH12" s="980"/>
      <c r="AI12" s="980"/>
      <c r="AJ12" s="980"/>
    </row>
    <row r="13" spans="1:36" x14ac:dyDescent="0.3">
      <c r="A13" s="940" t="s">
        <v>63</v>
      </c>
      <c r="B13" s="933" t="s">
        <v>244</v>
      </c>
      <c r="C13" s="1003"/>
      <c r="D13" s="1003"/>
      <c r="E13" s="1003"/>
      <c r="F13" s="1003"/>
      <c r="G13" s="1002"/>
      <c r="H13" s="939" t="b">
        <f>IF(C13&lt;&gt;"",'CBL Score Standard'!$D69,IF(D13&lt;&gt;"",SUM('CBL Score Standard'!$D69:$E69),IF(E13&lt;&gt;"",SUM('CBL Score Standard'!$D69:$F69),IF(F13&lt;&gt;"",SUM('CBL Score Standard'!$D69:$G69),IF(G13&lt;&gt;"",SUM('CBL Score Standard'!$D69:$H69,0))))))</f>
        <v>0</v>
      </c>
      <c r="K13" s="1064"/>
      <c r="L13" s="1064"/>
      <c r="M13" s="934" t="s">
        <v>5</v>
      </c>
      <c r="N13" s="931" t="s">
        <v>54</v>
      </c>
      <c r="O13" s="896" t="s">
        <v>425</v>
      </c>
      <c r="P13" s="892" t="s">
        <v>230</v>
      </c>
      <c r="Q13" s="892" t="s">
        <v>217</v>
      </c>
      <c r="R13" s="892" t="s">
        <v>217</v>
      </c>
      <c r="S13" s="889" t="s">
        <v>741</v>
      </c>
      <c r="T13" s="997" t="s">
        <v>72</v>
      </c>
      <c r="U13" s="1000"/>
      <c r="V13" s="997" t="s">
        <v>374</v>
      </c>
      <c r="W13" s="997"/>
      <c r="X13" s="997"/>
      <c r="Y13" s="894" t="s">
        <v>169</v>
      </c>
      <c r="Z13" s="981">
        <f t="shared" si="0"/>
        <v>0</v>
      </c>
      <c r="AA13" s="982"/>
      <c r="AB13" s="982"/>
      <c r="AC13" s="982"/>
      <c r="AD13" s="982"/>
      <c r="AE13" s="980"/>
      <c r="AF13" s="980"/>
      <c r="AG13" s="980"/>
      <c r="AH13" s="980"/>
      <c r="AI13" s="980"/>
      <c r="AJ13" s="980"/>
    </row>
    <row r="14" spans="1:36" ht="27.6" x14ac:dyDescent="0.3">
      <c r="A14" s="940" t="s">
        <v>55</v>
      </c>
      <c r="B14" s="933" t="s">
        <v>694</v>
      </c>
      <c r="C14" s="1003"/>
      <c r="D14" s="1003" t="s">
        <v>77</v>
      </c>
      <c r="E14" s="1002"/>
      <c r="F14" s="1002"/>
      <c r="G14" s="1002"/>
      <c r="H14" s="939">
        <f>IF(C14&lt;&gt;"",'CBL Score Standard'!$D70,IF(D14&lt;&gt;"",SUM('CBL Score Standard'!$D70:$E70),IF(E14&lt;&gt;"",SUM('CBL Score Standard'!$D70:$F70),IF(F14&lt;&gt;"",SUM('CBL Score Standard'!$D70:$G70),IF(G14&lt;&gt;"",SUM('CBL Score Standard'!$D70:$H70,0))))))</f>
        <v>0</v>
      </c>
      <c r="K14" s="1065"/>
      <c r="L14" s="1065"/>
      <c r="M14" s="934" t="s">
        <v>5</v>
      </c>
      <c r="N14" s="889" t="s">
        <v>41</v>
      </c>
      <c r="O14" s="923" t="s">
        <v>450</v>
      </c>
      <c r="P14" s="995">
        <v>43627</v>
      </c>
      <c r="Q14" s="892" t="s">
        <v>381</v>
      </c>
      <c r="R14" s="893" t="s">
        <v>382</v>
      </c>
      <c r="S14" s="889" t="s">
        <v>741</v>
      </c>
      <c r="T14" s="997" t="s">
        <v>73</v>
      </c>
      <c r="U14" s="995"/>
      <c r="V14" s="997" t="s">
        <v>374</v>
      </c>
      <c r="W14" s="997"/>
      <c r="X14" s="997"/>
      <c r="Y14" s="894" t="s">
        <v>163</v>
      </c>
      <c r="Z14" s="981">
        <f t="shared" si="0"/>
        <v>0</v>
      </c>
      <c r="AA14" s="982"/>
      <c r="AB14" s="982"/>
      <c r="AC14" s="982"/>
      <c r="AD14" s="982"/>
      <c r="AE14" s="980"/>
      <c r="AF14" s="980"/>
      <c r="AG14" s="980"/>
      <c r="AH14" s="980"/>
      <c r="AI14" s="980"/>
      <c r="AJ14" s="980"/>
    </row>
    <row r="15" spans="1:36" x14ac:dyDescent="0.3">
      <c r="A15" s="940" t="s">
        <v>55</v>
      </c>
      <c r="B15" s="933" t="s">
        <v>185</v>
      </c>
      <c r="C15" s="1003"/>
      <c r="D15" s="1002" t="s">
        <v>77</v>
      </c>
      <c r="E15" s="1002"/>
      <c r="F15" s="1002"/>
      <c r="G15" s="1002"/>
      <c r="H15" s="939">
        <f>IF(C15&lt;&gt;"",'CBL Score Standard'!$D71,IF(D15&lt;&gt;"",SUM('CBL Score Standard'!$D71:$E71),IF(E15&lt;&gt;"",SUM('CBL Score Standard'!$D71:$F71),IF(F15&lt;&gt;"",SUM('CBL Score Standard'!$D71:$G71),IF(G15&lt;&gt;"",SUM('CBL Score Standard'!$D71:$H71,0))))))</f>
        <v>0</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D16" s="1003"/>
      <c r="E16" s="1006"/>
      <c r="F16" s="1003"/>
      <c r="G16" s="1003"/>
      <c r="H16" s="939" t="b">
        <f>IF(C16&lt;&gt;"",'CBL Score Standard'!$D72,IF(D16&lt;&gt;"",SUM('CBL Score Standard'!$D72:$E72),IF(E16&lt;&gt;"",SUM('CBL Score Standard'!$D72:$F72),IF(F16&lt;&gt;"",SUM('CBL Score Standard'!$D72:$G72),IF(G16&lt;&gt;"",SUM('CBL Score Standard'!$D72:$H72,0))))))</f>
        <v>0</v>
      </c>
      <c r="K16" s="1173" t="s">
        <v>170</v>
      </c>
      <c r="L16" s="1174"/>
      <c r="M16" s="1174"/>
      <c r="N16" s="1174"/>
      <c r="O16" s="1174"/>
      <c r="P16" s="1174"/>
      <c r="Q16" s="1174"/>
      <c r="R16" s="1174"/>
      <c r="S16" s="1174"/>
      <c r="T16" s="1174"/>
      <c r="U16" s="1174"/>
      <c r="V16" s="1174"/>
      <c r="W16" s="1174"/>
      <c r="X16" s="1174"/>
      <c r="Y16" s="1061"/>
      <c r="Z16" s="985"/>
      <c r="AA16" s="1061"/>
      <c r="AB16" s="1061"/>
      <c r="AC16" s="1061"/>
      <c r="AD16" s="1061"/>
      <c r="AE16" s="1061"/>
      <c r="AF16" s="1061"/>
      <c r="AG16" s="1061"/>
      <c r="AH16" s="1061"/>
      <c r="AI16" s="1061"/>
      <c r="AJ16" s="1061"/>
    </row>
    <row r="17" spans="1:36" ht="27.6" x14ac:dyDescent="0.3">
      <c r="A17" s="940" t="s">
        <v>55</v>
      </c>
      <c r="B17" s="933" t="s">
        <v>194</v>
      </c>
      <c r="C17" s="1003"/>
      <c r="D17" s="1003"/>
      <c r="E17" s="1003"/>
      <c r="F17" s="1003"/>
      <c r="G17" s="1003"/>
      <c r="H17" s="939" t="b">
        <f>IF(C17&lt;&gt;"",'CBL Score Standard'!$D73,IF(D17&lt;&gt;"",SUM('CBL Score Standard'!$D73:$E73),IF(E17&lt;&gt;"",SUM('CBL Score Standard'!$D73:$F73),IF(F17&lt;&gt;"",SUM('CBL Score Standard'!$D73:$G73),IF(G17&lt;&gt;"",SUM('CBL Score Standard'!$D73:$H73,0))))))</f>
        <v>0</v>
      </c>
      <c r="K17" s="1069" t="s">
        <v>133</v>
      </c>
      <c r="L17" s="1069" t="s">
        <v>91</v>
      </c>
      <c r="M17" s="1182" t="s">
        <v>75</v>
      </c>
      <c r="N17" s="1184" t="s">
        <v>134</v>
      </c>
      <c r="O17" s="1069" t="s">
        <v>135</v>
      </c>
      <c r="P17" s="1069" t="s">
        <v>136</v>
      </c>
      <c r="Q17" s="1069" t="s">
        <v>137</v>
      </c>
      <c r="R17" s="1069" t="s">
        <v>138</v>
      </c>
      <c r="S17" s="1067" t="s">
        <v>139</v>
      </c>
      <c r="T17" s="1062" t="s">
        <v>344</v>
      </c>
      <c r="U17" s="1062" t="s">
        <v>342</v>
      </c>
      <c r="V17" s="1062" t="s">
        <v>343</v>
      </c>
      <c r="W17" s="1062" t="s">
        <v>375</v>
      </c>
      <c r="X17" s="1062" t="s">
        <v>376</v>
      </c>
      <c r="Y17" s="1069" t="s">
        <v>140</v>
      </c>
      <c r="Z17" s="1186" t="s">
        <v>667</v>
      </c>
      <c r="AA17" s="1172" t="s">
        <v>666</v>
      </c>
      <c r="AB17" s="1172"/>
      <c r="AC17" s="1172" t="s">
        <v>668</v>
      </c>
      <c r="AD17" s="1172"/>
      <c r="AE17" s="1172" t="s">
        <v>669</v>
      </c>
      <c r="AF17" s="1172"/>
      <c r="AG17" s="1172" t="s">
        <v>670</v>
      </c>
      <c r="AH17" s="1172"/>
      <c r="AI17" s="1172" t="s">
        <v>671</v>
      </c>
      <c r="AJ17" s="1172"/>
    </row>
    <row r="18" spans="1:36" ht="27.6" x14ac:dyDescent="0.3">
      <c r="A18" s="940" t="s">
        <v>55</v>
      </c>
      <c r="B18" s="933" t="s">
        <v>196</v>
      </c>
      <c r="C18" s="1003"/>
      <c r="D18" s="1003"/>
      <c r="E18" s="1003"/>
      <c r="F18" s="1003"/>
      <c r="G18" s="1003"/>
      <c r="H18" s="939" t="b">
        <f>IF(C18&lt;&gt;"",'CBL Score Standard'!$D74,IF(D18&lt;&gt;"",SUM('CBL Score Standard'!$D74:$E74),IF(E18&lt;&gt;"",SUM('CBL Score Standard'!$D74:$F74),IF(F18&lt;&gt;"",SUM('CBL Score Standard'!$D74:$G74),IF(G18&lt;&gt;"",SUM('CBL Score Standard'!$D74:$H74,0))))))</f>
        <v>0</v>
      </c>
      <c r="K18" s="1066"/>
      <c r="L18" s="1066"/>
      <c r="M18" s="1183"/>
      <c r="N18" s="1190"/>
      <c r="O18" s="1066"/>
      <c r="P18" s="888" t="s">
        <v>141</v>
      </c>
      <c r="Q18" s="1066"/>
      <c r="R18" s="1066"/>
      <c r="S18" s="1068"/>
      <c r="T18" s="1062"/>
      <c r="U18" s="1062"/>
      <c r="V18" s="1062"/>
      <c r="W18" s="1062"/>
      <c r="X18" s="1062"/>
      <c r="Y18" s="1066"/>
      <c r="Z18" s="1187"/>
      <c r="AA18" s="1058" t="s">
        <v>672</v>
      </c>
      <c r="AB18" s="1058" t="s">
        <v>673</v>
      </c>
      <c r="AC18" s="1058" t="s">
        <v>672</v>
      </c>
      <c r="AD18" s="1058" t="s">
        <v>673</v>
      </c>
      <c r="AE18" s="1058" t="s">
        <v>672</v>
      </c>
      <c r="AF18" s="1058" t="s">
        <v>673</v>
      </c>
      <c r="AG18" s="1058" t="s">
        <v>672</v>
      </c>
      <c r="AH18" s="1058" t="s">
        <v>673</v>
      </c>
      <c r="AI18" s="1058" t="s">
        <v>672</v>
      </c>
      <c r="AJ18" s="1058" t="s">
        <v>673</v>
      </c>
    </row>
    <row r="19" spans="1:36" x14ac:dyDescent="0.3">
      <c r="A19" s="940" t="s">
        <v>55</v>
      </c>
      <c r="B19" s="933" t="s">
        <v>198</v>
      </c>
      <c r="C19" s="1003"/>
      <c r="D19" s="1003"/>
      <c r="E19" s="1003"/>
      <c r="F19" s="1003"/>
      <c r="G19" s="1003"/>
      <c r="H19" s="939" t="b">
        <f>IF(C19&lt;&gt;"",'CBL Score Standard'!$D75,IF(D19&lt;&gt;"",SUM('CBL Score Standard'!$D75:$E75),IF(E19&lt;&gt;"",SUM('CBL Score Standard'!$D75:$F75),IF(F19&lt;&gt;"",SUM('CBL Score Standard'!$D75:$G75),IF(G19&lt;&gt;"",SUM('CBL Score Standard'!$D75:$H75,0))))))</f>
        <v>0</v>
      </c>
      <c r="K19" s="1063" t="s">
        <v>142</v>
      </c>
      <c r="L19" s="1063" t="s">
        <v>143</v>
      </c>
      <c r="M19" s="934" t="s">
        <v>6</v>
      </c>
      <c r="N19" s="889" t="s">
        <v>46</v>
      </c>
      <c r="O19" s="925" t="s">
        <v>171</v>
      </c>
      <c r="P19" s="1063" t="s">
        <v>145</v>
      </c>
      <c r="Q19" s="890" t="s">
        <v>172</v>
      </c>
      <c r="R19" s="893" t="s">
        <v>173</v>
      </c>
      <c r="S19" s="889" t="s">
        <v>741</v>
      </c>
      <c r="T19" s="997"/>
      <c r="U19" s="997"/>
      <c r="V19" s="997"/>
      <c r="W19" s="997"/>
      <c r="X19" s="997"/>
      <c r="Y19" s="897" t="s">
        <v>174</v>
      </c>
      <c r="Z19" s="981">
        <f t="shared" ref="Z19:Z35" si="1">DATEDIF(AA19,AB19,"m")/12+DATEDIF(AC19,AD19,"m")/12+DATEDIF(AE19,AF19,"m")/12+DATEDIF(AG19,AH19,"m")/12+DATEDIF(AI19,AJ19,"m")/12</f>
        <v>0</v>
      </c>
      <c r="AA19" s="982"/>
      <c r="AB19" s="982"/>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IF(C20&lt;&gt;"",'CBL Score Standard'!$D76,IF(D20&lt;&gt;"",SUM('CBL Score Standard'!$D76:$E76),IF(E20&lt;&gt;"",SUM('CBL Score Standard'!$D76:$F76),IF(F20&lt;&gt;"",SUM('CBL Score Standard'!$D76:$G76),IF(G20&lt;&gt;"",SUM('CBL Score Standard'!$D76:$H76,0))))))</f>
        <v>0</v>
      </c>
      <c r="K20" s="1064"/>
      <c r="L20" s="1064"/>
      <c r="M20" s="934" t="s">
        <v>6</v>
      </c>
      <c r="N20" s="889" t="s">
        <v>41</v>
      </c>
      <c r="O20" s="925" t="s">
        <v>178</v>
      </c>
      <c r="P20" s="1065"/>
      <c r="Q20" s="890" t="s">
        <v>179</v>
      </c>
      <c r="R20" s="893" t="s">
        <v>180</v>
      </c>
      <c r="S20" s="889" t="s">
        <v>741</v>
      </c>
      <c r="T20" s="997"/>
      <c r="U20" s="997"/>
      <c r="V20" s="997"/>
      <c r="W20" s="997"/>
      <c r="X20" s="997"/>
      <c r="Y20" s="897" t="s">
        <v>181</v>
      </c>
      <c r="Z20" s="981">
        <f t="shared" si="1"/>
        <v>0</v>
      </c>
      <c r="AA20" s="982"/>
      <c r="AB20" s="982"/>
      <c r="AC20" s="982"/>
      <c r="AD20" s="982"/>
      <c r="AE20" s="980"/>
      <c r="AF20" s="980"/>
      <c r="AG20" s="980"/>
      <c r="AH20" s="980"/>
      <c r="AI20" s="980"/>
      <c r="AJ20" s="980"/>
    </row>
    <row r="21" spans="1:36" x14ac:dyDescent="0.3">
      <c r="A21" s="940" t="s">
        <v>55</v>
      </c>
      <c r="B21" s="933" t="s">
        <v>664</v>
      </c>
      <c r="C21" s="1003"/>
      <c r="D21" s="1003" t="s">
        <v>77</v>
      </c>
      <c r="E21" s="1005"/>
      <c r="F21" s="1002"/>
      <c r="G21" s="1002"/>
      <c r="H21" s="939">
        <f>IF(C21&lt;&gt;"",'CBL Score Standard'!$D77,IF(D21&lt;&gt;"",SUM('CBL Score Standard'!$D77:$E77),IF(E21&lt;&gt;"",SUM('CBL Score Standard'!$D77:$F77),IF(F21&lt;&gt;"",SUM('CBL Score Standard'!$D77:$G77),IF(G21&lt;&gt;"",SUM('CBL Score Standard'!$D77:$H77,0))))))</f>
        <v>0</v>
      </c>
      <c r="K21" s="1064"/>
      <c r="L21" s="1064"/>
      <c r="M21" s="934" t="s">
        <v>6</v>
      </c>
      <c r="N21" s="889" t="s">
        <v>56</v>
      </c>
      <c r="O21" s="923" t="s">
        <v>182</v>
      </c>
      <c r="P21" s="995">
        <v>43609</v>
      </c>
      <c r="Q21" s="892" t="s">
        <v>172</v>
      </c>
      <c r="R21" s="898" t="s">
        <v>183</v>
      </c>
      <c r="S21" s="889" t="s">
        <v>741</v>
      </c>
      <c r="T21" s="997"/>
      <c r="U21" s="1000"/>
      <c r="V21" s="997"/>
      <c r="W21" s="997"/>
      <c r="X21" s="997"/>
      <c r="Y21" s="899" t="s">
        <v>184</v>
      </c>
      <c r="Z21" s="981">
        <f t="shared" si="1"/>
        <v>0</v>
      </c>
      <c r="AA21" s="982"/>
      <c r="AB21" s="982"/>
      <c r="AC21" s="982"/>
      <c r="AD21" s="982"/>
      <c r="AE21" s="980"/>
      <c r="AF21" s="980"/>
      <c r="AG21" s="980"/>
      <c r="AH21" s="980"/>
      <c r="AI21" s="980"/>
      <c r="AJ21" s="980"/>
    </row>
    <row r="22" spans="1:36" x14ac:dyDescent="0.3">
      <c r="A22" s="940" t="s">
        <v>55</v>
      </c>
      <c r="B22" s="933" t="s">
        <v>448</v>
      </c>
      <c r="C22" s="1003"/>
      <c r="D22" s="1003" t="s">
        <v>77</v>
      </c>
      <c r="E22" s="1005"/>
      <c r="F22" s="1002"/>
      <c r="G22" s="1002"/>
      <c r="H22" s="939">
        <f>IF(C22&lt;&gt;"",'CBL Score Standard'!$D78,IF(D22&lt;&gt;"",SUM('CBL Score Standard'!$D78:$E78),IF(E22&lt;&gt;"",SUM('CBL Score Standard'!$D78:$F78),IF(F22&lt;&gt;"",SUM('CBL Score Standard'!$D78:$G78),IF(G22&lt;&gt;"",SUM('CBL Score Standard'!$D78:$H78,0))))))</f>
        <v>0</v>
      </c>
      <c r="K22" s="1064"/>
      <c r="L22" s="1064"/>
      <c r="M22" s="934" t="s">
        <v>6</v>
      </c>
      <c r="N22" s="889" t="s">
        <v>144</v>
      </c>
      <c r="O22" s="923" t="s">
        <v>187</v>
      </c>
      <c r="P22" s="1064"/>
      <c r="Q22" s="890" t="s">
        <v>153</v>
      </c>
      <c r="R22" s="893" t="s">
        <v>156</v>
      </c>
      <c r="S22" s="889" t="s">
        <v>741</v>
      </c>
      <c r="T22" s="285" t="s">
        <v>72</v>
      </c>
      <c r="U22" s="997"/>
      <c r="V22" s="997"/>
      <c r="W22" s="997"/>
      <c r="X22" s="997"/>
      <c r="Y22" s="897" t="s">
        <v>157</v>
      </c>
      <c r="Z22" s="981">
        <f t="shared" si="1"/>
        <v>0</v>
      </c>
      <c r="AA22" s="982"/>
      <c r="AB22" s="982"/>
      <c r="AC22" s="982"/>
      <c r="AD22" s="982"/>
      <c r="AE22" s="980"/>
      <c r="AF22" s="980"/>
      <c r="AG22" s="980"/>
      <c r="AH22" s="980"/>
      <c r="AI22" s="980"/>
      <c r="AJ22" s="980"/>
    </row>
    <row r="23" spans="1:36" ht="12.75" customHeight="1" x14ac:dyDescent="0.3">
      <c r="A23" s="940" t="s">
        <v>55</v>
      </c>
      <c r="B23" s="933" t="s">
        <v>665</v>
      </c>
      <c r="C23" s="1003"/>
      <c r="D23" s="1003" t="s">
        <v>77</v>
      </c>
      <c r="E23" s="1005"/>
      <c r="F23" s="1002"/>
      <c r="G23" s="1002"/>
      <c r="H23" s="939">
        <f>IF(C23&lt;&gt;"",'CBL Score Standard'!$D79,IF(D23&lt;&gt;"",SUM('CBL Score Standard'!$D79:$E79),IF(E23&lt;&gt;"",SUM('CBL Score Standard'!$D79:$F79),IF(F23&lt;&gt;"",SUM('CBL Score Standard'!$D79:$G79),IF(G23&lt;&gt;"",SUM('CBL Score Standard'!$D79:$H79,0))))))</f>
        <v>0</v>
      </c>
      <c r="K23" s="1064"/>
      <c r="L23" s="1064"/>
      <c r="M23" s="934" t="s">
        <v>6</v>
      </c>
      <c r="N23" s="889" t="s">
        <v>144</v>
      </c>
      <c r="O23" s="923" t="s">
        <v>188</v>
      </c>
      <c r="P23" s="1064"/>
      <c r="Q23" s="892" t="s">
        <v>155</v>
      </c>
      <c r="R23" s="893" t="s">
        <v>158</v>
      </c>
      <c r="S23" s="889" t="s">
        <v>741</v>
      </c>
      <c r="T23" s="285" t="s">
        <v>72</v>
      </c>
      <c r="U23" s="999">
        <v>44097</v>
      </c>
      <c r="V23" s="997" t="s">
        <v>374</v>
      </c>
      <c r="W23" s="997"/>
      <c r="X23" s="997"/>
      <c r="Y23" s="894" t="s">
        <v>159</v>
      </c>
      <c r="Z23" s="981">
        <f t="shared" si="1"/>
        <v>0</v>
      </c>
      <c r="AA23" s="982"/>
      <c r="AB23" s="982"/>
      <c r="AC23" s="982"/>
      <c r="AD23" s="982"/>
      <c r="AE23" s="980"/>
      <c r="AF23" s="980"/>
      <c r="AG23" s="980"/>
      <c r="AH23" s="980"/>
      <c r="AI23" s="980"/>
      <c r="AJ23" s="980"/>
    </row>
    <row r="24" spans="1:36" ht="12.75" customHeight="1" x14ac:dyDescent="0.3">
      <c r="A24" s="940" t="s">
        <v>55</v>
      </c>
      <c r="B24" s="933" t="s">
        <v>238</v>
      </c>
      <c r="C24" s="1003"/>
      <c r="D24" s="1003"/>
      <c r="E24" s="1003"/>
      <c r="F24" s="1002"/>
      <c r="G24" s="1002"/>
      <c r="H24" s="939" t="b">
        <f>IF(C24&lt;&gt;"",'CBL Score Standard'!$D80,IF(D24&lt;&gt;"",SUM('CBL Score Standard'!$D80:$E80),IF(E24&lt;&gt;"",SUM('CBL Score Standard'!$D80:$F80),IF(F24&lt;&gt;"",SUM('CBL Score Standard'!$D80:$G80),IF(G24&lt;&gt;"",SUM('CBL Score Standard'!$D80:$H80,0))))))</f>
        <v>0</v>
      </c>
      <c r="K24" s="1064"/>
      <c r="L24" s="1064"/>
      <c r="M24" s="934" t="s">
        <v>6</v>
      </c>
      <c r="N24" s="889" t="s">
        <v>144</v>
      </c>
      <c r="O24" s="923" t="s">
        <v>189</v>
      </c>
      <c r="P24" s="1064"/>
      <c r="Q24" s="976" t="s">
        <v>659</v>
      </c>
      <c r="R24" s="976" t="s">
        <v>278</v>
      </c>
      <c r="S24" s="889" t="s">
        <v>741</v>
      </c>
      <c r="T24" s="997" t="s">
        <v>73</v>
      </c>
      <c r="U24" s="999">
        <v>44092</v>
      </c>
      <c r="V24" s="997" t="s">
        <v>374</v>
      </c>
      <c r="W24" s="997"/>
      <c r="X24" s="997"/>
      <c r="Y24" s="899" t="s">
        <v>160</v>
      </c>
      <c r="Z24" s="981">
        <f t="shared" si="1"/>
        <v>0</v>
      </c>
      <c r="AA24" s="982"/>
      <c r="AB24" s="982"/>
      <c r="AC24" s="982"/>
      <c r="AD24" s="982"/>
      <c r="AE24" s="980"/>
      <c r="AF24" s="980"/>
      <c r="AG24" s="980"/>
      <c r="AH24" s="980"/>
      <c r="AI24" s="980"/>
      <c r="AJ24" s="980"/>
    </row>
    <row r="25" spans="1:36" x14ac:dyDescent="0.3">
      <c r="A25" s="940" t="s">
        <v>55</v>
      </c>
      <c r="B25" s="933" t="s">
        <v>515</v>
      </c>
      <c r="C25" s="1003"/>
      <c r="D25" s="1003" t="s">
        <v>77</v>
      </c>
      <c r="E25" s="1003"/>
      <c r="F25" s="1002"/>
      <c r="G25" s="1002"/>
      <c r="H25" s="939">
        <f>IF(C25&lt;&gt;"",'CBL Score Standard'!$D81,IF(D25&lt;&gt;"",SUM('CBL Score Standard'!$D81:$E81),IF(E25&lt;&gt;"",SUM('CBL Score Standard'!$D81:$F81),IF(F25&lt;&gt;"",SUM('CBL Score Standard'!$D81:$G81),IF(G25&lt;&gt;"",SUM('CBL Score Standard'!$D81:$H81,0))))))</f>
        <v>0</v>
      </c>
      <c r="K25" s="1064"/>
      <c r="L25" s="1064"/>
      <c r="M25" s="934" t="s">
        <v>6</v>
      </c>
      <c r="N25" s="889" t="s">
        <v>144</v>
      </c>
      <c r="O25" s="923" t="s">
        <v>190</v>
      </c>
      <c r="P25" s="1064"/>
      <c r="Q25" s="890" t="s">
        <v>161</v>
      </c>
      <c r="R25" s="893" t="s">
        <v>162</v>
      </c>
      <c r="S25" s="889" t="s">
        <v>741</v>
      </c>
      <c r="T25" s="285" t="s">
        <v>72</v>
      </c>
      <c r="U25" s="999">
        <v>44085</v>
      </c>
      <c r="V25" s="997" t="s">
        <v>374</v>
      </c>
      <c r="W25" s="997"/>
      <c r="X25" s="997"/>
      <c r="Y25" s="899" t="s">
        <v>163</v>
      </c>
      <c r="Z25" s="981">
        <f t="shared" si="1"/>
        <v>0</v>
      </c>
      <c r="AA25" s="982"/>
      <c r="AB25" s="982"/>
      <c r="AC25" s="982"/>
      <c r="AD25" s="982"/>
      <c r="AE25" s="980"/>
      <c r="AF25" s="980"/>
      <c r="AG25" s="980"/>
      <c r="AH25" s="980"/>
      <c r="AI25" s="980"/>
      <c r="AJ25" s="980"/>
    </row>
    <row r="26" spans="1:36" ht="26.4" x14ac:dyDescent="0.3">
      <c r="A26" s="940" t="s">
        <v>3</v>
      </c>
      <c r="B26" s="933" t="s">
        <v>516</v>
      </c>
      <c r="C26" s="1003"/>
      <c r="D26" s="1003"/>
      <c r="E26" s="1003"/>
      <c r="F26" s="1003"/>
      <c r="G26" s="1002"/>
      <c r="H26" s="939" t="b">
        <f>IF(C26&lt;&gt;"",'CBL Score Standard'!$D82,IF(D26&lt;&gt;"",SUM('CBL Score Standard'!$D82:$E82),IF(E26&lt;&gt;"",SUM('CBL Score Standard'!$D82:$F82),IF(F26&lt;&gt;"",SUM('CBL Score Standard'!$D82:$G82),IF(G26&lt;&gt;"",SUM('CBL Score Standard'!$D82:$H82,0))))))</f>
        <v>0</v>
      </c>
      <c r="K26" s="1064"/>
      <c r="L26" s="1064"/>
      <c r="M26" s="934" t="s">
        <v>6</v>
      </c>
      <c r="N26" s="889" t="s">
        <v>144</v>
      </c>
      <c r="O26" s="923" t="s">
        <v>191</v>
      </c>
      <c r="P26" s="1065"/>
      <c r="Q26" s="890" t="s">
        <v>164</v>
      </c>
      <c r="R26" s="893" t="s">
        <v>165</v>
      </c>
      <c r="S26" s="889" t="s">
        <v>741</v>
      </c>
      <c r="T26" s="285" t="s">
        <v>72</v>
      </c>
      <c r="U26" s="999">
        <v>44088</v>
      </c>
      <c r="V26" s="997" t="s">
        <v>374</v>
      </c>
      <c r="W26" s="997"/>
      <c r="X26" s="997"/>
      <c r="Y26" s="899" t="s">
        <v>166</v>
      </c>
      <c r="Z26" s="981">
        <f t="shared" si="1"/>
        <v>0</v>
      </c>
      <c r="AA26" s="982"/>
      <c r="AB26" s="982"/>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IF(C27&lt;&gt;"",'CBL Score Standard'!$D83,IF(D27&lt;&gt;"",SUM('CBL Score Standard'!$D83:$E83),IF(E27&lt;&gt;"",SUM('CBL Score Standard'!$D83:$F83),IF(F27&lt;&gt;"",SUM('CBL Score Standard'!$D83:$G83),IF(G27&lt;&gt;"",SUM('CBL Score Standard'!$D83:$H83,0))))))</f>
        <v>0</v>
      </c>
      <c r="K27" s="1064"/>
      <c r="L27" s="1064"/>
      <c r="M27" s="934" t="s">
        <v>6</v>
      </c>
      <c r="N27" s="889" t="s">
        <v>55</v>
      </c>
      <c r="O27" s="923" t="s">
        <v>192</v>
      </c>
      <c r="P27" s="995">
        <v>43608</v>
      </c>
      <c r="Q27" s="892" t="s">
        <v>383</v>
      </c>
      <c r="R27" s="898" t="s">
        <v>341</v>
      </c>
      <c r="S27" s="889" t="s">
        <v>741</v>
      </c>
      <c r="T27" s="997"/>
      <c r="U27" s="1000"/>
      <c r="V27" s="997"/>
      <c r="W27" s="997"/>
      <c r="X27" s="997"/>
      <c r="Y27" s="899" t="s">
        <v>193</v>
      </c>
      <c r="Z27" s="981">
        <f t="shared" si="1"/>
        <v>0</v>
      </c>
      <c r="AA27" s="982"/>
      <c r="AB27" s="982"/>
      <c r="AC27" s="982"/>
      <c r="AD27" s="982"/>
      <c r="AE27" s="980"/>
      <c r="AF27" s="980"/>
      <c r="AG27" s="980"/>
      <c r="AH27" s="980"/>
      <c r="AI27" s="980"/>
      <c r="AJ27" s="980"/>
    </row>
    <row r="28" spans="1:36" ht="27.6" x14ac:dyDescent="0.3">
      <c r="A28" s="940" t="s">
        <v>59</v>
      </c>
      <c r="B28" s="933" t="s">
        <v>684</v>
      </c>
      <c r="C28" s="1003"/>
      <c r="D28" s="1003"/>
      <c r="E28" s="1002" t="s">
        <v>77</v>
      </c>
      <c r="F28" s="1002"/>
      <c r="G28" s="1002"/>
      <c r="H28" s="939">
        <f>IF(C28&lt;&gt;"",'CBL Score Standard'!$D84,IF(D28&lt;&gt;"",SUM('CBL Score Standard'!$D84:$E84),IF(E28&lt;&gt;"",SUM('CBL Score Standard'!$D84:$F84),IF(F28&lt;&gt;"",SUM('CBL Score Standard'!$D84:$G84),IF(G28&lt;&gt;"",SUM('CBL Score Standard'!$D84:$H84,0))))))</f>
        <v>2.8571428571428571E-2</v>
      </c>
      <c r="K28" s="1064"/>
      <c r="L28" s="1064"/>
      <c r="M28" s="934" t="s">
        <v>6</v>
      </c>
      <c r="N28" s="889" t="s">
        <v>55</v>
      </c>
      <c r="O28" s="923" t="s">
        <v>194</v>
      </c>
      <c r="P28" s="995">
        <v>43544</v>
      </c>
      <c r="Q28" s="976" t="s">
        <v>649</v>
      </c>
      <c r="R28" s="976" t="s">
        <v>650</v>
      </c>
      <c r="S28" s="903"/>
      <c r="T28" s="997"/>
      <c r="U28" s="997"/>
      <c r="V28" s="997"/>
      <c r="W28" s="997"/>
      <c r="X28" s="997"/>
      <c r="Y28" s="899" t="s">
        <v>195</v>
      </c>
      <c r="Z28" s="981">
        <f t="shared" si="1"/>
        <v>0</v>
      </c>
      <c r="AA28" s="982"/>
      <c r="AB28" s="982"/>
      <c r="AC28" s="982"/>
      <c r="AD28" s="982"/>
      <c r="AE28" s="980"/>
      <c r="AF28" s="980"/>
      <c r="AG28" s="980"/>
      <c r="AH28" s="980"/>
      <c r="AI28" s="980"/>
      <c r="AJ28" s="980"/>
    </row>
    <row r="29" spans="1:36" ht="27.6" x14ac:dyDescent="0.3">
      <c r="A29" s="940" t="s">
        <v>59</v>
      </c>
      <c r="B29" s="933" t="s">
        <v>683</v>
      </c>
      <c r="C29" s="1003"/>
      <c r="D29" s="1003" t="s">
        <v>77</v>
      </c>
      <c r="E29" s="1002"/>
      <c r="F29" s="1002"/>
      <c r="G29" s="1002"/>
      <c r="H29" s="939">
        <f>IF(C29&lt;&gt;"",'CBL Score Standard'!$D85,IF(D29&lt;&gt;"",SUM('CBL Score Standard'!$D85:$E85),IF(E29&lt;&gt;"",SUM('CBL Score Standard'!$D85:$F85),IF(F29&lt;&gt;"",SUM('CBL Score Standard'!$D85:$G85),IF(G29&lt;&gt;"",SUM('CBL Score Standard'!$D85:$H85,0))))))</f>
        <v>0</v>
      </c>
      <c r="K29" s="1064"/>
      <c r="L29" s="1064"/>
      <c r="M29" s="934" t="s">
        <v>6</v>
      </c>
      <c r="N29" s="889" t="s">
        <v>55</v>
      </c>
      <c r="O29" s="923" t="s">
        <v>196</v>
      </c>
      <c r="P29" s="964" t="s">
        <v>145</v>
      </c>
      <c r="Q29" s="976" t="s">
        <v>651</v>
      </c>
      <c r="R29" s="976" t="s">
        <v>652</v>
      </c>
      <c r="S29" s="889" t="s">
        <v>741</v>
      </c>
      <c r="T29" s="997"/>
      <c r="U29" s="997"/>
      <c r="V29" s="997"/>
      <c r="W29" s="997"/>
      <c r="X29" s="997"/>
      <c r="Y29" s="899" t="s">
        <v>197</v>
      </c>
      <c r="Z29" s="981">
        <f t="shared" si="1"/>
        <v>0</v>
      </c>
      <c r="AA29" s="982"/>
      <c r="AB29" s="982"/>
      <c r="AC29" s="982"/>
      <c r="AD29" s="982"/>
      <c r="AE29" s="980"/>
      <c r="AF29" s="980"/>
      <c r="AG29" s="980"/>
      <c r="AH29" s="980"/>
      <c r="AI29" s="980"/>
      <c r="AJ29" s="980"/>
    </row>
    <row r="30" spans="1:36" x14ac:dyDescent="0.3">
      <c r="A30" s="940" t="s">
        <v>149</v>
      </c>
      <c r="B30" s="933" t="s">
        <v>149</v>
      </c>
      <c r="C30" s="1002"/>
      <c r="D30" s="1002" t="s">
        <v>77</v>
      </c>
      <c r="E30" s="1002"/>
      <c r="F30" s="1002"/>
      <c r="G30" s="1002"/>
      <c r="H30" s="939">
        <f>IF(C30&lt;&gt;"",'CBL Score Standard'!$D86,IF(D30&lt;&gt;"",SUM('CBL Score Standard'!$D86:$E86),IF(E30&lt;&gt;"",SUM('CBL Score Standard'!$D86:$F86),IF(F30&lt;&gt;"",SUM('CBL Score Standard'!$D86:$G86),IF(G30&lt;&gt;"",SUM('CBL Score Standard'!$D86:$H86,0))))))</f>
        <v>0.13852813852813853</v>
      </c>
      <c r="K30" s="1064"/>
      <c r="L30" s="1064"/>
      <c r="M30" s="934" t="s">
        <v>6</v>
      </c>
      <c r="N30" s="889" t="s">
        <v>55</v>
      </c>
      <c r="O30" s="923" t="s">
        <v>198</v>
      </c>
      <c r="P30" s="965"/>
      <c r="Q30" s="892" t="s">
        <v>199</v>
      </c>
      <c r="R30" s="898" t="s">
        <v>200</v>
      </c>
      <c r="S30" s="889" t="s">
        <v>741</v>
      </c>
      <c r="T30" s="997"/>
      <c r="U30" s="997"/>
      <c r="V30" s="997"/>
      <c r="W30" s="997"/>
      <c r="X30" s="997"/>
      <c r="Y30" s="902" t="s">
        <v>201</v>
      </c>
      <c r="Z30" s="981">
        <f t="shared" si="1"/>
        <v>0</v>
      </c>
      <c r="AA30" s="982"/>
      <c r="AB30" s="982"/>
      <c r="AC30" s="982"/>
      <c r="AD30" s="982"/>
      <c r="AE30" s="980"/>
      <c r="AF30" s="980"/>
      <c r="AG30" s="980"/>
      <c r="AH30" s="980"/>
      <c r="AI30" s="980"/>
      <c r="AJ30" s="980"/>
    </row>
    <row r="31" spans="1:36" x14ac:dyDescent="0.3">
      <c r="A31" s="940" t="s">
        <v>149</v>
      </c>
      <c r="B31" s="933" t="s">
        <v>370</v>
      </c>
      <c r="C31" s="1003"/>
      <c r="D31" s="1003"/>
      <c r="E31" s="1004"/>
      <c r="F31" s="1002"/>
      <c r="G31" s="1002"/>
      <c r="H31" s="939" t="b">
        <f>IF(C31&lt;&gt;"",'CBL Score Standard'!$D87,IF(D31&lt;&gt;"",SUM('CBL Score Standard'!$D87:$E87),IF(E31&lt;&gt;"",SUM('CBL Score Standard'!$D87:$F87),IF(F31&lt;&gt;"",SUM('CBL Score Standard'!$D87:$G87),IF(G31&lt;&gt;"",SUM('CBL Score Standard'!$D87:$H87,0))))))</f>
        <v>0</v>
      </c>
      <c r="K31" s="1064"/>
      <c r="L31" s="1064"/>
      <c r="M31" s="934" t="s">
        <v>6</v>
      </c>
      <c r="N31" s="889" t="s">
        <v>55</v>
      </c>
      <c r="O31" s="923" t="s">
        <v>202</v>
      </c>
      <c r="P31" s="995">
        <v>43629</v>
      </c>
      <c r="Q31" s="892" t="s">
        <v>384</v>
      </c>
      <c r="R31" s="898" t="s">
        <v>385</v>
      </c>
      <c r="S31" s="903"/>
      <c r="T31" s="997"/>
      <c r="U31" s="997"/>
      <c r="V31" s="997"/>
      <c r="W31" s="997"/>
      <c r="X31" s="997"/>
      <c r="Y31" s="902" t="s">
        <v>203</v>
      </c>
      <c r="Z31" s="981">
        <f t="shared" si="1"/>
        <v>0</v>
      </c>
      <c r="AA31" s="982"/>
      <c r="AB31" s="982"/>
      <c r="AC31" s="982"/>
      <c r="AD31" s="982"/>
      <c r="AE31" s="980"/>
      <c r="AF31" s="980"/>
      <c r="AG31" s="980"/>
      <c r="AH31" s="980"/>
      <c r="AI31" s="980"/>
      <c r="AJ31" s="980"/>
    </row>
    <row r="32" spans="1:36" ht="26.4" x14ac:dyDescent="0.3">
      <c r="A32" s="940" t="s">
        <v>31</v>
      </c>
      <c r="B32" s="933" t="s">
        <v>660</v>
      </c>
      <c r="C32" s="1002"/>
      <c r="D32" s="1002" t="s">
        <v>77</v>
      </c>
      <c r="E32" s="1002"/>
      <c r="F32" s="1002"/>
      <c r="G32" s="1002"/>
      <c r="H32" s="939">
        <f>IF(C32&lt;&gt;"",'CBL Score Standard'!$D88,IF(D32&lt;&gt;"",SUM('CBL Score Standard'!$D88:$E88),IF(E32&lt;&gt;"",SUM('CBL Score Standard'!$D88:$F88),IF(F32&lt;&gt;"",SUM('CBL Score Standard'!$D88:$G88),IF(G32&lt;&gt;"",SUM('CBL Score Standard'!$D88:$H88,0))))))</f>
        <v>0.13852813852813853</v>
      </c>
      <c r="K32" s="1064"/>
      <c r="L32" s="1064"/>
      <c r="M32" s="934" t="s">
        <v>6</v>
      </c>
      <c r="N32" s="889" t="s">
        <v>56</v>
      </c>
      <c r="O32" s="923" t="s">
        <v>427</v>
      </c>
      <c r="P32" s="995">
        <v>43613</v>
      </c>
      <c r="Q32" s="892" t="s">
        <v>167</v>
      </c>
      <c r="R32" s="898" t="s">
        <v>204</v>
      </c>
      <c r="S32" s="889" t="s">
        <v>741</v>
      </c>
      <c r="T32" s="997"/>
      <c r="U32" s="993"/>
      <c r="V32" s="1001"/>
      <c r="W32" s="997"/>
      <c r="X32" s="997"/>
      <c r="Y32" s="899" t="s">
        <v>205</v>
      </c>
      <c r="Z32" s="981">
        <f t="shared" si="1"/>
        <v>0</v>
      </c>
      <c r="AA32" s="982"/>
      <c r="AB32" s="982"/>
      <c r="AC32" s="982"/>
      <c r="AD32" s="982"/>
      <c r="AE32" s="980"/>
      <c r="AF32" s="980"/>
      <c r="AG32" s="980"/>
      <c r="AH32" s="980"/>
      <c r="AI32" s="980"/>
      <c r="AJ32" s="980"/>
    </row>
    <row r="33" spans="1:36" x14ac:dyDescent="0.3">
      <c r="A33" s="940" t="s">
        <v>31</v>
      </c>
      <c r="B33" s="933" t="s">
        <v>175</v>
      </c>
      <c r="C33" s="1003"/>
      <c r="D33" s="1002" t="s">
        <v>77</v>
      </c>
      <c r="E33" s="1005"/>
      <c r="F33" s="1002"/>
      <c r="G33" s="1002"/>
      <c r="H33" s="939">
        <f>IF(C33&lt;&gt;"",'CBL Score Standard'!$D89,IF(D33&lt;&gt;"",SUM('CBL Score Standard'!$D89:$E89),IF(E33&lt;&gt;"",SUM('CBL Score Standard'!$D89:$F89),IF(F33&lt;&gt;"",SUM('CBL Score Standard'!$D89:$G89),IF(G33&lt;&gt;"",SUM('CBL Score Standard'!$D89:$H89,0))))))</f>
        <v>0.13852813852813853</v>
      </c>
      <c r="K33" s="1064"/>
      <c r="L33" s="1064"/>
      <c r="M33" s="934" t="s">
        <v>6</v>
      </c>
      <c r="N33" s="889" t="s">
        <v>0</v>
      </c>
      <c r="O33" s="923" t="s">
        <v>426</v>
      </c>
      <c r="P33" s="892" t="s">
        <v>145</v>
      </c>
      <c r="Q33" s="892" t="s">
        <v>206</v>
      </c>
      <c r="R33" s="893" t="s">
        <v>206</v>
      </c>
      <c r="S33" s="903"/>
      <c r="T33" s="997"/>
      <c r="U33" s="997"/>
      <c r="V33" s="997"/>
      <c r="W33" s="997"/>
      <c r="X33" s="997"/>
      <c r="Y33" s="894"/>
      <c r="Z33" s="981">
        <f t="shared" si="1"/>
        <v>0</v>
      </c>
      <c r="AA33" s="982"/>
      <c r="AB33" s="982"/>
      <c r="AC33" s="982"/>
      <c r="AD33" s="982"/>
      <c r="AE33" s="980"/>
      <c r="AF33" s="980"/>
      <c r="AG33" s="980"/>
      <c r="AH33" s="980"/>
      <c r="AI33" s="980"/>
      <c r="AJ33" s="980"/>
    </row>
    <row r="34" spans="1:36" x14ac:dyDescent="0.3">
      <c r="A34" s="940" t="s">
        <v>46</v>
      </c>
      <c r="B34" s="933" t="s">
        <v>171</v>
      </c>
      <c r="C34" s="1003" t="s">
        <v>77</v>
      </c>
      <c r="D34" s="1002"/>
      <c r="E34" s="1005"/>
      <c r="F34" s="1002"/>
      <c r="G34" s="1002"/>
      <c r="H34" s="939">
        <f>IF(C34&lt;&gt;"",'CBL Score Standard'!$D90,IF(D34&lt;&gt;"",SUM('CBL Score Standard'!$D90:$E90),IF(E34&lt;&gt;"",SUM('CBL Score Standard'!$D90:$F90),IF(F34&lt;&gt;"",SUM('CBL Score Standard'!$D90:$G90),IF(G34&lt;&gt;"",SUM('CBL Score Standard'!$D90:$H90,0))))))</f>
        <v>0</v>
      </c>
      <c r="K34" s="1064"/>
      <c r="L34" s="1064"/>
      <c r="M34" s="934" t="s">
        <v>6</v>
      </c>
      <c r="N34" s="889" t="s">
        <v>53</v>
      </c>
      <c r="O34" s="926" t="s">
        <v>371</v>
      </c>
      <c r="P34" s="892" t="s">
        <v>145</v>
      </c>
      <c r="Q34" s="892" t="s">
        <v>164</v>
      </c>
      <c r="R34" s="898" t="s">
        <v>207</v>
      </c>
      <c r="S34" s="889"/>
      <c r="T34" s="997"/>
      <c r="U34" s="997"/>
      <c r="V34" s="997"/>
      <c r="W34" s="997"/>
      <c r="X34" s="997"/>
      <c r="Y34" s="902" t="s">
        <v>208</v>
      </c>
      <c r="Z34" s="981">
        <f t="shared" si="1"/>
        <v>0</v>
      </c>
      <c r="AA34" s="982"/>
      <c r="AB34" s="982"/>
      <c r="AC34" s="982"/>
      <c r="AD34" s="982"/>
      <c r="AE34" s="980"/>
      <c r="AF34" s="980"/>
      <c r="AG34" s="980"/>
      <c r="AH34" s="980"/>
      <c r="AI34" s="980"/>
      <c r="AJ34" s="980"/>
    </row>
    <row r="35" spans="1:36" ht="28.8" x14ac:dyDescent="0.3">
      <c r="A35" s="940" t="s">
        <v>2</v>
      </c>
      <c r="B35" s="933" t="s">
        <v>234</v>
      </c>
      <c r="C35" s="1003"/>
      <c r="D35" s="1003"/>
      <c r="E35" s="1003"/>
      <c r="F35" s="1002"/>
      <c r="G35" s="1002"/>
      <c r="H35" s="939" t="b">
        <f>IF(C35&lt;&gt;"",'CBL Score Standard'!$D91,IF(D35&lt;&gt;"",SUM('CBL Score Standard'!$D91:$E91),IF(E35&lt;&gt;"",SUM('CBL Score Standard'!$D91:$F91),IF(F35&lt;&gt;"",SUM('CBL Score Standard'!$D91:$G91),IF(G35&lt;&gt;"",SUM('CBL Score Standard'!$D91:$H91,0))))))</f>
        <v>0</v>
      </c>
      <c r="K35" s="1065"/>
      <c r="L35" s="1065"/>
      <c r="M35" s="934" t="s">
        <v>6</v>
      </c>
      <c r="N35" s="889" t="s">
        <v>54</v>
      </c>
      <c r="O35" s="923" t="s">
        <v>345</v>
      </c>
      <c r="P35" s="995">
        <v>43644</v>
      </c>
      <c r="Q35" s="892" t="s">
        <v>209</v>
      </c>
      <c r="R35" s="898" t="s">
        <v>210</v>
      </c>
      <c r="S35" s="889" t="s">
        <v>741</v>
      </c>
      <c r="T35" s="997"/>
      <c r="U35" s="997"/>
      <c r="V35" s="997"/>
      <c r="W35" s="997"/>
      <c r="X35" s="997"/>
      <c r="Y35" s="973" t="s">
        <v>629</v>
      </c>
      <c r="Z35" s="981">
        <f t="shared" si="1"/>
        <v>0</v>
      </c>
      <c r="AA35" s="982"/>
      <c r="AB35" s="982"/>
      <c r="AC35" s="982"/>
      <c r="AD35" s="982"/>
      <c r="AE35" s="980"/>
      <c r="AF35" s="980"/>
      <c r="AG35" s="980"/>
      <c r="AH35" s="980"/>
      <c r="AI35" s="980"/>
      <c r="AJ35" s="980"/>
    </row>
    <row r="36" spans="1:36" x14ac:dyDescent="0.3">
      <c r="A36" s="940" t="s">
        <v>54</v>
      </c>
      <c r="B36" s="933" t="s">
        <v>425</v>
      </c>
      <c r="C36" s="1002"/>
      <c r="D36" s="1002" t="s">
        <v>77</v>
      </c>
      <c r="E36" s="1002"/>
      <c r="F36" s="1002"/>
      <c r="G36" s="1002"/>
      <c r="H36" s="939">
        <f>IF(C36&lt;&gt;"",'CBL Score Standard'!$D92,IF(D36&lt;&gt;"",SUM('CBL Score Standard'!$D92:$E92),IF(E36&lt;&gt;"",SUM('CBL Score Standard'!$D92:$F92),IF(F36&lt;&gt;"",SUM('CBL Score Standard'!$D92:$G92),IF(G36&lt;&gt;"",SUM('CBL Score Standard'!$D92:$H92,0))))))</f>
        <v>0.13852813852813853</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2" t="s">
        <v>77</v>
      </c>
      <c r="E37" s="1002"/>
      <c r="F37" s="1002"/>
      <c r="G37" s="1002"/>
      <c r="H37" s="939">
        <f>IF(C37&lt;&gt;"",'CBL Score Standard'!$D93,IF(D37&lt;&gt;"",SUM('CBL Score Standard'!$D93:$E93),IF(E37&lt;&gt;"",SUM('CBL Score Standard'!$D93:$F93),IF(F37&lt;&gt;"",SUM('CBL Score Standard'!$D93:$G93),IF(G37&lt;&gt;"",SUM('CBL Score Standard'!$D93:$H93,0))))))</f>
        <v>4.7619047619047616E-2</v>
      </c>
      <c r="K37" s="1173" t="s">
        <v>211</v>
      </c>
      <c r="L37" s="1174"/>
      <c r="M37" s="1174"/>
      <c r="N37" s="1174"/>
      <c r="O37" s="1174"/>
      <c r="P37" s="1174"/>
      <c r="Q37" s="1174"/>
      <c r="R37" s="1174"/>
      <c r="S37" s="1174"/>
      <c r="T37" s="1174"/>
      <c r="U37" s="1174"/>
      <c r="V37" s="1174"/>
      <c r="W37" s="1174"/>
      <c r="X37" s="1174"/>
      <c r="Y37" s="1061"/>
      <c r="Z37" s="985"/>
      <c r="AA37" s="1061"/>
      <c r="AB37" s="1061"/>
      <c r="AC37" s="1061"/>
      <c r="AD37" s="1061"/>
      <c r="AE37" s="1061"/>
      <c r="AF37" s="1061"/>
      <c r="AG37" s="1061"/>
      <c r="AH37" s="1061"/>
      <c r="AI37" s="1061"/>
      <c r="AJ37" s="1061"/>
    </row>
    <row r="38" spans="1:36" ht="27.6" x14ac:dyDescent="0.3">
      <c r="A38" s="940" t="s">
        <v>54</v>
      </c>
      <c r="B38" s="933" t="s">
        <v>231</v>
      </c>
      <c r="C38" s="1003"/>
      <c r="D38" s="1003"/>
      <c r="E38" s="1002"/>
      <c r="F38" s="1002"/>
      <c r="G38" s="1002"/>
      <c r="H38" s="939" t="b">
        <f>IF(C38&lt;&gt;"",'CBL Score Standard'!$D94,IF(D38&lt;&gt;"",SUM('CBL Score Standard'!$D94:$E94),IF(E38&lt;&gt;"",SUM('CBL Score Standard'!$D94:$F94),IF(F38&lt;&gt;"",SUM('CBL Score Standard'!$D94:$G94),IF(G38&lt;&gt;"",SUM('CBL Score Standard'!$D94:$H94,0))))))</f>
        <v>0</v>
      </c>
      <c r="K38" s="1069" t="s">
        <v>133</v>
      </c>
      <c r="L38" s="1069" t="s">
        <v>91</v>
      </c>
      <c r="M38" s="1182" t="s">
        <v>75</v>
      </c>
      <c r="N38" s="1184" t="s">
        <v>134</v>
      </c>
      <c r="O38" s="1060" t="s">
        <v>135</v>
      </c>
      <c r="P38" s="1069" t="s">
        <v>136</v>
      </c>
      <c r="Q38" s="1069" t="s">
        <v>137</v>
      </c>
      <c r="R38" s="1069" t="s">
        <v>138</v>
      </c>
      <c r="S38" s="1067" t="s">
        <v>139</v>
      </c>
      <c r="T38" s="1062" t="s">
        <v>344</v>
      </c>
      <c r="U38" s="1062" t="s">
        <v>342</v>
      </c>
      <c r="V38" s="1062" t="s">
        <v>343</v>
      </c>
      <c r="W38" s="1062" t="s">
        <v>375</v>
      </c>
      <c r="X38" s="1062" t="s">
        <v>376</v>
      </c>
      <c r="Y38" s="1069" t="s">
        <v>140</v>
      </c>
      <c r="Z38" s="1186" t="s">
        <v>667</v>
      </c>
      <c r="AA38" s="1172" t="s">
        <v>666</v>
      </c>
      <c r="AB38" s="1172"/>
      <c r="AC38" s="1172" t="s">
        <v>668</v>
      </c>
      <c r="AD38" s="1172"/>
      <c r="AE38" s="1172" t="s">
        <v>669</v>
      </c>
      <c r="AF38" s="1172"/>
      <c r="AG38" s="1172" t="s">
        <v>670</v>
      </c>
      <c r="AH38" s="1172"/>
      <c r="AI38" s="1172" t="s">
        <v>671</v>
      </c>
      <c r="AJ38" s="1172"/>
    </row>
    <row r="39" spans="1:36" ht="27.6" x14ac:dyDescent="0.3">
      <c r="A39" s="940" t="s">
        <v>53</v>
      </c>
      <c r="B39" s="933" t="s">
        <v>371</v>
      </c>
      <c r="C39" s="1003"/>
      <c r="D39" s="1004"/>
      <c r="E39" s="1004"/>
      <c r="F39" s="1002"/>
      <c r="G39" s="1002"/>
      <c r="H39" s="939" t="b">
        <f>IF(C39&lt;&gt;"",'CBL Score Standard'!$D95,IF(D39&lt;&gt;"",SUM('CBL Score Standard'!$D95:$E95),IF(E39&lt;&gt;"",SUM('CBL Score Standard'!$D95:$F95),IF(F39&lt;&gt;"",SUM('CBL Score Standard'!$D95:$G95),IF(G39&lt;&gt;"",SUM('CBL Score Standard'!$D95:$H95,0))))))</f>
        <v>0</v>
      </c>
      <c r="K39" s="1066"/>
      <c r="L39" s="1066"/>
      <c r="M39" s="1183"/>
      <c r="N39" s="1190"/>
      <c r="O39" s="1059"/>
      <c r="P39" s="888" t="s">
        <v>141</v>
      </c>
      <c r="Q39" s="1066"/>
      <c r="R39" s="1066"/>
      <c r="S39" s="1068"/>
      <c r="T39" s="1062"/>
      <c r="U39" s="1062"/>
      <c r="V39" s="1062"/>
      <c r="W39" s="1062"/>
      <c r="X39" s="1062"/>
      <c r="Y39" s="1066"/>
      <c r="Z39" s="1187"/>
      <c r="AA39" s="1058" t="s">
        <v>672</v>
      </c>
      <c r="AB39" s="1058" t="s">
        <v>673</v>
      </c>
      <c r="AC39" s="1058" t="s">
        <v>672</v>
      </c>
      <c r="AD39" s="1058" t="s">
        <v>673</v>
      </c>
      <c r="AE39" s="1058" t="s">
        <v>672</v>
      </c>
      <c r="AF39" s="1058" t="s">
        <v>673</v>
      </c>
      <c r="AG39" s="1058" t="s">
        <v>672</v>
      </c>
      <c r="AH39" s="1058" t="s">
        <v>673</v>
      </c>
      <c r="AI39" s="1058" t="s">
        <v>672</v>
      </c>
      <c r="AJ39" s="1058" t="s">
        <v>673</v>
      </c>
    </row>
    <row r="40" spans="1:36" x14ac:dyDescent="0.3">
      <c r="A40" s="940" t="s">
        <v>53</v>
      </c>
      <c r="B40" s="933" t="s">
        <v>223</v>
      </c>
      <c r="C40" s="1003"/>
      <c r="D40" s="1003"/>
      <c r="E40" s="1004"/>
      <c r="F40" s="1002"/>
      <c r="G40" s="1002"/>
      <c r="H40" s="939" t="b">
        <f>IF(C40&lt;&gt;"",'CBL Score Standard'!$D96,IF(D40&lt;&gt;"",SUM('CBL Score Standard'!$D96:$E96),IF(E40&lt;&gt;"",SUM('CBL Score Standard'!$D96:$F96),IF(F40&lt;&gt;"",SUM('CBL Score Standard'!$D96:$G96),IF(G40&lt;&gt;"",SUM('CBL Score Standard'!$D96:$H96,0))))))</f>
        <v>0</v>
      </c>
      <c r="K40" s="1063" t="s">
        <v>142</v>
      </c>
      <c r="L40" s="1063" t="s">
        <v>143</v>
      </c>
      <c r="M40" s="934" t="s">
        <v>7</v>
      </c>
      <c r="N40" s="889" t="s">
        <v>56</v>
      </c>
      <c r="O40" s="923" t="s">
        <v>663</v>
      </c>
      <c r="P40" s="964" t="s">
        <v>145</v>
      </c>
      <c r="Q40" s="892" t="s">
        <v>212</v>
      </c>
      <c r="R40" s="898" t="s">
        <v>213</v>
      </c>
      <c r="S40" s="919"/>
      <c r="T40" s="998"/>
      <c r="U40" s="999"/>
      <c r="V40" s="1001"/>
      <c r="W40" s="997"/>
      <c r="X40" s="997"/>
      <c r="Y40" s="899" t="s">
        <v>214</v>
      </c>
      <c r="Z40" s="981">
        <f t="shared" ref="Z40:Z55" si="2">DATEDIF(AA40,AB40,"m")/12+DATEDIF(AC40,AD40,"m")/12+DATEDIF(AE40,AF40,"m")/12+DATEDIF(AG40,AH40,"m")/12+DATEDIF(AI40,AJ40,"m")/12</f>
        <v>0</v>
      </c>
      <c r="AA40" s="982"/>
      <c r="AB40" s="982"/>
      <c r="AC40" s="982"/>
      <c r="AD40" s="982"/>
      <c r="AE40" s="980"/>
      <c r="AF40" s="980"/>
      <c r="AG40" s="980"/>
      <c r="AH40" s="980"/>
      <c r="AI40" s="980"/>
      <c r="AJ40" s="980"/>
    </row>
    <row r="41" spans="1:36" x14ac:dyDescent="0.3">
      <c r="A41" s="940" t="s">
        <v>53</v>
      </c>
      <c r="B41" s="933" t="s">
        <v>226</v>
      </c>
      <c r="C41" s="1003"/>
      <c r="D41" s="1003"/>
      <c r="E41" s="1004"/>
      <c r="F41" s="1002"/>
      <c r="G41" s="1002"/>
      <c r="H41" s="939" t="b">
        <f>IF(C41&lt;&gt;"",'CBL Score Standard'!$D97,IF(D41&lt;&gt;"",SUM('CBL Score Standard'!$D97:$E97),IF(E41&lt;&gt;"",SUM('CBL Score Standard'!$D97:$F97),IF(F41&lt;&gt;"",SUM('CBL Score Standard'!$D97:$G97),IF(G41&lt;&gt;"",SUM('CBL Score Standard'!$D97:$H97,0))))))</f>
        <v>0</v>
      </c>
      <c r="K41" s="1064"/>
      <c r="L41" s="1064"/>
      <c r="M41" s="934" t="s">
        <v>7</v>
      </c>
      <c r="N41" s="889" t="s">
        <v>56</v>
      </c>
      <c r="O41" s="923" t="s">
        <v>215</v>
      </c>
      <c r="P41" s="966"/>
      <c r="Q41" s="892" t="s">
        <v>164</v>
      </c>
      <c r="R41" s="898" t="s">
        <v>207</v>
      </c>
      <c r="S41" s="889" t="s">
        <v>741</v>
      </c>
      <c r="T41" s="997"/>
      <c r="U41" s="999"/>
      <c r="V41" s="1001"/>
      <c r="W41" s="997"/>
      <c r="X41" s="997"/>
      <c r="Y41" s="902" t="s">
        <v>216</v>
      </c>
      <c r="Z41" s="981">
        <f t="shared" si="2"/>
        <v>0</v>
      </c>
      <c r="AA41" s="982"/>
      <c r="AB41" s="982"/>
      <c r="AC41" s="982"/>
      <c r="AD41" s="982"/>
      <c r="AE41" s="980"/>
      <c r="AF41" s="980"/>
      <c r="AG41" s="980"/>
      <c r="AH41" s="980"/>
      <c r="AI41" s="980"/>
      <c r="AJ41" s="980"/>
    </row>
    <row r="42" spans="1:36" ht="12.75" customHeight="1" x14ac:dyDescent="0.3">
      <c r="A42" s="940" t="s">
        <v>53</v>
      </c>
      <c r="B42" s="933" t="s">
        <v>239</v>
      </c>
      <c r="C42" s="1003"/>
      <c r="D42" s="1003"/>
      <c r="E42" s="1003"/>
      <c r="F42" s="1002"/>
      <c r="G42" s="1002"/>
      <c r="H42" s="939" t="b">
        <f>IF(C42&lt;&gt;"",'CBL Score Standard'!$D98,IF(D42&lt;&gt;"",SUM('CBL Score Standard'!$D98:$E98),IF(E42&lt;&gt;"",SUM('CBL Score Standard'!$D98:$F98),IF(F42&lt;&gt;"",SUM('CBL Score Standard'!$D98:$G98),IF(G42&lt;&gt;"",SUM('CBL Score Standard'!$D98:$H98,0))))))</f>
        <v>0</v>
      </c>
      <c r="K42" s="1064"/>
      <c r="L42" s="1064"/>
      <c r="M42" s="934" t="s">
        <v>7</v>
      </c>
      <c r="N42" s="889" t="s">
        <v>55</v>
      </c>
      <c r="O42" s="927" t="s">
        <v>664</v>
      </c>
      <c r="P42" s="966"/>
      <c r="Q42" s="976" t="s">
        <v>653</v>
      </c>
      <c r="R42" s="976" t="s">
        <v>654</v>
      </c>
      <c r="S42" s="889" t="s">
        <v>741</v>
      </c>
      <c r="T42" s="285" t="s">
        <v>73</v>
      </c>
      <c r="U42" s="999">
        <v>44049</v>
      </c>
      <c r="V42" s="1001" t="s">
        <v>374</v>
      </c>
      <c r="W42" s="997"/>
      <c r="X42" s="997"/>
      <c r="Y42" s="905" t="s">
        <v>249</v>
      </c>
      <c r="Z42" s="981">
        <f t="shared" si="2"/>
        <v>0</v>
      </c>
      <c r="AA42" s="982"/>
      <c r="AB42" s="982"/>
      <c r="AC42" s="982"/>
      <c r="AD42" s="982"/>
      <c r="AE42" s="980"/>
      <c r="AF42" s="980"/>
      <c r="AG42" s="980"/>
      <c r="AH42" s="980"/>
      <c r="AI42" s="980"/>
      <c r="AJ42" s="980"/>
    </row>
    <row r="43" spans="1:36" ht="27.6" x14ac:dyDescent="0.3">
      <c r="A43" s="940" t="s">
        <v>0</v>
      </c>
      <c r="B43" s="933" t="s">
        <v>426</v>
      </c>
      <c r="C43" s="1003" t="s">
        <v>77</v>
      </c>
      <c r="D43" s="1002"/>
      <c r="E43" s="1002"/>
      <c r="F43" s="1002"/>
      <c r="G43" s="1002"/>
      <c r="H43" s="939">
        <f>IF(C43&lt;&gt;"",'CBL Score Standard'!$D99,IF(D43&lt;&gt;"",SUM('CBL Score Standard'!$D99:$E99),IF(E43&lt;&gt;"",SUM('CBL Score Standard'!$D99:$F99),IF(F43&lt;&gt;"",SUM('CBL Score Standard'!$D99:$G99),IF(G43&lt;&gt;"",SUM('CBL Score Standard'!$D99:$H99,0))))))</f>
        <v>0</v>
      </c>
      <c r="K43" s="1064"/>
      <c r="L43" s="1064"/>
      <c r="M43" s="934" t="s">
        <v>7</v>
      </c>
      <c r="N43" s="889" t="s">
        <v>55</v>
      </c>
      <c r="O43" s="923" t="s">
        <v>448</v>
      </c>
      <c r="P43" s="965"/>
      <c r="Q43" s="976" t="s">
        <v>655</v>
      </c>
      <c r="R43" s="976" t="s">
        <v>656</v>
      </c>
      <c r="S43" s="889" t="s">
        <v>741</v>
      </c>
      <c r="T43" s="997"/>
      <c r="U43" s="999"/>
      <c r="V43" s="1001"/>
      <c r="W43" s="997"/>
      <c r="X43" s="997"/>
      <c r="Y43" s="902" t="s">
        <v>219</v>
      </c>
      <c r="Z43" s="981">
        <f t="shared" si="2"/>
        <v>0</v>
      </c>
      <c r="AA43" s="982"/>
      <c r="AB43" s="982"/>
      <c r="AC43" s="982"/>
      <c r="AD43" s="982"/>
      <c r="AE43" s="980"/>
      <c r="AF43" s="980"/>
      <c r="AG43" s="980"/>
      <c r="AH43" s="980"/>
      <c r="AI43" s="980"/>
      <c r="AJ43" s="980"/>
    </row>
    <row r="44" spans="1:36" ht="26.4" x14ac:dyDescent="0.3">
      <c r="A44" s="940" t="s">
        <v>41</v>
      </c>
      <c r="B44" s="933" t="s">
        <v>450</v>
      </c>
      <c r="C44" s="1002"/>
      <c r="D44" s="1002" t="s">
        <v>77</v>
      </c>
      <c r="E44" s="1002"/>
      <c r="F44" s="1002"/>
      <c r="G44" s="1002"/>
      <c r="H44" s="939">
        <f>IF(C44&lt;&gt;"",'CBL Score Standard'!$D100,IF(D44&lt;&gt;"",SUM('CBL Score Standard'!$D100:$E100),IF(E44&lt;&gt;"",SUM('CBL Score Standard'!$D100:$F100),IF(F44&lt;&gt;"",SUM('CBL Score Standard'!$D100:$G100),IF(G44&lt;&gt;"",SUM('CBL Score Standard'!$D100:$H100,0))))))</f>
        <v>0.13852813852813853</v>
      </c>
      <c r="K44" s="1064"/>
      <c r="L44" s="1064"/>
      <c r="M44" s="934" t="s">
        <v>7</v>
      </c>
      <c r="N44" s="889" t="s">
        <v>55</v>
      </c>
      <c r="O44" s="923" t="s">
        <v>185</v>
      </c>
      <c r="P44" s="1063" t="s">
        <v>145</v>
      </c>
      <c r="Q44" s="976" t="s">
        <v>220</v>
      </c>
      <c r="R44" s="976" t="s">
        <v>270</v>
      </c>
      <c r="S44" s="889"/>
      <c r="T44" s="997"/>
      <c r="U44" s="997"/>
      <c r="V44" s="997"/>
      <c r="W44" s="997"/>
      <c r="X44" s="997"/>
      <c r="Y44" s="902" t="s">
        <v>186</v>
      </c>
      <c r="Z44" s="981">
        <f t="shared" si="2"/>
        <v>0</v>
      </c>
      <c r="AA44" s="982"/>
      <c r="AB44" s="982"/>
      <c r="AC44" s="982"/>
      <c r="AD44" s="982"/>
      <c r="AE44" s="980"/>
      <c r="AF44" s="980"/>
      <c r="AG44" s="980"/>
      <c r="AH44" s="980"/>
      <c r="AI44" s="980"/>
      <c r="AJ44" s="980"/>
    </row>
    <row r="45" spans="1:36" ht="27.6" x14ac:dyDescent="0.3">
      <c r="A45" s="940" t="s">
        <v>41</v>
      </c>
      <c r="B45" s="933" t="s">
        <v>178</v>
      </c>
      <c r="C45" s="1003"/>
      <c r="D45" s="1002"/>
      <c r="E45" s="1005"/>
      <c r="F45" s="1002"/>
      <c r="G45" s="1002"/>
      <c r="H45" s="939" t="b">
        <f>IF(C45&lt;&gt;"",'CBL Score Standard'!$D101,IF(D45&lt;&gt;"",SUM('CBL Score Standard'!$D101:$E101),IF(E45&lt;&gt;"",SUM('CBL Score Standard'!$D101:$F101),IF(F45&lt;&gt;"",SUM('CBL Score Standard'!$D101:$G101),IF(G45&lt;&gt;"",SUM('CBL Score Standard'!$D101:$H101,0))))))</f>
        <v>0</v>
      </c>
      <c r="K45" s="1064"/>
      <c r="L45" s="1064"/>
      <c r="M45" s="934" t="s">
        <v>7</v>
      </c>
      <c r="N45" s="889" t="s">
        <v>55</v>
      </c>
      <c r="O45" s="923" t="s">
        <v>694</v>
      </c>
      <c r="P45" s="995">
        <v>43539</v>
      </c>
      <c r="Q45" s="976" t="s">
        <v>658</v>
      </c>
      <c r="R45" s="976" t="s">
        <v>657</v>
      </c>
      <c r="S45" s="889"/>
      <c r="T45" s="997"/>
      <c r="U45" s="997"/>
      <c r="V45" s="997"/>
      <c r="W45" s="997"/>
      <c r="X45" s="997"/>
      <c r="Y45" s="902" t="s">
        <v>186</v>
      </c>
      <c r="Z45" s="981">
        <f t="shared" si="2"/>
        <v>0</v>
      </c>
      <c r="AA45" s="982"/>
      <c r="AB45" s="982"/>
      <c r="AC45" s="982"/>
      <c r="AD45" s="982"/>
      <c r="AE45" s="980"/>
      <c r="AF45" s="980"/>
      <c r="AG45" s="980"/>
      <c r="AH45" s="980"/>
      <c r="AI45" s="980"/>
      <c r="AJ45" s="980"/>
    </row>
    <row r="46" spans="1:36" x14ac:dyDescent="0.3">
      <c r="A46" s="940" t="s">
        <v>229</v>
      </c>
      <c r="B46" s="933" t="s">
        <v>245</v>
      </c>
      <c r="C46" s="1003"/>
      <c r="D46" s="1003"/>
      <c r="E46" s="1003"/>
      <c r="F46" s="1003"/>
      <c r="G46" s="1002"/>
      <c r="H46" s="939" t="b">
        <f>IF(C46&lt;&gt;"",'CBL Score Standard'!$D102,IF(D46&lt;&gt;"",SUM('CBL Score Standard'!$D102:$E102),IF(E46&lt;&gt;"",SUM('CBL Score Standard'!$D102:$F102),IF(F46&lt;&gt;"",SUM('CBL Score Standard'!$D102:$G102),IF(G46&lt;&gt;"",SUM('CBL Score Standard'!$D102:$H102,0))))))</f>
        <v>0</v>
      </c>
      <c r="K46" s="1064"/>
      <c r="L46" s="1064"/>
      <c r="M46" s="934" t="s">
        <v>7</v>
      </c>
      <c r="N46" s="889" t="s">
        <v>55</v>
      </c>
      <c r="O46" s="923" t="s">
        <v>665</v>
      </c>
      <c r="P46" s="995">
        <v>43607</v>
      </c>
      <c r="Q46" s="892" t="s">
        <v>221</v>
      </c>
      <c r="R46" s="898" t="s">
        <v>200</v>
      </c>
      <c r="S46" s="889" t="s">
        <v>741</v>
      </c>
      <c r="T46" s="997"/>
      <c r="U46" s="995">
        <v>44035</v>
      </c>
      <c r="V46" s="997" t="s">
        <v>374</v>
      </c>
      <c r="W46" s="997"/>
      <c r="X46" s="997"/>
      <c r="Y46" s="899" t="s">
        <v>222</v>
      </c>
      <c r="Z46" s="981">
        <f t="shared" si="2"/>
        <v>0</v>
      </c>
      <c r="AA46" s="982"/>
      <c r="AB46" s="982"/>
      <c r="AC46" s="982"/>
      <c r="AD46" s="982"/>
      <c r="AE46" s="980"/>
      <c r="AF46" s="980"/>
      <c r="AG46" s="980"/>
      <c r="AH46" s="980"/>
      <c r="AI46" s="980"/>
      <c r="AJ46" s="980"/>
    </row>
    <row r="47" spans="1:36" x14ac:dyDescent="0.3">
      <c r="A47" s="940" t="s">
        <v>144</v>
      </c>
      <c r="B47" s="933" t="s">
        <v>372</v>
      </c>
      <c r="C47" s="1002" t="s">
        <v>77</v>
      </c>
      <c r="D47" s="1002"/>
      <c r="E47" s="1002"/>
      <c r="F47" s="1002"/>
      <c r="G47" s="1002"/>
      <c r="H47" s="939">
        <f>IF(C47&lt;&gt;"",'CBL Score Standard'!$D103,IF(D47&lt;&gt;"",SUM('CBL Score Standard'!$D103:$E103),IF(E47&lt;&gt;"",SUM('CBL Score Standard'!$D103:$F103),IF(F47&lt;&gt;"",SUM('CBL Score Standard'!$D103:$G103),IF(G47&lt;&gt;"",SUM('CBL Score Standard'!$D103:$H103,0))))))</f>
        <v>9.0909090909090912E-2</v>
      </c>
      <c r="K47" s="1064"/>
      <c r="L47" s="1064"/>
      <c r="M47" s="934" t="s">
        <v>7</v>
      </c>
      <c r="N47" s="889" t="s">
        <v>53</v>
      </c>
      <c r="O47" s="923" t="s">
        <v>223</v>
      </c>
      <c r="P47" s="906">
        <v>43621</v>
      </c>
      <c r="Q47" s="891" t="s">
        <v>224</v>
      </c>
      <c r="R47" s="907" t="s">
        <v>225</v>
      </c>
      <c r="S47" s="889"/>
      <c r="T47" s="997"/>
      <c r="U47" s="997"/>
      <c r="V47" s="997"/>
      <c r="W47" s="997"/>
      <c r="X47" s="997"/>
      <c r="Y47" s="908" t="s">
        <v>632</v>
      </c>
      <c r="Z47" s="981">
        <f t="shared" si="2"/>
        <v>0</v>
      </c>
      <c r="AA47" s="982"/>
      <c r="AB47" s="982"/>
      <c r="AC47" s="982"/>
      <c r="AD47" s="982"/>
      <c r="AE47" s="980"/>
      <c r="AF47" s="980"/>
      <c r="AG47" s="980"/>
      <c r="AH47" s="980"/>
      <c r="AI47" s="980"/>
      <c r="AJ47" s="980"/>
    </row>
    <row r="48" spans="1:36" ht="39.6" x14ac:dyDescent="0.3">
      <c r="A48" s="940" t="s">
        <v>144</v>
      </c>
      <c r="B48" s="933" t="s">
        <v>373</v>
      </c>
      <c r="C48" s="1002"/>
      <c r="D48" s="1002" t="s">
        <v>77</v>
      </c>
      <c r="E48" s="1002"/>
      <c r="F48" s="1002"/>
      <c r="G48" s="1002"/>
      <c r="H48" s="939">
        <f>IF(C48&lt;&gt;"",'CBL Score Standard'!$D104,IF(D48&lt;&gt;"",SUM('CBL Score Standard'!$D104:$E104),IF(E48&lt;&gt;"",SUM('CBL Score Standard'!$D104:$F104),IF(F48&lt;&gt;"",SUM('CBL Score Standard'!$D104:$G104),IF(G48&lt;&gt;"",SUM('CBL Score Standard'!$D104:$H104,0))))))</f>
        <v>0.13852813852813853</v>
      </c>
      <c r="K48" s="1064"/>
      <c r="L48" s="1064"/>
      <c r="M48" s="934" t="s">
        <v>7</v>
      </c>
      <c r="N48" s="889" t="s">
        <v>53</v>
      </c>
      <c r="O48" s="923" t="s">
        <v>226</v>
      </c>
      <c r="P48" s="906">
        <v>43602</v>
      </c>
      <c r="Q48" s="891" t="s">
        <v>227</v>
      </c>
      <c r="R48" s="907" t="s">
        <v>228</v>
      </c>
      <c r="S48" s="889"/>
      <c r="T48" s="997"/>
      <c r="U48" s="997"/>
      <c r="V48" s="997"/>
      <c r="W48" s="997"/>
      <c r="X48" s="997"/>
      <c r="Y48" s="908" t="s">
        <v>633</v>
      </c>
      <c r="Z48" s="981">
        <f t="shared" si="2"/>
        <v>0</v>
      </c>
      <c r="AA48" s="982"/>
      <c r="AB48" s="982"/>
      <c r="AC48" s="982"/>
      <c r="AD48" s="982"/>
      <c r="AE48" s="980"/>
      <c r="AF48" s="980"/>
      <c r="AG48" s="980"/>
      <c r="AH48" s="980"/>
      <c r="AI48" s="980"/>
      <c r="AJ48" s="980"/>
    </row>
    <row r="49" spans="1:36" ht="27.6" x14ac:dyDescent="0.3">
      <c r="A49" s="940" t="s">
        <v>144</v>
      </c>
      <c r="B49" s="933" t="s">
        <v>452</v>
      </c>
      <c r="C49" s="1002"/>
      <c r="D49" s="1002" t="s">
        <v>77</v>
      </c>
      <c r="E49" s="1002"/>
      <c r="F49" s="1002"/>
      <c r="G49" s="1002"/>
      <c r="H49" s="939">
        <f>IF(C49&lt;&gt;"",'CBL Score Standard'!$D105,IF(D49&lt;&gt;"",SUM('CBL Score Standard'!$D105:$E105),IF(E49&lt;&gt;"",SUM('CBL Score Standard'!$D105:$F105),IF(F49&lt;&gt;"",SUM('CBL Score Standard'!$D105:$G105),IF(G49&lt;&gt;"",SUM('CBL Score Standard'!$D105:$H105,0))))))</f>
        <v>0.13852813852813853</v>
      </c>
      <c r="K49" s="1064"/>
      <c r="L49" s="1064"/>
      <c r="M49" s="934" t="s">
        <v>7</v>
      </c>
      <c r="N49" s="889" t="s">
        <v>59</v>
      </c>
      <c r="O49" s="925" t="s">
        <v>684</v>
      </c>
      <c r="P49" s="906">
        <v>43623</v>
      </c>
      <c r="Q49" s="891" t="s">
        <v>153</v>
      </c>
      <c r="R49" s="907" t="s">
        <v>156</v>
      </c>
      <c r="S49" s="889" t="s">
        <v>741</v>
      </c>
      <c r="T49" s="997"/>
      <c r="U49" s="1000">
        <v>44039</v>
      </c>
      <c r="V49" s="1001" t="s">
        <v>374</v>
      </c>
      <c r="W49" s="997"/>
      <c r="X49" s="997"/>
      <c r="Y49" s="908" t="s">
        <v>631</v>
      </c>
      <c r="Z49" s="981">
        <f t="shared" si="2"/>
        <v>0</v>
      </c>
      <c r="AA49" s="982"/>
      <c r="AB49" s="982"/>
      <c r="AC49" s="982"/>
      <c r="AD49" s="982"/>
      <c r="AE49" s="980"/>
      <c r="AF49" s="980"/>
      <c r="AG49" s="980"/>
      <c r="AH49" s="980"/>
      <c r="AI49" s="980"/>
      <c r="AJ49" s="980"/>
    </row>
    <row r="50" spans="1:36" ht="27.6" x14ac:dyDescent="0.3">
      <c r="A50" s="940" t="s">
        <v>144</v>
      </c>
      <c r="B50" s="933" t="s">
        <v>517</v>
      </c>
      <c r="C50" s="1002"/>
      <c r="D50" s="1002"/>
      <c r="E50" s="1002"/>
      <c r="F50" s="1002"/>
      <c r="G50" s="1002"/>
      <c r="H50" s="939" t="b">
        <f>IF(C50&lt;&gt;"",'CBL Score Standard'!$D106,IF(D50&lt;&gt;"",SUM('CBL Score Standard'!$D106:$E106),IF(E50&lt;&gt;"",SUM('CBL Score Standard'!$D106:$F106),IF(F50&lt;&gt;"",SUM('CBL Score Standard'!$D106:$G106),IF(G50&lt;&gt;"",SUM('CBL Score Standard'!$D106:$H106,0))))))</f>
        <v>0</v>
      </c>
      <c r="K50" s="1064"/>
      <c r="L50" s="1064"/>
      <c r="M50" s="934" t="s">
        <v>7</v>
      </c>
      <c r="N50" s="889" t="s">
        <v>59</v>
      </c>
      <c r="O50" s="925" t="s">
        <v>683</v>
      </c>
      <c r="P50" s="906">
        <v>43623</v>
      </c>
      <c r="Q50" s="891" t="s">
        <v>153</v>
      </c>
      <c r="R50" s="907" t="s">
        <v>156</v>
      </c>
      <c r="S50" s="889"/>
      <c r="T50" s="997"/>
      <c r="U50" s="1000"/>
      <c r="V50" s="1001"/>
      <c r="W50" s="997"/>
      <c r="X50" s="997"/>
      <c r="Y50" s="908" t="s">
        <v>631</v>
      </c>
      <c r="Z50" s="981">
        <f t="shared" si="2"/>
        <v>0</v>
      </c>
      <c r="AA50" s="982"/>
      <c r="AB50" s="982"/>
      <c r="AC50" s="982"/>
      <c r="AD50" s="982"/>
      <c r="AE50" s="980"/>
      <c r="AF50" s="980"/>
      <c r="AG50" s="980"/>
      <c r="AH50" s="980"/>
      <c r="AI50" s="980"/>
      <c r="AJ50" s="980"/>
    </row>
    <row r="51" spans="1:36" ht="28.2" thickBot="1" x14ac:dyDescent="0.35">
      <c r="A51" s="940" t="s">
        <v>144</v>
      </c>
      <c r="B51" s="933" t="s">
        <v>661</v>
      </c>
      <c r="C51" s="1002"/>
      <c r="D51" s="1002" t="s">
        <v>77</v>
      </c>
      <c r="E51" s="1002"/>
      <c r="F51" s="1002"/>
      <c r="G51" s="1002"/>
      <c r="H51" s="939">
        <f>IF(C51&lt;&gt;"",'CBL Score Standard'!$D107,IF(D51&lt;&gt;"",SUM('CBL Score Standard'!$D107:$E107),IF(E51&lt;&gt;"",SUM('CBL Score Standard'!$D107:$F107),IF(F51&lt;&gt;"",SUM('CBL Score Standard'!$D107:$G107),IF(G51&lt;&gt;"",SUM('CBL Score Standard'!$D107:$H107,0))))))</f>
        <v>0.13852813852813853</v>
      </c>
      <c r="K51" s="1064"/>
      <c r="L51" s="1064"/>
      <c r="M51" s="934" t="s">
        <v>7</v>
      </c>
      <c r="N51" s="889" t="s">
        <v>56</v>
      </c>
      <c r="O51" s="925" t="s">
        <v>67</v>
      </c>
      <c r="P51" s="906"/>
      <c r="Q51" s="974" t="s">
        <v>639</v>
      </c>
      <c r="R51" s="975" t="s">
        <v>640</v>
      </c>
      <c r="S51" s="997"/>
      <c r="T51" s="997"/>
      <c r="U51" s="997"/>
      <c r="V51" s="997"/>
      <c r="W51" s="997"/>
      <c r="X51" s="997"/>
      <c r="Y51" s="908" t="s">
        <v>634</v>
      </c>
      <c r="Z51" s="981">
        <f t="shared" si="2"/>
        <v>0</v>
      </c>
      <c r="AA51" s="982"/>
      <c r="AB51" s="982"/>
      <c r="AC51" s="982"/>
      <c r="AD51" s="982"/>
      <c r="AE51" s="980"/>
      <c r="AF51" s="980"/>
      <c r="AG51" s="980"/>
      <c r="AH51" s="980"/>
      <c r="AI51" s="980"/>
      <c r="AJ51" s="980"/>
    </row>
    <row r="52" spans="1:36" ht="28.2" thickBot="1" x14ac:dyDescent="0.35">
      <c r="A52" s="940" t="s">
        <v>144</v>
      </c>
      <c r="B52" s="933" t="s">
        <v>662</v>
      </c>
      <c r="C52" s="1004"/>
      <c r="D52" s="1004" t="s">
        <v>77</v>
      </c>
      <c r="E52" s="1004"/>
      <c r="F52" s="1002"/>
      <c r="G52" s="1002"/>
      <c r="H52" s="939">
        <f>IF(C52&lt;&gt;"",'CBL Score Standard'!$D108,IF(D52&lt;&gt;"",SUM('CBL Score Standard'!$D108:$E108),IF(E52&lt;&gt;"",SUM('CBL Score Standard'!$D108:$F108),IF(F52&lt;&gt;"",SUM('CBL Score Standard'!$D108:$G108),IF(G52&lt;&gt;"",SUM('CBL Score Standard'!$D108:$H108,0))))))</f>
        <v>0.13852813852813853</v>
      </c>
      <c r="K52" s="1064"/>
      <c r="L52" s="1064"/>
      <c r="M52" s="934" t="s">
        <v>7</v>
      </c>
      <c r="N52" s="889" t="s">
        <v>55</v>
      </c>
      <c r="O52" s="925" t="s">
        <v>1</v>
      </c>
      <c r="P52" s="906"/>
      <c r="Q52" s="974" t="s">
        <v>641</v>
      </c>
      <c r="R52" s="975" t="s">
        <v>318</v>
      </c>
      <c r="S52" s="997"/>
      <c r="T52" s="997"/>
      <c r="U52" s="997"/>
      <c r="V52" s="997"/>
      <c r="W52" s="997"/>
      <c r="X52" s="997"/>
      <c r="Y52" s="908" t="s">
        <v>635</v>
      </c>
      <c r="Z52" s="981">
        <f t="shared" si="2"/>
        <v>0</v>
      </c>
      <c r="AA52" s="982"/>
      <c r="AB52" s="982"/>
      <c r="AC52" s="982"/>
      <c r="AD52" s="982"/>
      <c r="AE52" s="980"/>
      <c r="AF52" s="980"/>
      <c r="AG52" s="980"/>
      <c r="AH52" s="980"/>
      <c r="AI52" s="980"/>
      <c r="AJ52" s="980"/>
    </row>
    <row r="53" spans="1:36" ht="28.8" x14ac:dyDescent="0.3">
      <c r="A53" s="940" t="s">
        <v>144</v>
      </c>
      <c r="B53" s="933" t="s">
        <v>187</v>
      </c>
      <c r="C53" s="1003"/>
      <c r="D53" s="1002"/>
      <c r="E53" s="1002"/>
      <c r="F53" s="1002"/>
      <c r="G53" s="1002"/>
      <c r="H53" s="939" t="b">
        <f>IF(C53&lt;&gt;"",'CBL Score Standard'!$D109,IF(D53&lt;&gt;"",SUM('CBL Score Standard'!$D109:$E109),IF(E53&lt;&gt;"",SUM('CBL Score Standard'!$D109:$F109),IF(F53&lt;&gt;"",SUM('CBL Score Standard'!$D109:$G109),IF(G53&lt;&gt;"",SUM('CBL Score Standard'!$D109:$H109,0))))))</f>
        <v>0</v>
      </c>
      <c r="K53" s="1064"/>
      <c r="L53" s="1064"/>
      <c r="M53" s="934" t="s">
        <v>7</v>
      </c>
      <c r="N53" s="889" t="s">
        <v>56</v>
      </c>
      <c r="O53" s="925" t="s">
        <v>419</v>
      </c>
      <c r="P53" s="906">
        <v>43684</v>
      </c>
      <c r="Q53" s="891" t="s">
        <v>420</v>
      </c>
      <c r="R53" s="907" t="s">
        <v>420</v>
      </c>
      <c r="S53" s="889" t="s">
        <v>741</v>
      </c>
      <c r="T53" s="997"/>
      <c r="U53" s="1000"/>
      <c r="V53" s="997"/>
      <c r="W53" s="997"/>
      <c r="X53" s="997"/>
      <c r="Y53" s="973" t="s">
        <v>630</v>
      </c>
      <c r="Z53" s="981">
        <f t="shared" si="2"/>
        <v>0</v>
      </c>
      <c r="AA53" s="982"/>
      <c r="AB53" s="982"/>
      <c r="AC53" s="982"/>
      <c r="AD53" s="982"/>
      <c r="AE53" s="980"/>
      <c r="AF53" s="980"/>
      <c r="AG53" s="980"/>
      <c r="AH53" s="980"/>
      <c r="AI53" s="980"/>
      <c r="AJ53" s="980"/>
    </row>
    <row r="54" spans="1:36" ht="26.4" x14ac:dyDescent="0.3">
      <c r="A54" s="940" t="s">
        <v>144</v>
      </c>
      <c r="B54" s="933" t="s">
        <v>188</v>
      </c>
      <c r="C54" s="1003"/>
      <c r="D54" s="1002" t="s">
        <v>77</v>
      </c>
      <c r="E54" s="1002"/>
      <c r="F54" s="1002"/>
      <c r="G54" s="1002"/>
      <c r="H54" s="939">
        <f>IF(C54&lt;&gt;"",'CBL Score Standard'!$D110,IF(D54&lt;&gt;"",SUM('CBL Score Standard'!$D110:$E110),IF(E54&lt;&gt;"",SUM('CBL Score Standard'!$D110:$F110),IF(F54&lt;&gt;"",SUM('CBL Score Standard'!$D110:$G110),IF(G54&lt;&gt;"",SUM('CBL Score Standard'!$D110:$H110,0))))))</f>
        <v>4.7619047619047616E-2</v>
      </c>
      <c r="K54" s="1064"/>
      <c r="L54" s="1064"/>
      <c r="M54" s="934" t="s">
        <v>7</v>
      </c>
      <c r="N54" s="889" t="s">
        <v>56</v>
      </c>
      <c r="O54" s="925" t="s">
        <v>421</v>
      </c>
      <c r="P54" s="890" t="s">
        <v>230</v>
      </c>
      <c r="Q54" s="891" t="s">
        <v>230</v>
      </c>
      <c r="R54" s="907" t="s">
        <v>230</v>
      </c>
      <c r="S54" s="889"/>
      <c r="T54" s="997"/>
      <c r="U54" s="997"/>
      <c r="V54" s="997"/>
      <c r="W54" s="997"/>
      <c r="X54" s="997"/>
      <c r="Y54" s="973" t="s">
        <v>628</v>
      </c>
      <c r="Z54" s="981">
        <f t="shared" si="2"/>
        <v>0</v>
      </c>
      <c r="AA54" s="982"/>
      <c r="AB54" s="982"/>
      <c r="AC54" s="982"/>
      <c r="AD54" s="982"/>
      <c r="AE54" s="980"/>
      <c r="AF54" s="980"/>
      <c r="AG54" s="980"/>
      <c r="AH54" s="980"/>
      <c r="AI54" s="980"/>
      <c r="AJ54" s="980"/>
    </row>
    <row r="55" spans="1:36" s="883" customFormat="1" x14ac:dyDescent="0.3">
      <c r="A55" s="940" t="s">
        <v>144</v>
      </c>
      <c r="B55" s="933" t="s">
        <v>189</v>
      </c>
      <c r="C55" s="1003"/>
      <c r="D55" s="1004" t="s">
        <v>77</v>
      </c>
      <c r="E55" s="1004"/>
      <c r="F55" s="1002"/>
      <c r="G55" s="1002"/>
      <c r="H55" s="939">
        <f>IF(C55&lt;&gt;"",'CBL Score Standard'!$D111,IF(D55&lt;&gt;"",SUM('CBL Score Standard'!$D111:$E111),IF(E55&lt;&gt;"",SUM('CBL Score Standard'!$D111:$F111),IF(F55&lt;&gt;"",SUM('CBL Score Standard'!$D111:$G111),IF(G55&lt;&gt;"",SUM('CBL Score Standard'!$D111:$H111,0))))))</f>
        <v>2.3809523809523808E-2</v>
      </c>
      <c r="K55" s="1065"/>
      <c r="L55" s="1065"/>
      <c r="M55" s="934" t="s">
        <v>7</v>
      </c>
      <c r="N55" s="889" t="s">
        <v>54</v>
      </c>
      <c r="O55" s="925" t="s">
        <v>231</v>
      </c>
      <c r="P55" s="995">
        <v>43610</v>
      </c>
      <c r="Q55" s="892" t="s">
        <v>164</v>
      </c>
      <c r="R55" s="898" t="s">
        <v>165</v>
      </c>
      <c r="S55" s="889"/>
      <c r="T55" s="997"/>
      <c r="U55" s="997"/>
      <c r="V55" s="997"/>
      <c r="W55" s="997"/>
      <c r="X55" s="997"/>
      <c r="Y55" s="902" t="s">
        <v>232</v>
      </c>
      <c r="Z55" s="981">
        <f t="shared" si="2"/>
        <v>0</v>
      </c>
      <c r="AA55" s="982"/>
      <c r="AB55" s="982"/>
      <c r="AC55" s="982"/>
      <c r="AD55" s="982"/>
      <c r="AE55" s="980"/>
      <c r="AF55" s="980"/>
      <c r="AG55" s="980"/>
      <c r="AH55" s="980"/>
      <c r="AI55" s="980"/>
      <c r="AJ55" s="980"/>
    </row>
    <row r="56" spans="1:36" s="883" customFormat="1" x14ac:dyDescent="0.3">
      <c r="A56" s="940" t="s">
        <v>144</v>
      </c>
      <c r="B56" s="933" t="s">
        <v>190</v>
      </c>
      <c r="C56" s="1003"/>
      <c r="D56" s="1004" t="s">
        <v>77</v>
      </c>
      <c r="E56" s="1004"/>
      <c r="F56" s="1002"/>
      <c r="G56" s="1002"/>
      <c r="H56" s="939">
        <f>IF(C56&lt;&gt;"",'CBL Score Standard'!$D112,IF(D56&lt;&gt;"",SUM('CBL Score Standard'!$D112:$E112),IF(E56&lt;&gt;"",SUM('CBL Score Standard'!$D112:$F112),IF(F56&lt;&gt;"",SUM('CBL Score Standard'!$D112:$G112),IF(G56&lt;&gt;"",SUM('CBL Score Standard'!$D112:$H112,0))))))</f>
        <v>2.3809523809523808E-2</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t="s">
        <v>77</v>
      </c>
      <c r="E57" s="1002"/>
      <c r="F57" s="1002"/>
      <c r="G57" s="1002"/>
      <c r="H57" s="939">
        <f>IF(C57&lt;&gt;"",'CBL Score Standard'!$D113,IF(D57&lt;&gt;"",SUM('CBL Score Standard'!$D113:$E113),IF(E57&lt;&gt;"",SUM('CBL Score Standard'!$D113:$F113),IF(F57&lt;&gt;"",SUM('CBL Score Standard'!$D113:$G113),IF(G57&lt;&gt;"",SUM('CBL Score Standard'!$D113:$H113,0))))))</f>
        <v>2.3809523809523808E-2</v>
      </c>
      <c r="K57" s="1173" t="s">
        <v>233</v>
      </c>
      <c r="L57" s="1174"/>
      <c r="M57" s="1174"/>
      <c r="N57" s="1174"/>
      <c r="O57" s="1174"/>
      <c r="P57" s="1174"/>
      <c r="Q57" s="1174"/>
      <c r="R57" s="1174"/>
      <c r="S57" s="1174"/>
      <c r="T57" s="1174"/>
      <c r="U57" s="1174"/>
      <c r="V57" s="1174"/>
      <c r="W57" s="1174"/>
      <c r="X57" s="1174"/>
      <c r="Y57" s="1061"/>
      <c r="Z57" s="985"/>
      <c r="AA57" s="1061"/>
      <c r="AB57" s="1061"/>
      <c r="AC57" s="1061"/>
      <c r="AD57" s="1061"/>
      <c r="AE57" s="1061"/>
      <c r="AF57" s="1061"/>
      <c r="AG57" s="1061"/>
      <c r="AH57" s="1061"/>
      <c r="AI57" s="1061"/>
      <c r="AJ57" s="1061"/>
    </row>
    <row r="58" spans="1:36" ht="27.6" x14ac:dyDescent="0.3">
      <c r="A58" s="940" t="s">
        <v>55</v>
      </c>
      <c r="B58" s="933" t="s">
        <v>419</v>
      </c>
      <c r="C58" s="1003" t="s">
        <v>77</v>
      </c>
      <c r="D58" s="1003"/>
      <c r="E58" s="1004"/>
      <c r="F58" s="1002"/>
      <c r="G58" s="1002"/>
      <c r="H58" s="939">
        <f>IF(C58&lt;&gt;"",'CBL Score Standard'!$D114,IF(D58&lt;&gt;"",SUM('CBL Score Standard'!$D114:$E114),IF(E58&lt;&gt;"",SUM('CBL Score Standard'!$D114:$F114),IF(F58&lt;&gt;"",SUM('CBL Score Standard'!$D114:$G114),IF(G58&lt;&gt;"",SUM('CBL Score Standard'!$D114:$H114,0))))))</f>
        <v>0</v>
      </c>
      <c r="K58" s="1069" t="s">
        <v>133</v>
      </c>
      <c r="L58" s="1069" t="s">
        <v>91</v>
      </c>
      <c r="M58" s="1182" t="s">
        <v>75</v>
      </c>
      <c r="N58" s="1184" t="s">
        <v>134</v>
      </c>
      <c r="O58" s="1060" t="s">
        <v>135</v>
      </c>
      <c r="P58" s="1069" t="s">
        <v>136</v>
      </c>
      <c r="Q58" s="1069" t="s">
        <v>137</v>
      </c>
      <c r="R58" s="1069" t="s">
        <v>138</v>
      </c>
      <c r="S58" s="1067" t="s">
        <v>139</v>
      </c>
      <c r="T58" s="1062" t="s">
        <v>344</v>
      </c>
      <c r="U58" s="1062" t="s">
        <v>342</v>
      </c>
      <c r="V58" s="1062" t="s">
        <v>343</v>
      </c>
      <c r="W58" s="1062" t="s">
        <v>375</v>
      </c>
      <c r="X58" s="1062" t="s">
        <v>376</v>
      </c>
      <c r="Y58" s="1069" t="s">
        <v>140</v>
      </c>
      <c r="Z58" s="1186" t="s">
        <v>667</v>
      </c>
      <c r="AA58" s="1172" t="s">
        <v>666</v>
      </c>
      <c r="AB58" s="1172"/>
      <c r="AC58" s="1172" t="s">
        <v>668</v>
      </c>
      <c r="AD58" s="1172"/>
      <c r="AE58" s="1172" t="s">
        <v>669</v>
      </c>
      <c r="AF58" s="1172"/>
      <c r="AG58" s="1172" t="s">
        <v>670</v>
      </c>
      <c r="AH58" s="1172"/>
      <c r="AI58" s="1172" t="s">
        <v>671</v>
      </c>
      <c r="AJ58" s="1172"/>
    </row>
    <row r="59" spans="1:36" ht="27.6" x14ac:dyDescent="0.3">
      <c r="A59" s="940" t="s">
        <v>56</v>
      </c>
      <c r="B59" s="933" t="s">
        <v>421</v>
      </c>
      <c r="C59" s="1003" t="s">
        <v>77</v>
      </c>
      <c r="D59" s="1003"/>
      <c r="E59" s="1004"/>
      <c r="F59" s="1002"/>
      <c r="G59" s="1002"/>
      <c r="H59" s="939">
        <f>IF(C59&lt;&gt;"",'CBL Score Standard'!$D115,IF(D59&lt;&gt;"",SUM('CBL Score Standard'!$D115:$E115),IF(E59&lt;&gt;"",SUM('CBL Score Standard'!$D115:$F115),IF(F59&lt;&gt;"",SUM('CBL Score Standard'!$D115:$G115),IF(G59&lt;&gt;"",SUM('CBL Score Standard'!$D115:$H115,0))))))</f>
        <v>0</v>
      </c>
      <c r="K59" s="1066"/>
      <c r="L59" s="1066"/>
      <c r="M59" s="1183"/>
      <c r="N59" s="1185"/>
      <c r="O59" s="1059"/>
      <c r="P59" s="888" t="s">
        <v>141</v>
      </c>
      <c r="Q59" s="1066"/>
      <c r="R59" s="1066"/>
      <c r="S59" s="1068"/>
      <c r="T59" s="1062"/>
      <c r="U59" s="1062"/>
      <c r="V59" s="1062"/>
      <c r="W59" s="1062"/>
      <c r="X59" s="1062"/>
      <c r="Y59" s="1066"/>
      <c r="Z59" s="1187"/>
      <c r="AA59" s="1058" t="s">
        <v>672</v>
      </c>
      <c r="AB59" s="1058" t="s">
        <v>673</v>
      </c>
      <c r="AC59" s="1058" t="s">
        <v>672</v>
      </c>
      <c r="AD59" s="1058" t="s">
        <v>673</v>
      </c>
      <c r="AE59" s="1058" t="s">
        <v>672</v>
      </c>
      <c r="AF59" s="1058" t="s">
        <v>673</v>
      </c>
      <c r="AG59" s="1058" t="s">
        <v>672</v>
      </c>
      <c r="AH59" s="1058" t="s">
        <v>673</v>
      </c>
      <c r="AI59" s="1058" t="s">
        <v>672</v>
      </c>
      <c r="AJ59" s="1058" t="s">
        <v>673</v>
      </c>
    </row>
    <row r="60" spans="1:36" ht="26.4" x14ac:dyDescent="0.3">
      <c r="A60" s="940" t="s">
        <v>56</v>
      </c>
      <c r="B60" s="933" t="s">
        <v>237</v>
      </c>
      <c r="C60" s="1003"/>
      <c r="D60" s="1003"/>
      <c r="E60" s="1003"/>
      <c r="F60" s="1002"/>
      <c r="G60" s="1002"/>
      <c r="H60" s="939" t="b">
        <f>IF(C60&lt;&gt;"",'CBL Score Standard'!$D116,IF(D60&lt;&gt;"",SUM('CBL Score Standard'!$D116:$E116),IF(E60&lt;&gt;"",SUM('CBL Score Standard'!$D116:$F116),IF(F60&lt;&gt;"",SUM('CBL Score Standard'!$D116:$G116),IF(G60&lt;&gt;"",SUM('CBL Score Standard'!$D116:$H116,0))))))</f>
        <v>0</v>
      </c>
      <c r="K60" s="1063" t="s">
        <v>142</v>
      </c>
      <c r="L60" s="1063" t="s">
        <v>143</v>
      </c>
      <c r="M60" s="934" t="s">
        <v>8</v>
      </c>
      <c r="N60" s="910" t="s">
        <v>2</v>
      </c>
      <c r="O60" s="891" t="s">
        <v>234</v>
      </c>
      <c r="P60" s="911"/>
      <c r="Q60" s="909"/>
      <c r="R60" s="912"/>
      <c r="S60" s="889"/>
      <c r="T60" s="997"/>
      <c r="U60" s="997"/>
      <c r="V60" s="997" t="str">
        <f t="shared" ref="V60:V67" si="3">IF(AND(W60="Y",X60="Y"),"Passed",IF(T60="M","Passed", ""))</f>
        <v/>
      </c>
      <c r="W60" s="997"/>
      <c r="X60" s="997"/>
      <c r="Y60" s="908"/>
      <c r="Z60" s="981">
        <f t="shared" ref="Z60:Z67" si="4">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IF(C61&lt;&gt;"",'CBL Score Standard'!$D117,IF(D61&lt;&gt;"",SUM('CBL Score Standard'!$D117:$E117),IF(E61&lt;&gt;"",SUM('CBL Score Standard'!$D117:$F117),IF(F61&lt;&gt;"",SUM('CBL Score Standard'!$D117:$G117),IF(G61&lt;&gt;"",SUM('CBL Score Standard'!$D117:$H117,0))))))</f>
        <v>0</v>
      </c>
      <c r="K61" s="1064"/>
      <c r="L61" s="1064"/>
      <c r="M61" s="934" t="s">
        <v>8</v>
      </c>
      <c r="N61" s="910" t="s">
        <v>63</v>
      </c>
      <c r="O61" s="891" t="s">
        <v>236</v>
      </c>
      <c r="P61" s="911"/>
      <c r="Q61" s="909"/>
      <c r="R61" s="912"/>
      <c r="S61" s="889"/>
      <c r="T61" s="997"/>
      <c r="U61" s="997"/>
      <c r="V61" s="997" t="str">
        <f t="shared" si="3"/>
        <v/>
      </c>
      <c r="W61" s="997"/>
      <c r="X61" s="997"/>
      <c r="Y61" s="908"/>
      <c r="Z61" s="981">
        <f t="shared" si="4"/>
        <v>0</v>
      </c>
      <c r="AA61" s="982"/>
      <c r="AB61" s="982"/>
      <c r="AC61" s="982"/>
      <c r="AD61" s="982"/>
      <c r="AE61" s="980"/>
      <c r="AF61" s="980"/>
      <c r="AG61" s="980"/>
      <c r="AH61" s="980"/>
      <c r="AI61" s="980"/>
      <c r="AJ61" s="980"/>
    </row>
    <row r="62" spans="1:36" x14ac:dyDescent="0.3">
      <c r="A62" s="940" t="s">
        <v>56</v>
      </c>
      <c r="B62" s="933" t="s">
        <v>67</v>
      </c>
      <c r="C62" s="1003" t="s">
        <v>77</v>
      </c>
      <c r="D62" s="1003"/>
      <c r="E62" s="1002"/>
      <c r="F62" s="1002"/>
      <c r="G62" s="1002"/>
      <c r="H62" s="939">
        <f>IF(C62&lt;&gt;"",'CBL Score Standard'!$D118,IF(D62&lt;&gt;"",SUM('CBL Score Standard'!$D118:$E118),IF(E62&lt;&gt;"",SUM('CBL Score Standard'!$D118:$F118),IF(F62&lt;&gt;"",SUM('CBL Score Standard'!$D118:$G118),IF(G62&lt;&gt;"",SUM('CBL Score Standard'!$D118:$H118,0))))))</f>
        <v>0</v>
      </c>
      <c r="K62" s="1064"/>
      <c r="L62" s="1064"/>
      <c r="M62" s="934" t="s">
        <v>8</v>
      </c>
      <c r="N62" s="889" t="s">
        <v>56</v>
      </c>
      <c r="O62" s="891" t="s">
        <v>237</v>
      </c>
      <c r="P62" s="911"/>
      <c r="Q62" s="909"/>
      <c r="R62" s="912"/>
      <c r="S62" s="889"/>
      <c r="T62" s="997"/>
      <c r="U62" s="997"/>
      <c r="V62" s="997" t="str">
        <f t="shared" si="3"/>
        <v/>
      </c>
      <c r="W62" s="997"/>
      <c r="X62" s="997"/>
      <c r="Y62" s="908"/>
      <c r="Z62" s="981">
        <f t="shared" si="4"/>
        <v>0</v>
      </c>
      <c r="AA62" s="982"/>
      <c r="AB62" s="982"/>
      <c r="AC62" s="982"/>
      <c r="AD62" s="982"/>
      <c r="AE62" s="980"/>
      <c r="AF62" s="980"/>
      <c r="AG62" s="980"/>
      <c r="AH62" s="980"/>
      <c r="AI62" s="980"/>
      <c r="AJ62" s="980"/>
    </row>
    <row r="63" spans="1:36" ht="12.75" customHeight="1" thickBot="1" x14ac:dyDescent="0.35">
      <c r="A63" s="941" t="s">
        <v>55</v>
      </c>
      <c r="B63" s="933" t="s">
        <v>1</v>
      </c>
      <c r="C63" s="1003" t="s">
        <v>77</v>
      </c>
      <c r="D63" s="1003"/>
      <c r="E63" s="1002"/>
      <c r="F63" s="1002"/>
      <c r="G63" s="1002"/>
      <c r="H63" s="939">
        <f>IF(C63&lt;&gt;"",'CBL Score Standard'!$D119,IF(D63&lt;&gt;"",SUM('CBL Score Standard'!$D119:$E119),IF(E63&lt;&gt;"",SUM('CBL Score Standard'!$D119:$F119),IF(F63&lt;&gt;"",SUM('CBL Score Standard'!$D119:$G119),IF(G63&lt;&gt;"",SUM('CBL Score Standard'!$D119:$H119,0))))))</f>
        <v>0</v>
      </c>
      <c r="K63" s="1064"/>
      <c r="L63" s="1064"/>
      <c r="M63" s="934" t="s">
        <v>8</v>
      </c>
      <c r="N63" s="889" t="s">
        <v>55</v>
      </c>
      <c r="O63" s="891" t="s">
        <v>238</v>
      </c>
      <c r="P63" s="911"/>
      <c r="Q63" s="909"/>
      <c r="R63" s="912"/>
      <c r="S63" s="889"/>
      <c r="T63" s="997"/>
      <c r="U63" s="997"/>
      <c r="V63" s="997" t="str">
        <f t="shared" si="3"/>
        <v/>
      </c>
      <c r="W63" s="997"/>
      <c r="X63" s="997"/>
      <c r="Y63" s="908"/>
      <c r="Z63" s="981">
        <f t="shared" si="4"/>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1.5805194805194802</v>
      </c>
      <c r="K64" s="1064"/>
      <c r="L64" s="1064"/>
      <c r="M64" s="934" t="s">
        <v>8</v>
      </c>
      <c r="N64" s="910" t="s">
        <v>53</v>
      </c>
      <c r="O64" s="891" t="s">
        <v>239</v>
      </c>
      <c r="P64" s="911"/>
      <c r="Q64" s="909"/>
      <c r="R64" s="912"/>
      <c r="S64" s="889"/>
      <c r="T64" s="997"/>
      <c r="U64" s="997"/>
      <c r="V64" s="997" t="str">
        <f t="shared" si="3"/>
        <v/>
      </c>
      <c r="W64" s="997"/>
      <c r="X64" s="997"/>
      <c r="Y64" s="908"/>
      <c r="Z64" s="981">
        <f t="shared" si="4"/>
        <v>0</v>
      </c>
      <c r="AA64" s="982"/>
      <c r="AB64" s="982"/>
      <c r="AC64" s="982"/>
      <c r="AD64" s="982"/>
      <c r="AE64" s="980"/>
      <c r="AF64" s="980"/>
      <c r="AG64" s="980"/>
      <c r="AH64" s="980"/>
      <c r="AI64" s="980"/>
      <c r="AJ64" s="980"/>
    </row>
    <row r="65" spans="1:36" ht="28.2" thickBot="1" x14ac:dyDescent="0.35">
      <c r="A65" s="942" t="s">
        <v>83</v>
      </c>
      <c r="B65" s="943"/>
      <c r="C65" s="954">
        <v>0.90909090909090906</v>
      </c>
      <c r="D65" s="954">
        <v>0.63157894736842102</v>
      </c>
      <c r="E65" s="954">
        <v>3.2258064516129031E-2</v>
      </c>
      <c r="F65" s="954">
        <v>0</v>
      </c>
      <c r="G65" s="954">
        <v>0</v>
      </c>
      <c r="H65" s="944">
        <v>0</v>
      </c>
      <c r="K65" s="1064"/>
      <c r="L65" s="1064"/>
      <c r="M65" s="934" t="s">
        <v>8</v>
      </c>
      <c r="N65" s="910" t="s">
        <v>59</v>
      </c>
      <c r="O65" s="891" t="s">
        <v>240</v>
      </c>
      <c r="P65" s="911"/>
      <c r="Q65" s="909"/>
      <c r="R65" s="912"/>
      <c r="S65" s="889"/>
      <c r="T65" s="997"/>
      <c r="U65" s="997"/>
      <c r="V65" s="997" t="str">
        <f t="shared" si="3"/>
        <v/>
      </c>
      <c r="W65" s="997"/>
      <c r="X65" s="997"/>
      <c r="Y65" s="908"/>
      <c r="Z65" s="981">
        <f t="shared" si="4"/>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0</v>
      </c>
      <c r="K66" s="1064"/>
      <c r="L66" s="1064"/>
      <c r="M66" s="934" t="s">
        <v>8</v>
      </c>
      <c r="N66" s="910" t="s">
        <v>55</v>
      </c>
      <c r="O66" s="891" t="s">
        <v>515</v>
      </c>
      <c r="P66" s="911"/>
      <c r="Q66" s="909"/>
      <c r="R66" s="912"/>
      <c r="S66" s="889" t="s">
        <v>741</v>
      </c>
      <c r="T66" s="997"/>
      <c r="U66" s="1134">
        <v>44042.458333333336</v>
      </c>
      <c r="V66" s="997" t="s">
        <v>374</v>
      </c>
      <c r="W66" s="997"/>
      <c r="X66" s="997"/>
      <c r="Y66" s="908"/>
      <c r="Z66" s="981">
        <f t="shared" si="4"/>
        <v>0</v>
      </c>
      <c r="AA66" s="982"/>
      <c r="AB66" s="982"/>
      <c r="AC66" s="982"/>
      <c r="AD66" s="982"/>
      <c r="AE66" s="980"/>
      <c r="AF66" s="980"/>
      <c r="AG66" s="980"/>
      <c r="AH66" s="980"/>
      <c r="AI66" s="980"/>
      <c r="AJ66" s="980"/>
    </row>
    <row r="67" spans="1:36" x14ac:dyDescent="0.3">
      <c r="C67" s="955"/>
      <c r="D67" s="955"/>
      <c r="E67" s="955"/>
      <c r="F67" s="955"/>
      <c r="G67" s="955"/>
      <c r="K67" s="1065"/>
      <c r="L67" s="1065"/>
      <c r="M67" s="934" t="s">
        <v>8</v>
      </c>
      <c r="N67" s="910" t="s">
        <v>149</v>
      </c>
      <c r="O67" s="891" t="s">
        <v>370</v>
      </c>
      <c r="P67" s="904" t="s">
        <v>145</v>
      </c>
      <c r="Q67" s="892" t="s">
        <v>217</v>
      </c>
      <c r="R67" s="898" t="s">
        <v>241</v>
      </c>
      <c r="S67" s="889"/>
      <c r="T67" s="997"/>
      <c r="U67" s="997"/>
      <c r="V67" s="997" t="str">
        <f t="shared" si="3"/>
        <v/>
      </c>
      <c r="W67" s="997"/>
      <c r="X67" s="997"/>
      <c r="Y67" s="899" t="s">
        <v>242</v>
      </c>
      <c r="Z67" s="981">
        <f t="shared" si="4"/>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73" t="s">
        <v>243</v>
      </c>
      <c r="L69" s="1174"/>
      <c r="M69" s="1174"/>
      <c r="N69" s="1174"/>
      <c r="O69" s="1174"/>
      <c r="P69" s="1174"/>
      <c r="Q69" s="1174"/>
      <c r="R69" s="1174"/>
      <c r="S69" s="1174"/>
      <c r="T69" s="1174"/>
      <c r="U69" s="1174"/>
      <c r="V69" s="1174"/>
      <c r="W69" s="1174"/>
      <c r="X69" s="1174"/>
      <c r="Y69" s="1061"/>
      <c r="Z69" s="985"/>
      <c r="AA69" s="1061"/>
      <c r="AB69" s="1061"/>
      <c r="AC69" s="1061"/>
      <c r="AD69" s="1061"/>
      <c r="AE69" s="1061"/>
      <c r="AF69" s="1061"/>
      <c r="AG69" s="1061"/>
      <c r="AH69" s="1061"/>
      <c r="AI69" s="1061"/>
      <c r="AJ69" s="1061"/>
    </row>
    <row r="70" spans="1:36" ht="27.6" x14ac:dyDescent="0.3">
      <c r="B70" s="955"/>
      <c r="C70" s="955"/>
      <c r="D70" s="955"/>
      <c r="E70" s="955"/>
      <c r="F70" s="955"/>
      <c r="G70" s="955"/>
      <c r="K70" s="1069" t="s">
        <v>133</v>
      </c>
      <c r="L70" s="1069" t="s">
        <v>91</v>
      </c>
      <c r="M70" s="1182" t="s">
        <v>75</v>
      </c>
      <c r="N70" s="1184" t="s">
        <v>134</v>
      </c>
      <c r="O70" s="1060" t="s">
        <v>135</v>
      </c>
      <c r="P70" s="1069" t="s">
        <v>136</v>
      </c>
      <c r="Q70" s="1069" t="s">
        <v>137</v>
      </c>
      <c r="R70" s="1069" t="s">
        <v>138</v>
      </c>
      <c r="S70" s="1067" t="s">
        <v>139</v>
      </c>
      <c r="T70" s="1062" t="s">
        <v>344</v>
      </c>
      <c r="U70" s="1062" t="s">
        <v>342</v>
      </c>
      <c r="V70" s="1062" t="s">
        <v>343</v>
      </c>
      <c r="W70" s="1062" t="s">
        <v>375</v>
      </c>
      <c r="X70" s="1062" t="s">
        <v>379</v>
      </c>
      <c r="Y70" s="1069" t="s">
        <v>140</v>
      </c>
      <c r="Z70" s="1186" t="s">
        <v>667</v>
      </c>
      <c r="AA70" s="1172" t="s">
        <v>666</v>
      </c>
      <c r="AB70" s="1172"/>
      <c r="AC70" s="1172" t="s">
        <v>668</v>
      </c>
      <c r="AD70" s="1172"/>
      <c r="AE70" s="1172" t="s">
        <v>669</v>
      </c>
      <c r="AF70" s="1172"/>
      <c r="AG70" s="1172" t="s">
        <v>670</v>
      </c>
      <c r="AH70" s="1172"/>
      <c r="AI70" s="1172" t="s">
        <v>671</v>
      </c>
      <c r="AJ70" s="1172"/>
    </row>
    <row r="71" spans="1:36" ht="27.6" x14ac:dyDescent="0.3">
      <c r="B71" s="955"/>
      <c r="C71" s="955"/>
      <c r="D71" s="955"/>
      <c r="E71" s="955"/>
      <c r="F71" s="955"/>
      <c r="G71" s="955"/>
      <c r="K71" s="1066"/>
      <c r="L71" s="1066"/>
      <c r="M71" s="1183"/>
      <c r="N71" s="1185"/>
      <c r="O71" s="1059"/>
      <c r="P71" s="888" t="s">
        <v>141</v>
      </c>
      <c r="Q71" s="1066"/>
      <c r="R71" s="1066"/>
      <c r="S71" s="1068"/>
      <c r="T71" s="1062"/>
      <c r="U71" s="1062"/>
      <c r="V71" s="1062"/>
      <c r="W71" s="1062"/>
      <c r="X71" s="1062"/>
      <c r="Y71" s="1066"/>
      <c r="Z71" s="1187"/>
      <c r="AA71" s="1058" t="s">
        <v>672</v>
      </c>
      <c r="AB71" s="1058" t="s">
        <v>673</v>
      </c>
      <c r="AC71" s="1058" t="s">
        <v>672</v>
      </c>
      <c r="AD71" s="1058" t="s">
        <v>673</v>
      </c>
      <c r="AE71" s="1058" t="s">
        <v>672</v>
      </c>
      <c r="AF71" s="1058" t="s">
        <v>673</v>
      </c>
      <c r="AG71" s="1058" t="s">
        <v>672</v>
      </c>
      <c r="AH71" s="1058" t="s">
        <v>673</v>
      </c>
      <c r="AI71" s="1058" t="s">
        <v>672</v>
      </c>
      <c r="AJ71" s="1058" t="s">
        <v>673</v>
      </c>
    </row>
    <row r="72" spans="1:36" x14ac:dyDescent="0.3">
      <c r="B72" s="955"/>
      <c r="C72" s="955"/>
      <c r="D72" s="955"/>
      <c r="E72" s="955"/>
      <c r="F72" s="955"/>
      <c r="G72" s="955"/>
      <c r="K72" s="1063" t="s">
        <v>142</v>
      </c>
      <c r="L72" s="1063" t="s">
        <v>143</v>
      </c>
      <c r="M72" s="934" t="s">
        <v>9</v>
      </c>
      <c r="N72" s="910" t="s">
        <v>235</v>
      </c>
      <c r="O72" s="891" t="s">
        <v>244</v>
      </c>
      <c r="P72" s="913"/>
      <c r="Q72" s="914"/>
      <c r="R72" s="915"/>
      <c r="S72" s="889"/>
      <c r="T72" s="997"/>
      <c r="U72" s="997"/>
      <c r="V72" s="997" t="str">
        <f>IF(AND(W72="Y",X72="Y"),"Passed",IF(T72="M","Passed", ""))</f>
        <v/>
      </c>
      <c r="W72" s="997"/>
      <c r="X72" s="997"/>
      <c r="Y72" s="916"/>
      <c r="Z72" s="981">
        <f t="shared" ref="Z72:Z75" si="5">DATEDIF(AA72,AB72,"m")/12+DATEDIF(AC72,AD72,"m")/12+DATEDIF(AE72,AF72,"m")/12+DATEDIF(AG72,AH72,"m")/12+DATEDIF(AI72,AJ72,"m")/12</f>
        <v>0</v>
      </c>
      <c r="AA72" s="982"/>
      <c r="AB72" s="982"/>
      <c r="AC72" s="982"/>
      <c r="AD72" s="982"/>
      <c r="AE72" s="980"/>
      <c r="AF72" s="980"/>
      <c r="AG72" s="980"/>
      <c r="AH72" s="980"/>
      <c r="AI72" s="980"/>
      <c r="AJ72" s="980"/>
    </row>
    <row r="73" spans="1:36" x14ac:dyDescent="0.3">
      <c r="B73" s="955"/>
      <c r="C73" s="955"/>
      <c r="D73" s="955"/>
      <c r="E73" s="955"/>
      <c r="F73" s="955"/>
      <c r="G73" s="955"/>
      <c r="K73" s="1064"/>
      <c r="L73" s="1064"/>
      <c r="M73" s="934" t="s">
        <v>9</v>
      </c>
      <c r="N73" s="910" t="s">
        <v>229</v>
      </c>
      <c r="O73" s="891" t="s">
        <v>245</v>
      </c>
      <c r="P73" s="913"/>
      <c r="Q73" s="914"/>
      <c r="R73" s="915"/>
      <c r="S73" s="889"/>
      <c r="T73" s="997"/>
      <c r="U73" s="997"/>
      <c r="V73" s="997" t="str">
        <f>IF(AND(W73="Y",X73="Y"),"Passed",IF(T73="M","Passed", ""))</f>
        <v/>
      </c>
      <c r="W73" s="997"/>
      <c r="X73" s="997"/>
      <c r="Y73" s="916"/>
      <c r="Z73" s="981">
        <f t="shared" si="5"/>
        <v>0</v>
      </c>
      <c r="AA73" s="982"/>
      <c r="AB73" s="982"/>
      <c r="AC73" s="982"/>
      <c r="AD73" s="982"/>
      <c r="AE73" s="980"/>
      <c r="AF73" s="980"/>
      <c r="AG73" s="980"/>
      <c r="AH73" s="980"/>
      <c r="AI73" s="980"/>
      <c r="AJ73" s="980"/>
    </row>
    <row r="74" spans="1:36" ht="41.4" x14ac:dyDescent="0.3">
      <c r="B74" s="955"/>
      <c r="C74" s="955"/>
      <c r="D74" s="955"/>
      <c r="E74" s="955"/>
      <c r="F74" s="955"/>
      <c r="G74" s="955"/>
      <c r="K74" s="1064"/>
      <c r="L74" s="1064"/>
      <c r="M74" s="934" t="s">
        <v>9</v>
      </c>
      <c r="N74" s="910" t="s">
        <v>3</v>
      </c>
      <c r="O74" s="891" t="s">
        <v>516</v>
      </c>
      <c r="P74" s="913"/>
      <c r="Q74" s="914"/>
      <c r="R74" s="915"/>
      <c r="S74" s="889"/>
      <c r="T74" s="997"/>
      <c r="U74" s="997"/>
      <c r="V74" s="997" t="str">
        <f>IF(AND(W74="Y",X74="Y"),"Passed",IF(T74="M","Passed", ""))</f>
        <v/>
      </c>
      <c r="W74" s="997"/>
      <c r="X74" s="997"/>
      <c r="Y74" s="916"/>
      <c r="Z74" s="981">
        <f t="shared" si="5"/>
        <v>0</v>
      </c>
      <c r="AA74" s="982"/>
      <c r="AB74" s="982"/>
      <c r="AC74" s="982"/>
      <c r="AD74" s="982"/>
      <c r="AE74" s="980"/>
      <c r="AF74" s="980"/>
      <c r="AG74" s="980"/>
      <c r="AH74" s="980"/>
      <c r="AI74" s="980"/>
      <c r="AJ74" s="980"/>
    </row>
    <row r="75" spans="1:36" ht="12.75" customHeight="1" x14ac:dyDescent="0.3">
      <c r="B75" s="955"/>
      <c r="C75" s="955"/>
      <c r="D75" s="955"/>
      <c r="E75" s="955"/>
      <c r="F75" s="955"/>
      <c r="G75" s="955"/>
      <c r="K75" s="1065"/>
      <c r="L75" s="1065"/>
      <c r="M75" s="934" t="s">
        <v>9</v>
      </c>
      <c r="N75" s="910" t="s">
        <v>3</v>
      </c>
      <c r="O75" s="891" t="s">
        <v>246</v>
      </c>
      <c r="P75" s="913"/>
      <c r="Q75" s="914"/>
      <c r="R75" s="915"/>
      <c r="S75" s="889"/>
      <c r="T75" s="997"/>
      <c r="U75" s="997"/>
      <c r="V75" s="997" t="str">
        <f>IF(AND(W75="Y",X75="Y"),"Passed",IF(T75="M","Passed", ""))</f>
        <v/>
      </c>
      <c r="W75" s="997"/>
      <c r="X75" s="997"/>
      <c r="Y75" s="916"/>
      <c r="Z75" s="981">
        <f t="shared" si="5"/>
        <v>0</v>
      </c>
      <c r="AA75" s="982"/>
      <c r="AB75" s="982"/>
      <c r="AC75" s="982"/>
      <c r="AD75" s="982"/>
      <c r="AE75" s="980"/>
      <c r="AF75" s="980"/>
      <c r="AG75" s="980"/>
      <c r="AH75" s="980"/>
      <c r="AI75" s="980"/>
      <c r="AJ75" s="980"/>
    </row>
    <row r="76" spans="1:36" x14ac:dyDescent="0.3">
      <c r="B76" s="955"/>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B77" s="955"/>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B78" s="955"/>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B79" s="955"/>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B80" s="955"/>
      <c r="C80" s="955"/>
      <c r="D80" s="955"/>
      <c r="E80" s="955"/>
      <c r="F80" s="955"/>
      <c r="G80" s="955"/>
    </row>
    <row r="81" spans="2:7" x14ac:dyDescent="0.3">
      <c r="B81" s="955"/>
      <c r="C81" s="955"/>
      <c r="D81" s="955"/>
      <c r="E81" s="955"/>
      <c r="F81" s="955"/>
      <c r="G81" s="955"/>
    </row>
    <row r="82" spans="2:7" x14ac:dyDescent="0.3">
      <c r="B82" s="955"/>
      <c r="C82" s="955"/>
      <c r="D82" s="955"/>
      <c r="E82" s="955"/>
      <c r="F82" s="955"/>
      <c r="G82" s="955"/>
    </row>
    <row r="83" spans="2:7" x14ac:dyDescent="0.3">
      <c r="B83" s="955"/>
      <c r="C83" s="955"/>
      <c r="D83" s="955"/>
      <c r="E83" s="955"/>
      <c r="F83" s="955"/>
      <c r="G83" s="955"/>
    </row>
    <row r="84" spans="2:7" x14ac:dyDescent="0.3">
      <c r="B84" s="955"/>
      <c r="C84" s="955"/>
      <c r="D84" s="955"/>
      <c r="E84" s="955"/>
      <c r="F84" s="955"/>
      <c r="G84" s="955"/>
    </row>
    <row r="85" spans="2:7" x14ac:dyDescent="0.3">
      <c r="B85" s="955"/>
      <c r="C85" s="955"/>
      <c r="D85" s="955"/>
      <c r="E85" s="955"/>
      <c r="F85" s="955"/>
      <c r="G85" s="955"/>
    </row>
    <row r="86" spans="2:7" x14ac:dyDescent="0.3">
      <c r="B86" s="955"/>
      <c r="C86" s="955"/>
      <c r="D86" s="955"/>
      <c r="E86" s="955"/>
      <c r="F86" s="955"/>
      <c r="G86" s="955"/>
    </row>
    <row r="87" spans="2:7" x14ac:dyDescent="0.3">
      <c r="B87" s="955"/>
      <c r="C87" s="955"/>
      <c r="D87" s="955"/>
      <c r="E87" s="955"/>
      <c r="F87" s="955"/>
      <c r="G87" s="955"/>
    </row>
    <row r="88" spans="2:7" x14ac:dyDescent="0.3">
      <c r="B88" s="955"/>
      <c r="C88" s="955"/>
      <c r="D88" s="955"/>
      <c r="E88" s="955"/>
      <c r="F88" s="955"/>
      <c r="G88" s="955"/>
    </row>
    <row r="89" spans="2:7" x14ac:dyDescent="0.3">
      <c r="B89" s="955"/>
      <c r="C89" s="955"/>
      <c r="D89" s="955"/>
      <c r="E89" s="955"/>
      <c r="F89" s="955"/>
      <c r="G89" s="955"/>
    </row>
    <row r="90" spans="2:7" x14ac:dyDescent="0.3">
      <c r="B90" s="955"/>
      <c r="C90" s="955"/>
      <c r="D90" s="955"/>
      <c r="E90" s="955"/>
      <c r="F90" s="955"/>
      <c r="G90" s="955"/>
    </row>
    <row r="91" spans="2:7" x14ac:dyDescent="0.3">
      <c r="B91" s="955"/>
      <c r="C91" s="955"/>
      <c r="D91" s="955"/>
      <c r="E91" s="955"/>
      <c r="F91" s="955"/>
      <c r="G91" s="955"/>
    </row>
    <row r="92" spans="2:7" x14ac:dyDescent="0.3">
      <c r="B92" s="955"/>
      <c r="C92" s="955"/>
      <c r="D92" s="955"/>
      <c r="E92" s="955"/>
      <c r="F92" s="955"/>
      <c r="G92" s="955"/>
    </row>
    <row r="93" spans="2:7" x14ac:dyDescent="0.3">
      <c r="B93" s="955"/>
      <c r="C93" s="955"/>
      <c r="D93" s="955"/>
      <c r="E93" s="955"/>
      <c r="F93" s="955"/>
      <c r="G93" s="955"/>
    </row>
    <row r="94" spans="2:7" x14ac:dyDescent="0.3">
      <c r="B94" s="955"/>
      <c r="C94" s="955"/>
      <c r="D94" s="955"/>
      <c r="E94" s="955"/>
      <c r="F94" s="955"/>
      <c r="G94" s="955"/>
    </row>
    <row r="95" spans="2:7" x14ac:dyDescent="0.3">
      <c r="B95" s="955"/>
      <c r="C95" s="955"/>
      <c r="D95" s="955"/>
      <c r="E95" s="955"/>
      <c r="F95" s="955"/>
      <c r="G95" s="955"/>
    </row>
    <row r="96" spans="2:7" x14ac:dyDescent="0.3">
      <c r="B96" s="955"/>
      <c r="C96" s="955"/>
      <c r="D96" s="955"/>
      <c r="E96" s="955"/>
      <c r="F96" s="955"/>
      <c r="G96" s="955"/>
    </row>
    <row r="97" spans="2:7" x14ac:dyDescent="0.3">
      <c r="B97" s="955"/>
      <c r="C97" s="955"/>
      <c r="D97" s="955"/>
      <c r="E97" s="955"/>
      <c r="F97" s="955"/>
      <c r="G97" s="955"/>
    </row>
    <row r="98" spans="2:7" x14ac:dyDescent="0.3">
      <c r="B98" s="955"/>
      <c r="C98" s="955"/>
      <c r="D98" s="955"/>
      <c r="E98" s="955"/>
      <c r="F98" s="955"/>
      <c r="G98" s="955"/>
    </row>
    <row r="99" spans="2:7" x14ac:dyDescent="0.3">
      <c r="B99" s="955"/>
      <c r="C99" s="955"/>
      <c r="D99" s="955"/>
      <c r="E99" s="955"/>
      <c r="F99" s="955"/>
      <c r="G99" s="955"/>
    </row>
    <row r="100" spans="2:7" x14ac:dyDescent="0.3">
      <c r="B100" s="955"/>
      <c r="C100" s="955"/>
      <c r="D100" s="955"/>
      <c r="E100" s="955"/>
      <c r="F100" s="955"/>
      <c r="G100" s="955"/>
    </row>
    <row r="101" spans="2:7" x14ac:dyDescent="0.3">
      <c r="B101" s="955"/>
      <c r="C101" s="955"/>
      <c r="D101" s="955"/>
      <c r="E101" s="955"/>
      <c r="F101" s="955"/>
      <c r="G101" s="955"/>
    </row>
    <row r="102" spans="2:7" x14ac:dyDescent="0.3">
      <c r="B102" s="955"/>
      <c r="C102" s="955"/>
      <c r="D102" s="955"/>
      <c r="E102" s="955"/>
      <c r="F102" s="955"/>
      <c r="G102" s="955"/>
    </row>
    <row r="103" spans="2:7" x14ac:dyDescent="0.3">
      <c r="B103" s="955"/>
      <c r="C103" s="955"/>
      <c r="D103" s="955"/>
      <c r="E103" s="955"/>
      <c r="F103" s="955"/>
      <c r="G103" s="955"/>
    </row>
    <row r="104" spans="2:7" x14ac:dyDescent="0.3">
      <c r="B104" s="955"/>
      <c r="C104" s="955"/>
      <c r="D104" s="955"/>
      <c r="E104" s="955"/>
      <c r="F104" s="955"/>
      <c r="G104" s="955"/>
    </row>
    <row r="105" spans="2:7" x14ac:dyDescent="0.3">
      <c r="B105" s="955"/>
      <c r="C105" s="955"/>
      <c r="D105" s="955"/>
      <c r="E105" s="955"/>
      <c r="F105" s="955"/>
      <c r="G105" s="955"/>
    </row>
    <row r="106" spans="2:7" x14ac:dyDescent="0.3">
      <c r="B106" s="955"/>
      <c r="C106" s="955"/>
      <c r="D106" s="955"/>
      <c r="E106" s="955"/>
      <c r="F106" s="955"/>
      <c r="G106" s="955"/>
    </row>
    <row r="107" spans="2:7" x14ac:dyDescent="0.3">
      <c r="B107" s="955"/>
      <c r="C107" s="955"/>
      <c r="D107" s="955"/>
      <c r="E107" s="955"/>
      <c r="F107" s="955"/>
      <c r="G107" s="955"/>
    </row>
    <row r="108" spans="2:7" x14ac:dyDescent="0.3">
      <c r="B108" s="955"/>
      <c r="C108" s="955"/>
      <c r="D108" s="955"/>
      <c r="E108" s="955"/>
      <c r="F108" s="955"/>
      <c r="G108" s="955"/>
    </row>
    <row r="109" spans="2:7" x14ac:dyDescent="0.3">
      <c r="B109" s="955"/>
      <c r="C109" s="955"/>
      <c r="D109" s="955"/>
      <c r="E109" s="955"/>
      <c r="F109" s="955"/>
      <c r="G109" s="955"/>
    </row>
    <row r="110" spans="2:7" x14ac:dyDescent="0.3">
      <c r="B110" s="955"/>
      <c r="C110" s="955"/>
      <c r="D110" s="955"/>
      <c r="E110" s="955"/>
      <c r="F110" s="955"/>
      <c r="G110" s="955"/>
    </row>
    <row r="111" spans="2:7" x14ac:dyDescent="0.3">
      <c r="B111" s="955"/>
      <c r="C111" s="955"/>
      <c r="D111" s="955"/>
      <c r="E111" s="955"/>
      <c r="F111" s="955"/>
      <c r="G111" s="955"/>
    </row>
    <row r="112" spans="2:7" x14ac:dyDescent="0.3">
      <c r="B112" s="955"/>
      <c r="C112" s="955"/>
      <c r="D112" s="955"/>
      <c r="E112" s="955"/>
      <c r="F112" s="955"/>
      <c r="G112" s="955"/>
    </row>
    <row r="113" spans="2:7" x14ac:dyDescent="0.3">
      <c r="B113" s="955"/>
      <c r="C113" s="955"/>
      <c r="D113" s="955"/>
      <c r="E113" s="955"/>
      <c r="F113" s="955"/>
      <c r="G113" s="955"/>
    </row>
    <row r="114" spans="2:7" x14ac:dyDescent="0.3">
      <c r="B114" s="955"/>
      <c r="C114" s="955"/>
      <c r="D114" s="955"/>
      <c r="E114" s="955"/>
      <c r="F114" s="955"/>
      <c r="G114" s="955"/>
    </row>
    <row r="115" spans="2:7" x14ac:dyDescent="0.3">
      <c r="B115" s="955"/>
      <c r="C115" s="955"/>
      <c r="D115" s="955"/>
      <c r="E115" s="955"/>
      <c r="F115" s="955"/>
      <c r="G115" s="955"/>
    </row>
    <row r="116" spans="2:7" x14ac:dyDescent="0.3">
      <c r="B116" s="955"/>
      <c r="C116" s="955"/>
      <c r="D116" s="955"/>
      <c r="E116" s="955"/>
      <c r="F116" s="955"/>
      <c r="G116" s="955"/>
    </row>
    <row r="117" spans="2:7" x14ac:dyDescent="0.3">
      <c r="B117" s="955"/>
      <c r="C117" s="955"/>
      <c r="D117" s="955"/>
      <c r="E117" s="955"/>
      <c r="F117" s="955"/>
      <c r="G117" s="955"/>
    </row>
    <row r="118" spans="2:7" x14ac:dyDescent="0.3">
      <c r="B118" s="955"/>
      <c r="C118" s="955"/>
      <c r="D118" s="955"/>
      <c r="E118" s="955"/>
      <c r="F118" s="955"/>
      <c r="G118" s="955"/>
    </row>
    <row r="119" spans="2:7" x14ac:dyDescent="0.3">
      <c r="B119" s="955"/>
      <c r="C119" s="955"/>
      <c r="D119" s="955"/>
      <c r="E119" s="955"/>
      <c r="F119" s="955"/>
      <c r="G119" s="955"/>
    </row>
    <row r="120" spans="2:7" x14ac:dyDescent="0.3">
      <c r="B120" s="955"/>
      <c r="C120" s="955"/>
      <c r="D120" s="955"/>
      <c r="E120" s="955"/>
      <c r="F120" s="955"/>
      <c r="G120" s="955"/>
    </row>
    <row r="121" spans="2:7" x14ac:dyDescent="0.3">
      <c r="B121" s="955"/>
      <c r="C121" s="955"/>
      <c r="D121" s="955"/>
      <c r="E121" s="955"/>
      <c r="F121" s="955"/>
      <c r="G121" s="955"/>
    </row>
    <row r="122" spans="2:7" x14ac:dyDescent="0.3">
      <c r="B122" s="955"/>
      <c r="C122" s="955"/>
      <c r="D122" s="955"/>
      <c r="E122" s="955"/>
      <c r="F122" s="955"/>
      <c r="G122" s="955"/>
    </row>
    <row r="123" spans="2:7" x14ac:dyDescent="0.3">
      <c r="B123" s="955"/>
      <c r="C123" s="955"/>
      <c r="D123" s="955"/>
      <c r="E123" s="955"/>
      <c r="F123" s="955"/>
      <c r="G123" s="955"/>
    </row>
    <row r="124" spans="2:7" x14ac:dyDescent="0.3">
      <c r="B124" s="955"/>
      <c r="C124" s="955"/>
      <c r="D124" s="955"/>
      <c r="E124" s="955"/>
      <c r="F124" s="955"/>
      <c r="G124" s="955"/>
    </row>
    <row r="125" spans="2:7" x14ac:dyDescent="0.3">
      <c r="C125" s="955"/>
      <c r="D125" s="955"/>
      <c r="E125" s="955"/>
      <c r="F125" s="955"/>
      <c r="G125" s="955"/>
    </row>
    <row r="126" spans="2:7" x14ac:dyDescent="0.3">
      <c r="C126" s="955"/>
      <c r="D126" s="955"/>
      <c r="E126" s="955"/>
      <c r="F126" s="955"/>
      <c r="G126" s="955"/>
    </row>
    <row r="127" spans="2:7" x14ac:dyDescent="0.3">
      <c r="C127" s="955"/>
      <c r="D127" s="955"/>
      <c r="E127" s="955"/>
      <c r="F127" s="955"/>
      <c r="G127" s="955"/>
    </row>
    <row r="128" spans="2: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autoFilter ref="A2:AN66">
    <filterColumn colId="26" showButton="0"/>
    <filterColumn colId="28" showButton="0"/>
    <filterColumn colId="30" showButton="0"/>
    <filterColumn colId="32" showButton="0"/>
    <filterColumn colId="34" showButton="0"/>
  </autoFilter>
  <mergeCells count="48">
    <mergeCell ref="AG70:AH70"/>
    <mergeCell ref="AI70:AJ70"/>
    <mergeCell ref="AI58:AJ58"/>
    <mergeCell ref="A64:G64"/>
    <mergeCell ref="A66:G66"/>
    <mergeCell ref="K69:X69"/>
    <mergeCell ref="M70:M71"/>
    <mergeCell ref="N70:N71"/>
    <mergeCell ref="Z70:Z71"/>
    <mergeCell ref="AA70:AB70"/>
    <mergeCell ref="AC70:AD70"/>
    <mergeCell ref="AE70:AF70"/>
    <mergeCell ref="AI38:AJ38"/>
    <mergeCell ref="K57:X57"/>
    <mergeCell ref="M58:M59"/>
    <mergeCell ref="N58:N59"/>
    <mergeCell ref="Z58:Z59"/>
    <mergeCell ref="AA58:AB58"/>
    <mergeCell ref="AC58:AD58"/>
    <mergeCell ref="AE58:AF58"/>
    <mergeCell ref="AG58:AH58"/>
    <mergeCell ref="AE17:AF17"/>
    <mergeCell ref="AG17:AH17"/>
    <mergeCell ref="AI17:AJ17"/>
    <mergeCell ref="K37:X37"/>
    <mergeCell ref="M38:M39"/>
    <mergeCell ref="N38:N39"/>
    <mergeCell ref="Z38:Z39"/>
    <mergeCell ref="AA38:AB38"/>
    <mergeCell ref="AC38:AD38"/>
    <mergeCell ref="AE38:AF38"/>
    <mergeCell ref="M17:M18"/>
    <mergeCell ref="N17:N18"/>
    <mergeCell ref="Z17:Z18"/>
    <mergeCell ref="AA17:AB17"/>
    <mergeCell ref="AC17:AD17"/>
    <mergeCell ref="AG38:AH38"/>
    <mergeCell ref="AC2:AD2"/>
    <mergeCell ref="AE2:AF2"/>
    <mergeCell ref="AG2:AH2"/>
    <mergeCell ref="AI2:AJ2"/>
    <mergeCell ref="K16:X16"/>
    <mergeCell ref="AA2:AB2"/>
    <mergeCell ref="A1:H1"/>
    <mergeCell ref="K1:X1"/>
    <mergeCell ref="M2:M3"/>
    <mergeCell ref="N2:N3"/>
    <mergeCell ref="Z2:Z3"/>
  </mergeCells>
  <conditionalFormatting sqref="G46">
    <cfRule type="containsText" dxfId="1000" priority="23" operator="containsText" text="O">
      <formula>NOT(ISERROR(SEARCH("O",G46)))</formula>
    </cfRule>
  </conditionalFormatting>
  <conditionalFormatting sqref="G46">
    <cfRule type="containsText" dxfId="999" priority="20" operator="containsText" text="N/A">
      <formula>NOT(ISERROR(SEARCH("N/A",G46)))</formula>
    </cfRule>
    <cfRule type="containsText" dxfId="998" priority="21" operator="containsText" text="Blank">
      <formula>NOT(ISERROR(SEARCH("Blank",G46)))</formula>
    </cfRule>
    <cfRule type="containsText" dxfId="997" priority="22" operator="containsText" text="M">
      <formula>NOT(ISERROR(SEARCH("M",G46)))</formula>
    </cfRule>
  </conditionalFormatting>
  <conditionalFormatting sqref="C7:D7 F7:H7">
    <cfRule type="containsText" dxfId="996" priority="17" operator="containsText" text="N/A">
      <formula>NOT(ISERROR(SEARCH("N/A",C7)))</formula>
    </cfRule>
    <cfRule type="containsText" dxfId="995" priority="18" operator="containsText" text="Blank">
      <formula>NOT(ISERROR(SEARCH("Blank",C7)))</formula>
    </cfRule>
    <cfRule type="containsText" dxfId="994" priority="19" operator="containsText" text="M">
      <formula>NOT(ISERROR(SEARCH("M",C7)))</formula>
    </cfRule>
  </conditionalFormatting>
  <conditionalFormatting sqref="F46">
    <cfRule type="containsText" dxfId="993" priority="16" operator="containsText" text="O">
      <formula>NOT(ISERROR(SEARCH("O",F46)))</formula>
    </cfRule>
  </conditionalFormatting>
  <conditionalFormatting sqref="F46">
    <cfRule type="containsText" dxfId="992" priority="13" operator="containsText" text="N/A">
      <formula>NOT(ISERROR(SEARCH("N/A",F46)))</formula>
    </cfRule>
    <cfRule type="containsText" dxfId="991" priority="14" operator="containsText" text="Blank">
      <formula>NOT(ISERROR(SEARCH("Blank",F46)))</formula>
    </cfRule>
    <cfRule type="containsText" dxfId="990" priority="15" operator="containsText" text="M">
      <formula>NOT(ISERROR(SEARCH("M",F46)))</formula>
    </cfRule>
  </conditionalFormatting>
  <conditionalFormatting sqref="C46:D46">
    <cfRule type="containsText" dxfId="989" priority="12" operator="containsText" text="O">
      <formula>NOT(ISERROR(SEARCH("O",C46)))</formula>
    </cfRule>
  </conditionalFormatting>
  <conditionalFormatting sqref="C46:D46">
    <cfRule type="containsText" dxfId="988" priority="9" operator="containsText" text="N/A">
      <formula>NOT(ISERROR(SEARCH("N/A",C46)))</formula>
    </cfRule>
    <cfRule type="containsText" dxfId="987" priority="10" operator="containsText" text="Blank">
      <formula>NOT(ISERROR(SEARCH("Blank",C46)))</formula>
    </cfRule>
    <cfRule type="containsText" dxfId="986" priority="11" operator="containsText" text="M">
      <formula>NOT(ISERROR(SEARCH("M",C46)))</formula>
    </cfRule>
  </conditionalFormatting>
  <conditionalFormatting sqref="B125:B1048576 B1:B28 B30:B69">
    <cfRule type="duplicateValues" dxfId="985" priority="8"/>
  </conditionalFormatting>
  <conditionalFormatting sqref="B29">
    <cfRule type="duplicateValues" dxfId="984" priority="7"/>
  </conditionalFormatting>
  <conditionalFormatting sqref="Z4 Z51:Z55 Z40:Z43 Z45:Z49 Z19:Z35">
    <cfRule type="cellIs" dxfId="983" priority="6" operator="greaterThan">
      <formula>0</formula>
    </cfRule>
  </conditionalFormatting>
  <conditionalFormatting sqref="Z5:Z14">
    <cfRule type="cellIs" dxfId="982" priority="5" operator="greaterThan">
      <formula>0</formula>
    </cfRule>
  </conditionalFormatting>
  <conditionalFormatting sqref="Z60:Z67">
    <cfRule type="cellIs" dxfId="981" priority="4" operator="greaterThan">
      <formula>0</formula>
    </cfRule>
  </conditionalFormatting>
  <conditionalFormatting sqref="Z72:Z75">
    <cfRule type="cellIs" dxfId="980" priority="3" operator="greaterThan">
      <formula>0</formula>
    </cfRule>
  </conditionalFormatting>
  <conditionalFormatting sqref="Z50">
    <cfRule type="cellIs" dxfId="979" priority="2" operator="greaterThan">
      <formula>0</formula>
    </cfRule>
  </conditionalFormatting>
  <conditionalFormatting sqref="Z44">
    <cfRule type="cellIs" dxfId="978" priority="1" operator="greaterThan">
      <formula>0</formula>
    </cfRule>
  </conditionalFormatting>
  <dataValidations count="3">
    <dataValidation type="list" allowBlank="1" showInputMessage="1" showErrorMessage="1" sqref="X33 X19 X21 X4:X10 W70:W79 W2:W15 W58:W68 X12 W17:W36 W38:W56">
      <formula1>"Y, N"</formula1>
    </dataValidation>
    <dataValidation type="list" allowBlank="1" showInputMessage="1" showErrorMessage="1" sqref="T70:T79 T58:T68 T2:T15 T38:T56 T17:T36">
      <formula1>"M, O, N/A"</formula1>
    </dataValidation>
    <dataValidation type="list" allowBlank="1" showInputMessage="1" showErrorMessage="1" sqref="V58:V68 V70:V79 V38:V56 V17:V36 V2:V15">
      <formula1>"Passed, Failed, N/A"</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scale="30" fitToHeight="0" orientation="landscape" r:id="rId19"/>
  <drawing r:id="rId20"/>
  <legacyDrawing r:id="rId21"/>
  <controls>
    <mc:AlternateContent xmlns:mc="http://schemas.openxmlformats.org/markup-compatibility/2006">
      <mc:Choice Requires="x14">
        <control shapeId="1315844" r:id="rId22" name="CommandButton4">
          <controlPr defaultSize="0" autoLine="0" r:id="rId23">
            <anchor moveWithCells="1">
              <from>
                <xdr:col>8</xdr:col>
                <xdr:colOff>121920</xdr:colOff>
                <xdr:row>21</xdr:row>
                <xdr:rowOff>0</xdr:rowOff>
              </from>
              <to>
                <xdr:col>9</xdr:col>
                <xdr:colOff>441960</xdr:colOff>
                <xdr:row>23</xdr:row>
                <xdr:rowOff>106680</xdr:rowOff>
              </to>
            </anchor>
          </controlPr>
        </control>
      </mc:Choice>
      <mc:Fallback>
        <control shapeId="1315844" r:id="rId22" name="CommandButton4"/>
      </mc:Fallback>
    </mc:AlternateContent>
    <mc:AlternateContent xmlns:mc="http://schemas.openxmlformats.org/markup-compatibility/2006">
      <mc:Choice Requires="x14">
        <control shapeId="1315843" r:id="rId24" name="CommandButton3">
          <controlPr defaultSize="0" autoLine="0" r:id="rId25">
            <anchor moveWithCells="1">
              <from>
                <xdr:col>8</xdr:col>
                <xdr:colOff>114300</xdr:colOff>
                <xdr:row>7</xdr:row>
                <xdr:rowOff>0</xdr:rowOff>
              </from>
              <to>
                <xdr:col>9</xdr:col>
                <xdr:colOff>403860</xdr:colOff>
                <xdr:row>8</xdr:row>
                <xdr:rowOff>167640</xdr:rowOff>
              </to>
            </anchor>
          </controlPr>
        </control>
      </mc:Choice>
      <mc:Fallback>
        <control shapeId="1315843" r:id="rId24" name="CommandButton3"/>
      </mc:Fallback>
    </mc:AlternateContent>
    <mc:AlternateContent xmlns:mc="http://schemas.openxmlformats.org/markup-compatibility/2006">
      <mc:Choice Requires="x14">
        <control shapeId="1315842" r:id="rId26" name="CommandButton2">
          <controlPr defaultSize="0" autoLine="0" r:id="rId27">
            <anchor moveWithCells="1">
              <from>
                <xdr:col>8</xdr:col>
                <xdr:colOff>121920</xdr:colOff>
                <xdr:row>21</xdr:row>
                <xdr:rowOff>0</xdr:rowOff>
              </from>
              <to>
                <xdr:col>9</xdr:col>
                <xdr:colOff>441960</xdr:colOff>
                <xdr:row>23</xdr:row>
                <xdr:rowOff>106680</xdr:rowOff>
              </to>
            </anchor>
          </controlPr>
        </control>
      </mc:Choice>
      <mc:Fallback>
        <control shapeId="1315842" r:id="rId26" name="CommandButton2"/>
      </mc:Fallback>
    </mc:AlternateContent>
    <mc:AlternateContent xmlns:mc="http://schemas.openxmlformats.org/markup-compatibility/2006">
      <mc:Choice Requires="x14">
        <control shapeId="1315841" r:id="rId28" name="CommandButton1">
          <controlPr defaultSize="0" autoLine="0" r:id="rId29">
            <anchor moveWithCells="1">
              <from>
                <xdr:col>8</xdr:col>
                <xdr:colOff>114300</xdr:colOff>
                <xdr:row>7</xdr:row>
                <xdr:rowOff>0</xdr:rowOff>
              </from>
              <to>
                <xdr:col>9</xdr:col>
                <xdr:colOff>403860</xdr:colOff>
                <xdr:row>8</xdr:row>
                <xdr:rowOff>167640</xdr:rowOff>
              </to>
            </anchor>
          </controlPr>
        </control>
      </mc:Choice>
      <mc:Fallback>
        <control shapeId="1315841" r:id="rId28" name="CommandButton1"/>
      </mc:Fallback>
    </mc:AlternateContent>
  </controls>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2">
    <tabColor theme="7" tint="0.79998168889431442"/>
    <pageSetUpPr fitToPage="1"/>
  </sheetPr>
  <dimension ref="A1:AN196"/>
  <sheetViews>
    <sheetView showGridLines="0" zoomScaleNormal="100" workbookViewId="0">
      <selection activeCell="D5" sqref="D5"/>
    </sheetView>
  </sheetViews>
  <sheetFormatPr defaultColWidth="9.109375" defaultRowHeight="14.4" x14ac:dyDescent="0.3"/>
  <cols>
    <col min="1" max="1" width="31.44140625" style="755" customWidth="1"/>
    <col min="2" max="2" width="38.88671875" style="755" customWidth="1"/>
    <col min="3" max="3" width="9.109375" style="755"/>
    <col min="4" max="5" width="10" style="755" bestFit="1" customWidth="1"/>
    <col min="6" max="7" width="9.109375" style="755"/>
    <col min="8" max="8" width="9.109375" style="756"/>
    <col min="9" max="10" width="9.109375" style="753"/>
    <col min="11" max="11" width="8.5546875" style="752" bestFit="1" customWidth="1"/>
    <col min="12" max="12" width="6.44140625" style="752" bestFit="1" customWidth="1"/>
    <col min="13" max="13" width="7.88671875" style="752" bestFit="1" customWidth="1"/>
    <col min="14" max="14" width="18.44140625" style="752" bestFit="1" customWidth="1"/>
    <col min="15" max="15" width="46.5546875" style="752" customWidth="1"/>
    <col min="16" max="16" width="27.5546875" style="752" customWidth="1"/>
    <col min="17" max="17" width="24.88671875" style="752" customWidth="1"/>
    <col min="18" max="18" width="26.109375" style="752" customWidth="1"/>
    <col min="19" max="19" width="12.6640625" style="752" bestFit="1" customWidth="1"/>
    <col min="20" max="20" width="12.5546875" style="752" customWidth="1"/>
    <col min="21" max="21" width="11" style="752" bestFit="1" customWidth="1"/>
    <col min="22" max="22" width="10.44140625" style="752" bestFit="1" customWidth="1"/>
    <col min="23" max="23" width="23.44140625" style="752" bestFit="1" customWidth="1"/>
    <col min="24" max="24" width="22.88671875" style="752" bestFit="1" customWidth="1"/>
    <col min="25" max="25" width="42.33203125" style="752" bestFit="1" customWidth="1"/>
    <col min="26" max="26" width="16.5546875" style="752" bestFit="1" customWidth="1"/>
    <col min="27" max="36" width="11" style="752" bestFit="1" customWidth="1"/>
    <col min="37" max="40" width="9.109375" style="752"/>
    <col min="41" max="16384" width="9.109375" style="753"/>
  </cols>
  <sheetData>
    <row r="1" spans="1:36" ht="12.75" customHeight="1" x14ac:dyDescent="0.45">
      <c r="A1" s="1188" t="s">
        <v>82</v>
      </c>
      <c r="B1" s="1189"/>
      <c r="C1" s="1189"/>
      <c r="D1" s="1189"/>
      <c r="E1" s="1189"/>
      <c r="F1" s="1189"/>
      <c r="G1" s="1189"/>
      <c r="H1" s="1189"/>
      <c r="K1" s="1173" t="s">
        <v>627</v>
      </c>
      <c r="L1" s="1174"/>
      <c r="M1" s="1174"/>
      <c r="N1" s="1174"/>
      <c r="O1" s="1174"/>
      <c r="P1" s="1174"/>
      <c r="Q1" s="1174"/>
      <c r="R1" s="1174"/>
      <c r="S1" s="1174"/>
      <c r="T1" s="1174"/>
      <c r="U1" s="1174"/>
      <c r="V1" s="1174"/>
      <c r="W1" s="1174"/>
      <c r="X1" s="1174"/>
      <c r="Y1" s="843"/>
      <c r="Z1" s="850"/>
      <c r="AA1" s="843"/>
      <c r="AB1" s="843"/>
      <c r="AC1" s="843"/>
      <c r="AD1" s="843"/>
      <c r="AE1" s="843"/>
      <c r="AF1" s="843"/>
      <c r="AG1" s="843"/>
      <c r="AH1" s="843"/>
      <c r="AI1" s="843"/>
      <c r="AJ1" s="843"/>
    </row>
    <row r="2" spans="1:36" ht="27.6" x14ac:dyDescent="0.3">
      <c r="A2" s="801" t="s">
        <v>367</v>
      </c>
      <c r="B2" s="791" t="s">
        <v>722</v>
      </c>
      <c r="C2" s="753"/>
      <c r="D2" s="753"/>
      <c r="E2" s="753"/>
      <c r="F2" s="753"/>
      <c r="G2" s="753"/>
      <c r="H2" s="753"/>
      <c r="K2" s="824" t="s">
        <v>133</v>
      </c>
      <c r="L2" s="824" t="s">
        <v>91</v>
      </c>
      <c r="M2" s="1182" t="s">
        <v>75</v>
      </c>
      <c r="N2" s="1190" t="s">
        <v>134</v>
      </c>
      <c r="O2" s="824" t="s">
        <v>135</v>
      </c>
      <c r="P2" s="824" t="s">
        <v>136</v>
      </c>
      <c r="Q2" s="824" t="s">
        <v>137</v>
      </c>
      <c r="R2" s="824" t="s">
        <v>138</v>
      </c>
      <c r="S2" s="821" t="s">
        <v>139</v>
      </c>
      <c r="T2" s="821" t="s">
        <v>344</v>
      </c>
      <c r="U2" s="821" t="s">
        <v>342</v>
      </c>
      <c r="V2" s="821" t="s">
        <v>343</v>
      </c>
      <c r="W2" s="821" t="s">
        <v>375</v>
      </c>
      <c r="X2" s="821" t="s">
        <v>376</v>
      </c>
      <c r="Y2" s="848"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801" t="s">
        <v>347</v>
      </c>
      <c r="B3" s="815">
        <v>43955</v>
      </c>
      <c r="C3" s="819"/>
      <c r="D3" s="753"/>
      <c r="E3" s="753"/>
      <c r="F3" s="753"/>
      <c r="G3" s="753"/>
      <c r="H3" s="753"/>
      <c r="K3" s="825"/>
      <c r="L3" s="825"/>
      <c r="M3" s="1183"/>
      <c r="N3" s="1185"/>
      <c r="O3" s="825"/>
      <c r="P3" s="757" t="s">
        <v>141</v>
      </c>
      <c r="Q3" s="825"/>
      <c r="R3" s="825"/>
      <c r="S3" s="821"/>
      <c r="T3" s="821"/>
      <c r="U3" s="821"/>
      <c r="V3" s="821"/>
      <c r="W3" s="821"/>
      <c r="X3" s="821"/>
      <c r="Y3" s="849"/>
      <c r="Z3" s="1187"/>
      <c r="AA3" s="842" t="s">
        <v>672</v>
      </c>
      <c r="AB3" s="842" t="s">
        <v>673</v>
      </c>
      <c r="AC3" s="842" t="s">
        <v>672</v>
      </c>
      <c r="AD3" s="842" t="s">
        <v>673</v>
      </c>
      <c r="AE3" s="842" t="s">
        <v>672</v>
      </c>
      <c r="AF3" s="842" t="s">
        <v>673</v>
      </c>
      <c r="AG3" s="842" t="s">
        <v>672</v>
      </c>
      <c r="AH3" s="842" t="s">
        <v>673</v>
      </c>
      <c r="AI3" s="842" t="s">
        <v>672</v>
      </c>
      <c r="AJ3" s="842" t="s">
        <v>673</v>
      </c>
    </row>
    <row r="4" spans="1:36" x14ac:dyDescent="0.3">
      <c r="A4" s="801" t="s">
        <v>368</v>
      </c>
      <c r="B4" s="818">
        <f ca="1">DATEDIF(B3,TODAY(),"D")/365</f>
        <v>0.51780821917808217</v>
      </c>
      <c r="C4" s="753"/>
      <c r="D4" s="753"/>
      <c r="E4" s="753"/>
      <c r="F4" s="753"/>
      <c r="G4" s="753"/>
      <c r="H4" s="753"/>
      <c r="K4" s="827" t="s">
        <v>142</v>
      </c>
      <c r="L4" s="827" t="s">
        <v>143</v>
      </c>
      <c r="M4" s="803" t="s">
        <v>5</v>
      </c>
      <c r="N4" s="798" t="s">
        <v>144</v>
      </c>
      <c r="O4" s="793" t="s">
        <v>372</v>
      </c>
      <c r="P4" s="832" t="s">
        <v>145</v>
      </c>
      <c r="Q4" s="832" t="s">
        <v>146</v>
      </c>
      <c r="R4" s="830" t="s">
        <v>147</v>
      </c>
      <c r="S4" s="758" t="s">
        <v>722</v>
      </c>
      <c r="T4" s="859" t="s">
        <v>72</v>
      </c>
      <c r="U4" s="1134">
        <v>44041.194444444445</v>
      </c>
      <c r="V4" s="859"/>
      <c r="W4" s="791"/>
      <c r="X4" s="791"/>
      <c r="Y4" s="844" t="s">
        <v>148</v>
      </c>
      <c r="Z4" s="846">
        <f>DATEDIF(AA4,AB4,"m")/12+DATEDIF(AC4,AD4,"m")/12+DATEDIF(AE4,AF4,"m")/12+DATEDIF(AG4,AH4,"m")/12+DATEDIF(AI4,AJ4,"m")/12</f>
        <v>0</v>
      </c>
      <c r="AA4" s="847"/>
      <c r="AB4" s="847"/>
      <c r="AC4" s="847"/>
      <c r="AD4" s="847"/>
      <c r="AE4" s="845"/>
      <c r="AF4" s="845"/>
      <c r="AG4" s="845"/>
      <c r="AH4" s="845"/>
      <c r="AI4" s="845"/>
      <c r="AJ4" s="845"/>
    </row>
    <row r="5" spans="1:36" ht="12.75" customHeight="1" x14ac:dyDescent="0.3">
      <c r="A5" s="801" t="s">
        <v>387</v>
      </c>
      <c r="B5" s="818">
        <v>2</v>
      </c>
      <c r="C5" s="820"/>
      <c r="D5" s="753"/>
      <c r="E5" s="753"/>
      <c r="F5" s="753"/>
      <c r="G5" s="753"/>
      <c r="H5" s="753"/>
      <c r="K5" s="828"/>
      <c r="L5" s="828"/>
      <c r="M5" s="803" t="s">
        <v>5</v>
      </c>
      <c r="N5" s="798" t="s">
        <v>144</v>
      </c>
      <c r="O5" s="793" t="s">
        <v>373</v>
      </c>
      <c r="P5" s="834"/>
      <c r="Q5" s="833" t="s">
        <v>150</v>
      </c>
      <c r="R5" s="831" t="s">
        <v>151</v>
      </c>
      <c r="S5" s="758" t="s">
        <v>722</v>
      </c>
      <c r="T5" s="859" t="s">
        <v>72</v>
      </c>
      <c r="U5" s="859"/>
      <c r="V5" s="859" t="s">
        <v>374</v>
      </c>
      <c r="W5" s="791"/>
      <c r="X5" s="791"/>
      <c r="Y5" s="837"/>
      <c r="Z5" s="846">
        <f t="shared" ref="Z5:Z14" ca="1" si="0">DATEDIF(AA5,AB5,"m")/12+DATEDIF(AC5,AD5,"m")/12+DATEDIF(AE5,AF5,"m")/12+DATEDIF(AG5,AH5,"m")/12+DATEDIF(AI5,AJ5,"m")/12</f>
        <v>0.91666666666666663</v>
      </c>
      <c r="AA5" s="847">
        <v>43796</v>
      </c>
      <c r="AB5" s="847">
        <f ca="1">TODAY()</f>
        <v>44144</v>
      </c>
      <c r="AC5" s="847"/>
      <c r="AD5" s="847"/>
      <c r="AE5" s="845"/>
      <c r="AF5" s="845"/>
      <c r="AG5" s="845"/>
      <c r="AH5" s="845"/>
      <c r="AI5" s="845"/>
      <c r="AJ5" s="845"/>
    </row>
    <row r="6" spans="1:36" ht="15" thickBot="1" x14ac:dyDescent="0.35">
      <c r="A6" s="801" t="s">
        <v>388</v>
      </c>
      <c r="B6" s="818">
        <f ca="1">B4+B5</f>
        <v>2.5178082191780824</v>
      </c>
      <c r="C6" s="820"/>
      <c r="K6" s="828"/>
      <c r="L6" s="828"/>
      <c r="M6" s="803" t="s">
        <v>5</v>
      </c>
      <c r="N6" s="760" t="s">
        <v>149</v>
      </c>
      <c r="O6" s="787" t="s">
        <v>149</v>
      </c>
      <c r="P6" s="834"/>
      <c r="Q6" s="761" t="s">
        <v>150</v>
      </c>
      <c r="R6" s="762" t="s">
        <v>151</v>
      </c>
      <c r="S6" s="758" t="s">
        <v>722</v>
      </c>
      <c r="T6" s="859" t="s">
        <v>72</v>
      </c>
      <c r="U6" s="859"/>
      <c r="V6" s="859" t="s">
        <v>374</v>
      </c>
      <c r="W6" s="791"/>
      <c r="X6" s="791"/>
      <c r="Y6" s="763" t="s">
        <v>152</v>
      </c>
      <c r="Z6" s="846">
        <f t="shared" ca="1" si="0"/>
        <v>0.91666666666666663</v>
      </c>
      <c r="AA6" s="847">
        <v>43796</v>
      </c>
      <c r="AB6" s="847">
        <f ca="1">TODAY()</f>
        <v>44144</v>
      </c>
      <c r="AC6" s="847"/>
      <c r="AD6" s="847"/>
      <c r="AE6" s="845"/>
      <c r="AF6" s="845"/>
      <c r="AG6" s="845"/>
      <c r="AH6" s="845"/>
      <c r="AI6" s="845"/>
      <c r="AJ6" s="845"/>
    </row>
    <row r="7" spans="1:36" ht="28.2" thickBot="1" x14ac:dyDescent="0.35">
      <c r="A7" s="816" t="s">
        <v>4</v>
      </c>
      <c r="B7" s="817" t="s">
        <v>135</v>
      </c>
      <c r="C7" s="804" t="s">
        <v>5</v>
      </c>
      <c r="D7" s="804" t="s">
        <v>6</v>
      </c>
      <c r="E7" s="804" t="s">
        <v>7</v>
      </c>
      <c r="F7" s="804" t="s">
        <v>8</v>
      </c>
      <c r="G7" s="804" t="s">
        <v>9</v>
      </c>
      <c r="H7" s="805" t="s">
        <v>76</v>
      </c>
      <c r="K7" s="828"/>
      <c r="L7" s="828"/>
      <c r="M7" s="803" t="s">
        <v>5</v>
      </c>
      <c r="N7" s="800" t="s">
        <v>144</v>
      </c>
      <c r="O7" s="786" t="s">
        <v>452</v>
      </c>
      <c r="P7" s="834"/>
      <c r="Q7" s="832" t="s">
        <v>247</v>
      </c>
      <c r="R7" s="830" t="s">
        <v>154</v>
      </c>
      <c r="S7" s="758" t="s">
        <v>722</v>
      </c>
      <c r="T7" s="859" t="s">
        <v>72</v>
      </c>
      <c r="U7" s="859"/>
      <c r="V7" s="859"/>
      <c r="W7" s="791"/>
      <c r="X7" s="791"/>
      <c r="Y7" s="764" t="s">
        <v>248</v>
      </c>
      <c r="Z7" s="846">
        <f t="shared" si="0"/>
        <v>0</v>
      </c>
      <c r="AA7" s="847"/>
      <c r="AB7" s="847"/>
      <c r="AC7" s="847"/>
      <c r="AD7" s="847"/>
      <c r="AE7" s="845"/>
      <c r="AF7" s="845"/>
      <c r="AG7" s="845"/>
      <c r="AH7" s="845"/>
      <c r="AI7" s="845"/>
      <c r="AJ7" s="845"/>
    </row>
    <row r="8" spans="1:36" x14ac:dyDescent="0.3">
      <c r="A8" s="806" t="s">
        <v>56</v>
      </c>
      <c r="B8" s="807" t="s">
        <v>182</v>
      </c>
      <c r="C8" s="854" t="s">
        <v>77</v>
      </c>
      <c r="D8" s="853"/>
      <c r="E8" s="853"/>
      <c r="F8" s="853"/>
      <c r="G8" s="853"/>
      <c r="H8" s="808">
        <f>IF(C8&lt;&gt;"",'CBL Score Standard'!$D64,IF(D8&lt;&gt;"",SUM('CBL Score Standard'!$D64:$E64),IF(E8&lt;&gt;"",SUM('CBL Score Standard'!$D64:$F64),IF(F8&lt;&gt;"",SUM('CBL Score Standard'!$D64:$G64),IF(G8&lt;&gt;"",SUM('CBL Score Standard'!$D64:$H64,0))))))</f>
        <v>0</v>
      </c>
      <c r="K8" s="828"/>
      <c r="L8" s="828"/>
      <c r="M8" s="803" t="s">
        <v>5</v>
      </c>
      <c r="N8" s="800" t="s">
        <v>144</v>
      </c>
      <c r="O8" s="765" t="s">
        <v>517</v>
      </c>
      <c r="P8" s="834"/>
      <c r="Q8" s="761" t="s">
        <v>153</v>
      </c>
      <c r="R8" s="762" t="s">
        <v>156</v>
      </c>
      <c r="S8" s="758" t="s">
        <v>722</v>
      </c>
      <c r="T8" s="859" t="s">
        <v>72</v>
      </c>
      <c r="U8" s="859"/>
      <c r="V8" s="859"/>
      <c r="W8" s="791"/>
      <c r="X8" s="791"/>
      <c r="Y8" s="766" t="s">
        <v>157</v>
      </c>
      <c r="Z8" s="846">
        <f t="shared" si="0"/>
        <v>0</v>
      </c>
      <c r="AA8" s="847"/>
      <c r="AB8" s="847"/>
      <c r="AC8" s="847"/>
      <c r="AD8" s="847"/>
      <c r="AE8" s="845"/>
      <c r="AF8" s="845"/>
      <c r="AG8" s="845"/>
      <c r="AH8" s="845"/>
      <c r="AI8" s="845"/>
      <c r="AJ8" s="845"/>
    </row>
    <row r="9" spans="1:36" x14ac:dyDescent="0.3">
      <c r="A9" s="809" t="s">
        <v>56</v>
      </c>
      <c r="B9" s="802" t="s">
        <v>427</v>
      </c>
      <c r="C9" s="854"/>
      <c r="D9" s="853" t="s">
        <v>77</v>
      </c>
      <c r="E9" s="853"/>
      <c r="F9" s="853"/>
      <c r="G9" s="853"/>
      <c r="H9" s="808">
        <f>IF(C9&lt;&gt;"",'CBL Score Standard'!$D65,IF(D9&lt;&gt;"",SUM('CBL Score Standard'!$D65:$E65),IF(E9&lt;&gt;"",SUM('CBL Score Standard'!$D65:$F65),IF(F9&lt;&gt;"",SUM('CBL Score Standard'!$D65:$G65),IF(G9&lt;&gt;"",SUM('CBL Score Standard'!$D65:$H65,0))))))</f>
        <v>4.7619047619047616E-2</v>
      </c>
      <c r="K9" s="828"/>
      <c r="L9" s="828"/>
      <c r="M9" s="803" t="s">
        <v>5</v>
      </c>
      <c r="N9" s="800" t="s">
        <v>144</v>
      </c>
      <c r="O9" s="765" t="s">
        <v>661</v>
      </c>
      <c r="P9" s="834"/>
      <c r="Q9" s="761" t="s">
        <v>155</v>
      </c>
      <c r="R9" s="762" t="s">
        <v>158</v>
      </c>
      <c r="S9" s="758" t="s">
        <v>722</v>
      </c>
      <c r="T9" s="859" t="s">
        <v>72</v>
      </c>
      <c r="U9" s="859"/>
      <c r="V9" s="859" t="s">
        <v>374</v>
      </c>
      <c r="W9" s="791"/>
      <c r="X9" s="791"/>
      <c r="Y9" s="763" t="s">
        <v>159</v>
      </c>
      <c r="Z9" s="846">
        <f t="shared" ca="1" si="0"/>
        <v>0.91666666666666663</v>
      </c>
      <c r="AA9" s="847">
        <v>43796</v>
      </c>
      <c r="AB9" s="847">
        <f ca="1">TODAY()</f>
        <v>44144</v>
      </c>
      <c r="AC9" s="847"/>
      <c r="AD9" s="847"/>
      <c r="AE9" s="845"/>
      <c r="AF9" s="845"/>
      <c r="AG9" s="845"/>
      <c r="AH9" s="845"/>
      <c r="AI9" s="845"/>
      <c r="AJ9" s="845"/>
    </row>
    <row r="10" spans="1:36" x14ac:dyDescent="0.3">
      <c r="A10" s="809" t="s">
        <v>56</v>
      </c>
      <c r="B10" s="802" t="s">
        <v>663</v>
      </c>
      <c r="C10" s="854"/>
      <c r="D10" s="854" t="s">
        <v>77</v>
      </c>
      <c r="E10" s="856"/>
      <c r="F10" s="853"/>
      <c r="G10" s="853"/>
      <c r="H10" s="808">
        <f>IF(C10&lt;&gt;"",'CBL Score Standard'!$D66,IF(D10&lt;&gt;"",SUM('CBL Score Standard'!$D66:$E66),IF(E10&lt;&gt;"",SUM('CBL Score Standard'!$D66:$F66),IF(F10&lt;&gt;"",SUM('CBL Score Standard'!$D66:$G66),IF(G10&lt;&gt;"",SUM('CBL Score Standard'!$D66:$H66,0))))))</f>
        <v>0</v>
      </c>
      <c r="K10" s="828"/>
      <c r="L10" s="828"/>
      <c r="M10" s="803" t="s">
        <v>5</v>
      </c>
      <c r="N10" s="800" t="s">
        <v>144</v>
      </c>
      <c r="O10" s="765" t="s">
        <v>662</v>
      </c>
      <c r="P10" s="834"/>
      <c r="Q10" s="841" t="s">
        <v>659</v>
      </c>
      <c r="R10" s="841" t="s">
        <v>278</v>
      </c>
      <c r="S10" s="758"/>
      <c r="T10" s="859" t="s">
        <v>73</v>
      </c>
      <c r="U10" s="859"/>
      <c r="V10" s="859"/>
      <c r="W10" s="791"/>
      <c r="X10" s="791"/>
      <c r="Y10" s="768" t="s">
        <v>160</v>
      </c>
      <c r="Z10" s="846">
        <f t="shared" si="0"/>
        <v>0</v>
      </c>
      <c r="AA10" s="847"/>
      <c r="AB10" s="847"/>
      <c r="AC10" s="847"/>
      <c r="AD10" s="847"/>
      <c r="AE10" s="845"/>
      <c r="AF10" s="845"/>
      <c r="AG10" s="845"/>
      <c r="AH10" s="845"/>
      <c r="AI10" s="845"/>
      <c r="AJ10" s="845"/>
    </row>
    <row r="11" spans="1:36" x14ac:dyDescent="0.3">
      <c r="A11" s="809" t="s">
        <v>56</v>
      </c>
      <c r="B11" s="802" t="s">
        <v>215</v>
      </c>
      <c r="C11" s="854" t="s">
        <v>77</v>
      </c>
      <c r="D11" s="854"/>
      <c r="E11" s="856"/>
      <c r="F11" s="853"/>
      <c r="G11" s="853"/>
      <c r="H11" s="808">
        <f>IF(C11&lt;&gt;"",'CBL Score Standard'!$D67,IF(D11&lt;&gt;"",SUM('CBL Score Standard'!$D67:$E67),IF(E11&lt;&gt;"",SUM('CBL Score Standard'!$D67:$F67),IF(F11&lt;&gt;"",SUM('CBL Score Standard'!$D67:$G67),IF(G11&lt;&gt;"",SUM('CBL Score Standard'!$D67:$H67,0))))))</f>
        <v>0</v>
      </c>
      <c r="K11" s="828"/>
      <c r="L11" s="828"/>
      <c r="M11" s="803" t="s">
        <v>5</v>
      </c>
      <c r="N11" s="758" t="s">
        <v>31</v>
      </c>
      <c r="O11" s="794" t="s">
        <v>175</v>
      </c>
      <c r="P11" s="828"/>
      <c r="Q11" s="759" t="s">
        <v>383</v>
      </c>
      <c r="R11" s="762" t="s">
        <v>176</v>
      </c>
      <c r="S11" s="758" t="s">
        <v>722</v>
      </c>
      <c r="T11" s="859" t="s">
        <v>72</v>
      </c>
      <c r="U11" s="999">
        <v>44029</v>
      </c>
      <c r="V11" s="859" t="s">
        <v>374</v>
      </c>
      <c r="W11" s="791"/>
      <c r="X11" s="791"/>
      <c r="Y11" s="766" t="s">
        <v>177</v>
      </c>
      <c r="Z11" s="846">
        <f t="shared" si="0"/>
        <v>0</v>
      </c>
      <c r="AA11" s="847"/>
      <c r="AB11" s="847"/>
      <c r="AC11" s="847"/>
      <c r="AD11" s="847"/>
      <c r="AE11" s="845"/>
      <c r="AF11" s="845"/>
      <c r="AG11" s="845"/>
      <c r="AH11" s="845"/>
      <c r="AI11" s="845"/>
      <c r="AJ11" s="845"/>
    </row>
    <row r="12" spans="1:36" x14ac:dyDescent="0.3">
      <c r="A12" s="809" t="s">
        <v>63</v>
      </c>
      <c r="B12" s="802" t="s">
        <v>236</v>
      </c>
      <c r="C12" s="854"/>
      <c r="D12" s="854"/>
      <c r="E12" s="854"/>
      <c r="F12" s="853"/>
      <c r="G12" s="853"/>
      <c r="H12" s="808" t="b">
        <f>IF(C12&lt;&gt;"",'CBL Score Standard'!$D68,IF(D12&lt;&gt;"",SUM('CBL Score Standard'!$D68:$E68),IF(E12&lt;&gt;"",SUM('CBL Score Standard'!$D68:$F68),IF(F12&lt;&gt;"",SUM('CBL Score Standard'!$D68:$G68),IF(G12&lt;&gt;"",SUM('CBL Score Standard'!$D68:$H68,0))))))</f>
        <v>0</v>
      </c>
      <c r="K12" s="828"/>
      <c r="L12" s="828"/>
      <c r="M12" s="803" t="s">
        <v>5</v>
      </c>
      <c r="N12" s="800" t="s">
        <v>31</v>
      </c>
      <c r="O12" s="765" t="s">
        <v>660</v>
      </c>
      <c r="P12" s="769">
        <v>43613</v>
      </c>
      <c r="Q12" s="761" t="s">
        <v>167</v>
      </c>
      <c r="R12" s="762" t="s">
        <v>168</v>
      </c>
      <c r="S12" s="758" t="s">
        <v>722</v>
      </c>
      <c r="T12" s="859" t="s">
        <v>72</v>
      </c>
      <c r="U12" s="859"/>
      <c r="V12" s="859"/>
      <c r="W12" s="791"/>
      <c r="X12" s="791"/>
      <c r="Y12" s="763"/>
      <c r="Z12" s="846">
        <f t="shared" si="0"/>
        <v>0</v>
      </c>
      <c r="AA12" s="847"/>
      <c r="AB12" s="847"/>
      <c r="AC12" s="847"/>
      <c r="AD12" s="847"/>
      <c r="AE12" s="845"/>
      <c r="AF12" s="845"/>
      <c r="AG12" s="845"/>
      <c r="AH12" s="845"/>
      <c r="AI12" s="845"/>
      <c r="AJ12" s="845"/>
    </row>
    <row r="13" spans="1:36" x14ac:dyDescent="0.3">
      <c r="A13" s="809" t="s">
        <v>63</v>
      </c>
      <c r="B13" s="802" t="s">
        <v>244</v>
      </c>
      <c r="C13" s="854"/>
      <c r="D13" s="854"/>
      <c r="E13" s="854"/>
      <c r="F13" s="854"/>
      <c r="G13" s="853"/>
      <c r="H13" s="808" t="b">
        <f>IF(C13&lt;&gt;"",'CBL Score Standard'!$D69,IF(D13&lt;&gt;"",SUM('CBL Score Standard'!$D69:$E69),IF(E13&lt;&gt;"",SUM('CBL Score Standard'!$D69:$F69),IF(F13&lt;&gt;"",SUM('CBL Score Standard'!$D69:$G69),IF(G13&lt;&gt;"",SUM('CBL Score Standard'!$D69:$H69,0))))))</f>
        <v>0</v>
      </c>
      <c r="K13" s="828"/>
      <c r="L13" s="828"/>
      <c r="M13" s="803" t="s">
        <v>5</v>
      </c>
      <c r="N13" s="800" t="s">
        <v>54</v>
      </c>
      <c r="O13" s="765" t="s">
        <v>425</v>
      </c>
      <c r="P13" s="761" t="s">
        <v>230</v>
      </c>
      <c r="Q13" s="761" t="s">
        <v>217</v>
      </c>
      <c r="R13" s="761" t="s">
        <v>217</v>
      </c>
      <c r="S13" s="758" t="s">
        <v>722</v>
      </c>
      <c r="T13" s="859" t="s">
        <v>72</v>
      </c>
      <c r="U13" s="860">
        <v>44063</v>
      </c>
      <c r="V13" s="859" t="s">
        <v>374</v>
      </c>
      <c r="W13" s="791"/>
      <c r="X13" s="791"/>
      <c r="Y13" s="763" t="s">
        <v>169</v>
      </c>
      <c r="Z13" s="846">
        <f t="shared" si="0"/>
        <v>0</v>
      </c>
      <c r="AA13" s="847"/>
      <c r="AB13" s="847"/>
      <c r="AC13" s="847"/>
      <c r="AD13" s="847"/>
      <c r="AE13" s="845"/>
      <c r="AF13" s="845"/>
      <c r="AG13" s="845"/>
      <c r="AH13" s="845"/>
      <c r="AI13" s="845"/>
      <c r="AJ13" s="845"/>
    </row>
    <row r="14" spans="1:36" ht="27.6" x14ac:dyDescent="0.3">
      <c r="A14" s="809" t="s">
        <v>55</v>
      </c>
      <c r="B14" s="802" t="s">
        <v>694</v>
      </c>
      <c r="C14" s="854"/>
      <c r="D14" s="854"/>
      <c r="E14" s="853"/>
      <c r="F14" s="853"/>
      <c r="G14" s="853"/>
      <c r="H14" s="808" t="b">
        <f>IF(C14&lt;&gt;"",'CBL Score Standard'!$D70,IF(D14&lt;&gt;"",SUM('CBL Score Standard'!$D70:$E70),IF(E14&lt;&gt;"",SUM('CBL Score Standard'!$D70:$F70),IF(F14&lt;&gt;"",SUM('CBL Score Standard'!$D70:$G70),IF(G14&lt;&gt;"",SUM('CBL Score Standard'!$D70:$H70,0))))))</f>
        <v>0</v>
      </c>
      <c r="K14" s="829"/>
      <c r="L14" s="829"/>
      <c r="M14" s="803" t="s">
        <v>5</v>
      </c>
      <c r="N14" s="758" t="s">
        <v>41</v>
      </c>
      <c r="O14" s="792" t="s">
        <v>450</v>
      </c>
      <c r="P14" s="769">
        <v>43627</v>
      </c>
      <c r="Q14" s="761" t="s">
        <v>381</v>
      </c>
      <c r="R14" s="762" t="s">
        <v>382</v>
      </c>
      <c r="S14" s="758" t="s">
        <v>722</v>
      </c>
      <c r="T14" s="859" t="s">
        <v>73</v>
      </c>
      <c r="U14" s="858"/>
      <c r="V14" s="859"/>
      <c r="W14" s="791"/>
      <c r="X14" s="791"/>
      <c r="Y14" s="763" t="s">
        <v>163</v>
      </c>
      <c r="Z14" s="846">
        <f t="shared" si="0"/>
        <v>0</v>
      </c>
      <c r="AA14" s="847"/>
      <c r="AB14" s="847"/>
      <c r="AC14" s="847"/>
      <c r="AD14" s="847"/>
      <c r="AE14" s="845"/>
      <c r="AF14" s="845"/>
      <c r="AG14" s="845"/>
      <c r="AH14" s="845"/>
      <c r="AI14" s="845"/>
      <c r="AJ14" s="845"/>
    </row>
    <row r="15" spans="1:36" x14ac:dyDescent="0.3">
      <c r="A15" s="809" t="s">
        <v>55</v>
      </c>
      <c r="B15" s="802" t="s">
        <v>185</v>
      </c>
      <c r="C15" s="854"/>
      <c r="D15" s="853"/>
      <c r="E15" s="853"/>
      <c r="F15" s="853"/>
      <c r="G15" s="853"/>
      <c r="H15" s="808" t="b">
        <f>IF(C15&lt;&gt;"",'CBL Score Standard'!$D71,IF(D15&lt;&gt;"",SUM('CBL Score Standard'!$D71:$E71),IF(E15&lt;&gt;"",SUM('CBL Score Standard'!$D71:$F71),IF(F15&lt;&gt;"",SUM('CBL Score Standard'!$D71:$G71),IF(G15&lt;&gt;"",SUM('CBL Score Standard'!$D71:$H71,0))))))</f>
        <v>0</v>
      </c>
      <c r="K15" s="770"/>
      <c r="L15" s="770"/>
      <c r="M15" s="753"/>
      <c r="N15" s="799"/>
      <c r="O15" s="770"/>
      <c r="P15" s="770"/>
      <c r="Q15" s="770"/>
      <c r="R15" s="770"/>
      <c r="S15" s="770"/>
      <c r="T15" s="790"/>
      <c r="U15" s="790"/>
      <c r="V15" s="790"/>
      <c r="W15" s="790"/>
      <c r="X15" s="790"/>
      <c r="Y15" s="770"/>
      <c r="Z15" s="770"/>
      <c r="AA15" s="770"/>
      <c r="AB15" s="770"/>
      <c r="AC15" s="770"/>
      <c r="AD15" s="770"/>
      <c r="AE15" s="770"/>
      <c r="AF15" s="770"/>
      <c r="AG15" s="770"/>
      <c r="AH15" s="770"/>
      <c r="AI15" s="770"/>
      <c r="AJ15" s="770"/>
    </row>
    <row r="16" spans="1:36" ht="23.4" x14ac:dyDescent="0.45">
      <c r="A16" s="809" t="s">
        <v>55</v>
      </c>
      <c r="B16" s="802" t="s">
        <v>192</v>
      </c>
      <c r="C16" s="854"/>
      <c r="D16" s="854" t="s">
        <v>77</v>
      </c>
      <c r="E16" s="857"/>
      <c r="F16" s="854"/>
      <c r="G16" s="854"/>
      <c r="H16" s="808">
        <f>IF(C16&lt;&gt;"",'CBL Score Standard'!$D72,IF(D16&lt;&gt;"",SUM('CBL Score Standard'!$D72:$E72),IF(E16&lt;&gt;"",SUM('CBL Score Standard'!$D72:$F72),IF(F16&lt;&gt;"",SUM('CBL Score Standard'!$D72:$G72),IF(G16&lt;&gt;"",SUM('CBL Score Standard'!$D72:$H72,0))))))</f>
        <v>0</v>
      </c>
      <c r="K16" s="1173" t="s">
        <v>170</v>
      </c>
      <c r="L16" s="1174"/>
      <c r="M16" s="1174"/>
      <c r="N16" s="1174"/>
      <c r="O16" s="1174"/>
      <c r="P16" s="1174"/>
      <c r="Q16" s="1174"/>
      <c r="R16" s="1174"/>
      <c r="S16" s="1174"/>
      <c r="T16" s="1174"/>
      <c r="U16" s="1174"/>
      <c r="V16" s="1174"/>
      <c r="W16" s="1174"/>
      <c r="X16" s="1174"/>
      <c r="Y16" s="843"/>
      <c r="Z16" s="850"/>
      <c r="AA16" s="843"/>
      <c r="AB16" s="843"/>
      <c r="AC16" s="843"/>
      <c r="AD16" s="843"/>
      <c r="AE16" s="843"/>
      <c r="AF16" s="843"/>
      <c r="AG16" s="843"/>
      <c r="AH16" s="843"/>
      <c r="AI16" s="843"/>
      <c r="AJ16" s="843"/>
    </row>
    <row r="17" spans="1:36" ht="27.6" x14ac:dyDescent="0.3">
      <c r="A17" s="809" t="s">
        <v>55</v>
      </c>
      <c r="B17" s="802" t="s">
        <v>194</v>
      </c>
      <c r="C17" s="854"/>
      <c r="D17" s="854"/>
      <c r="E17" s="854"/>
      <c r="F17" s="854"/>
      <c r="G17" s="854"/>
      <c r="H17" s="808" t="b">
        <f>IF(C17&lt;&gt;"",'CBL Score Standard'!$D73,IF(D17&lt;&gt;"",SUM('CBL Score Standard'!$D73:$E73),IF(E17&lt;&gt;"",SUM('CBL Score Standard'!$D73:$F73),IF(F17&lt;&gt;"",SUM('CBL Score Standard'!$D73:$G73),IF(G17&lt;&gt;"",SUM('CBL Score Standard'!$D73:$H73,0))))))</f>
        <v>0</v>
      </c>
      <c r="K17" s="826" t="s">
        <v>133</v>
      </c>
      <c r="L17" s="826" t="s">
        <v>91</v>
      </c>
      <c r="M17" s="1182" t="s">
        <v>75</v>
      </c>
      <c r="N17" s="1184" t="s">
        <v>134</v>
      </c>
      <c r="O17" s="826" t="s">
        <v>135</v>
      </c>
      <c r="P17" s="826" t="s">
        <v>136</v>
      </c>
      <c r="Q17" s="826" t="s">
        <v>137</v>
      </c>
      <c r="R17" s="826" t="s">
        <v>138</v>
      </c>
      <c r="S17" s="852" t="s">
        <v>139</v>
      </c>
      <c r="T17" s="821" t="s">
        <v>344</v>
      </c>
      <c r="U17" s="821" t="s">
        <v>342</v>
      </c>
      <c r="V17" s="821" t="s">
        <v>343</v>
      </c>
      <c r="W17" s="821" t="s">
        <v>375</v>
      </c>
      <c r="X17" s="821" t="s">
        <v>376</v>
      </c>
      <c r="Y17" s="826" t="s">
        <v>140</v>
      </c>
      <c r="Z17" s="1186" t="s">
        <v>667</v>
      </c>
      <c r="AA17" s="1172" t="s">
        <v>666</v>
      </c>
      <c r="AB17" s="1172"/>
      <c r="AC17" s="1172" t="s">
        <v>668</v>
      </c>
      <c r="AD17" s="1172"/>
      <c r="AE17" s="1172" t="s">
        <v>669</v>
      </c>
      <c r="AF17" s="1172"/>
      <c r="AG17" s="1172" t="s">
        <v>670</v>
      </c>
      <c r="AH17" s="1172"/>
      <c r="AI17" s="1172" t="s">
        <v>671</v>
      </c>
      <c r="AJ17" s="1172"/>
    </row>
    <row r="18" spans="1:36" ht="27.6" x14ac:dyDescent="0.3">
      <c r="A18" s="809" t="s">
        <v>55</v>
      </c>
      <c r="B18" s="802" t="s">
        <v>196</v>
      </c>
      <c r="C18" s="854"/>
      <c r="D18" s="854"/>
      <c r="E18" s="854"/>
      <c r="F18" s="854"/>
      <c r="G18" s="854"/>
      <c r="H18" s="808" t="b">
        <f>IF(C18&lt;&gt;"",'CBL Score Standard'!$D74,IF(D18&lt;&gt;"",SUM('CBL Score Standard'!$D74:$E74),IF(E18&lt;&gt;"",SUM('CBL Score Standard'!$D74:$F74),IF(F18&lt;&gt;"",SUM('CBL Score Standard'!$D74:$G74),IF(G18&lt;&gt;"",SUM('CBL Score Standard'!$D74:$H74,0))))))</f>
        <v>0</v>
      </c>
      <c r="K18" s="825"/>
      <c r="L18" s="825"/>
      <c r="M18" s="1183"/>
      <c r="N18" s="1190"/>
      <c r="O18" s="825"/>
      <c r="P18" s="757" t="s">
        <v>141</v>
      </c>
      <c r="Q18" s="825"/>
      <c r="R18" s="825"/>
      <c r="S18" s="851"/>
      <c r="T18" s="821"/>
      <c r="U18" s="821"/>
      <c r="V18" s="821"/>
      <c r="W18" s="821"/>
      <c r="X18" s="821"/>
      <c r="Y18" s="825"/>
      <c r="Z18" s="1187"/>
      <c r="AA18" s="842" t="s">
        <v>672</v>
      </c>
      <c r="AB18" s="842" t="s">
        <v>673</v>
      </c>
      <c r="AC18" s="842" t="s">
        <v>672</v>
      </c>
      <c r="AD18" s="842" t="s">
        <v>673</v>
      </c>
      <c r="AE18" s="842" t="s">
        <v>672</v>
      </c>
      <c r="AF18" s="842" t="s">
        <v>673</v>
      </c>
      <c r="AG18" s="842" t="s">
        <v>672</v>
      </c>
      <c r="AH18" s="842" t="s">
        <v>673</v>
      </c>
      <c r="AI18" s="842" t="s">
        <v>672</v>
      </c>
      <c r="AJ18" s="842" t="s">
        <v>673</v>
      </c>
    </row>
    <row r="19" spans="1:36" x14ac:dyDescent="0.3">
      <c r="A19" s="809" t="s">
        <v>55</v>
      </c>
      <c r="B19" s="802" t="s">
        <v>198</v>
      </c>
      <c r="C19" s="854"/>
      <c r="D19" s="854"/>
      <c r="E19" s="854"/>
      <c r="F19" s="854"/>
      <c r="G19" s="854"/>
      <c r="H19" s="808" t="b">
        <f>IF(C19&lt;&gt;"",'CBL Score Standard'!$D75,IF(D19&lt;&gt;"",SUM('CBL Score Standard'!$D75:$E75),IF(E19&lt;&gt;"",SUM('CBL Score Standard'!$D75:$F75),IF(F19&lt;&gt;"",SUM('CBL Score Standard'!$D75:$G75),IF(G19&lt;&gt;"",SUM('CBL Score Standard'!$D75:$H75,0))))))</f>
        <v>0</v>
      </c>
      <c r="K19" s="827" t="s">
        <v>142</v>
      </c>
      <c r="L19" s="827" t="s">
        <v>143</v>
      </c>
      <c r="M19" s="803" t="s">
        <v>6</v>
      </c>
      <c r="N19" s="758" t="s">
        <v>46</v>
      </c>
      <c r="O19" s="794" t="s">
        <v>171</v>
      </c>
      <c r="P19" s="827" t="s">
        <v>145</v>
      </c>
      <c r="Q19" s="759" t="s">
        <v>172</v>
      </c>
      <c r="R19" s="762" t="s">
        <v>173</v>
      </c>
      <c r="S19" s="758" t="s">
        <v>722</v>
      </c>
      <c r="T19" s="861" t="s">
        <v>72</v>
      </c>
      <c r="U19" s="999">
        <v>44075</v>
      </c>
      <c r="V19" s="861" t="s">
        <v>374</v>
      </c>
      <c r="W19" s="791"/>
      <c r="X19" s="791"/>
      <c r="Y19" s="766" t="s">
        <v>174</v>
      </c>
      <c r="Z19" s="846">
        <f t="shared" ref="Z19:Z35" si="1">DATEDIF(AA19,AB19,"m")/12+DATEDIF(AC19,AD19,"m")/12+DATEDIF(AE19,AF19,"m")/12+DATEDIF(AG19,AH19,"m")/12+DATEDIF(AI19,AJ19,"m")/12</f>
        <v>0</v>
      </c>
      <c r="AA19" s="847"/>
      <c r="AB19" s="847"/>
      <c r="AC19" s="847"/>
      <c r="AD19" s="847"/>
      <c r="AE19" s="845"/>
      <c r="AF19" s="845"/>
      <c r="AG19" s="845"/>
      <c r="AH19" s="845"/>
      <c r="AI19" s="845"/>
      <c r="AJ19" s="845"/>
    </row>
    <row r="20" spans="1:36" ht="27.6" x14ac:dyDescent="0.3">
      <c r="A20" s="809" t="s">
        <v>55</v>
      </c>
      <c r="B20" s="802" t="s">
        <v>202</v>
      </c>
      <c r="C20" s="854"/>
      <c r="D20" s="854"/>
      <c r="E20" s="854"/>
      <c r="F20" s="854"/>
      <c r="G20" s="854"/>
      <c r="H20" s="808" t="b">
        <f>IF(C20&lt;&gt;"",'CBL Score Standard'!$D76,IF(D20&lt;&gt;"",SUM('CBL Score Standard'!$D76:$E76),IF(E20&lt;&gt;"",SUM('CBL Score Standard'!$D76:$F76),IF(F20&lt;&gt;"",SUM('CBL Score Standard'!$D76:$G76),IF(G20&lt;&gt;"",SUM('CBL Score Standard'!$D76:$H76,0))))))</f>
        <v>0</v>
      </c>
      <c r="K20" s="828"/>
      <c r="L20" s="828"/>
      <c r="M20" s="803" t="s">
        <v>6</v>
      </c>
      <c r="N20" s="758" t="s">
        <v>41</v>
      </c>
      <c r="O20" s="794" t="s">
        <v>178</v>
      </c>
      <c r="P20" s="829"/>
      <c r="Q20" s="759" t="s">
        <v>179</v>
      </c>
      <c r="R20" s="762" t="s">
        <v>180</v>
      </c>
      <c r="S20" s="758" t="s">
        <v>722</v>
      </c>
      <c r="T20" s="861" t="s">
        <v>72</v>
      </c>
      <c r="U20" s="999">
        <v>44083</v>
      </c>
      <c r="V20" s="861" t="s">
        <v>374</v>
      </c>
      <c r="W20" s="791"/>
      <c r="X20" s="791"/>
      <c r="Y20" s="766" t="s">
        <v>181</v>
      </c>
      <c r="Z20" s="846">
        <f t="shared" si="1"/>
        <v>0</v>
      </c>
      <c r="AA20" s="847"/>
      <c r="AB20" s="847"/>
      <c r="AC20" s="847"/>
      <c r="AD20" s="847"/>
      <c r="AE20" s="845"/>
      <c r="AF20" s="845"/>
      <c r="AG20" s="845"/>
      <c r="AH20" s="845"/>
      <c r="AI20" s="845"/>
      <c r="AJ20" s="845"/>
    </row>
    <row r="21" spans="1:36" x14ac:dyDescent="0.3">
      <c r="A21" s="809" t="s">
        <v>55</v>
      </c>
      <c r="B21" s="802" t="s">
        <v>664</v>
      </c>
      <c r="C21" s="854"/>
      <c r="D21" s="854" t="s">
        <v>77</v>
      </c>
      <c r="E21" s="856"/>
      <c r="F21" s="853"/>
      <c r="G21" s="853"/>
      <c r="H21" s="808">
        <f>IF(C21&lt;&gt;"",'CBL Score Standard'!$D77,IF(D21&lt;&gt;"",SUM('CBL Score Standard'!$D77:$E77),IF(E21&lt;&gt;"",SUM('CBL Score Standard'!$D77:$F77),IF(F21&lt;&gt;"",SUM('CBL Score Standard'!$D77:$G77),IF(G21&lt;&gt;"",SUM('CBL Score Standard'!$D77:$H77,0))))))</f>
        <v>0</v>
      </c>
      <c r="K21" s="828"/>
      <c r="L21" s="828"/>
      <c r="M21" s="803" t="s">
        <v>6</v>
      </c>
      <c r="N21" s="758" t="s">
        <v>56</v>
      </c>
      <c r="O21" s="792" t="s">
        <v>182</v>
      </c>
      <c r="P21" s="769">
        <v>43609</v>
      </c>
      <c r="Q21" s="761" t="s">
        <v>172</v>
      </c>
      <c r="R21" s="767" t="s">
        <v>183</v>
      </c>
      <c r="S21" s="758" t="s">
        <v>722</v>
      </c>
      <c r="T21" s="861" t="s">
        <v>72</v>
      </c>
      <c r="U21" s="862"/>
      <c r="V21" s="861"/>
      <c r="W21" s="791"/>
      <c r="X21" s="791"/>
      <c r="Y21" s="768" t="s">
        <v>184</v>
      </c>
      <c r="Z21" s="846">
        <f t="shared" si="1"/>
        <v>0</v>
      </c>
      <c r="AA21" s="847"/>
      <c r="AB21" s="847"/>
      <c r="AC21" s="847"/>
      <c r="AD21" s="847"/>
      <c r="AE21" s="845"/>
      <c r="AF21" s="845"/>
      <c r="AG21" s="845"/>
      <c r="AH21" s="845"/>
      <c r="AI21" s="845"/>
      <c r="AJ21" s="845"/>
    </row>
    <row r="22" spans="1:36" x14ac:dyDescent="0.3">
      <c r="A22" s="809" t="s">
        <v>55</v>
      </c>
      <c r="B22" s="802" t="s">
        <v>448</v>
      </c>
      <c r="C22" s="854"/>
      <c r="D22" s="854" t="s">
        <v>77</v>
      </c>
      <c r="E22" s="856"/>
      <c r="F22" s="853"/>
      <c r="G22" s="853"/>
      <c r="H22" s="808">
        <f>IF(C22&lt;&gt;"",'CBL Score Standard'!$D78,IF(D22&lt;&gt;"",SUM('CBL Score Standard'!$D78:$E78),IF(E22&lt;&gt;"",SUM('CBL Score Standard'!$D78:$F78),IF(F22&lt;&gt;"",SUM('CBL Score Standard'!$D78:$G78),IF(G22&lt;&gt;"",SUM('CBL Score Standard'!$D78:$H78,0))))))</f>
        <v>0</v>
      </c>
      <c r="K22" s="828"/>
      <c r="L22" s="828"/>
      <c r="M22" s="803" t="s">
        <v>6</v>
      </c>
      <c r="N22" s="758" t="s">
        <v>144</v>
      </c>
      <c r="O22" s="792" t="s">
        <v>187</v>
      </c>
      <c r="P22" s="828"/>
      <c r="Q22" s="759" t="s">
        <v>153</v>
      </c>
      <c r="R22" s="762" t="s">
        <v>156</v>
      </c>
      <c r="S22" s="758" t="s">
        <v>722</v>
      </c>
      <c r="T22" s="861" t="s">
        <v>72</v>
      </c>
      <c r="U22" s="999">
        <v>44063</v>
      </c>
      <c r="V22" s="861" t="s">
        <v>374</v>
      </c>
      <c r="W22" s="791"/>
      <c r="X22" s="791"/>
      <c r="Y22" s="766" t="s">
        <v>157</v>
      </c>
      <c r="Z22" s="846">
        <f t="shared" si="1"/>
        <v>0</v>
      </c>
      <c r="AA22" s="847"/>
      <c r="AB22" s="847"/>
      <c r="AC22" s="847"/>
      <c r="AD22" s="847"/>
      <c r="AE22" s="845"/>
      <c r="AF22" s="845"/>
      <c r="AG22" s="845"/>
      <c r="AH22" s="845"/>
      <c r="AI22" s="845"/>
      <c r="AJ22" s="845"/>
    </row>
    <row r="23" spans="1:36" ht="12.75" customHeight="1" x14ac:dyDescent="0.3">
      <c r="A23" s="809" t="s">
        <v>55</v>
      </c>
      <c r="B23" s="802" t="s">
        <v>665</v>
      </c>
      <c r="C23" s="854"/>
      <c r="D23" s="854" t="s">
        <v>77</v>
      </c>
      <c r="E23" s="856"/>
      <c r="F23" s="853"/>
      <c r="G23" s="853"/>
      <c r="H23" s="808">
        <f>IF(C23&lt;&gt;"",'CBL Score Standard'!$D79,IF(D23&lt;&gt;"",SUM('CBL Score Standard'!$D79:$E79),IF(E23&lt;&gt;"",SUM('CBL Score Standard'!$D79:$F79),IF(F23&lt;&gt;"",SUM('CBL Score Standard'!$D79:$G79),IF(G23&lt;&gt;"",SUM('CBL Score Standard'!$D79:$H79,0))))))</f>
        <v>0</v>
      </c>
      <c r="K23" s="828"/>
      <c r="L23" s="828"/>
      <c r="M23" s="803" t="s">
        <v>6</v>
      </c>
      <c r="N23" s="758" t="s">
        <v>144</v>
      </c>
      <c r="O23" s="792" t="s">
        <v>188</v>
      </c>
      <c r="P23" s="828"/>
      <c r="Q23" s="761" t="s">
        <v>155</v>
      </c>
      <c r="R23" s="762" t="s">
        <v>158</v>
      </c>
      <c r="S23" s="758" t="s">
        <v>722</v>
      </c>
      <c r="T23" s="861" t="s">
        <v>72</v>
      </c>
      <c r="U23" s="999">
        <v>44097</v>
      </c>
      <c r="V23" s="861" t="s">
        <v>374</v>
      </c>
      <c r="W23" s="791"/>
      <c r="X23" s="791"/>
      <c r="Y23" s="763" t="s">
        <v>159</v>
      </c>
      <c r="Z23" s="846">
        <f t="shared" si="1"/>
        <v>0</v>
      </c>
      <c r="AA23" s="847"/>
      <c r="AB23" s="847"/>
      <c r="AC23" s="847"/>
      <c r="AD23" s="847"/>
      <c r="AE23" s="845"/>
      <c r="AF23" s="845"/>
      <c r="AG23" s="845"/>
      <c r="AH23" s="845"/>
      <c r="AI23" s="845"/>
      <c r="AJ23" s="845"/>
    </row>
    <row r="24" spans="1:36" ht="12.75" customHeight="1" x14ac:dyDescent="0.3">
      <c r="A24" s="809" t="s">
        <v>55</v>
      </c>
      <c r="B24" s="802" t="s">
        <v>238</v>
      </c>
      <c r="C24" s="854" t="s">
        <v>77</v>
      </c>
      <c r="D24" s="854"/>
      <c r="E24" s="854"/>
      <c r="F24" s="853"/>
      <c r="G24" s="853"/>
      <c r="H24" s="808">
        <f>IF(C24&lt;&gt;"",'CBL Score Standard'!$D80,IF(D24&lt;&gt;"",SUM('CBL Score Standard'!$D80:$E80),IF(E24&lt;&gt;"",SUM('CBL Score Standard'!$D80:$F80),IF(F24&lt;&gt;"",SUM('CBL Score Standard'!$D80:$G80),IF(G24&lt;&gt;"",SUM('CBL Score Standard'!$D80:$H80,0))))))</f>
        <v>0</v>
      </c>
      <c r="K24" s="828"/>
      <c r="L24" s="828"/>
      <c r="M24" s="803" t="s">
        <v>6</v>
      </c>
      <c r="N24" s="758" t="s">
        <v>144</v>
      </c>
      <c r="O24" s="792" t="s">
        <v>189</v>
      </c>
      <c r="P24" s="828"/>
      <c r="Q24" s="841" t="s">
        <v>659</v>
      </c>
      <c r="R24" s="841" t="s">
        <v>278</v>
      </c>
      <c r="S24" s="758" t="s">
        <v>722</v>
      </c>
      <c r="T24" s="861"/>
      <c r="U24" s="999">
        <v>44092</v>
      </c>
      <c r="V24" s="861" t="s">
        <v>374</v>
      </c>
      <c r="W24" s="791"/>
      <c r="X24" s="791"/>
      <c r="Y24" s="768" t="s">
        <v>160</v>
      </c>
      <c r="Z24" s="846">
        <f t="shared" si="1"/>
        <v>0</v>
      </c>
      <c r="AA24" s="847"/>
      <c r="AB24" s="847"/>
      <c r="AC24" s="847"/>
      <c r="AD24" s="847"/>
      <c r="AE24" s="845"/>
      <c r="AF24" s="845"/>
      <c r="AG24" s="845"/>
      <c r="AH24" s="845"/>
      <c r="AI24" s="845"/>
      <c r="AJ24" s="845"/>
    </row>
    <row r="25" spans="1:36" x14ac:dyDescent="0.3">
      <c r="A25" s="809" t="s">
        <v>55</v>
      </c>
      <c r="B25" s="802" t="s">
        <v>515</v>
      </c>
      <c r="C25" s="854"/>
      <c r="D25" s="854" t="s">
        <v>77</v>
      </c>
      <c r="E25" s="854"/>
      <c r="F25" s="853"/>
      <c r="G25" s="853"/>
      <c r="H25" s="808">
        <f>IF(C25&lt;&gt;"",'CBL Score Standard'!$D81,IF(D25&lt;&gt;"",SUM('CBL Score Standard'!$D81:$E81),IF(E25&lt;&gt;"",SUM('CBL Score Standard'!$D81:$F81),IF(F25&lt;&gt;"",SUM('CBL Score Standard'!$D81:$G81),IF(G25&lt;&gt;"",SUM('CBL Score Standard'!$D81:$H81,0))))))</f>
        <v>0</v>
      </c>
      <c r="K25" s="828"/>
      <c r="L25" s="828"/>
      <c r="M25" s="803" t="s">
        <v>6</v>
      </c>
      <c r="N25" s="758" t="s">
        <v>144</v>
      </c>
      <c r="O25" s="792" t="s">
        <v>190</v>
      </c>
      <c r="P25" s="828"/>
      <c r="Q25" s="759" t="s">
        <v>161</v>
      </c>
      <c r="R25" s="762" t="s">
        <v>162</v>
      </c>
      <c r="S25" s="758"/>
      <c r="T25" s="861"/>
      <c r="U25" s="861"/>
      <c r="V25" s="861"/>
      <c r="W25" s="791"/>
      <c r="X25" s="791"/>
      <c r="Y25" s="768" t="s">
        <v>163</v>
      </c>
      <c r="Z25" s="846">
        <f t="shared" si="1"/>
        <v>0</v>
      </c>
      <c r="AA25" s="847"/>
      <c r="AB25" s="847"/>
      <c r="AC25" s="847"/>
      <c r="AD25" s="847"/>
      <c r="AE25" s="845"/>
      <c r="AF25" s="845"/>
      <c r="AG25" s="845"/>
      <c r="AH25" s="845"/>
      <c r="AI25" s="845"/>
      <c r="AJ25" s="845"/>
    </row>
    <row r="26" spans="1:36" ht="26.4" x14ac:dyDescent="0.3">
      <c r="A26" s="809" t="s">
        <v>3</v>
      </c>
      <c r="B26" s="802" t="s">
        <v>516</v>
      </c>
      <c r="C26" s="854"/>
      <c r="D26" s="854"/>
      <c r="E26" s="854"/>
      <c r="F26" s="854"/>
      <c r="G26" s="853"/>
      <c r="H26" s="808" t="b">
        <f>IF(C26&lt;&gt;"",'CBL Score Standard'!$D82,IF(D26&lt;&gt;"",SUM('CBL Score Standard'!$D82:$E82),IF(E26&lt;&gt;"",SUM('CBL Score Standard'!$D82:$F82),IF(F26&lt;&gt;"",SUM('CBL Score Standard'!$D82:$G82),IF(G26&lt;&gt;"",SUM('CBL Score Standard'!$D82:$H82,0))))))</f>
        <v>0</v>
      </c>
      <c r="K26" s="828"/>
      <c r="L26" s="828"/>
      <c r="M26" s="803" t="s">
        <v>6</v>
      </c>
      <c r="N26" s="758" t="s">
        <v>144</v>
      </c>
      <c r="O26" s="792" t="s">
        <v>191</v>
      </c>
      <c r="P26" s="829"/>
      <c r="Q26" s="759" t="s">
        <v>164</v>
      </c>
      <c r="R26" s="762" t="s">
        <v>165</v>
      </c>
      <c r="S26" s="758" t="s">
        <v>722</v>
      </c>
      <c r="T26" s="861" t="s">
        <v>72</v>
      </c>
      <c r="U26" s="999">
        <v>44088</v>
      </c>
      <c r="V26" s="861" t="s">
        <v>374</v>
      </c>
      <c r="W26" s="791"/>
      <c r="X26" s="791"/>
      <c r="Y26" s="768" t="s">
        <v>166</v>
      </c>
      <c r="Z26" s="846">
        <f t="shared" si="1"/>
        <v>0</v>
      </c>
      <c r="AA26" s="847"/>
      <c r="AB26" s="847"/>
      <c r="AC26" s="847"/>
      <c r="AD26" s="847"/>
      <c r="AE26" s="845"/>
      <c r="AF26" s="845"/>
      <c r="AG26" s="845"/>
      <c r="AH26" s="845"/>
      <c r="AI26" s="845"/>
      <c r="AJ26" s="845"/>
    </row>
    <row r="27" spans="1:36" ht="26.4" x14ac:dyDescent="0.3">
      <c r="A27" s="809" t="s">
        <v>3</v>
      </c>
      <c r="B27" s="802" t="s">
        <v>246</v>
      </c>
      <c r="C27" s="854"/>
      <c r="D27" s="854"/>
      <c r="E27" s="854"/>
      <c r="F27" s="854"/>
      <c r="G27" s="853"/>
      <c r="H27" s="808" t="b">
        <f>IF(C27&lt;&gt;"",'CBL Score Standard'!$D83,IF(D27&lt;&gt;"",SUM('CBL Score Standard'!$D83:$E83),IF(E27&lt;&gt;"",SUM('CBL Score Standard'!$D83:$F83),IF(F27&lt;&gt;"",SUM('CBL Score Standard'!$D83:$G83),IF(G27&lt;&gt;"",SUM('CBL Score Standard'!$D83:$H83,0))))))</f>
        <v>0</v>
      </c>
      <c r="K27" s="828"/>
      <c r="L27" s="828"/>
      <c r="M27" s="803" t="s">
        <v>6</v>
      </c>
      <c r="N27" s="758" t="s">
        <v>55</v>
      </c>
      <c r="O27" s="792" t="s">
        <v>192</v>
      </c>
      <c r="P27" s="769">
        <v>43608</v>
      </c>
      <c r="Q27" s="761" t="s">
        <v>383</v>
      </c>
      <c r="R27" s="767" t="s">
        <v>341</v>
      </c>
      <c r="S27" s="758" t="s">
        <v>722</v>
      </c>
      <c r="T27" s="861" t="s">
        <v>72</v>
      </c>
      <c r="U27" s="862">
        <v>44064</v>
      </c>
      <c r="V27" s="861" t="s">
        <v>374</v>
      </c>
      <c r="W27" s="791"/>
      <c r="X27" s="791"/>
      <c r="Y27" s="768" t="s">
        <v>193</v>
      </c>
      <c r="Z27" s="846">
        <f t="shared" si="1"/>
        <v>0</v>
      </c>
      <c r="AA27" s="847"/>
      <c r="AB27" s="847"/>
      <c r="AC27" s="847"/>
      <c r="AD27" s="847"/>
      <c r="AE27" s="845"/>
      <c r="AF27" s="845"/>
      <c r="AG27" s="845"/>
      <c r="AH27" s="845"/>
      <c r="AI27" s="845"/>
      <c r="AJ27" s="845"/>
    </row>
    <row r="28" spans="1:36" ht="27.6" x14ac:dyDescent="0.3">
      <c r="A28" s="809" t="s">
        <v>59</v>
      </c>
      <c r="B28" s="802" t="s">
        <v>684</v>
      </c>
      <c r="C28" s="854" t="s">
        <v>77</v>
      </c>
      <c r="D28" s="854"/>
      <c r="E28" s="853"/>
      <c r="F28" s="853"/>
      <c r="G28" s="853"/>
      <c r="H28" s="808">
        <f>IF(C28&lt;&gt;"",'CBL Score Standard'!$D84,IF(D28&lt;&gt;"",SUM('CBL Score Standard'!$D84:$E84),IF(E28&lt;&gt;"",SUM('CBL Score Standard'!$D84:$F84),IF(F28&lt;&gt;"",SUM('CBL Score Standard'!$D84:$G84),IF(G28&lt;&gt;"",SUM('CBL Score Standard'!$D84:$H84,0))))))</f>
        <v>0</v>
      </c>
      <c r="K28" s="828"/>
      <c r="L28" s="828"/>
      <c r="M28" s="803" t="s">
        <v>6</v>
      </c>
      <c r="N28" s="758" t="s">
        <v>55</v>
      </c>
      <c r="O28" s="792" t="s">
        <v>194</v>
      </c>
      <c r="P28" s="769">
        <v>43544</v>
      </c>
      <c r="Q28" s="841" t="s">
        <v>649</v>
      </c>
      <c r="R28" s="841" t="s">
        <v>650</v>
      </c>
      <c r="S28" s="772"/>
      <c r="T28" s="861"/>
      <c r="U28" s="861"/>
      <c r="V28" s="861"/>
      <c r="W28" s="791"/>
      <c r="X28" s="791"/>
      <c r="Y28" s="768" t="s">
        <v>195</v>
      </c>
      <c r="Z28" s="846">
        <f t="shared" si="1"/>
        <v>0</v>
      </c>
      <c r="AA28" s="847"/>
      <c r="AB28" s="847"/>
      <c r="AC28" s="847"/>
      <c r="AD28" s="847"/>
      <c r="AE28" s="845"/>
      <c r="AF28" s="845"/>
      <c r="AG28" s="845"/>
      <c r="AH28" s="845"/>
      <c r="AI28" s="845"/>
      <c r="AJ28" s="845"/>
    </row>
    <row r="29" spans="1:36" ht="27.6" x14ac:dyDescent="0.3">
      <c r="A29" s="809" t="s">
        <v>59</v>
      </c>
      <c r="B29" s="802" t="s">
        <v>683</v>
      </c>
      <c r="C29" s="854"/>
      <c r="D29" s="854"/>
      <c r="E29" s="853"/>
      <c r="F29" s="853"/>
      <c r="G29" s="853"/>
      <c r="H29" s="808" t="b">
        <f>IF(C29&lt;&gt;"",'CBL Score Standard'!$D85,IF(D29&lt;&gt;"",SUM('CBL Score Standard'!$D85:$E85),IF(E29&lt;&gt;"",SUM('CBL Score Standard'!$D85:$F85),IF(F29&lt;&gt;"",SUM('CBL Score Standard'!$D85:$G85),IF(G29&lt;&gt;"",SUM('CBL Score Standard'!$D85:$H85,0))))))</f>
        <v>0</v>
      </c>
      <c r="K29" s="828"/>
      <c r="L29" s="828"/>
      <c r="M29" s="803" t="s">
        <v>6</v>
      </c>
      <c r="N29" s="758" t="s">
        <v>55</v>
      </c>
      <c r="O29" s="792" t="s">
        <v>196</v>
      </c>
      <c r="P29" s="832" t="s">
        <v>145</v>
      </c>
      <c r="Q29" s="841" t="s">
        <v>651</v>
      </c>
      <c r="R29" s="841" t="s">
        <v>652</v>
      </c>
      <c r="S29" s="758" t="s">
        <v>722</v>
      </c>
      <c r="T29" s="861" t="s">
        <v>73</v>
      </c>
      <c r="U29" s="861"/>
      <c r="V29" s="861"/>
      <c r="W29" s="791"/>
      <c r="X29" s="791"/>
      <c r="Y29" s="768" t="s">
        <v>197</v>
      </c>
      <c r="Z29" s="846">
        <f t="shared" si="1"/>
        <v>0</v>
      </c>
      <c r="AA29" s="847"/>
      <c r="AB29" s="847"/>
      <c r="AC29" s="847"/>
      <c r="AD29" s="847"/>
      <c r="AE29" s="845"/>
      <c r="AF29" s="845"/>
      <c r="AG29" s="845"/>
      <c r="AH29" s="845"/>
      <c r="AI29" s="845"/>
      <c r="AJ29" s="845"/>
    </row>
    <row r="30" spans="1:36" x14ac:dyDescent="0.3">
      <c r="A30" s="809" t="s">
        <v>149</v>
      </c>
      <c r="B30" s="802" t="s">
        <v>149</v>
      </c>
      <c r="C30" s="853"/>
      <c r="D30" s="853" t="s">
        <v>77</v>
      </c>
      <c r="E30" s="853"/>
      <c r="F30" s="853"/>
      <c r="G30" s="853"/>
      <c r="H30" s="808">
        <f>IF(C30&lt;&gt;"",'CBL Score Standard'!$D86,IF(D30&lt;&gt;"",SUM('CBL Score Standard'!$D86:$E86),IF(E30&lt;&gt;"",SUM('CBL Score Standard'!$D86:$F86),IF(F30&lt;&gt;"",SUM('CBL Score Standard'!$D86:$G86),IF(G30&lt;&gt;"",SUM('CBL Score Standard'!$D86:$H86,0))))))</f>
        <v>0.13852813852813853</v>
      </c>
      <c r="K30" s="828"/>
      <c r="L30" s="828"/>
      <c r="M30" s="803" t="s">
        <v>6</v>
      </c>
      <c r="N30" s="758" t="s">
        <v>55</v>
      </c>
      <c r="O30" s="792" t="s">
        <v>198</v>
      </c>
      <c r="P30" s="833"/>
      <c r="Q30" s="761" t="s">
        <v>199</v>
      </c>
      <c r="R30" s="767" t="s">
        <v>200</v>
      </c>
      <c r="S30" s="758" t="s">
        <v>722</v>
      </c>
      <c r="T30" s="861" t="s">
        <v>73</v>
      </c>
      <c r="U30" s="861"/>
      <c r="V30" s="861"/>
      <c r="W30" s="791"/>
      <c r="X30" s="791"/>
      <c r="Y30" s="771" t="s">
        <v>201</v>
      </c>
      <c r="Z30" s="846">
        <f t="shared" si="1"/>
        <v>0</v>
      </c>
      <c r="AA30" s="847"/>
      <c r="AB30" s="847"/>
      <c r="AC30" s="847"/>
      <c r="AD30" s="847"/>
      <c r="AE30" s="845"/>
      <c r="AF30" s="845"/>
      <c r="AG30" s="845"/>
      <c r="AH30" s="845"/>
      <c r="AI30" s="845"/>
      <c r="AJ30" s="845"/>
    </row>
    <row r="31" spans="1:36" x14ac:dyDescent="0.3">
      <c r="A31" s="809" t="s">
        <v>149</v>
      </c>
      <c r="B31" s="802" t="s">
        <v>370</v>
      </c>
      <c r="C31" s="854"/>
      <c r="D31" s="854"/>
      <c r="E31" s="855"/>
      <c r="F31" s="853"/>
      <c r="G31" s="853"/>
      <c r="H31" s="808" t="b">
        <f>IF(C31&lt;&gt;"",'CBL Score Standard'!$D87,IF(D31&lt;&gt;"",SUM('CBL Score Standard'!$D87:$E87),IF(E31&lt;&gt;"",SUM('CBL Score Standard'!$D87:$F87),IF(F31&lt;&gt;"",SUM('CBL Score Standard'!$D87:$G87),IF(G31&lt;&gt;"",SUM('CBL Score Standard'!$D87:$H87,0))))))</f>
        <v>0</v>
      </c>
      <c r="K31" s="828"/>
      <c r="L31" s="828"/>
      <c r="M31" s="803" t="s">
        <v>6</v>
      </c>
      <c r="N31" s="758" t="s">
        <v>55</v>
      </c>
      <c r="O31" s="792" t="s">
        <v>202</v>
      </c>
      <c r="P31" s="769">
        <v>43629</v>
      </c>
      <c r="Q31" s="761" t="s">
        <v>384</v>
      </c>
      <c r="R31" s="767" t="s">
        <v>385</v>
      </c>
      <c r="S31" s="772"/>
      <c r="T31" s="861"/>
      <c r="U31" s="861"/>
      <c r="V31" s="861"/>
      <c r="W31" s="791"/>
      <c r="X31" s="791"/>
      <c r="Y31" s="771" t="s">
        <v>203</v>
      </c>
      <c r="Z31" s="846">
        <f t="shared" si="1"/>
        <v>0</v>
      </c>
      <c r="AA31" s="847"/>
      <c r="AB31" s="847"/>
      <c r="AC31" s="847"/>
      <c r="AD31" s="847"/>
      <c r="AE31" s="845"/>
      <c r="AF31" s="845"/>
      <c r="AG31" s="845"/>
      <c r="AH31" s="845"/>
      <c r="AI31" s="845"/>
      <c r="AJ31" s="845"/>
    </row>
    <row r="32" spans="1:36" ht="26.4" x14ac:dyDescent="0.3">
      <c r="A32" s="809" t="s">
        <v>31</v>
      </c>
      <c r="B32" s="802" t="s">
        <v>660</v>
      </c>
      <c r="C32" s="853" t="s">
        <v>77</v>
      </c>
      <c r="D32" s="853"/>
      <c r="E32" s="853"/>
      <c r="F32" s="853"/>
      <c r="G32" s="853"/>
      <c r="H32" s="808">
        <f>IF(C32&lt;&gt;"",'CBL Score Standard'!$D88,IF(D32&lt;&gt;"",SUM('CBL Score Standard'!$D88:$E88),IF(E32&lt;&gt;"",SUM('CBL Score Standard'!$D88:$F88),IF(F32&lt;&gt;"",SUM('CBL Score Standard'!$D88:$G88),IF(G32&lt;&gt;"",SUM('CBL Score Standard'!$D88:$H88,0))))))</f>
        <v>9.0909090909090912E-2</v>
      </c>
      <c r="K32" s="828"/>
      <c r="L32" s="828"/>
      <c r="M32" s="803" t="s">
        <v>6</v>
      </c>
      <c r="N32" s="758" t="s">
        <v>56</v>
      </c>
      <c r="O32" s="792" t="s">
        <v>427</v>
      </c>
      <c r="P32" s="769">
        <v>43613</v>
      </c>
      <c r="Q32" s="761" t="s">
        <v>167</v>
      </c>
      <c r="R32" s="767" t="s">
        <v>204</v>
      </c>
      <c r="S32" s="758" t="s">
        <v>722</v>
      </c>
      <c r="T32" s="861" t="s">
        <v>72</v>
      </c>
      <c r="U32" s="863">
        <v>44048</v>
      </c>
      <c r="V32" s="864" t="s">
        <v>374</v>
      </c>
      <c r="W32" s="791"/>
      <c r="X32" s="791"/>
      <c r="Y32" s="768" t="s">
        <v>205</v>
      </c>
      <c r="Z32" s="846">
        <f t="shared" si="1"/>
        <v>0</v>
      </c>
      <c r="AA32" s="847"/>
      <c r="AB32" s="847"/>
      <c r="AC32" s="847"/>
      <c r="AD32" s="847"/>
      <c r="AE32" s="845"/>
      <c r="AF32" s="845"/>
      <c r="AG32" s="845"/>
      <c r="AH32" s="845"/>
      <c r="AI32" s="845"/>
      <c r="AJ32" s="845"/>
    </row>
    <row r="33" spans="1:36" x14ac:dyDescent="0.3">
      <c r="A33" s="809" t="s">
        <v>31</v>
      </c>
      <c r="B33" s="802" t="s">
        <v>175</v>
      </c>
      <c r="C33" s="854"/>
      <c r="D33" s="853" t="s">
        <v>77</v>
      </c>
      <c r="E33" s="856"/>
      <c r="F33" s="853"/>
      <c r="G33" s="853"/>
      <c r="H33" s="808">
        <f>IF(C33&lt;&gt;"",'CBL Score Standard'!$D89,IF(D33&lt;&gt;"",SUM('CBL Score Standard'!$D89:$E89),IF(E33&lt;&gt;"",SUM('CBL Score Standard'!$D89:$F89),IF(F33&lt;&gt;"",SUM('CBL Score Standard'!$D89:$G89),IF(G33&lt;&gt;"",SUM('CBL Score Standard'!$D89:$H89,0))))))</f>
        <v>0.13852813852813853</v>
      </c>
      <c r="K33" s="828"/>
      <c r="L33" s="828"/>
      <c r="M33" s="803" t="s">
        <v>6</v>
      </c>
      <c r="N33" s="758" t="s">
        <v>0</v>
      </c>
      <c r="O33" s="792" t="s">
        <v>426</v>
      </c>
      <c r="P33" s="761" t="s">
        <v>145</v>
      </c>
      <c r="Q33" s="761" t="s">
        <v>206</v>
      </c>
      <c r="R33" s="762" t="s">
        <v>206</v>
      </c>
      <c r="S33" s="772"/>
      <c r="T33" s="861"/>
      <c r="U33" s="861"/>
      <c r="V33" s="861"/>
      <c r="W33" s="791"/>
      <c r="X33" s="791"/>
      <c r="Y33" s="763"/>
      <c r="Z33" s="846">
        <f t="shared" si="1"/>
        <v>0</v>
      </c>
      <c r="AA33" s="847"/>
      <c r="AB33" s="847"/>
      <c r="AC33" s="847"/>
      <c r="AD33" s="847"/>
      <c r="AE33" s="845"/>
      <c r="AF33" s="845"/>
      <c r="AG33" s="845"/>
      <c r="AH33" s="845"/>
      <c r="AI33" s="845"/>
      <c r="AJ33" s="845"/>
    </row>
    <row r="34" spans="1:36" x14ac:dyDescent="0.3">
      <c r="A34" s="809" t="s">
        <v>46</v>
      </c>
      <c r="B34" s="802" t="s">
        <v>171</v>
      </c>
      <c r="C34" s="854"/>
      <c r="D34" s="853" t="s">
        <v>77</v>
      </c>
      <c r="E34" s="856"/>
      <c r="F34" s="853"/>
      <c r="G34" s="853"/>
      <c r="H34" s="808">
        <f>IF(C34&lt;&gt;"",'CBL Score Standard'!$D90,IF(D34&lt;&gt;"",SUM('CBL Score Standard'!$D90:$E90),IF(E34&lt;&gt;"",SUM('CBL Score Standard'!$D90:$F90),IF(F34&lt;&gt;"",SUM('CBL Score Standard'!$D90:$G90),IF(G34&lt;&gt;"",SUM('CBL Score Standard'!$D90:$H90,0))))))</f>
        <v>4.7619047619047616E-2</v>
      </c>
      <c r="K34" s="828"/>
      <c r="L34" s="828"/>
      <c r="M34" s="803" t="s">
        <v>6</v>
      </c>
      <c r="N34" s="758" t="s">
        <v>53</v>
      </c>
      <c r="O34" s="795" t="s">
        <v>371</v>
      </c>
      <c r="P34" s="761" t="s">
        <v>145</v>
      </c>
      <c r="Q34" s="761" t="s">
        <v>164</v>
      </c>
      <c r="R34" s="767" t="s">
        <v>207</v>
      </c>
      <c r="S34" s="758"/>
      <c r="T34" s="861"/>
      <c r="U34" s="861"/>
      <c r="V34" s="861"/>
      <c r="W34" s="791"/>
      <c r="X34" s="791"/>
      <c r="Y34" s="771" t="s">
        <v>208</v>
      </c>
      <c r="Z34" s="846">
        <f t="shared" si="1"/>
        <v>0</v>
      </c>
      <c r="AA34" s="847"/>
      <c r="AB34" s="847"/>
      <c r="AC34" s="847"/>
      <c r="AD34" s="847"/>
      <c r="AE34" s="845"/>
      <c r="AF34" s="845"/>
      <c r="AG34" s="845"/>
      <c r="AH34" s="845"/>
      <c r="AI34" s="845"/>
      <c r="AJ34" s="845"/>
    </row>
    <row r="35" spans="1:36" ht="28.8" x14ac:dyDescent="0.3">
      <c r="A35" s="809" t="s">
        <v>2</v>
      </c>
      <c r="B35" s="802" t="s">
        <v>234</v>
      </c>
      <c r="C35" s="854"/>
      <c r="D35" s="854"/>
      <c r="E35" s="854"/>
      <c r="F35" s="853"/>
      <c r="G35" s="853"/>
      <c r="H35" s="808" t="b">
        <f>IF(C35&lt;&gt;"",'CBL Score Standard'!$D91,IF(D35&lt;&gt;"",SUM('CBL Score Standard'!$D91:$E91),IF(E35&lt;&gt;"",SUM('CBL Score Standard'!$D91:$F91),IF(F35&lt;&gt;"",SUM('CBL Score Standard'!$D91:$G91),IF(G35&lt;&gt;"",SUM('CBL Score Standard'!$D91:$H91,0))))))</f>
        <v>0</v>
      </c>
      <c r="K35" s="829"/>
      <c r="L35" s="829"/>
      <c r="M35" s="803" t="s">
        <v>6</v>
      </c>
      <c r="N35" s="758" t="s">
        <v>54</v>
      </c>
      <c r="O35" s="792" t="s">
        <v>345</v>
      </c>
      <c r="P35" s="769">
        <v>43644</v>
      </c>
      <c r="Q35" s="761" t="s">
        <v>209</v>
      </c>
      <c r="R35" s="767" t="s">
        <v>210</v>
      </c>
      <c r="S35" s="758" t="s">
        <v>722</v>
      </c>
      <c r="T35" s="861" t="s">
        <v>72</v>
      </c>
      <c r="U35" s="999">
        <v>43999</v>
      </c>
      <c r="V35" s="861" t="s">
        <v>374</v>
      </c>
      <c r="W35" s="791"/>
      <c r="X35" s="791"/>
      <c r="Y35" s="838" t="s">
        <v>629</v>
      </c>
      <c r="Z35" s="846">
        <f t="shared" si="1"/>
        <v>0</v>
      </c>
      <c r="AA35" s="847"/>
      <c r="AB35" s="847"/>
      <c r="AC35" s="847"/>
      <c r="AD35" s="847"/>
      <c r="AE35" s="845"/>
      <c r="AF35" s="845"/>
      <c r="AG35" s="845"/>
      <c r="AH35" s="845"/>
      <c r="AI35" s="845"/>
      <c r="AJ35" s="845"/>
    </row>
    <row r="36" spans="1:36" x14ac:dyDescent="0.3">
      <c r="A36" s="809" t="s">
        <v>54</v>
      </c>
      <c r="B36" s="802" t="s">
        <v>425</v>
      </c>
      <c r="C36" s="853"/>
      <c r="D36" s="853" t="s">
        <v>77</v>
      </c>
      <c r="E36" s="853"/>
      <c r="F36" s="853"/>
      <c r="G36" s="853"/>
      <c r="H36" s="808">
        <f>IF(C36&lt;&gt;"",'CBL Score Standard'!$D92,IF(D36&lt;&gt;"",SUM('CBL Score Standard'!$D92:$E92),IF(E36&lt;&gt;"",SUM('CBL Score Standard'!$D92:$F92),IF(F36&lt;&gt;"",SUM('CBL Score Standard'!$D92:$G92),IF(G36&lt;&gt;"",SUM('CBL Score Standard'!$D92:$H92,0))))))</f>
        <v>0.13852813852813853</v>
      </c>
      <c r="K36" s="753"/>
      <c r="L36" s="753"/>
      <c r="M36" s="753"/>
      <c r="N36" s="797"/>
      <c r="O36" s="753"/>
      <c r="P36" s="753"/>
      <c r="Q36" s="753"/>
      <c r="R36" s="753"/>
      <c r="S36" s="753"/>
      <c r="T36" s="789"/>
      <c r="U36" s="789"/>
      <c r="V36" s="789"/>
      <c r="W36" s="789"/>
      <c r="X36" s="789"/>
      <c r="Y36" s="753"/>
      <c r="Z36" s="753"/>
      <c r="AA36" s="753"/>
      <c r="AB36" s="753"/>
      <c r="AC36" s="753"/>
      <c r="AD36" s="753"/>
      <c r="AE36" s="753"/>
      <c r="AF36" s="753"/>
      <c r="AG36" s="753"/>
      <c r="AH36" s="753"/>
      <c r="AI36" s="753"/>
      <c r="AJ36" s="753"/>
    </row>
    <row r="37" spans="1:36" ht="23.4" x14ac:dyDescent="0.45">
      <c r="A37" s="809" t="s">
        <v>54</v>
      </c>
      <c r="B37" s="802" t="s">
        <v>345</v>
      </c>
      <c r="C37" s="854"/>
      <c r="D37" s="853" t="s">
        <v>77</v>
      </c>
      <c r="E37" s="853"/>
      <c r="F37" s="853"/>
      <c r="G37" s="853"/>
      <c r="H37" s="808">
        <f>IF(C37&lt;&gt;"",'CBL Score Standard'!$D93,IF(D37&lt;&gt;"",SUM('CBL Score Standard'!$D93:$E93),IF(E37&lt;&gt;"",SUM('CBL Score Standard'!$D93:$F93),IF(F37&lt;&gt;"",SUM('CBL Score Standard'!$D93:$G93),IF(G37&lt;&gt;"",SUM('CBL Score Standard'!$D93:$H93,0))))))</f>
        <v>4.7619047619047616E-2</v>
      </c>
      <c r="K37" s="1173" t="s">
        <v>211</v>
      </c>
      <c r="L37" s="1174"/>
      <c r="M37" s="1174"/>
      <c r="N37" s="1174"/>
      <c r="O37" s="1174"/>
      <c r="P37" s="1174"/>
      <c r="Q37" s="1174"/>
      <c r="R37" s="1174"/>
      <c r="S37" s="1174"/>
      <c r="T37" s="1174"/>
      <c r="U37" s="1174"/>
      <c r="V37" s="1174"/>
      <c r="W37" s="1174"/>
      <c r="X37" s="1174"/>
      <c r="Y37" s="843"/>
      <c r="Z37" s="850"/>
      <c r="AA37" s="843"/>
      <c r="AB37" s="843"/>
      <c r="AC37" s="843"/>
      <c r="AD37" s="843"/>
      <c r="AE37" s="843"/>
      <c r="AF37" s="843"/>
      <c r="AG37" s="843"/>
      <c r="AH37" s="843"/>
      <c r="AI37" s="843"/>
      <c r="AJ37" s="843"/>
    </row>
    <row r="38" spans="1:36" ht="27.6" x14ac:dyDescent="0.3">
      <c r="A38" s="809" t="s">
        <v>54</v>
      </c>
      <c r="B38" s="802" t="s">
        <v>231</v>
      </c>
      <c r="C38" s="854"/>
      <c r="D38" s="854"/>
      <c r="E38" s="853"/>
      <c r="F38" s="853"/>
      <c r="G38" s="853"/>
      <c r="H38" s="808" t="b">
        <f>IF(C38&lt;&gt;"",'CBL Score Standard'!$D94,IF(D38&lt;&gt;"",SUM('CBL Score Standard'!$D94:$E94),IF(E38&lt;&gt;"",SUM('CBL Score Standard'!$D94:$F94),IF(F38&lt;&gt;"",SUM('CBL Score Standard'!$D94:$G94),IF(G38&lt;&gt;"",SUM('CBL Score Standard'!$D94:$H94,0))))))</f>
        <v>0</v>
      </c>
      <c r="K38" s="826" t="s">
        <v>133</v>
      </c>
      <c r="L38" s="826" t="s">
        <v>91</v>
      </c>
      <c r="M38" s="1182" t="s">
        <v>75</v>
      </c>
      <c r="N38" s="1184" t="s">
        <v>134</v>
      </c>
      <c r="O38" s="836" t="s">
        <v>135</v>
      </c>
      <c r="P38" s="826" t="s">
        <v>136</v>
      </c>
      <c r="Q38" s="826" t="s">
        <v>137</v>
      </c>
      <c r="R38" s="826" t="s">
        <v>138</v>
      </c>
      <c r="S38" s="852" t="s">
        <v>139</v>
      </c>
      <c r="T38" s="821" t="s">
        <v>344</v>
      </c>
      <c r="U38" s="821" t="s">
        <v>342</v>
      </c>
      <c r="V38" s="821" t="s">
        <v>343</v>
      </c>
      <c r="W38" s="821" t="s">
        <v>375</v>
      </c>
      <c r="X38" s="821" t="s">
        <v>376</v>
      </c>
      <c r="Y38" s="826" t="s">
        <v>140</v>
      </c>
      <c r="Z38" s="1186" t="s">
        <v>667</v>
      </c>
      <c r="AA38" s="1172" t="s">
        <v>666</v>
      </c>
      <c r="AB38" s="1172"/>
      <c r="AC38" s="1172" t="s">
        <v>668</v>
      </c>
      <c r="AD38" s="1172"/>
      <c r="AE38" s="1172" t="s">
        <v>669</v>
      </c>
      <c r="AF38" s="1172"/>
      <c r="AG38" s="1172" t="s">
        <v>670</v>
      </c>
      <c r="AH38" s="1172"/>
      <c r="AI38" s="1172" t="s">
        <v>671</v>
      </c>
      <c r="AJ38" s="1172"/>
    </row>
    <row r="39" spans="1:36" ht="27.6" x14ac:dyDescent="0.3">
      <c r="A39" s="809" t="s">
        <v>53</v>
      </c>
      <c r="B39" s="802" t="s">
        <v>371</v>
      </c>
      <c r="C39" s="854"/>
      <c r="D39" s="855"/>
      <c r="E39" s="855"/>
      <c r="F39" s="853"/>
      <c r="G39" s="853"/>
      <c r="H39" s="808" t="b">
        <f>IF(C39&lt;&gt;"",'CBL Score Standard'!$D95,IF(D39&lt;&gt;"",SUM('CBL Score Standard'!$D95:$E95),IF(E39&lt;&gt;"",SUM('CBL Score Standard'!$D95:$F95),IF(F39&lt;&gt;"",SUM('CBL Score Standard'!$D95:$G95),IF(G39&lt;&gt;"",SUM('CBL Score Standard'!$D95:$H95,0))))))</f>
        <v>0</v>
      </c>
      <c r="K39" s="825"/>
      <c r="L39" s="825"/>
      <c r="M39" s="1183"/>
      <c r="N39" s="1190"/>
      <c r="O39" s="835"/>
      <c r="P39" s="757" t="s">
        <v>141</v>
      </c>
      <c r="Q39" s="825"/>
      <c r="R39" s="825"/>
      <c r="S39" s="851"/>
      <c r="T39" s="821"/>
      <c r="U39" s="821"/>
      <c r="V39" s="821"/>
      <c r="W39" s="821"/>
      <c r="X39" s="821"/>
      <c r="Y39" s="825"/>
      <c r="Z39" s="1187"/>
      <c r="AA39" s="842" t="s">
        <v>672</v>
      </c>
      <c r="AB39" s="842" t="s">
        <v>673</v>
      </c>
      <c r="AC39" s="842" t="s">
        <v>672</v>
      </c>
      <c r="AD39" s="842" t="s">
        <v>673</v>
      </c>
      <c r="AE39" s="842" t="s">
        <v>672</v>
      </c>
      <c r="AF39" s="842" t="s">
        <v>673</v>
      </c>
      <c r="AG39" s="842" t="s">
        <v>672</v>
      </c>
      <c r="AH39" s="842" t="s">
        <v>673</v>
      </c>
      <c r="AI39" s="842" t="s">
        <v>672</v>
      </c>
      <c r="AJ39" s="842" t="s">
        <v>673</v>
      </c>
    </row>
    <row r="40" spans="1:36" x14ac:dyDescent="0.3">
      <c r="A40" s="809" t="s">
        <v>53</v>
      </c>
      <c r="B40" s="802" t="s">
        <v>223</v>
      </c>
      <c r="C40" s="854"/>
      <c r="D40" s="854"/>
      <c r="E40" s="855"/>
      <c r="F40" s="853"/>
      <c r="G40" s="853"/>
      <c r="H40" s="808" t="b">
        <f>IF(C40&lt;&gt;"",'CBL Score Standard'!$D96,IF(D40&lt;&gt;"",SUM('CBL Score Standard'!$D96:$E96),IF(E40&lt;&gt;"",SUM('CBL Score Standard'!$D96:$F96),IF(F40&lt;&gt;"",SUM('CBL Score Standard'!$D96:$G96),IF(G40&lt;&gt;"",SUM('CBL Score Standard'!$D96:$H96,0))))))</f>
        <v>0</v>
      </c>
      <c r="K40" s="827" t="s">
        <v>142</v>
      </c>
      <c r="L40" s="827" t="s">
        <v>143</v>
      </c>
      <c r="M40" s="803" t="s">
        <v>7</v>
      </c>
      <c r="N40" s="758" t="s">
        <v>56</v>
      </c>
      <c r="O40" s="792" t="s">
        <v>663</v>
      </c>
      <c r="P40" s="832" t="s">
        <v>145</v>
      </c>
      <c r="Q40" s="761" t="s">
        <v>212</v>
      </c>
      <c r="R40" s="767" t="s">
        <v>213</v>
      </c>
      <c r="S40" s="788"/>
      <c r="T40" s="867"/>
      <c r="U40" s="868"/>
      <c r="V40" s="870"/>
      <c r="W40" s="791"/>
      <c r="X40" s="791"/>
      <c r="Y40" s="768" t="s">
        <v>214</v>
      </c>
      <c r="Z40" s="846">
        <f t="shared" ref="Z40:Z55" si="2">DATEDIF(AA40,AB40,"m")/12+DATEDIF(AC40,AD40,"m")/12+DATEDIF(AE40,AF40,"m")/12+DATEDIF(AG40,AH40,"m")/12+DATEDIF(AI40,AJ40,"m")/12</f>
        <v>0</v>
      </c>
      <c r="AA40" s="847"/>
      <c r="AB40" s="847"/>
      <c r="AC40" s="847"/>
      <c r="AD40" s="847"/>
      <c r="AE40" s="845"/>
      <c r="AF40" s="845"/>
      <c r="AG40" s="845"/>
      <c r="AH40" s="845"/>
      <c r="AI40" s="845"/>
      <c r="AJ40" s="845"/>
    </row>
    <row r="41" spans="1:36" x14ac:dyDescent="0.3">
      <c r="A41" s="809" t="s">
        <v>53</v>
      </c>
      <c r="B41" s="802" t="s">
        <v>226</v>
      </c>
      <c r="C41" s="854"/>
      <c r="D41" s="854"/>
      <c r="E41" s="855"/>
      <c r="F41" s="853"/>
      <c r="G41" s="853"/>
      <c r="H41" s="808" t="b">
        <f>IF(C41&lt;&gt;"",'CBL Score Standard'!$D97,IF(D41&lt;&gt;"",SUM('CBL Score Standard'!$D97:$E97),IF(E41&lt;&gt;"",SUM('CBL Score Standard'!$D97:$F97),IF(F41&lt;&gt;"",SUM('CBL Score Standard'!$D97:$G97),IF(G41&lt;&gt;"",SUM('CBL Score Standard'!$D97:$H97,0))))))</f>
        <v>0</v>
      </c>
      <c r="K41" s="828"/>
      <c r="L41" s="828"/>
      <c r="M41" s="803" t="s">
        <v>7</v>
      </c>
      <c r="N41" s="758" t="s">
        <v>56</v>
      </c>
      <c r="O41" s="792" t="s">
        <v>215</v>
      </c>
      <c r="P41" s="834"/>
      <c r="Q41" s="761" t="s">
        <v>164</v>
      </c>
      <c r="R41" s="767" t="s">
        <v>207</v>
      </c>
      <c r="S41" s="758" t="s">
        <v>722</v>
      </c>
      <c r="T41" s="866" t="s">
        <v>72</v>
      </c>
      <c r="U41" s="868"/>
      <c r="V41" s="870"/>
      <c r="W41" s="791"/>
      <c r="X41" s="791"/>
      <c r="Y41" s="771" t="s">
        <v>216</v>
      </c>
      <c r="Z41" s="846">
        <f t="shared" si="2"/>
        <v>0</v>
      </c>
      <c r="AA41" s="847"/>
      <c r="AB41" s="847"/>
      <c r="AC41" s="847"/>
      <c r="AD41" s="847"/>
      <c r="AE41" s="845"/>
      <c r="AF41" s="845"/>
      <c r="AG41" s="845"/>
      <c r="AH41" s="845"/>
      <c r="AI41" s="845"/>
      <c r="AJ41" s="845"/>
    </row>
    <row r="42" spans="1:36" ht="12.75" customHeight="1" x14ac:dyDescent="0.3">
      <c r="A42" s="809" t="s">
        <v>53</v>
      </c>
      <c r="B42" s="802" t="s">
        <v>239</v>
      </c>
      <c r="C42" s="854"/>
      <c r="D42" s="854"/>
      <c r="E42" s="854"/>
      <c r="F42" s="853"/>
      <c r="G42" s="853"/>
      <c r="H42" s="808" t="b">
        <f>IF(C42&lt;&gt;"",'CBL Score Standard'!$D98,IF(D42&lt;&gt;"",SUM('CBL Score Standard'!$D98:$E98),IF(E42&lt;&gt;"",SUM('CBL Score Standard'!$D98:$F98),IF(F42&lt;&gt;"",SUM('CBL Score Standard'!$D98:$G98),IF(G42&lt;&gt;"",SUM('CBL Score Standard'!$D98:$H98,0))))))</f>
        <v>0</v>
      </c>
      <c r="K42" s="828"/>
      <c r="L42" s="828"/>
      <c r="M42" s="803" t="s">
        <v>7</v>
      </c>
      <c r="N42" s="758" t="s">
        <v>55</v>
      </c>
      <c r="O42" s="796" t="s">
        <v>664</v>
      </c>
      <c r="P42" s="834"/>
      <c r="Q42" s="841" t="s">
        <v>653</v>
      </c>
      <c r="R42" s="841" t="s">
        <v>654</v>
      </c>
      <c r="S42" s="758" t="s">
        <v>722</v>
      </c>
      <c r="T42" s="866" t="s">
        <v>72</v>
      </c>
      <c r="U42" s="868">
        <v>44049</v>
      </c>
      <c r="V42" s="870" t="s">
        <v>374</v>
      </c>
      <c r="W42" s="791"/>
      <c r="X42" s="791"/>
      <c r="Y42" s="774" t="s">
        <v>249</v>
      </c>
      <c r="Z42" s="846">
        <f t="shared" si="2"/>
        <v>0</v>
      </c>
      <c r="AA42" s="847"/>
      <c r="AB42" s="847"/>
      <c r="AC42" s="847"/>
      <c r="AD42" s="847"/>
      <c r="AE42" s="845"/>
      <c r="AF42" s="845"/>
      <c r="AG42" s="845"/>
      <c r="AH42" s="845"/>
      <c r="AI42" s="845"/>
      <c r="AJ42" s="845"/>
    </row>
    <row r="43" spans="1:36" ht="27.6" x14ac:dyDescent="0.3">
      <c r="A43" s="809" t="s">
        <v>0</v>
      </c>
      <c r="B43" s="802" t="s">
        <v>426</v>
      </c>
      <c r="C43" s="854"/>
      <c r="D43" s="853" t="s">
        <v>77</v>
      </c>
      <c r="E43" s="853"/>
      <c r="F43" s="853"/>
      <c r="G43" s="853"/>
      <c r="H43" s="808">
        <f>IF(C43&lt;&gt;"",'CBL Score Standard'!$D99,IF(D43&lt;&gt;"",SUM('CBL Score Standard'!$D99:$E99),IF(E43&lt;&gt;"",SUM('CBL Score Standard'!$D99:$F99),IF(F43&lt;&gt;"",SUM('CBL Score Standard'!$D99:$G99),IF(G43&lt;&gt;"",SUM('CBL Score Standard'!$D99:$H99,0))))))</f>
        <v>4.7619047619047616E-2</v>
      </c>
      <c r="K43" s="828"/>
      <c r="L43" s="828"/>
      <c r="M43" s="803" t="s">
        <v>7</v>
      </c>
      <c r="N43" s="758" t="s">
        <v>55</v>
      </c>
      <c r="O43" s="792" t="s">
        <v>448</v>
      </c>
      <c r="P43" s="833"/>
      <c r="Q43" s="841" t="s">
        <v>655</v>
      </c>
      <c r="R43" s="841" t="s">
        <v>656</v>
      </c>
      <c r="S43" s="758" t="s">
        <v>722</v>
      </c>
      <c r="T43" s="866" t="s">
        <v>72</v>
      </c>
      <c r="U43" s="868">
        <v>44111</v>
      </c>
      <c r="V43" s="870" t="s">
        <v>374</v>
      </c>
      <c r="W43" s="791"/>
      <c r="X43" s="791"/>
      <c r="Y43" s="771" t="s">
        <v>219</v>
      </c>
      <c r="Z43" s="846">
        <f t="shared" si="2"/>
        <v>0</v>
      </c>
      <c r="AA43" s="847"/>
      <c r="AB43" s="847"/>
      <c r="AC43" s="847"/>
      <c r="AD43" s="847"/>
      <c r="AE43" s="845"/>
      <c r="AF43" s="845"/>
      <c r="AG43" s="845"/>
      <c r="AH43" s="845"/>
      <c r="AI43" s="845"/>
      <c r="AJ43" s="845"/>
    </row>
    <row r="44" spans="1:36" ht="26.4" x14ac:dyDescent="0.3">
      <c r="A44" s="809" t="s">
        <v>41</v>
      </c>
      <c r="B44" s="802" t="s">
        <v>450</v>
      </c>
      <c r="C44" s="853"/>
      <c r="D44" s="853" t="s">
        <v>77</v>
      </c>
      <c r="E44" s="853"/>
      <c r="F44" s="853"/>
      <c r="G44" s="853"/>
      <c r="H44" s="808">
        <f>IF(C44&lt;&gt;"",'CBL Score Standard'!$D100,IF(D44&lt;&gt;"",SUM('CBL Score Standard'!$D100:$E100),IF(E44&lt;&gt;"",SUM('CBL Score Standard'!$D100:$F100),IF(F44&lt;&gt;"",SUM('CBL Score Standard'!$D100:$G100),IF(G44&lt;&gt;"",SUM('CBL Score Standard'!$D100:$H100,0))))))</f>
        <v>0.13852813852813853</v>
      </c>
      <c r="K44" s="828"/>
      <c r="L44" s="828"/>
      <c r="M44" s="803" t="s">
        <v>7</v>
      </c>
      <c r="N44" s="758" t="s">
        <v>55</v>
      </c>
      <c r="O44" s="792" t="s">
        <v>185</v>
      </c>
      <c r="P44" s="827" t="s">
        <v>145</v>
      </c>
      <c r="Q44" s="841" t="s">
        <v>220</v>
      </c>
      <c r="R44" s="841" t="s">
        <v>270</v>
      </c>
      <c r="S44" s="758"/>
      <c r="T44" s="866"/>
      <c r="U44" s="866"/>
      <c r="V44" s="866"/>
      <c r="W44" s="791"/>
      <c r="X44" s="791"/>
      <c r="Y44" s="771" t="s">
        <v>186</v>
      </c>
      <c r="Z44" s="846">
        <f t="shared" si="2"/>
        <v>0</v>
      </c>
      <c r="AA44" s="847"/>
      <c r="AB44" s="847"/>
      <c r="AC44" s="847"/>
      <c r="AD44" s="847"/>
      <c r="AE44" s="845"/>
      <c r="AF44" s="845"/>
      <c r="AG44" s="845"/>
      <c r="AH44" s="845"/>
      <c r="AI44" s="845"/>
      <c r="AJ44" s="845"/>
    </row>
    <row r="45" spans="1:36" ht="27.6" x14ac:dyDescent="0.3">
      <c r="A45" s="809" t="s">
        <v>41</v>
      </c>
      <c r="B45" s="802" t="s">
        <v>178</v>
      </c>
      <c r="C45" s="854"/>
      <c r="D45" s="853" t="s">
        <v>77</v>
      </c>
      <c r="E45" s="856"/>
      <c r="F45" s="853"/>
      <c r="G45" s="853"/>
      <c r="H45" s="808">
        <f>IF(C45&lt;&gt;"",'CBL Score Standard'!$D101,IF(D45&lt;&gt;"",SUM('CBL Score Standard'!$D101:$E101),IF(E45&lt;&gt;"",SUM('CBL Score Standard'!$D101:$F101),IF(F45&lt;&gt;"",SUM('CBL Score Standard'!$D101:$G101),IF(G45&lt;&gt;"",SUM('CBL Score Standard'!$D101:$H101,0))))))</f>
        <v>4.7619047619047616E-2</v>
      </c>
      <c r="K45" s="828"/>
      <c r="L45" s="828"/>
      <c r="M45" s="803" t="s">
        <v>7</v>
      </c>
      <c r="N45" s="758" t="s">
        <v>55</v>
      </c>
      <c r="O45" s="792" t="s">
        <v>694</v>
      </c>
      <c r="P45" s="769">
        <v>43539</v>
      </c>
      <c r="Q45" s="841" t="s">
        <v>658</v>
      </c>
      <c r="R45" s="841" t="s">
        <v>657</v>
      </c>
      <c r="S45" s="758"/>
      <c r="T45" s="866"/>
      <c r="U45" s="866"/>
      <c r="V45" s="866"/>
      <c r="W45" s="791"/>
      <c r="X45" s="791"/>
      <c r="Y45" s="771" t="s">
        <v>186</v>
      </c>
      <c r="Z45" s="846">
        <f t="shared" si="2"/>
        <v>0</v>
      </c>
      <c r="AA45" s="847"/>
      <c r="AB45" s="847"/>
      <c r="AC45" s="847"/>
      <c r="AD45" s="847"/>
      <c r="AE45" s="845"/>
      <c r="AF45" s="845"/>
      <c r="AG45" s="845"/>
      <c r="AH45" s="845"/>
      <c r="AI45" s="845"/>
      <c r="AJ45" s="845"/>
    </row>
    <row r="46" spans="1:36" x14ac:dyDescent="0.3">
      <c r="A46" s="809" t="s">
        <v>229</v>
      </c>
      <c r="B46" s="802" t="s">
        <v>245</v>
      </c>
      <c r="C46" s="854"/>
      <c r="D46" s="854"/>
      <c r="E46" s="854"/>
      <c r="F46" s="854"/>
      <c r="G46" s="853"/>
      <c r="H46" s="808" t="b">
        <f>IF(C46&lt;&gt;"",'CBL Score Standard'!$D102,IF(D46&lt;&gt;"",SUM('CBL Score Standard'!$D102:$E102),IF(E46&lt;&gt;"",SUM('CBL Score Standard'!$D102:$F102),IF(F46&lt;&gt;"",SUM('CBL Score Standard'!$D102:$G102),IF(G46&lt;&gt;"",SUM('CBL Score Standard'!$D102:$H102,0))))))</f>
        <v>0</v>
      </c>
      <c r="K46" s="828"/>
      <c r="L46" s="828"/>
      <c r="M46" s="803" t="s">
        <v>7</v>
      </c>
      <c r="N46" s="758" t="s">
        <v>55</v>
      </c>
      <c r="O46" s="792" t="s">
        <v>665</v>
      </c>
      <c r="P46" s="769">
        <v>43607</v>
      </c>
      <c r="Q46" s="761" t="s">
        <v>221</v>
      </c>
      <c r="R46" s="767" t="s">
        <v>200</v>
      </c>
      <c r="S46" s="758" t="s">
        <v>722</v>
      </c>
      <c r="T46" s="866" t="s">
        <v>72</v>
      </c>
      <c r="U46" s="865">
        <v>44035</v>
      </c>
      <c r="V46" s="866" t="s">
        <v>374</v>
      </c>
      <c r="W46" s="791"/>
      <c r="X46" s="791"/>
      <c r="Y46" s="768" t="s">
        <v>222</v>
      </c>
      <c r="Z46" s="846">
        <f t="shared" si="2"/>
        <v>0</v>
      </c>
      <c r="AA46" s="847"/>
      <c r="AB46" s="847"/>
      <c r="AC46" s="847"/>
      <c r="AD46" s="847"/>
      <c r="AE46" s="845"/>
      <c r="AF46" s="845"/>
      <c r="AG46" s="845"/>
      <c r="AH46" s="845"/>
      <c r="AI46" s="845"/>
      <c r="AJ46" s="845"/>
    </row>
    <row r="47" spans="1:36" x14ac:dyDescent="0.3">
      <c r="A47" s="809" t="s">
        <v>144</v>
      </c>
      <c r="B47" s="802" t="s">
        <v>372</v>
      </c>
      <c r="C47" s="853"/>
      <c r="D47" s="853"/>
      <c r="E47" s="853"/>
      <c r="F47" s="853"/>
      <c r="G47" s="853"/>
      <c r="H47" s="808" t="b">
        <f>IF(C47&lt;&gt;"",'CBL Score Standard'!$D103,IF(D47&lt;&gt;"",SUM('CBL Score Standard'!$D103:$E103),IF(E47&lt;&gt;"",SUM('CBL Score Standard'!$D103:$F103),IF(F47&lt;&gt;"",SUM('CBL Score Standard'!$D103:$G103),IF(G47&lt;&gt;"",SUM('CBL Score Standard'!$D103:$H103,0))))))</f>
        <v>0</v>
      </c>
      <c r="K47" s="828"/>
      <c r="L47" s="828"/>
      <c r="M47" s="803" t="s">
        <v>7</v>
      </c>
      <c r="N47" s="758" t="s">
        <v>53</v>
      </c>
      <c r="O47" s="792" t="s">
        <v>223</v>
      </c>
      <c r="P47" s="775">
        <v>43621</v>
      </c>
      <c r="Q47" s="760" t="s">
        <v>224</v>
      </c>
      <c r="R47" s="776" t="s">
        <v>225</v>
      </c>
      <c r="S47" s="758"/>
      <c r="T47" s="866"/>
      <c r="U47" s="866"/>
      <c r="V47" s="866"/>
      <c r="W47" s="791"/>
      <c r="X47" s="791"/>
      <c r="Y47" s="777" t="s">
        <v>632</v>
      </c>
      <c r="Z47" s="846">
        <f t="shared" si="2"/>
        <v>0</v>
      </c>
      <c r="AA47" s="847"/>
      <c r="AB47" s="847"/>
      <c r="AC47" s="847"/>
      <c r="AD47" s="847"/>
      <c r="AE47" s="845"/>
      <c r="AF47" s="845"/>
      <c r="AG47" s="845"/>
      <c r="AH47" s="845"/>
      <c r="AI47" s="845"/>
      <c r="AJ47" s="845"/>
    </row>
    <row r="48" spans="1:36" ht="39.6" x14ac:dyDescent="0.3">
      <c r="A48" s="809" t="s">
        <v>144</v>
      </c>
      <c r="B48" s="802" t="s">
        <v>373</v>
      </c>
      <c r="C48" s="853"/>
      <c r="D48" s="853" t="s">
        <v>77</v>
      </c>
      <c r="E48" s="853"/>
      <c r="F48" s="853"/>
      <c r="G48" s="853"/>
      <c r="H48" s="808">
        <f>IF(C48&lt;&gt;"",'CBL Score Standard'!$D104,IF(D48&lt;&gt;"",SUM('CBL Score Standard'!$D104:$E104),IF(E48&lt;&gt;"",SUM('CBL Score Standard'!$D104:$F104),IF(F48&lt;&gt;"",SUM('CBL Score Standard'!$D104:$G104),IF(G48&lt;&gt;"",SUM('CBL Score Standard'!$D104:$H104,0))))))</f>
        <v>0.13852813852813853</v>
      </c>
      <c r="K48" s="828"/>
      <c r="L48" s="828"/>
      <c r="M48" s="803" t="s">
        <v>7</v>
      </c>
      <c r="N48" s="758" t="s">
        <v>53</v>
      </c>
      <c r="O48" s="792" t="s">
        <v>226</v>
      </c>
      <c r="P48" s="775">
        <v>43602</v>
      </c>
      <c r="Q48" s="760" t="s">
        <v>227</v>
      </c>
      <c r="R48" s="776" t="s">
        <v>228</v>
      </c>
      <c r="S48" s="758"/>
      <c r="T48" s="866"/>
      <c r="U48" s="866"/>
      <c r="V48" s="866"/>
      <c r="W48" s="791"/>
      <c r="X48" s="791"/>
      <c r="Y48" s="777" t="s">
        <v>633</v>
      </c>
      <c r="Z48" s="846">
        <f t="shared" si="2"/>
        <v>0</v>
      </c>
      <c r="AA48" s="847"/>
      <c r="AB48" s="847"/>
      <c r="AC48" s="847"/>
      <c r="AD48" s="847"/>
      <c r="AE48" s="845"/>
      <c r="AF48" s="845"/>
      <c r="AG48" s="845"/>
      <c r="AH48" s="845"/>
      <c r="AI48" s="845"/>
      <c r="AJ48" s="845"/>
    </row>
    <row r="49" spans="1:36" ht="27.6" x14ac:dyDescent="0.3">
      <c r="A49" s="809" t="s">
        <v>144</v>
      </c>
      <c r="B49" s="802" t="s">
        <v>452</v>
      </c>
      <c r="C49" s="853"/>
      <c r="D49" s="853" t="s">
        <v>77</v>
      </c>
      <c r="E49" s="853"/>
      <c r="F49" s="853"/>
      <c r="G49" s="853"/>
      <c r="H49" s="808">
        <f>IF(C49&lt;&gt;"",'CBL Score Standard'!$D105,IF(D49&lt;&gt;"",SUM('CBL Score Standard'!$D105:$E105),IF(E49&lt;&gt;"",SUM('CBL Score Standard'!$D105:$F105),IF(F49&lt;&gt;"",SUM('CBL Score Standard'!$D105:$G105),IF(G49&lt;&gt;"",SUM('CBL Score Standard'!$D105:$H105,0))))))</f>
        <v>0.13852813852813853</v>
      </c>
      <c r="K49" s="828"/>
      <c r="L49" s="828"/>
      <c r="M49" s="803" t="s">
        <v>7</v>
      </c>
      <c r="N49" s="758" t="s">
        <v>59</v>
      </c>
      <c r="O49" s="794" t="s">
        <v>684</v>
      </c>
      <c r="P49" s="775">
        <v>43623</v>
      </c>
      <c r="Q49" s="760" t="s">
        <v>153</v>
      </c>
      <c r="R49" s="776" t="s">
        <v>156</v>
      </c>
      <c r="S49" s="758"/>
      <c r="T49" s="866"/>
      <c r="U49" s="869"/>
      <c r="V49" s="870"/>
      <c r="W49" s="791"/>
      <c r="X49" s="791"/>
      <c r="Y49" s="777" t="s">
        <v>631</v>
      </c>
      <c r="Z49" s="846">
        <f t="shared" si="2"/>
        <v>0</v>
      </c>
      <c r="AA49" s="847"/>
      <c r="AB49" s="847"/>
      <c r="AC49" s="847"/>
      <c r="AD49" s="847"/>
      <c r="AE49" s="845"/>
      <c r="AF49" s="845"/>
      <c r="AG49" s="845"/>
      <c r="AH49" s="845"/>
      <c r="AI49" s="845"/>
      <c r="AJ49" s="845"/>
    </row>
    <row r="50" spans="1:36" ht="27.6" x14ac:dyDescent="0.3">
      <c r="A50" s="809" t="s">
        <v>144</v>
      </c>
      <c r="B50" s="802" t="s">
        <v>517</v>
      </c>
      <c r="C50" s="853"/>
      <c r="D50" s="853"/>
      <c r="E50" s="853"/>
      <c r="F50" s="853"/>
      <c r="G50" s="853"/>
      <c r="H50" s="808" t="b">
        <f>IF(C50&lt;&gt;"",'CBL Score Standard'!$D106,IF(D50&lt;&gt;"",SUM('CBL Score Standard'!$D106:$E106),IF(E50&lt;&gt;"",SUM('CBL Score Standard'!$D106:$F106),IF(F50&lt;&gt;"",SUM('CBL Score Standard'!$D106:$G106),IF(G50&lt;&gt;"",SUM('CBL Score Standard'!$D106:$H106,0))))))</f>
        <v>0</v>
      </c>
      <c r="K50" s="828"/>
      <c r="L50" s="828"/>
      <c r="M50" s="803" t="s">
        <v>7</v>
      </c>
      <c r="N50" s="758" t="s">
        <v>59</v>
      </c>
      <c r="O50" s="794" t="s">
        <v>683</v>
      </c>
      <c r="P50" s="775">
        <v>43623</v>
      </c>
      <c r="Q50" s="760" t="s">
        <v>153</v>
      </c>
      <c r="R50" s="776" t="s">
        <v>156</v>
      </c>
      <c r="S50" s="758"/>
      <c r="T50" s="866"/>
      <c r="U50" s="869"/>
      <c r="V50" s="870"/>
      <c r="W50" s="791"/>
      <c r="X50" s="791"/>
      <c r="Y50" s="777" t="s">
        <v>631</v>
      </c>
      <c r="Z50" s="846">
        <f t="shared" si="2"/>
        <v>0</v>
      </c>
      <c r="AA50" s="847"/>
      <c r="AB50" s="847"/>
      <c r="AC50" s="847"/>
      <c r="AD50" s="847"/>
      <c r="AE50" s="845"/>
      <c r="AF50" s="845"/>
      <c r="AG50" s="845"/>
      <c r="AH50" s="845"/>
      <c r="AI50" s="845"/>
      <c r="AJ50" s="845"/>
    </row>
    <row r="51" spans="1:36" ht="28.2" thickBot="1" x14ac:dyDescent="0.35">
      <c r="A51" s="809" t="s">
        <v>144</v>
      </c>
      <c r="B51" s="802" t="s">
        <v>661</v>
      </c>
      <c r="C51" s="853"/>
      <c r="D51" s="853" t="s">
        <v>77</v>
      </c>
      <c r="E51" s="853"/>
      <c r="F51" s="853"/>
      <c r="G51" s="853"/>
      <c r="H51" s="808">
        <f>IF(C51&lt;&gt;"",'CBL Score Standard'!$D107,IF(D51&lt;&gt;"",SUM('CBL Score Standard'!$D107:$E107),IF(E51&lt;&gt;"",SUM('CBL Score Standard'!$D107:$F107),IF(F51&lt;&gt;"",SUM('CBL Score Standard'!$D107:$G107),IF(G51&lt;&gt;"",SUM('CBL Score Standard'!$D107:$H107,0))))))</f>
        <v>0.13852813852813853</v>
      </c>
      <c r="K51" s="828"/>
      <c r="L51" s="828"/>
      <c r="M51" s="803" t="s">
        <v>7</v>
      </c>
      <c r="N51" s="758" t="s">
        <v>56</v>
      </c>
      <c r="O51" s="794" t="s">
        <v>67</v>
      </c>
      <c r="P51" s="775"/>
      <c r="Q51" s="839" t="s">
        <v>639</v>
      </c>
      <c r="R51" s="840" t="s">
        <v>640</v>
      </c>
      <c r="S51" s="791"/>
      <c r="T51" s="866"/>
      <c r="U51" s="866"/>
      <c r="V51" s="866"/>
      <c r="W51" s="791"/>
      <c r="X51" s="791"/>
      <c r="Y51" s="777" t="s">
        <v>634</v>
      </c>
      <c r="Z51" s="846">
        <f t="shared" si="2"/>
        <v>0</v>
      </c>
      <c r="AA51" s="847"/>
      <c r="AB51" s="847"/>
      <c r="AC51" s="847"/>
      <c r="AD51" s="847"/>
      <c r="AE51" s="845"/>
      <c r="AF51" s="845"/>
      <c r="AG51" s="845"/>
      <c r="AH51" s="845"/>
      <c r="AI51" s="845"/>
      <c r="AJ51" s="845"/>
    </row>
    <row r="52" spans="1:36" ht="28.2" thickBot="1" x14ac:dyDescent="0.35">
      <c r="A52" s="809" t="s">
        <v>144</v>
      </c>
      <c r="B52" s="802" t="s">
        <v>662</v>
      </c>
      <c r="C52" s="855"/>
      <c r="D52" s="855"/>
      <c r="E52" s="855"/>
      <c r="F52" s="853"/>
      <c r="G52" s="853"/>
      <c r="H52" s="808" t="b">
        <f>IF(C52&lt;&gt;"",'CBL Score Standard'!$D108,IF(D52&lt;&gt;"",SUM('CBL Score Standard'!$D108:$E108),IF(E52&lt;&gt;"",SUM('CBL Score Standard'!$D108:$F108),IF(F52&lt;&gt;"",SUM('CBL Score Standard'!$D108:$G108),IF(G52&lt;&gt;"",SUM('CBL Score Standard'!$D108:$H108,0))))))</f>
        <v>0</v>
      </c>
      <c r="K52" s="828"/>
      <c r="L52" s="828"/>
      <c r="M52" s="803" t="s">
        <v>7</v>
      </c>
      <c r="N52" s="758" t="s">
        <v>55</v>
      </c>
      <c r="O52" s="794" t="s">
        <v>1</v>
      </c>
      <c r="P52" s="775"/>
      <c r="Q52" s="839" t="s">
        <v>641</v>
      </c>
      <c r="R52" s="840" t="s">
        <v>318</v>
      </c>
      <c r="S52" s="791"/>
      <c r="T52" s="866"/>
      <c r="U52" s="866"/>
      <c r="V52" s="866"/>
      <c r="W52" s="791"/>
      <c r="X52" s="791"/>
      <c r="Y52" s="777" t="s">
        <v>635</v>
      </c>
      <c r="Z52" s="846">
        <f t="shared" si="2"/>
        <v>0</v>
      </c>
      <c r="AA52" s="847"/>
      <c r="AB52" s="847"/>
      <c r="AC52" s="847"/>
      <c r="AD52" s="847"/>
      <c r="AE52" s="845"/>
      <c r="AF52" s="845"/>
      <c r="AG52" s="845"/>
      <c r="AH52" s="845"/>
      <c r="AI52" s="845"/>
      <c r="AJ52" s="845"/>
    </row>
    <row r="53" spans="1:36" ht="28.8" x14ac:dyDescent="0.3">
      <c r="A53" s="809" t="s">
        <v>144</v>
      </c>
      <c r="B53" s="802" t="s">
        <v>187</v>
      </c>
      <c r="C53" s="854"/>
      <c r="D53" s="853" t="s">
        <v>77</v>
      </c>
      <c r="E53" s="853"/>
      <c r="F53" s="853"/>
      <c r="G53" s="853"/>
      <c r="H53" s="808">
        <f>IF(C53&lt;&gt;"",'CBL Score Standard'!$D109,IF(D53&lt;&gt;"",SUM('CBL Score Standard'!$D109:$E109),IF(E53&lt;&gt;"",SUM('CBL Score Standard'!$D109:$F109),IF(F53&lt;&gt;"",SUM('CBL Score Standard'!$D109:$G109),IF(G53&lt;&gt;"",SUM('CBL Score Standard'!$D109:$H109,0))))))</f>
        <v>4.7619047619047616E-2</v>
      </c>
      <c r="K53" s="828"/>
      <c r="L53" s="828"/>
      <c r="M53" s="803" t="s">
        <v>7</v>
      </c>
      <c r="N53" s="758" t="s">
        <v>56</v>
      </c>
      <c r="O53" s="794" t="s">
        <v>419</v>
      </c>
      <c r="P53" s="775">
        <v>43684</v>
      </c>
      <c r="Q53" s="760" t="s">
        <v>420</v>
      </c>
      <c r="R53" s="776" t="s">
        <v>420</v>
      </c>
      <c r="S53" s="758" t="s">
        <v>722</v>
      </c>
      <c r="T53" s="866" t="s">
        <v>72</v>
      </c>
      <c r="U53" s="869"/>
      <c r="V53" s="866"/>
      <c r="W53" s="791"/>
      <c r="X53" s="791"/>
      <c r="Y53" s="838" t="s">
        <v>630</v>
      </c>
      <c r="Z53" s="846">
        <f t="shared" si="2"/>
        <v>0</v>
      </c>
      <c r="AA53" s="847"/>
      <c r="AB53" s="847"/>
      <c r="AC53" s="847"/>
      <c r="AD53" s="847"/>
      <c r="AE53" s="845"/>
      <c r="AF53" s="845"/>
      <c r="AG53" s="845"/>
      <c r="AH53" s="845"/>
      <c r="AI53" s="845"/>
      <c r="AJ53" s="845"/>
    </row>
    <row r="54" spans="1:36" ht="26.4" x14ac:dyDescent="0.3">
      <c r="A54" s="809" t="s">
        <v>144</v>
      </c>
      <c r="B54" s="802" t="s">
        <v>188</v>
      </c>
      <c r="C54" s="854"/>
      <c r="D54" s="853" t="s">
        <v>77</v>
      </c>
      <c r="E54" s="853"/>
      <c r="F54" s="853"/>
      <c r="G54" s="853"/>
      <c r="H54" s="808">
        <f>IF(C54&lt;&gt;"",'CBL Score Standard'!$D110,IF(D54&lt;&gt;"",SUM('CBL Score Standard'!$D110:$E110),IF(E54&lt;&gt;"",SUM('CBL Score Standard'!$D110:$F110),IF(F54&lt;&gt;"",SUM('CBL Score Standard'!$D110:$G110),IF(G54&lt;&gt;"",SUM('CBL Score Standard'!$D110:$H110,0))))))</f>
        <v>4.7619047619047616E-2</v>
      </c>
      <c r="K54" s="828"/>
      <c r="L54" s="828"/>
      <c r="M54" s="803" t="s">
        <v>7</v>
      </c>
      <c r="N54" s="758" t="s">
        <v>56</v>
      </c>
      <c r="O54" s="794" t="s">
        <v>421</v>
      </c>
      <c r="P54" s="759" t="s">
        <v>230</v>
      </c>
      <c r="Q54" s="760" t="s">
        <v>230</v>
      </c>
      <c r="R54" s="776" t="s">
        <v>230</v>
      </c>
      <c r="S54" s="758"/>
      <c r="T54" s="866"/>
      <c r="U54" s="866"/>
      <c r="V54" s="866"/>
      <c r="W54" s="791"/>
      <c r="X54" s="791"/>
      <c r="Y54" s="838" t="s">
        <v>628</v>
      </c>
      <c r="Z54" s="846">
        <f t="shared" si="2"/>
        <v>0</v>
      </c>
      <c r="AA54" s="847"/>
      <c r="AB54" s="847"/>
      <c r="AC54" s="847"/>
      <c r="AD54" s="847"/>
      <c r="AE54" s="845"/>
      <c r="AF54" s="845"/>
      <c r="AG54" s="845"/>
      <c r="AH54" s="845"/>
      <c r="AI54" s="845"/>
      <c r="AJ54" s="845"/>
    </row>
    <row r="55" spans="1:36" s="752" customFormat="1" x14ac:dyDescent="0.3">
      <c r="A55" s="809" t="s">
        <v>144</v>
      </c>
      <c r="B55" s="802" t="s">
        <v>189</v>
      </c>
      <c r="C55" s="854"/>
      <c r="D55" s="855" t="s">
        <v>77</v>
      </c>
      <c r="E55" s="855"/>
      <c r="F55" s="853"/>
      <c r="G55" s="853"/>
      <c r="H55" s="808">
        <f>IF(C55&lt;&gt;"",'CBL Score Standard'!$D111,IF(D55&lt;&gt;"",SUM('CBL Score Standard'!$D111:$E111),IF(E55&lt;&gt;"",SUM('CBL Score Standard'!$D111:$F111),IF(F55&lt;&gt;"",SUM('CBL Score Standard'!$D111:$G111),IF(G55&lt;&gt;"",SUM('CBL Score Standard'!$D111:$H111,0))))))</f>
        <v>2.3809523809523808E-2</v>
      </c>
      <c r="K55" s="829"/>
      <c r="L55" s="829"/>
      <c r="M55" s="803" t="s">
        <v>7</v>
      </c>
      <c r="N55" s="758" t="s">
        <v>54</v>
      </c>
      <c r="O55" s="794" t="s">
        <v>231</v>
      </c>
      <c r="P55" s="769">
        <v>43610</v>
      </c>
      <c r="Q55" s="761" t="s">
        <v>164</v>
      </c>
      <c r="R55" s="767" t="s">
        <v>165</v>
      </c>
      <c r="S55" s="758"/>
      <c r="T55" s="866"/>
      <c r="U55" s="866"/>
      <c r="V55" s="866"/>
      <c r="W55" s="791"/>
      <c r="X55" s="791"/>
      <c r="Y55" s="771" t="s">
        <v>232</v>
      </c>
      <c r="Z55" s="846">
        <f t="shared" si="2"/>
        <v>0</v>
      </c>
      <c r="AA55" s="847"/>
      <c r="AB55" s="847"/>
      <c r="AC55" s="847"/>
      <c r="AD55" s="847"/>
      <c r="AE55" s="845"/>
      <c r="AF55" s="845"/>
      <c r="AG55" s="845"/>
      <c r="AH55" s="845"/>
      <c r="AI55" s="845"/>
      <c r="AJ55" s="845"/>
    </row>
    <row r="56" spans="1:36" s="752" customFormat="1" x14ac:dyDescent="0.3">
      <c r="A56" s="809" t="s">
        <v>144</v>
      </c>
      <c r="B56" s="802" t="s">
        <v>190</v>
      </c>
      <c r="C56" s="854"/>
      <c r="D56" s="855"/>
      <c r="E56" s="855"/>
      <c r="F56" s="853"/>
      <c r="G56" s="853"/>
      <c r="H56" s="808" t="b">
        <f>IF(C56&lt;&gt;"",'CBL Score Standard'!$D112,IF(D56&lt;&gt;"",SUM('CBL Score Standard'!$D112:$E112),IF(E56&lt;&gt;"",SUM('CBL Score Standard'!$D112:$F112),IF(F56&lt;&gt;"",SUM('CBL Score Standard'!$D112:$G112),IF(G56&lt;&gt;"",SUM('CBL Score Standard'!$D112:$H112,0))))))</f>
        <v>0</v>
      </c>
      <c r="K56" s="753"/>
      <c r="L56" s="753"/>
      <c r="M56" s="753"/>
      <c r="N56" s="797"/>
      <c r="O56" s="753"/>
      <c r="P56" s="753"/>
      <c r="Q56" s="753"/>
      <c r="R56" s="753"/>
      <c r="S56" s="753"/>
      <c r="T56" s="789"/>
      <c r="U56" s="789"/>
      <c r="V56" s="789"/>
      <c r="W56" s="789"/>
      <c r="X56" s="789"/>
      <c r="Y56" s="753"/>
      <c r="Z56" s="753"/>
      <c r="AA56" s="753"/>
      <c r="AB56" s="753"/>
      <c r="AC56" s="753"/>
      <c r="AD56" s="753"/>
      <c r="AE56" s="753"/>
      <c r="AF56" s="753"/>
      <c r="AG56" s="753"/>
      <c r="AH56" s="753"/>
      <c r="AI56" s="753"/>
      <c r="AJ56" s="753"/>
    </row>
    <row r="57" spans="1:36" ht="26.4" x14ac:dyDescent="0.45">
      <c r="A57" s="809" t="s">
        <v>144</v>
      </c>
      <c r="B57" s="802" t="s">
        <v>191</v>
      </c>
      <c r="C57" s="854"/>
      <c r="D57" s="853" t="s">
        <v>77</v>
      </c>
      <c r="E57" s="853"/>
      <c r="F57" s="853"/>
      <c r="G57" s="853"/>
      <c r="H57" s="808">
        <f>IF(C57&lt;&gt;"",'CBL Score Standard'!$D113,IF(D57&lt;&gt;"",SUM('CBL Score Standard'!$D113:$E113),IF(E57&lt;&gt;"",SUM('CBL Score Standard'!$D113:$F113),IF(F57&lt;&gt;"",SUM('CBL Score Standard'!$D113:$G113),IF(G57&lt;&gt;"",SUM('CBL Score Standard'!$D113:$H113,0))))))</f>
        <v>2.3809523809523808E-2</v>
      </c>
      <c r="K57" s="1173" t="s">
        <v>233</v>
      </c>
      <c r="L57" s="1174"/>
      <c r="M57" s="1174"/>
      <c r="N57" s="1174"/>
      <c r="O57" s="1174"/>
      <c r="P57" s="1174"/>
      <c r="Q57" s="1174"/>
      <c r="R57" s="1174"/>
      <c r="S57" s="1174"/>
      <c r="T57" s="1174"/>
      <c r="U57" s="1174"/>
      <c r="V57" s="1174"/>
      <c r="W57" s="1174"/>
      <c r="X57" s="1174"/>
      <c r="Y57" s="843"/>
      <c r="Z57" s="850"/>
      <c r="AA57" s="843"/>
      <c r="AB57" s="843"/>
      <c r="AC57" s="843"/>
      <c r="AD57" s="843"/>
      <c r="AE57" s="843"/>
      <c r="AF57" s="843"/>
      <c r="AG57" s="843"/>
      <c r="AH57" s="843"/>
      <c r="AI57" s="843"/>
      <c r="AJ57" s="843"/>
    </row>
    <row r="58" spans="1:36" ht="27.6" x14ac:dyDescent="0.3">
      <c r="A58" s="809" t="s">
        <v>55</v>
      </c>
      <c r="B58" s="802" t="s">
        <v>419</v>
      </c>
      <c r="C58" s="854" t="s">
        <v>77</v>
      </c>
      <c r="D58" s="854"/>
      <c r="E58" s="855"/>
      <c r="F58" s="853"/>
      <c r="G58" s="853"/>
      <c r="H58" s="808">
        <f>IF(C58&lt;&gt;"",'CBL Score Standard'!$D114,IF(D58&lt;&gt;"",SUM('CBL Score Standard'!$D114:$E114),IF(E58&lt;&gt;"",SUM('CBL Score Standard'!$D114:$F114),IF(F58&lt;&gt;"",SUM('CBL Score Standard'!$D114:$G114),IF(G58&lt;&gt;"",SUM('CBL Score Standard'!$D114:$H114,0))))))</f>
        <v>0</v>
      </c>
      <c r="K58" s="826" t="s">
        <v>133</v>
      </c>
      <c r="L58" s="826" t="s">
        <v>91</v>
      </c>
      <c r="M58" s="1182" t="s">
        <v>75</v>
      </c>
      <c r="N58" s="1184" t="s">
        <v>134</v>
      </c>
      <c r="O58" s="836" t="s">
        <v>135</v>
      </c>
      <c r="P58" s="826" t="s">
        <v>136</v>
      </c>
      <c r="Q58" s="826" t="s">
        <v>137</v>
      </c>
      <c r="R58" s="826" t="s">
        <v>138</v>
      </c>
      <c r="S58" s="852" t="s">
        <v>139</v>
      </c>
      <c r="T58" s="821" t="s">
        <v>344</v>
      </c>
      <c r="U58" s="821" t="s">
        <v>342</v>
      </c>
      <c r="V58" s="821" t="s">
        <v>343</v>
      </c>
      <c r="W58" s="821" t="s">
        <v>375</v>
      </c>
      <c r="X58" s="821" t="s">
        <v>376</v>
      </c>
      <c r="Y58" s="826" t="s">
        <v>140</v>
      </c>
      <c r="Z58" s="1186" t="s">
        <v>667</v>
      </c>
      <c r="AA58" s="1172" t="s">
        <v>666</v>
      </c>
      <c r="AB58" s="1172"/>
      <c r="AC58" s="1172" t="s">
        <v>668</v>
      </c>
      <c r="AD58" s="1172"/>
      <c r="AE58" s="1172" t="s">
        <v>669</v>
      </c>
      <c r="AF58" s="1172"/>
      <c r="AG58" s="1172" t="s">
        <v>670</v>
      </c>
      <c r="AH58" s="1172"/>
      <c r="AI58" s="1172" t="s">
        <v>671</v>
      </c>
      <c r="AJ58" s="1172"/>
    </row>
    <row r="59" spans="1:36" ht="27.6" x14ac:dyDescent="0.3">
      <c r="A59" s="809" t="s">
        <v>56</v>
      </c>
      <c r="B59" s="802" t="s">
        <v>421</v>
      </c>
      <c r="C59" s="854"/>
      <c r="D59" s="854"/>
      <c r="E59" s="855"/>
      <c r="F59" s="853"/>
      <c r="G59" s="853"/>
      <c r="H59" s="808" t="b">
        <f>IF(C59&lt;&gt;"",'CBL Score Standard'!$D115,IF(D59&lt;&gt;"",SUM('CBL Score Standard'!$D115:$E115),IF(E59&lt;&gt;"",SUM('CBL Score Standard'!$D115:$F115),IF(F59&lt;&gt;"",SUM('CBL Score Standard'!$D115:$G115),IF(G59&lt;&gt;"",SUM('CBL Score Standard'!$D115:$H115,0))))))</f>
        <v>0</v>
      </c>
      <c r="K59" s="825"/>
      <c r="L59" s="825"/>
      <c r="M59" s="1183"/>
      <c r="N59" s="1185"/>
      <c r="O59" s="835"/>
      <c r="P59" s="757" t="s">
        <v>141</v>
      </c>
      <c r="Q59" s="825"/>
      <c r="R59" s="825"/>
      <c r="S59" s="851"/>
      <c r="T59" s="821"/>
      <c r="U59" s="821"/>
      <c r="V59" s="821"/>
      <c r="W59" s="821"/>
      <c r="X59" s="821"/>
      <c r="Y59" s="825"/>
      <c r="Z59" s="1187"/>
      <c r="AA59" s="842" t="s">
        <v>672</v>
      </c>
      <c r="AB59" s="842" t="s">
        <v>673</v>
      </c>
      <c r="AC59" s="842" t="s">
        <v>672</v>
      </c>
      <c r="AD59" s="842" t="s">
        <v>673</v>
      </c>
      <c r="AE59" s="842" t="s">
        <v>672</v>
      </c>
      <c r="AF59" s="842" t="s">
        <v>673</v>
      </c>
      <c r="AG59" s="842" t="s">
        <v>672</v>
      </c>
      <c r="AH59" s="842" t="s">
        <v>673</v>
      </c>
      <c r="AI59" s="842" t="s">
        <v>672</v>
      </c>
      <c r="AJ59" s="842" t="s">
        <v>673</v>
      </c>
    </row>
    <row r="60" spans="1:36" ht="26.4" x14ac:dyDescent="0.3">
      <c r="A60" s="809" t="s">
        <v>56</v>
      </c>
      <c r="B60" s="802" t="s">
        <v>237</v>
      </c>
      <c r="C60" s="854"/>
      <c r="D60" s="854"/>
      <c r="E60" s="854"/>
      <c r="F60" s="853"/>
      <c r="G60" s="853"/>
      <c r="H60" s="808" t="b">
        <f>IF(C60&lt;&gt;"",'CBL Score Standard'!$D116,IF(D60&lt;&gt;"",SUM('CBL Score Standard'!$D116:$E116),IF(E60&lt;&gt;"",SUM('CBL Score Standard'!$D116:$F116),IF(F60&lt;&gt;"",SUM('CBL Score Standard'!$D116:$G116),IF(G60&lt;&gt;"",SUM('CBL Score Standard'!$D116:$H116,0))))))</f>
        <v>0</v>
      </c>
      <c r="K60" s="827" t="s">
        <v>142</v>
      </c>
      <c r="L60" s="827" t="s">
        <v>143</v>
      </c>
      <c r="M60" s="803" t="s">
        <v>8</v>
      </c>
      <c r="N60" s="779" t="s">
        <v>2</v>
      </c>
      <c r="O60" s="760" t="s">
        <v>234</v>
      </c>
      <c r="P60" s="780"/>
      <c r="Q60" s="778"/>
      <c r="R60" s="781"/>
      <c r="S60" s="758"/>
      <c r="T60" s="791"/>
      <c r="U60" s="791"/>
      <c r="V60" s="791" t="str">
        <f t="shared" ref="V60:V67" si="3">IF(AND(W60="Y",X60="Y"),"Passed",IF(T60="M","Passed", ""))</f>
        <v/>
      </c>
      <c r="W60" s="791"/>
      <c r="X60" s="791"/>
      <c r="Y60" s="777"/>
      <c r="Z60" s="846">
        <f t="shared" ref="Z60:Z67" si="4">DATEDIF(AA60,AB60,"m")/12+DATEDIF(AC60,AD60,"m")/12+DATEDIF(AE60,AF60,"m")/12+DATEDIF(AG60,AH60,"m")/12+DATEDIF(AI60,AJ60,"m")/12</f>
        <v>0</v>
      </c>
      <c r="AA60" s="847"/>
      <c r="AB60" s="847"/>
      <c r="AC60" s="847"/>
      <c r="AD60" s="847"/>
      <c r="AE60" s="845"/>
      <c r="AF60" s="845"/>
      <c r="AG60" s="845"/>
      <c r="AH60" s="845"/>
      <c r="AI60" s="845"/>
      <c r="AJ60" s="845"/>
    </row>
    <row r="61" spans="1:36" ht="27.6" x14ac:dyDescent="0.3">
      <c r="A61" s="809" t="s">
        <v>59</v>
      </c>
      <c r="B61" s="802" t="s">
        <v>240</v>
      </c>
      <c r="C61" s="854"/>
      <c r="D61" s="854"/>
      <c r="E61" s="854"/>
      <c r="F61" s="853"/>
      <c r="G61" s="853"/>
      <c r="H61" s="808" t="b">
        <f>IF(C61&lt;&gt;"",'CBL Score Standard'!$D117,IF(D61&lt;&gt;"",SUM('CBL Score Standard'!$D117:$E117),IF(E61&lt;&gt;"",SUM('CBL Score Standard'!$D117:$F117),IF(F61&lt;&gt;"",SUM('CBL Score Standard'!$D117:$G117),IF(G61&lt;&gt;"",SUM('CBL Score Standard'!$D117:$H117,0))))))</f>
        <v>0</v>
      </c>
      <c r="K61" s="828"/>
      <c r="L61" s="828"/>
      <c r="M61" s="803" t="s">
        <v>8</v>
      </c>
      <c r="N61" s="779" t="s">
        <v>63</v>
      </c>
      <c r="O61" s="760" t="s">
        <v>236</v>
      </c>
      <c r="P61" s="780"/>
      <c r="Q61" s="778"/>
      <c r="R61" s="781"/>
      <c r="S61" s="758"/>
      <c r="T61" s="791"/>
      <c r="U61" s="791"/>
      <c r="V61" s="791" t="str">
        <f t="shared" si="3"/>
        <v/>
      </c>
      <c r="W61" s="791"/>
      <c r="X61" s="791"/>
      <c r="Y61" s="777"/>
      <c r="Z61" s="846">
        <f t="shared" si="4"/>
        <v>0</v>
      </c>
      <c r="AA61" s="847"/>
      <c r="AB61" s="847"/>
      <c r="AC61" s="847"/>
      <c r="AD61" s="847"/>
      <c r="AE61" s="845"/>
      <c r="AF61" s="845"/>
      <c r="AG61" s="845"/>
      <c r="AH61" s="845"/>
      <c r="AI61" s="845"/>
      <c r="AJ61" s="845"/>
    </row>
    <row r="62" spans="1:36" x14ac:dyDescent="0.3">
      <c r="A62" s="809" t="s">
        <v>56</v>
      </c>
      <c r="B62" s="802" t="s">
        <v>67</v>
      </c>
      <c r="C62" s="854"/>
      <c r="D62" s="854"/>
      <c r="E62" s="853"/>
      <c r="F62" s="853"/>
      <c r="G62" s="853"/>
      <c r="H62" s="808" t="b">
        <f>IF(C62&lt;&gt;"",'CBL Score Standard'!$D118,IF(D62&lt;&gt;"",SUM('CBL Score Standard'!$D118:$E118),IF(E62&lt;&gt;"",SUM('CBL Score Standard'!$D118:$F118),IF(F62&lt;&gt;"",SUM('CBL Score Standard'!$D118:$G118),IF(G62&lt;&gt;"",SUM('CBL Score Standard'!$D118:$H118,0))))))</f>
        <v>0</v>
      </c>
      <c r="K62" s="828"/>
      <c r="L62" s="828"/>
      <c r="M62" s="803" t="s">
        <v>8</v>
      </c>
      <c r="N62" s="758" t="s">
        <v>56</v>
      </c>
      <c r="O62" s="760" t="s">
        <v>237</v>
      </c>
      <c r="P62" s="780"/>
      <c r="Q62" s="778"/>
      <c r="R62" s="781"/>
      <c r="S62" s="758"/>
      <c r="T62" s="791"/>
      <c r="U62" s="791"/>
      <c r="V62" s="791" t="str">
        <f t="shared" si="3"/>
        <v/>
      </c>
      <c r="W62" s="791"/>
      <c r="X62" s="791"/>
      <c r="Y62" s="777"/>
      <c r="Z62" s="846">
        <f t="shared" si="4"/>
        <v>0</v>
      </c>
      <c r="AA62" s="847"/>
      <c r="AB62" s="847"/>
      <c r="AC62" s="847"/>
      <c r="AD62" s="847"/>
      <c r="AE62" s="845"/>
      <c r="AF62" s="845"/>
      <c r="AG62" s="845"/>
      <c r="AH62" s="845"/>
      <c r="AI62" s="845"/>
      <c r="AJ62" s="845"/>
    </row>
    <row r="63" spans="1:36" ht="12.75" customHeight="1" thickBot="1" x14ac:dyDescent="0.35">
      <c r="A63" s="810" t="s">
        <v>55</v>
      </c>
      <c r="B63" s="802" t="s">
        <v>1</v>
      </c>
      <c r="C63" s="854"/>
      <c r="D63" s="854"/>
      <c r="E63" s="853"/>
      <c r="F63" s="853"/>
      <c r="G63" s="853"/>
      <c r="H63" s="808" t="b">
        <f>IF(C63&lt;&gt;"",'CBL Score Standard'!$D119,IF(D63&lt;&gt;"",SUM('CBL Score Standard'!$D119:$E119),IF(E63&lt;&gt;"",SUM('CBL Score Standard'!$D119:$F119),IF(F63&lt;&gt;"",SUM('CBL Score Standard'!$D119:$G119),IF(G63&lt;&gt;"",SUM('CBL Score Standard'!$D119:$H119,0))))))</f>
        <v>0</v>
      </c>
      <c r="K63" s="828"/>
      <c r="L63" s="828"/>
      <c r="M63" s="803" t="s">
        <v>8</v>
      </c>
      <c r="N63" s="758" t="s">
        <v>55</v>
      </c>
      <c r="O63" s="760" t="s">
        <v>238</v>
      </c>
      <c r="P63" s="780"/>
      <c r="Q63" s="778"/>
      <c r="R63" s="781"/>
      <c r="S63" s="758"/>
      <c r="T63" s="791"/>
      <c r="U63" s="791"/>
      <c r="V63" s="791" t="str">
        <f t="shared" si="3"/>
        <v/>
      </c>
      <c r="W63" s="791"/>
      <c r="X63" s="791"/>
      <c r="Y63" s="777"/>
      <c r="Z63" s="846">
        <f t="shared" si="4"/>
        <v>0</v>
      </c>
      <c r="AA63" s="847"/>
      <c r="AB63" s="847"/>
      <c r="AC63" s="847"/>
      <c r="AD63" s="847"/>
      <c r="AE63" s="845"/>
      <c r="AF63" s="845"/>
      <c r="AG63" s="845"/>
      <c r="AH63" s="845"/>
      <c r="AI63" s="845"/>
      <c r="AJ63" s="845"/>
    </row>
    <row r="64" spans="1:36" ht="15" thickBot="1" x14ac:dyDescent="0.35">
      <c r="A64" s="1175" t="s">
        <v>79</v>
      </c>
      <c r="B64" s="1176"/>
      <c r="C64" s="1177"/>
      <c r="D64" s="1177"/>
      <c r="E64" s="1177"/>
      <c r="F64" s="1177"/>
      <c r="G64" s="1177"/>
      <c r="H64" s="754">
        <f>SUM(H8:H63)</f>
        <v>1.4415584415584415</v>
      </c>
      <c r="K64" s="828"/>
      <c r="L64" s="828"/>
      <c r="M64" s="803" t="s">
        <v>8</v>
      </c>
      <c r="N64" s="779" t="s">
        <v>53</v>
      </c>
      <c r="O64" s="760" t="s">
        <v>239</v>
      </c>
      <c r="P64" s="780"/>
      <c r="Q64" s="778"/>
      <c r="R64" s="781"/>
      <c r="S64" s="758"/>
      <c r="T64" s="791"/>
      <c r="U64" s="791"/>
      <c r="V64" s="791" t="str">
        <f t="shared" si="3"/>
        <v/>
      </c>
      <c r="W64" s="791"/>
      <c r="X64" s="791"/>
      <c r="Y64" s="777"/>
      <c r="Z64" s="846">
        <f t="shared" si="4"/>
        <v>0</v>
      </c>
      <c r="AA64" s="847"/>
      <c r="AB64" s="847"/>
      <c r="AC64" s="847"/>
      <c r="AD64" s="847"/>
      <c r="AE64" s="845"/>
      <c r="AF64" s="845"/>
      <c r="AG64" s="845"/>
      <c r="AH64" s="845"/>
      <c r="AI64" s="845"/>
      <c r="AJ64" s="845"/>
    </row>
    <row r="65" spans="1:36" ht="28.2" thickBot="1" x14ac:dyDescent="0.35">
      <c r="A65" s="811" t="s">
        <v>83</v>
      </c>
      <c r="B65" s="812"/>
      <c r="C65" s="822">
        <v>0.72727272727272729</v>
      </c>
      <c r="D65" s="822">
        <v>0.73684210526315785</v>
      </c>
      <c r="E65" s="822">
        <v>0</v>
      </c>
      <c r="F65" s="822">
        <v>0</v>
      </c>
      <c r="G65" s="822">
        <v>0</v>
      </c>
      <c r="H65" s="813">
        <v>0</v>
      </c>
      <c r="K65" s="828"/>
      <c r="L65" s="828"/>
      <c r="M65" s="803" t="s">
        <v>8</v>
      </c>
      <c r="N65" s="779" t="s">
        <v>59</v>
      </c>
      <c r="O65" s="760" t="s">
        <v>240</v>
      </c>
      <c r="P65" s="780"/>
      <c r="Q65" s="778"/>
      <c r="R65" s="781"/>
      <c r="S65" s="758"/>
      <c r="T65" s="791"/>
      <c r="U65" s="791"/>
      <c r="V65" s="791" t="str">
        <f t="shared" si="3"/>
        <v/>
      </c>
      <c r="W65" s="791"/>
      <c r="X65" s="791"/>
      <c r="Y65" s="777"/>
      <c r="Z65" s="846">
        <f t="shared" si="4"/>
        <v>0</v>
      </c>
      <c r="AA65" s="847"/>
      <c r="AB65" s="847"/>
      <c r="AC65" s="847"/>
      <c r="AD65" s="847"/>
      <c r="AE65" s="845"/>
      <c r="AF65" s="845"/>
      <c r="AG65" s="845"/>
      <c r="AH65" s="845"/>
      <c r="AI65" s="845"/>
      <c r="AJ65" s="845"/>
    </row>
    <row r="66" spans="1:36" ht="15" thickBot="1" x14ac:dyDescent="0.35">
      <c r="A66" s="1178" t="s">
        <v>81</v>
      </c>
      <c r="B66" s="1179"/>
      <c r="C66" s="1180"/>
      <c r="D66" s="1180"/>
      <c r="E66" s="1180"/>
      <c r="F66" s="1180"/>
      <c r="G66" s="1181"/>
      <c r="H66" s="814">
        <v>0</v>
      </c>
      <c r="K66" s="828"/>
      <c r="L66" s="828"/>
      <c r="M66" s="803" t="s">
        <v>8</v>
      </c>
      <c r="N66" s="779" t="s">
        <v>55</v>
      </c>
      <c r="O66" s="760" t="s">
        <v>515</v>
      </c>
      <c r="P66" s="780"/>
      <c r="Q66" s="778"/>
      <c r="R66" s="781"/>
      <c r="S66" s="758" t="s">
        <v>722</v>
      </c>
      <c r="T66" s="791"/>
      <c r="U66" s="1134">
        <v>44042.458333333336</v>
      </c>
      <c r="V66" s="791" t="s">
        <v>374</v>
      </c>
      <c r="W66" s="791"/>
      <c r="X66" s="791"/>
      <c r="Y66" s="777"/>
      <c r="Z66" s="846">
        <f t="shared" si="4"/>
        <v>0</v>
      </c>
      <c r="AA66" s="847"/>
      <c r="AB66" s="847"/>
      <c r="AC66" s="847"/>
      <c r="AD66" s="847"/>
      <c r="AE66" s="845"/>
      <c r="AF66" s="845"/>
      <c r="AG66" s="845"/>
      <c r="AH66" s="845"/>
      <c r="AI66" s="845"/>
      <c r="AJ66" s="845"/>
    </row>
    <row r="67" spans="1:36" x14ac:dyDescent="0.3">
      <c r="C67" s="823"/>
      <c r="D67" s="823"/>
      <c r="E67" s="823"/>
      <c r="F67" s="823"/>
      <c r="G67" s="823"/>
      <c r="K67" s="829"/>
      <c r="L67" s="829"/>
      <c r="M67" s="803" t="s">
        <v>8</v>
      </c>
      <c r="N67" s="779" t="s">
        <v>149</v>
      </c>
      <c r="O67" s="760" t="s">
        <v>370</v>
      </c>
      <c r="P67" s="773" t="s">
        <v>145</v>
      </c>
      <c r="Q67" s="761" t="s">
        <v>217</v>
      </c>
      <c r="R67" s="767" t="s">
        <v>241</v>
      </c>
      <c r="S67" s="758"/>
      <c r="T67" s="791"/>
      <c r="U67" s="791"/>
      <c r="V67" s="791" t="str">
        <f t="shared" si="3"/>
        <v/>
      </c>
      <c r="W67" s="791"/>
      <c r="X67" s="791"/>
      <c r="Y67" s="768" t="s">
        <v>242</v>
      </c>
      <c r="Z67" s="846">
        <f t="shared" si="4"/>
        <v>0</v>
      </c>
      <c r="AA67" s="847"/>
      <c r="AB67" s="847"/>
      <c r="AC67" s="847"/>
      <c r="AD67" s="847"/>
      <c r="AE67" s="845"/>
      <c r="AF67" s="845"/>
      <c r="AG67" s="845"/>
      <c r="AH67" s="845"/>
      <c r="AI67" s="845"/>
      <c r="AJ67" s="845"/>
    </row>
    <row r="68" spans="1:36" x14ac:dyDescent="0.3">
      <c r="C68" s="823"/>
      <c r="D68" s="823"/>
      <c r="E68" s="823"/>
      <c r="F68" s="823"/>
      <c r="G68" s="823"/>
      <c r="K68" s="753"/>
      <c r="L68" s="753"/>
      <c r="M68" s="753"/>
      <c r="N68" s="797"/>
      <c r="O68" s="753"/>
      <c r="P68" s="753"/>
      <c r="Q68" s="753"/>
      <c r="R68" s="753"/>
      <c r="S68" s="753"/>
      <c r="T68" s="789"/>
      <c r="U68" s="789"/>
      <c r="V68" s="789"/>
      <c r="W68" s="789"/>
      <c r="X68" s="789"/>
      <c r="Y68" s="753"/>
      <c r="Z68" s="753"/>
      <c r="AA68" s="753"/>
      <c r="AB68" s="753"/>
      <c r="AC68" s="753"/>
      <c r="AD68" s="753"/>
      <c r="AE68" s="753"/>
      <c r="AF68" s="753"/>
      <c r="AG68" s="753"/>
      <c r="AH68" s="753"/>
      <c r="AI68" s="753"/>
      <c r="AJ68" s="753"/>
    </row>
    <row r="69" spans="1:36" ht="23.4" x14ac:dyDescent="0.45">
      <c r="C69" s="823"/>
      <c r="D69" s="823"/>
      <c r="E69" s="823"/>
      <c r="F69" s="823"/>
      <c r="G69" s="823"/>
      <c r="K69" s="1173" t="s">
        <v>243</v>
      </c>
      <c r="L69" s="1174"/>
      <c r="M69" s="1174"/>
      <c r="N69" s="1174"/>
      <c r="O69" s="1174"/>
      <c r="P69" s="1174"/>
      <c r="Q69" s="1174"/>
      <c r="R69" s="1174"/>
      <c r="S69" s="1174"/>
      <c r="T69" s="1174"/>
      <c r="U69" s="1174"/>
      <c r="V69" s="1174"/>
      <c r="W69" s="1174"/>
      <c r="X69" s="1174"/>
      <c r="Y69" s="843"/>
      <c r="Z69" s="850"/>
      <c r="AA69" s="843"/>
      <c r="AB69" s="843"/>
      <c r="AC69" s="843"/>
      <c r="AD69" s="843"/>
      <c r="AE69" s="843"/>
      <c r="AF69" s="843"/>
      <c r="AG69" s="843"/>
      <c r="AH69" s="843"/>
      <c r="AI69" s="843"/>
      <c r="AJ69" s="843"/>
    </row>
    <row r="70" spans="1:36" ht="27.6" x14ac:dyDescent="0.3">
      <c r="B70" s="823"/>
      <c r="C70" s="823"/>
      <c r="D70" s="823"/>
      <c r="E70" s="823"/>
      <c r="F70" s="823"/>
      <c r="G70" s="823"/>
      <c r="K70" s="826" t="s">
        <v>133</v>
      </c>
      <c r="L70" s="826" t="s">
        <v>91</v>
      </c>
      <c r="M70" s="1182" t="s">
        <v>75</v>
      </c>
      <c r="N70" s="1184" t="s">
        <v>134</v>
      </c>
      <c r="O70" s="836" t="s">
        <v>135</v>
      </c>
      <c r="P70" s="826" t="s">
        <v>136</v>
      </c>
      <c r="Q70" s="826" t="s">
        <v>137</v>
      </c>
      <c r="R70" s="826" t="s">
        <v>138</v>
      </c>
      <c r="S70" s="852" t="s">
        <v>139</v>
      </c>
      <c r="T70" s="821" t="s">
        <v>344</v>
      </c>
      <c r="U70" s="821" t="s">
        <v>342</v>
      </c>
      <c r="V70" s="821" t="s">
        <v>343</v>
      </c>
      <c r="W70" s="821" t="s">
        <v>375</v>
      </c>
      <c r="X70" s="821" t="s">
        <v>379</v>
      </c>
      <c r="Y70" s="826" t="s">
        <v>140</v>
      </c>
      <c r="Z70" s="1186" t="s">
        <v>667</v>
      </c>
      <c r="AA70" s="1172" t="s">
        <v>666</v>
      </c>
      <c r="AB70" s="1172"/>
      <c r="AC70" s="1172" t="s">
        <v>668</v>
      </c>
      <c r="AD70" s="1172"/>
      <c r="AE70" s="1172" t="s">
        <v>669</v>
      </c>
      <c r="AF70" s="1172"/>
      <c r="AG70" s="1172" t="s">
        <v>670</v>
      </c>
      <c r="AH70" s="1172"/>
      <c r="AI70" s="1172" t="s">
        <v>671</v>
      </c>
      <c r="AJ70" s="1172"/>
    </row>
    <row r="71" spans="1:36" ht="27.6" x14ac:dyDescent="0.3">
      <c r="B71" s="823"/>
      <c r="C71" s="823"/>
      <c r="D71" s="823"/>
      <c r="E71" s="823"/>
      <c r="F71" s="823"/>
      <c r="G71" s="823"/>
      <c r="K71" s="825"/>
      <c r="L71" s="825"/>
      <c r="M71" s="1183"/>
      <c r="N71" s="1185"/>
      <c r="O71" s="835"/>
      <c r="P71" s="757" t="s">
        <v>141</v>
      </c>
      <c r="Q71" s="825"/>
      <c r="R71" s="825"/>
      <c r="S71" s="851"/>
      <c r="T71" s="821"/>
      <c r="U71" s="821"/>
      <c r="V71" s="821"/>
      <c r="W71" s="821"/>
      <c r="X71" s="821"/>
      <c r="Y71" s="825"/>
      <c r="Z71" s="1187"/>
      <c r="AA71" s="842" t="s">
        <v>672</v>
      </c>
      <c r="AB71" s="842" t="s">
        <v>673</v>
      </c>
      <c r="AC71" s="842" t="s">
        <v>672</v>
      </c>
      <c r="AD71" s="842" t="s">
        <v>673</v>
      </c>
      <c r="AE71" s="842" t="s">
        <v>672</v>
      </c>
      <c r="AF71" s="842" t="s">
        <v>673</v>
      </c>
      <c r="AG71" s="842" t="s">
        <v>672</v>
      </c>
      <c r="AH71" s="842" t="s">
        <v>673</v>
      </c>
      <c r="AI71" s="842" t="s">
        <v>672</v>
      </c>
      <c r="AJ71" s="842" t="s">
        <v>673</v>
      </c>
    </row>
    <row r="72" spans="1:36" x14ac:dyDescent="0.3">
      <c r="B72" s="823"/>
      <c r="C72" s="823"/>
      <c r="D72" s="823"/>
      <c r="E72" s="823"/>
      <c r="F72" s="823"/>
      <c r="G72" s="823"/>
      <c r="K72" s="827" t="s">
        <v>142</v>
      </c>
      <c r="L72" s="827" t="s">
        <v>143</v>
      </c>
      <c r="M72" s="803" t="s">
        <v>9</v>
      </c>
      <c r="N72" s="779" t="s">
        <v>235</v>
      </c>
      <c r="O72" s="760" t="s">
        <v>244</v>
      </c>
      <c r="P72" s="782"/>
      <c r="Q72" s="783"/>
      <c r="R72" s="784"/>
      <c r="S72" s="758"/>
      <c r="T72" s="791"/>
      <c r="U72" s="791"/>
      <c r="V72" s="791" t="str">
        <f>IF(AND(W72="Y",X72="Y"),"Passed",IF(T72="M","Passed", ""))</f>
        <v/>
      </c>
      <c r="W72" s="791"/>
      <c r="X72" s="791"/>
      <c r="Y72" s="785"/>
      <c r="Z72" s="846">
        <f t="shared" ref="Z72:Z75" si="5">DATEDIF(AA72,AB72,"m")/12+DATEDIF(AC72,AD72,"m")/12+DATEDIF(AE72,AF72,"m")/12+DATEDIF(AG72,AH72,"m")/12+DATEDIF(AI72,AJ72,"m")/12</f>
        <v>0</v>
      </c>
      <c r="AA72" s="847"/>
      <c r="AB72" s="847"/>
      <c r="AC72" s="847"/>
      <c r="AD72" s="847"/>
      <c r="AE72" s="845"/>
      <c r="AF72" s="845"/>
      <c r="AG72" s="845"/>
      <c r="AH72" s="845"/>
      <c r="AI72" s="845"/>
      <c r="AJ72" s="845"/>
    </row>
    <row r="73" spans="1:36" x14ac:dyDescent="0.3">
      <c r="B73" s="823"/>
      <c r="C73" s="823"/>
      <c r="D73" s="823"/>
      <c r="E73" s="823"/>
      <c r="F73" s="823"/>
      <c r="G73" s="823"/>
      <c r="K73" s="828"/>
      <c r="L73" s="828"/>
      <c r="M73" s="803" t="s">
        <v>9</v>
      </c>
      <c r="N73" s="779" t="s">
        <v>229</v>
      </c>
      <c r="O73" s="760" t="s">
        <v>245</v>
      </c>
      <c r="P73" s="782"/>
      <c r="Q73" s="783"/>
      <c r="R73" s="784"/>
      <c r="S73" s="758"/>
      <c r="T73" s="791"/>
      <c r="U73" s="791"/>
      <c r="V73" s="791" t="str">
        <f>IF(AND(W73="Y",X73="Y"),"Passed",IF(T73="M","Passed", ""))</f>
        <v/>
      </c>
      <c r="W73" s="791"/>
      <c r="X73" s="791"/>
      <c r="Y73" s="785"/>
      <c r="Z73" s="846">
        <f t="shared" si="5"/>
        <v>0</v>
      </c>
      <c r="AA73" s="847"/>
      <c r="AB73" s="847"/>
      <c r="AC73" s="847"/>
      <c r="AD73" s="847"/>
      <c r="AE73" s="845"/>
      <c r="AF73" s="845"/>
      <c r="AG73" s="845"/>
      <c r="AH73" s="845"/>
      <c r="AI73" s="845"/>
      <c r="AJ73" s="845"/>
    </row>
    <row r="74" spans="1:36" ht="41.4" x14ac:dyDescent="0.3">
      <c r="B74" s="823"/>
      <c r="C74" s="823"/>
      <c r="D74" s="823"/>
      <c r="E74" s="823"/>
      <c r="F74" s="823"/>
      <c r="G74" s="823"/>
      <c r="K74" s="828"/>
      <c r="L74" s="828"/>
      <c r="M74" s="803" t="s">
        <v>9</v>
      </c>
      <c r="N74" s="779" t="s">
        <v>3</v>
      </c>
      <c r="O74" s="760" t="s">
        <v>516</v>
      </c>
      <c r="P74" s="782"/>
      <c r="Q74" s="783"/>
      <c r="R74" s="784"/>
      <c r="S74" s="758"/>
      <c r="T74" s="791"/>
      <c r="U74" s="791"/>
      <c r="V74" s="791" t="str">
        <f>IF(AND(W74="Y",X74="Y"),"Passed",IF(T74="M","Passed", ""))</f>
        <v/>
      </c>
      <c r="W74" s="791"/>
      <c r="X74" s="791"/>
      <c r="Y74" s="785"/>
      <c r="Z74" s="846">
        <f t="shared" si="5"/>
        <v>0</v>
      </c>
      <c r="AA74" s="847"/>
      <c r="AB74" s="847"/>
      <c r="AC74" s="847"/>
      <c r="AD74" s="847"/>
      <c r="AE74" s="845"/>
      <c r="AF74" s="845"/>
      <c r="AG74" s="845"/>
      <c r="AH74" s="845"/>
      <c r="AI74" s="845"/>
      <c r="AJ74" s="845"/>
    </row>
    <row r="75" spans="1:36" ht="12.75" customHeight="1" x14ac:dyDescent="0.3">
      <c r="B75" s="823"/>
      <c r="C75" s="823"/>
      <c r="D75" s="823"/>
      <c r="E75" s="823"/>
      <c r="F75" s="823"/>
      <c r="G75" s="823"/>
      <c r="K75" s="829"/>
      <c r="L75" s="829"/>
      <c r="M75" s="803" t="s">
        <v>9</v>
      </c>
      <c r="N75" s="779" t="s">
        <v>3</v>
      </c>
      <c r="O75" s="760" t="s">
        <v>246</v>
      </c>
      <c r="P75" s="782"/>
      <c r="Q75" s="783"/>
      <c r="R75" s="784"/>
      <c r="S75" s="758"/>
      <c r="T75" s="791"/>
      <c r="U75" s="791"/>
      <c r="V75" s="791" t="str">
        <f>IF(AND(W75="Y",X75="Y"),"Passed",IF(T75="M","Passed", ""))</f>
        <v/>
      </c>
      <c r="W75" s="791"/>
      <c r="X75" s="791"/>
      <c r="Y75" s="785"/>
      <c r="Z75" s="846">
        <f t="shared" si="5"/>
        <v>0</v>
      </c>
      <c r="AA75" s="847"/>
      <c r="AB75" s="847"/>
      <c r="AC75" s="847"/>
      <c r="AD75" s="847"/>
      <c r="AE75" s="845"/>
      <c r="AF75" s="845"/>
      <c r="AG75" s="845"/>
      <c r="AH75" s="845"/>
      <c r="AI75" s="845"/>
      <c r="AJ75" s="845"/>
    </row>
    <row r="76" spans="1:36" x14ac:dyDescent="0.3">
      <c r="B76" s="823"/>
      <c r="C76" s="823"/>
      <c r="D76" s="823"/>
      <c r="E76" s="823"/>
      <c r="F76" s="823"/>
      <c r="G76" s="823"/>
      <c r="K76" s="753"/>
      <c r="L76" s="753"/>
      <c r="M76" s="753"/>
      <c r="N76" s="797"/>
      <c r="O76" s="753"/>
      <c r="P76" s="753"/>
      <c r="Q76" s="753"/>
      <c r="R76" s="753"/>
      <c r="S76" s="753"/>
      <c r="T76" s="789"/>
      <c r="U76" s="789"/>
      <c r="V76" s="789"/>
      <c r="W76" s="789"/>
      <c r="X76" s="789"/>
      <c r="Y76" s="753"/>
      <c r="Z76" s="753"/>
      <c r="AA76" s="753"/>
      <c r="AB76" s="753"/>
      <c r="AC76" s="753"/>
      <c r="AD76" s="753"/>
      <c r="AE76" s="753"/>
      <c r="AF76" s="753"/>
      <c r="AG76" s="753"/>
      <c r="AH76" s="753"/>
      <c r="AI76" s="753"/>
      <c r="AJ76" s="753"/>
    </row>
    <row r="77" spans="1:36" x14ac:dyDescent="0.3">
      <c r="B77" s="823"/>
      <c r="C77" s="823"/>
      <c r="D77" s="823"/>
      <c r="E77" s="823"/>
      <c r="F77" s="823"/>
      <c r="G77" s="823"/>
      <c r="K77" s="753"/>
      <c r="L77" s="753"/>
      <c r="M77" s="753"/>
      <c r="N77" s="797"/>
      <c r="O77" s="753"/>
      <c r="P77" s="753"/>
      <c r="Q77" s="753"/>
      <c r="R77" s="753"/>
      <c r="S77" s="753"/>
      <c r="T77" s="789"/>
      <c r="U77" s="789"/>
      <c r="V77" s="789"/>
      <c r="W77" s="789"/>
      <c r="X77" s="789"/>
      <c r="Y77" s="753"/>
      <c r="Z77" s="753"/>
      <c r="AA77" s="753"/>
      <c r="AB77" s="753"/>
      <c r="AC77" s="753"/>
      <c r="AD77" s="753"/>
      <c r="AE77" s="753"/>
      <c r="AF77" s="753"/>
      <c r="AG77" s="753"/>
      <c r="AH77" s="753"/>
      <c r="AI77" s="753"/>
      <c r="AJ77" s="753"/>
    </row>
    <row r="78" spans="1:36" x14ac:dyDescent="0.3">
      <c r="B78" s="823"/>
      <c r="C78" s="823"/>
      <c r="D78" s="823"/>
      <c r="E78" s="823"/>
      <c r="F78" s="823"/>
      <c r="G78" s="823"/>
      <c r="K78" s="753"/>
      <c r="L78" s="753"/>
      <c r="M78" s="753"/>
      <c r="N78" s="797"/>
      <c r="O78" s="753"/>
      <c r="P78" s="753"/>
      <c r="Q78" s="753"/>
      <c r="R78" s="753"/>
      <c r="S78" s="753"/>
      <c r="T78" s="789"/>
      <c r="U78" s="789"/>
      <c r="V78" s="789"/>
      <c r="W78" s="789"/>
      <c r="X78" s="789"/>
      <c r="Y78" s="753"/>
      <c r="Z78" s="753"/>
      <c r="AA78" s="753"/>
      <c r="AB78" s="753"/>
      <c r="AC78" s="753"/>
      <c r="AD78" s="753"/>
      <c r="AE78" s="753"/>
      <c r="AF78" s="753"/>
      <c r="AG78" s="753"/>
      <c r="AH78" s="753"/>
      <c r="AI78" s="753"/>
      <c r="AJ78" s="753"/>
    </row>
    <row r="79" spans="1:36" x14ac:dyDescent="0.3">
      <c r="B79" s="823"/>
      <c r="C79" s="823"/>
      <c r="D79" s="823"/>
      <c r="E79" s="823"/>
      <c r="F79" s="823"/>
      <c r="G79" s="823"/>
      <c r="K79" s="753"/>
      <c r="L79" s="753"/>
      <c r="M79" s="753"/>
      <c r="N79" s="797"/>
      <c r="O79" s="753"/>
      <c r="P79" s="753"/>
      <c r="Q79" s="753"/>
      <c r="R79" s="753"/>
      <c r="S79" s="753"/>
      <c r="T79" s="789"/>
      <c r="U79" s="789"/>
      <c r="V79" s="789"/>
      <c r="W79" s="789"/>
      <c r="X79" s="789"/>
      <c r="Y79" s="753"/>
      <c r="Z79" s="753"/>
      <c r="AA79" s="753"/>
      <c r="AB79" s="753"/>
      <c r="AC79" s="753"/>
      <c r="AD79" s="753"/>
      <c r="AE79" s="753"/>
      <c r="AF79" s="753"/>
      <c r="AG79" s="753"/>
      <c r="AH79" s="753"/>
      <c r="AI79" s="753"/>
      <c r="AJ79" s="753"/>
    </row>
    <row r="80" spans="1:36" x14ac:dyDescent="0.3">
      <c r="B80" s="823"/>
      <c r="C80" s="823"/>
      <c r="D80" s="823"/>
      <c r="E80" s="823"/>
      <c r="F80" s="823"/>
      <c r="G80" s="823"/>
    </row>
    <row r="81" spans="2:7" x14ac:dyDescent="0.3">
      <c r="B81" s="823"/>
      <c r="C81" s="823"/>
      <c r="D81" s="823"/>
      <c r="E81" s="823"/>
      <c r="F81" s="823"/>
      <c r="G81" s="823"/>
    </row>
    <row r="82" spans="2:7" x14ac:dyDescent="0.3">
      <c r="B82" s="823"/>
      <c r="C82" s="823"/>
      <c r="D82" s="823"/>
      <c r="E82" s="823"/>
      <c r="F82" s="823"/>
      <c r="G82" s="823"/>
    </row>
    <row r="83" spans="2:7" x14ac:dyDescent="0.3">
      <c r="B83" s="823"/>
      <c r="C83" s="823"/>
      <c r="D83" s="823"/>
      <c r="E83" s="823"/>
      <c r="F83" s="823"/>
      <c r="G83" s="823"/>
    </row>
    <row r="84" spans="2:7" x14ac:dyDescent="0.3">
      <c r="B84" s="823"/>
      <c r="C84" s="823"/>
      <c r="D84" s="823"/>
      <c r="E84" s="823"/>
      <c r="F84" s="823"/>
      <c r="G84" s="823"/>
    </row>
    <row r="85" spans="2:7" x14ac:dyDescent="0.3">
      <c r="B85" s="823"/>
      <c r="C85" s="823"/>
      <c r="D85" s="823"/>
      <c r="E85" s="823"/>
      <c r="F85" s="823"/>
      <c r="G85" s="823"/>
    </row>
    <row r="86" spans="2:7" x14ac:dyDescent="0.3">
      <c r="B86" s="823"/>
      <c r="C86" s="823"/>
      <c r="D86" s="823"/>
      <c r="E86" s="823"/>
      <c r="F86" s="823"/>
      <c r="G86" s="823"/>
    </row>
    <row r="87" spans="2:7" x14ac:dyDescent="0.3">
      <c r="B87" s="823"/>
      <c r="C87" s="823"/>
      <c r="D87" s="823"/>
      <c r="E87" s="823"/>
      <c r="F87" s="823"/>
      <c r="G87" s="823"/>
    </row>
    <row r="88" spans="2:7" x14ac:dyDescent="0.3">
      <c r="B88" s="823"/>
      <c r="C88" s="823"/>
      <c r="D88" s="823"/>
      <c r="E88" s="823"/>
      <c r="F88" s="823"/>
      <c r="G88" s="823"/>
    </row>
    <row r="89" spans="2:7" x14ac:dyDescent="0.3">
      <c r="B89" s="823"/>
      <c r="C89" s="823"/>
      <c r="D89" s="823"/>
      <c r="E89" s="823"/>
      <c r="F89" s="823"/>
      <c r="G89" s="823"/>
    </row>
    <row r="90" spans="2:7" x14ac:dyDescent="0.3">
      <c r="B90" s="823"/>
      <c r="C90" s="823"/>
      <c r="D90" s="823"/>
      <c r="E90" s="823"/>
      <c r="F90" s="823"/>
      <c r="G90" s="823"/>
    </row>
    <row r="91" spans="2:7" x14ac:dyDescent="0.3">
      <c r="B91" s="823"/>
      <c r="C91" s="823"/>
      <c r="D91" s="823"/>
      <c r="E91" s="823"/>
      <c r="F91" s="823"/>
      <c r="G91" s="823"/>
    </row>
    <row r="92" spans="2:7" x14ac:dyDescent="0.3">
      <c r="B92" s="823"/>
      <c r="C92" s="823"/>
      <c r="D92" s="823"/>
      <c r="E92" s="823"/>
      <c r="F92" s="823"/>
      <c r="G92" s="823"/>
    </row>
    <row r="93" spans="2:7" x14ac:dyDescent="0.3">
      <c r="B93" s="823"/>
      <c r="C93" s="823"/>
      <c r="D93" s="823"/>
      <c r="E93" s="823"/>
      <c r="F93" s="823"/>
      <c r="G93" s="823"/>
    </row>
    <row r="94" spans="2:7" x14ac:dyDescent="0.3">
      <c r="B94" s="823"/>
      <c r="C94" s="823"/>
      <c r="D94" s="823"/>
      <c r="E94" s="823"/>
      <c r="F94" s="823"/>
      <c r="G94" s="823"/>
    </row>
    <row r="95" spans="2:7" x14ac:dyDescent="0.3">
      <c r="B95" s="823"/>
      <c r="C95" s="823"/>
      <c r="D95" s="823"/>
      <c r="E95" s="823"/>
      <c r="F95" s="823"/>
      <c r="G95" s="823"/>
    </row>
    <row r="96" spans="2:7" x14ac:dyDescent="0.3">
      <c r="B96" s="823"/>
      <c r="C96" s="823"/>
      <c r="D96" s="823"/>
      <c r="E96" s="823"/>
      <c r="F96" s="823"/>
      <c r="G96" s="823"/>
    </row>
    <row r="97" spans="2:7" x14ac:dyDescent="0.3">
      <c r="B97" s="823"/>
      <c r="C97" s="823"/>
      <c r="D97" s="823"/>
      <c r="E97" s="823"/>
      <c r="F97" s="823"/>
      <c r="G97" s="823"/>
    </row>
    <row r="98" spans="2:7" x14ac:dyDescent="0.3">
      <c r="B98" s="823"/>
      <c r="C98" s="823"/>
      <c r="D98" s="823"/>
      <c r="E98" s="823"/>
      <c r="F98" s="823"/>
      <c r="G98" s="823"/>
    </row>
    <row r="99" spans="2:7" x14ac:dyDescent="0.3">
      <c r="B99" s="823"/>
      <c r="C99" s="823"/>
      <c r="D99" s="823"/>
      <c r="E99" s="823"/>
      <c r="F99" s="823"/>
      <c r="G99" s="823"/>
    </row>
    <row r="100" spans="2:7" x14ac:dyDescent="0.3">
      <c r="B100" s="823"/>
      <c r="C100" s="823"/>
      <c r="D100" s="823"/>
      <c r="E100" s="823"/>
      <c r="F100" s="823"/>
      <c r="G100" s="823"/>
    </row>
    <row r="101" spans="2:7" x14ac:dyDescent="0.3">
      <c r="B101" s="823"/>
      <c r="C101" s="823"/>
      <c r="D101" s="823"/>
      <c r="E101" s="823"/>
      <c r="F101" s="823"/>
      <c r="G101" s="823"/>
    </row>
    <row r="102" spans="2:7" x14ac:dyDescent="0.3">
      <c r="B102" s="823"/>
      <c r="C102" s="823"/>
      <c r="D102" s="823"/>
      <c r="E102" s="823"/>
      <c r="F102" s="823"/>
      <c r="G102" s="823"/>
    </row>
    <row r="103" spans="2:7" x14ac:dyDescent="0.3">
      <c r="B103" s="823"/>
      <c r="C103" s="823"/>
      <c r="D103" s="823"/>
      <c r="E103" s="823"/>
      <c r="F103" s="823"/>
      <c r="G103" s="823"/>
    </row>
    <row r="104" spans="2:7" x14ac:dyDescent="0.3">
      <c r="B104" s="823"/>
      <c r="C104" s="823"/>
      <c r="D104" s="823"/>
      <c r="E104" s="823"/>
      <c r="F104" s="823"/>
      <c r="G104" s="823"/>
    </row>
    <row r="105" spans="2:7" x14ac:dyDescent="0.3">
      <c r="B105" s="823"/>
      <c r="C105" s="823"/>
      <c r="D105" s="823"/>
      <c r="E105" s="823"/>
      <c r="F105" s="823"/>
      <c r="G105" s="823"/>
    </row>
    <row r="106" spans="2:7" x14ac:dyDescent="0.3">
      <c r="B106" s="823"/>
      <c r="C106" s="823"/>
      <c r="D106" s="823"/>
      <c r="E106" s="823"/>
      <c r="F106" s="823"/>
      <c r="G106" s="823"/>
    </row>
    <row r="107" spans="2:7" x14ac:dyDescent="0.3">
      <c r="B107" s="823"/>
      <c r="C107" s="823"/>
      <c r="D107" s="823"/>
      <c r="E107" s="823"/>
      <c r="F107" s="823"/>
      <c r="G107" s="823"/>
    </row>
    <row r="108" spans="2:7" x14ac:dyDescent="0.3">
      <c r="B108" s="823"/>
      <c r="C108" s="823"/>
      <c r="D108" s="823"/>
      <c r="E108" s="823"/>
      <c r="F108" s="823"/>
      <c r="G108" s="823"/>
    </row>
    <row r="109" spans="2:7" x14ac:dyDescent="0.3">
      <c r="B109" s="823"/>
      <c r="C109" s="823"/>
      <c r="D109" s="823"/>
      <c r="E109" s="823"/>
      <c r="F109" s="823"/>
      <c r="G109" s="823"/>
    </row>
    <row r="110" spans="2:7" x14ac:dyDescent="0.3">
      <c r="B110" s="823"/>
      <c r="C110" s="823"/>
      <c r="D110" s="823"/>
      <c r="E110" s="823"/>
      <c r="F110" s="823"/>
      <c r="G110" s="823"/>
    </row>
    <row r="111" spans="2:7" x14ac:dyDescent="0.3">
      <c r="B111" s="823"/>
      <c r="C111" s="823"/>
      <c r="D111" s="823"/>
      <c r="E111" s="823"/>
      <c r="F111" s="823"/>
      <c r="G111" s="823"/>
    </row>
    <row r="112" spans="2:7" x14ac:dyDescent="0.3">
      <c r="B112" s="823"/>
      <c r="C112" s="823"/>
      <c r="D112" s="823"/>
      <c r="E112" s="823"/>
      <c r="F112" s="823"/>
      <c r="G112" s="823"/>
    </row>
    <row r="113" spans="2:7" x14ac:dyDescent="0.3">
      <c r="B113" s="823"/>
      <c r="C113" s="823"/>
      <c r="D113" s="823"/>
      <c r="E113" s="823"/>
      <c r="F113" s="823"/>
      <c r="G113" s="823"/>
    </row>
    <row r="114" spans="2:7" x14ac:dyDescent="0.3">
      <c r="B114" s="823"/>
      <c r="C114" s="823"/>
      <c r="D114" s="823"/>
      <c r="E114" s="823"/>
      <c r="F114" s="823"/>
      <c r="G114" s="823"/>
    </row>
    <row r="115" spans="2:7" x14ac:dyDescent="0.3">
      <c r="B115" s="823"/>
      <c r="C115" s="823"/>
      <c r="D115" s="823"/>
      <c r="E115" s="823"/>
      <c r="F115" s="823"/>
      <c r="G115" s="823"/>
    </row>
    <row r="116" spans="2:7" x14ac:dyDescent="0.3">
      <c r="B116" s="823"/>
      <c r="C116" s="823"/>
      <c r="D116" s="823"/>
      <c r="E116" s="823"/>
      <c r="F116" s="823"/>
      <c r="G116" s="823"/>
    </row>
    <row r="117" spans="2:7" x14ac:dyDescent="0.3">
      <c r="B117" s="823"/>
      <c r="C117" s="823"/>
      <c r="D117" s="823"/>
      <c r="E117" s="823"/>
      <c r="F117" s="823"/>
      <c r="G117" s="823"/>
    </row>
    <row r="118" spans="2:7" x14ac:dyDescent="0.3">
      <c r="B118" s="823"/>
      <c r="C118" s="823"/>
      <c r="D118" s="823"/>
      <c r="E118" s="823"/>
      <c r="F118" s="823"/>
      <c r="G118" s="823"/>
    </row>
    <row r="119" spans="2:7" x14ac:dyDescent="0.3">
      <c r="B119" s="823"/>
      <c r="C119" s="823"/>
      <c r="D119" s="823"/>
      <c r="E119" s="823"/>
      <c r="F119" s="823"/>
      <c r="G119" s="823"/>
    </row>
    <row r="120" spans="2:7" x14ac:dyDescent="0.3">
      <c r="B120" s="823"/>
      <c r="C120" s="823"/>
      <c r="D120" s="823"/>
      <c r="E120" s="823"/>
      <c r="F120" s="823"/>
      <c r="G120" s="823"/>
    </row>
    <row r="121" spans="2:7" x14ac:dyDescent="0.3">
      <c r="B121" s="823"/>
      <c r="C121" s="823"/>
      <c r="D121" s="823"/>
      <c r="E121" s="823"/>
      <c r="F121" s="823"/>
      <c r="G121" s="823"/>
    </row>
    <row r="122" spans="2:7" x14ac:dyDescent="0.3">
      <c r="B122" s="823"/>
      <c r="C122" s="823"/>
      <c r="D122" s="823"/>
      <c r="E122" s="823"/>
      <c r="F122" s="823"/>
      <c r="G122" s="823"/>
    </row>
    <row r="123" spans="2:7" x14ac:dyDescent="0.3">
      <c r="B123" s="823"/>
      <c r="C123" s="823"/>
      <c r="D123" s="823"/>
      <c r="E123" s="823"/>
      <c r="F123" s="823"/>
      <c r="G123" s="823"/>
    </row>
    <row r="124" spans="2:7" x14ac:dyDescent="0.3">
      <c r="B124" s="823"/>
      <c r="C124" s="823"/>
      <c r="D124" s="823"/>
      <c r="E124" s="823"/>
      <c r="F124" s="823"/>
      <c r="G124" s="823"/>
    </row>
    <row r="125" spans="2:7" x14ac:dyDescent="0.3">
      <c r="C125" s="823"/>
      <c r="D125" s="823"/>
      <c r="E125" s="823"/>
      <c r="F125" s="823"/>
      <c r="G125" s="823"/>
    </row>
    <row r="126" spans="2:7" x14ac:dyDescent="0.3">
      <c r="C126" s="823"/>
      <c r="D126" s="823"/>
      <c r="E126" s="823"/>
      <c r="F126" s="823"/>
      <c r="G126" s="823"/>
    </row>
    <row r="127" spans="2:7" x14ac:dyDescent="0.3">
      <c r="C127" s="823"/>
      <c r="D127" s="823"/>
      <c r="E127" s="823"/>
      <c r="F127" s="823"/>
      <c r="G127" s="823"/>
    </row>
    <row r="128" spans="2:7" x14ac:dyDescent="0.3">
      <c r="C128" s="823"/>
      <c r="D128" s="823"/>
      <c r="E128" s="823"/>
      <c r="F128" s="823"/>
      <c r="G128" s="823"/>
    </row>
    <row r="129" spans="3:7" x14ac:dyDescent="0.3">
      <c r="C129" s="823"/>
      <c r="D129" s="823"/>
      <c r="E129" s="823"/>
      <c r="F129" s="823"/>
      <c r="G129" s="823"/>
    </row>
    <row r="130" spans="3:7" x14ac:dyDescent="0.3">
      <c r="C130" s="823"/>
      <c r="D130" s="823"/>
      <c r="E130" s="823"/>
      <c r="F130" s="823"/>
      <c r="G130" s="823"/>
    </row>
    <row r="131" spans="3:7" x14ac:dyDescent="0.3">
      <c r="C131" s="823"/>
      <c r="D131" s="823"/>
      <c r="E131" s="823"/>
      <c r="F131" s="823"/>
      <c r="G131" s="823"/>
    </row>
    <row r="132" spans="3:7" x14ac:dyDescent="0.3">
      <c r="C132" s="823"/>
      <c r="D132" s="823"/>
      <c r="E132" s="823"/>
      <c r="F132" s="823"/>
      <c r="G132" s="823"/>
    </row>
    <row r="133" spans="3:7" x14ac:dyDescent="0.3">
      <c r="C133" s="823"/>
      <c r="D133" s="823"/>
      <c r="E133" s="823"/>
      <c r="F133" s="823"/>
      <c r="G133" s="823"/>
    </row>
    <row r="134" spans="3:7" x14ac:dyDescent="0.3">
      <c r="C134" s="823"/>
      <c r="D134" s="823"/>
      <c r="E134" s="823"/>
      <c r="F134" s="823"/>
      <c r="G134" s="823"/>
    </row>
    <row r="135" spans="3:7" x14ac:dyDescent="0.3">
      <c r="C135" s="823"/>
      <c r="D135" s="823"/>
      <c r="E135" s="823"/>
      <c r="F135" s="823"/>
      <c r="G135" s="823"/>
    </row>
    <row r="136" spans="3:7" x14ac:dyDescent="0.3">
      <c r="C136" s="823"/>
      <c r="D136" s="823"/>
      <c r="E136" s="823"/>
      <c r="F136" s="823"/>
      <c r="G136" s="823"/>
    </row>
    <row r="137" spans="3:7" x14ac:dyDescent="0.3">
      <c r="C137" s="823"/>
      <c r="D137" s="823"/>
      <c r="E137" s="823"/>
      <c r="F137" s="823"/>
      <c r="G137" s="823"/>
    </row>
    <row r="138" spans="3:7" x14ac:dyDescent="0.3">
      <c r="C138" s="823"/>
      <c r="D138" s="823"/>
      <c r="E138" s="823"/>
      <c r="F138" s="823"/>
      <c r="G138" s="823"/>
    </row>
    <row r="139" spans="3:7" x14ac:dyDescent="0.3">
      <c r="C139" s="823"/>
      <c r="D139" s="823"/>
      <c r="E139" s="823"/>
      <c r="F139" s="823"/>
      <c r="G139" s="823"/>
    </row>
    <row r="140" spans="3:7" x14ac:dyDescent="0.3">
      <c r="C140" s="823"/>
      <c r="D140" s="823"/>
      <c r="E140" s="823"/>
      <c r="F140" s="823"/>
      <c r="G140" s="823"/>
    </row>
    <row r="141" spans="3:7" x14ac:dyDescent="0.3">
      <c r="C141" s="823"/>
      <c r="D141" s="823"/>
      <c r="E141" s="823"/>
      <c r="F141" s="823"/>
      <c r="G141" s="823"/>
    </row>
    <row r="142" spans="3:7" x14ac:dyDescent="0.3">
      <c r="C142" s="823"/>
      <c r="D142" s="823"/>
      <c r="E142" s="823"/>
      <c r="F142" s="823"/>
      <c r="G142" s="823"/>
    </row>
    <row r="143" spans="3:7" x14ac:dyDescent="0.3">
      <c r="C143" s="823"/>
      <c r="D143" s="823"/>
      <c r="E143" s="823"/>
      <c r="F143" s="823"/>
      <c r="G143" s="823"/>
    </row>
    <row r="144" spans="3:7" x14ac:dyDescent="0.3">
      <c r="C144" s="823"/>
      <c r="D144" s="823"/>
      <c r="E144" s="823"/>
      <c r="F144" s="823"/>
      <c r="G144" s="823"/>
    </row>
    <row r="145" spans="3:7" x14ac:dyDescent="0.3">
      <c r="C145" s="823"/>
      <c r="D145" s="823"/>
      <c r="E145" s="823"/>
      <c r="F145" s="823"/>
      <c r="G145" s="823"/>
    </row>
    <row r="146" spans="3:7" x14ac:dyDescent="0.3">
      <c r="C146" s="823"/>
      <c r="D146" s="823"/>
      <c r="E146" s="823"/>
      <c r="F146" s="823"/>
      <c r="G146" s="823"/>
    </row>
    <row r="147" spans="3:7" x14ac:dyDescent="0.3">
      <c r="C147" s="823"/>
      <c r="D147" s="823"/>
      <c r="E147" s="823"/>
      <c r="F147" s="823"/>
      <c r="G147" s="823"/>
    </row>
    <row r="148" spans="3:7" x14ac:dyDescent="0.3">
      <c r="C148" s="823"/>
      <c r="D148" s="823"/>
      <c r="E148" s="823"/>
      <c r="F148" s="823"/>
      <c r="G148" s="823"/>
    </row>
    <row r="149" spans="3:7" x14ac:dyDescent="0.3">
      <c r="C149" s="823"/>
      <c r="D149" s="823"/>
      <c r="E149" s="823"/>
      <c r="F149" s="823"/>
      <c r="G149" s="823"/>
    </row>
    <row r="150" spans="3:7" x14ac:dyDescent="0.3">
      <c r="C150" s="823"/>
      <c r="D150" s="823"/>
      <c r="E150" s="823"/>
      <c r="F150" s="823"/>
      <c r="G150" s="823"/>
    </row>
    <row r="151" spans="3:7" x14ac:dyDescent="0.3">
      <c r="C151" s="823"/>
      <c r="D151" s="823"/>
      <c r="E151" s="823"/>
      <c r="F151" s="823"/>
      <c r="G151" s="823"/>
    </row>
    <row r="152" spans="3:7" x14ac:dyDescent="0.3">
      <c r="C152" s="823"/>
      <c r="D152" s="823"/>
      <c r="E152" s="823"/>
      <c r="F152" s="823"/>
      <c r="G152" s="823"/>
    </row>
    <row r="153" spans="3:7" x14ac:dyDescent="0.3">
      <c r="C153" s="823"/>
      <c r="D153" s="823"/>
      <c r="E153" s="823"/>
      <c r="F153" s="823"/>
      <c r="G153" s="823"/>
    </row>
    <row r="154" spans="3:7" x14ac:dyDescent="0.3">
      <c r="C154" s="823"/>
      <c r="D154" s="823"/>
      <c r="E154" s="823"/>
      <c r="F154" s="823"/>
      <c r="G154" s="823"/>
    </row>
    <row r="155" spans="3:7" x14ac:dyDescent="0.3">
      <c r="C155" s="823"/>
      <c r="D155" s="823"/>
      <c r="E155" s="823"/>
      <c r="F155" s="823"/>
      <c r="G155" s="823"/>
    </row>
    <row r="156" spans="3:7" x14ac:dyDescent="0.3">
      <c r="C156" s="823"/>
      <c r="D156" s="823"/>
      <c r="E156" s="823"/>
      <c r="F156" s="823"/>
      <c r="G156" s="823"/>
    </row>
    <row r="157" spans="3:7" x14ac:dyDescent="0.3">
      <c r="C157" s="823"/>
      <c r="D157" s="823"/>
      <c r="E157" s="823"/>
      <c r="F157" s="823"/>
      <c r="G157" s="823"/>
    </row>
    <row r="158" spans="3:7" x14ac:dyDescent="0.3">
      <c r="C158" s="823"/>
      <c r="D158" s="823"/>
      <c r="E158" s="823"/>
      <c r="F158" s="823"/>
      <c r="G158" s="823"/>
    </row>
    <row r="159" spans="3:7" x14ac:dyDescent="0.3">
      <c r="C159" s="823"/>
      <c r="D159" s="823"/>
      <c r="E159" s="823"/>
      <c r="F159" s="823"/>
      <c r="G159" s="823"/>
    </row>
    <row r="160" spans="3:7" x14ac:dyDescent="0.3">
      <c r="C160" s="823"/>
      <c r="D160" s="823"/>
      <c r="E160" s="823"/>
      <c r="F160" s="823"/>
      <c r="G160" s="823"/>
    </row>
    <row r="161" spans="3:7" x14ac:dyDescent="0.3">
      <c r="C161" s="823"/>
      <c r="D161" s="823"/>
      <c r="E161" s="823"/>
      <c r="F161" s="823"/>
      <c r="G161" s="823"/>
    </row>
    <row r="162" spans="3:7" x14ac:dyDescent="0.3">
      <c r="C162" s="823"/>
      <c r="D162" s="823"/>
      <c r="E162" s="823"/>
      <c r="F162" s="823"/>
      <c r="G162" s="823"/>
    </row>
    <row r="163" spans="3:7" x14ac:dyDescent="0.3">
      <c r="C163" s="823"/>
      <c r="D163" s="823"/>
      <c r="E163" s="823"/>
      <c r="F163" s="823"/>
      <c r="G163" s="823"/>
    </row>
    <row r="164" spans="3:7" x14ac:dyDescent="0.3">
      <c r="C164" s="823"/>
      <c r="D164" s="823"/>
      <c r="E164" s="823"/>
      <c r="F164" s="823"/>
      <c r="G164" s="823"/>
    </row>
    <row r="165" spans="3:7" x14ac:dyDescent="0.3">
      <c r="C165" s="823"/>
      <c r="D165" s="823"/>
      <c r="E165" s="823"/>
      <c r="F165" s="823"/>
      <c r="G165" s="823"/>
    </row>
    <row r="166" spans="3:7" x14ac:dyDescent="0.3">
      <c r="C166" s="823"/>
      <c r="D166" s="823"/>
      <c r="E166" s="823"/>
      <c r="F166" s="823"/>
      <c r="G166" s="823"/>
    </row>
    <row r="167" spans="3:7" x14ac:dyDescent="0.3">
      <c r="C167" s="823"/>
      <c r="D167" s="823"/>
      <c r="E167" s="823"/>
      <c r="F167" s="823"/>
      <c r="G167" s="823"/>
    </row>
    <row r="168" spans="3:7" x14ac:dyDescent="0.3">
      <c r="C168" s="823"/>
      <c r="D168" s="823"/>
      <c r="E168" s="823"/>
      <c r="F168" s="823"/>
      <c r="G168" s="823"/>
    </row>
    <row r="169" spans="3:7" x14ac:dyDescent="0.3">
      <c r="C169" s="823"/>
      <c r="D169" s="823"/>
      <c r="E169" s="823"/>
      <c r="F169" s="823"/>
      <c r="G169" s="823"/>
    </row>
    <row r="170" spans="3:7" x14ac:dyDescent="0.3">
      <c r="C170" s="823"/>
      <c r="D170" s="823"/>
      <c r="E170" s="823"/>
      <c r="F170" s="823"/>
      <c r="G170" s="823"/>
    </row>
    <row r="171" spans="3:7" x14ac:dyDescent="0.3">
      <c r="C171" s="823"/>
      <c r="D171" s="823"/>
      <c r="E171" s="823"/>
      <c r="F171" s="823"/>
      <c r="G171" s="823"/>
    </row>
    <row r="172" spans="3:7" x14ac:dyDescent="0.3">
      <c r="C172" s="823"/>
      <c r="D172" s="823"/>
      <c r="E172" s="823"/>
      <c r="F172" s="823"/>
      <c r="G172" s="823"/>
    </row>
    <row r="173" spans="3:7" x14ac:dyDescent="0.3">
      <c r="C173" s="823"/>
      <c r="D173" s="823"/>
      <c r="E173" s="823"/>
      <c r="F173" s="823"/>
      <c r="G173" s="823"/>
    </row>
    <row r="174" spans="3:7" x14ac:dyDescent="0.3">
      <c r="C174" s="823"/>
      <c r="D174" s="823"/>
      <c r="E174" s="823"/>
      <c r="F174" s="823"/>
      <c r="G174" s="823"/>
    </row>
    <row r="175" spans="3:7" x14ac:dyDescent="0.3">
      <c r="C175" s="823"/>
      <c r="D175" s="823"/>
      <c r="E175" s="823"/>
      <c r="F175" s="823"/>
      <c r="G175" s="823"/>
    </row>
    <row r="176" spans="3:7" x14ac:dyDescent="0.3">
      <c r="C176" s="823"/>
      <c r="D176" s="823"/>
      <c r="E176" s="823"/>
      <c r="F176" s="823"/>
      <c r="G176" s="823"/>
    </row>
    <row r="177" spans="3:7" x14ac:dyDescent="0.3">
      <c r="C177" s="823"/>
      <c r="D177" s="823"/>
      <c r="E177" s="823"/>
      <c r="F177" s="823"/>
      <c r="G177" s="823"/>
    </row>
    <row r="178" spans="3:7" x14ac:dyDescent="0.3">
      <c r="C178" s="823"/>
      <c r="D178" s="823"/>
      <c r="E178" s="823"/>
      <c r="F178" s="823"/>
      <c r="G178" s="823"/>
    </row>
    <row r="179" spans="3:7" x14ac:dyDescent="0.3">
      <c r="C179" s="823"/>
      <c r="D179" s="823"/>
      <c r="E179" s="823"/>
      <c r="F179" s="823"/>
      <c r="G179" s="823"/>
    </row>
    <row r="180" spans="3:7" x14ac:dyDescent="0.3">
      <c r="C180" s="823"/>
      <c r="D180" s="823"/>
      <c r="E180" s="823"/>
      <c r="F180" s="823"/>
      <c r="G180" s="823"/>
    </row>
    <row r="181" spans="3:7" x14ac:dyDescent="0.3">
      <c r="C181" s="823"/>
      <c r="D181" s="823"/>
      <c r="E181" s="823"/>
      <c r="F181" s="823"/>
      <c r="G181" s="823"/>
    </row>
    <row r="182" spans="3:7" x14ac:dyDescent="0.3">
      <c r="C182" s="823"/>
      <c r="D182" s="823"/>
      <c r="E182" s="823"/>
      <c r="F182" s="823"/>
      <c r="G182" s="823"/>
    </row>
    <row r="183" spans="3:7" x14ac:dyDescent="0.3">
      <c r="C183" s="823"/>
      <c r="D183" s="823"/>
      <c r="E183" s="823"/>
      <c r="F183" s="823"/>
      <c r="G183" s="823"/>
    </row>
    <row r="184" spans="3:7" x14ac:dyDescent="0.3">
      <c r="C184" s="823"/>
      <c r="D184" s="823"/>
      <c r="E184" s="823"/>
      <c r="F184" s="823"/>
      <c r="G184" s="823"/>
    </row>
    <row r="185" spans="3:7" x14ac:dyDescent="0.3">
      <c r="C185" s="823"/>
      <c r="D185" s="823"/>
      <c r="E185" s="823"/>
      <c r="F185" s="823"/>
      <c r="G185" s="823"/>
    </row>
    <row r="186" spans="3:7" x14ac:dyDescent="0.3">
      <c r="C186" s="823"/>
      <c r="D186" s="823"/>
      <c r="E186" s="823"/>
      <c r="F186" s="823"/>
      <c r="G186" s="823"/>
    </row>
    <row r="187" spans="3:7" x14ac:dyDescent="0.3">
      <c r="C187" s="823"/>
      <c r="D187" s="823"/>
      <c r="E187" s="823"/>
      <c r="F187" s="823"/>
      <c r="G187" s="823"/>
    </row>
    <row r="188" spans="3:7" x14ac:dyDescent="0.3">
      <c r="C188" s="823"/>
      <c r="D188" s="823"/>
      <c r="E188" s="823"/>
      <c r="F188" s="823"/>
      <c r="G188" s="823"/>
    </row>
    <row r="189" spans="3:7" x14ac:dyDescent="0.3">
      <c r="C189" s="823"/>
      <c r="D189" s="823"/>
      <c r="E189" s="823"/>
      <c r="F189" s="823"/>
      <c r="G189" s="823"/>
    </row>
    <row r="190" spans="3:7" x14ac:dyDescent="0.3">
      <c r="C190" s="823"/>
      <c r="D190" s="823"/>
      <c r="E190" s="823"/>
      <c r="F190" s="823"/>
      <c r="G190" s="823"/>
    </row>
    <row r="191" spans="3:7" x14ac:dyDescent="0.3">
      <c r="C191" s="823"/>
      <c r="D191" s="823"/>
      <c r="E191" s="823"/>
      <c r="F191" s="823"/>
      <c r="G191" s="823"/>
    </row>
    <row r="192" spans="3:7" x14ac:dyDescent="0.3">
      <c r="C192" s="823"/>
      <c r="D192" s="823"/>
      <c r="E192" s="823"/>
      <c r="F192" s="823"/>
      <c r="G192" s="823"/>
    </row>
    <row r="193" spans="3:7" x14ac:dyDescent="0.3">
      <c r="C193" s="823"/>
      <c r="D193" s="823"/>
      <c r="E193" s="823"/>
      <c r="F193" s="823"/>
      <c r="G193" s="823"/>
    </row>
    <row r="194" spans="3:7" x14ac:dyDescent="0.3">
      <c r="C194" s="823"/>
      <c r="D194" s="823"/>
      <c r="E194" s="823"/>
      <c r="F194" s="823"/>
      <c r="G194" s="823"/>
    </row>
    <row r="195" spans="3:7" x14ac:dyDescent="0.3">
      <c r="C195" s="823"/>
      <c r="D195" s="823"/>
      <c r="E195" s="823"/>
      <c r="F195" s="823"/>
      <c r="G195" s="823"/>
    </row>
    <row r="196" spans="3:7" x14ac:dyDescent="0.3">
      <c r="C196" s="823"/>
      <c r="D196" s="823"/>
      <c r="E196" s="823"/>
      <c r="F196" s="823"/>
      <c r="G196" s="823"/>
    </row>
  </sheetData>
  <mergeCells count="48">
    <mergeCell ref="AG70:AH70"/>
    <mergeCell ref="AI70:AJ70"/>
    <mergeCell ref="AI58:AJ58"/>
    <mergeCell ref="A64:G64"/>
    <mergeCell ref="A66:G66"/>
    <mergeCell ref="K69:X69"/>
    <mergeCell ref="M70:M71"/>
    <mergeCell ref="N70:N71"/>
    <mergeCell ref="Z70:Z71"/>
    <mergeCell ref="AA70:AB70"/>
    <mergeCell ref="AC70:AD70"/>
    <mergeCell ref="AE70:AF70"/>
    <mergeCell ref="AI38:AJ38"/>
    <mergeCell ref="K57:X57"/>
    <mergeCell ref="M58:M59"/>
    <mergeCell ref="N58:N59"/>
    <mergeCell ref="Z58:Z59"/>
    <mergeCell ref="AA58:AB58"/>
    <mergeCell ref="AC58:AD58"/>
    <mergeCell ref="AE58:AF58"/>
    <mergeCell ref="AG58:AH58"/>
    <mergeCell ref="AE17:AF17"/>
    <mergeCell ref="AG17:AH17"/>
    <mergeCell ref="AI17:AJ17"/>
    <mergeCell ref="K37:X37"/>
    <mergeCell ref="M38:M39"/>
    <mergeCell ref="N38:N39"/>
    <mergeCell ref="Z38:Z39"/>
    <mergeCell ref="AA38:AB38"/>
    <mergeCell ref="AC38:AD38"/>
    <mergeCell ref="AE38:AF38"/>
    <mergeCell ref="M17:M18"/>
    <mergeCell ref="N17:N18"/>
    <mergeCell ref="Z17:Z18"/>
    <mergeCell ref="AA17:AB17"/>
    <mergeCell ref="AC17:AD17"/>
    <mergeCell ref="AG38:AH38"/>
    <mergeCell ref="AC2:AD2"/>
    <mergeCell ref="AE2:AF2"/>
    <mergeCell ref="AG2:AH2"/>
    <mergeCell ref="AI2:AJ2"/>
    <mergeCell ref="K16:X16"/>
    <mergeCell ref="AA2:AB2"/>
    <mergeCell ref="A1:H1"/>
    <mergeCell ref="K1:X1"/>
    <mergeCell ref="M2:M3"/>
    <mergeCell ref="N2:N3"/>
    <mergeCell ref="Z2:Z3"/>
  </mergeCells>
  <conditionalFormatting sqref="G46">
    <cfRule type="containsText" dxfId="977" priority="23" operator="containsText" text="O">
      <formula>NOT(ISERROR(SEARCH("O",G46)))</formula>
    </cfRule>
  </conditionalFormatting>
  <conditionalFormatting sqref="G46">
    <cfRule type="containsText" dxfId="976" priority="20" operator="containsText" text="N/A">
      <formula>NOT(ISERROR(SEARCH("N/A",G46)))</formula>
    </cfRule>
    <cfRule type="containsText" dxfId="975" priority="21" operator="containsText" text="Blank">
      <formula>NOT(ISERROR(SEARCH("Blank",G46)))</formula>
    </cfRule>
    <cfRule type="containsText" dxfId="974" priority="22" operator="containsText" text="M">
      <formula>NOT(ISERROR(SEARCH("M",G46)))</formula>
    </cfRule>
  </conditionalFormatting>
  <conditionalFormatting sqref="C7:D7 F7:H7">
    <cfRule type="containsText" dxfId="973" priority="17" operator="containsText" text="N/A">
      <formula>NOT(ISERROR(SEARCH("N/A",C7)))</formula>
    </cfRule>
    <cfRule type="containsText" dxfId="972" priority="18" operator="containsText" text="Blank">
      <formula>NOT(ISERROR(SEARCH("Blank",C7)))</formula>
    </cfRule>
    <cfRule type="containsText" dxfId="971" priority="19" operator="containsText" text="M">
      <formula>NOT(ISERROR(SEARCH("M",C7)))</formula>
    </cfRule>
  </conditionalFormatting>
  <conditionalFormatting sqref="F46">
    <cfRule type="containsText" dxfId="970" priority="16" operator="containsText" text="O">
      <formula>NOT(ISERROR(SEARCH("O",F46)))</formula>
    </cfRule>
  </conditionalFormatting>
  <conditionalFormatting sqref="F46">
    <cfRule type="containsText" dxfId="969" priority="13" operator="containsText" text="N/A">
      <formula>NOT(ISERROR(SEARCH("N/A",F46)))</formula>
    </cfRule>
    <cfRule type="containsText" dxfId="968" priority="14" operator="containsText" text="Blank">
      <formula>NOT(ISERROR(SEARCH("Blank",F46)))</formula>
    </cfRule>
    <cfRule type="containsText" dxfId="967" priority="15" operator="containsText" text="M">
      <formula>NOT(ISERROR(SEARCH("M",F46)))</formula>
    </cfRule>
  </conditionalFormatting>
  <conditionalFormatting sqref="C46:D46">
    <cfRule type="containsText" dxfId="966" priority="12" operator="containsText" text="O">
      <formula>NOT(ISERROR(SEARCH("O",C46)))</formula>
    </cfRule>
  </conditionalFormatting>
  <conditionalFormatting sqref="C46:D46">
    <cfRule type="containsText" dxfId="965" priority="9" operator="containsText" text="N/A">
      <formula>NOT(ISERROR(SEARCH("N/A",C46)))</formula>
    </cfRule>
    <cfRule type="containsText" dxfId="964" priority="10" operator="containsText" text="Blank">
      <formula>NOT(ISERROR(SEARCH("Blank",C46)))</formula>
    </cfRule>
    <cfRule type="containsText" dxfId="963" priority="11" operator="containsText" text="M">
      <formula>NOT(ISERROR(SEARCH("M",C46)))</formula>
    </cfRule>
  </conditionalFormatting>
  <conditionalFormatting sqref="B125:B1048576 B1:B28 B30:B69">
    <cfRule type="duplicateValues" dxfId="962" priority="8"/>
  </conditionalFormatting>
  <conditionalFormatting sqref="B29">
    <cfRule type="duplicateValues" dxfId="961" priority="7"/>
  </conditionalFormatting>
  <conditionalFormatting sqref="Z4 Z51:Z55 Z40:Z43 Z45:Z49 Z19:Z35">
    <cfRule type="cellIs" dxfId="960" priority="6" operator="greaterThan">
      <formula>0</formula>
    </cfRule>
  </conditionalFormatting>
  <conditionalFormatting sqref="Z5:Z14">
    <cfRule type="cellIs" dxfId="959" priority="5" operator="greaterThan">
      <formula>0</formula>
    </cfRule>
  </conditionalFormatting>
  <conditionalFormatting sqref="Z60:Z67">
    <cfRule type="cellIs" dxfId="958" priority="4" operator="greaterThan">
      <formula>0</formula>
    </cfRule>
  </conditionalFormatting>
  <conditionalFormatting sqref="Z72:Z75">
    <cfRule type="cellIs" dxfId="957" priority="3" operator="greaterThan">
      <formula>0</formula>
    </cfRule>
  </conditionalFormatting>
  <conditionalFormatting sqref="Z50">
    <cfRule type="cellIs" dxfId="956" priority="2" operator="greaterThan">
      <formula>0</formula>
    </cfRule>
  </conditionalFormatting>
  <conditionalFormatting sqref="Z44">
    <cfRule type="cellIs" dxfId="955" priority="1" operator="greaterThan">
      <formula>0</formula>
    </cfRule>
  </conditionalFormatting>
  <dataValidations count="3">
    <dataValidation type="list" allowBlank="1" showInputMessage="1" showErrorMessage="1" sqref="V58:V68 V70:V79 V38:V56 V17:V36 V2:V15">
      <formula1>"Passed, Failed, N/A"</formula1>
    </dataValidation>
    <dataValidation type="list" allowBlank="1" showInputMessage="1" showErrorMessage="1" sqref="T70:T79 T58:T68 T2:T15 T17:T36 T38:T56">
      <formula1>"M, O, N/A"</formula1>
    </dataValidation>
    <dataValidation type="list" allowBlank="1" showInputMessage="1" showErrorMessage="1" sqref="X33 X19 X21 X4:X10 W70:W79 W2:W15 W58:W68 X12 W17:W36 W38:W56">
      <formula1>"Y, N"</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scale="30" fitToHeight="0" orientation="landscape" r:id="rId19"/>
  <drawing r:id="rId20"/>
  <legacyDrawing r:id="rId21"/>
  <controls>
    <mc:AlternateContent xmlns:mc="http://schemas.openxmlformats.org/markup-compatibility/2006">
      <mc:Choice Requires="x14">
        <control shapeId="949252" r:id="rId22" name="CommandButton4">
          <controlPr defaultSize="0" autoLine="0" r:id="rId23">
            <anchor moveWithCells="1">
              <from>
                <xdr:col>8</xdr:col>
                <xdr:colOff>121920</xdr:colOff>
                <xdr:row>9</xdr:row>
                <xdr:rowOff>68580</xdr:rowOff>
              </from>
              <to>
                <xdr:col>9</xdr:col>
                <xdr:colOff>441960</xdr:colOff>
                <xdr:row>11</xdr:row>
                <xdr:rowOff>152400</xdr:rowOff>
              </to>
            </anchor>
          </controlPr>
        </control>
      </mc:Choice>
      <mc:Fallback>
        <control shapeId="949252" r:id="rId22" name="CommandButton4"/>
      </mc:Fallback>
    </mc:AlternateContent>
    <mc:AlternateContent xmlns:mc="http://schemas.openxmlformats.org/markup-compatibility/2006">
      <mc:Choice Requires="x14">
        <control shapeId="949251" r:id="rId24" name="CommandButton3">
          <controlPr defaultSize="0" autoLine="0" r:id="rId25">
            <anchor moveWithCells="1">
              <from>
                <xdr:col>8</xdr:col>
                <xdr:colOff>114300</xdr:colOff>
                <xdr:row>6</xdr:row>
                <xdr:rowOff>106680</xdr:rowOff>
              </from>
              <to>
                <xdr:col>9</xdr:col>
                <xdr:colOff>403860</xdr:colOff>
                <xdr:row>7</xdr:row>
                <xdr:rowOff>99060</xdr:rowOff>
              </to>
            </anchor>
          </controlPr>
        </control>
      </mc:Choice>
      <mc:Fallback>
        <control shapeId="949251" r:id="rId24" name="CommandButton3"/>
      </mc:Fallback>
    </mc:AlternateContent>
    <mc:AlternateContent xmlns:mc="http://schemas.openxmlformats.org/markup-compatibility/2006">
      <mc:Choice Requires="x14">
        <control shapeId="949250" r:id="rId26" name="CommandButton2">
          <controlPr defaultSize="0" autoLine="0" r:id="rId27">
            <anchor moveWithCells="1">
              <from>
                <xdr:col>8</xdr:col>
                <xdr:colOff>121920</xdr:colOff>
                <xdr:row>9</xdr:row>
                <xdr:rowOff>68580</xdr:rowOff>
              </from>
              <to>
                <xdr:col>9</xdr:col>
                <xdr:colOff>441960</xdr:colOff>
                <xdr:row>11</xdr:row>
                <xdr:rowOff>152400</xdr:rowOff>
              </to>
            </anchor>
          </controlPr>
        </control>
      </mc:Choice>
      <mc:Fallback>
        <control shapeId="949250" r:id="rId26" name="CommandButton2"/>
      </mc:Fallback>
    </mc:AlternateContent>
    <mc:AlternateContent xmlns:mc="http://schemas.openxmlformats.org/markup-compatibility/2006">
      <mc:Choice Requires="x14">
        <control shapeId="949249" r:id="rId28" name="CommandButton1">
          <controlPr defaultSize="0" autoLine="0" r:id="rId29">
            <anchor moveWithCells="1">
              <from>
                <xdr:col>8</xdr:col>
                <xdr:colOff>114300</xdr:colOff>
                <xdr:row>6</xdr:row>
                <xdr:rowOff>106680</xdr:rowOff>
              </from>
              <to>
                <xdr:col>9</xdr:col>
                <xdr:colOff>403860</xdr:colOff>
                <xdr:row>7</xdr:row>
                <xdr:rowOff>99060</xdr:rowOff>
              </to>
            </anchor>
          </controlPr>
        </control>
      </mc:Choice>
      <mc:Fallback>
        <control shapeId="949249" r:id="rId28" name="CommandButton1"/>
      </mc:Fallback>
    </mc:AlternateContent>
  </controls>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4">
    <tabColor theme="7" tint="0.79998168889431442"/>
    <pageSetUpPr fitToPage="1"/>
  </sheetPr>
  <dimension ref="A1:AN196"/>
  <sheetViews>
    <sheetView showGridLines="0" zoomScaleNormal="100" workbookViewId="0">
      <selection activeCell="B2" sqref="B2"/>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26.109375" style="883" customWidth="1"/>
    <col min="19" max="19" width="12.6640625" style="883" bestFit="1" customWidth="1"/>
    <col min="20" max="20" width="12.5546875" style="883" customWidth="1"/>
    <col min="21" max="21" width="11" style="883" bestFit="1" customWidth="1"/>
    <col min="22" max="22" width="10.44140625" style="883" bestFit="1" customWidth="1"/>
    <col min="23" max="23" width="23.44140625" style="883" bestFit="1" customWidth="1"/>
    <col min="24" max="24" width="22.88671875" style="883" bestFit="1" customWidth="1"/>
    <col min="25" max="25" width="42.33203125" style="883" bestFit="1" customWidth="1"/>
    <col min="26" max="26" width="16.5546875" style="883" bestFit="1" customWidth="1"/>
    <col min="27" max="36" width="11" style="883" bestFit="1" customWidth="1"/>
    <col min="37" max="40" width="9.109375" style="883"/>
    <col min="41" max="16384" width="9.109375" style="884"/>
  </cols>
  <sheetData>
    <row r="1" spans="1:36" ht="12.75" customHeight="1" x14ac:dyDescent="0.45">
      <c r="A1" s="1188" t="s">
        <v>82</v>
      </c>
      <c r="B1" s="1189"/>
      <c r="C1" s="1189"/>
      <c r="D1" s="1189"/>
      <c r="E1" s="1189"/>
      <c r="F1" s="1189"/>
      <c r="G1" s="1189"/>
      <c r="H1" s="1189"/>
      <c r="K1" s="1173" t="s">
        <v>627</v>
      </c>
      <c r="L1" s="1174"/>
      <c r="M1" s="1174"/>
      <c r="N1" s="1174"/>
      <c r="O1" s="1174"/>
      <c r="P1" s="1174"/>
      <c r="Q1" s="1174"/>
      <c r="R1" s="1174"/>
      <c r="S1" s="1174"/>
      <c r="T1" s="1174"/>
      <c r="U1" s="1174"/>
      <c r="V1" s="1174"/>
      <c r="W1" s="1174"/>
      <c r="X1" s="1174"/>
      <c r="Y1" s="978"/>
      <c r="Z1" s="985"/>
      <c r="AA1" s="978"/>
      <c r="AB1" s="978"/>
      <c r="AC1" s="978"/>
      <c r="AD1" s="978"/>
      <c r="AE1" s="978"/>
      <c r="AF1" s="978"/>
      <c r="AG1" s="978"/>
      <c r="AH1" s="978"/>
      <c r="AI1" s="978"/>
      <c r="AJ1" s="978"/>
    </row>
    <row r="2" spans="1:36" ht="27.6" x14ac:dyDescent="0.3">
      <c r="A2" s="932" t="s">
        <v>367</v>
      </c>
      <c r="B2" s="922" t="s">
        <v>724</v>
      </c>
      <c r="C2" s="884"/>
      <c r="D2" s="884"/>
      <c r="E2" s="884"/>
      <c r="F2" s="884"/>
      <c r="G2" s="884"/>
      <c r="H2" s="884"/>
      <c r="K2" s="956" t="s">
        <v>133</v>
      </c>
      <c r="L2" s="956" t="s">
        <v>91</v>
      </c>
      <c r="M2" s="1182" t="s">
        <v>75</v>
      </c>
      <c r="N2" s="1190" t="s">
        <v>134</v>
      </c>
      <c r="O2" s="956" t="s">
        <v>135</v>
      </c>
      <c r="P2" s="956" t="s">
        <v>136</v>
      </c>
      <c r="Q2" s="956" t="s">
        <v>137</v>
      </c>
      <c r="R2" s="956" t="s">
        <v>138</v>
      </c>
      <c r="S2" s="953" t="s">
        <v>139</v>
      </c>
      <c r="T2" s="953" t="s">
        <v>344</v>
      </c>
      <c r="U2" s="953" t="s">
        <v>342</v>
      </c>
      <c r="V2" s="953" t="s">
        <v>343</v>
      </c>
      <c r="W2" s="953" t="s">
        <v>375</v>
      </c>
      <c r="X2" s="953" t="s">
        <v>376</v>
      </c>
      <c r="Y2" s="983"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43794</v>
      </c>
      <c r="C3" s="950"/>
      <c r="D3" s="884"/>
      <c r="E3" s="884"/>
      <c r="F3" s="884"/>
      <c r="G3" s="884"/>
      <c r="H3" s="884"/>
      <c r="K3" s="957"/>
      <c r="L3" s="957"/>
      <c r="M3" s="1183"/>
      <c r="N3" s="1185"/>
      <c r="O3" s="957"/>
      <c r="P3" s="888" t="s">
        <v>141</v>
      </c>
      <c r="Q3" s="957"/>
      <c r="R3" s="957"/>
      <c r="S3" s="953"/>
      <c r="T3" s="953"/>
      <c r="U3" s="953"/>
      <c r="V3" s="953"/>
      <c r="W3" s="953"/>
      <c r="X3" s="953"/>
      <c r="Y3" s="984"/>
      <c r="Z3" s="1187"/>
      <c r="AA3" s="977" t="s">
        <v>672</v>
      </c>
      <c r="AB3" s="977" t="s">
        <v>673</v>
      </c>
      <c r="AC3" s="977" t="s">
        <v>672</v>
      </c>
      <c r="AD3" s="977" t="s">
        <v>673</v>
      </c>
      <c r="AE3" s="977" t="s">
        <v>672</v>
      </c>
      <c r="AF3" s="977" t="s">
        <v>673</v>
      </c>
      <c r="AG3" s="977" t="s">
        <v>672</v>
      </c>
      <c r="AH3" s="977" t="s">
        <v>673</v>
      </c>
      <c r="AI3" s="977" t="s">
        <v>672</v>
      </c>
      <c r="AJ3" s="977" t="s">
        <v>673</v>
      </c>
    </row>
    <row r="4" spans="1:36" ht="14.4" customHeight="1" x14ac:dyDescent="0.3">
      <c r="A4" s="932" t="s">
        <v>368</v>
      </c>
      <c r="B4" s="949">
        <f ca="1">DATEDIF(B3,TODAY(),"D")/365</f>
        <v>0.95890410958904104</v>
      </c>
      <c r="C4" s="884"/>
      <c r="D4" s="884"/>
      <c r="E4" s="884"/>
      <c r="F4" s="884"/>
      <c r="G4" s="884"/>
      <c r="H4" s="884"/>
      <c r="K4" s="959" t="s">
        <v>142</v>
      </c>
      <c r="L4" s="959" t="s">
        <v>143</v>
      </c>
      <c r="M4" s="934" t="s">
        <v>5</v>
      </c>
      <c r="N4" s="929" t="s">
        <v>144</v>
      </c>
      <c r="O4" s="924" t="s">
        <v>372</v>
      </c>
      <c r="P4" s="964" t="s">
        <v>145</v>
      </c>
      <c r="Q4" s="964" t="s">
        <v>146</v>
      </c>
      <c r="R4" s="962" t="s">
        <v>147</v>
      </c>
      <c r="S4" s="889" t="s">
        <v>724</v>
      </c>
      <c r="T4" s="989" t="s">
        <v>72</v>
      </c>
      <c r="U4" s="989"/>
      <c r="V4" s="989"/>
      <c r="W4" s="922"/>
      <c r="X4" s="922"/>
      <c r="Y4" s="979" t="s">
        <v>148</v>
      </c>
      <c r="Z4" s="981">
        <f>DATEDIF(AA4,AB4,"m")/12+DATEDIF(AC4,AD4,"m")/12+DATEDIF(AE4,AF4,"m")/12+DATEDIF(AG4,AH4,"m")/12+DATEDIF(AI4,AJ4,"m")/12</f>
        <v>0</v>
      </c>
      <c r="AA4" s="982"/>
      <c r="AB4" s="982"/>
      <c r="AC4" s="982"/>
      <c r="AD4" s="982"/>
      <c r="AE4" s="980"/>
      <c r="AF4" s="980"/>
      <c r="AG4" s="980"/>
      <c r="AH4" s="980"/>
      <c r="AI4" s="980"/>
      <c r="AJ4" s="980"/>
    </row>
    <row r="5" spans="1:36" ht="12.75" customHeight="1" x14ac:dyDescent="0.3">
      <c r="A5" s="932" t="s">
        <v>387</v>
      </c>
      <c r="B5" s="949">
        <v>2.5</v>
      </c>
      <c r="C5" s="951"/>
      <c r="D5" s="884"/>
      <c r="E5" s="884"/>
      <c r="F5" s="884"/>
      <c r="G5" s="884"/>
      <c r="H5" s="884"/>
      <c r="K5" s="960"/>
      <c r="L5" s="960"/>
      <c r="M5" s="934" t="s">
        <v>5</v>
      </c>
      <c r="N5" s="929" t="s">
        <v>144</v>
      </c>
      <c r="O5" s="924" t="s">
        <v>373</v>
      </c>
      <c r="P5" s="966"/>
      <c r="Q5" s="965" t="s">
        <v>150</v>
      </c>
      <c r="R5" s="963" t="s">
        <v>151</v>
      </c>
      <c r="S5" s="889" t="s">
        <v>724</v>
      </c>
      <c r="T5" s="989" t="s">
        <v>72</v>
      </c>
      <c r="U5" s="989"/>
      <c r="V5" s="989" t="s">
        <v>374</v>
      </c>
      <c r="W5" s="922"/>
      <c r="X5" s="922"/>
      <c r="Y5" s="972"/>
      <c r="Z5" s="981">
        <f t="shared" ref="Z5:Z14" ca="1" si="0">DATEDIF(AA5,AB5,"m")/12+DATEDIF(AC5,AD5,"m")/12+DATEDIF(AE5,AF5,"m")/12+DATEDIF(AG5,AH5,"m")/12+DATEDIF(AI5,AJ5,"m")/12</f>
        <v>0.91666666666666663</v>
      </c>
      <c r="AA5" s="982">
        <v>43796</v>
      </c>
      <c r="AB5" s="982">
        <f ca="1">TODAY()</f>
        <v>44144</v>
      </c>
      <c r="AC5" s="982"/>
      <c r="AD5" s="982"/>
      <c r="AE5" s="980"/>
      <c r="AF5" s="980"/>
      <c r="AG5" s="980"/>
      <c r="AH5" s="980"/>
      <c r="AI5" s="980"/>
      <c r="AJ5" s="980"/>
    </row>
    <row r="6" spans="1:36" ht="15" customHeight="1" thickBot="1" x14ac:dyDescent="0.35">
      <c r="A6" s="932" t="s">
        <v>388</v>
      </c>
      <c r="B6" s="949">
        <f ca="1">B4+B5</f>
        <v>3.4589041095890409</v>
      </c>
      <c r="C6" s="951"/>
      <c r="K6" s="960"/>
      <c r="L6" s="960"/>
      <c r="M6" s="934" t="s">
        <v>5</v>
      </c>
      <c r="N6" s="891" t="s">
        <v>149</v>
      </c>
      <c r="O6" s="918" t="s">
        <v>149</v>
      </c>
      <c r="P6" s="966"/>
      <c r="Q6" s="892" t="s">
        <v>150</v>
      </c>
      <c r="R6" s="893" t="s">
        <v>151</v>
      </c>
      <c r="S6" s="889" t="s">
        <v>724</v>
      </c>
      <c r="T6" s="989" t="s">
        <v>72</v>
      </c>
      <c r="U6" s="989"/>
      <c r="V6" s="989" t="s">
        <v>374</v>
      </c>
      <c r="W6" s="922"/>
      <c r="X6" s="922"/>
      <c r="Y6" s="894" t="s">
        <v>152</v>
      </c>
      <c r="Z6" s="981">
        <f t="shared" ca="1" si="0"/>
        <v>0.91666666666666663</v>
      </c>
      <c r="AA6" s="982">
        <v>43796</v>
      </c>
      <c r="AB6" s="982">
        <f ca="1">TODAY()</f>
        <v>44144</v>
      </c>
      <c r="AC6" s="982"/>
      <c r="AD6" s="982"/>
      <c r="AE6" s="980"/>
      <c r="AF6" s="980"/>
      <c r="AG6" s="980"/>
      <c r="AH6" s="980"/>
      <c r="AI6" s="980"/>
      <c r="AJ6" s="980"/>
    </row>
    <row r="7" spans="1:36" ht="28.2" thickBot="1" x14ac:dyDescent="0.35">
      <c r="A7" s="947" t="s">
        <v>4</v>
      </c>
      <c r="B7" s="948" t="s">
        <v>135</v>
      </c>
      <c r="C7" s="935" t="s">
        <v>5</v>
      </c>
      <c r="D7" s="935" t="s">
        <v>6</v>
      </c>
      <c r="E7" s="935" t="s">
        <v>7</v>
      </c>
      <c r="F7" s="935" t="s">
        <v>8</v>
      </c>
      <c r="G7" s="935" t="s">
        <v>9</v>
      </c>
      <c r="H7" s="936" t="s">
        <v>76</v>
      </c>
      <c r="K7" s="960"/>
      <c r="L7" s="960"/>
      <c r="M7" s="934" t="s">
        <v>5</v>
      </c>
      <c r="N7" s="931" t="s">
        <v>144</v>
      </c>
      <c r="O7" s="917" t="s">
        <v>452</v>
      </c>
      <c r="P7" s="966"/>
      <c r="Q7" s="964" t="s">
        <v>247</v>
      </c>
      <c r="R7" s="962" t="s">
        <v>154</v>
      </c>
      <c r="S7" s="889" t="s">
        <v>724</v>
      </c>
      <c r="T7" s="989" t="s">
        <v>72</v>
      </c>
      <c r="U7" s="989"/>
      <c r="V7" s="989"/>
      <c r="W7" s="922"/>
      <c r="X7" s="922"/>
      <c r="Y7" s="895" t="s">
        <v>248</v>
      </c>
      <c r="Z7" s="981">
        <f t="shared" si="0"/>
        <v>0</v>
      </c>
      <c r="AA7" s="982"/>
      <c r="AB7" s="982"/>
      <c r="AC7" s="982"/>
      <c r="AD7" s="982"/>
      <c r="AE7" s="980"/>
      <c r="AF7" s="980"/>
      <c r="AG7" s="980"/>
      <c r="AH7" s="980"/>
      <c r="AI7" s="980"/>
      <c r="AJ7" s="980"/>
    </row>
    <row r="8" spans="1:36" ht="14.4" customHeight="1" x14ac:dyDescent="0.3">
      <c r="A8" s="937" t="s">
        <v>56</v>
      </c>
      <c r="B8" s="938" t="s">
        <v>182</v>
      </c>
      <c r="C8" s="1003" t="s">
        <v>77</v>
      </c>
      <c r="D8" s="1002"/>
      <c r="E8" s="1002"/>
      <c r="F8" s="1002"/>
      <c r="G8" s="1002"/>
      <c r="H8" s="939">
        <f>IF(C8&lt;&gt;"",'CBL Score Standard'!$D64,IF(D8&lt;&gt;"",SUM('CBL Score Standard'!$D64:$E64),IF(E8&lt;&gt;"",SUM('CBL Score Standard'!$D64:$F64),IF(F8&lt;&gt;"",SUM('CBL Score Standard'!$D64:$G64),IF(G8&lt;&gt;"",SUM('CBL Score Standard'!$D64:$H64,0))))))</f>
        <v>0</v>
      </c>
      <c r="K8" s="960"/>
      <c r="L8" s="960"/>
      <c r="M8" s="934" t="s">
        <v>5</v>
      </c>
      <c r="N8" s="931" t="s">
        <v>144</v>
      </c>
      <c r="O8" s="896" t="s">
        <v>517</v>
      </c>
      <c r="P8" s="966"/>
      <c r="Q8" s="892" t="s">
        <v>153</v>
      </c>
      <c r="R8" s="893" t="s">
        <v>156</v>
      </c>
      <c r="S8" s="889" t="s">
        <v>724</v>
      </c>
      <c r="T8" s="989" t="s">
        <v>72</v>
      </c>
      <c r="U8" s="989"/>
      <c r="V8" s="989"/>
      <c r="W8" s="922"/>
      <c r="X8" s="922"/>
      <c r="Y8" s="897" t="s">
        <v>157</v>
      </c>
      <c r="Z8" s="981">
        <f t="shared" si="0"/>
        <v>0</v>
      </c>
      <c r="AA8" s="982"/>
      <c r="AB8" s="982"/>
      <c r="AC8" s="982"/>
      <c r="AD8" s="982"/>
      <c r="AE8" s="980"/>
      <c r="AF8" s="980"/>
      <c r="AG8" s="980"/>
      <c r="AH8" s="980"/>
      <c r="AI8" s="980"/>
      <c r="AJ8" s="980"/>
    </row>
    <row r="9" spans="1:36" ht="14.4" customHeight="1" x14ac:dyDescent="0.3">
      <c r="A9" s="940" t="s">
        <v>56</v>
      </c>
      <c r="B9" s="933" t="s">
        <v>427</v>
      </c>
      <c r="C9" s="1003" t="s">
        <v>77</v>
      </c>
      <c r="D9" s="1002"/>
      <c r="E9" s="1002"/>
      <c r="F9" s="1002"/>
      <c r="G9" s="1002"/>
      <c r="H9" s="939">
        <f>IF(C9&lt;&gt;"",'CBL Score Standard'!$D65,IF(D9&lt;&gt;"",SUM('CBL Score Standard'!$D65:$E65),IF(E9&lt;&gt;"",SUM('CBL Score Standard'!$D65:$F65),IF(F9&lt;&gt;"",SUM('CBL Score Standard'!$D65:$G65),IF(G9&lt;&gt;"",SUM('CBL Score Standard'!$D65:$H65,0))))))</f>
        <v>0</v>
      </c>
      <c r="K9" s="960"/>
      <c r="L9" s="960"/>
      <c r="M9" s="934" t="s">
        <v>5</v>
      </c>
      <c r="N9" s="931" t="s">
        <v>144</v>
      </c>
      <c r="O9" s="896" t="s">
        <v>661</v>
      </c>
      <c r="P9" s="966"/>
      <c r="Q9" s="892" t="s">
        <v>155</v>
      </c>
      <c r="R9" s="893" t="s">
        <v>158</v>
      </c>
      <c r="S9" s="889" t="s">
        <v>724</v>
      </c>
      <c r="T9" s="989" t="s">
        <v>72</v>
      </c>
      <c r="U9" s="989"/>
      <c r="V9" s="989" t="s">
        <v>374</v>
      </c>
      <c r="W9" s="922"/>
      <c r="X9" s="922"/>
      <c r="Y9" s="894" t="s">
        <v>159</v>
      </c>
      <c r="Z9" s="981">
        <f t="shared" ca="1" si="0"/>
        <v>0.91666666666666663</v>
      </c>
      <c r="AA9" s="982">
        <v>43796</v>
      </c>
      <c r="AB9" s="982">
        <f ca="1">TODAY()</f>
        <v>44144</v>
      </c>
      <c r="AC9" s="982"/>
      <c r="AD9" s="982"/>
      <c r="AE9" s="980"/>
      <c r="AF9" s="980"/>
      <c r="AG9" s="980"/>
      <c r="AH9" s="980"/>
      <c r="AI9" s="980"/>
      <c r="AJ9" s="980"/>
    </row>
    <row r="10" spans="1:36" x14ac:dyDescent="0.3">
      <c r="A10" s="940" t="s">
        <v>56</v>
      </c>
      <c r="B10" s="933" t="s">
        <v>663</v>
      </c>
      <c r="C10" s="1003"/>
      <c r="D10" s="1003" t="s">
        <v>77</v>
      </c>
      <c r="E10" s="1005"/>
      <c r="F10" s="1002"/>
      <c r="G10" s="1002"/>
      <c r="H10" s="939">
        <f>IF(C10&lt;&gt;"",'CBL Score Standard'!$D66,IF(D10&lt;&gt;"",SUM('CBL Score Standard'!$D66:$E66),IF(E10&lt;&gt;"",SUM('CBL Score Standard'!$D66:$F66),IF(F10&lt;&gt;"",SUM('CBL Score Standard'!$D66:$G66),IF(G10&lt;&gt;"",SUM('CBL Score Standard'!$D66:$H66,0))))))</f>
        <v>0</v>
      </c>
      <c r="K10" s="960"/>
      <c r="L10" s="960"/>
      <c r="M10" s="934" t="s">
        <v>5</v>
      </c>
      <c r="N10" s="931" t="s">
        <v>144</v>
      </c>
      <c r="O10" s="896" t="s">
        <v>662</v>
      </c>
      <c r="P10" s="966"/>
      <c r="Q10" s="976" t="s">
        <v>659</v>
      </c>
      <c r="R10" s="976" t="s">
        <v>278</v>
      </c>
      <c r="S10" s="889"/>
      <c r="T10" s="989" t="s">
        <v>73</v>
      </c>
      <c r="U10" s="989"/>
      <c r="V10" s="989"/>
      <c r="W10" s="922"/>
      <c r="X10" s="922"/>
      <c r="Y10" s="899" t="s">
        <v>160</v>
      </c>
      <c r="Z10" s="981">
        <f t="shared" si="0"/>
        <v>0</v>
      </c>
      <c r="AA10" s="982"/>
      <c r="AB10" s="982"/>
      <c r="AC10" s="982"/>
      <c r="AD10" s="982"/>
      <c r="AE10" s="980"/>
      <c r="AF10" s="980"/>
      <c r="AG10" s="980"/>
      <c r="AH10" s="980"/>
      <c r="AI10" s="980"/>
      <c r="AJ10" s="980"/>
    </row>
    <row r="11" spans="1:36" ht="14.4" customHeight="1" x14ac:dyDescent="0.3">
      <c r="A11" s="940" t="s">
        <v>56</v>
      </c>
      <c r="B11" s="933" t="s">
        <v>215</v>
      </c>
      <c r="C11" s="1003" t="s">
        <v>77</v>
      </c>
      <c r="D11" s="1003"/>
      <c r="E11" s="1005"/>
      <c r="F11" s="1002"/>
      <c r="G11" s="1002"/>
      <c r="H11" s="939">
        <f>IF(C11&lt;&gt;"",'CBL Score Standard'!$D67,IF(D11&lt;&gt;"",SUM('CBL Score Standard'!$D67:$E67),IF(E11&lt;&gt;"",SUM('CBL Score Standard'!$D67:$F67),IF(F11&lt;&gt;"",SUM('CBL Score Standard'!$D67:$G67),IF(G11&lt;&gt;"",SUM('CBL Score Standard'!$D67:$H67,0))))))</f>
        <v>0</v>
      </c>
      <c r="K11" s="960"/>
      <c r="L11" s="960"/>
      <c r="M11" s="934" t="s">
        <v>5</v>
      </c>
      <c r="N11" s="889" t="s">
        <v>31</v>
      </c>
      <c r="O11" s="925" t="s">
        <v>175</v>
      </c>
      <c r="P11" s="960"/>
      <c r="Q11" s="890" t="s">
        <v>383</v>
      </c>
      <c r="R11" s="893" t="s">
        <v>176</v>
      </c>
      <c r="S11" s="889" t="s">
        <v>724</v>
      </c>
      <c r="T11" s="989" t="s">
        <v>72</v>
      </c>
      <c r="U11" s="999">
        <v>44029</v>
      </c>
      <c r="V11" s="989" t="s">
        <v>374</v>
      </c>
      <c r="W11" s="922"/>
      <c r="X11" s="922"/>
      <c r="Y11" s="897" t="s">
        <v>177</v>
      </c>
      <c r="Z11" s="981">
        <f t="shared" si="0"/>
        <v>0</v>
      </c>
      <c r="AA11" s="982"/>
      <c r="AB11" s="982"/>
      <c r="AC11" s="982"/>
      <c r="AD11" s="982"/>
      <c r="AE11" s="980"/>
      <c r="AF11" s="980"/>
      <c r="AG11" s="980"/>
      <c r="AH11" s="980"/>
      <c r="AI11" s="980"/>
      <c r="AJ11" s="980"/>
    </row>
    <row r="12" spans="1:36" ht="14.4" customHeight="1" x14ac:dyDescent="0.3">
      <c r="A12" s="940" t="s">
        <v>63</v>
      </c>
      <c r="B12" s="933" t="s">
        <v>236</v>
      </c>
      <c r="C12" s="1003"/>
      <c r="D12" s="1003"/>
      <c r="E12" s="1003"/>
      <c r="F12" s="1002"/>
      <c r="G12" s="1002"/>
      <c r="H12" s="939" t="b">
        <f>IF(C12&lt;&gt;"",'CBL Score Standard'!$D68,IF(D12&lt;&gt;"",SUM('CBL Score Standard'!$D68:$E68),IF(E12&lt;&gt;"",SUM('CBL Score Standard'!$D68:$F68),IF(F12&lt;&gt;"",SUM('CBL Score Standard'!$D68:$G68),IF(G12&lt;&gt;"",SUM('CBL Score Standard'!$D68:$H68,0))))))</f>
        <v>0</v>
      </c>
      <c r="K12" s="960"/>
      <c r="L12" s="960"/>
      <c r="M12" s="934" t="s">
        <v>5</v>
      </c>
      <c r="N12" s="931" t="s">
        <v>31</v>
      </c>
      <c r="O12" s="896" t="s">
        <v>660</v>
      </c>
      <c r="P12" s="900">
        <v>43613</v>
      </c>
      <c r="Q12" s="892" t="s">
        <v>167</v>
      </c>
      <c r="R12" s="893" t="s">
        <v>168</v>
      </c>
      <c r="S12" s="889" t="s">
        <v>724</v>
      </c>
      <c r="T12" s="989" t="s">
        <v>72</v>
      </c>
      <c r="U12" s="989"/>
      <c r="V12" s="989"/>
      <c r="W12" s="922"/>
      <c r="X12" s="922"/>
      <c r="Y12" s="894"/>
      <c r="Z12" s="981">
        <f t="shared" si="0"/>
        <v>0</v>
      </c>
      <c r="AA12" s="982"/>
      <c r="AB12" s="982"/>
      <c r="AC12" s="982"/>
      <c r="AD12" s="982"/>
      <c r="AE12" s="980"/>
      <c r="AF12" s="980"/>
      <c r="AG12" s="980"/>
      <c r="AH12" s="980"/>
      <c r="AI12" s="980"/>
      <c r="AJ12" s="980"/>
    </row>
    <row r="13" spans="1:36" ht="14.4" customHeight="1" x14ac:dyDescent="0.3">
      <c r="A13" s="940" t="s">
        <v>63</v>
      </c>
      <c r="B13" s="933" t="s">
        <v>244</v>
      </c>
      <c r="C13" s="1003"/>
      <c r="D13" s="1003"/>
      <c r="E13" s="1003"/>
      <c r="F13" s="1003"/>
      <c r="G13" s="1002"/>
      <c r="H13" s="939" t="b">
        <f>IF(C13&lt;&gt;"",'CBL Score Standard'!$D69,IF(D13&lt;&gt;"",SUM('CBL Score Standard'!$D69:$E69),IF(E13&lt;&gt;"",SUM('CBL Score Standard'!$D69:$F69),IF(F13&lt;&gt;"",SUM('CBL Score Standard'!$D69:$G69),IF(G13&lt;&gt;"",SUM('CBL Score Standard'!$D69:$H69,0))))))</f>
        <v>0</v>
      </c>
      <c r="K13" s="960"/>
      <c r="L13" s="960"/>
      <c r="M13" s="934" t="s">
        <v>5</v>
      </c>
      <c r="N13" s="931" t="s">
        <v>54</v>
      </c>
      <c r="O13" s="896" t="s">
        <v>425</v>
      </c>
      <c r="P13" s="892" t="s">
        <v>230</v>
      </c>
      <c r="Q13" s="892" t="s">
        <v>217</v>
      </c>
      <c r="R13" s="892" t="s">
        <v>217</v>
      </c>
      <c r="S13" s="889" t="s">
        <v>724</v>
      </c>
      <c r="T13" s="989" t="s">
        <v>72</v>
      </c>
      <c r="U13" s="990">
        <v>44063</v>
      </c>
      <c r="V13" s="989" t="s">
        <v>374</v>
      </c>
      <c r="W13" s="922"/>
      <c r="X13" s="922"/>
      <c r="Y13" s="894" t="s">
        <v>169</v>
      </c>
      <c r="Z13" s="981">
        <f t="shared" si="0"/>
        <v>0</v>
      </c>
      <c r="AA13" s="982"/>
      <c r="AB13" s="982"/>
      <c r="AC13" s="982"/>
      <c r="AD13" s="982"/>
      <c r="AE13" s="980"/>
      <c r="AF13" s="980"/>
      <c r="AG13" s="980"/>
      <c r="AH13" s="980"/>
      <c r="AI13" s="980"/>
      <c r="AJ13" s="980"/>
    </row>
    <row r="14" spans="1:36" ht="27.6" x14ac:dyDescent="0.3">
      <c r="A14" s="940" t="s">
        <v>55</v>
      </c>
      <c r="B14" s="933" t="s">
        <v>694</v>
      </c>
      <c r="C14" s="1003"/>
      <c r="D14" s="1003"/>
      <c r="E14" s="1002"/>
      <c r="F14" s="1002"/>
      <c r="G14" s="1002"/>
      <c r="H14" s="939" t="b">
        <f>IF(C14&lt;&gt;"",'CBL Score Standard'!$D70,IF(D14&lt;&gt;"",SUM('CBL Score Standard'!$D70:$E70),IF(E14&lt;&gt;"",SUM('CBL Score Standard'!$D70:$F70),IF(F14&lt;&gt;"",SUM('CBL Score Standard'!$D70:$G70),IF(G14&lt;&gt;"",SUM('CBL Score Standard'!$D70:$H70,0))))))</f>
        <v>0</v>
      </c>
      <c r="K14" s="961"/>
      <c r="L14" s="961"/>
      <c r="M14" s="934" t="s">
        <v>5</v>
      </c>
      <c r="N14" s="889" t="s">
        <v>41</v>
      </c>
      <c r="O14" s="923" t="s">
        <v>450</v>
      </c>
      <c r="P14" s="900">
        <v>43627</v>
      </c>
      <c r="Q14" s="892" t="s">
        <v>381</v>
      </c>
      <c r="R14" s="893" t="s">
        <v>382</v>
      </c>
      <c r="S14" s="889" t="s">
        <v>724</v>
      </c>
      <c r="T14" s="989" t="s">
        <v>73</v>
      </c>
      <c r="U14" s="988"/>
      <c r="V14" s="989"/>
      <c r="W14" s="922"/>
      <c r="X14" s="922"/>
      <c r="Y14" s="894" t="s">
        <v>163</v>
      </c>
      <c r="Z14" s="981">
        <f t="shared" si="0"/>
        <v>0</v>
      </c>
      <c r="AA14" s="982"/>
      <c r="AB14" s="982"/>
      <c r="AC14" s="982"/>
      <c r="AD14" s="982"/>
      <c r="AE14" s="980"/>
      <c r="AF14" s="980"/>
      <c r="AG14" s="980"/>
      <c r="AH14" s="980"/>
      <c r="AI14" s="980"/>
      <c r="AJ14" s="980"/>
    </row>
    <row r="15" spans="1:36" x14ac:dyDescent="0.3">
      <c r="A15" s="940" t="s">
        <v>55</v>
      </c>
      <c r="B15" s="933" t="s">
        <v>185</v>
      </c>
      <c r="C15" s="1003"/>
      <c r="D15" s="1002"/>
      <c r="E15" s="1002"/>
      <c r="F15" s="1002"/>
      <c r="G15" s="1002"/>
      <c r="H15" s="939" t="b">
        <f>IF(C15&lt;&gt;"",'CBL Score Standard'!$D71,IF(D15&lt;&gt;"",SUM('CBL Score Standard'!$D71:$E71),IF(E15&lt;&gt;"",SUM('CBL Score Standard'!$D71:$F71),IF(F15&lt;&gt;"",SUM('CBL Score Standard'!$D71:$G71),IF(G15&lt;&gt;"",SUM('CBL Score Standard'!$D71:$H71,0))))))</f>
        <v>0</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D16" s="1003" t="s">
        <v>77</v>
      </c>
      <c r="E16" s="1006"/>
      <c r="F16" s="1003"/>
      <c r="G16" s="1003"/>
      <c r="H16" s="939">
        <f>IF(C16&lt;&gt;"",'CBL Score Standard'!$D72,IF(D16&lt;&gt;"",SUM('CBL Score Standard'!$D72:$E72),IF(E16&lt;&gt;"",SUM('CBL Score Standard'!$D72:$F72),IF(F16&lt;&gt;"",SUM('CBL Score Standard'!$D72:$G72),IF(G16&lt;&gt;"",SUM('CBL Score Standard'!$D72:$H72,0))))))</f>
        <v>0</v>
      </c>
      <c r="K16" s="1173" t="s">
        <v>170</v>
      </c>
      <c r="L16" s="1174"/>
      <c r="M16" s="1174"/>
      <c r="N16" s="1174"/>
      <c r="O16" s="1174"/>
      <c r="P16" s="1174"/>
      <c r="Q16" s="1174"/>
      <c r="R16" s="1174"/>
      <c r="S16" s="1174"/>
      <c r="T16" s="1174"/>
      <c r="U16" s="1174"/>
      <c r="V16" s="1174"/>
      <c r="W16" s="1174"/>
      <c r="X16" s="1174"/>
      <c r="Y16" s="978"/>
      <c r="Z16" s="985"/>
      <c r="AA16" s="978"/>
      <c r="AB16" s="978"/>
      <c r="AC16" s="978"/>
      <c r="AD16" s="978"/>
      <c r="AE16" s="978"/>
      <c r="AF16" s="978"/>
      <c r="AG16" s="978"/>
      <c r="AH16" s="978"/>
      <c r="AI16" s="978"/>
      <c r="AJ16" s="978"/>
    </row>
    <row r="17" spans="1:36" ht="27.6" x14ac:dyDescent="0.3">
      <c r="A17" s="940" t="s">
        <v>55</v>
      </c>
      <c r="B17" s="933" t="s">
        <v>194</v>
      </c>
      <c r="C17" s="1003"/>
      <c r="D17" s="1003"/>
      <c r="E17" s="1003"/>
      <c r="F17" s="1003"/>
      <c r="G17" s="1003"/>
      <c r="H17" s="939" t="b">
        <f>IF(C17&lt;&gt;"",'CBL Score Standard'!$D73,IF(D17&lt;&gt;"",SUM('CBL Score Standard'!$D73:$E73),IF(E17&lt;&gt;"",SUM('CBL Score Standard'!$D73:$F73),IF(F17&lt;&gt;"",SUM('CBL Score Standard'!$D73:$G73),IF(G17&lt;&gt;"",SUM('CBL Score Standard'!$D73:$H73,0))))))</f>
        <v>0</v>
      </c>
      <c r="K17" s="958" t="s">
        <v>133</v>
      </c>
      <c r="L17" s="958" t="s">
        <v>91</v>
      </c>
      <c r="M17" s="1182" t="s">
        <v>75</v>
      </c>
      <c r="N17" s="1184" t="s">
        <v>134</v>
      </c>
      <c r="O17" s="958" t="s">
        <v>135</v>
      </c>
      <c r="P17" s="958" t="s">
        <v>136</v>
      </c>
      <c r="Q17" s="958" t="s">
        <v>137</v>
      </c>
      <c r="R17" s="958" t="s">
        <v>138</v>
      </c>
      <c r="S17" s="987" t="s">
        <v>139</v>
      </c>
      <c r="T17" s="953" t="s">
        <v>344</v>
      </c>
      <c r="U17" s="953" t="s">
        <v>342</v>
      </c>
      <c r="V17" s="953" t="s">
        <v>343</v>
      </c>
      <c r="W17" s="953" t="s">
        <v>375</v>
      </c>
      <c r="X17" s="953" t="s">
        <v>376</v>
      </c>
      <c r="Y17" s="958" t="s">
        <v>140</v>
      </c>
      <c r="Z17" s="1186" t="s">
        <v>667</v>
      </c>
      <c r="AA17" s="1172" t="s">
        <v>666</v>
      </c>
      <c r="AB17" s="1172"/>
      <c r="AC17" s="1172" t="s">
        <v>668</v>
      </c>
      <c r="AD17" s="1172"/>
      <c r="AE17" s="1172" t="s">
        <v>669</v>
      </c>
      <c r="AF17" s="1172"/>
      <c r="AG17" s="1172" t="s">
        <v>670</v>
      </c>
      <c r="AH17" s="1172"/>
      <c r="AI17" s="1172" t="s">
        <v>671</v>
      </c>
      <c r="AJ17" s="1172"/>
    </row>
    <row r="18" spans="1:36" ht="27.6" x14ac:dyDescent="0.3">
      <c r="A18" s="940" t="s">
        <v>55</v>
      </c>
      <c r="B18" s="933" t="s">
        <v>196</v>
      </c>
      <c r="C18" s="1003"/>
      <c r="D18" s="1003"/>
      <c r="E18" s="1003"/>
      <c r="F18" s="1003"/>
      <c r="G18" s="1003"/>
      <c r="H18" s="939" t="b">
        <f>IF(C18&lt;&gt;"",'CBL Score Standard'!$D74,IF(D18&lt;&gt;"",SUM('CBL Score Standard'!$D74:$E74),IF(E18&lt;&gt;"",SUM('CBL Score Standard'!$D74:$F74),IF(F18&lt;&gt;"",SUM('CBL Score Standard'!$D74:$G74),IF(G18&lt;&gt;"",SUM('CBL Score Standard'!$D74:$H74,0))))))</f>
        <v>0</v>
      </c>
      <c r="K18" s="957"/>
      <c r="L18" s="957"/>
      <c r="M18" s="1183"/>
      <c r="N18" s="1190"/>
      <c r="O18" s="957"/>
      <c r="P18" s="888" t="s">
        <v>141</v>
      </c>
      <c r="Q18" s="957"/>
      <c r="R18" s="957"/>
      <c r="S18" s="986"/>
      <c r="T18" s="953"/>
      <c r="U18" s="953"/>
      <c r="V18" s="953"/>
      <c r="W18" s="953"/>
      <c r="X18" s="953"/>
      <c r="Y18" s="957"/>
      <c r="Z18" s="1187"/>
      <c r="AA18" s="977" t="s">
        <v>672</v>
      </c>
      <c r="AB18" s="977" t="s">
        <v>673</v>
      </c>
      <c r="AC18" s="977" t="s">
        <v>672</v>
      </c>
      <c r="AD18" s="977" t="s">
        <v>673</v>
      </c>
      <c r="AE18" s="977" t="s">
        <v>672</v>
      </c>
      <c r="AF18" s="977" t="s">
        <v>673</v>
      </c>
      <c r="AG18" s="977" t="s">
        <v>672</v>
      </c>
      <c r="AH18" s="977" t="s">
        <v>673</v>
      </c>
      <c r="AI18" s="977" t="s">
        <v>672</v>
      </c>
      <c r="AJ18" s="977" t="s">
        <v>673</v>
      </c>
    </row>
    <row r="19" spans="1:36" ht="14.4" customHeight="1" x14ac:dyDescent="0.3">
      <c r="A19" s="940" t="s">
        <v>55</v>
      </c>
      <c r="B19" s="933" t="s">
        <v>198</v>
      </c>
      <c r="C19" s="1003"/>
      <c r="D19" s="1003"/>
      <c r="E19" s="1003"/>
      <c r="F19" s="1003"/>
      <c r="G19" s="1003"/>
      <c r="H19" s="939" t="b">
        <f>IF(C19&lt;&gt;"",'CBL Score Standard'!$D75,IF(D19&lt;&gt;"",SUM('CBL Score Standard'!$D75:$E75),IF(E19&lt;&gt;"",SUM('CBL Score Standard'!$D75:$F75),IF(F19&lt;&gt;"",SUM('CBL Score Standard'!$D75:$G75),IF(G19&lt;&gt;"",SUM('CBL Score Standard'!$D75:$H75,0))))))</f>
        <v>0</v>
      </c>
      <c r="K19" s="959" t="s">
        <v>142</v>
      </c>
      <c r="L19" s="959" t="s">
        <v>143</v>
      </c>
      <c r="M19" s="934" t="s">
        <v>6</v>
      </c>
      <c r="N19" s="889" t="s">
        <v>46</v>
      </c>
      <c r="O19" s="925" t="s">
        <v>171</v>
      </c>
      <c r="P19" s="959" t="s">
        <v>145</v>
      </c>
      <c r="Q19" s="890" t="s">
        <v>172</v>
      </c>
      <c r="R19" s="893" t="s">
        <v>173</v>
      </c>
      <c r="S19" s="889" t="s">
        <v>724</v>
      </c>
      <c r="T19" s="991" t="s">
        <v>72</v>
      </c>
      <c r="U19" s="999">
        <v>44075</v>
      </c>
      <c r="V19" s="991" t="s">
        <v>374</v>
      </c>
      <c r="W19" s="922"/>
      <c r="X19" s="922"/>
      <c r="Y19" s="897" t="s">
        <v>174</v>
      </c>
      <c r="Z19" s="981">
        <f t="shared" ref="Z19:Z35" si="1">DATEDIF(AA19,AB19,"m")/12+DATEDIF(AC19,AD19,"m")/12+DATEDIF(AE19,AF19,"m")/12+DATEDIF(AG19,AH19,"m")/12+DATEDIF(AI19,AJ19,"m")/12</f>
        <v>0</v>
      </c>
      <c r="AA19" s="982"/>
      <c r="AB19" s="982"/>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IF(C20&lt;&gt;"",'CBL Score Standard'!$D76,IF(D20&lt;&gt;"",SUM('CBL Score Standard'!$D76:$E76),IF(E20&lt;&gt;"",SUM('CBL Score Standard'!$D76:$F76),IF(F20&lt;&gt;"",SUM('CBL Score Standard'!$D76:$G76),IF(G20&lt;&gt;"",SUM('CBL Score Standard'!$D76:$H76,0))))))</f>
        <v>0</v>
      </c>
      <c r="K20" s="960"/>
      <c r="L20" s="960"/>
      <c r="M20" s="934" t="s">
        <v>6</v>
      </c>
      <c r="N20" s="889" t="s">
        <v>41</v>
      </c>
      <c r="O20" s="925" t="s">
        <v>178</v>
      </c>
      <c r="P20" s="961"/>
      <c r="Q20" s="890" t="s">
        <v>179</v>
      </c>
      <c r="R20" s="893" t="s">
        <v>180</v>
      </c>
      <c r="S20" s="889" t="s">
        <v>724</v>
      </c>
      <c r="T20" s="991" t="s">
        <v>72</v>
      </c>
      <c r="U20" s="999">
        <v>44083</v>
      </c>
      <c r="V20" s="991" t="s">
        <v>374</v>
      </c>
      <c r="W20" s="922"/>
      <c r="X20" s="922"/>
      <c r="Y20" s="897" t="s">
        <v>181</v>
      </c>
      <c r="Z20" s="981">
        <f t="shared" si="1"/>
        <v>0</v>
      </c>
      <c r="AA20" s="982"/>
      <c r="AB20" s="982"/>
      <c r="AC20" s="982"/>
      <c r="AD20" s="982"/>
      <c r="AE20" s="980"/>
      <c r="AF20" s="980"/>
      <c r="AG20" s="980"/>
      <c r="AH20" s="980"/>
      <c r="AI20" s="980"/>
      <c r="AJ20" s="980"/>
    </row>
    <row r="21" spans="1:36" ht="14.4" customHeight="1" x14ac:dyDescent="0.3">
      <c r="A21" s="940" t="s">
        <v>55</v>
      </c>
      <c r="B21" s="933" t="s">
        <v>664</v>
      </c>
      <c r="C21" s="1003"/>
      <c r="D21" s="1003" t="s">
        <v>77</v>
      </c>
      <c r="E21" s="1005"/>
      <c r="F21" s="1002"/>
      <c r="G21" s="1002"/>
      <c r="H21" s="939">
        <f>IF(C21&lt;&gt;"",'CBL Score Standard'!$D77,IF(D21&lt;&gt;"",SUM('CBL Score Standard'!$D77:$E77),IF(E21&lt;&gt;"",SUM('CBL Score Standard'!$D77:$F77),IF(F21&lt;&gt;"",SUM('CBL Score Standard'!$D77:$G77),IF(G21&lt;&gt;"",SUM('CBL Score Standard'!$D77:$H77,0))))))</f>
        <v>0</v>
      </c>
      <c r="K21" s="960"/>
      <c r="L21" s="960"/>
      <c r="M21" s="934" t="s">
        <v>6</v>
      </c>
      <c r="N21" s="889" t="s">
        <v>56</v>
      </c>
      <c r="O21" s="923" t="s">
        <v>182</v>
      </c>
      <c r="P21" s="900">
        <v>43609</v>
      </c>
      <c r="Q21" s="892" t="s">
        <v>172</v>
      </c>
      <c r="R21" s="898" t="s">
        <v>183</v>
      </c>
      <c r="S21" s="889" t="s">
        <v>724</v>
      </c>
      <c r="T21" s="991" t="s">
        <v>72</v>
      </c>
      <c r="U21" s="992"/>
      <c r="V21" s="991"/>
      <c r="W21" s="922"/>
      <c r="X21" s="922"/>
      <c r="Y21" s="899" t="s">
        <v>184</v>
      </c>
      <c r="Z21" s="981">
        <f t="shared" si="1"/>
        <v>0</v>
      </c>
      <c r="AA21" s="982"/>
      <c r="AB21" s="982"/>
      <c r="AC21" s="982"/>
      <c r="AD21" s="982"/>
      <c r="AE21" s="980"/>
      <c r="AF21" s="980"/>
      <c r="AG21" s="980"/>
      <c r="AH21" s="980"/>
      <c r="AI21" s="980"/>
      <c r="AJ21" s="980"/>
    </row>
    <row r="22" spans="1:36" ht="14.4" customHeight="1" x14ac:dyDescent="0.3">
      <c r="A22" s="940" t="s">
        <v>55</v>
      </c>
      <c r="B22" s="933" t="s">
        <v>448</v>
      </c>
      <c r="C22" s="1003"/>
      <c r="D22" s="1003" t="s">
        <v>77</v>
      </c>
      <c r="E22" s="1005"/>
      <c r="F22" s="1002"/>
      <c r="G22" s="1002"/>
      <c r="H22" s="939">
        <f>IF(C22&lt;&gt;"",'CBL Score Standard'!$D78,IF(D22&lt;&gt;"",SUM('CBL Score Standard'!$D78:$E78),IF(E22&lt;&gt;"",SUM('CBL Score Standard'!$D78:$F78),IF(F22&lt;&gt;"",SUM('CBL Score Standard'!$D78:$G78),IF(G22&lt;&gt;"",SUM('CBL Score Standard'!$D78:$H78,0))))))</f>
        <v>0</v>
      </c>
      <c r="K22" s="960"/>
      <c r="L22" s="960"/>
      <c r="M22" s="934" t="s">
        <v>6</v>
      </c>
      <c r="N22" s="889" t="s">
        <v>144</v>
      </c>
      <c r="O22" s="923" t="s">
        <v>187</v>
      </c>
      <c r="P22" s="960"/>
      <c r="Q22" s="890" t="s">
        <v>153</v>
      </c>
      <c r="R22" s="893" t="s">
        <v>156</v>
      </c>
      <c r="S22" s="889" t="s">
        <v>724</v>
      </c>
      <c r="T22" s="991" t="s">
        <v>72</v>
      </c>
      <c r="U22" s="999">
        <v>44063</v>
      </c>
      <c r="V22" s="991" t="s">
        <v>374</v>
      </c>
      <c r="W22" s="922"/>
      <c r="X22" s="922"/>
      <c r="Y22" s="897" t="s">
        <v>157</v>
      </c>
      <c r="Z22" s="981">
        <f t="shared" si="1"/>
        <v>0</v>
      </c>
      <c r="AA22" s="982"/>
      <c r="AB22" s="982"/>
      <c r="AC22" s="982"/>
      <c r="AD22" s="982"/>
      <c r="AE22" s="980"/>
      <c r="AF22" s="980"/>
      <c r="AG22" s="980"/>
      <c r="AH22" s="980"/>
      <c r="AI22" s="980"/>
      <c r="AJ22" s="980"/>
    </row>
    <row r="23" spans="1:36" ht="12.75" customHeight="1" x14ac:dyDescent="0.3">
      <c r="A23" s="940" t="s">
        <v>55</v>
      </c>
      <c r="B23" s="933" t="s">
        <v>665</v>
      </c>
      <c r="C23" s="1003"/>
      <c r="D23" s="1003" t="s">
        <v>77</v>
      </c>
      <c r="E23" s="1005"/>
      <c r="F23" s="1002"/>
      <c r="G23" s="1002"/>
      <c r="H23" s="939">
        <f>IF(C23&lt;&gt;"",'CBL Score Standard'!$D79,IF(D23&lt;&gt;"",SUM('CBL Score Standard'!$D79:$E79),IF(E23&lt;&gt;"",SUM('CBL Score Standard'!$D79:$F79),IF(F23&lt;&gt;"",SUM('CBL Score Standard'!$D79:$G79),IF(G23&lt;&gt;"",SUM('CBL Score Standard'!$D79:$H79,0))))))</f>
        <v>0</v>
      </c>
      <c r="K23" s="960"/>
      <c r="L23" s="960"/>
      <c r="M23" s="934" t="s">
        <v>6</v>
      </c>
      <c r="N23" s="889" t="s">
        <v>144</v>
      </c>
      <c r="O23" s="923" t="s">
        <v>188</v>
      </c>
      <c r="P23" s="960"/>
      <c r="Q23" s="892" t="s">
        <v>155</v>
      </c>
      <c r="R23" s="893" t="s">
        <v>158</v>
      </c>
      <c r="S23" s="889" t="s">
        <v>724</v>
      </c>
      <c r="T23" s="991" t="s">
        <v>72</v>
      </c>
      <c r="U23" s="999">
        <v>44097</v>
      </c>
      <c r="V23" s="991" t="s">
        <v>374</v>
      </c>
      <c r="W23" s="922"/>
      <c r="X23" s="922"/>
      <c r="Y23" s="894" t="s">
        <v>159</v>
      </c>
      <c r="Z23" s="981">
        <f t="shared" si="1"/>
        <v>0</v>
      </c>
      <c r="AA23" s="982"/>
      <c r="AB23" s="982"/>
      <c r="AC23" s="982"/>
      <c r="AD23" s="982"/>
      <c r="AE23" s="980"/>
      <c r="AF23" s="980"/>
      <c r="AG23" s="980"/>
      <c r="AH23" s="980"/>
      <c r="AI23" s="980"/>
      <c r="AJ23" s="980"/>
    </row>
    <row r="24" spans="1:36" ht="12.75" customHeight="1" x14ac:dyDescent="0.3">
      <c r="A24" s="940" t="s">
        <v>55</v>
      </c>
      <c r="B24" s="933" t="s">
        <v>238</v>
      </c>
      <c r="C24" s="1003" t="s">
        <v>77</v>
      </c>
      <c r="D24" s="1003"/>
      <c r="E24" s="1003"/>
      <c r="F24" s="1002"/>
      <c r="G24" s="1002"/>
      <c r="H24" s="939">
        <f>IF(C24&lt;&gt;"",'CBL Score Standard'!$D80,IF(D24&lt;&gt;"",SUM('CBL Score Standard'!$D80:$E80),IF(E24&lt;&gt;"",SUM('CBL Score Standard'!$D80:$F80),IF(F24&lt;&gt;"",SUM('CBL Score Standard'!$D80:$G80),IF(G24&lt;&gt;"",SUM('CBL Score Standard'!$D80:$H80,0))))))</f>
        <v>0</v>
      </c>
      <c r="K24" s="960"/>
      <c r="L24" s="960"/>
      <c r="M24" s="934" t="s">
        <v>6</v>
      </c>
      <c r="N24" s="889" t="s">
        <v>144</v>
      </c>
      <c r="O24" s="923" t="s">
        <v>189</v>
      </c>
      <c r="P24" s="960"/>
      <c r="Q24" s="976" t="s">
        <v>659</v>
      </c>
      <c r="R24" s="976" t="s">
        <v>278</v>
      </c>
      <c r="S24" s="889" t="s">
        <v>724</v>
      </c>
      <c r="T24" s="991"/>
      <c r="U24" s="999">
        <v>44092</v>
      </c>
      <c r="V24" s="991" t="s">
        <v>374</v>
      </c>
      <c r="W24" s="922"/>
      <c r="X24" s="922"/>
      <c r="Y24" s="899" t="s">
        <v>160</v>
      </c>
      <c r="Z24" s="981">
        <f t="shared" si="1"/>
        <v>0</v>
      </c>
      <c r="AA24" s="982"/>
      <c r="AB24" s="982"/>
      <c r="AC24" s="982"/>
      <c r="AD24" s="982"/>
      <c r="AE24" s="980"/>
      <c r="AF24" s="980"/>
      <c r="AG24" s="980"/>
      <c r="AH24" s="980"/>
      <c r="AI24" s="980"/>
      <c r="AJ24" s="980"/>
    </row>
    <row r="25" spans="1:36" x14ac:dyDescent="0.3">
      <c r="A25" s="940" t="s">
        <v>55</v>
      </c>
      <c r="B25" s="933" t="s">
        <v>515</v>
      </c>
      <c r="C25" s="1003"/>
      <c r="D25" s="1003" t="s">
        <v>77</v>
      </c>
      <c r="E25" s="1003"/>
      <c r="F25" s="1002"/>
      <c r="G25" s="1002"/>
      <c r="H25" s="939">
        <f>IF(C25&lt;&gt;"",'CBL Score Standard'!$D81,IF(D25&lt;&gt;"",SUM('CBL Score Standard'!$D81:$E81),IF(E25&lt;&gt;"",SUM('CBL Score Standard'!$D81:$F81),IF(F25&lt;&gt;"",SUM('CBL Score Standard'!$D81:$G81),IF(G25&lt;&gt;"",SUM('CBL Score Standard'!$D81:$H81,0))))))</f>
        <v>0</v>
      </c>
      <c r="K25" s="960"/>
      <c r="L25" s="960"/>
      <c r="M25" s="934" t="s">
        <v>6</v>
      </c>
      <c r="N25" s="889" t="s">
        <v>144</v>
      </c>
      <c r="O25" s="923" t="s">
        <v>190</v>
      </c>
      <c r="P25" s="960"/>
      <c r="Q25" s="890" t="s">
        <v>161</v>
      </c>
      <c r="R25" s="893" t="s">
        <v>162</v>
      </c>
      <c r="S25" s="889"/>
      <c r="T25" s="991"/>
      <c r="U25" s="991"/>
      <c r="V25" s="991"/>
      <c r="W25" s="922"/>
      <c r="X25" s="922"/>
      <c r="Y25" s="899" t="s">
        <v>163</v>
      </c>
      <c r="Z25" s="981">
        <f t="shared" si="1"/>
        <v>0</v>
      </c>
      <c r="AA25" s="982"/>
      <c r="AB25" s="982"/>
      <c r="AC25" s="982"/>
      <c r="AD25" s="982"/>
      <c r="AE25" s="980"/>
      <c r="AF25" s="980"/>
      <c r="AG25" s="980"/>
      <c r="AH25" s="980"/>
      <c r="AI25" s="980"/>
      <c r="AJ25" s="980"/>
    </row>
    <row r="26" spans="1:36" ht="26.4" customHeight="1" x14ac:dyDescent="0.3">
      <c r="A26" s="940" t="s">
        <v>3</v>
      </c>
      <c r="B26" s="933" t="s">
        <v>516</v>
      </c>
      <c r="C26" s="1003"/>
      <c r="D26" s="1003"/>
      <c r="E26" s="1003"/>
      <c r="F26" s="1003"/>
      <c r="G26" s="1002"/>
      <c r="H26" s="939" t="b">
        <f>IF(C26&lt;&gt;"",'CBL Score Standard'!$D82,IF(D26&lt;&gt;"",SUM('CBL Score Standard'!$D82:$E82),IF(E26&lt;&gt;"",SUM('CBL Score Standard'!$D82:$F82),IF(F26&lt;&gt;"",SUM('CBL Score Standard'!$D82:$G82),IF(G26&lt;&gt;"",SUM('CBL Score Standard'!$D82:$H82,0))))))</f>
        <v>0</v>
      </c>
      <c r="K26" s="960"/>
      <c r="L26" s="960"/>
      <c r="M26" s="934" t="s">
        <v>6</v>
      </c>
      <c r="N26" s="889" t="s">
        <v>144</v>
      </c>
      <c r="O26" s="923" t="s">
        <v>191</v>
      </c>
      <c r="P26" s="961"/>
      <c r="Q26" s="890" t="s">
        <v>164</v>
      </c>
      <c r="R26" s="893" t="s">
        <v>165</v>
      </c>
      <c r="S26" s="889" t="s">
        <v>724</v>
      </c>
      <c r="T26" s="991" t="s">
        <v>72</v>
      </c>
      <c r="U26" s="999">
        <v>44088</v>
      </c>
      <c r="V26" s="991" t="s">
        <v>374</v>
      </c>
      <c r="W26" s="922"/>
      <c r="X26" s="922"/>
      <c r="Y26" s="899" t="s">
        <v>166</v>
      </c>
      <c r="Z26" s="981">
        <f t="shared" si="1"/>
        <v>0</v>
      </c>
      <c r="AA26" s="982"/>
      <c r="AB26" s="982"/>
      <c r="AC26" s="982"/>
      <c r="AD26" s="982"/>
      <c r="AE26" s="980"/>
      <c r="AF26" s="980"/>
      <c r="AG26" s="980"/>
      <c r="AH26" s="980"/>
      <c r="AI26" s="980"/>
      <c r="AJ26" s="980"/>
    </row>
    <row r="27" spans="1:36" ht="26.4" customHeight="1" x14ac:dyDescent="0.3">
      <c r="A27" s="940" t="s">
        <v>3</v>
      </c>
      <c r="B27" s="933" t="s">
        <v>246</v>
      </c>
      <c r="C27" s="1003"/>
      <c r="D27" s="1003"/>
      <c r="E27" s="1003"/>
      <c r="F27" s="1003"/>
      <c r="G27" s="1002"/>
      <c r="H27" s="939" t="b">
        <f>IF(C27&lt;&gt;"",'CBL Score Standard'!$D83,IF(D27&lt;&gt;"",SUM('CBL Score Standard'!$D83:$E83),IF(E27&lt;&gt;"",SUM('CBL Score Standard'!$D83:$F83),IF(F27&lt;&gt;"",SUM('CBL Score Standard'!$D83:$G83),IF(G27&lt;&gt;"",SUM('CBL Score Standard'!$D83:$H83,0))))))</f>
        <v>0</v>
      </c>
      <c r="K27" s="960"/>
      <c r="L27" s="960"/>
      <c r="M27" s="934" t="s">
        <v>6</v>
      </c>
      <c r="N27" s="889" t="s">
        <v>55</v>
      </c>
      <c r="O27" s="923" t="s">
        <v>192</v>
      </c>
      <c r="P27" s="900">
        <v>43608</v>
      </c>
      <c r="Q27" s="892" t="s">
        <v>383</v>
      </c>
      <c r="R27" s="898" t="s">
        <v>341</v>
      </c>
      <c r="S27" s="889" t="s">
        <v>724</v>
      </c>
      <c r="T27" s="991" t="s">
        <v>72</v>
      </c>
      <c r="U27" s="992">
        <v>44064</v>
      </c>
      <c r="V27" s="991" t="s">
        <v>374</v>
      </c>
      <c r="W27" s="922"/>
      <c r="X27" s="922"/>
      <c r="Y27" s="899" t="s">
        <v>193</v>
      </c>
      <c r="Z27" s="981">
        <f t="shared" si="1"/>
        <v>0</v>
      </c>
      <c r="AA27" s="982"/>
      <c r="AB27" s="982"/>
      <c r="AC27" s="982"/>
      <c r="AD27" s="982"/>
      <c r="AE27" s="980"/>
      <c r="AF27" s="980"/>
      <c r="AG27" s="980"/>
      <c r="AH27" s="980"/>
      <c r="AI27" s="980"/>
      <c r="AJ27" s="980"/>
    </row>
    <row r="28" spans="1:36" ht="27.6" x14ac:dyDescent="0.3">
      <c r="A28" s="940" t="s">
        <v>59</v>
      </c>
      <c r="B28" s="933" t="s">
        <v>684</v>
      </c>
      <c r="C28" s="1003" t="s">
        <v>77</v>
      </c>
      <c r="D28" s="1003"/>
      <c r="E28" s="1002"/>
      <c r="F28" s="1002"/>
      <c r="G28" s="1002"/>
      <c r="H28" s="939">
        <f>IF(C28&lt;&gt;"",'CBL Score Standard'!$D84,IF(D28&lt;&gt;"",SUM('CBL Score Standard'!$D84:$E84),IF(E28&lt;&gt;"",SUM('CBL Score Standard'!$D84:$F84),IF(F28&lt;&gt;"",SUM('CBL Score Standard'!$D84:$G84),IF(G28&lt;&gt;"",SUM('CBL Score Standard'!$D84:$H84,0))))))</f>
        <v>0</v>
      </c>
      <c r="K28" s="960"/>
      <c r="L28" s="960"/>
      <c r="M28" s="934" t="s">
        <v>6</v>
      </c>
      <c r="N28" s="889" t="s">
        <v>55</v>
      </c>
      <c r="O28" s="923" t="s">
        <v>194</v>
      </c>
      <c r="P28" s="900">
        <v>43544</v>
      </c>
      <c r="Q28" s="976" t="s">
        <v>649</v>
      </c>
      <c r="R28" s="976" t="s">
        <v>650</v>
      </c>
      <c r="S28" s="903"/>
      <c r="T28" s="991"/>
      <c r="U28" s="991"/>
      <c r="V28" s="991"/>
      <c r="W28" s="922"/>
      <c r="X28" s="922"/>
      <c r="Y28" s="899" t="s">
        <v>195</v>
      </c>
      <c r="Z28" s="981">
        <f t="shared" si="1"/>
        <v>0</v>
      </c>
      <c r="AA28" s="982"/>
      <c r="AB28" s="982"/>
      <c r="AC28" s="982"/>
      <c r="AD28" s="982"/>
      <c r="AE28" s="980"/>
      <c r="AF28" s="980"/>
      <c r="AG28" s="980"/>
      <c r="AH28" s="980"/>
      <c r="AI28" s="980"/>
      <c r="AJ28" s="980"/>
    </row>
    <row r="29" spans="1:36" ht="27.6" x14ac:dyDescent="0.3">
      <c r="A29" s="940" t="s">
        <v>59</v>
      </c>
      <c r="B29" s="933" t="s">
        <v>683</v>
      </c>
      <c r="C29" s="1003"/>
      <c r="D29" s="1003"/>
      <c r="E29" s="1002"/>
      <c r="F29" s="1002"/>
      <c r="G29" s="1002"/>
      <c r="H29" s="939" t="b">
        <f>IF(C29&lt;&gt;"",'CBL Score Standard'!$D85,IF(D29&lt;&gt;"",SUM('CBL Score Standard'!$D85:$E85),IF(E29&lt;&gt;"",SUM('CBL Score Standard'!$D85:$F85),IF(F29&lt;&gt;"",SUM('CBL Score Standard'!$D85:$G85),IF(G29&lt;&gt;"",SUM('CBL Score Standard'!$D85:$H85,0))))))</f>
        <v>0</v>
      </c>
      <c r="K29" s="960"/>
      <c r="L29" s="960"/>
      <c r="M29" s="934" t="s">
        <v>6</v>
      </c>
      <c r="N29" s="889" t="s">
        <v>55</v>
      </c>
      <c r="O29" s="923" t="s">
        <v>196</v>
      </c>
      <c r="P29" s="964" t="s">
        <v>145</v>
      </c>
      <c r="Q29" s="976" t="s">
        <v>651</v>
      </c>
      <c r="R29" s="976" t="s">
        <v>652</v>
      </c>
      <c r="S29" s="889" t="s">
        <v>724</v>
      </c>
      <c r="T29" s="991" t="s">
        <v>73</v>
      </c>
      <c r="U29" s="991"/>
      <c r="V29" s="991"/>
      <c r="W29" s="922"/>
      <c r="X29" s="922"/>
      <c r="Y29" s="899" t="s">
        <v>197</v>
      </c>
      <c r="Z29" s="981">
        <f t="shared" si="1"/>
        <v>0</v>
      </c>
      <c r="AA29" s="982"/>
      <c r="AB29" s="982"/>
      <c r="AC29" s="982"/>
      <c r="AD29" s="982"/>
      <c r="AE29" s="980"/>
      <c r="AF29" s="980"/>
      <c r="AG29" s="980"/>
      <c r="AH29" s="980"/>
      <c r="AI29" s="980"/>
      <c r="AJ29" s="980"/>
    </row>
    <row r="30" spans="1:36" ht="14.4" customHeight="1" x14ac:dyDescent="0.3">
      <c r="A30" s="940" t="s">
        <v>149</v>
      </c>
      <c r="B30" s="933" t="s">
        <v>149</v>
      </c>
      <c r="C30" s="1002"/>
      <c r="D30" s="1002" t="s">
        <v>77</v>
      </c>
      <c r="E30" s="1002"/>
      <c r="F30" s="1002"/>
      <c r="G30" s="1002"/>
      <c r="H30" s="939">
        <f>IF(C30&lt;&gt;"",'CBL Score Standard'!$D86,IF(D30&lt;&gt;"",SUM('CBL Score Standard'!$D86:$E86),IF(E30&lt;&gt;"",SUM('CBL Score Standard'!$D86:$F86),IF(F30&lt;&gt;"",SUM('CBL Score Standard'!$D86:$G86),IF(G30&lt;&gt;"",SUM('CBL Score Standard'!$D86:$H86,0))))))</f>
        <v>0.13852813852813853</v>
      </c>
      <c r="K30" s="960"/>
      <c r="L30" s="960"/>
      <c r="M30" s="934" t="s">
        <v>6</v>
      </c>
      <c r="N30" s="889" t="s">
        <v>55</v>
      </c>
      <c r="O30" s="923" t="s">
        <v>198</v>
      </c>
      <c r="P30" s="965"/>
      <c r="Q30" s="892" t="s">
        <v>199</v>
      </c>
      <c r="R30" s="898" t="s">
        <v>200</v>
      </c>
      <c r="S30" s="889" t="s">
        <v>724</v>
      </c>
      <c r="T30" s="991" t="s">
        <v>73</v>
      </c>
      <c r="U30" s="991"/>
      <c r="V30" s="991"/>
      <c r="W30" s="922"/>
      <c r="X30" s="922"/>
      <c r="Y30" s="902" t="s">
        <v>201</v>
      </c>
      <c r="Z30" s="981">
        <f t="shared" si="1"/>
        <v>0</v>
      </c>
      <c r="AA30" s="982"/>
      <c r="AB30" s="982"/>
      <c r="AC30" s="982"/>
      <c r="AD30" s="982"/>
      <c r="AE30" s="980"/>
      <c r="AF30" s="980"/>
      <c r="AG30" s="980"/>
      <c r="AH30" s="980"/>
      <c r="AI30" s="980"/>
      <c r="AJ30" s="980"/>
    </row>
    <row r="31" spans="1:36" x14ac:dyDescent="0.3">
      <c r="A31" s="940" t="s">
        <v>149</v>
      </c>
      <c r="B31" s="933" t="s">
        <v>370</v>
      </c>
      <c r="C31" s="1003"/>
      <c r="D31" s="1003"/>
      <c r="E31" s="1004"/>
      <c r="F31" s="1002"/>
      <c r="G31" s="1002"/>
      <c r="H31" s="939" t="b">
        <f>IF(C31&lt;&gt;"",'CBL Score Standard'!$D87,IF(D31&lt;&gt;"",SUM('CBL Score Standard'!$D87:$E87),IF(E31&lt;&gt;"",SUM('CBL Score Standard'!$D87:$F87),IF(F31&lt;&gt;"",SUM('CBL Score Standard'!$D87:$G87),IF(G31&lt;&gt;"",SUM('CBL Score Standard'!$D87:$H87,0))))))</f>
        <v>0</v>
      </c>
      <c r="K31" s="960"/>
      <c r="L31" s="960"/>
      <c r="M31" s="934" t="s">
        <v>6</v>
      </c>
      <c r="N31" s="889" t="s">
        <v>55</v>
      </c>
      <c r="O31" s="923" t="s">
        <v>202</v>
      </c>
      <c r="P31" s="900">
        <v>43629</v>
      </c>
      <c r="Q31" s="892" t="s">
        <v>384</v>
      </c>
      <c r="R31" s="898" t="s">
        <v>385</v>
      </c>
      <c r="S31" s="903"/>
      <c r="T31" s="991"/>
      <c r="U31" s="991"/>
      <c r="V31" s="991"/>
      <c r="W31" s="922"/>
      <c r="X31" s="922"/>
      <c r="Y31" s="902" t="s">
        <v>203</v>
      </c>
      <c r="Z31" s="981">
        <f t="shared" si="1"/>
        <v>0</v>
      </c>
      <c r="AA31" s="982"/>
      <c r="AB31" s="982"/>
      <c r="AC31" s="982"/>
      <c r="AD31" s="982"/>
      <c r="AE31" s="980"/>
      <c r="AF31" s="980"/>
      <c r="AG31" s="980"/>
      <c r="AH31" s="980"/>
      <c r="AI31" s="980"/>
      <c r="AJ31" s="980"/>
    </row>
    <row r="32" spans="1:36" ht="26.4" customHeight="1" x14ac:dyDescent="0.3">
      <c r="A32" s="940" t="s">
        <v>31</v>
      </c>
      <c r="B32" s="933" t="s">
        <v>660</v>
      </c>
      <c r="C32" s="1002" t="s">
        <v>77</v>
      </c>
      <c r="D32" s="1002"/>
      <c r="E32" s="1002"/>
      <c r="F32" s="1002"/>
      <c r="G32" s="1002"/>
      <c r="H32" s="939">
        <f>IF(C32&lt;&gt;"",'CBL Score Standard'!$D88,IF(D32&lt;&gt;"",SUM('CBL Score Standard'!$D88:$E88),IF(E32&lt;&gt;"",SUM('CBL Score Standard'!$D88:$F88),IF(F32&lt;&gt;"",SUM('CBL Score Standard'!$D88:$G88),IF(G32&lt;&gt;"",SUM('CBL Score Standard'!$D88:$H88,0))))))</f>
        <v>9.0909090909090912E-2</v>
      </c>
      <c r="K32" s="960"/>
      <c r="L32" s="960"/>
      <c r="M32" s="934" t="s">
        <v>6</v>
      </c>
      <c r="N32" s="889" t="s">
        <v>56</v>
      </c>
      <c r="O32" s="923" t="s">
        <v>427</v>
      </c>
      <c r="P32" s="900">
        <v>43613</v>
      </c>
      <c r="Q32" s="892" t="s">
        <v>167</v>
      </c>
      <c r="R32" s="898" t="s">
        <v>204</v>
      </c>
      <c r="S32" s="889" t="s">
        <v>724</v>
      </c>
      <c r="T32" s="991" t="s">
        <v>72</v>
      </c>
      <c r="U32" s="993"/>
      <c r="V32" s="994"/>
      <c r="W32" s="922"/>
      <c r="X32" s="922"/>
      <c r="Y32" s="899" t="s">
        <v>205</v>
      </c>
      <c r="Z32" s="981">
        <f t="shared" si="1"/>
        <v>0</v>
      </c>
      <c r="AA32" s="982"/>
      <c r="AB32" s="982"/>
      <c r="AC32" s="982"/>
      <c r="AD32" s="982"/>
      <c r="AE32" s="980"/>
      <c r="AF32" s="980"/>
      <c r="AG32" s="980"/>
      <c r="AH32" s="980"/>
      <c r="AI32" s="980"/>
      <c r="AJ32" s="980"/>
    </row>
    <row r="33" spans="1:36" x14ac:dyDescent="0.3">
      <c r="A33" s="940" t="s">
        <v>31</v>
      </c>
      <c r="B33" s="933" t="s">
        <v>175</v>
      </c>
      <c r="C33" s="1003"/>
      <c r="D33" s="1002" t="s">
        <v>77</v>
      </c>
      <c r="E33" s="1005"/>
      <c r="F33" s="1002"/>
      <c r="G33" s="1002"/>
      <c r="H33" s="939">
        <f>IF(C33&lt;&gt;"",'CBL Score Standard'!$D89,IF(D33&lt;&gt;"",SUM('CBL Score Standard'!$D89:$E89),IF(E33&lt;&gt;"",SUM('CBL Score Standard'!$D89:$F89),IF(F33&lt;&gt;"",SUM('CBL Score Standard'!$D89:$G89),IF(G33&lt;&gt;"",SUM('CBL Score Standard'!$D89:$H89,0))))))</f>
        <v>0.13852813852813853</v>
      </c>
      <c r="K33" s="960"/>
      <c r="L33" s="960"/>
      <c r="M33" s="934" t="s">
        <v>6</v>
      </c>
      <c r="N33" s="889" t="s">
        <v>0</v>
      </c>
      <c r="O33" s="923" t="s">
        <v>426</v>
      </c>
      <c r="P33" s="892" t="s">
        <v>145</v>
      </c>
      <c r="Q33" s="892" t="s">
        <v>206</v>
      </c>
      <c r="R33" s="893" t="s">
        <v>206</v>
      </c>
      <c r="S33" s="903"/>
      <c r="T33" s="991"/>
      <c r="U33" s="991"/>
      <c r="V33" s="991"/>
      <c r="W33" s="922"/>
      <c r="X33" s="922"/>
      <c r="Y33" s="894"/>
      <c r="Z33" s="981">
        <f t="shared" si="1"/>
        <v>0</v>
      </c>
      <c r="AA33" s="982"/>
      <c r="AB33" s="982"/>
      <c r="AC33" s="982"/>
      <c r="AD33" s="982"/>
      <c r="AE33" s="980"/>
      <c r="AF33" s="980"/>
      <c r="AG33" s="980"/>
      <c r="AH33" s="980"/>
      <c r="AI33" s="980"/>
      <c r="AJ33" s="980"/>
    </row>
    <row r="34" spans="1:36" x14ac:dyDescent="0.3">
      <c r="A34" s="940" t="s">
        <v>46</v>
      </c>
      <c r="B34" s="933" t="s">
        <v>171</v>
      </c>
      <c r="C34" s="1003"/>
      <c r="D34" s="1002" t="s">
        <v>77</v>
      </c>
      <c r="E34" s="1005"/>
      <c r="F34" s="1002"/>
      <c r="G34" s="1002"/>
      <c r="H34" s="939">
        <f>IF(C34&lt;&gt;"",'CBL Score Standard'!$D90,IF(D34&lt;&gt;"",SUM('CBL Score Standard'!$D90:$E90),IF(E34&lt;&gt;"",SUM('CBL Score Standard'!$D90:$F90),IF(F34&lt;&gt;"",SUM('CBL Score Standard'!$D90:$G90),IF(G34&lt;&gt;"",SUM('CBL Score Standard'!$D90:$H90,0))))))</f>
        <v>4.7619047619047616E-2</v>
      </c>
      <c r="K34" s="960"/>
      <c r="L34" s="960"/>
      <c r="M34" s="934" t="s">
        <v>6</v>
      </c>
      <c r="N34" s="889" t="s">
        <v>53</v>
      </c>
      <c r="O34" s="926" t="s">
        <v>371</v>
      </c>
      <c r="P34" s="892" t="s">
        <v>145</v>
      </c>
      <c r="Q34" s="892" t="s">
        <v>164</v>
      </c>
      <c r="R34" s="898" t="s">
        <v>207</v>
      </c>
      <c r="S34" s="889"/>
      <c r="T34" s="991"/>
      <c r="U34" s="991"/>
      <c r="V34" s="991"/>
      <c r="W34" s="922"/>
      <c r="X34" s="922"/>
      <c r="Y34" s="902" t="s">
        <v>208</v>
      </c>
      <c r="Z34" s="981">
        <f t="shared" si="1"/>
        <v>0</v>
      </c>
      <c r="AA34" s="982"/>
      <c r="AB34" s="982"/>
      <c r="AC34" s="982"/>
      <c r="AD34" s="982"/>
      <c r="AE34" s="980"/>
      <c r="AF34" s="980"/>
      <c r="AG34" s="980"/>
      <c r="AH34" s="980"/>
      <c r="AI34" s="980"/>
      <c r="AJ34" s="980"/>
    </row>
    <row r="35" spans="1:36" ht="28.8" x14ac:dyDescent="0.3">
      <c r="A35" s="940" t="s">
        <v>2</v>
      </c>
      <c r="B35" s="933" t="s">
        <v>234</v>
      </c>
      <c r="C35" s="1003"/>
      <c r="D35" s="1003"/>
      <c r="E35" s="1003"/>
      <c r="F35" s="1002"/>
      <c r="G35" s="1002"/>
      <c r="H35" s="939" t="b">
        <f>IF(C35&lt;&gt;"",'CBL Score Standard'!$D91,IF(D35&lt;&gt;"",SUM('CBL Score Standard'!$D91:$E91),IF(E35&lt;&gt;"",SUM('CBL Score Standard'!$D91:$F91),IF(F35&lt;&gt;"",SUM('CBL Score Standard'!$D91:$G91),IF(G35&lt;&gt;"",SUM('CBL Score Standard'!$D91:$H91,0))))))</f>
        <v>0</v>
      </c>
      <c r="K35" s="961"/>
      <c r="L35" s="961"/>
      <c r="M35" s="934" t="s">
        <v>6</v>
      </c>
      <c r="N35" s="889" t="s">
        <v>54</v>
      </c>
      <c r="O35" s="923" t="s">
        <v>345</v>
      </c>
      <c r="P35" s="900">
        <v>43644</v>
      </c>
      <c r="Q35" s="892" t="s">
        <v>209</v>
      </c>
      <c r="R35" s="898" t="s">
        <v>210</v>
      </c>
      <c r="S35" s="889" t="s">
        <v>724</v>
      </c>
      <c r="T35" s="991" t="s">
        <v>72</v>
      </c>
      <c r="U35" s="999">
        <v>43999</v>
      </c>
      <c r="V35" s="991" t="s">
        <v>374</v>
      </c>
      <c r="W35" s="922"/>
      <c r="X35" s="922"/>
      <c r="Y35" s="973" t="s">
        <v>629</v>
      </c>
      <c r="Z35" s="981">
        <f t="shared" si="1"/>
        <v>0</v>
      </c>
      <c r="AA35" s="982"/>
      <c r="AB35" s="982"/>
      <c r="AC35" s="982"/>
      <c r="AD35" s="982"/>
      <c r="AE35" s="980"/>
      <c r="AF35" s="980"/>
      <c r="AG35" s="980"/>
      <c r="AH35" s="980"/>
      <c r="AI35" s="980"/>
      <c r="AJ35" s="980"/>
    </row>
    <row r="36" spans="1:36" x14ac:dyDescent="0.3">
      <c r="A36" s="940" t="s">
        <v>54</v>
      </c>
      <c r="B36" s="933" t="s">
        <v>425</v>
      </c>
      <c r="C36" s="1002"/>
      <c r="D36" s="1002" t="s">
        <v>77</v>
      </c>
      <c r="E36" s="1002"/>
      <c r="F36" s="1002"/>
      <c r="G36" s="1002"/>
      <c r="H36" s="939">
        <f>IF(C36&lt;&gt;"",'CBL Score Standard'!$D92,IF(D36&lt;&gt;"",SUM('CBL Score Standard'!$D92:$E92),IF(E36&lt;&gt;"",SUM('CBL Score Standard'!$D92:$F92),IF(F36&lt;&gt;"",SUM('CBL Score Standard'!$D92:$G92),IF(G36&lt;&gt;"",SUM('CBL Score Standard'!$D92:$H92,0))))))</f>
        <v>0.13852813852813853</v>
      </c>
      <c r="K36" s="884"/>
      <c r="L36" s="884"/>
      <c r="M36" s="884"/>
      <c r="N36" s="928"/>
      <c r="O36" s="884"/>
      <c r="P36" s="884"/>
      <c r="Q36" s="884"/>
      <c r="R36" s="884"/>
      <c r="S36" s="884"/>
      <c r="T36" s="920"/>
      <c r="U36" s="920"/>
      <c r="V36" s="920"/>
      <c r="W36" s="920"/>
      <c r="X36" s="920"/>
      <c r="Y36" s="884"/>
      <c r="Z36" s="884"/>
      <c r="AA36" s="884"/>
      <c r="AB36" s="884"/>
      <c r="AC36" s="884"/>
      <c r="AD36" s="884"/>
      <c r="AE36" s="884"/>
      <c r="AF36" s="884"/>
      <c r="AG36" s="884"/>
      <c r="AH36" s="884"/>
      <c r="AI36" s="884"/>
      <c r="AJ36" s="884"/>
    </row>
    <row r="37" spans="1:36" ht="23.4" x14ac:dyDescent="0.45">
      <c r="A37" s="940" t="s">
        <v>54</v>
      </c>
      <c r="B37" s="933" t="s">
        <v>345</v>
      </c>
      <c r="C37" s="1003"/>
      <c r="D37" s="1002" t="s">
        <v>77</v>
      </c>
      <c r="E37" s="1002"/>
      <c r="F37" s="1002"/>
      <c r="G37" s="1002"/>
      <c r="H37" s="939">
        <f>IF(C37&lt;&gt;"",'CBL Score Standard'!$D93,IF(D37&lt;&gt;"",SUM('CBL Score Standard'!$D93:$E93),IF(E37&lt;&gt;"",SUM('CBL Score Standard'!$D93:$F93),IF(F37&lt;&gt;"",SUM('CBL Score Standard'!$D93:$G93),IF(G37&lt;&gt;"",SUM('CBL Score Standard'!$D93:$H93,0))))))</f>
        <v>4.7619047619047616E-2</v>
      </c>
      <c r="K37" s="1173" t="s">
        <v>211</v>
      </c>
      <c r="L37" s="1174"/>
      <c r="M37" s="1174"/>
      <c r="N37" s="1174"/>
      <c r="O37" s="1174"/>
      <c r="P37" s="1174"/>
      <c r="Q37" s="1174"/>
      <c r="R37" s="1174"/>
      <c r="S37" s="1174"/>
      <c r="T37" s="1174"/>
      <c r="U37" s="1174"/>
      <c r="V37" s="1174"/>
      <c r="W37" s="1174"/>
      <c r="X37" s="1174"/>
      <c r="Y37" s="978"/>
      <c r="Z37" s="985"/>
      <c r="AA37" s="978"/>
      <c r="AB37" s="978"/>
      <c r="AC37" s="978"/>
      <c r="AD37" s="978"/>
      <c r="AE37" s="978"/>
      <c r="AF37" s="978"/>
      <c r="AG37" s="978"/>
      <c r="AH37" s="978"/>
      <c r="AI37" s="978"/>
      <c r="AJ37" s="978"/>
    </row>
    <row r="38" spans="1:36" ht="27.6" x14ac:dyDescent="0.3">
      <c r="A38" s="940" t="s">
        <v>54</v>
      </c>
      <c r="B38" s="933" t="s">
        <v>231</v>
      </c>
      <c r="C38" s="1003"/>
      <c r="D38" s="1003"/>
      <c r="E38" s="1002"/>
      <c r="F38" s="1002"/>
      <c r="G38" s="1002"/>
      <c r="H38" s="939" t="b">
        <f>IF(C38&lt;&gt;"",'CBL Score Standard'!$D94,IF(D38&lt;&gt;"",SUM('CBL Score Standard'!$D94:$E94),IF(E38&lt;&gt;"",SUM('CBL Score Standard'!$D94:$F94),IF(F38&lt;&gt;"",SUM('CBL Score Standard'!$D94:$G94),IF(G38&lt;&gt;"",SUM('CBL Score Standard'!$D94:$H94,0))))))</f>
        <v>0</v>
      </c>
      <c r="K38" s="958" t="s">
        <v>133</v>
      </c>
      <c r="L38" s="958" t="s">
        <v>91</v>
      </c>
      <c r="M38" s="1182" t="s">
        <v>75</v>
      </c>
      <c r="N38" s="1184" t="s">
        <v>134</v>
      </c>
      <c r="O38" s="971" t="s">
        <v>135</v>
      </c>
      <c r="P38" s="958" t="s">
        <v>136</v>
      </c>
      <c r="Q38" s="958" t="s">
        <v>137</v>
      </c>
      <c r="R38" s="958" t="s">
        <v>138</v>
      </c>
      <c r="S38" s="987" t="s">
        <v>139</v>
      </c>
      <c r="T38" s="953" t="s">
        <v>344</v>
      </c>
      <c r="U38" s="953" t="s">
        <v>342</v>
      </c>
      <c r="V38" s="953" t="s">
        <v>343</v>
      </c>
      <c r="W38" s="953" t="s">
        <v>375</v>
      </c>
      <c r="X38" s="953" t="s">
        <v>376</v>
      </c>
      <c r="Y38" s="958" t="s">
        <v>140</v>
      </c>
      <c r="Z38" s="1186" t="s">
        <v>667</v>
      </c>
      <c r="AA38" s="1172" t="s">
        <v>666</v>
      </c>
      <c r="AB38" s="1172"/>
      <c r="AC38" s="1172" t="s">
        <v>668</v>
      </c>
      <c r="AD38" s="1172"/>
      <c r="AE38" s="1172" t="s">
        <v>669</v>
      </c>
      <c r="AF38" s="1172"/>
      <c r="AG38" s="1172" t="s">
        <v>670</v>
      </c>
      <c r="AH38" s="1172"/>
      <c r="AI38" s="1172" t="s">
        <v>671</v>
      </c>
      <c r="AJ38" s="1172"/>
    </row>
    <row r="39" spans="1:36" ht="27.6" x14ac:dyDescent="0.3">
      <c r="A39" s="940" t="s">
        <v>53</v>
      </c>
      <c r="B39" s="933" t="s">
        <v>371</v>
      </c>
      <c r="C39" s="1003"/>
      <c r="D39" s="1004"/>
      <c r="E39" s="1004"/>
      <c r="F39" s="1002"/>
      <c r="G39" s="1002"/>
      <c r="H39" s="939" t="b">
        <f>IF(C39&lt;&gt;"",'CBL Score Standard'!$D95,IF(D39&lt;&gt;"",SUM('CBL Score Standard'!$D95:$E95),IF(E39&lt;&gt;"",SUM('CBL Score Standard'!$D95:$F95),IF(F39&lt;&gt;"",SUM('CBL Score Standard'!$D95:$G95),IF(G39&lt;&gt;"",SUM('CBL Score Standard'!$D95:$H95,0))))))</f>
        <v>0</v>
      </c>
      <c r="K39" s="957"/>
      <c r="L39" s="957"/>
      <c r="M39" s="1183"/>
      <c r="N39" s="1190"/>
      <c r="O39" s="970"/>
      <c r="P39" s="888" t="s">
        <v>141</v>
      </c>
      <c r="Q39" s="957"/>
      <c r="R39" s="957"/>
      <c r="S39" s="986"/>
      <c r="T39" s="953"/>
      <c r="U39" s="953"/>
      <c r="V39" s="953"/>
      <c r="W39" s="953"/>
      <c r="X39" s="953"/>
      <c r="Y39" s="957"/>
      <c r="Z39" s="1187"/>
      <c r="AA39" s="977" t="s">
        <v>672</v>
      </c>
      <c r="AB39" s="977" t="s">
        <v>673</v>
      </c>
      <c r="AC39" s="977" t="s">
        <v>672</v>
      </c>
      <c r="AD39" s="977" t="s">
        <v>673</v>
      </c>
      <c r="AE39" s="977" t="s">
        <v>672</v>
      </c>
      <c r="AF39" s="977" t="s">
        <v>673</v>
      </c>
      <c r="AG39" s="977" t="s">
        <v>672</v>
      </c>
      <c r="AH39" s="977" t="s">
        <v>673</v>
      </c>
      <c r="AI39" s="977" t="s">
        <v>672</v>
      </c>
      <c r="AJ39" s="977" t="s">
        <v>673</v>
      </c>
    </row>
    <row r="40" spans="1:36" x14ac:dyDescent="0.3">
      <c r="A40" s="940" t="s">
        <v>53</v>
      </c>
      <c r="B40" s="933" t="s">
        <v>223</v>
      </c>
      <c r="C40" s="1003"/>
      <c r="D40" s="1003"/>
      <c r="E40" s="1004"/>
      <c r="F40" s="1002"/>
      <c r="G40" s="1002"/>
      <c r="H40" s="939" t="b">
        <f>IF(C40&lt;&gt;"",'CBL Score Standard'!$D96,IF(D40&lt;&gt;"",SUM('CBL Score Standard'!$D96:$E96),IF(E40&lt;&gt;"",SUM('CBL Score Standard'!$D96:$F96),IF(F40&lt;&gt;"",SUM('CBL Score Standard'!$D96:$G96),IF(G40&lt;&gt;"",SUM('CBL Score Standard'!$D96:$H96,0))))))</f>
        <v>0</v>
      </c>
      <c r="K40" s="959" t="s">
        <v>142</v>
      </c>
      <c r="L40" s="959" t="s">
        <v>143</v>
      </c>
      <c r="M40" s="934" t="s">
        <v>7</v>
      </c>
      <c r="N40" s="889" t="s">
        <v>56</v>
      </c>
      <c r="O40" s="923" t="s">
        <v>663</v>
      </c>
      <c r="P40" s="964" t="s">
        <v>145</v>
      </c>
      <c r="Q40" s="892" t="s">
        <v>212</v>
      </c>
      <c r="R40" s="898" t="s">
        <v>213</v>
      </c>
      <c r="S40" s="919"/>
      <c r="T40" s="998"/>
      <c r="U40" s="999"/>
      <c r="V40" s="1001"/>
      <c r="W40" s="922"/>
      <c r="X40" s="922"/>
      <c r="Y40" s="899" t="s">
        <v>214</v>
      </c>
      <c r="Z40" s="981">
        <f t="shared" ref="Z40:Z55" si="2">DATEDIF(AA40,AB40,"m")/12+DATEDIF(AC40,AD40,"m")/12+DATEDIF(AE40,AF40,"m")/12+DATEDIF(AG40,AH40,"m")/12+DATEDIF(AI40,AJ40,"m")/12</f>
        <v>0</v>
      </c>
      <c r="AA40" s="982"/>
      <c r="AB40" s="982"/>
      <c r="AC40" s="982"/>
      <c r="AD40" s="982"/>
      <c r="AE40" s="980"/>
      <c r="AF40" s="980"/>
      <c r="AG40" s="980"/>
      <c r="AH40" s="980"/>
      <c r="AI40" s="980"/>
      <c r="AJ40" s="980"/>
    </row>
    <row r="41" spans="1:36" ht="14.4" customHeight="1" x14ac:dyDescent="0.3">
      <c r="A41" s="940" t="s">
        <v>53</v>
      </c>
      <c r="B41" s="933" t="s">
        <v>226</v>
      </c>
      <c r="C41" s="1003"/>
      <c r="D41" s="1003"/>
      <c r="E41" s="1004"/>
      <c r="F41" s="1002"/>
      <c r="G41" s="1002"/>
      <c r="H41" s="939" t="b">
        <f>IF(C41&lt;&gt;"",'CBL Score Standard'!$D97,IF(D41&lt;&gt;"",SUM('CBL Score Standard'!$D97:$E97),IF(E41&lt;&gt;"",SUM('CBL Score Standard'!$D97:$F97),IF(F41&lt;&gt;"",SUM('CBL Score Standard'!$D97:$G97),IF(G41&lt;&gt;"",SUM('CBL Score Standard'!$D97:$H97,0))))))</f>
        <v>0</v>
      </c>
      <c r="K41" s="960"/>
      <c r="L41" s="960"/>
      <c r="M41" s="934" t="s">
        <v>7</v>
      </c>
      <c r="N41" s="889" t="s">
        <v>56</v>
      </c>
      <c r="O41" s="923" t="s">
        <v>215</v>
      </c>
      <c r="P41" s="966"/>
      <c r="Q41" s="892" t="s">
        <v>164</v>
      </c>
      <c r="R41" s="898" t="s">
        <v>207</v>
      </c>
      <c r="S41" s="889" t="s">
        <v>724</v>
      </c>
      <c r="T41" s="997" t="s">
        <v>72</v>
      </c>
      <c r="U41" s="999"/>
      <c r="V41" s="1001"/>
      <c r="W41" s="922"/>
      <c r="X41" s="922"/>
      <c r="Y41" s="902" t="s">
        <v>216</v>
      </c>
      <c r="Z41" s="981">
        <f t="shared" si="2"/>
        <v>0</v>
      </c>
      <c r="AA41" s="982"/>
      <c r="AB41" s="982"/>
      <c r="AC41" s="982"/>
      <c r="AD41" s="982"/>
      <c r="AE41" s="980"/>
      <c r="AF41" s="980"/>
      <c r="AG41" s="980"/>
      <c r="AH41" s="980"/>
      <c r="AI41" s="980"/>
      <c r="AJ41" s="980"/>
    </row>
    <row r="42" spans="1:36" ht="12.75" customHeight="1" x14ac:dyDescent="0.3">
      <c r="A42" s="940" t="s">
        <v>53</v>
      </c>
      <c r="B42" s="933" t="s">
        <v>239</v>
      </c>
      <c r="C42" s="1003"/>
      <c r="D42" s="1003"/>
      <c r="E42" s="1003"/>
      <c r="F42" s="1002"/>
      <c r="G42" s="1002"/>
      <c r="H42" s="939" t="b">
        <f>IF(C42&lt;&gt;"",'CBL Score Standard'!$D98,IF(D42&lt;&gt;"",SUM('CBL Score Standard'!$D98:$E98),IF(E42&lt;&gt;"",SUM('CBL Score Standard'!$D98:$F98),IF(F42&lt;&gt;"",SUM('CBL Score Standard'!$D98:$G98),IF(G42&lt;&gt;"",SUM('CBL Score Standard'!$D98:$H98,0))))))</f>
        <v>0</v>
      </c>
      <c r="K42" s="960"/>
      <c r="L42" s="960"/>
      <c r="M42" s="934" t="s">
        <v>7</v>
      </c>
      <c r="N42" s="889" t="s">
        <v>55</v>
      </c>
      <c r="O42" s="927" t="s">
        <v>664</v>
      </c>
      <c r="P42" s="966"/>
      <c r="Q42" s="976" t="s">
        <v>653</v>
      </c>
      <c r="R42" s="976" t="s">
        <v>654</v>
      </c>
      <c r="S42" s="889" t="s">
        <v>724</v>
      </c>
      <c r="T42" s="997" t="s">
        <v>72</v>
      </c>
      <c r="U42" s="999"/>
      <c r="V42" s="1001"/>
      <c r="W42" s="922"/>
      <c r="X42" s="922"/>
      <c r="Y42" s="905" t="s">
        <v>249</v>
      </c>
      <c r="Z42" s="981">
        <f t="shared" si="2"/>
        <v>0</v>
      </c>
      <c r="AA42" s="982"/>
      <c r="AB42" s="982"/>
      <c r="AC42" s="982"/>
      <c r="AD42" s="982"/>
      <c r="AE42" s="980"/>
      <c r="AF42" s="980"/>
      <c r="AG42" s="980"/>
      <c r="AH42" s="980"/>
      <c r="AI42" s="980"/>
      <c r="AJ42" s="980"/>
    </row>
    <row r="43" spans="1:36" ht="27.6" x14ac:dyDescent="0.3">
      <c r="A43" s="940" t="s">
        <v>0</v>
      </c>
      <c r="B43" s="933" t="s">
        <v>426</v>
      </c>
      <c r="C43" s="1003"/>
      <c r="D43" s="1002" t="s">
        <v>77</v>
      </c>
      <c r="E43" s="1002"/>
      <c r="F43" s="1002"/>
      <c r="G43" s="1002"/>
      <c r="H43" s="939">
        <f>IF(C43&lt;&gt;"",'CBL Score Standard'!$D99,IF(D43&lt;&gt;"",SUM('CBL Score Standard'!$D99:$E99),IF(E43&lt;&gt;"",SUM('CBL Score Standard'!$D99:$F99),IF(F43&lt;&gt;"",SUM('CBL Score Standard'!$D99:$G99),IF(G43&lt;&gt;"",SUM('CBL Score Standard'!$D99:$H99,0))))))</f>
        <v>4.7619047619047616E-2</v>
      </c>
      <c r="K43" s="960"/>
      <c r="L43" s="960"/>
      <c r="M43" s="934" t="s">
        <v>7</v>
      </c>
      <c r="N43" s="889" t="s">
        <v>55</v>
      </c>
      <c r="O43" s="923" t="s">
        <v>448</v>
      </c>
      <c r="P43" s="965"/>
      <c r="Q43" s="976" t="s">
        <v>655</v>
      </c>
      <c r="R43" s="976" t="s">
        <v>656</v>
      </c>
      <c r="S43" s="889" t="s">
        <v>724</v>
      </c>
      <c r="T43" s="997" t="s">
        <v>72</v>
      </c>
      <c r="U43" s="999">
        <v>44111</v>
      </c>
      <c r="V43" s="1001" t="s">
        <v>374</v>
      </c>
      <c r="W43" s="922"/>
      <c r="X43" s="922"/>
      <c r="Y43" s="902" t="s">
        <v>219</v>
      </c>
      <c r="Z43" s="981">
        <f t="shared" si="2"/>
        <v>0</v>
      </c>
      <c r="AA43" s="982"/>
      <c r="AB43" s="982"/>
      <c r="AC43" s="982"/>
      <c r="AD43" s="982"/>
      <c r="AE43" s="980"/>
      <c r="AF43" s="980"/>
      <c r="AG43" s="980"/>
      <c r="AH43" s="980"/>
      <c r="AI43" s="980"/>
      <c r="AJ43" s="980"/>
    </row>
    <row r="44" spans="1:36" ht="26.4" x14ac:dyDescent="0.3">
      <c r="A44" s="940" t="s">
        <v>41</v>
      </c>
      <c r="B44" s="933" t="s">
        <v>450</v>
      </c>
      <c r="C44" s="1002"/>
      <c r="D44" s="1002" t="s">
        <v>77</v>
      </c>
      <c r="E44" s="1002"/>
      <c r="F44" s="1002"/>
      <c r="G44" s="1002"/>
      <c r="H44" s="939">
        <f>IF(C44&lt;&gt;"",'CBL Score Standard'!$D100,IF(D44&lt;&gt;"",SUM('CBL Score Standard'!$D100:$E100),IF(E44&lt;&gt;"",SUM('CBL Score Standard'!$D100:$F100),IF(F44&lt;&gt;"",SUM('CBL Score Standard'!$D100:$G100),IF(G44&lt;&gt;"",SUM('CBL Score Standard'!$D100:$H100,0))))))</f>
        <v>0.13852813852813853</v>
      </c>
      <c r="K44" s="960"/>
      <c r="L44" s="960"/>
      <c r="M44" s="934" t="s">
        <v>7</v>
      </c>
      <c r="N44" s="889" t="s">
        <v>55</v>
      </c>
      <c r="O44" s="923" t="s">
        <v>185</v>
      </c>
      <c r="P44" s="959" t="s">
        <v>145</v>
      </c>
      <c r="Q44" s="976" t="s">
        <v>220</v>
      </c>
      <c r="R44" s="976" t="s">
        <v>270</v>
      </c>
      <c r="S44" s="889"/>
      <c r="T44" s="997"/>
      <c r="U44" s="997"/>
      <c r="V44" s="997"/>
      <c r="W44" s="922"/>
      <c r="X44" s="922"/>
      <c r="Y44" s="902" t="s">
        <v>186</v>
      </c>
      <c r="Z44" s="981">
        <f t="shared" si="2"/>
        <v>0</v>
      </c>
      <c r="AA44" s="982"/>
      <c r="AB44" s="982"/>
      <c r="AC44" s="982"/>
      <c r="AD44" s="982"/>
      <c r="AE44" s="980"/>
      <c r="AF44" s="980"/>
      <c r="AG44" s="980"/>
      <c r="AH44" s="980"/>
      <c r="AI44" s="980"/>
      <c r="AJ44" s="980"/>
    </row>
    <row r="45" spans="1:36" ht="27.6" x14ac:dyDescent="0.3">
      <c r="A45" s="940" t="s">
        <v>41</v>
      </c>
      <c r="B45" s="933" t="s">
        <v>178</v>
      </c>
      <c r="C45" s="1003"/>
      <c r="D45" s="1002" t="s">
        <v>77</v>
      </c>
      <c r="E45" s="1005"/>
      <c r="F45" s="1002"/>
      <c r="G45" s="1002"/>
      <c r="H45" s="939">
        <f>IF(C45&lt;&gt;"",'CBL Score Standard'!$D101,IF(D45&lt;&gt;"",SUM('CBL Score Standard'!$D101:$E101),IF(E45&lt;&gt;"",SUM('CBL Score Standard'!$D101:$F101),IF(F45&lt;&gt;"",SUM('CBL Score Standard'!$D101:$G101),IF(G45&lt;&gt;"",SUM('CBL Score Standard'!$D101:$H101,0))))))</f>
        <v>4.7619047619047616E-2</v>
      </c>
      <c r="K45" s="960"/>
      <c r="L45" s="960"/>
      <c r="M45" s="934" t="s">
        <v>7</v>
      </c>
      <c r="N45" s="889" t="s">
        <v>55</v>
      </c>
      <c r="O45" s="923" t="s">
        <v>694</v>
      </c>
      <c r="P45" s="900">
        <v>43539</v>
      </c>
      <c r="Q45" s="976" t="s">
        <v>658</v>
      </c>
      <c r="R45" s="976" t="s">
        <v>657</v>
      </c>
      <c r="S45" s="889"/>
      <c r="T45" s="997"/>
      <c r="U45" s="997"/>
      <c r="V45" s="997"/>
      <c r="W45" s="922"/>
      <c r="X45" s="922"/>
      <c r="Y45" s="902" t="s">
        <v>186</v>
      </c>
      <c r="Z45" s="981">
        <f t="shared" si="2"/>
        <v>0</v>
      </c>
      <c r="AA45" s="982"/>
      <c r="AB45" s="982"/>
      <c r="AC45" s="982"/>
      <c r="AD45" s="982"/>
      <c r="AE45" s="980"/>
      <c r="AF45" s="980"/>
      <c r="AG45" s="980"/>
      <c r="AH45" s="980"/>
      <c r="AI45" s="980"/>
      <c r="AJ45" s="980"/>
    </row>
    <row r="46" spans="1:36" ht="14.4" customHeight="1" x14ac:dyDescent="0.3">
      <c r="A46" s="940" t="s">
        <v>229</v>
      </c>
      <c r="B46" s="933" t="s">
        <v>245</v>
      </c>
      <c r="C46" s="1003"/>
      <c r="D46" s="1003"/>
      <c r="E46" s="1003"/>
      <c r="F46" s="1003"/>
      <c r="G46" s="1002"/>
      <c r="H46" s="939" t="b">
        <f>IF(C46&lt;&gt;"",'CBL Score Standard'!$D102,IF(D46&lt;&gt;"",SUM('CBL Score Standard'!$D102:$E102),IF(E46&lt;&gt;"",SUM('CBL Score Standard'!$D102:$F102),IF(F46&lt;&gt;"",SUM('CBL Score Standard'!$D102:$G102),IF(G46&lt;&gt;"",SUM('CBL Score Standard'!$D102:$H102,0))))))</f>
        <v>0</v>
      </c>
      <c r="K46" s="960"/>
      <c r="L46" s="960"/>
      <c r="M46" s="934" t="s">
        <v>7</v>
      </c>
      <c r="N46" s="889" t="s">
        <v>55</v>
      </c>
      <c r="O46" s="923" t="s">
        <v>665</v>
      </c>
      <c r="P46" s="900">
        <v>43607</v>
      </c>
      <c r="Q46" s="892" t="s">
        <v>221</v>
      </c>
      <c r="R46" s="898" t="s">
        <v>200</v>
      </c>
      <c r="S46" s="889" t="s">
        <v>724</v>
      </c>
      <c r="T46" s="997" t="s">
        <v>72</v>
      </c>
      <c r="U46" s="995">
        <v>44035</v>
      </c>
      <c r="V46" s="997" t="s">
        <v>374</v>
      </c>
      <c r="W46" s="922"/>
      <c r="X46" s="922"/>
      <c r="Y46" s="899" t="s">
        <v>222</v>
      </c>
      <c r="Z46" s="981">
        <f t="shared" si="2"/>
        <v>0</v>
      </c>
      <c r="AA46" s="982"/>
      <c r="AB46" s="982"/>
      <c r="AC46" s="982"/>
      <c r="AD46" s="982"/>
      <c r="AE46" s="980"/>
      <c r="AF46" s="980"/>
      <c r="AG46" s="980"/>
      <c r="AH46" s="980"/>
      <c r="AI46" s="980"/>
      <c r="AJ46" s="980"/>
    </row>
    <row r="47" spans="1:36" x14ac:dyDescent="0.3">
      <c r="A47" s="940" t="s">
        <v>144</v>
      </c>
      <c r="B47" s="933" t="s">
        <v>372</v>
      </c>
      <c r="C47" s="1002"/>
      <c r="D47" s="1002"/>
      <c r="E47" s="1002"/>
      <c r="F47" s="1002"/>
      <c r="G47" s="1002"/>
      <c r="H47" s="939" t="b">
        <f>IF(C47&lt;&gt;"",'CBL Score Standard'!$D103,IF(D47&lt;&gt;"",SUM('CBL Score Standard'!$D103:$E103),IF(E47&lt;&gt;"",SUM('CBL Score Standard'!$D103:$F103),IF(F47&lt;&gt;"",SUM('CBL Score Standard'!$D103:$G103),IF(G47&lt;&gt;"",SUM('CBL Score Standard'!$D103:$H103,0))))))</f>
        <v>0</v>
      </c>
      <c r="K47" s="960"/>
      <c r="L47" s="960"/>
      <c r="M47" s="934" t="s">
        <v>7</v>
      </c>
      <c r="N47" s="889" t="s">
        <v>53</v>
      </c>
      <c r="O47" s="923" t="s">
        <v>223</v>
      </c>
      <c r="P47" s="906">
        <v>43621</v>
      </c>
      <c r="Q47" s="891" t="s">
        <v>224</v>
      </c>
      <c r="R47" s="907" t="s">
        <v>225</v>
      </c>
      <c r="S47" s="889"/>
      <c r="T47" s="997"/>
      <c r="U47" s="997"/>
      <c r="V47" s="997"/>
      <c r="W47" s="922"/>
      <c r="X47" s="922"/>
      <c r="Y47" s="908" t="s">
        <v>632</v>
      </c>
      <c r="Z47" s="981">
        <f t="shared" si="2"/>
        <v>0</v>
      </c>
      <c r="AA47" s="982"/>
      <c r="AB47" s="982"/>
      <c r="AC47" s="982"/>
      <c r="AD47" s="982"/>
      <c r="AE47" s="980"/>
      <c r="AF47" s="980"/>
      <c r="AG47" s="980"/>
      <c r="AH47" s="980"/>
      <c r="AI47" s="980"/>
      <c r="AJ47" s="980"/>
    </row>
    <row r="48" spans="1:36" ht="39.6" x14ac:dyDescent="0.3">
      <c r="A48" s="940" t="s">
        <v>144</v>
      </c>
      <c r="B48" s="933" t="s">
        <v>373</v>
      </c>
      <c r="C48" s="1002"/>
      <c r="D48" s="1002" t="s">
        <v>77</v>
      </c>
      <c r="E48" s="1002"/>
      <c r="F48" s="1002"/>
      <c r="G48" s="1002"/>
      <c r="H48" s="939">
        <f>IF(C48&lt;&gt;"",'CBL Score Standard'!$D104,IF(D48&lt;&gt;"",SUM('CBL Score Standard'!$D104:$E104),IF(E48&lt;&gt;"",SUM('CBL Score Standard'!$D104:$F104),IF(F48&lt;&gt;"",SUM('CBL Score Standard'!$D104:$G104),IF(G48&lt;&gt;"",SUM('CBL Score Standard'!$D104:$H104,0))))))</f>
        <v>0.13852813852813853</v>
      </c>
      <c r="K48" s="960"/>
      <c r="L48" s="960"/>
      <c r="M48" s="934" t="s">
        <v>7</v>
      </c>
      <c r="N48" s="889" t="s">
        <v>53</v>
      </c>
      <c r="O48" s="923" t="s">
        <v>226</v>
      </c>
      <c r="P48" s="906">
        <v>43602</v>
      </c>
      <c r="Q48" s="891" t="s">
        <v>227</v>
      </c>
      <c r="R48" s="907" t="s">
        <v>228</v>
      </c>
      <c r="S48" s="889"/>
      <c r="T48" s="997"/>
      <c r="U48" s="997"/>
      <c r="V48" s="997"/>
      <c r="W48" s="922"/>
      <c r="X48" s="922"/>
      <c r="Y48" s="908" t="s">
        <v>633</v>
      </c>
      <c r="Z48" s="981">
        <f t="shared" si="2"/>
        <v>0</v>
      </c>
      <c r="AA48" s="982"/>
      <c r="AB48" s="982"/>
      <c r="AC48" s="982"/>
      <c r="AD48" s="982"/>
      <c r="AE48" s="980"/>
      <c r="AF48" s="980"/>
      <c r="AG48" s="980"/>
      <c r="AH48" s="980"/>
      <c r="AI48" s="980"/>
      <c r="AJ48" s="980"/>
    </row>
    <row r="49" spans="1:36" ht="27.6" x14ac:dyDescent="0.3">
      <c r="A49" s="940" t="s">
        <v>144</v>
      </c>
      <c r="B49" s="933" t="s">
        <v>452</v>
      </c>
      <c r="C49" s="1002"/>
      <c r="D49" s="1002" t="s">
        <v>77</v>
      </c>
      <c r="E49" s="1002"/>
      <c r="F49" s="1002"/>
      <c r="G49" s="1002"/>
      <c r="H49" s="939">
        <f>IF(C49&lt;&gt;"",'CBL Score Standard'!$D105,IF(D49&lt;&gt;"",SUM('CBL Score Standard'!$D105:$E105),IF(E49&lt;&gt;"",SUM('CBL Score Standard'!$D105:$F105),IF(F49&lt;&gt;"",SUM('CBL Score Standard'!$D105:$G105),IF(G49&lt;&gt;"",SUM('CBL Score Standard'!$D105:$H105,0))))))</f>
        <v>0.13852813852813853</v>
      </c>
      <c r="K49" s="960"/>
      <c r="L49" s="960"/>
      <c r="M49" s="934" t="s">
        <v>7</v>
      </c>
      <c r="N49" s="889" t="s">
        <v>59</v>
      </c>
      <c r="O49" s="925" t="s">
        <v>684</v>
      </c>
      <c r="P49" s="906">
        <v>43623</v>
      </c>
      <c r="Q49" s="891" t="s">
        <v>153</v>
      </c>
      <c r="R49" s="907" t="s">
        <v>156</v>
      </c>
      <c r="S49" s="889"/>
      <c r="T49" s="997"/>
      <c r="U49" s="1000"/>
      <c r="V49" s="1001"/>
      <c r="W49" s="922"/>
      <c r="X49" s="922"/>
      <c r="Y49" s="908" t="s">
        <v>631</v>
      </c>
      <c r="Z49" s="981">
        <f t="shared" si="2"/>
        <v>0</v>
      </c>
      <c r="AA49" s="982"/>
      <c r="AB49" s="982"/>
      <c r="AC49" s="982"/>
      <c r="AD49" s="982"/>
      <c r="AE49" s="980"/>
      <c r="AF49" s="980"/>
      <c r="AG49" s="980"/>
      <c r="AH49" s="980"/>
      <c r="AI49" s="980"/>
      <c r="AJ49" s="980"/>
    </row>
    <row r="50" spans="1:36" ht="27.6" x14ac:dyDescent="0.3">
      <c r="A50" s="940" t="s">
        <v>144</v>
      </c>
      <c r="B50" s="933" t="s">
        <v>517</v>
      </c>
      <c r="C50" s="1002"/>
      <c r="D50" s="1002"/>
      <c r="E50" s="1002"/>
      <c r="F50" s="1002"/>
      <c r="G50" s="1002"/>
      <c r="H50" s="939" t="b">
        <f>IF(C50&lt;&gt;"",'CBL Score Standard'!$D106,IF(D50&lt;&gt;"",SUM('CBL Score Standard'!$D106:$E106),IF(E50&lt;&gt;"",SUM('CBL Score Standard'!$D106:$F106),IF(F50&lt;&gt;"",SUM('CBL Score Standard'!$D106:$G106),IF(G50&lt;&gt;"",SUM('CBL Score Standard'!$D106:$H106,0))))))</f>
        <v>0</v>
      </c>
      <c r="K50" s="960"/>
      <c r="L50" s="960"/>
      <c r="M50" s="934" t="s">
        <v>7</v>
      </c>
      <c r="N50" s="889" t="s">
        <v>59</v>
      </c>
      <c r="O50" s="925" t="s">
        <v>683</v>
      </c>
      <c r="P50" s="906">
        <v>43623</v>
      </c>
      <c r="Q50" s="891" t="s">
        <v>153</v>
      </c>
      <c r="R50" s="907" t="s">
        <v>156</v>
      </c>
      <c r="S50" s="889"/>
      <c r="T50" s="997"/>
      <c r="U50" s="1000"/>
      <c r="V50" s="1001"/>
      <c r="W50" s="922"/>
      <c r="X50" s="922"/>
      <c r="Y50" s="908" t="s">
        <v>631</v>
      </c>
      <c r="Z50" s="981">
        <f t="shared" si="2"/>
        <v>0</v>
      </c>
      <c r="AA50" s="982"/>
      <c r="AB50" s="982"/>
      <c r="AC50" s="982"/>
      <c r="AD50" s="982"/>
      <c r="AE50" s="980"/>
      <c r="AF50" s="980"/>
      <c r="AG50" s="980"/>
      <c r="AH50" s="980"/>
      <c r="AI50" s="980"/>
      <c r="AJ50" s="980"/>
    </row>
    <row r="51" spans="1:36" ht="28.2" thickBot="1" x14ac:dyDescent="0.35">
      <c r="A51" s="940" t="s">
        <v>144</v>
      </c>
      <c r="B51" s="933" t="s">
        <v>661</v>
      </c>
      <c r="C51" s="1002"/>
      <c r="D51" s="1002" t="s">
        <v>77</v>
      </c>
      <c r="E51" s="1002"/>
      <c r="F51" s="1002"/>
      <c r="G51" s="1002"/>
      <c r="H51" s="939">
        <f>IF(C51&lt;&gt;"",'CBL Score Standard'!$D107,IF(D51&lt;&gt;"",SUM('CBL Score Standard'!$D107:$E107),IF(E51&lt;&gt;"",SUM('CBL Score Standard'!$D107:$F107),IF(F51&lt;&gt;"",SUM('CBL Score Standard'!$D107:$G107),IF(G51&lt;&gt;"",SUM('CBL Score Standard'!$D107:$H107,0))))))</f>
        <v>0.13852813852813853</v>
      </c>
      <c r="K51" s="960"/>
      <c r="L51" s="960"/>
      <c r="M51" s="934" t="s">
        <v>7</v>
      </c>
      <c r="N51" s="889" t="s">
        <v>56</v>
      </c>
      <c r="O51" s="925" t="s">
        <v>67</v>
      </c>
      <c r="P51" s="906"/>
      <c r="Q51" s="974" t="s">
        <v>639</v>
      </c>
      <c r="R51" s="975" t="s">
        <v>640</v>
      </c>
      <c r="S51" s="922"/>
      <c r="T51" s="997"/>
      <c r="U51" s="997"/>
      <c r="V51" s="997"/>
      <c r="W51" s="922"/>
      <c r="X51" s="922"/>
      <c r="Y51" s="908" t="s">
        <v>634</v>
      </c>
      <c r="Z51" s="981">
        <f t="shared" si="2"/>
        <v>0</v>
      </c>
      <c r="AA51" s="982"/>
      <c r="AB51" s="982"/>
      <c r="AC51" s="982"/>
      <c r="AD51" s="982"/>
      <c r="AE51" s="980"/>
      <c r="AF51" s="980"/>
      <c r="AG51" s="980"/>
      <c r="AH51" s="980"/>
      <c r="AI51" s="980"/>
      <c r="AJ51" s="980"/>
    </row>
    <row r="52" spans="1:36" ht="28.2" thickBot="1" x14ac:dyDescent="0.35">
      <c r="A52" s="940" t="s">
        <v>144</v>
      </c>
      <c r="B52" s="933" t="s">
        <v>662</v>
      </c>
      <c r="C52" s="1004"/>
      <c r="D52" s="1004"/>
      <c r="E52" s="1004"/>
      <c r="F52" s="1002"/>
      <c r="G52" s="1002"/>
      <c r="H52" s="939" t="b">
        <f>IF(C52&lt;&gt;"",'CBL Score Standard'!$D108,IF(D52&lt;&gt;"",SUM('CBL Score Standard'!$D108:$E108),IF(E52&lt;&gt;"",SUM('CBL Score Standard'!$D108:$F108),IF(F52&lt;&gt;"",SUM('CBL Score Standard'!$D108:$G108),IF(G52&lt;&gt;"",SUM('CBL Score Standard'!$D108:$H108,0))))))</f>
        <v>0</v>
      </c>
      <c r="K52" s="960"/>
      <c r="L52" s="960"/>
      <c r="M52" s="934" t="s">
        <v>7</v>
      </c>
      <c r="N52" s="889" t="s">
        <v>55</v>
      </c>
      <c r="O52" s="925" t="s">
        <v>1</v>
      </c>
      <c r="P52" s="906"/>
      <c r="Q52" s="974" t="s">
        <v>641</v>
      </c>
      <c r="R52" s="975" t="s">
        <v>318</v>
      </c>
      <c r="S52" s="922"/>
      <c r="T52" s="997"/>
      <c r="U52" s="997"/>
      <c r="V52" s="997"/>
      <c r="W52" s="922"/>
      <c r="X52" s="922"/>
      <c r="Y52" s="908" t="s">
        <v>635</v>
      </c>
      <c r="Z52" s="981">
        <f t="shared" si="2"/>
        <v>0</v>
      </c>
      <c r="AA52" s="982"/>
      <c r="AB52" s="982"/>
      <c r="AC52" s="982"/>
      <c r="AD52" s="982"/>
      <c r="AE52" s="980"/>
      <c r="AF52" s="980"/>
      <c r="AG52" s="980"/>
      <c r="AH52" s="980"/>
      <c r="AI52" s="980"/>
      <c r="AJ52" s="980"/>
    </row>
    <row r="53" spans="1:36" ht="28.8" x14ac:dyDescent="0.3">
      <c r="A53" s="940" t="s">
        <v>144</v>
      </c>
      <c r="B53" s="933" t="s">
        <v>187</v>
      </c>
      <c r="C53" s="1003"/>
      <c r="D53" s="1002" t="s">
        <v>77</v>
      </c>
      <c r="E53" s="1002"/>
      <c r="F53" s="1002"/>
      <c r="G53" s="1002"/>
      <c r="H53" s="939">
        <f>IF(C53&lt;&gt;"",'CBL Score Standard'!$D109,IF(D53&lt;&gt;"",SUM('CBL Score Standard'!$D109:$E109),IF(E53&lt;&gt;"",SUM('CBL Score Standard'!$D109:$F109),IF(F53&lt;&gt;"",SUM('CBL Score Standard'!$D109:$G109),IF(G53&lt;&gt;"",SUM('CBL Score Standard'!$D109:$H109,0))))))</f>
        <v>4.7619047619047616E-2</v>
      </c>
      <c r="K53" s="960"/>
      <c r="L53" s="960"/>
      <c r="M53" s="934" t="s">
        <v>7</v>
      </c>
      <c r="N53" s="889" t="s">
        <v>56</v>
      </c>
      <c r="O53" s="925" t="s">
        <v>419</v>
      </c>
      <c r="P53" s="906">
        <v>43684</v>
      </c>
      <c r="Q53" s="891" t="s">
        <v>420</v>
      </c>
      <c r="R53" s="907" t="s">
        <v>420</v>
      </c>
      <c r="S53" s="889" t="s">
        <v>724</v>
      </c>
      <c r="T53" s="997" t="s">
        <v>72</v>
      </c>
      <c r="U53" s="1000"/>
      <c r="V53" s="997"/>
      <c r="W53" s="922"/>
      <c r="X53" s="922"/>
      <c r="Y53" s="973" t="s">
        <v>630</v>
      </c>
      <c r="Z53" s="981">
        <f t="shared" si="2"/>
        <v>0</v>
      </c>
      <c r="AA53" s="982"/>
      <c r="AB53" s="982"/>
      <c r="AC53" s="982"/>
      <c r="AD53" s="982"/>
      <c r="AE53" s="980"/>
      <c r="AF53" s="980"/>
      <c r="AG53" s="980"/>
      <c r="AH53" s="980"/>
      <c r="AI53" s="980"/>
      <c r="AJ53" s="980"/>
    </row>
    <row r="54" spans="1:36" ht="26.4" x14ac:dyDescent="0.3">
      <c r="A54" s="940" t="s">
        <v>144</v>
      </c>
      <c r="B54" s="933" t="s">
        <v>188</v>
      </c>
      <c r="C54" s="1003"/>
      <c r="D54" s="1002" t="s">
        <v>77</v>
      </c>
      <c r="E54" s="1002"/>
      <c r="F54" s="1002"/>
      <c r="G54" s="1002"/>
      <c r="H54" s="939">
        <f>IF(C54&lt;&gt;"",'CBL Score Standard'!$D110,IF(D54&lt;&gt;"",SUM('CBL Score Standard'!$D110:$E110),IF(E54&lt;&gt;"",SUM('CBL Score Standard'!$D110:$F110),IF(F54&lt;&gt;"",SUM('CBL Score Standard'!$D110:$G110),IF(G54&lt;&gt;"",SUM('CBL Score Standard'!$D110:$H110,0))))))</f>
        <v>4.7619047619047616E-2</v>
      </c>
      <c r="K54" s="960"/>
      <c r="L54" s="960"/>
      <c r="M54" s="934" t="s">
        <v>7</v>
      </c>
      <c r="N54" s="889" t="s">
        <v>56</v>
      </c>
      <c r="O54" s="925" t="s">
        <v>421</v>
      </c>
      <c r="P54" s="890" t="s">
        <v>230</v>
      </c>
      <c r="Q54" s="891" t="s">
        <v>230</v>
      </c>
      <c r="R54" s="907" t="s">
        <v>230</v>
      </c>
      <c r="S54" s="889"/>
      <c r="T54" s="997"/>
      <c r="U54" s="997"/>
      <c r="V54" s="997"/>
      <c r="W54" s="922"/>
      <c r="X54" s="922"/>
      <c r="Y54" s="973" t="s">
        <v>628</v>
      </c>
      <c r="Z54" s="981">
        <f t="shared" si="2"/>
        <v>0</v>
      </c>
      <c r="AA54" s="982"/>
      <c r="AB54" s="982"/>
      <c r="AC54" s="982"/>
      <c r="AD54" s="982"/>
      <c r="AE54" s="980"/>
      <c r="AF54" s="980"/>
      <c r="AG54" s="980"/>
      <c r="AH54" s="980"/>
      <c r="AI54" s="980"/>
      <c r="AJ54" s="980"/>
    </row>
    <row r="55" spans="1:36" s="883" customFormat="1" x14ac:dyDescent="0.3">
      <c r="A55" s="940" t="s">
        <v>144</v>
      </c>
      <c r="B55" s="933" t="s">
        <v>189</v>
      </c>
      <c r="C55" s="1003"/>
      <c r="D55" s="1004" t="s">
        <v>77</v>
      </c>
      <c r="E55" s="1004"/>
      <c r="F55" s="1002"/>
      <c r="G55" s="1002"/>
      <c r="H55" s="939">
        <f>IF(C55&lt;&gt;"",'CBL Score Standard'!$D111,IF(D55&lt;&gt;"",SUM('CBL Score Standard'!$D111:$E111),IF(E55&lt;&gt;"",SUM('CBL Score Standard'!$D111:$F111),IF(F55&lt;&gt;"",SUM('CBL Score Standard'!$D111:$G111),IF(G55&lt;&gt;"",SUM('CBL Score Standard'!$D111:$H111,0))))))</f>
        <v>2.3809523809523808E-2</v>
      </c>
      <c r="K55" s="961"/>
      <c r="L55" s="961"/>
      <c r="M55" s="934" t="s">
        <v>7</v>
      </c>
      <c r="N55" s="889" t="s">
        <v>54</v>
      </c>
      <c r="O55" s="925" t="s">
        <v>231</v>
      </c>
      <c r="P55" s="900">
        <v>43610</v>
      </c>
      <c r="Q55" s="892" t="s">
        <v>164</v>
      </c>
      <c r="R55" s="898" t="s">
        <v>165</v>
      </c>
      <c r="S55" s="889"/>
      <c r="T55" s="997"/>
      <c r="U55" s="997"/>
      <c r="V55" s="997"/>
      <c r="W55" s="922"/>
      <c r="X55" s="922"/>
      <c r="Y55" s="902" t="s">
        <v>232</v>
      </c>
      <c r="Z55" s="981">
        <f t="shared" si="2"/>
        <v>0</v>
      </c>
      <c r="AA55" s="982"/>
      <c r="AB55" s="982"/>
      <c r="AC55" s="982"/>
      <c r="AD55" s="982"/>
      <c r="AE55" s="980"/>
      <c r="AF55" s="980"/>
      <c r="AG55" s="980"/>
      <c r="AH55" s="980"/>
      <c r="AI55" s="980"/>
      <c r="AJ55" s="980"/>
    </row>
    <row r="56" spans="1:36" s="883" customFormat="1" x14ac:dyDescent="0.3">
      <c r="A56" s="940" t="s">
        <v>144</v>
      </c>
      <c r="B56" s="933" t="s">
        <v>190</v>
      </c>
      <c r="C56" s="1003"/>
      <c r="D56" s="1004"/>
      <c r="E56" s="1004"/>
      <c r="F56" s="1002"/>
      <c r="G56" s="1002"/>
      <c r="H56" s="939" t="b">
        <f>IF(C56&lt;&gt;"",'CBL Score Standard'!$D112,IF(D56&lt;&gt;"",SUM('CBL Score Standard'!$D112:$E112),IF(E56&lt;&gt;"",SUM('CBL Score Standard'!$D112:$F112),IF(F56&lt;&gt;"",SUM('CBL Score Standard'!$D112:$G112),IF(G56&lt;&gt;"",SUM('CBL Score Standard'!$D112:$H112,0))))))</f>
        <v>0</v>
      </c>
      <c r="K56" s="884"/>
      <c r="L56" s="884"/>
      <c r="M56" s="884"/>
      <c r="N56" s="928"/>
      <c r="O56" s="884"/>
      <c r="P56" s="884"/>
      <c r="Q56" s="884"/>
      <c r="R56" s="884"/>
      <c r="S56" s="884"/>
      <c r="T56" s="996"/>
      <c r="U56" s="996"/>
      <c r="V56" s="996"/>
      <c r="W56" s="920"/>
      <c r="X56" s="920"/>
      <c r="Y56" s="884"/>
      <c r="Z56" s="884"/>
      <c r="AA56" s="884"/>
      <c r="AB56" s="884"/>
      <c r="AC56" s="884"/>
      <c r="AD56" s="884"/>
      <c r="AE56" s="884"/>
      <c r="AF56" s="884"/>
      <c r="AG56" s="884"/>
      <c r="AH56" s="884"/>
      <c r="AI56" s="884"/>
      <c r="AJ56" s="884"/>
    </row>
    <row r="57" spans="1:36" ht="26.4" x14ac:dyDescent="0.45">
      <c r="A57" s="940" t="s">
        <v>144</v>
      </c>
      <c r="B57" s="933" t="s">
        <v>191</v>
      </c>
      <c r="C57" s="1003"/>
      <c r="D57" s="1002" t="s">
        <v>77</v>
      </c>
      <c r="E57" s="1002"/>
      <c r="F57" s="1002"/>
      <c r="G57" s="1002"/>
      <c r="H57" s="939">
        <f>IF(C57&lt;&gt;"",'CBL Score Standard'!$D113,IF(D57&lt;&gt;"",SUM('CBL Score Standard'!$D113:$E113),IF(E57&lt;&gt;"",SUM('CBL Score Standard'!$D113:$F113),IF(F57&lt;&gt;"",SUM('CBL Score Standard'!$D113:$G113),IF(G57&lt;&gt;"",SUM('CBL Score Standard'!$D113:$H113,0))))))</f>
        <v>2.3809523809523808E-2</v>
      </c>
      <c r="K57" s="1173" t="s">
        <v>233</v>
      </c>
      <c r="L57" s="1174"/>
      <c r="M57" s="1174"/>
      <c r="N57" s="1174"/>
      <c r="O57" s="1174"/>
      <c r="P57" s="1174"/>
      <c r="Q57" s="1174"/>
      <c r="R57" s="1174"/>
      <c r="S57" s="1174"/>
      <c r="T57" s="1174"/>
      <c r="U57" s="1174"/>
      <c r="V57" s="1174"/>
      <c r="W57" s="1174"/>
      <c r="X57" s="1174"/>
      <c r="Y57" s="978"/>
      <c r="Z57" s="985"/>
      <c r="AA57" s="978"/>
      <c r="AB57" s="978"/>
      <c r="AC57" s="978"/>
      <c r="AD57" s="978"/>
      <c r="AE57" s="978"/>
      <c r="AF57" s="978"/>
      <c r="AG57" s="978"/>
      <c r="AH57" s="978"/>
      <c r="AI57" s="978"/>
      <c r="AJ57" s="978"/>
    </row>
    <row r="58" spans="1:36" ht="27.6" x14ac:dyDescent="0.3">
      <c r="A58" s="940" t="s">
        <v>55</v>
      </c>
      <c r="B58" s="933" t="s">
        <v>419</v>
      </c>
      <c r="C58" s="1003" t="s">
        <v>77</v>
      </c>
      <c r="D58" s="1003"/>
      <c r="E58" s="1004"/>
      <c r="F58" s="1002"/>
      <c r="G58" s="1002"/>
      <c r="H58" s="939">
        <f>IF(C58&lt;&gt;"",'CBL Score Standard'!$D114,IF(D58&lt;&gt;"",SUM('CBL Score Standard'!$D114:$E114),IF(E58&lt;&gt;"",SUM('CBL Score Standard'!$D114:$F114),IF(F58&lt;&gt;"",SUM('CBL Score Standard'!$D114:$G114),IF(G58&lt;&gt;"",SUM('CBL Score Standard'!$D114:$H114,0))))))</f>
        <v>0</v>
      </c>
      <c r="K58" s="958" t="s">
        <v>133</v>
      </c>
      <c r="L58" s="958" t="s">
        <v>91</v>
      </c>
      <c r="M58" s="1182" t="s">
        <v>75</v>
      </c>
      <c r="N58" s="1184" t="s">
        <v>134</v>
      </c>
      <c r="O58" s="971" t="s">
        <v>135</v>
      </c>
      <c r="P58" s="958" t="s">
        <v>136</v>
      </c>
      <c r="Q58" s="958" t="s">
        <v>137</v>
      </c>
      <c r="R58" s="958" t="s">
        <v>138</v>
      </c>
      <c r="S58" s="987" t="s">
        <v>139</v>
      </c>
      <c r="T58" s="953" t="s">
        <v>344</v>
      </c>
      <c r="U58" s="953" t="s">
        <v>342</v>
      </c>
      <c r="V58" s="953" t="s">
        <v>343</v>
      </c>
      <c r="W58" s="953" t="s">
        <v>375</v>
      </c>
      <c r="X58" s="953" t="s">
        <v>376</v>
      </c>
      <c r="Y58" s="958" t="s">
        <v>140</v>
      </c>
      <c r="Z58" s="1186" t="s">
        <v>667</v>
      </c>
      <c r="AA58" s="1172" t="s">
        <v>666</v>
      </c>
      <c r="AB58" s="1172"/>
      <c r="AC58" s="1172" t="s">
        <v>668</v>
      </c>
      <c r="AD58" s="1172"/>
      <c r="AE58" s="1172" t="s">
        <v>669</v>
      </c>
      <c r="AF58" s="1172"/>
      <c r="AG58" s="1172" t="s">
        <v>670</v>
      </c>
      <c r="AH58" s="1172"/>
      <c r="AI58" s="1172" t="s">
        <v>671</v>
      </c>
      <c r="AJ58" s="1172"/>
    </row>
    <row r="59" spans="1:36" ht="27.6" x14ac:dyDescent="0.3">
      <c r="A59" s="940" t="s">
        <v>56</v>
      </c>
      <c r="B59" s="933" t="s">
        <v>421</v>
      </c>
      <c r="C59" s="1003"/>
      <c r="D59" s="1003"/>
      <c r="E59" s="1004"/>
      <c r="F59" s="1002"/>
      <c r="G59" s="1002"/>
      <c r="H59" s="939" t="b">
        <f>IF(C59&lt;&gt;"",'CBL Score Standard'!$D115,IF(D59&lt;&gt;"",SUM('CBL Score Standard'!$D115:$E115),IF(E59&lt;&gt;"",SUM('CBL Score Standard'!$D115:$F115),IF(F59&lt;&gt;"",SUM('CBL Score Standard'!$D115:$G115),IF(G59&lt;&gt;"",SUM('CBL Score Standard'!$D115:$H115,0))))))</f>
        <v>0</v>
      </c>
      <c r="K59" s="957"/>
      <c r="L59" s="957"/>
      <c r="M59" s="1183"/>
      <c r="N59" s="1185"/>
      <c r="O59" s="970"/>
      <c r="P59" s="888" t="s">
        <v>141</v>
      </c>
      <c r="Q59" s="957"/>
      <c r="R59" s="957"/>
      <c r="S59" s="986"/>
      <c r="T59" s="953"/>
      <c r="U59" s="953"/>
      <c r="V59" s="953"/>
      <c r="W59" s="953"/>
      <c r="X59" s="953"/>
      <c r="Y59" s="957"/>
      <c r="Z59" s="1187"/>
      <c r="AA59" s="977" t="s">
        <v>672</v>
      </c>
      <c r="AB59" s="977" t="s">
        <v>673</v>
      </c>
      <c r="AC59" s="977" t="s">
        <v>672</v>
      </c>
      <c r="AD59" s="977" t="s">
        <v>673</v>
      </c>
      <c r="AE59" s="977" t="s">
        <v>672</v>
      </c>
      <c r="AF59" s="977" t="s">
        <v>673</v>
      </c>
      <c r="AG59" s="977" t="s">
        <v>672</v>
      </c>
      <c r="AH59" s="977" t="s">
        <v>673</v>
      </c>
      <c r="AI59" s="977" t="s">
        <v>672</v>
      </c>
      <c r="AJ59" s="977" t="s">
        <v>673</v>
      </c>
    </row>
    <row r="60" spans="1:36" ht="26.4" x14ac:dyDescent="0.3">
      <c r="A60" s="940" t="s">
        <v>56</v>
      </c>
      <c r="B60" s="933" t="s">
        <v>237</v>
      </c>
      <c r="C60" s="1003"/>
      <c r="D60" s="1003"/>
      <c r="E60" s="1003"/>
      <c r="F60" s="1002"/>
      <c r="G60" s="1002"/>
      <c r="H60" s="939" t="b">
        <f>IF(C60&lt;&gt;"",'CBL Score Standard'!$D116,IF(D60&lt;&gt;"",SUM('CBL Score Standard'!$D116:$E116),IF(E60&lt;&gt;"",SUM('CBL Score Standard'!$D116:$F116),IF(F60&lt;&gt;"",SUM('CBL Score Standard'!$D116:$G116),IF(G60&lt;&gt;"",SUM('CBL Score Standard'!$D116:$H116,0))))))</f>
        <v>0</v>
      </c>
      <c r="K60" s="959" t="s">
        <v>142</v>
      </c>
      <c r="L60" s="959" t="s">
        <v>143</v>
      </c>
      <c r="M60" s="934" t="s">
        <v>8</v>
      </c>
      <c r="N60" s="910" t="s">
        <v>2</v>
      </c>
      <c r="O60" s="891" t="s">
        <v>234</v>
      </c>
      <c r="P60" s="911"/>
      <c r="Q60" s="909"/>
      <c r="R60" s="912"/>
      <c r="S60" s="889"/>
      <c r="T60" s="922"/>
      <c r="U60" s="922"/>
      <c r="V60" s="922" t="str">
        <f t="shared" ref="V60:V67" si="3">IF(AND(W60="Y",X60="Y"),"Passed",IF(T60="M","Passed", ""))</f>
        <v/>
      </c>
      <c r="W60" s="922"/>
      <c r="X60" s="922"/>
      <c r="Y60" s="908"/>
      <c r="Z60" s="981">
        <f t="shared" ref="Z60:Z67" si="4">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IF(C61&lt;&gt;"",'CBL Score Standard'!$D117,IF(D61&lt;&gt;"",SUM('CBL Score Standard'!$D117:$E117),IF(E61&lt;&gt;"",SUM('CBL Score Standard'!$D117:$F117),IF(F61&lt;&gt;"",SUM('CBL Score Standard'!$D117:$G117),IF(G61&lt;&gt;"",SUM('CBL Score Standard'!$D117:$H117,0))))))</f>
        <v>0</v>
      </c>
      <c r="K61" s="960"/>
      <c r="L61" s="960"/>
      <c r="M61" s="934" t="s">
        <v>8</v>
      </c>
      <c r="N61" s="910" t="s">
        <v>63</v>
      </c>
      <c r="O61" s="891" t="s">
        <v>236</v>
      </c>
      <c r="P61" s="911"/>
      <c r="Q61" s="909"/>
      <c r="R61" s="912"/>
      <c r="S61" s="889"/>
      <c r="T61" s="922"/>
      <c r="U61" s="922"/>
      <c r="V61" s="922" t="str">
        <f t="shared" si="3"/>
        <v/>
      </c>
      <c r="W61" s="922"/>
      <c r="X61" s="922"/>
      <c r="Y61" s="908"/>
      <c r="Z61" s="981">
        <f t="shared" si="4"/>
        <v>0</v>
      </c>
      <c r="AA61" s="982"/>
      <c r="AB61" s="982"/>
      <c r="AC61" s="982"/>
      <c r="AD61" s="982"/>
      <c r="AE61" s="980"/>
      <c r="AF61" s="980"/>
      <c r="AG61" s="980"/>
      <c r="AH61" s="980"/>
      <c r="AI61" s="980"/>
      <c r="AJ61" s="980"/>
    </row>
    <row r="62" spans="1:36" x14ac:dyDescent="0.3">
      <c r="A62" s="940" t="s">
        <v>56</v>
      </c>
      <c r="B62" s="933" t="s">
        <v>67</v>
      </c>
      <c r="C62" s="1003"/>
      <c r="D62" s="1003"/>
      <c r="E62" s="1002"/>
      <c r="F62" s="1002"/>
      <c r="G62" s="1002"/>
      <c r="H62" s="939" t="b">
        <f>IF(C62&lt;&gt;"",'CBL Score Standard'!$D118,IF(D62&lt;&gt;"",SUM('CBL Score Standard'!$D118:$E118),IF(E62&lt;&gt;"",SUM('CBL Score Standard'!$D118:$F118),IF(F62&lt;&gt;"",SUM('CBL Score Standard'!$D118:$G118),IF(G62&lt;&gt;"",SUM('CBL Score Standard'!$D118:$H118,0))))))</f>
        <v>0</v>
      </c>
      <c r="K62" s="960"/>
      <c r="L62" s="960"/>
      <c r="M62" s="934" t="s">
        <v>8</v>
      </c>
      <c r="N62" s="889" t="s">
        <v>56</v>
      </c>
      <c r="O62" s="891" t="s">
        <v>237</v>
      </c>
      <c r="P62" s="911"/>
      <c r="Q62" s="909"/>
      <c r="R62" s="912"/>
      <c r="S62" s="889"/>
      <c r="T62" s="922"/>
      <c r="U62" s="922"/>
      <c r="V62" s="922" t="str">
        <f t="shared" si="3"/>
        <v/>
      </c>
      <c r="W62" s="922"/>
      <c r="X62" s="922"/>
      <c r="Y62" s="908"/>
      <c r="Z62" s="981">
        <f t="shared" si="4"/>
        <v>0</v>
      </c>
      <c r="AA62" s="982"/>
      <c r="AB62" s="982"/>
      <c r="AC62" s="982"/>
      <c r="AD62" s="982"/>
      <c r="AE62" s="980"/>
      <c r="AF62" s="980"/>
      <c r="AG62" s="980"/>
      <c r="AH62" s="980"/>
      <c r="AI62" s="980"/>
      <c r="AJ62" s="980"/>
    </row>
    <row r="63" spans="1:36" ht="12.75" customHeight="1" thickBot="1" x14ac:dyDescent="0.35">
      <c r="A63" s="941" t="s">
        <v>55</v>
      </c>
      <c r="B63" s="933" t="s">
        <v>1</v>
      </c>
      <c r="C63" s="1003"/>
      <c r="D63" s="1003"/>
      <c r="E63" s="1002"/>
      <c r="F63" s="1002"/>
      <c r="G63" s="1002"/>
      <c r="H63" s="939" t="b">
        <f>IF(C63&lt;&gt;"",'CBL Score Standard'!$D119,IF(D63&lt;&gt;"",SUM('CBL Score Standard'!$D119:$E119),IF(E63&lt;&gt;"",SUM('CBL Score Standard'!$D119:$F119),IF(F63&lt;&gt;"",SUM('CBL Score Standard'!$D119:$G119),IF(G63&lt;&gt;"",SUM('CBL Score Standard'!$D119:$H119,0))))))</f>
        <v>0</v>
      </c>
      <c r="K63" s="960"/>
      <c r="L63" s="960"/>
      <c r="M63" s="934" t="s">
        <v>8</v>
      </c>
      <c r="N63" s="889" t="s">
        <v>55</v>
      </c>
      <c r="O63" s="891" t="s">
        <v>238</v>
      </c>
      <c r="P63" s="911"/>
      <c r="Q63" s="909"/>
      <c r="R63" s="912"/>
      <c r="S63" s="889"/>
      <c r="T63" s="922"/>
      <c r="U63" s="922"/>
      <c r="V63" s="922" t="str">
        <f t="shared" si="3"/>
        <v/>
      </c>
      <c r="W63" s="922"/>
      <c r="X63" s="922"/>
      <c r="Y63" s="908"/>
      <c r="Z63" s="981">
        <f t="shared" si="4"/>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1.3939393939393938</v>
      </c>
      <c r="K64" s="960"/>
      <c r="L64" s="960"/>
      <c r="M64" s="934" t="s">
        <v>8</v>
      </c>
      <c r="N64" s="910" t="s">
        <v>53</v>
      </c>
      <c r="O64" s="891" t="s">
        <v>239</v>
      </c>
      <c r="P64" s="911"/>
      <c r="Q64" s="909"/>
      <c r="R64" s="912"/>
      <c r="S64" s="889"/>
      <c r="T64" s="922"/>
      <c r="U64" s="922"/>
      <c r="V64" s="922" t="str">
        <f t="shared" si="3"/>
        <v/>
      </c>
      <c r="W64" s="922"/>
      <c r="X64" s="922"/>
      <c r="Y64" s="908"/>
      <c r="Z64" s="981">
        <f t="shared" si="4"/>
        <v>0</v>
      </c>
      <c r="AA64" s="982"/>
      <c r="AB64" s="982"/>
      <c r="AC64" s="982"/>
      <c r="AD64" s="982"/>
      <c r="AE64" s="980"/>
      <c r="AF64" s="980"/>
      <c r="AG64" s="980"/>
      <c r="AH64" s="980"/>
      <c r="AI64" s="980"/>
      <c r="AJ64" s="980"/>
    </row>
    <row r="65" spans="1:36" ht="28.2" thickBot="1" x14ac:dyDescent="0.35">
      <c r="A65" s="942" t="s">
        <v>83</v>
      </c>
      <c r="B65" s="943"/>
      <c r="C65" s="954">
        <v>0.72727272727272729</v>
      </c>
      <c r="D65" s="954">
        <v>0.68421052631578949</v>
      </c>
      <c r="E65" s="954">
        <v>0</v>
      </c>
      <c r="F65" s="954">
        <v>0</v>
      </c>
      <c r="G65" s="954">
        <v>0</v>
      </c>
      <c r="H65" s="944">
        <v>0</v>
      </c>
      <c r="K65" s="960"/>
      <c r="L65" s="960"/>
      <c r="M65" s="934" t="s">
        <v>8</v>
      </c>
      <c r="N65" s="910" t="s">
        <v>59</v>
      </c>
      <c r="O65" s="891" t="s">
        <v>240</v>
      </c>
      <c r="P65" s="911"/>
      <c r="Q65" s="909"/>
      <c r="R65" s="912"/>
      <c r="S65" s="889"/>
      <c r="T65" s="922"/>
      <c r="U65" s="922"/>
      <c r="V65" s="922" t="str">
        <f t="shared" si="3"/>
        <v/>
      </c>
      <c r="W65" s="922"/>
      <c r="X65" s="922"/>
      <c r="Y65" s="908"/>
      <c r="Z65" s="981">
        <f t="shared" si="4"/>
        <v>0</v>
      </c>
      <c r="AA65" s="982"/>
      <c r="AB65" s="982"/>
      <c r="AC65" s="982"/>
      <c r="AD65" s="982"/>
      <c r="AE65" s="980"/>
      <c r="AF65" s="980"/>
      <c r="AG65" s="980"/>
      <c r="AH65" s="980"/>
      <c r="AI65" s="980"/>
      <c r="AJ65" s="980"/>
    </row>
    <row r="66" spans="1:36" ht="28.2" thickBot="1" x14ac:dyDescent="0.35">
      <c r="A66" s="1178" t="s">
        <v>81</v>
      </c>
      <c r="B66" s="1179"/>
      <c r="C66" s="1180"/>
      <c r="D66" s="1180"/>
      <c r="E66" s="1180"/>
      <c r="F66" s="1180"/>
      <c r="G66" s="1181"/>
      <c r="H66" s="945">
        <v>0</v>
      </c>
      <c r="K66" s="960"/>
      <c r="L66" s="960"/>
      <c r="M66" s="934" t="s">
        <v>8</v>
      </c>
      <c r="N66" s="910" t="s">
        <v>55</v>
      </c>
      <c r="O66" s="891" t="s">
        <v>515</v>
      </c>
      <c r="P66" s="911"/>
      <c r="Q66" s="909"/>
      <c r="R66" s="912"/>
      <c r="S66" s="889" t="s">
        <v>724</v>
      </c>
      <c r="T66" s="922"/>
      <c r="U66" s="1134">
        <v>44042.458333333336</v>
      </c>
      <c r="V66" s="922" t="s">
        <v>374</v>
      </c>
      <c r="W66" s="922"/>
      <c r="X66" s="922"/>
      <c r="Y66" s="908"/>
      <c r="Z66" s="981">
        <f t="shared" si="4"/>
        <v>0</v>
      </c>
      <c r="AA66" s="982"/>
      <c r="AB66" s="982"/>
      <c r="AC66" s="982"/>
      <c r="AD66" s="982"/>
      <c r="AE66" s="980"/>
      <c r="AF66" s="980"/>
      <c r="AG66" s="980"/>
      <c r="AH66" s="980"/>
      <c r="AI66" s="980"/>
      <c r="AJ66" s="980"/>
    </row>
    <row r="67" spans="1:36" x14ac:dyDescent="0.3">
      <c r="C67" s="955"/>
      <c r="D67" s="955"/>
      <c r="E67" s="955"/>
      <c r="F67" s="955"/>
      <c r="G67" s="955"/>
      <c r="K67" s="961"/>
      <c r="L67" s="961"/>
      <c r="M67" s="934" t="s">
        <v>8</v>
      </c>
      <c r="N67" s="910" t="s">
        <v>149</v>
      </c>
      <c r="O67" s="891" t="s">
        <v>370</v>
      </c>
      <c r="P67" s="904" t="s">
        <v>145</v>
      </c>
      <c r="Q67" s="892" t="s">
        <v>217</v>
      </c>
      <c r="R67" s="898" t="s">
        <v>241</v>
      </c>
      <c r="S67" s="889"/>
      <c r="T67" s="922"/>
      <c r="U67" s="922"/>
      <c r="V67" s="922" t="str">
        <f t="shared" si="3"/>
        <v/>
      </c>
      <c r="W67" s="922"/>
      <c r="X67" s="922"/>
      <c r="Y67" s="899" t="s">
        <v>242</v>
      </c>
      <c r="Z67" s="981">
        <f t="shared" si="4"/>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20"/>
      <c r="U68" s="920"/>
      <c r="V68" s="920"/>
      <c r="W68" s="920"/>
      <c r="X68" s="920"/>
      <c r="Y68" s="884"/>
      <c r="Z68" s="884"/>
      <c r="AA68" s="884"/>
      <c r="AB68" s="884"/>
      <c r="AC68" s="884"/>
      <c r="AD68" s="884"/>
      <c r="AE68" s="884"/>
      <c r="AF68" s="884"/>
      <c r="AG68" s="884"/>
      <c r="AH68" s="884"/>
      <c r="AI68" s="884"/>
      <c r="AJ68" s="884"/>
    </row>
    <row r="69" spans="1:36" ht="23.4" x14ac:dyDescent="0.45">
      <c r="C69" s="955"/>
      <c r="D69" s="955"/>
      <c r="E69" s="955"/>
      <c r="F69" s="955"/>
      <c r="G69" s="955"/>
      <c r="K69" s="1173" t="s">
        <v>243</v>
      </c>
      <c r="L69" s="1174"/>
      <c r="M69" s="1174"/>
      <c r="N69" s="1174"/>
      <c r="O69" s="1174"/>
      <c r="P69" s="1174"/>
      <c r="Q69" s="1174"/>
      <c r="R69" s="1174"/>
      <c r="S69" s="1174"/>
      <c r="T69" s="1174"/>
      <c r="U69" s="1174"/>
      <c r="V69" s="1174"/>
      <c r="W69" s="1174"/>
      <c r="X69" s="1174"/>
      <c r="Y69" s="978"/>
      <c r="Z69" s="985"/>
      <c r="AA69" s="978"/>
      <c r="AB69" s="978"/>
      <c r="AC69" s="978"/>
      <c r="AD69" s="978"/>
      <c r="AE69" s="978"/>
      <c r="AF69" s="978"/>
      <c r="AG69" s="978"/>
      <c r="AH69" s="978"/>
      <c r="AI69" s="978"/>
      <c r="AJ69" s="978"/>
    </row>
    <row r="70" spans="1:36" ht="27.6" x14ac:dyDescent="0.3">
      <c r="B70" s="955"/>
      <c r="C70" s="955"/>
      <c r="D70" s="955"/>
      <c r="E70" s="955"/>
      <c r="F70" s="955"/>
      <c r="G70" s="955"/>
      <c r="K70" s="958" t="s">
        <v>133</v>
      </c>
      <c r="L70" s="958" t="s">
        <v>91</v>
      </c>
      <c r="M70" s="1182" t="s">
        <v>75</v>
      </c>
      <c r="N70" s="1184" t="s">
        <v>134</v>
      </c>
      <c r="O70" s="971" t="s">
        <v>135</v>
      </c>
      <c r="P70" s="958" t="s">
        <v>136</v>
      </c>
      <c r="Q70" s="958" t="s">
        <v>137</v>
      </c>
      <c r="R70" s="958" t="s">
        <v>138</v>
      </c>
      <c r="S70" s="987" t="s">
        <v>139</v>
      </c>
      <c r="T70" s="953" t="s">
        <v>344</v>
      </c>
      <c r="U70" s="953" t="s">
        <v>342</v>
      </c>
      <c r="V70" s="953" t="s">
        <v>343</v>
      </c>
      <c r="W70" s="953" t="s">
        <v>375</v>
      </c>
      <c r="X70" s="953" t="s">
        <v>379</v>
      </c>
      <c r="Y70" s="958" t="s">
        <v>140</v>
      </c>
      <c r="Z70" s="1186" t="s">
        <v>667</v>
      </c>
      <c r="AA70" s="1172" t="s">
        <v>666</v>
      </c>
      <c r="AB70" s="1172"/>
      <c r="AC70" s="1172" t="s">
        <v>668</v>
      </c>
      <c r="AD70" s="1172"/>
      <c r="AE70" s="1172" t="s">
        <v>669</v>
      </c>
      <c r="AF70" s="1172"/>
      <c r="AG70" s="1172" t="s">
        <v>670</v>
      </c>
      <c r="AH70" s="1172"/>
      <c r="AI70" s="1172" t="s">
        <v>671</v>
      </c>
      <c r="AJ70" s="1172"/>
    </row>
    <row r="71" spans="1:36" ht="27.6" x14ac:dyDescent="0.3">
      <c r="B71" s="955"/>
      <c r="C71" s="955"/>
      <c r="D71" s="955"/>
      <c r="E71" s="955"/>
      <c r="F71" s="955"/>
      <c r="G71" s="955"/>
      <c r="K71" s="957"/>
      <c r="L71" s="957"/>
      <c r="M71" s="1183"/>
      <c r="N71" s="1185"/>
      <c r="O71" s="970"/>
      <c r="P71" s="888" t="s">
        <v>141</v>
      </c>
      <c r="Q71" s="957"/>
      <c r="R71" s="957"/>
      <c r="S71" s="986"/>
      <c r="T71" s="953"/>
      <c r="U71" s="953"/>
      <c r="V71" s="953"/>
      <c r="W71" s="953"/>
      <c r="X71" s="953"/>
      <c r="Y71" s="957"/>
      <c r="Z71" s="1187"/>
      <c r="AA71" s="977" t="s">
        <v>672</v>
      </c>
      <c r="AB71" s="977" t="s">
        <v>673</v>
      </c>
      <c r="AC71" s="977" t="s">
        <v>672</v>
      </c>
      <c r="AD71" s="977" t="s">
        <v>673</v>
      </c>
      <c r="AE71" s="977" t="s">
        <v>672</v>
      </c>
      <c r="AF71" s="977" t="s">
        <v>673</v>
      </c>
      <c r="AG71" s="977" t="s">
        <v>672</v>
      </c>
      <c r="AH71" s="977" t="s">
        <v>673</v>
      </c>
      <c r="AI71" s="977" t="s">
        <v>672</v>
      </c>
      <c r="AJ71" s="977" t="s">
        <v>673</v>
      </c>
    </row>
    <row r="72" spans="1:36" x14ac:dyDescent="0.3">
      <c r="B72" s="955"/>
      <c r="C72" s="955"/>
      <c r="D72" s="955"/>
      <c r="E72" s="955"/>
      <c r="F72" s="955"/>
      <c r="G72" s="955"/>
      <c r="K72" s="959" t="s">
        <v>142</v>
      </c>
      <c r="L72" s="959" t="s">
        <v>143</v>
      </c>
      <c r="M72" s="934" t="s">
        <v>9</v>
      </c>
      <c r="N72" s="910" t="s">
        <v>235</v>
      </c>
      <c r="O72" s="891" t="s">
        <v>244</v>
      </c>
      <c r="P72" s="913"/>
      <c r="Q72" s="914"/>
      <c r="R72" s="915"/>
      <c r="S72" s="889"/>
      <c r="T72" s="922"/>
      <c r="U72" s="922"/>
      <c r="V72" s="922" t="str">
        <f>IF(AND(W72="Y",X72="Y"),"Passed",IF(T72="M","Passed", ""))</f>
        <v/>
      </c>
      <c r="W72" s="922"/>
      <c r="X72" s="922"/>
      <c r="Y72" s="916"/>
      <c r="Z72" s="981">
        <f t="shared" ref="Z72:Z75" si="5">DATEDIF(AA72,AB72,"m")/12+DATEDIF(AC72,AD72,"m")/12+DATEDIF(AE72,AF72,"m")/12+DATEDIF(AG72,AH72,"m")/12+DATEDIF(AI72,AJ72,"m")/12</f>
        <v>0</v>
      </c>
      <c r="AA72" s="982"/>
      <c r="AB72" s="982"/>
      <c r="AC72" s="982"/>
      <c r="AD72" s="982"/>
      <c r="AE72" s="980"/>
      <c r="AF72" s="980"/>
      <c r="AG72" s="980"/>
      <c r="AH72" s="980"/>
      <c r="AI72" s="980"/>
      <c r="AJ72" s="980"/>
    </row>
    <row r="73" spans="1:36" x14ac:dyDescent="0.3">
      <c r="B73" s="955"/>
      <c r="C73" s="955"/>
      <c r="D73" s="955"/>
      <c r="E73" s="955"/>
      <c r="F73" s="955"/>
      <c r="G73" s="955"/>
      <c r="K73" s="960"/>
      <c r="L73" s="960"/>
      <c r="M73" s="934" t="s">
        <v>9</v>
      </c>
      <c r="N73" s="910" t="s">
        <v>229</v>
      </c>
      <c r="O73" s="891" t="s">
        <v>245</v>
      </c>
      <c r="P73" s="913"/>
      <c r="Q73" s="914"/>
      <c r="R73" s="915"/>
      <c r="S73" s="889"/>
      <c r="T73" s="922"/>
      <c r="U73" s="922"/>
      <c r="V73" s="922" t="str">
        <f>IF(AND(W73="Y",X73="Y"),"Passed",IF(T73="M","Passed", ""))</f>
        <v/>
      </c>
      <c r="W73" s="922"/>
      <c r="X73" s="922"/>
      <c r="Y73" s="916"/>
      <c r="Z73" s="981">
        <f t="shared" si="5"/>
        <v>0</v>
      </c>
      <c r="AA73" s="982"/>
      <c r="AB73" s="982"/>
      <c r="AC73" s="982"/>
      <c r="AD73" s="982"/>
      <c r="AE73" s="980"/>
      <c r="AF73" s="980"/>
      <c r="AG73" s="980"/>
      <c r="AH73" s="980"/>
      <c r="AI73" s="980"/>
      <c r="AJ73" s="980"/>
    </row>
    <row r="74" spans="1:36" ht="41.4" x14ac:dyDescent="0.3">
      <c r="B74" s="955"/>
      <c r="C74" s="955"/>
      <c r="D74" s="955"/>
      <c r="E74" s="955"/>
      <c r="F74" s="955"/>
      <c r="G74" s="955"/>
      <c r="K74" s="960"/>
      <c r="L74" s="960"/>
      <c r="M74" s="934" t="s">
        <v>9</v>
      </c>
      <c r="N74" s="910" t="s">
        <v>3</v>
      </c>
      <c r="O74" s="891" t="s">
        <v>516</v>
      </c>
      <c r="P74" s="913"/>
      <c r="Q74" s="914"/>
      <c r="R74" s="915"/>
      <c r="S74" s="889"/>
      <c r="T74" s="922"/>
      <c r="U74" s="922"/>
      <c r="V74" s="922" t="str">
        <f>IF(AND(W74="Y",X74="Y"),"Passed",IF(T74="M","Passed", ""))</f>
        <v/>
      </c>
      <c r="W74" s="922"/>
      <c r="X74" s="922"/>
      <c r="Y74" s="916"/>
      <c r="Z74" s="981">
        <f t="shared" si="5"/>
        <v>0</v>
      </c>
      <c r="AA74" s="982"/>
      <c r="AB74" s="982"/>
      <c r="AC74" s="982"/>
      <c r="AD74" s="982"/>
      <c r="AE74" s="980"/>
      <c r="AF74" s="980"/>
      <c r="AG74" s="980"/>
      <c r="AH74" s="980"/>
      <c r="AI74" s="980"/>
      <c r="AJ74" s="980"/>
    </row>
    <row r="75" spans="1:36" ht="12.75" customHeight="1" x14ac:dyDescent="0.3">
      <c r="B75" s="955"/>
      <c r="C75" s="955"/>
      <c r="D75" s="955"/>
      <c r="E75" s="955"/>
      <c r="F75" s="955"/>
      <c r="G75" s="955"/>
      <c r="K75" s="961"/>
      <c r="L75" s="961"/>
      <c r="M75" s="934" t="s">
        <v>9</v>
      </c>
      <c r="N75" s="910" t="s">
        <v>3</v>
      </c>
      <c r="O75" s="891" t="s">
        <v>246</v>
      </c>
      <c r="P75" s="913"/>
      <c r="Q75" s="914"/>
      <c r="R75" s="915"/>
      <c r="S75" s="889"/>
      <c r="T75" s="922"/>
      <c r="U75" s="922"/>
      <c r="V75" s="922" t="str">
        <f>IF(AND(W75="Y",X75="Y"),"Passed",IF(T75="M","Passed", ""))</f>
        <v/>
      </c>
      <c r="W75" s="922"/>
      <c r="X75" s="922"/>
      <c r="Y75" s="916"/>
      <c r="Z75" s="981">
        <f t="shared" si="5"/>
        <v>0</v>
      </c>
      <c r="AA75" s="982"/>
      <c r="AB75" s="982"/>
      <c r="AC75" s="982"/>
      <c r="AD75" s="982"/>
      <c r="AE75" s="980"/>
      <c r="AF75" s="980"/>
      <c r="AG75" s="980"/>
      <c r="AH75" s="980"/>
      <c r="AI75" s="980"/>
      <c r="AJ75" s="980"/>
    </row>
    <row r="76" spans="1:36" x14ac:dyDescent="0.3">
      <c r="B76" s="955"/>
      <c r="C76" s="955"/>
      <c r="D76" s="955"/>
      <c r="E76" s="955"/>
      <c r="F76" s="955"/>
      <c r="G76" s="955"/>
      <c r="K76" s="884"/>
      <c r="L76" s="884"/>
      <c r="M76" s="884"/>
      <c r="N76" s="928"/>
      <c r="O76" s="884"/>
      <c r="P76" s="884"/>
      <c r="Q76" s="884"/>
      <c r="R76" s="884"/>
      <c r="S76" s="884"/>
      <c r="T76" s="920"/>
      <c r="U76" s="920"/>
      <c r="V76" s="920"/>
      <c r="W76" s="920"/>
      <c r="X76" s="920"/>
      <c r="Y76" s="884"/>
      <c r="Z76" s="884"/>
      <c r="AA76" s="884"/>
      <c r="AB76" s="884"/>
      <c r="AC76" s="884"/>
      <c r="AD76" s="884"/>
      <c r="AE76" s="884"/>
      <c r="AF76" s="884"/>
      <c r="AG76" s="884"/>
      <c r="AH76" s="884"/>
      <c r="AI76" s="884"/>
      <c r="AJ76" s="884"/>
    </row>
    <row r="77" spans="1:36" x14ac:dyDescent="0.3">
      <c r="B77" s="955"/>
      <c r="C77" s="955"/>
      <c r="D77" s="955"/>
      <c r="E77" s="955"/>
      <c r="F77" s="955"/>
      <c r="G77" s="955"/>
      <c r="K77" s="884"/>
      <c r="L77" s="884"/>
      <c r="M77" s="884"/>
      <c r="N77" s="928"/>
      <c r="O77" s="884"/>
      <c r="P77" s="884"/>
      <c r="Q77" s="884"/>
      <c r="R77" s="884"/>
      <c r="S77" s="884"/>
      <c r="T77" s="920"/>
      <c r="U77" s="920"/>
      <c r="V77" s="920"/>
      <c r="W77" s="920"/>
      <c r="X77" s="920"/>
      <c r="Y77" s="884"/>
      <c r="Z77" s="884"/>
      <c r="AA77" s="884"/>
      <c r="AB77" s="884"/>
      <c r="AC77" s="884"/>
      <c r="AD77" s="884"/>
      <c r="AE77" s="884"/>
      <c r="AF77" s="884"/>
      <c r="AG77" s="884"/>
      <c r="AH77" s="884"/>
      <c r="AI77" s="884"/>
      <c r="AJ77" s="884"/>
    </row>
    <row r="78" spans="1:36" x14ac:dyDescent="0.3">
      <c r="B78" s="955"/>
      <c r="C78" s="955"/>
      <c r="D78" s="955"/>
      <c r="E78" s="955"/>
      <c r="F78" s="955"/>
      <c r="G78" s="955"/>
      <c r="K78" s="884"/>
      <c r="L78" s="884"/>
      <c r="M78" s="884"/>
      <c r="N78" s="928"/>
      <c r="O78" s="884"/>
      <c r="P78" s="884"/>
      <c r="Q78" s="884"/>
      <c r="R78" s="884"/>
      <c r="S78" s="884"/>
      <c r="T78" s="920"/>
      <c r="U78" s="920"/>
      <c r="V78" s="920"/>
      <c r="W78" s="920"/>
      <c r="X78" s="920"/>
      <c r="Y78" s="884"/>
      <c r="Z78" s="884"/>
      <c r="AA78" s="884"/>
      <c r="AB78" s="884"/>
      <c r="AC78" s="884"/>
      <c r="AD78" s="884"/>
      <c r="AE78" s="884"/>
      <c r="AF78" s="884"/>
      <c r="AG78" s="884"/>
      <c r="AH78" s="884"/>
      <c r="AI78" s="884"/>
      <c r="AJ78" s="884"/>
    </row>
    <row r="79" spans="1:36" x14ac:dyDescent="0.3">
      <c r="B79" s="955"/>
      <c r="C79" s="955"/>
      <c r="D79" s="955"/>
      <c r="E79" s="955"/>
      <c r="F79" s="955"/>
      <c r="G79" s="955"/>
      <c r="K79" s="884"/>
      <c r="L79" s="884"/>
      <c r="M79" s="884"/>
      <c r="N79" s="928"/>
      <c r="O79" s="884"/>
      <c r="P79" s="884"/>
      <c r="Q79" s="884"/>
      <c r="R79" s="884"/>
      <c r="S79" s="884"/>
      <c r="T79" s="920"/>
      <c r="U79" s="920"/>
      <c r="V79" s="920"/>
      <c r="W79" s="920"/>
      <c r="X79" s="920"/>
      <c r="Y79" s="884"/>
      <c r="Z79" s="884"/>
      <c r="AA79" s="884"/>
      <c r="AB79" s="884"/>
      <c r="AC79" s="884"/>
      <c r="AD79" s="884"/>
      <c r="AE79" s="884"/>
      <c r="AF79" s="884"/>
      <c r="AG79" s="884"/>
      <c r="AH79" s="884"/>
      <c r="AI79" s="884"/>
      <c r="AJ79" s="884"/>
    </row>
    <row r="80" spans="1:36" x14ac:dyDescent="0.3">
      <c r="B80" s="955"/>
      <c r="C80" s="955"/>
      <c r="D80" s="955"/>
      <c r="E80" s="955"/>
      <c r="F80" s="955"/>
      <c r="G80" s="955"/>
    </row>
    <row r="81" spans="2:7" x14ac:dyDescent="0.3">
      <c r="B81" s="955"/>
      <c r="C81" s="955"/>
      <c r="D81" s="955"/>
      <c r="E81" s="955"/>
      <c r="F81" s="955"/>
      <c r="G81" s="955"/>
    </row>
    <row r="82" spans="2:7" x14ac:dyDescent="0.3">
      <c r="B82" s="955"/>
      <c r="C82" s="955"/>
      <c r="D82" s="955"/>
      <c r="E82" s="955"/>
      <c r="F82" s="955"/>
      <c r="G82" s="955"/>
    </row>
    <row r="83" spans="2:7" x14ac:dyDescent="0.3">
      <c r="B83" s="955"/>
      <c r="C83" s="955"/>
      <c r="D83" s="955"/>
      <c r="E83" s="955"/>
      <c r="F83" s="955"/>
      <c r="G83" s="955"/>
    </row>
    <row r="84" spans="2:7" x14ac:dyDescent="0.3">
      <c r="B84" s="955"/>
      <c r="C84" s="955"/>
      <c r="D84" s="955"/>
      <c r="E84" s="955"/>
      <c r="F84" s="955"/>
      <c r="G84" s="955"/>
    </row>
    <row r="85" spans="2:7" x14ac:dyDescent="0.3">
      <c r="B85" s="955"/>
      <c r="C85" s="955"/>
      <c r="D85" s="955"/>
      <c r="E85" s="955"/>
      <c r="F85" s="955"/>
      <c r="G85" s="955"/>
    </row>
    <row r="86" spans="2:7" x14ac:dyDescent="0.3">
      <c r="B86" s="955"/>
      <c r="C86" s="955"/>
      <c r="D86" s="955"/>
      <c r="E86" s="955"/>
      <c r="F86" s="955"/>
      <c r="G86" s="955"/>
    </row>
    <row r="87" spans="2:7" x14ac:dyDescent="0.3">
      <c r="B87" s="955"/>
      <c r="C87" s="955"/>
      <c r="D87" s="955"/>
      <c r="E87" s="955"/>
      <c r="F87" s="955"/>
      <c r="G87" s="955"/>
    </row>
    <row r="88" spans="2:7" x14ac:dyDescent="0.3">
      <c r="B88" s="955"/>
      <c r="C88" s="955"/>
      <c r="D88" s="955"/>
      <c r="E88" s="955"/>
      <c r="F88" s="955"/>
      <c r="G88" s="955"/>
    </row>
    <row r="89" spans="2:7" x14ac:dyDescent="0.3">
      <c r="B89" s="955"/>
      <c r="C89" s="955"/>
      <c r="D89" s="955"/>
      <c r="E89" s="955"/>
      <c r="F89" s="955"/>
      <c r="G89" s="955"/>
    </row>
    <row r="90" spans="2:7" x14ac:dyDescent="0.3">
      <c r="B90" s="955"/>
      <c r="C90" s="955"/>
      <c r="D90" s="955"/>
      <c r="E90" s="955"/>
      <c r="F90" s="955"/>
      <c r="G90" s="955"/>
    </row>
    <row r="91" spans="2:7" x14ac:dyDescent="0.3">
      <c r="B91" s="955"/>
      <c r="C91" s="955"/>
      <c r="D91" s="955"/>
      <c r="E91" s="955"/>
      <c r="F91" s="955"/>
      <c r="G91" s="955"/>
    </row>
    <row r="92" spans="2:7" x14ac:dyDescent="0.3">
      <c r="B92" s="955"/>
      <c r="C92" s="955"/>
      <c r="D92" s="955"/>
      <c r="E92" s="955"/>
      <c r="F92" s="955"/>
      <c r="G92" s="955"/>
    </row>
    <row r="93" spans="2:7" x14ac:dyDescent="0.3">
      <c r="B93" s="955"/>
      <c r="C93" s="955"/>
      <c r="D93" s="955"/>
      <c r="E93" s="955"/>
      <c r="F93" s="955"/>
      <c r="G93" s="955"/>
    </row>
    <row r="94" spans="2:7" x14ac:dyDescent="0.3">
      <c r="B94" s="955"/>
      <c r="C94" s="955"/>
      <c r="D94" s="955"/>
      <c r="E94" s="955"/>
      <c r="F94" s="955"/>
      <c r="G94" s="955"/>
    </row>
    <row r="95" spans="2:7" x14ac:dyDescent="0.3">
      <c r="B95" s="955"/>
      <c r="C95" s="955"/>
      <c r="D95" s="955"/>
      <c r="E95" s="955"/>
      <c r="F95" s="955"/>
      <c r="G95" s="955"/>
    </row>
    <row r="96" spans="2:7" x14ac:dyDescent="0.3">
      <c r="B96" s="955"/>
      <c r="C96" s="955"/>
      <c r="D96" s="955"/>
      <c r="E96" s="955"/>
      <c r="F96" s="955"/>
      <c r="G96" s="955"/>
    </row>
    <row r="97" spans="2:7" x14ac:dyDescent="0.3">
      <c r="B97" s="955"/>
      <c r="C97" s="955"/>
      <c r="D97" s="955"/>
      <c r="E97" s="955"/>
      <c r="F97" s="955"/>
      <c r="G97" s="955"/>
    </row>
    <row r="98" spans="2:7" x14ac:dyDescent="0.3">
      <c r="B98" s="955"/>
      <c r="C98" s="955"/>
      <c r="D98" s="955"/>
      <c r="E98" s="955"/>
      <c r="F98" s="955"/>
      <c r="G98" s="955"/>
    </row>
    <row r="99" spans="2:7" x14ac:dyDescent="0.3">
      <c r="B99" s="955"/>
      <c r="C99" s="955"/>
      <c r="D99" s="955"/>
      <c r="E99" s="955"/>
      <c r="F99" s="955"/>
      <c r="G99" s="955"/>
    </row>
    <row r="100" spans="2:7" x14ac:dyDescent="0.3">
      <c r="B100" s="955"/>
      <c r="C100" s="955"/>
      <c r="D100" s="955"/>
      <c r="E100" s="955"/>
      <c r="F100" s="955"/>
      <c r="G100" s="955"/>
    </row>
    <row r="101" spans="2:7" x14ac:dyDescent="0.3">
      <c r="B101" s="955"/>
      <c r="C101" s="955"/>
      <c r="D101" s="955"/>
      <c r="E101" s="955"/>
      <c r="F101" s="955"/>
      <c r="G101" s="955"/>
    </row>
    <row r="102" spans="2:7" x14ac:dyDescent="0.3">
      <c r="B102" s="955"/>
      <c r="C102" s="955"/>
      <c r="D102" s="955"/>
      <c r="E102" s="955"/>
      <c r="F102" s="955"/>
      <c r="G102" s="955"/>
    </row>
    <row r="103" spans="2:7" x14ac:dyDescent="0.3">
      <c r="B103" s="955"/>
      <c r="C103" s="955"/>
      <c r="D103" s="955"/>
      <c r="E103" s="955"/>
      <c r="F103" s="955"/>
      <c r="G103" s="955"/>
    </row>
    <row r="104" spans="2:7" x14ac:dyDescent="0.3">
      <c r="B104" s="955"/>
      <c r="C104" s="955"/>
      <c r="D104" s="955"/>
      <c r="E104" s="955"/>
      <c r="F104" s="955"/>
      <c r="G104" s="955"/>
    </row>
    <row r="105" spans="2:7" x14ac:dyDescent="0.3">
      <c r="B105" s="955"/>
      <c r="C105" s="955"/>
      <c r="D105" s="955"/>
      <c r="E105" s="955"/>
      <c r="F105" s="955"/>
      <c r="G105" s="955"/>
    </row>
    <row r="106" spans="2:7" x14ac:dyDescent="0.3">
      <c r="B106" s="955"/>
      <c r="C106" s="955"/>
      <c r="D106" s="955"/>
      <c r="E106" s="955"/>
      <c r="F106" s="955"/>
      <c r="G106" s="955"/>
    </row>
    <row r="107" spans="2:7" x14ac:dyDescent="0.3">
      <c r="B107" s="955"/>
      <c r="C107" s="955"/>
      <c r="D107" s="955"/>
      <c r="E107" s="955"/>
      <c r="F107" s="955"/>
      <c r="G107" s="955"/>
    </row>
    <row r="108" spans="2:7" x14ac:dyDescent="0.3">
      <c r="B108" s="955"/>
      <c r="C108" s="955"/>
      <c r="D108" s="955"/>
      <c r="E108" s="955"/>
      <c r="F108" s="955"/>
      <c r="G108" s="955"/>
    </row>
    <row r="109" spans="2:7" x14ac:dyDescent="0.3">
      <c r="B109" s="955"/>
      <c r="C109" s="955"/>
      <c r="D109" s="955"/>
      <c r="E109" s="955"/>
      <c r="F109" s="955"/>
      <c r="G109" s="955"/>
    </row>
    <row r="110" spans="2:7" x14ac:dyDescent="0.3">
      <c r="B110" s="955"/>
      <c r="C110" s="955"/>
      <c r="D110" s="955"/>
      <c r="E110" s="955"/>
      <c r="F110" s="955"/>
      <c r="G110" s="955"/>
    </row>
    <row r="111" spans="2:7" x14ac:dyDescent="0.3">
      <c r="B111" s="955"/>
      <c r="C111" s="955"/>
      <c r="D111" s="955"/>
      <c r="E111" s="955"/>
      <c r="F111" s="955"/>
      <c r="G111" s="955"/>
    </row>
    <row r="112" spans="2:7" x14ac:dyDescent="0.3">
      <c r="B112" s="955"/>
      <c r="C112" s="955"/>
      <c r="D112" s="955"/>
      <c r="E112" s="955"/>
      <c r="F112" s="955"/>
      <c r="G112" s="955"/>
    </row>
    <row r="113" spans="2:7" x14ac:dyDescent="0.3">
      <c r="B113" s="955"/>
      <c r="C113" s="955"/>
      <c r="D113" s="955"/>
      <c r="E113" s="955"/>
      <c r="F113" s="955"/>
      <c r="G113" s="955"/>
    </row>
    <row r="114" spans="2:7" x14ac:dyDescent="0.3">
      <c r="B114" s="955"/>
      <c r="C114" s="955"/>
      <c r="D114" s="955"/>
      <c r="E114" s="955"/>
      <c r="F114" s="955"/>
      <c r="G114" s="955"/>
    </row>
    <row r="115" spans="2:7" x14ac:dyDescent="0.3">
      <c r="B115" s="955"/>
      <c r="C115" s="955"/>
      <c r="D115" s="955"/>
      <c r="E115" s="955"/>
      <c r="F115" s="955"/>
      <c r="G115" s="955"/>
    </row>
    <row r="116" spans="2:7" x14ac:dyDescent="0.3">
      <c r="B116" s="955"/>
      <c r="C116" s="955"/>
      <c r="D116" s="955"/>
      <c r="E116" s="955"/>
      <c r="F116" s="955"/>
      <c r="G116" s="955"/>
    </row>
    <row r="117" spans="2:7" x14ac:dyDescent="0.3">
      <c r="B117" s="955"/>
      <c r="C117" s="955"/>
      <c r="D117" s="955"/>
      <c r="E117" s="955"/>
      <c r="F117" s="955"/>
      <c r="G117" s="955"/>
    </row>
    <row r="118" spans="2:7" x14ac:dyDescent="0.3">
      <c r="B118" s="955"/>
      <c r="C118" s="955"/>
      <c r="D118" s="955"/>
      <c r="E118" s="955"/>
      <c r="F118" s="955"/>
      <c r="G118" s="955"/>
    </row>
    <row r="119" spans="2:7" x14ac:dyDescent="0.3">
      <c r="B119" s="955"/>
      <c r="C119" s="955"/>
      <c r="D119" s="955"/>
      <c r="E119" s="955"/>
      <c r="F119" s="955"/>
      <c r="G119" s="955"/>
    </row>
    <row r="120" spans="2:7" x14ac:dyDescent="0.3">
      <c r="B120" s="955"/>
      <c r="C120" s="955"/>
      <c r="D120" s="955"/>
      <c r="E120" s="955"/>
      <c r="F120" s="955"/>
      <c r="G120" s="955"/>
    </row>
    <row r="121" spans="2:7" x14ac:dyDescent="0.3">
      <c r="B121" s="955"/>
      <c r="C121" s="955"/>
      <c r="D121" s="955"/>
      <c r="E121" s="955"/>
      <c r="F121" s="955"/>
      <c r="G121" s="955"/>
    </row>
    <row r="122" spans="2:7" x14ac:dyDescent="0.3">
      <c r="B122" s="955"/>
      <c r="C122" s="955"/>
      <c r="D122" s="955"/>
      <c r="E122" s="955"/>
      <c r="F122" s="955"/>
      <c r="G122" s="955"/>
    </row>
    <row r="123" spans="2:7" x14ac:dyDescent="0.3">
      <c r="B123" s="955"/>
      <c r="C123" s="955"/>
      <c r="D123" s="955"/>
      <c r="E123" s="955"/>
      <c r="F123" s="955"/>
      <c r="G123" s="955"/>
    </row>
    <row r="124" spans="2:7" x14ac:dyDescent="0.3">
      <c r="B124" s="955"/>
      <c r="C124" s="955"/>
      <c r="D124" s="955"/>
      <c r="E124" s="955"/>
      <c r="F124" s="955"/>
      <c r="G124" s="955"/>
    </row>
    <row r="125" spans="2:7" x14ac:dyDescent="0.3">
      <c r="C125" s="955"/>
      <c r="D125" s="955"/>
      <c r="E125" s="955"/>
      <c r="F125" s="955"/>
      <c r="G125" s="955"/>
    </row>
    <row r="126" spans="2:7" x14ac:dyDescent="0.3">
      <c r="C126" s="955"/>
      <c r="D126" s="955"/>
      <c r="E126" s="955"/>
      <c r="F126" s="955"/>
      <c r="G126" s="955"/>
    </row>
    <row r="127" spans="2:7" x14ac:dyDescent="0.3">
      <c r="C127" s="955"/>
      <c r="D127" s="955"/>
      <c r="E127" s="955"/>
      <c r="F127" s="955"/>
      <c r="G127" s="955"/>
    </row>
    <row r="128" spans="2: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mergeCells count="48">
    <mergeCell ref="AG70:AH70"/>
    <mergeCell ref="AI70:AJ70"/>
    <mergeCell ref="AI58:AJ58"/>
    <mergeCell ref="A64:G64"/>
    <mergeCell ref="A66:G66"/>
    <mergeCell ref="K69:X69"/>
    <mergeCell ref="M70:M71"/>
    <mergeCell ref="N70:N71"/>
    <mergeCell ref="Z70:Z71"/>
    <mergeCell ref="AA70:AB70"/>
    <mergeCell ref="AC70:AD70"/>
    <mergeCell ref="AE70:AF70"/>
    <mergeCell ref="AI38:AJ38"/>
    <mergeCell ref="K57:X57"/>
    <mergeCell ref="M58:M59"/>
    <mergeCell ref="N58:N59"/>
    <mergeCell ref="Z58:Z59"/>
    <mergeCell ref="AA58:AB58"/>
    <mergeCell ref="AC58:AD58"/>
    <mergeCell ref="AE58:AF58"/>
    <mergeCell ref="AG58:AH58"/>
    <mergeCell ref="AE17:AF17"/>
    <mergeCell ref="AG17:AH17"/>
    <mergeCell ref="AI17:AJ17"/>
    <mergeCell ref="K37:X37"/>
    <mergeCell ref="M38:M39"/>
    <mergeCell ref="N38:N39"/>
    <mergeCell ref="Z38:Z39"/>
    <mergeCell ref="AA38:AB38"/>
    <mergeCell ref="AC38:AD38"/>
    <mergeCell ref="AE38:AF38"/>
    <mergeCell ref="M17:M18"/>
    <mergeCell ref="N17:N18"/>
    <mergeCell ref="Z17:Z18"/>
    <mergeCell ref="AA17:AB17"/>
    <mergeCell ref="AC17:AD17"/>
    <mergeCell ref="AG38:AH38"/>
    <mergeCell ref="AC2:AD2"/>
    <mergeCell ref="AE2:AF2"/>
    <mergeCell ref="AG2:AH2"/>
    <mergeCell ref="AI2:AJ2"/>
    <mergeCell ref="K16:X16"/>
    <mergeCell ref="AA2:AB2"/>
    <mergeCell ref="A1:H1"/>
    <mergeCell ref="K1:X1"/>
    <mergeCell ref="M2:M3"/>
    <mergeCell ref="N2:N3"/>
    <mergeCell ref="Z2:Z3"/>
  </mergeCells>
  <conditionalFormatting sqref="G46">
    <cfRule type="containsText" dxfId="954" priority="23" operator="containsText" text="O">
      <formula>NOT(ISERROR(SEARCH("O",G46)))</formula>
    </cfRule>
  </conditionalFormatting>
  <conditionalFormatting sqref="G46">
    <cfRule type="containsText" dxfId="953" priority="20" operator="containsText" text="N/A">
      <formula>NOT(ISERROR(SEARCH("N/A",G46)))</formula>
    </cfRule>
    <cfRule type="containsText" dxfId="952" priority="21" operator="containsText" text="Blank">
      <formula>NOT(ISERROR(SEARCH("Blank",G46)))</formula>
    </cfRule>
    <cfRule type="containsText" dxfId="951" priority="22" operator="containsText" text="M">
      <formula>NOT(ISERROR(SEARCH("M",G46)))</formula>
    </cfRule>
  </conditionalFormatting>
  <conditionalFormatting sqref="C7:D7 F7:H7">
    <cfRule type="containsText" dxfId="950" priority="17" operator="containsText" text="N/A">
      <formula>NOT(ISERROR(SEARCH("N/A",C7)))</formula>
    </cfRule>
    <cfRule type="containsText" dxfId="949" priority="18" operator="containsText" text="Blank">
      <formula>NOT(ISERROR(SEARCH("Blank",C7)))</formula>
    </cfRule>
    <cfRule type="containsText" dxfId="948" priority="19" operator="containsText" text="M">
      <formula>NOT(ISERROR(SEARCH("M",C7)))</formula>
    </cfRule>
  </conditionalFormatting>
  <conditionalFormatting sqref="F46">
    <cfRule type="containsText" dxfId="947" priority="16" operator="containsText" text="O">
      <formula>NOT(ISERROR(SEARCH("O",F46)))</formula>
    </cfRule>
  </conditionalFormatting>
  <conditionalFormatting sqref="F46">
    <cfRule type="containsText" dxfId="946" priority="13" operator="containsText" text="N/A">
      <formula>NOT(ISERROR(SEARCH("N/A",F46)))</formula>
    </cfRule>
    <cfRule type="containsText" dxfId="945" priority="14" operator="containsText" text="Blank">
      <formula>NOT(ISERROR(SEARCH("Blank",F46)))</formula>
    </cfRule>
    <cfRule type="containsText" dxfId="944" priority="15" operator="containsText" text="M">
      <formula>NOT(ISERROR(SEARCH("M",F46)))</formula>
    </cfRule>
  </conditionalFormatting>
  <conditionalFormatting sqref="C46:D46">
    <cfRule type="containsText" dxfId="943" priority="12" operator="containsText" text="O">
      <formula>NOT(ISERROR(SEARCH("O",C46)))</formula>
    </cfRule>
  </conditionalFormatting>
  <conditionalFormatting sqref="C46:D46">
    <cfRule type="containsText" dxfId="942" priority="9" operator="containsText" text="N/A">
      <formula>NOT(ISERROR(SEARCH("N/A",C46)))</formula>
    </cfRule>
    <cfRule type="containsText" dxfId="941" priority="10" operator="containsText" text="Blank">
      <formula>NOT(ISERROR(SEARCH("Blank",C46)))</formula>
    </cfRule>
    <cfRule type="containsText" dxfId="940" priority="11" operator="containsText" text="M">
      <formula>NOT(ISERROR(SEARCH("M",C46)))</formula>
    </cfRule>
  </conditionalFormatting>
  <conditionalFormatting sqref="B125:B1048576 B1:B28 B30:B69">
    <cfRule type="duplicateValues" dxfId="939" priority="8"/>
  </conditionalFormatting>
  <conditionalFormatting sqref="B29">
    <cfRule type="duplicateValues" dxfId="938" priority="7"/>
  </conditionalFormatting>
  <conditionalFormatting sqref="Z4 Z51:Z55 Z40:Z43 Z45:Z49 Z19:Z35">
    <cfRule type="cellIs" dxfId="937" priority="6" operator="greaterThan">
      <formula>0</formula>
    </cfRule>
  </conditionalFormatting>
  <conditionalFormatting sqref="Z5:Z14">
    <cfRule type="cellIs" dxfId="936" priority="5" operator="greaterThan">
      <formula>0</formula>
    </cfRule>
  </conditionalFormatting>
  <conditionalFormatting sqref="Z60:Z67">
    <cfRule type="cellIs" dxfId="935" priority="4" operator="greaterThan">
      <formula>0</formula>
    </cfRule>
  </conditionalFormatting>
  <conditionalFormatting sqref="Z72:Z75">
    <cfRule type="cellIs" dxfId="934" priority="3" operator="greaterThan">
      <formula>0</formula>
    </cfRule>
  </conditionalFormatting>
  <conditionalFormatting sqref="Z50">
    <cfRule type="cellIs" dxfId="933" priority="2" operator="greaterThan">
      <formula>0</formula>
    </cfRule>
  </conditionalFormatting>
  <conditionalFormatting sqref="Z44">
    <cfRule type="cellIs" dxfId="932" priority="1" operator="greaterThan">
      <formula>0</formula>
    </cfRule>
  </conditionalFormatting>
  <dataValidations count="3">
    <dataValidation type="list" allowBlank="1" showInputMessage="1" showErrorMessage="1" sqref="V58:V68 V70:V79 V38:V56 V17:V36 V2:V15">
      <formula1>"Passed, Failed, N/A"</formula1>
    </dataValidation>
    <dataValidation type="list" allowBlank="1" showInputMessage="1" showErrorMessage="1" sqref="T70:T79 T58:T68 T2:T15 T17:T36 T38:T56">
      <formula1>"M, O, N/A"</formula1>
    </dataValidation>
    <dataValidation type="list" allowBlank="1" showInputMessage="1" showErrorMessage="1" sqref="X33 X19 X21 X4:X10 W70:W79 W2:W15 W58:W68 X12 W17:W36 W38:W56">
      <formula1>"Y, N"</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scale="30" fitToHeight="0" orientation="landscape" r:id="rId19"/>
  <drawing r:id="rId20"/>
  <legacyDrawing r:id="rId21"/>
  <controls>
    <mc:AlternateContent xmlns:mc="http://schemas.openxmlformats.org/markup-compatibility/2006">
      <mc:Choice Requires="x14">
        <control shapeId="951300" r:id="rId22" name="CommandButton4">
          <controlPr defaultSize="0" autoLine="0" r:id="rId23">
            <anchor moveWithCells="1">
              <from>
                <xdr:col>8</xdr:col>
                <xdr:colOff>121920</xdr:colOff>
                <xdr:row>9</xdr:row>
                <xdr:rowOff>68580</xdr:rowOff>
              </from>
              <to>
                <xdr:col>9</xdr:col>
                <xdr:colOff>441960</xdr:colOff>
                <xdr:row>11</xdr:row>
                <xdr:rowOff>152400</xdr:rowOff>
              </to>
            </anchor>
          </controlPr>
        </control>
      </mc:Choice>
      <mc:Fallback>
        <control shapeId="951300" r:id="rId22" name="CommandButton4"/>
      </mc:Fallback>
    </mc:AlternateContent>
    <mc:AlternateContent xmlns:mc="http://schemas.openxmlformats.org/markup-compatibility/2006">
      <mc:Choice Requires="x14">
        <control shapeId="951299" r:id="rId24" name="CommandButton3">
          <controlPr defaultSize="0" autoLine="0" r:id="rId25">
            <anchor moveWithCells="1">
              <from>
                <xdr:col>8</xdr:col>
                <xdr:colOff>114300</xdr:colOff>
                <xdr:row>6</xdr:row>
                <xdr:rowOff>106680</xdr:rowOff>
              </from>
              <to>
                <xdr:col>9</xdr:col>
                <xdr:colOff>403860</xdr:colOff>
                <xdr:row>7</xdr:row>
                <xdr:rowOff>99060</xdr:rowOff>
              </to>
            </anchor>
          </controlPr>
        </control>
      </mc:Choice>
      <mc:Fallback>
        <control shapeId="951299" r:id="rId24" name="CommandButton3"/>
      </mc:Fallback>
    </mc:AlternateContent>
    <mc:AlternateContent xmlns:mc="http://schemas.openxmlformats.org/markup-compatibility/2006">
      <mc:Choice Requires="x14">
        <control shapeId="951298" r:id="rId26" name="CommandButton2">
          <controlPr defaultSize="0" autoLine="0" r:id="rId27">
            <anchor moveWithCells="1">
              <from>
                <xdr:col>8</xdr:col>
                <xdr:colOff>121920</xdr:colOff>
                <xdr:row>9</xdr:row>
                <xdr:rowOff>68580</xdr:rowOff>
              </from>
              <to>
                <xdr:col>9</xdr:col>
                <xdr:colOff>441960</xdr:colOff>
                <xdr:row>11</xdr:row>
                <xdr:rowOff>152400</xdr:rowOff>
              </to>
            </anchor>
          </controlPr>
        </control>
      </mc:Choice>
      <mc:Fallback>
        <control shapeId="951298" r:id="rId26" name="CommandButton2"/>
      </mc:Fallback>
    </mc:AlternateContent>
    <mc:AlternateContent xmlns:mc="http://schemas.openxmlformats.org/markup-compatibility/2006">
      <mc:Choice Requires="x14">
        <control shapeId="951297" r:id="rId28" name="CommandButton1">
          <controlPr defaultSize="0" autoLine="0" r:id="rId29">
            <anchor moveWithCells="1">
              <from>
                <xdr:col>8</xdr:col>
                <xdr:colOff>114300</xdr:colOff>
                <xdr:row>6</xdr:row>
                <xdr:rowOff>106680</xdr:rowOff>
              </from>
              <to>
                <xdr:col>9</xdr:col>
                <xdr:colOff>403860</xdr:colOff>
                <xdr:row>7</xdr:row>
                <xdr:rowOff>99060</xdr:rowOff>
              </to>
            </anchor>
          </controlPr>
        </control>
      </mc:Choice>
      <mc:Fallback>
        <control shapeId="951297" r:id="rId28" name="CommandButton1"/>
      </mc:Fallback>
    </mc:AlternateContent>
  </controls>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3">
    <tabColor theme="7" tint="0.79998168889431442"/>
    <pageSetUpPr fitToPage="1"/>
  </sheetPr>
  <dimension ref="A1:AN196"/>
  <sheetViews>
    <sheetView showGridLines="0" zoomScaleNormal="100" workbookViewId="0">
      <selection activeCell="D4" sqref="D4"/>
    </sheetView>
  </sheetViews>
  <sheetFormatPr defaultColWidth="9.109375" defaultRowHeight="14.4" x14ac:dyDescent="0.3"/>
  <cols>
    <col min="1" max="1" width="31.44140625" style="755" customWidth="1"/>
    <col min="2" max="2" width="38.88671875" style="755" customWidth="1"/>
    <col min="3" max="3" width="9.109375" style="755"/>
    <col min="4" max="5" width="10" style="755" bestFit="1" customWidth="1"/>
    <col min="6" max="7" width="9.109375" style="755"/>
    <col min="8" max="8" width="9.109375" style="756"/>
    <col min="9" max="10" width="9.109375" style="753"/>
    <col min="11" max="11" width="8.5546875" style="752" bestFit="1" customWidth="1"/>
    <col min="12" max="12" width="6.44140625" style="752" bestFit="1" customWidth="1"/>
    <col min="13" max="13" width="7.88671875" style="752" bestFit="1" customWidth="1"/>
    <col min="14" max="14" width="18.44140625" style="752" bestFit="1" customWidth="1"/>
    <col min="15" max="15" width="46.5546875" style="752" customWidth="1"/>
    <col min="16" max="16" width="27.5546875" style="752" customWidth="1"/>
    <col min="17" max="17" width="24.88671875" style="752" customWidth="1"/>
    <col min="18" max="18" width="26.109375" style="752" customWidth="1"/>
    <col min="19" max="19" width="12.6640625" style="752" bestFit="1" customWidth="1"/>
    <col min="20" max="20" width="12.5546875" style="752" customWidth="1"/>
    <col min="21" max="21" width="11" style="752" bestFit="1" customWidth="1"/>
    <col min="22" max="22" width="10.44140625" style="752" bestFit="1" customWidth="1"/>
    <col min="23" max="23" width="23.44140625" style="752" bestFit="1" customWidth="1"/>
    <col min="24" max="24" width="22.88671875" style="752" bestFit="1" customWidth="1"/>
    <col min="25" max="25" width="42.33203125" style="752" bestFit="1" customWidth="1"/>
    <col min="26" max="26" width="16.5546875" style="752" bestFit="1" customWidth="1"/>
    <col min="27" max="36" width="11" style="752" bestFit="1" customWidth="1"/>
    <col min="37" max="40" width="9.109375" style="752"/>
    <col min="41" max="16384" width="9.109375" style="753"/>
  </cols>
  <sheetData>
    <row r="1" spans="1:36" ht="12.75" customHeight="1" x14ac:dyDescent="0.45">
      <c r="A1" s="1188" t="s">
        <v>82</v>
      </c>
      <c r="B1" s="1189"/>
      <c r="C1" s="1189"/>
      <c r="D1" s="1189"/>
      <c r="E1" s="1189"/>
      <c r="F1" s="1189"/>
      <c r="G1" s="1189"/>
      <c r="H1" s="1189"/>
      <c r="K1" s="1173" t="s">
        <v>627</v>
      </c>
      <c r="L1" s="1174"/>
      <c r="M1" s="1174"/>
      <c r="N1" s="1174"/>
      <c r="O1" s="1174"/>
      <c r="P1" s="1174"/>
      <c r="Q1" s="1174"/>
      <c r="R1" s="1174"/>
      <c r="S1" s="1174"/>
      <c r="T1" s="1174"/>
      <c r="U1" s="1174"/>
      <c r="V1" s="1174"/>
      <c r="W1" s="1174"/>
      <c r="X1" s="1174"/>
      <c r="Y1" s="843"/>
      <c r="Z1" s="850"/>
      <c r="AA1" s="843"/>
      <c r="AB1" s="843"/>
      <c r="AC1" s="843"/>
      <c r="AD1" s="843"/>
      <c r="AE1" s="843"/>
      <c r="AF1" s="843"/>
      <c r="AG1" s="843"/>
      <c r="AH1" s="843"/>
      <c r="AI1" s="843"/>
      <c r="AJ1" s="843"/>
    </row>
    <row r="2" spans="1:36" ht="27.6" x14ac:dyDescent="0.3">
      <c r="A2" s="801" t="s">
        <v>367</v>
      </c>
      <c r="B2" s="791" t="s">
        <v>723</v>
      </c>
      <c r="C2" s="753"/>
      <c r="D2" s="753"/>
      <c r="E2" s="753"/>
      <c r="F2" s="753"/>
      <c r="G2" s="753"/>
      <c r="H2" s="753"/>
      <c r="K2" s="824" t="s">
        <v>133</v>
      </c>
      <c r="L2" s="824" t="s">
        <v>91</v>
      </c>
      <c r="M2" s="1182" t="s">
        <v>75</v>
      </c>
      <c r="N2" s="1190" t="s">
        <v>134</v>
      </c>
      <c r="O2" s="824" t="s">
        <v>135</v>
      </c>
      <c r="P2" s="824" t="s">
        <v>136</v>
      </c>
      <c r="Q2" s="824" t="s">
        <v>137</v>
      </c>
      <c r="R2" s="824" t="s">
        <v>138</v>
      </c>
      <c r="S2" s="821" t="s">
        <v>139</v>
      </c>
      <c r="T2" s="821" t="s">
        <v>344</v>
      </c>
      <c r="U2" s="821" t="s">
        <v>342</v>
      </c>
      <c r="V2" s="821" t="s">
        <v>343</v>
      </c>
      <c r="W2" s="821" t="s">
        <v>375</v>
      </c>
      <c r="X2" s="821" t="s">
        <v>376</v>
      </c>
      <c r="Y2" s="848"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801" t="s">
        <v>347</v>
      </c>
      <c r="B3" s="815">
        <v>43955</v>
      </c>
      <c r="C3" s="819"/>
      <c r="D3" s="753"/>
      <c r="E3" s="753"/>
      <c r="F3" s="753"/>
      <c r="G3" s="753"/>
      <c r="H3" s="753"/>
      <c r="K3" s="825"/>
      <c r="L3" s="825"/>
      <c r="M3" s="1183"/>
      <c r="N3" s="1185"/>
      <c r="O3" s="825"/>
      <c r="P3" s="757" t="s">
        <v>141</v>
      </c>
      <c r="Q3" s="825"/>
      <c r="R3" s="825"/>
      <c r="S3" s="821"/>
      <c r="T3" s="821"/>
      <c r="U3" s="821"/>
      <c r="V3" s="821"/>
      <c r="W3" s="821"/>
      <c r="X3" s="821"/>
      <c r="Y3" s="849"/>
      <c r="Z3" s="1187"/>
      <c r="AA3" s="842" t="s">
        <v>672</v>
      </c>
      <c r="AB3" s="842" t="s">
        <v>673</v>
      </c>
      <c r="AC3" s="842" t="s">
        <v>672</v>
      </c>
      <c r="AD3" s="842" t="s">
        <v>673</v>
      </c>
      <c r="AE3" s="842" t="s">
        <v>672</v>
      </c>
      <c r="AF3" s="842" t="s">
        <v>673</v>
      </c>
      <c r="AG3" s="842" t="s">
        <v>672</v>
      </c>
      <c r="AH3" s="842" t="s">
        <v>673</v>
      </c>
      <c r="AI3" s="842" t="s">
        <v>672</v>
      </c>
      <c r="AJ3" s="842" t="s">
        <v>673</v>
      </c>
    </row>
    <row r="4" spans="1:36" x14ac:dyDescent="0.3">
      <c r="A4" s="801" t="s">
        <v>368</v>
      </c>
      <c r="B4" s="818">
        <f ca="1">DATEDIF(B3,TODAY(),"D")/365</f>
        <v>0.51780821917808217</v>
      </c>
      <c r="C4" s="753"/>
      <c r="D4" s="753"/>
      <c r="E4" s="753"/>
      <c r="F4" s="753"/>
      <c r="G4" s="753"/>
      <c r="H4" s="753"/>
      <c r="K4" s="827" t="s">
        <v>142</v>
      </c>
      <c r="L4" s="827" t="s">
        <v>143</v>
      </c>
      <c r="M4" s="803" t="s">
        <v>5</v>
      </c>
      <c r="N4" s="798" t="s">
        <v>144</v>
      </c>
      <c r="O4" s="793" t="s">
        <v>372</v>
      </c>
      <c r="P4" s="832" t="s">
        <v>145</v>
      </c>
      <c r="Q4" s="832" t="s">
        <v>146</v>
      </c>
      <c r="R4" s="830" t="s">
        <v>147</v>
      </c>
      <c r="S4" s="758" t="s">
        <v>723</v>
      </c>
      <c r="T4" s="877" t="s">
        <v>72</v>
      </c>
      <c r="U4" s="877"/>
      <c r="V4" s="877"/>
      <c r="W4" s="791"/>
      <c r="X4" s="791"/>
      <c r="Y4" s="844" t="s">
        <v>148</v>
      </c>
      <c r="Z4" s="846">
        <f>DATEDIF(AA4,AB4,"m")/12+DATEDIF(AC4,AD4,"m")/12+DATEDIF(AE4,AF4,"m")/12+DATEDIF(AG4,AH4,"m")/12+DATEDIF(AI4,AJ4,"m")/12</f>
        <v>0</v>
      </c>
      <c r="AA4" s="847"/>
      <c r="AB4" s="847"/>
      <c r="AC4" s="847"/>
      <c r="AD4" s="847"/>
      <c r="AE4" s="845"/>
      <c r="AF4" s="845"/>
      <c r="AG4" s="845"/>
      <c r="AH4" s="845"/>
      <c r="AI4" s="845"/>
      <c r="AJ4" s="845"/>
    </row>
    <row r="5" spans="1:36" ht="12.75" customHeight="1" x14ac:dyDescent="0.3">
      <c r="A5" s="801" t="s">
        <v>387</v>
      </c>
      <c r="B5" s="818">
        <v>0</v>
      </c>
      <c r="C5" s="820"/>
      <c r="D5" s="753"/>
      <c r="E5" s="753"/>
      <c r="F5" s="753"/>
      <c r="G5" s="753"/>
      <c r="H5" s="753"/>
      <c r="K5" s="828"/>
      <c r="L5" s="828"/>
      <c r="M5" s="803" t="s">
        <v>5</v>
      </c>
      <c r="N5" s="798" t="s">
        <v>144</v>
      </c>
      <c r="O5" s="793" t="s">
        <v>373</v>
      </c>
      <c r="P5" s="834"/>
      <c r="Q5" s="833" t="s">
        <v>150</v>
      </c>
      <c r="R5" s="831" t="s">
        <v>151</v>
      </c>
      <c r="S5" s="758" t="s">
        <v>723</v>
      </c>
      <c r="T5" s="877" t="s">
        <v>72</v>
      </c>
      <c r="U5" s="877"/>
      <c r="V5" s="877" t="s">
        <v>374</v>
      </c>
      <c r="W5" s="791"/>
      <c r="X5" s="791"/>
      <c r="Y5" s="837"/>
      <c r="Z5" s="846">
        <f t="shared" ref="Z5:Z14" ca="1" si="0">DATEDIF(AA5,AB5,"m")/12+DATEDIF(AC5,AD5,"m")/12+DATEDIF(AE5,AF5,"m")/12+DATEDIF(AG5,AH5,"m")/12+DATEDIF(AI5,AJ5,"m")/12</f>
        <v>0.91666666666666663</v>
      </c>
      <c r="AA5" s="847">
        <v>43796</v>
      </c>
      <c r="AB5" s="847">
        <f ca="1">TODAY()</f>
        <v>44144</v>
      </c>
      <c r="AC5" s="847"/>
      <c r="AD5" s="847"/>
      <c r="AE5" s="845"/>
      <c r="AF5" s="845"/>
      <c r="AG5" s="845"/>
      <c r="AH5" s="845"/>
      <c r="AI5" s="845"/>
      <c r="AJ5" s="845"/>
    </row>
    <row r="6" spans="1:36" ht="15" thickBot="1" x14ac:dyDescent="0.35">
      <c r="A6" s="801" t="s">
        <v>388</v>
      </c>
      <c r="B6" s="818">
        <f ca="1">B4+B5</f>
        <v>0.51780821917808217</v>
      </c>
      <c r="C6" s="820"/>
      <c r="K6" s="828"/>
      <c r="L6" s="828"/>
      <c r="M6" s="803" t="s">
        <v>5</v>
      </c>
      <c r="N6" s="760" t="s">
        <v>149</v>
      </c>
      <c r="O6" s="787" t="s">
        <v>149</v>
      </c>
      <c r="P6" s="834"/>
      <c r="Q6" s="761" t="s">
        <v>150</v>
      </c>
      <c r="R6" s="762" t="s">
        <v>151</v>
      </c>
      <c r="S6" s="758" t="s">
        <v>723</v>
      </c>
      <c r="T6" s="877" t="s">
        <v>72</v>
      </c>
      <c r="U6" s="877"/>
      <c r="V6" s="877" t="s">
        <v>374</v>
      </c>
      <c r="W6" s="791"/>
      <c r="X6" s="791"/>
      <c r="Y6" s="763" t="s">
        <v>152</v>
      </c>
      <c r="Z6" s="846">
        <f t="shared" ca="1" si="0"/>
        <v>0.91666666666666663</v>
      </c>
      <c r="AA6" s="847">
        <v>43796</v>
      </c>
      <c r="AB6" s="847">
        <f ca="1">TODAY()</f>
        <v>44144</v>
      </c>
      <c r="AC6" s="847"/>
      <c r="AD6" s="847"/>
      <c r="AE6" s="845"/>
      <c r="AF6" s="845"/>
      <c r="AG6" s="845"/>
      <c r="AH6" s="845"/>
      <c r="AI6" s="845"/>
      <c r="AJ6" s="845"/>
    </row>
    <row r="7" spans="1:36" ht="28.2" thickBot="1" x14ac:dyDescent="0.35">
      <c r="A7" s="816" t="s">
        <v>4</v>
      </c>
      <c r="B7" s="817" t="s">
        <v>135</v>
      </c>
      <c r="C7" s="804" t="s">
        <v>5</v>
      </c>
      <c r="D7" s="804" t="s">
        <v>6</v>
      </c>
      <c r="E7" s="804" t="s">
        <v>7</v>
      </c>
      <c r="F7" s="804" t="s">
        <v>8</v>
      </c>
      <c r="G7" s="804" t="s">
        <v>9</v>
      </c>
      <c r="H7" s="805" t="s">
        <v>76</v>
      </c>
      <c r="K7" s="828"/>
      <c r="L7" s="828"/>
      <c r="M7" s="803" t="s">
        <v>5</v>
      </c>
      <c r="N7" s="800" t="s">
        <v>144</v>
      </c>
      <c r="O7" s="786" t="s">
        <v>452</v>
      </c>
      <c r="P7" s="834"/>
      <c r="Q7" s="832" t="s">
        <v>247</v>
      </c>
      <c r="R7" s="830" t="s">
        <v>154</v>
      </c>
      <c r="S7" s="758" t="s">
        <v>723</v>
      </c>
      <c r="T7" s="877" t="s">
        <v>72</v>
      </c>
      <c r="U7" s="877"/>
      <c r="V7" s="877"/>
      <c r="W7" s="791"/>
      <c r="X7" s="791"/>
      <c r="Y7" s="764" t="s">
        <v>248</v>
      </c>
      <c r="Z7" s="846">
        <f t="shared" si="0"/>
        <v>0</v>
      </c>
      <c r="AA7" s="847"/>
      <c r="AB7" s="847"/>
      <c r="AC7" s="847"/>
      <c r="AD7" s="847"/>
      <c r="AE7" s="845"/>
      <c r="AF7" s="845"/>
      <c r="AG7" s="845"/>
      <c r="AH7" s="845"/>
      <c r="AI7" s="845"/>
      <c r="AJ7" s="845"/>
    </row>
    <row r="8" spans="1:36" x14ac:dyDescent="0.3">
      <c r="A8" s="806" t="s">
        <v>56</v>
      </c>
      <c r="B8" s="807" t="s">
        <v>182</v>
      </c>
      <c r="C8" s="872" t="s">
        <v>77</v>
      </c>
      <c r="D8" s="871"/>
      <c r="E8" s="871"/>
      <c r="F8" s="871"/>
      <c r="G8" s="871"/>
      <c r="H8" s="808">
        <f>IF(C8&lt;&gt;"",'CBL Score Standard'!$D64,IF(D8&lt;&gt;"",SUM('CBL Score Standard'!$D64:$E64),IF(E8&lt;&gt;"",SUM('CBL Score Standard'!$D64:$F64),IF(F8&lt;&gt;"",SUM('CBL Score Standard'!$D64:$G64),IF(G8&lt;&gt;"",SUM('CBL Score Standard'!$D64:$H64,0))))))</f>
        <v>0</v>
      </c>
      <c r="K8" s="828"/>
      <c r="L8" s="828"/>
      <c r="M8" s="803" t="s">
        <v>5</v>
      </c>
      <c r="N8" s="800" t="s">
        <v>144</v>
      </c>
      <c r="O8" s="765" t="s">
        <v>517</v>
      </c>
      <c r="P8" s="834"/>
      <c r="Q8" s="761" t="s">
        <v>153</v>
      </c>
      <c r="R8" s="762" t="s">
        <v>156</v>
      </c>
      <c r="S8" s="758" t="s">
        <v>723</v>
      </c>
      <c r="T8" s="877" t="s">
        <v>72</v>
      </c>
      <c r="U8" s="877"/>
      <c r="V8" s="877"/>
      <c r="W8" s="791"/>
      <c r="X8" s="791"/>
      <c r="Y8" s="766" t="s">
        <v>157</v>
      </c>
      <c r="Z8" s="846">
        <f t="shared" si="0"/>
        <v>0</v>
      </c>
      <c r="AA8" s="847"/>
      <c r="AB8" s="847"/>
      <c r="AC8" s="847"/>
      <c r="AD8" s="847"/>
      <c r="AE8" s="845"/>
      <c r="AF8" s="845"/>
      <c r="AG8" s="845"/>
      <c r="AH8" s="845"/>
      <c r="AI8" s="845"/>
      <c r="AJ8" s="845"/>
    </row>
    <row r="9" spans="1:36" x14ac:dyDescent="0.3">
      <c r="A9" s="809" t="s">
        <v>56</v>
      </c>
      <c r="B9" s="802" t="s">
        <v>427</v>
      </c>
      <c r="C9" s="872" t="s">
        <v>77</v>
      </c>
      <c r="D9" s="871"/>
      <c r="E9" s="871"/>
      <c r="F9" s="871"/>
      <c r="G9" s="871"/>
      <c r="H9" s="808">
        <f>IF(C9&lt;&gt;"",'CBL Score Standard'!$D65,IF(D9&lt;&gt;"",SUM('CBL Score Standard'!$D65:$E65),IF(E9&lt;&gt;"",SUM('CBL Score Standard'!$D65:$F65),IF(F9&lt;&gt;"",SUM('CBL Score Standard'!$D65:$G65),IF(G9&lt;&gt;"",SUM('CBL Score Standard'!$D65:$H65,0))))))</f>
        <v>0</v>
      </c>
      <c r="K9" s="828"/>
      <c r="L9" s="828"/>
      <c r="M9" s="803" t="s">
        <v>5</v>
      </c>
      <c r="N9" s="800" t="s">
        <v>144</v>
      </c>
      <c r="O9" s="765" t="s">
        <v>661</v>
      </c>
      <c r="P9" s="834"/>
      <c r="Q9" s="761" t="s">
        <v>155</v>
      </c>
      <c r="R9" s="762" t="s">
        <v>158</v>
      </c>
      <c r="S9" s="758" t="s">
        <v>723</v>
      </c>
      <c r="T9" s="877" t="s">
        <v>72</v>
      </c>
      <c r="U9" s="877"/>
      <c r="V9" s="877" t="s">
        <v>374</v>
      </c>
      <c r="W9" s="791"/>
      <c r="X9" s="791"/>
      <c r="Y9" s="763" t="s">
        <v>159</v>
      </c>
      <c r="Z9" s="846">
        <f t="shared" ca="1" si="0"/>
        <v>0.91666666666666663</v>
      </c>
      <c r="AA9" s="847">
        <v>43796</v>
      </c>
      <c r="AB9" s="847">
        <f ca="1">TODAY()</f>
        <v>44144</v>
      </c>
      <c r="AC9" s="847"/>
      <c r="AD9" s="847"/>
      <c r="AE9" s="845"/>
      <c r="AF9" s="845"/>
      <c r="AG9" s="845"/>
      <c r="AH9" s="845"/>
      <c r="AI9" s="845"/>
      <c r="AJ9" s="845"/>
    </row>
    <row r="10" spans="1:36" x14ac:dyDescent="0.3">
      <c r="A10" s="809" t="s">
        <v>56</v>
      </c>
      <c r="B10" s="802" t="s">
        <v>663</v>
      </c>
      <c r="C10" s="872"/>
      <c r="D10" s="872" t="s">
        <v>77</v>
      </c>
      <c r="E10" s="874"/>
      <c r="F10" s="871"/>
      <c r="G10" s="871"/>
      <c r="H10" s="808">
        <f>IF(C10&lt;&gt;"",'CBL Score Standard'!$D66,IF(D10&lt;&gt;"",SUM('CBL Score Standard'!$D66:$E66),IF(E10&lt;&gt;"",SUM('CBL Score Standard'!$D66:$F66),IF(F10&lt;&gt;"",SUM('CBL Score Standard'!$D66:$G66),IF(G10&lt;&gt;"",SUM('CBL Score Standard'!$D66:$H66,0))))))</f>
        <v>0</v>
      </c>
      <c r="K10" s="828"/>
      <c r="L10" s="828"/>
      <c r="M10" s="803" t="s">
        <v>5</v>
      </c>
      <c r="N10" s="800" t="s">
        <v>144</v>
      </c>
      <c r="O10" s="765" t="s">
        <v>662</v>
      </c>
      <c r="P10" s="834"/>
      <c r="Q10" s="841" t="s">
        <v>659</v>
      </c>
      <c r="R10" s="841" t="s">
        <v>278</v>
      </c>
      <c r="S10" s="758"/>
      <c r="T10" s="877" t="s">
        <v>73</v>
      </c>
      <c r="U10" s="877"/>
      <c r="V10" s="877"/>
      <c r="W10" s="791"/>
      <c r="X10" s="791"/>
      <c r="Y10" s="768" t="s">
        <v>160</v>
      </c>
      <c r="Z10" s="846">
        <f t="shared" si="0"/>
        <v>0</v>
      </c>
      <c r="AA10" s="847"/>
      <c r="AB10" s="847"/>
      <c r="AC10" s="847"/>
      <c r="AD10" s="847"/>
      <c r="AE10" s="845"/>
      <c r="AF10" s="845"/>
      <c r="AG10" s="845"/>
      <c r="AH10" s="845"/>
      <c r="AI10" s="845"/>
      <c r="AJ10" s="845"/>
    </row>
    <row r="11" spans="1:36" x14ac:dyDescent="0.3">
      <c r="A11" s="809" t="s">
        <v>56</v>
      </c>
      <c r="B11" s="802" t="s">
        <v>215</v>
      </c>
      <c r="C11" s="872" t="s">
        <v>77</v>
      </c>
      <c r="D11" s="872"/>
      <c r="E11" s="874"/>
      <c r="F11" s="871"/>
      <c r="G11" s="871"/>
      <c r="H11" s="808">
        <f>IF(C11&lt;&gt;"",'CBL Score Standard'!$D67,IF(D11&lt;&gt;"",SUM('CBL Score Standard'!$D67:$E67),IF(E11&lt;&gt;"",SUM('CBL Score Standard'!$D67:$F67),IF(F11&lt;&gt;"",SUM('CBL Score Standard'!$D67:$G67),IF(G11&lt;&gt;"",SUM('CBL Score Standard'!$D67:$H67,0))))))</f>
        <v>0</v>
      </c>
      <c r="K11" s="828"/>
      <c r="L11" s="828"/>
      <c r="M11" s="803" t="s">
        <v>5</v>
      </c>
      <c r="N11" s="758" t="s">
        <v>31</v>
      </c>
      <c r="O11" s="794" t="s">
        <v>175</v>
      </c>
      <c r="P11" s="828"/>
      <c r="Q11" s="759" t="s">
        <v>383</v>
      </c>
      <c r="R11" s="762" t="s">
        <v>176</v>
      </c>
      <c r="S11" s="758" t="s">
        <v>723</v>
      </c>
      <c r="T11" s="877" t="s">
        <v>72</v>
      </c>
      <c r="U11" s="877"/>
      <c r="V11" s="877"/>
      <c r="W11" s="791"/>
      <c r="X11" s="791"/>
      <c r="Y11" s="766" t="s">
        <v>177</v>
      </c>
      <c r="Z11" s="846">
        <f t="shared" si="0"/>
        <v>0</v>
      </c>
      <c r="AA11" s="847"/>
      <c r="AB11" s="847"/>
      <c r="AC11" s="847"/>
      <c r="AD11" s="847"/>
      <c r="AE11" s="845"/>
      <c r="AF11" s="845"/>
      <c r="AG11" s="845"/>
      <c r="AH11" s="845"/>
      <c r="AI11" s="845"/>
      <c r="AJ11" s="845"/>
    </row>
    <row r="12" spans="1:36" x14ac:dyDescent="0.3">
      <c r="A12" s="809" t="s">
        <v>63</v>
      </c>
      <c r="B12" s="802" t="s">
        <v>236</v>
      </c>
      <c r="C12" s="872"/>
      <c r="D12" s="872"/>
      <c r="E12" s="872"/>
      <c r="F12" s="871"/>
      <c r="G12" s="871"/>
      <c r="H12" s="808" t="b">
        <f>IF(C12&lt;&gt;"",'CBL Score Standard'!$D68,IF(D12&lt;&gt;"",SUM('CBL Score Standard'!$D68:$E68),IF(E12&lt;&gt;"",SUM('CBL Score Standard'!$D68:$F68),IF(F12&lt;&gt;"",SUM('CBL Score Standard'!$D68:$G68),IF(G12&lt;&gt;"",SUM('CBL Score Standard'!$D68:$H68,0))))))</f>
        <v>0</v>
      </c>
      <c r="K12" s="828"/>
      <c r="L12" s="828"/>
      <c r="M12" s="803" t="s">
        <v>5</v>
      </c>
      <c r="N12" s="800" t="s">
        <v>31</v>
      </c>
      <c r="O12" s="765" t="s">
        <v>660</v>
      </c>
      <c r="P12" s="769">
        <v>43613</v>
      </c>
      <c r="Q12" s="761" t="s">
        <v>167</v>
      </c>
      <c r="R12" s="762" t="s">
        <v>168</v>
      </c>
      <c r="S12" s="758" t="s">
        <v>723</v>
      </c>
      <c r="T12" s="877" t="s">
        <v>72</v>
      </c>
      <c r="U12" s="877"/>
      <c r="V12" s="877"/>
      <c r="W12" s="791"/>
      <c r="X12" s="791"/>
      <c r="Y12" s="763"/>
      <c r="Z12" s="846">
        <f t="shared" si="0"/>
        <v>0</v>
      </c>
      <c r="AA12" s="847"/>
      <c r="AB12" s="847"/>
      <c r="AC12" s="847"/>
      <c r="AD12" s="847"/>
      <c r="AE12" s="845"/>
      <c r="AF12" s="845"/>
      <c r="AG12" s="845"/>
      <c r="AH12" s="845"/>
      <c r="AI12" s="845"/>
      <c r="AJ12" s="845"/>
    </row>
    <row r="13" spans="1:36" x14ac:dyDescent="0.3">
      <c r="A13" s="809" t="s">
        <v>63</v>
      </c>
      <c r="B13" s="802" t="s">
        <v>244</v>
      </c>
      <c r="C13" s="872"/>
      <c r="D13" s="872"/>
      <c r="E13" s="872"/>
      <c r="F13" s="872"/>
      <c r="G13" s="871"/>
      <c r="H13" s="808" t="b">
        <f>IF(C13&lt;&gt;"",'CBL Score Standard'!$D69,IF(D13&lt;&gt;"",SUM('CBL Score Standard'!$D69:$E69),IF(E13&lt;&gt;"",SUM('CBL Score Standard'!$D69:$F69),IF(F13&lt;&gt;"",SUM('CBL Score Standard'!$D69:$G69),IF(G13&lt;&gt;"",SUM('CBL Score Standard'!$D69:$H69,0))))))</f>
        <v>0</v>
      </c>
      <c r="K13" s="828"/>
      <c r="L13" s="828"/>
      <c r="M13" s="803" t="s">
        <v>5</v>
      </c>
      <c r="N13" s="800" t="s">
        <v>54</v>
      </c>
      <c r="O13" s="765" t="s">
        <v>425</v>
      </c>
      <c r="P13" s="761" t="s">
        <v>230</v>
      </c>
      <c r="Q13" s="761" t="s">
        <v>217</v>
      </c>
      <c r="R13" s="761" t="s">
        <v>217</v>
      </c>
      <c r="S13" s="758" t="s">
        <v>723</v>
      </c>
      <c r="T13" s="877" t="s">
        <v>72</v>
      </c>
      <c r="U13" s="878">
        <v>44063</v>
      </c>
      <c r="V13" s="877" t="s">
        <v>374</v>
      </c>
      <c r="W13" s="791"/>
      <c r="X13" s="791"/>
      <c r="Y13" s="763" t="s">
        <v>169</v>
      </c>
      <c r="Z13" s="846">
        <f t="shared" si="0"/>
        <v>0</v>
      </c>
      <c r="AA13" s="847"/>
      <c r="AB13" s="847"/>
      <c r="AC13" s="847"/>
      <c r="AD13" s="847"/>
      <c r="AE13" s="845"/>
      <c r="AF13" s="845"/>
      <c r="AG13" s="845"/>
      <c r="AH13" s="845"/>
      <c r="AI13" s="845"/>
      <c r="AJ13" s="845"/>
    </row>
    <row r="14" spans="1:36" ht="27.6" x14ac:dyDescent="0.3">
      <c r="A14" s="809" t="s">
        <v>55</v>
      </c>
      <c r="B14" s="802" t="s">
        <v>694</v>
      </c>
      <c r="C14" s="872"/>
      <c r="D14" s="872"/>
      <c r="E14" s="871"/>
      <c r="F14" s="871"/>
      <c r="G14" s="871"/>
      <c r="H14" s="808" t="b">
        <f>IF(C14&lt;&gt;"",'CBL Score Standard'!$D70,IF(D14&lt;&gt;"",SUM('CBL Score Standard'!$D70:$E70),IF(E14&lt;&gt;"",SUM('CBL Score Standard'!$D70:$F70),IF(F14&lt;&gt;"",SUM('CBL Score Standard'!$D70:$G70),IF(G14&lt;&gt;"",SUM('CBL Score Standard'!$D70:$H70,0))))))</f>
        <v>0</v>
      </c>
      <c r="K14" s="829"/>
      <c r="L14" s="829"/>
      <c r="M14" s="803" t="s">
        <v>5</v>
      </c>
      <c r="N14" s="758" t="s">
        <v>41</v>
      </c>
      <c r="O14" s="792" t="s">
        <v>450</v>
      </c>
      <c r="P14" s="769">
        <v>43627</v>
      </c>
      <c r="Q14" s="761" t="s">
        <v>381</v>
      </c>
      <c r="R14" s="762" t="s">
        <v>382</v>
      </c>
      <c r="S14" s="758" t="s">
        <v>723</v>
      </c>
      <c r="T14" s="877" t="s">
        <v>73</v>
      </c>
      <c r="U14" s="876"/>
      <c r="V14" s="877"/>
      <c r="W14" s="791"/>
      <c r="X14" s="791"/>
      <c r="Y14" s="763" t="s">
        <v>163</v>
      </c>
      <c r="Z14" s="846">
        <f t="shared" si="0"/>
        <v>0</v>
      </c>
      <c r="AA14" s="847"/>
      <c r="AB14" s="847"/>
      <c r="AC14" s="847"/>
      <c r="AD14" s="847"/>
      <c r="AE14" s="845"/>
      <c r="AF14" s="845"/>
      <c r="AG14" s="845"/>
      <c r="AH14" s="845"/>
      <c r="AI14" s="845"/>
      <c r="AJ14" s="845"/>
    </row>
    <row r="15" spans="1:36" x14ac:dyDescent="0.3">
      <c r="A15" s="809" t="s">
        <v>55</v>
      </c>
      <c r="B15" s="802" t="s">
        <v>185</v>
      </c>
      <c r="C15" s="872"/>
      <c r="D15" s="871"/>
      <c r="E15" s="871"/>
      <c r="F15" s="871"/>
      <c r="G15" s="871"/>
      <c r="H15" s="808" t="b">
        <f>IF(C15&lt;&gt;"",'CBL Score Standard'!$D71,IF(D15&lt;&gt;"",SUM('CBL Score Standard'!$D71:$E71),IF(E15&lt;&gt;"",SUM('CBL Score Standard'!$D71:$F71),IF(F15&lt;&gt;"",SUM('CBL Score Standard'!$D71:$G71),IF(G15&lt;&gt;"",SUM('CBL Score Standard'!$D71:$H71,0))))))</f>
        <v>0</v>
      </c>
      <c r="K15" s="770"/>
      <c r="L15" s="770"/>
      <c r="M15" s="753"/>
      <c r="N15" s="799"/>
      <c r="O15" s="770"/>
      <c r="P15" s="770"/>
      <c r="Q15" s="770"/>
      <c r="R15" s="770"/>
      <c r="S15" s="770"/>
      <c r="T15" s="790"/>
      <c r="U15" s="790"/>
      <c r="V15" s="790"/>
      <c r="W15" s="790"/>
      <c r="X15" s="790"/>
      <c r="Y15" s="770"/>
      <c r="Z15" s="770"/>
      <c r="AA15" s="770"/>
      <c r="AB15" s="770"/>
      <c r="AC15" s="770"/>
      <c r="AD15" s="770"/>
      <c r="AE15" s="770"/>
      <c r="AF15" s="770"/>
      <c r="AG15" s="770"/>
      <c r="AH15" s="770"/>
      <c r="AI15" s="770"/>
      <c r="AJ15" s="770"/>
    </row>
    <row r="16" spans="1:36" ht="23.4" x14ac:dyDescent="0.45">
      <c r="A16" s="809" t="s">
        <v>55</v>
      </c>
      <c r="B16" s="802" t="s">
        <v>192</v>
      </c>
      <c r="C16" s="872"/>
      <c r="D16" s="872" t="s">
        <v>77</v>
      </c>
      <c r="E16" s="875"/>
      <c r="F16" s="872"/>
      <c r="G16" s="872"/>
      <c r="H16" s="808">
        <f>IF(C16&lt;&gt;"",'CBL Score Standard'!$D72,IF(D16&lt;&gt;"",SUM('CBL Score Standard'!$D72:$E72),IF(E16&lt;&gt;"",SUM('CBL Score Standard'!$D72:$F72),IF(F16&lt;&gt;"",SUM('CBL Score Standard'!$D72:$G72),IF(G16&lt;&gt;"",SUM('CBL Score Standard'!$D72:$H72,0))))))</f>
        <v>0</v>
      </c>
      <c r="K16" s="1173" t="s">
        <v>170</v>
      </c>
      <c r="L16" s="1174"/>
      <c r="M16" s="1174"/>
      <c r="N16" s="1174"/>
      <c r="O16" s="1174"/>
      <c r="P16" s="1174"/>
      <c r="Q16" s="1174"/>
      <c r="R16" s="1174"/>
      <c r="S16" s="1174"/>
      <c r="T16" s="1174"/>
      <c r="U16" s="1174"/>
      <c r="V16" s="1174"/>
      <c r="W16" s="1174"/>
      <c r="X16" s="1174"/>
      <c r="Y16" s="843"/>
      <c r="Z16" s="850"/>
      <c r="AA16" s="843"/>
      <c r="AB16" s="843"/>
      <c r="AC16" s="843"/>
      <c r="AD16" s="843"/>
      <c r="AE16" s="843"/>
      <c r="AF16" s="843"/>
      <c r="AG16" s="843"/>
      <c r="AH16" s="843"/>
      <c r="AI16" s="843"/>
      <c r="AJ16" s="843"/>
    </row>
    <row r="17" spans="1:36" ht="27.6" x14ac:dyDescent="0.3">
      <c r="A17" s="809" t="s">
        <v>55</v>
      </c>
      <c r="B17" s="802" t="s">
        <v>194</v>
      </c>
      <c r="C17" s="872"/>
      <c r="D17" s="872"/>
      <c r="E17" s="872"/>
      <c r="F17" s="872"/>
      <c r="G17" s="872"/>
      <c r="H17" s="808" t="b">
        <f>IF(C17&lt;&gt;"",'CBL Score Standard'!$D73,IF(D17&lt;&gt;"",SUM('CBL Score Standard'!$D73:$E73),IF(E17&lt;&gt;"",SUM('CBL Score Standard'!$D73:$F73),IF(F17&lt;&gt;"",SUM('CBL Score Standard'!$D73:$G73),IF(G17&lt;&gt;"",SUM('CBL Score Standard'!$D73:$H73,0))))))</f>
        <v>0</v>
      </c>
      <c r="K17" s="826" t="s">
        <v>133</v>
      </c>
      <c r="L17" s="826" t="s">
        <v>91</v>
      </c>
      <c r="M17" s="1182" t="s">
        <v>75</v>
      </c>
      <c r="N17" s="1184" t="s">
        <v>134</v>
      </c>
      <c r="O17" s="826" t="s">
        <v>135</v>
      </c>
      <c r="P17" s="826" t="s">
        <v>136</v>
      </c>
      <c r="Q17" s="826" t="s">
        <v>137</v>
      </c>
      <c r="R17" s="826" t="s">
        <v>138</v>
      </c>
      <c r="S17" s="852" t="s">
        <v>139</v>
      </c>
      <c r="T17" s="821" t="s">
        <v>344</v>
      </c>
      <c r="U17" s="821" t="s">
        <v>342</v>
      </c>
      <c r="V17" s="821" t="s">
        <v>343</v>
      </c>
      <c r="W17" s="821" t="s">
        <v>375</v>
      </c>
      <c r="X17" s="821" t="s">
        <v>376</v>
      </c>
      <c r="Y17" s="826" t="s">
        <v>140</v>
      </c>
      <c r="Z17" s="1186" t="s">
        <v>667</v>
      </c>
      <c r="AA17" s="1172" t="s">
        <v>666</v>
      </c>
      <c r="AB17" s="1172"/>
      <c r="AC17" s="1172" t="s">
        <v>668</v>
      </c>
      <c r="AD17" s="1172"/>
      <c r="AE17" s="1172" t="s">
        <v>669</v>
      </c>
      <c r="AF17" s="1172"/>
      <c r="AG17" s="1172" t="s">
        <v>670</v>
      </c>
      <c r="AH17" s="1172"/>
      <c r="AI17" s="1172" t="s">
        <v>671</v>
      </c>
      <c r="AJ17" s="1172"/>
    </row>
    <row r="18" spans="1:36" ht="27.6" x14ac:dyDescent="0.3">
      <c r="A18" s="809" t="s">
        <v>55</v>
      </c>
      <c r="B18" s="802" t="s">
        <v>196</v>
      </c>
      <c r="C18" s="872"/>
      <c r="D18" s="872"/>
      <c r="E18" s="872"/>
      <c r="F18" s="872"/>
      <c r="G18" s="872"/>
      <c r="H18" s="808" t="b">
        <f>IF(C18&lt;&gt;"",'CBL Score Standard'!$D74,IF(D18&lt;&gt;"",SUM('CBL Score Standard'!$D74:$E74),IF(E18&lt;&gt;"",SUM('CBL Score Standard'!$D74:$F74),IF(F18&lt;&gt;"",SUM('CBL Score Standard'!$D74:$G74),IF(G18&lt;&gt;"",SUM('CBL Score Standard'!$D74:$H74,0))))))</f>
        <v>0</v>
      </c>
      <c r="K18" s="825"/>
      <c r="L18" s="825"/>
      <c r="M18" s="1183"/>
      <c r="N18" s="1190"/>
      <c r="O18" s="825"/>
      <c r="P18" s="757" t="s">
        <v>141</v>
      </c>
      <c r="Q18" s="825"/>
      <c r="R18" s="825"/>
      <c r="S18" s="851"/>
      <c r="T18" s="821"/>
      <c r="U18" s="821"/>
      <c r="V18" s="821"/>
      <c r="W18" s="821"/>
      <c r="X18" s="821"/>
      <c r="Y18" s="825"/>
      <c r="Z18" s="1187"/>
      <c r="AA18" s="842" t="s">
        <v>672</v>
      </c>
      <c r="AB18" s="842" t="s">
        <v>673</v>
      </c>
      <c r="AC18" s="842" t="s">
        <v>672</v>
      </c>
      <c r="AD18" s="842" t="s">
        <v>673</v>
      </c>
      <c r="AE18" s="842" t="s">
        <v>672</v>
      </c>
      <c r="AF18" s="842" t="s">
        <v>673</v>
      </c>
      <c r="AG18" s="842" t="s">
        <v>672</v>
      </c>
      <c r="AH18" s="842" t="s">
        <v>673</v>
      </c>
      <c r="AI18" s="842" t="s">
        <v>672</v>
      </c>
      <c r="AJ18" s="842" t="s">
        <v>673</v>
      </c>
    </row>
    <row r="19" spans="1:36" x14ac:dyDescent="0.3">
      <c r="A19" s="809" t="s">
        <v>55</v>
      </c>
      <c r="B19" s="802" t="s">
        <v>198</v>
      </c>
      <c r="C19" s="872"/>
      <c r="D19" s="872"/>
      <c r="E19" s="872"/>
      <c r="F19" s="872"/>
      <c r="G19" s="872"/>
      <c r="H19" s="808" t="b">
        <f>IF(C19&lt;&gt;"",'CBL Score Standard'!$D75,IF(D19&lt;&gt;"",SUM('CBL Score Standard'!$D75:$E75),IF(E19&lt;&gt;"",SUM('CBL Score Standard'!$D75:$F75),IF(F19&lt;&gt;"",SUM('CBL Score Standard'!$D75:$G75),IF(G19&lt;&gt;"",SUM('CBL Score Standard'!$D75:$H75,0))))))</f>
        <v>0</v>
      </c>
      <c r="K19" s="827" t="s">
        <v>142</v>
      </c>
      <c r="L19" s="827" t="s">
        <v>143</v>
      </c>
      <c r="M19" s="803" t="s">
        <v>6</v>
      </c>
      <c r="N19" s="758" t="s">
        <v>46</v>
      </c>
      <c r="O19" s="794" t="s">
        <v>171</v>
      </c>
      <c r="P19" s="827" t="s">
        <v>145</v>
      </c>
      <c r="Q19" s="759" t="s">
        <v>172</v>
      </c>
      <c r="R19" s="762" t="s">
        <v>173</v>
      </c>
      <c r="S19" s="758" t="s">
        <v>723</v>
      </c>
      <c r="T19" s="879" t="s">
        <v>72</v>
      </c>
      <c r="U19" s="999">
        <v>44075</v>
      </c>
      <c r="V19" s="879" t="s">
        <v>374</v>
      </c>
      <c r="W19" s="791"/>
      <c r="X19" s="791"/>
      <c r="Y19" s="766" t="s">
        <v>174</v>
      </c>
      <c r="Z19" s="846">
        <f t="shared" ref="Z19:Z35" si="1">DATEDIF(AA19,AB19,"m")/12+DATEDIF(AC19,AD19,"m")/12+DATEDIF(AE19,AF19,"m")/12+DATEDIF(AG19,AH19,"m")/12+DATEDIF(AI19,AJ19,"m")/12</f>
        <v>0</v>
      </c>
      <c r="AA19" s="847"/>
      <c r="AB19" s="847"/>
      <c r="AC19" s="847"/>
      <c r="AD19" s="847"/>
      <c r="AE19" s="845"/>
      <c r="AF19" s="845"/>
      <c r="AG19" s="845"/>
      <c r="AH19" s="845"/>
      <c r="AI19" s="845"/>
      <c r="AJ19" s="845"/>
    </row>
    <row r="20" spans="1:36" ht="27.6" x14ac:dyDescent="0.3">
      <c r="A20" s="809" t="s">
        <v>55</v>
      </c>
      <c r="B20" s="802" t="s">
        <v>202</v>
      </c>
      <c r="C20" s="872"/>
      <c r="D20" s="872"/>
      <c r="E20" s="872"/>
      <c r="F20" s="872"/>
      <c r="G20" s="872"/>
      <c r="H20" s="808" t="b">
        <f>IF(C20&lt;&gt;"",'CBL Score Standard'!$D76,IF(D20&lt;&gt;"",SUM('CBL Score Standard'!$D76:$E76),IF(E20&lt;&gt;"",SUM('CBL Score Standard'!$D76:$F76),IF(F20&lt;&gt;"",SUM('CBL Score Standard'!$D76:$G76),IF(G20&lt;&gt;"",SUM('CBL Score Standard'!$D76:$H76,0))))))</f>
        <v>0</v>
      </c>
      <c r="K20" s="828"/>
      <c r="L20" s="828"/>
      <c r="M20" s="803" t="s">
        <v>6</v>
      </c>
      <c r="N20" s="758" t="s">
        <v>41</v>
      </c>
      <c r="O20" s="794" t="s">
        <v>178</v>
      </c>
      <c r="P20" s="829"/>
      <c r="Q20" s="759" t="s">
        <v>179</v>
      </c>
      <c r="R20" s="762" t="s">
        <v>180</v>
      </c>
      <c r="S20" s="758" t="s">
        <v>723</v>
      </c>
      <c r="T20" s="879" t="s">
        <v>72</v>
      </c>
      <c r="U20" s="999">
        <v>44083</v>
      </c>
      <c r="V20" s="879" t="s">
        <v>374</v>
      </c>
      <c r="W20" s="791"/>
      <c r="X20" s="791"/>
      <c r="Y20" s="766" t="s">
        <v>181</v>
      </c>
      <c r="Z20" s="846">
        <f t="shared" si="1"/>
        <v>0</v>
      </c>
      <c r="AA20" s="847"/>
      <c r="AB20" s="847"/>
      <c r="AC20" s="847"/>
      <c r="AD20" s="847"/>
      <c r="AE20" s="845"/>
      <c r="AF20" s="845"/>
      <c r="AG20" s="845"/>
      <c r="AH20" s="845"/>
      <c r="AI20" s="845"/>
      <c r="AJ20" s="845"/>
    </row>
    <row r="21" spans="1:36" x14ac:dyDescent="0.3">
      <c r="A21" s="809" t="s">
        <v>55</v>
      </c>
      <c r="B21" s="802" t="s">
        <v>664</v>
      </c>
      <c r="C21" s="872"/>
      <c r="D21" s="872" t="s">
        <v>77</v>
      </c>
      <c r="E21" s="874"/>
      <c r="F21" s="871"/>
      <c r="G21" s="871"/>
      <c r="H21" s="808">
        <f>IF(C21&lt;&gt;"",'CBL Score Standard'!$D77,IF(D21&lt;&gt;"",SUM('CBL Score Standard'!$D77:$E77),IF(E21&lt;&gt;"",SUM('CBL Score Standard'!$D77:$F77),IF(F21&lt;&gt;"",SUM('CBL Score Standard'!$D77:$G77),IF(G21&lt;&gt;"",SUM('CBL Score Standard'!$D77:$H77,0))))))</f>
        <v>0</v>
      </c>
      <c r="K21" s="828"/>
      <c r="L21" s="828"/>
      <c r="M21" s="803" t="s">
        <v>6</v>
      </c>
      <c r="N21" s="758" t="s">
        <v>56</v>
      </c>
      <c r="O21" s="792" t="s">
        <v>182</v>
      </c>
      <c r="P21" s="769">
        <v>43609</v>
      </c>
      <c r="Q21" s="761" t="s">
        <v>172</v>
      </c>
      <c r="R21" s="767" t="s">
        <v>183</v>
      </c>
      <c r="S21" s="758" t="s">
        <v>723</v>
      </c>
      <c r="T21" s="879" t="s">
        <v>72</v>
      </c>
      <c r="U21" s="880"/>
      <c r="V21" s="879"/>
      <c r="W21" s="791"/>
      <c r="X21" s="791"/>
      <c r="Y21" s="768" t="s">
        <v>184</v>
      </c>
      <c r="Z21" s="846">
        <f t="shared" si="1"/>
        <v>0</v>
      </c>
      <c r="AA21" s="847"/>
      <c r="AB21" s="847"/>
      <c r="AC21" s="847"/>
      <c r="AD21" s="847"/>
      <c r="AE21" s="845"/>
      <c r="AF21" s="845"/>
      <c r="AG21" s="845"/>
      <c r="AH21" s="845"/>
      <c r="AI21" s="845"/>
      <c r="AJ21" s="845"/>
    </row>
    <row r="22" spans="1:36" x14ac:dyDescent="0.3">
      <c r="A22" s="809" t="s">
        <v>55</v>
      </c>
      <c r="B22" s="802" t="s">
        <v>448</v>
      </c>
      <c r="C22" s="872"/>
      <c r="D22" s="872" t="s">
        <v>77</v>
      </c>
      <c r="E22" s="874"/>
      <c r="F22" s="871"/>
      <c r="G22" s="871"/>
      <c r="H22" s="808">
        <f>IF(C22&lt;&gt;"",'CBL Score Standard'!$D78,IF(D22&lt;&gt;"",SUM('CBL Score Standard'!$D78:$E78),IF(E22&lt;&gt;"",SUM('CBL Score Standard'!$D78:$F78),IF(F22&lt;&gt;"",SUM('CBL Score Standard'!$D78:$G78),IF(G22&lt;&gt;"",SUM('CBL Score Standard'!$D78:$H78,0))))))</f>
        <v>0</v>
      </c>
      <c r="K22" s="828"/>
      <c r="L22" s="828"/>
      <c r="M22" s="803" t="s">
        <v>6</v>
      </c>
      <c r="N22" s="758" t="s">
        <v>144</v>
      </c>
      <c r="O22" s="792" t="s">
        <v>187</v>
      </c>
      <c r="P22" s="828"/>
      <c r="Q22" s="759" t="s">
        <v>153</v>
      </c>
      <c r="R22" s="762" t="s">
        <v>156</v>
      </c>
      <c r="S22" s="758" t="s">
        <v>723</v>
      </c>
      <c r="T22" s="879" t="s">
        <v>72</v>
      </c>
      <c r="U22" s="999">
        <v>44063</v>
      </c>
      <c r="V22" s="879" t="s">
        <v>374</v>
      </c>
      <c r="W22" s="791"/>
      <c r="X22" s="791"/>
      <c r="Y22" s="766" t="s">
        <v>157</v>
      </c>
      <c r="Z22" s="846">
        <f t="shared" si="1"/>
        <v>0</v>
      </c>
      <c r="AA22" s="847"/>
      <c r="AB22" s="847"/>
      <c r="AC22" s="847"/>
      <c r="AD22" s="847"/>
      <c r="AE22" s="845"/>
      <c r="AF22" s="845"/>
      <c r="AG22" s="845"/>
      <c r="AH22" s="845"/>
      <c r="AI22" s="845"/>
      <c r="AJ22" s="845"/>
    </row>
    <row r="23" spans="1:36" ht="12.75" customHeight="1" x14ac:dyDescent="0.3">
      <c r="A23" s="809" t="s">
        <v>55</v>
      </c>
      <c r="B23" s="802" t="s">
        <v>665</v>
      </c>
      <c r="C23" s="872"/>
      <c r="D23" s="872" t="s">
        <v>77</v>
      </c>
      <c r="E23" s="874"/>
      <c r="F23" s="871"/>
      <c r="G23" s="871"/>
      <c r="H23" s="808">
        <f>IF(C23&lt;&gt;"",'CBL Score Standard'!$D79,IF(D23&lt;&gt;"",SUM('CBL Score Standard'!$D79:$E79),IF(E23&lt;&gt;"",SUM('CBL Score Standard'!$D79:$F79),IF(F23&lt;&gt;"",SUM('CBL Score Standard'!$D79:$G79),IF(G23&lt;&gt;"",SUM('CBL Score Standard'!$D79:$H79,0))))))</f>
        <v>0</v>
      </c>
      <c r="K23" s="828"/>
      <c r="L23" s="828"/>
      <c r="M23" s="803" t="s">
        <v>6</v>
      </c>
      <c r="N23" s="758" t="s">
        <v>144</v>
      </c>
      <c r="O23" s="792" t="s">
        <v>188</v>
      </c>
      <c r="P23" s="828"/>
      <c r="Q23" s="761" t="s">
        <v>155</v>
      </c>
      <c r="R23" s="762" t="s">
        <v>158</v>
      </c>
      <c r="S23" s="758" t="s">
        <v>723</v>
      </c>
      <c r="T23" s="879" t="s">
        <v>72</v>
      </c>
      <c r="U23" s="999">
        <v>44097</v>
      </c>
      <c r="V23" s="879" t="s">
        <v>374</v>
      </c>
      <c r="W23" s="791"/>
      <c r="X23" s="791"/>
      <c r="Y23" s="763" t="s">
        <v>159</v>
      </c>
      <c r="Z23" s="846">
        <f t="shared" si="1"/>
        <v>0</v>
      </c>
      <c r="AA23" s="847"/>
      <c r="AB23" s="847"/>
      <c r="AC23" s="847"/>
      <c r="AD23" s="847"/>
      <c r="AE23" s="845"/>
      <c r="AF23" s="845"/>
      <c r="AG23" s="845"/>
      <c r="AH23" s="845"/>
      <c r="AI23" s="845"/>
      <c r="AJ23" s="845"/>
    </row>
    <row r="24" spans="1:36" ht="12.75" customHeight="1" x14ac:dyDescent="0.3">
      <c r="A24" s="809" t="s">
        <v>55</v>
      </c>
      <c r="B24" s="802" t="s">
        <v>238</v>
      </c>
      <c r="C24" s="872" t="s">
        <v>77</v>
      </c>
      <c r="D24" s="872"/>
      <c r="E24" s="872"/>
      <c r="F24" s="871"/>
      <c r="G24" s="871"/>
      <c r="H24" s="808">
        <f>IF(C24&lt;&gt;"",'CBL Score Standard'!$D80,IF(D24&lt;&gt;"",SUM('CBL Score Standard'!$D80:$E80),IF(E24&lt;&gt;"",SUM('CBL Score Standard'!$D80:$F80),IF(F24&lt;&gt;"",SUM('CBL Score Standard'!$D80:$G80),IF(G24&lt;&gt;"",SUM('CBL Score Standard'!$D80:$H80,0))))))</f>
        <v>0</v>
      </c>
      <c r="K24" s="828"/>
      <c r="L24" s="828"/>
      <c r="M24" s="803" t="s">
        <v>6</v>
      </c>
      <c r="N24" s="758" t="s">
        <v>144</v>
      </c>
      <c r="O24" s="792" t="s">
        <v>189</v>
      </c>
      <c r="P24" s="828"/>
      <c r="Q24" s="841" t="s">
        <v>659</v>
      </c>
      <c r="R24" s="841" t="s">
        <v>278</v>
      </c>
      <c r="S24" s="758" t="s">
        <v>723</v>
      </c>
      <c r="T24" s="879"/>
      <c r="U24" s="999">
        <v>44092</v>
      </c>
      <c r="V24" s="879" t="s">
        <v>374</v>
      </c>
      <c r="W24" s="791"/>
      <c r="X24" s="791"/>
      <c r="Y24" s="768" t="s">
        <v>160</v>
      </c>
      <c r="Z24" s="846">
        <f t="shared" si="1"/>
        <v>0</v>
      </c>
      <c r="AA24" s="847"/>
      <c r="AB24" s="847"/>
      <c r="AC24" s="847"/>
      <c r="AD24" s="847"/>
      <c r="AE24" s="845"/>
      <c r="AF24" s="845"/>
      <c r="AG24" s="845"/>
      <c r="AH24" s="845"/>
      <c r="AI24" s="845"/>
      <c r="AJ24" s="845"/>
    </row>
    <row r="25" spans="1:36" x14ac:dyDescent="0.3">
      <c r="A25" s="809" t="s">
        <v>55</v>
      </c>
      <c r="B25" s="802" t="s">
        <v>515</v>
      </c>
      <c r="C25" s="872" t="s">
        <v>77</v>
      </c>
      <c r="D25" s="872"/>
      <c r="E25" s="872"/>
      <c r="F25" s="871"/>
      <c r="G25" s="871"/>
      <c r="H25" s="808">
        <f>IF(C25&lt;&gt;"",'CBL Score Standard'!$D81,IF(D25&lt;&gt;"",SUM('CBL Score Standard'!$D81:$E81),IF(E25&lt;&gt;"",SUM('CBL Score Standard'!$D81:$F81),IF(F25&lt;&gt;"",SUM('CBL Score Standard'!$D81:$G81),IF(G25&lt;&gt;"",SUM('CBL Score Standard'!$D81:$H81,0))))))</f>
        <v>0</v>
      </c>
      <c r="K25" s="828"/>
      <c r="L25" s="828"/>
      <c r="M25" s="803" t="s">
        <v>6</v>
      </c>
      <c r="N25" s="758" t="s">
        <v>144</v>
      </c>
      <c r="O25" s="792" t="s">
        <v>190</v>
      </c>
      <c r="P25" s="828"/>
      <c r="Q25" s="759" t="s">
        <v>161</v>
      </c>
      <c r="R25" s="762" t="s">
        <v>162</v>
      </c>
      <c r="S25" s="758"/>
      <c r="T25" s="879"/>
      <c r="U25" s="879"/>
      <c r="V25" s="879"/>
      <c r="W25" s="791"/>
      <c r="X25" s="791"/>
      <c r="Y25" s="768" t="s">
        <v>163</v>
      </c>
      <c r="Z25" s="846">
        <f t="shared" si="1"/>
        <v>0</v>
      </c>
      <c r="AA25" s="847"/>
      <c r="AB25" s="847"/>
      <c r="AC25" s="847"/>
      <c r="AD25" s="847"/>
      <c r="AE25" s="845"/>
      <c r="AF25" s="845"/>
      <c r="AG25" s="845"/>
      <c r="AH25" s="845"/>
      <c r="AI25" s="845"/>
      <c r="AJ25" s="845"/>
    </row>
    <row r="26" spans="1:36" ht="26.4" x14ac:dyDescent="0.3">
      <c r="A26" s="809" t="s">
        <v>3</v>
      </c>
      <c r="B26" s="802" t="s">
        <v>516</v>
      </c>
      <c r="C26" s="872"/>
      <c r="D26" s="872"/>
      <c r="E26" s="872"/>
      <c r="F26" s="872"/>
      <c r="G26" s="871"/>
      <c r="H26" s="808" t="b">
        <f>IF(C26&lt;&gt;"",'CBL Score Standard'!$D82,IF(D26&lt;&gt;"",SUM('CBL Score Standard'!$D82:$E82),IF(E26&lt;&gt;"",SUM('CBL Score Standard'!$D82:$F82),IF(F26&lt;&gt;"",SUM('CBL Score Standard'!$D82:$G82),IF(G26&lt;&gt;"",SUM('CBL Score Standard'!$D82:$H82,0))))))</f>
        <v>0</v>
      </c>
      <c r="K26" s="828"/>
      <c r="L26" s="828"/>
      <c r="M26" s="803" t="s">
        <v>6</v>
      </c>
      <c r="N26" s="758" t="s">
        <v>144</v>
      </c>
      <c r="O26" s="792" t="s">
        <v>191</v>
      </c>
      <c r="P26" s="829"/>
      <c r="Q26" s="759" t="s">
        <v>164</v>
      </c>
      <c r="R26" s="762" t="s">
        <v>165</v>
      </c>
      <c r="S26" s="758" t="s">
        <v>723</v>
      </c>
      <c r="T26" s="879" t="s">
        <v>72</v>
      </c>
      <c r="U26" s="879"/>
      <c r="V26" s="879"/>
      <c r="W26" s="791"/>
      <c r="X26" s="791"/>
      <c r="Y26" s="768" t="s">
        <v>166</v>
      </c>
      <c r="Z26" s="846">
        <f t="shared" si="1"/>
        <v>0</v>
      </c>
      <c r="AA26" s="847"/>
      <c r="AB26" s="847"/>
      <c r="AC26" s="847"/>
      <c r="AD26" s="847"/>
      <c r="AE26" s="845"/>
      <c r="AF26" s="845"/>
      <c r="AG26" s="845"/>
      <c r="AH26" s="845"/>
      <c r="AI26" s="845"/>
      <c r="AJ26" s="845"/>
    </row>
    <row r="27" spans="1:36" ht="26.4" x14ac:dyDescent="0.3">
      <c r="A27" s="809" t="s">
        <v>3</v>
      </c>
      <c r="B27" s="802" t="s">
        <v>246</v>
      </c>
      <c r="C27" s="872"/>
      <c r="D27" s="872"/>
      <c r="E27" s="872"/>
      <c r="F27" s="872"/>
      <c r="G27" s="871"/>
      <c r="H27" s="808" t="b">
        <f>IF(C27&lt;&gt;"",'CBL Score Standard'!$D83,IF(D27&lt;&gt;"",SUM('CBL Score Standard'!$D83:$E83),IF(E27&lt;&gt;"",SUM('CBL Score Standard'!$D83:$F83),IF(F27&lt;&gt;"",SUM('CBL Score Standard'!$D83:$G83),IF(G27&lt;&gt;"",SUM('CBL Score Standard'!$D83:$H83,0))))))</f>
        <v>0</v>
      </c>
      <c r="K27" s="828"/>
      <c r="L27" s="828"/>
      <c r="M27" s="803" t="s">
        <v>6</v>
      </c>
      <c r="N27" s="758" t="s">
        <v>55</v>
      </c>
      <c r="O27" s="792" t="s">
        <v>192</v>
      </c>
      <c r="P27" s="769">
        <v>43608</v>
      </c>
      <c r="Q27" s="761" t="s">
        <v>383</v>
      </c>
      <c r="R27" s="767" t="s">
        <v>341</v>
      </c>
      <c r="S27" s="758" t="s">
        <v>723</v>
      </c>
      <c r="T27" s="879" t="s">
        <v>72</v>
      </c>
      <c r="U27" s="880">
        <v>44064</v>
      </c>
      <c r="V27" s="879" t="s">
        <v>374</v>
      </c>
      <c r="W27" s="791"/>
      <c r="X27" s="791"/>
      <c r="Y27" s="768" t="s">
        <v>193</v>
      </c>
      <c r="Z27" s="846">
        <f t="shared" si="1"/>
        <v>0</v>
      </c>
      <c r="AA27" s="847"/>
      <c r="AB27" s="847"/>
      <c r="AC27" s="847"/>
      <c r="AD27" s="847"/>
      <c r="AE27" s="845"/>
      <c r="AF27" s="845"/>
      <c r="AG27" s="845"/>
      <c r="AH27" s="845"/>
      <c r="AI27" s="845"/>
      <c r="AJ27" s="845"/>
    </row>
    <row r="28" spans="1:36" ht="27.6" x14ac:dyDescent="0.3">
      <c r="A28" s="809" t="s">
        <v>59</v>
      </c>
      <c r="B28" s="802" t="s">
        <v>684</v>
      </c>
      <c r="C28" s="872" t="s">
        <v>77</v>
      </c>
      <c r="D28" s="872"/>
      <c r="E28" s="871"/>
      <c r="F28" s="871"/>
      <c r="G28" s="871"/>
      <c r="H28" s="808">
        <f>IF(C28&lt;&gt;"",'CBL Score Standard'!$D84,IF(D28&lt;&gt;"",SUM('CBL Score Standard'!$D84:$E84),IF(E28&lt;&gt;"",SUM('CBL Score Standard'!$D84:$F84),IF(F28&lt;&gt;"",SUM('CBL Score Standard'!$D84:$G84),IF(G28&lt;&gt;"",SUM('CBL Score Standard'!$D84:$H84,0))))))</f>
        <v>0</v>
      </c>
      <c r="K28" s="828"/>
      <c r="L28" s="828"/>
      <c r="M28" s="803" t="s">
        <v>6</v>
      </c>
      <c r="N28" s="758" t="s">
        <v>55</v>
      </c>
      <c r="O28" s="792" t="s">
        <v>194</v>
      </c>
      <c r="P28" s="769">
        <v>43544</v>
      </c>
      <c r="Q28" s="841" t="s">
        <v>649</v>
      </c>
      <c r="R28" s="841" t="s">
        <v>650</v>
      </c>
      <c r="S28" s="772"/>
      <c r="T28" s="879"/>
      <c r="U28" s="879"/>
      <c r="V28" s="879"/>
      <c r="W28" s="791"/>
      <c r="X28" s="791"/>
      <c r="Y28" s="768" t="s">
        <v>195</v>
      </c>
      <c r="Z28" s="846">
        <f t="shared" si="1"/>
        <v>0</v>
      </c>
      <c r="AA28" s="847"/>
      <c r="AB28" s="847"/>
      <c r="AC28" s="847"/>
      <c r="AD28" s="847"/>
      <c r="AE28" s="845"/>
      <c r="AF28" s="845"/>
      <c r="AG28" s="845"/>
      <c r="AH28" s="845"/>
      <c r="AI28" s="845"/>
      <c r="AJ28" s="845"/>
    </row>
    <row r="29" spans="1:36" ht="27.6" x14ac:dyDescent="0.3">
      <c r="A29" s="809" t="s">
        <v>59</v>
      </c>
      <c r="B29" s="802" t="s">
        <v>683</v>
      </c>
      <c r="C29" s="872"/>
      <c r="D29" s="872"/>
      <c r="E29" s="871"/>
      <c r="F29" s="871"/>
      <c r="G29" s="871"/>
      <c r="H29" s="808" t="b">
        <f>IF(C29&lt;&gt;"",'CBL Score Standard'!$D85,IF(D29&lt;&gt;"",SUM('CBL Score Standard'!$D85:$E85),IF(E29&lt;&gt;"",SUM('CBL Score Standard'!$D85:$F85),IF(F29&lt;&gt;"",SUM('CBL Score Standard'!$D85:$G85),IF(G29&lt;&gt;"",SUM('CBL Score Standard'!$D85:$H85,0))))))</f>
        <v>0</v>
      </c>
      <c r="K29" s="828"/>
      <c r="L29" s="828"/>
      <c r="M29" s="803" t="s">
        <v>6</v>
      </c>
      <c r="N29" s="758" t="s">
        <v>55</v>
      </c>
      <c r="O29" s="792" t="s">
        <v>196</v>
      </c>
      <c r="P29" s="832" t="s">
        <v>145</v>
      </c>
      <c r="Q29" s="841" t="s">
        <v>651</v>
      </c>
      <c r="R29" s="841" t="s">
        <v>652</v>
      </c>
      <c r="S29" s="758" t="s">
        <v>723</v>
      </c>
      <c r="T29" s="879" t="s">
        <v>73</v>
      </c>
      <c r="U29" s="879"/>
      <c r="V29" s="879"/>
      <c r="W29" s="791"/>
      <c r="X29" s="791"/>
      <c r="Y29" s="768" t="s">
        <v>197</v>
      </c>
      <c r="Z29" s="846">
        <f t="shared" si="1"/>
        <v>0</v>
      </c>
      <c r="AA29" s="847"/>
      <c r="AB29" s="847"/>
      <c r="AC29" s="847"/>
      <c r="AD29" s="847"/>
      <c r="AE29" s="845"/>
      <c r="AF29" s="845"/>
      <c r="AG29" s="845"/>
      <c r="AH29" s="845"/>
      <c r="AI29" s="845"/>
      <c r="AJ29" s="845"/>
    </row>
    <row r="30" spans="1:36" x14ac:dyDescent="0.3">
      <c r="A30" s="809" t="s">
        <v>149</v>
      </c>
      <c r="B30" s="802" t="s">
        <v>149</v>
      </c>
      <c r="C30" s="871"/>
      <c r="D30" s="871" t="s">
        <v>77</v>
      </c>
      <c r="E30" s="871"/>
      <c r="F30" s="871"/>
      <c r="G30" s="871"/>
      <c r="H30" s="808">
        <f>IF(C30&lt;&gt;"",'CBL Score Standard'!$D86,IF(D30&lt;&gt;"",SUM('CBL Score Standard'!$D86:$E86),IF(E30&lt;&gt;"",SUM('CBL Score Standard'!$D86:$F86),IF(F30&lt;&gt;"",SUM('CBL Score Standard'!$D86:$G86),IF(G30&lt;&gt;"",SUM('CBL Score Standard'!$D86:$H86,0))))))</f>
        <v>0.13852813852813853</v>
      </c>
      <c r="K30" s="828"/>
      <c r="L30" s="828"/>
      <c r="M30" s="803" t="s">
        <v>6</v>
      </c>
      <c r="N30" s="758" t="s">
        <v>55</v>
      </c>
      <c r="O30" s="792" t="s">
        <v>198</v>
      </c>
      <c r="P30" s="833"/>
      <c r="Q30" s="761" t="s">
        <v>199</v>
      </c>
      <c r="R30" s="767" t="s">
        <v>200</v>
      </c>
      <c r="S30" s="758" t="s">
        <v>723</v>
      </c>
      <c r="T30" s="879" t="s">
        <v>73</v>
      </c>
      <c r="U30" s="879"/>
      <c r="V30" s="879"/>
      <c r="W30" s="791"/>
      <c r="X30" s="791"/>
      <c r="Y30" s="771" t="s">
        <v>201</v>
      </c>
      <c r="Z30" s="846">
        <f t="shared" si="1"/>
        <v>0</v>
      </c>
      <c r="AA30" s="847"/>
      <c r="AB30" s="847"/>
      <c r="AC30" s="847"/>
      <c r="AD30" s="847"/>
      <c r="AE30" s="845"/>
      <c r="AF30" s="845"/>
      <c r="AG30" s="845"/>
      <c r="AH30" s="845"/>
      <c r="AI30" s="845"/>
      <c r="AJ30" s="845"/>
    </row>
    <row r="31" spans="1:36" x14ac:dyDescent="0.3">
      <c r="A31" s="809" t="s">
        <v>149</v>
      </c>
      <c r="B31" s="802" t="s">
        <v>370</v>
      </c>
      <c r="C31" s="872"/>
      <c r="D31" s="872"/>
      <c r="E31" s="873"/>
      <c r="F31" s="871"/>
      <c r="G31" s="871"/>
      <c r="H31" s="808" t="b">
        <f>IF(C31&lt;&gt;"",'CBL Score Standard'!$D87,IF(D31&lt;&gt;"",SUM('CBL Score Standard'!$D87:$E87),IF(E31&lt;&gt;"",SUM('CBL Score Standard'!$D87:$F87),IF(F31&lt;&gt;"",SUM('CBL Score Standard'!$D87:$G87),IF(G31&lt;&gt;"",SUM('CBL Score Standard'!$D87:$H87,0))))))</f>
        <v>0</v>
      </c>
      <c r="K31" s="828"/>
      <c r="L31" s="828"/>
      <c r="M31" s="803" t="s">
        <v>6</v>
      </c>
      <c r="N31" s="758" t="s">
        <v>55</v>
      </c>
      <c r="O31" s="792" t="s">
        <v>202</v>
      </c>
      <c r="P31" s="769">
        <v>43629</v>
      </c>
      <c r="Q31" s="761" t="s">
        <v>384</v>
      </c>
      <c r="R31" s="767" t="s">
        <v>385</v>
      </c>
      <c r="S31" s="772"/>
      <c r="T31" s="879"/>
      <c r="U31" s="879"/>
      <c r="V31" s="879"/>
      <c r="W31" s="791"/>
      <c r="X31" s="791"/>
      <c r="Y31" s="771" t="s">
        <v>203</v>
      </c>
      <c r="Z31" s="846">
        <f t="shared" si="1"/>
        <v>0</v>
      </c>
      <c r="AA31" s="847"/>
      <c r="AB31" s="847"/>
      <c r="AC31" s="847"/>
      <c r="AD31" s="847"/>
      <c r="AE31" s="845"/>
      <c r="AF31" s="845"/>
      <c r="AG31" s="845"/>
      <c r="AH31" s="845"/>
      <c r="AI31" s="845"/>
      <c r="AJ31" s="845"/>
    </row>
    <row r="32" spans="1:36" ht="26.4" x14ac:dyDescent="0.3">
      <c r="A32" s="809" t="s">
        <v>31</v>
      </c>
      <c r="B32" s="802" t="s">
        <v>660</v>
      </c>
      <c r="C32" s="871" t="s">
        <v>77</v>
      </c>
      <c r="D32" s="871"/>
      <c r="E32" s="871"/>
      <c r="F32" s="871"/>
      <c r="G32" s="871"/>
      <c r="H32" s="808">
        <f>IF(C32&lt;&gt;"",'CBL Score Standard'!$D88,IF(D32&lt;&gt;"",SUM('CBL Score Standard'!$D88:$E88),IF(E32&lt;&gt;"",SUM('CBL Score Standard'!$D88:$F88),IF(F32&lt;&gt;"",SUM('CBL Score Standard'!$D88:$G88),IF(G32&lt;&gt;"",SUM('CBL Score Standard'!$D88:$H88,0))))))</f>
        <v>9.0909090909090912E-2</v>
      </c>
      <c r="K32" s="828"/>
      <c r="L32" s="828"/>
      <c r="M32" s="803" t="s">
        <v>6</v>
      </c>
      <c r="N32" s="758" t="s">
        <v>56</v>
      </c>
      <c r="O32" s="792" t="s">
        <v>427</v>
      </c>
      <c r="P32" s="769">
        <v>43613</v>
      </c>
      <c r="Q32" s="761" t="s">
        <v>167</v>
      </c>
      <c r="R32" s="767" t="s">
        <v>204</v>
      </c>
      <c r="S32" s="758" t="s">
        <v>723</v>
      </c>
      <c r="T32" s="879" t="s">
        <v>72</v>
      </c>
      <c r="U32" s="881">
        <v>44048</v>
      </c>
      <c r="V32" s="882" t="s">
        <v>374</v>
      </c>
      <c r="W32" s="791"/>
      <c r="X32" s="791"/>
      <c r="Y32" s="768" t="s">
        <v>205</v>
      </c>
      <c r="Z32" s="846">
        <f t="shared" si="1"/>
        <v>0</v>
      </c>
      <c r="AA32" s="847"/>
      <c r="AB32" s="847"/>
      <c r="AC32" s="847"/>
      <c r="AD32" s="847"/>
      <c r="AE32" s="845"/>
      <c r="AF32" s="845"/>
      <c r="AG32" s="845"/>
      <c r="AH32" s="845"/>
      <c r="AI32" s="845"/>
      <c r="AJ32" s="845"/>
    </row>
    <row r="33" spans="1:36" x14ac:dyDescent="0.3">
      <c r="A33" s="809" t="s">
        <v>31</v>
      </c>
      <c r="B33" s="802" t="s">
        <v>175</v>
      </c>
      <c r="C33" s="872" t="s">
        <v>77</v>
      </c>
      <c r="D33" s="871"/>
      <c r="E33" s="874"/>
      <c r="F33" s="871"/>
      <c r="G33" s="871"/>
      <c r="H33" s="808">
        <f>IF(C33&lt;&gt;"",'CBL Score Standard'!$D89,IF(D33&lt;&gt;"",SUM('CBL Score Standard'!$D89:$E89),IF(E33&lt;&gt;"",SUM('CBL Score Standard'!$D89:$F89),IF(F33&lt;&gt;"",SUM('CBL Score Standard'!$D89:$G89),IF(G33&lt;&gt;"",SUM('CBL Score Standard'!$D89:$H89,0))))))</f>
        <v>9.0909090909090912E-2</v>
      </c>
      <c r="K33" s="828"/>
      <c r="L33" s="828"/>
      <c r="M33" s="803" t="s">
        <v>6</v>
      </c>
      <c r="N33" s="758" t="s">
        <v>0</v>
      </c>
      <c r="O33" s="792" t="s">
        <v>426</v>
      </c>
      <c r="P33" s="761" t="s">
        <v>145</v>
      </c>
      <c r="Q33" s="761" t="s">
        <v>206</v>
      </c>
      <c r="R33" s="762" t="s">
        <v>206</v>
      </c>
      <c r="S33" s="772"/>
      <c r="T33" s="879"/>
      <c r="U33" s="879"/>
      <c r="V33" s="879"/>
      <c r="W33" s="791"/>
      <c r="X33" s="791"/>
      <c r="Y33" s="763"/>
      <c r="Z33" s="846">
        <f t="shared" si="1"/>
        <v>0</v>
      </c>
      <c r="AA33" s="847"/>
      <c r="AB33" s="847"/>
      <c r="AC33" s="847"/>
      <c r="AD33" s="847"/>
      <c r="AE33" s="845"/>
      <c r="AF33" s="845"/>
      <c r="AG33" s="845"/>
      <c r="AH33" s="845"/>
      <c r="AI33" s="845"/>
      <c r="AJ33" s="845"/>
    </row>
    <row r="34" spans="1:36" x14ac:dyDescent="0.3">
      <c r="A34" s="809" t="s">
        <v>46</v>
      </c>
      <c r="B34" s="802" t="s">
        <v>171</v>
      </c>
      <c r="C34" s="872" t="s">
        <v>77</v>
      </c>
      <c r="D34" s="871"/>
      <c r="E34" s="874"/>
      <c r="F34" s="871"/>
      <c r="G34" s="871"/>
      <c r="H34" s="808">
        <f>IF(C34&lt;&gt;"",'CBL Score Standard'!$D90,IF(D34&lt;&gt;"",SUM('CBL Score Standard'!$D90:$E90),IF(E34&lt;&gt;"",SUM('CBL Score Standard'!$D90:$F90),IF(F34&lt;&gt;"",SUM('CBL Score Standard'!$D90:$G90),IF(G34&lt;&gt;"",SUM('CBL Score Standard'!$D90:$H90,0))))))</f>
        <v>0</v>
      </c>
      <c r="K34" s="828"/>
      <c r="L34" s="828"/>
      <c r="M34" s="803" t="s">
        <v>6</v>
      </c>
      <c r="N34" s="758" t="s">
        <v>53</v>
      </c>
      <c r="O34" s="795" t="s">
        <v>371</v>
      </c>
      <c r="P34" s="761" t="s">
        <v>145</v>
      </c>
      <c r="Q34" s="761" t="s">
        <v>164</v>
      </c>
      <c r="R34" s="767" t="s">
        <v>207</v>
      </c>
      <c r="S34" s="758"/>
      <c r="T34" s="879"/>
      <c r="U34" s="879"/>
      <c r="V34" s="879"/>
      <c r="W34" s="791"/>
      <c r="X34" s="791"/>
      <c r="Y34" s="771" t="s">
        <v>208</v>
      </c>
      <c r="Z34" s="846">
        <f t="shared" si="1"/>
        <v>0</v>
      </c>
      <c r="AA34" s="847"/>
      <c r="AB34" s="847"/>
      <c r="AC34" s="847"/>
      <c r="AD34" s="847"/>
      <c r="AE34" s="845"/>
      <c r="AF34" s="845"/>
      <c r="AG34" s="845"/>
      <c r="AH34" s="845"/>
      <c r="AI34" s="845"/>
      <c r="AJ34" s="845"/>
    </row>
    <row r="35" spans="1:36" ht="28.8" x14ac:dyDescent="0.3">
      <c r="A35" s="809" t="s">
        <v>2</v>
      </c>
      <c r="B35" s="802" t="s">
        <v>234</v>
      </c>
      <c r="C35" s="872"/>
      <c r="D35" s="872"/>
      <c r="E35" s="872"/>
      <c r="F35" s="871"/>
      <c r="G35" s="871"/>
      <c r="H35" s="808" t="b">
        <f>IF(C35&lt;&gt;"",'CBL Score Standard'!$D91,IF(D35&lt;&gt;"",SUM('CBL Score Standard'!$D91:$E91),IF(E35&lt;&gt;"",SUM('CBL Score Standard'!$D91:$F91),IF(F35&lt;&gt;"",SUM('CBL Score Standard'!$D91:$G91),IF(G35&lt;&gt;"",SUM('CBL Score Standard'!$D91:$H91,0))))))</f>
        <v>0</v>
      </c>
      <c r="K35" s="829"/>
      <c r="L35" s="829"/>
      <c r="M35" s="803" t="s">
        <v>6</v>
      </c>
      <c r="N35" s="758" t="s">
        <v>54</v>
      </c>
      <c r="O35" s="792" t="s">
        <v>345</v>
      </c>
      <c r="P35" s="769">
        <v>43644</v>
      </c>
      <c r="Q35" s="761" t="s">
        <v>209</v>
      </c>
      <c r="R35" s="767" t="s">
        <v>210</v>
      </c>
      <c r="S35" s="758" t="s">
        <v>723</v>
      </c>
      <c r="T35" s="879" t="s">
        <v>72</v>
      </c>
      <c r="U35" s="999">
        <v>43999</v>
      </c>
      <c r="V35" s="879" t="s">
        <v>374</v>
      </c>
      <c r="W35" s="791"/>
      <c r="X35" s="791"/>
      <c r="Y35" s="838" t="s">
        <v>629</v>
      </c>
      <c r="Z35" s="846">
        <f t="shared" si="1"/>
        <v>0</v>
      </c>
      <c r="AA35" s="847"/>
      <c r="AB35" s="847"/>
      <c r="AC35" s="847"/>
      <c r="AD35" s="847"/>
      <c r="AE35" s="845"/>
      <c r="AF35" s="845"/>
      <c r="AG35" s="845"/>
      <c r="AH35" s="845"/>
      <c r="AI35" s="845"/>
      <c r="AJ35" s="845"/>
    </row>
    <row r="36" spans="1:36" x14ac:dyDescent="0.3">
      <c r="A36" s="809" t="s">
        <v>54</v>
      </c>
      <c r="B36" s="802" t="s">
        <v>425</v>
      </c>
      <c r="C36" s="871" t="s">
        <v>77</v>
      </c>
      <c r="D36" s="871"/>
      <c r="E36" s="871"/>
      <c r="F36" s="871"/>
      <c r="G36" s="871"/>
      <c r="H36" s="808">
        <f>IF(C36&lt;&gt;"",'CBL Score Standard'!$D92,IF(D36&lt;&gt;"",SUM('CBL Score Standard'!$D92:$E92),IF(E36&lt;&gt;"",SUM('CBL Score Standard'!$D92:$F92),IF(F36&lt;&gt;"",SUM('CBL Score Standard'!$D92:$G92),IF(G36&lt;&gt;"",SUM('CBL Score Standard'!$D92:$H92,0))))))</f>
        <v>9.0909090909090912E-2</v>
      </c>
      <c r="K36" s="753"/>
      <c r="L36" s="753"/>
      <c r="M36" s="753"/>
      <c r="N36" s="797"/>
      <c r="O36" s="753"/>
      <c r="P36" s="753"/>
      <c r="Q36" s="753"/>
      <c r="R36" s="753"/>
      <c r="S36" s="753"/>
      <c r="T36" s="789"/>
      <c r="U36" s="789"/>
      <c r="V36" s="789"/>
      <c r="W36" s="789"/>
      <c r="X36" s="789"/>
      <c r="Y36" s="753"/>
      <c r="Z36" s="753"/>
      <c r="AA36" s="753"/>
      <c r="AB36" s="753"/>
      <c r="AC36" s="753"/>
      <c r="AD36" s="753"/>
      <c r="AE36" s="753"/>
      <c r="AF36" s="753"/>
      <c r="AG36" s="753"/>
      <c r="AH36" s="753"/>
      <c r="AI36" s="753"/>
      <c r="AJ36" s="753"/>
    </row>
    <row r="37" spans="1:36" ht="23.4" x14ac:dyDescent="0.45">
      <c r="A37" s="809" t="s">
        <v>54</v>
      </c>
      <c r="B37" s="802" t="s">
        <v>345</v>
      </c>
      <c r="C37" s="872"/>
      <c r="D37" s="871" t="s">
        <v>77</v>
      </c>
      <c r="E37" s="871"/>
      <c r="F37" s="871"/>
      <c r="G37" s="871"/>
      <c r="H37" s="808">
        <f>IF(C37&lt;&gt;"",'CBL Score Standard'!$D93,IF(D37&lt;&gt;"",SUM('CBL Score Standard'!$D93:$E93),IF(E37&lt;&gt;"",SUM('CBL Score Standard'!$D93:$F93),IF(F37&lt;&gt;"",SUM('CBL Score Standard'!$D93:$G93),IF(G37&lt;&gt;"",SUM('CBL Score Standard'!$D93:$H93,0))))))</f>
        <v>4.7619047619047616E-2</v>
      </c>
      <c r="K37" s="1173" t="s">
        <v>211</v>
      </c>
      <c r="L37" s="1174"/>
      <c r="M37" s="1174"/>
      <c r="N37" s="1174"/>
      <c r="O37" s="1174"/>
      <c r="P37" s="1174"/>
      <c r="Q37" s="1174"/>
      <c r="R37" s="1174"/>
      <c r="S37" s="1174"/>
      <c r="T37" s="1174"/>
      <c r="U37" s="1174"/>
      <c r="V37" s="1174"/>
      <c r="W37" s="1174"/>
      <c r="X37" s="1174"/>
      <c r="Y37" s="843"/>
      <c r="Z37" s="850"/>
      <c r="AA37" s="843"/>
      <c r="AB37" s="843"/>
      <c r="AC37" s="843"/>
      <c r="AD37" s="843"/>
      <c r="AE37" s="843"/>
      <c r="AF37" s="843"/>
      <c r="AG37" s="843"/>
      <c r="AH37" s="843"/>
      <c r="AI37" s="843"/>
      <c r="AJ37" s="843"/>
    </row>
    <row r="38" spans="1:36" ht="27.6" x14ac:dyDescent="0.3">
      <c r="A38" s="809" t="s">
        <v>54</v>
      </c>
      <c r="B38" s="802" t="s">
        <v>231</v>
      </c>
      <c r="C38" s="872"/>
      <c r="D38" s="872"/>
      <c r="E38" s="871"/>
      <c r="F38" s="871"/>
      <c r="G38" s="871"/>
      <c r="H38" s="808" t="b">
        <f>IF(C38&lt;&gt;"",'CBL Score Standard'!$D94,IF(D38&lt;&gt;"",SUM('CBL Score Standard'!$D94:$E94),IF(E38&lt;&gt;"",SUM('CBL Score Standard'!$D94:$F94),IF(F38&lt;&gt;"",SUM('CBL Score Standard'!$D94:$G94),IF(G38&lt;&gt;"",SUM('CBL Score Standard'!$D94:$H94,0))))))</f>
        <v>0</v>
      </c>
      <c r="K38" s="826" t="s">
        <v>133</v>
      </c>
      <c r="L38" s="826" t="s">
        <v>91</v>
      </c>
      <c r="M38" s="1182" t="s">
        <v>75</v>
      </c>
      <c r="N38" s="1184" t="s">
        <v>134</v>
      </c>
      <c r="O38" s="836" t="s">
        <v>135</v>
      </c>
      <c r="P38" s="826" t="s">
        <v>136</v>
      </c>
      <c r="Q38" s="826" t="s">
        <v>137</v>
      </c>
      <c r="R38" s="826" t="s">
        <v>138</v>
      </c>
      <c r="S38" s="852" t="s">
        <v>139</v>
      </c>
      <c r="T38" s="821" t="s">
        <v>344</v>
      </c>
      <c r="U38" s="821" t="s">
        <v>342</v>
      </c>
      <c r="V38" s="821" t="s">
        <v>343</v>
      </c>
      <c r="W38" s="821" t="s">
        <v>375</v>
      </c>
      <c r="X38" s="821" t="s">
        <v>376</v>
      </c>
      <c r="Y38" s="826" t="s">
        <v>140</v>
      </c>
      <c r="Z38" s="1186" t="s">
        <v>667</v>
      </c>
      <c r="AA38" s="1172" t="s">
        <v>666</v>
      </c>
      <c r="AB38" s="1172"/>
      <c r="AC38" s="1172" t="s">
        <v>668</v>
      </c>
      <c r="AD38" s="1172"/>
      <c r="AE38" s="1172" t="s">
        <v>669</v>
      </c>
      <c r="AF38" s="1172"/>
      <c r="AG38" s="1172" t="s">
        <v>670</v>
      </c>
      <c r="AH38" s="1172"/>
      <c r="AI38" s="1172" t="s">
        <v>671</v>
      </c>
      <c r="AJ38" s="1172"/>
    </row>
    <row r="39" spans="1:36" ht="27.6" x14ac:dyDescent="0.3">
      <c r="A39" s="809" t="s">
        <v>53</v>
      </c>
      <c r="B39" s="802" t="s">
        <v>371</v>
      </c>
      <c r="C39" s="872"/>
      <c r="D39" s="873"/>
      <c r="E39" s="873"/>
      <c r="F39" s="871"/>
      <c r="G39" s="871"/>
      <c r="H39" s="808" t="b">
        <f>IF(C39&lt;&gt;"",'CBL Score Standard'!$D95,IF(D39&lt;&gt;"",SUM('CBL Score Standard'!$D95:$E95),IF(E39&lt;&gt;"",SUM('CBL Score Standard'!$D95:$F95),IF(F39&lt;&gt;"",SUM('CBL Score Standard'!$D95:$G95),IF(G39&lt;&gt;"",SUM('CBL Score Standard'!$D95:$H95,0))))))</f>
        <v>0</v>
      </c>
      <c r="K39" s="825"/>
      <c r="L39" s="825"/>
      <c r="M39" s="1183"/>
      <c r="N39" s="1190"/>
      <c r="O39" s="835"/>
      <c r="P39" s="757" t="s">
        <v>141</v>
      </c>
      <c r="Q39" s="825"/>
      <c r="R39" s="825"/>
      <c r="S39" s="851"/>
      <c r="T39" s="821"/>
      <c r="U39" s="821"/>
      <c r="V39" s="821"/>
      <c r="W39" s="821"/>
      <c r="X39" s="821"/>
      <c r="Y39" s="825"/>
      <c r="Z39" s="1187"/>
      <c r="AA39" s="842" t="s">
        <v>672</v>
      </c>
      <c r="AB39" s="842" t="s">
        <v>673</v>
      </c>
      <c r="AC39" s="842" t="s">
        <v>672</v>
      </c>
      <c r="AD39" s="842" t="s">
        <v>673</v>
      </c>
      <c r="AE39" s="842" t="s">
        <v>672</v>
      </c>
      <c r="AF39" s="842" t="s">
        <v>673</v>
      </c>
      <c r="AG39" s="842" t="s">
        <v>672</v>
      </c>
      <c r="AH39" s="842" t="s">
        <v>673</v>
      </c>
      <c r="AI39" s="842" t="s">
        <v>672</v>
      </c>
      <c r="AJ39" s="842" t="s">
        <v>673</v>
      </c>
    </row>
    <row r="40" spans="1:36" x14ac:dyDescent="0.3">
      <c r="A40" s="809" t="s">
        <v>53</v>
      </c>
      <c r="B40" s="802" t="s">
        <v>223</v>
      </c>
      <c r="C40" s="872"/>
      <c r="D40" s="872"/>
      <c r="E40" s="873"/>
      <c r="F40" s="871"/>
      <c r="G40" s="871"/>
      <c r="H40" s="808" t="b">
        <f>IF(C40&lt;&gt;"",'CBL Score Standard'!$D96,IF(D40&lt;&gt;"",SUM('CBL Score Standard'!$D96:$E96),IF(E40&lt;&gt;"",SUM('CBL Score Standard'!$D96:$F96),IF(F40&lt;&gt;"",SUM('CBL Score Standard'!$D96:$G96),IF(G40&lt;&gt;"",SUM('CBL Score Standard'!$D96:$H96,0))))))</f>
        <v>0</v>
      </c>
      <c r="K40" s="827" t="s">
        <v>142</v>
      </c>
      <c r="L40" s="827" t="s">
        <v>143</v>
      </c>
      <c r="M40" s="803" t="s">
        <v>7</v>
      </c>
      <c r="N40" s="758" t="s">
        <v>56</v>
      </c>
      <c r="O40" s="792" t="s">
        <v>663</v>
      </c>
      <c r="P40" s="832" t="s">
        <v>145</v>
      </c>
      <c r="Q40" s="761" t="s">
        <v>212</v>
      </c>
      <c r="R40" s="767" t="s">
        <v>213</v>
      </c>
      <c r="S40" s="788"/>
      <c r="T40" s="952"/>
      <c r="U40" s="967"/>
      <c r="V40" s="969"/>
      <c r="W40" s="791"/>
      <c r="X40" s="791"/>
      <c r="Y40" s="768" t="s">
        <v>214</v>
      </c>
      <c r="Z40" s="846">
        <f t="shared" ref="Z40:Z55" si="2">DATEDIF(AA40,AB40,"m")/12+DATEDIF(AC40,AD40,"m")/12+DATEDIF(AE40,AF40,"m")/12+DATEDIF(AG40,AH40,"m")/12+DATEDIF(AI40,AJ40,"m")/12</f>
        <v>0</v>
      </c>
      <c r="AA40" s="847"/>
      <c r="AB40" s="847"/>
      <c r="AC40" s="847"/>
      <c r="AD40" s="847"/>
      <c r="AE40" s="845"/>
      <c r="AF40" s="845"/>
      <c r="AG40" s="845"/>
      <c r="AH40" s="845"/>
      <c r="AI40" s="845"/>
      <c r="AJ40" s="845"/>
    </row>
    <row r="41" spans="1:36" x14ac:dyDescent="0.3">
      <c r="A41" s="809" t="s">
        <v>53</v>
      </c>
      <c r="B41" s="802" t="s">
        <v>226</v>
      </c>
      <c r="C41" s="872"/>
      <c r="D41" s="872"/>
      <c r="E41" s="873"/>
      <c r="F41" s="871"/>
      <c r="G41" s="871"/>
      <c r="H41" s="808" t="b">
        <f>IF(C41&lt;&gt;"",'CBL Score Standard'!$D97,IF(D41&lt;&gt;"",SUM('CBL Score Standard'!$D97:$E97),IF(E41&lt;&gt;"",SUM('CBL Score Standard'!$D97:$F97),IF(F41&lt;&gt;"",SUM('CBL Score Standard'!$D97:$G97),IF(G41&lt;&gt;"",SUM('CBL Score Standard'!$D97:$H97,0))))))</f>
        <v>0</v>
      </c>
      <c r="K41" s="828"/>
      <c r="L41" s="828"/>
      <c r="M41" s="803" t="s">
        <v>7</v>
      </c>
      <c r="N41" s="758" t="s">
        <v>56</v>
      </c>
      <c r="O41" s="792" t="s">
        <v>215</v>
      </c>
      <c r="P41" s="834"/>
      <c r="Q41" s="761" t="s">
        <v>164</v>
      </c>
      <c r="R41" s="767" t="s">
        <v>207</v>
      </c>
      <c r="S41" s="758" t="s">
        <v>723</v>
      </c>
      <c r="T41" s="922" t="s">
        <v>72</v>
      </c>
      <c r="U41" s="967">
        <v>44106</v>
      </c>
      <c r="V41" s="969" t="s">
        <v>374</v>
      </c>
      <c r="W41" s="791"/>
      <c r="X41" s="791"/>
      <c r="Y41" s="771" t="s">
        <v>216</v>
      </c>
      <c r="Z41" s="846">
        <f t="shared" si="2"/>
        <v>0</v>
      </c>
      <c r="AA41" s="847"/>
      <c r="AB41" s="847"/>
      <c r="AC41" s="847"/>
      <c r="AD41" s="847"/>
      <c r="AE41" s="845"/>
      <c r="AF41" s="845"/>
      <c r="AG41" s="845"/>
      <c r="AH41" s="845"/>
      <c r="AI41" s="845"/>
      <c r="AJ41" s="845"/>
    </row>
    <row r="42" spans="1:36" ht="12.75" customHeight="1" x14ac:dyDescent="0.3">
      <c r="A42" s="809" t="s">
        <v>53</v>
      </c>
      <c r="B42" s="802" t="s">
        <v>239</v>
      </c>
      <c r="C42" s="872"/>
      <c r="D42" s="872"/>
      <c r="E42" s="872"/>
      <c r="F42" s="871"/>
      <c r="G42" s="871"/>
      <c r="H42" s="808" t="b">
        <f>IF(C42&lt;&gt;"",'CBL Score Standard'!$D98,IF(D42&lt;&gt;"",SUM('CBL Score Standard'!$D98:$E98),IF(E42&lt;&gt;"",SUM('CBL Score Standard'!$D98:$F98),IF(F42&lt;&gt;"",SUM('CBL Score Standard'!$D98:$G98),IF(G42&lt;&gt;"",SUM('CBL Score Standard'!$D98:$H98,0))))))</f>
        <v>0</v>
      </c>
      <c r="K42" s="828"/>
      <c r="L42" s="828"/>
      <c r="M42" s="803" t="s">
        <v>7</v>
      </c>
      <c r="N42" s="758" t="s">
        <v>55</v>
      </c>
      <c r="O42" s="796" t="s">
        <v>664</v>
      </c>
      <c r="P42" s="834"/>
      <c r="Q42" s="841" t="s">
        <v>653</v>
      </c>
      <c r="R42" s="841" t="s">
        <v>654</v>
      </c>
      <c r="S42" s="758" t="s">
        <v>723</v>
      </c>
      <c r="T42" s="922" t="s">
        <v>72</v>
      </c>
      <c r="U42" s="967">
        <v>44049</v>
      </c>
      <c r="V42" s="969" t="s">
        <v>374</v>
      </c>
      <c r="W42" s="791"/>
      <c r="X42" s="791"/>
      <c r="Y42" s="774" t="s">
        <v>249</v>
      </c>
      <c r="Z42" s="846">
        <f t="shared" si="2"/>
        <v>0</v>
      </c>
      <c r="AA42" s="847"/>
      <c r="AB42" s="847"/>
      <c r="AC42" s="847"/>
      <c r="AD42" s="847"/>
      <c r="AE42" s="845"/>
      <c r="AF42" s="845"/>
      <c r="AG42" s="845"/>
      <c r="AH42" s="845"/>
      <c r="AI42" s="845"/>
      <c r="AJ42" s="845"/>
    </row>
    <row r="43" spans="1:36" ht="27.6" x14ac:dyDescent="0.3">
      <c r="A43" s="809" t="s">
        <v>0</v>
      </c>
      <c r="B43" s="802" t="s">
        <v>426</v>
      </c>
      <c r="C43" s="872"/>
      <c r="D43" s="871" t="s">
        <v>77</v>
      </c>
      <c r="E43" s="871"/>
      <c r="F43" s="871"/>
      <c r="G43" s="871"/>
      <c r="H43" s="808">
        <f>IF(C43&lt;&gt;"",'CBL Score Standard'!$D99,IF(D43&lt;&gt;"",SUM('CBL Score Standard'!$D99:$E99),IF(E43&lt;&gt;"",SUM('CBL Score Standard'!$D99:$F99),IF(F43&lt;&gt;"",SUM('CBL Score Standard'!$D99:$G99),IF(G43&lt;&gt;"",SUM('CBL Score Standard'!$D99:$H99,0))))))</f>
        <v>4.7619047619047616E-2</v>
      </c>
      <c r="K43" s="828"/>
      <c r="L43" s="828"/>
      <c r="M43" s="803" t="s">
        <v>7</v>
      </c>
      <c r="N43" s="758" t="s">
        <v>55</v>
      </c>
      <c r="O43" s="792" t="s">
        <v>448</v>
      </c>
      <c r="P43" s="833"/>
      <c r="Q43" s="841" t="s">
        <v>655</v>
      </c>
      <c r="R43" s="841" t="s">
        <v>656</v>
      </c>
      <c r="S43" s="758" t="s">
        <v>723</v>
      </c>
      <c r="T43" s="922" t="s">
        <v>72</v>
      </c>
      <c r="U43" s="967">
        <v>44111</v>
      </c>
      <c r="V43" s="969" t="s">
        <v>374</v>
      </c>
      <c r="W43" s="791"/>
      <c r="X43" s="791"/>
      <c r="Y43" s="771" t="s">
        <v>219</v>
      </c>
      <c r="Z43" s="846">
        <f t="shared" si="2"/>
        <v>0</v>
      </c>
      <c r="AA43" s="847"/>
      <c r="AB43" s="847"/>
      <c r="AC43" s="847"/>
      <c r="AD43" s="847"/>
      <c r="AE43" s="845"/>
      <c r="AF43" s="845"/>
      <c r="AG43" s="845"/>
      <c r="AH43" s="845"/>
      <c r="AI43" s="845"/>
      <c r="AJ43" s="845"/>
    </row>
    <row r="44" spans="1:36" ht="26.4" x14ac:dyDescent="0.3">
      <c r="A44" s="809" t="s">
        <v>41</v>
      </c>
      <c r="B44" s="802" t="s">
        <v>450</v>
      </c>
      <c r="C44" s="871"/>
      <c r="D44" s="871" t="s">
        <v>77</v>
      </c>
      <c r="E44" s="871"/>
      <c r="F44" s="871"/>
      <c r="G44" s="871"/>
      <c r="H44" s="808">
        <f>IF(C44&lt;&gt;"",'CBL Score Standard'!$D100,IF(D44&lt;&gt;"",SUM('CBL Score Standard'!$D100:$E100),IF(E44&lt;&gt;"",SUM('CBL Score Standard'!$D100:$F100),IF(F44&lt;&gt;"",SUM('CBL Score Standard'!$D100:$G100),IF(G44&lt;&gt;"",SUM('CBL Score Standard'!$D100:$H100,0))))))</f>
        <v>0.13852813852813853</v>
      </c>
      <c r="K44" s="828"/>
      <c r="L44" s="828"/>
      <c r="M44" s="803" t="s">
        <v>7</v>
      </c>
      <c r="N44" s="758" t="s">
        <v>55</v>
      </c>
      <c r="O44" s="792" t="s">
        <v>185</v>
      </c>
      <c r="P44" s="827" t="s">
        <v>145</v>
      </c>
      <c r="Q44" s="841" t="s">
        <v>220</v>
      </c>
      <c r="R44" s="841" t="s">
        <v>270</v>
      </c>
      <c r="S44" s="758"/>
      <c r="T44" s="922"/>
      <c r="U44" s="922"/>
      <c r="V44" s="922"/>
      <c r="W44" s="791"/>
      <c r="X44" s="791"/>
      <c r="Y44" s="771" t="s">
        <v>186</v>
      </c>
      <c r="Z44" s="846">
        <f t="shared" si="2"/>
        <v>0</v>
      </c>
      <c r="AA44" s="847"/>
      <c r="AB44" s="847"/>
      <c r="AC44" s="847"/>
      <c r="AD44" s="847"/>
      <c r="AE44" s="845"/>
      <c r="AF44" s="845"/>
      <c r="AG44" s="845"/>
      <c r="AH44" s="845"/>
      <c r="AI44" s="845"/>
      <c r="AJ44" s="845"/>
    </row>
    <row r="45" spans="1:36" ht="27.6" x14ac:dyDescent="0.3">
      <c r="A45" s="809" t="s">
        <v>41</v>
      </c>
      <c r="B45" s="802" t="s">
        <v>178</v>
      </c>
      <c r="C45" s="872" t="s">
        <v>77</v>
      </c>
      <c r="D45" s="871"/>
      <c r="E45" s="874"/>
      <c r="F45" s="871"/>
      <c r="G45" s="871"/>
      <c r="H45" s="808">
        <f>IF(C45&lt;&gt;"",'CBL Score Standard'!$D101,IF(D45&lt;&gt;"",SUM('CBL Score Standard'!$D101:$E101),IF(E45&lt;&gt;"",SUM('CBL Score Standard'!$D101:$F101),IF(F45&lt;&gt;"",SUM('CBL Score Standard'!$D101:$G101),IF(G45&lt;&gt;"",SUM('CBL Score Standard'!$D101:$H101,0))))))</f>
        <v>0</v>
      </c>
      <c r="K45" s="828"/>
      <c r="L45" s="828"/>
      <c r="M45" s="803" t="s">
        <v>7</v>
      </c>
      <c r="N45" s="758" t="s">
        <v>55</v>
      </c>
      <c r="O45" s="792" t="s">
        <v>694</v>
      </c>
      <c r="P45" s="769">
        <v>43539</v>
      </c>
      <c r="Q45" s="841" t="s">
        <v>658</v>
      </c>
      <c r="R45" s="841" t="s">
        <v>657</v>
      </c>
      <c r="S45" s="758"/>
      <c r="T45" s="922"/>
      <c r="U45" s="922"/>
      <c r="V45" s="922"/>
      <c r="W45" s="791"/>
      <c r="X45" s="791"/>
      <c r="Y45" s="771" t="s">
        <v>186</v>
      </c>
      <c r="Z45" s="846">
        <f t="shared" si="2"/>
        <v>0</v>
      </c>
      <c r="AA45" s="847"/>
      <c r="AB45" s="847"/>
      <c r="AC45" s="847"/>
      <c r="AD45" s="847"/>
      <c r="AE45" s="845"/>
      <c r="AF45" s="845"/>
      <c r="AG45" s="845"/>
      <c r="AH45" s="845"/>
      <c r="AI45" s="845"/>
      <c r="AJ45" s="845"/>
    </row>
    <row r="46" spans="1:36" x14ac:dyDescent="0.3">
      <c r="A46" s="809" t="s">
        <v>229</v>
      </c>
      <c r="B46" s="802" t="s">
        <v>245</v>
      </c>
      <c r="C46" s="872"/>
      <c r="D46" s="872"/>
      <c r="E46" s="872"/>
      <c r="F46" s="872"/>
      <c r="G46" s="871"/>
      <c r="H46" s="808" t="b">
        <f>IF(C46&lt;&gt;"",'CBL Score Standard'!$D102,IF(D46&lt;&gt;"",SUM('CBL Score Standard'!$D102:$E102),IF(E46&lt;&gt;"",SUM('CBL Score Standard'!$D102:$F102),IF(F46&lt;&gt;"",SUM('CBL Score Standard'!$D102:$G102),IF(G46&lt;&gt;"",SUM('CBL Score Standard'!$D102:$H102,0))))))</f>
        <v>0</v>
      </c>
      <c r="K46" s="828"/>
      <c r="L46" s="828"/>
      <c r="M46" s="803" t="s">
        <v>7</v>
      </c>
      <c r="N46" s="758" t="s">
        <v>55</v>
      </c>
      <c r="O46" s="792" t="s">
        <v>665</v>
      </c>
      <c r="P46" s="769">
        <v>43607</v>
      </c>
      <c r="Q46" s="761" t="s">
        <v>221</v>
      </c>
      <c r="R46" s="767" t="s">
        <v>200</v>
      </c>
      <c r="S46" s="758" t="s">
        <v>723</v>
      </c>
      <c r="T46" s="922" t="s">
        <v>72</v>
      </c>
      <c r="U46" s="900">
        <v>44035</v>
      </c>
      <c r="V46" s="922" t="s">
        <v>374</v>
      </c>
      <c r="W46" s="791"/>
      <c r="X46" s="791"/>
      <c r="Y46" s="768" t="s">
        <v>222</v>
      </c>
      <c r="Z46" s="846">
        <f t="shared" si="2"/>
        <v>0</v>
      </c>
      <c r="AA46" s="847"/>
      <c r="AB46" s="847"/>
      <c r="AC46" s="847"/>
      <c r="AD46" s="847"/>
      <c r="AE46" s="845"/>
      <c r="AF46" s="845"/>
      <c r="AG46" s="845"/>
      <c r="AH46" s="845"/>
      <c r="AI46" s="845"/>
      <c r="AJ46" s="845"/>
    </row>
    <row r="47" spans="1:36" x14ac:dyDescent="0.3">
      <c r="A47" s="809" t="s">
        <v>144</v>
      </c>
      <c r="B47" s="802" t="s">
        <v>372</v>
      </c>
      <c r="C47" s="871"/>
      <c r="D47" s="871"/>
      <c r="E47" s="871"/>
      <c r="F47" s="871"/>
      <c r="G47" s="871"/>
      <c r="H47" s="808" t="b">
        <f>IF(C47&lt;&gt;"",'CBL Score Standard'!$D103,IF(D47&lt;&gt;"",SUM('CBL Score Standard'!$D103:$E103),IF(E47&lt;&gt;"",SUM('CBL Score Standard'!$D103:$F103),IF(F47&lt;&gt;"",SUM('CBL Score Standard'!$D103:$G103),IF(G47&lt;&gt;"",SUM('CBL Score Standard'!$D103:$H103,0))))))</f>
        <v>0</v>
      </c>
      <c r="K47" s="828"/>
      <c r="L47" s="828"/>
      <c r="M47" s="803" t="s">
        <v>7</v>
      </c>
      <c r="N47" s="758" t="s">
        <v>53</v>
      </c>
      <c r="O47" s="792" t="s">
        <v>223</v>
      </c>
      <c r="P47" s="775">
        <v>43621</v>
      </c>
      <c r="Q47" s="760" t="s">
        <v>224</v>
      </c>
      <c r="R47" s="776" t="s">
        <v>225</v>
      </c>
      <c r="S47" s="758"/>
      <c r="T47" s="922"/>
      <c r="U47" s="922"/>
      <c r="V47" s="922"/>
      <c r="W47" s="791"/>
      <c r="X47" s="791"/>
      <c r="Y47" s="777" t="s">
        <v>632</v>
      </c>
      <c r="Z47" s="846">
        <f t="shared" si="2"/>
        <v>0</v>
      </c>
      <c r="AA47" s="847"/>
      <c r="AB47" s="847"/>
      <c r="AC47" s="847"/>
      <c r="AD47" s="847"/>
      <c r="AE47" s="845"/>
      <c r="AF47" s="845"/>
      <c r="AG47" s="845"/>
      <c r="AH47" s="845"/>
      <c r="AI47" s="845"/>
      <c r="AJ47" s="845"/>
    </row>
    <row r="48" spans="1:36" ht="39.6" x14ac:dyDescent="0.3">
      <c r="A48" s="809" t="s">
        <v>144</v>
      </c>
      <c r="B48" s="802" t="s">
        <v>373</v>
      </c>
      <c r="C48" s="871"/>
      <c r="D48" s="871" t="s">
        <v>77</v>
      </c>
      <c r="E48" s="871"/>
      <c r="F48" s="871"/>
      <c r="G48" s="871"/>
      <c r="H48" s="808">
        <f>IF(C48&lt;&gt;"",'CBL Score Standard'!$D104,IF(D48&lt;&gt;"",SUM('CBL Score Standard'!$D104:$E104),IF(E48&lt;&gt;"",SUM('CBL Score Standard'!$D104:$F104),IF(F48&lt;&gt;"",SUM('CBL Score Standard'!$D104:$G104),IF(G48&lt;&gt;"",SUM('CBL Score Standard'!$D104:$H104,0))))))</f>
        <v>0.13852813852813853</v>
      </c>
      <c r="K48" s="828"/>
      <c r="L48" s="828"/>
      <c r="M48" s="803" t="s">
        <v>7</v>
      </c>
      <c r="N48" s="758" t="s">
        <v>53</v>
      </c>
      <c r="O48" s="792" t="s">
        <v>226</v>
      </c>
      <c r="P48" s="775">
        <v>43602</v>
      </c>
      <c r="Q48" s="760" t="s">
        <v>227</v>
      </c>
      <c r="R48" s="776" t="s">
        <v>228</v>
      </c>
      <c r="S48" s="758"/>
      <c r="T48" s="922"/>
      <c r="U48" s="922"/>
      <c r="V48" s="922"/>
      <c r="W48" s="791"/>
      <c r="X48" s="791"/>
      <c r="Y48" s="777" t="s">
        <v>633</v>
      </c>
      <c r="Z48" s="846">
        <f t="shared" si="2"/>
        <v>0</v>
      </c>
      <c r="AA48" s="847"/>
      <c r="AB48" s="847"/>
      <c r="AC48" s="847"/>
      <c r="AD48" s="847"/>
      <c r="AE48" s="845"/>
      <c r="AF48" s="845"/>
      <c r="AG48" s="845"/>
      <c r="AH48" s="845"/>
      <c r="AI48" s="845"/>
      <c r="AJ48" s="845"/>
    </row>
    <row r="49" spans="1:36" ht="27.6" x14ac:dyDescent="0.3">
      <c r="A49" s="809" t="s">
        <v>144</v>
      </c>
      <c r="B49" s="802" t="s">
        <v>452</v>
      </c>
      <c r="C49" s="871"/>
      <c r="D49" s="871" t="s">
        <v>77</v>
      </c>
      <c r="E49" s="871"/>
      <c r="F49" s="871"/>
      <c r="G49" s="871"/>
      <c r="H49" s="808">
        <f>IF(C49&lt;&gt;"",'CBL Score Standard'!$D105,IF(D49&lt;&gt;"",SUM('CBL Score Standard'!$D105:$E105),IF(E49&lt;&gt;"",SUM('CBL Score Standard'!$D105:$F105),IF(F49&lt;&gt;"",SUM('CBL Score Standard'!$D105:$G105),IF(G49&lt;&gt;"",SUM('CBL Score Standard'!$D105:$H105,0))))))</f>
        <v>0.13852813852813853</v>
      </c>
      <c r="K49" s="828"/>
      <c r="L49" s="828"/>
      <c r="M49" s="803" t="s">
        <v>7</v>
      </c>
      <c r="N49" s="758" t="s">
        <v>59</v>
      </c>
      <c r="O49" s="794" t="s">
        <v>684</v>
      </c>
      <c r="P49" s="775">
        <v>43623</v>
      </c>
      <c r="Q49" s="760" t="s">
        <v>153</v>
      </c>
      <c r="R49" s="776" t="s">
        <v>156</v>
      </c>
      <c r="S49" s="758"/>
      <c r="T49" s="922"/>
      <c r="U49" s="968"/>
      <c r="V49" s="969"/>
      <c r="W49" s="791"/>
      <c r="X49" s="791"/>
      <c r="Y49" s="777" t="s">
        <v>631</v>
      </c>
      <c r="Z49" s="846">
        <f t="shared" si="2"/>
        <v>0</v>
      </c>
      <c r="AA49" s="847"/>
      <c r="AB49" s="847"/>
      <c r="AC49" s="847"/>
      <c r="AD49" s="847"/>
      <c r="AE49" s="845"/>
      <c r="AF49" s="845"/>
      <c r="AG49" s="845"/>
      <c r="AH49" s="845"/>
      <c r="AI49" s="845"/>
      <c r="AJ49" s="845"/>
    </row>
    <row r="50" spans="1:36" ht="27.6" x14ac:dyDescent="0.3">
      <c r="A50" s="809" t="s">
        <v>144</v>
      </c>
      <c r="B50" s="802" t="s">
        <v>517</v>
      </c>
      <c r="C50" s="871"/>
      <c r="D50" s="871"/>
      <c r="E50" s="871"/>
      <c r="F50" s="871"/>
      <c r="G50" s="871"/>
      <c r="H50" s="808" t="b">
        <f>IF(C50&lt;&gt;"",'CBL Score Standard'!$D106,IF(D50&lt;&gt;"",SUM('CBL Score Standard'!$D106:$E106),IF(E50&lt;&gt;"",SUM('CBL Score Standard'!$D106:$F106),IF(F50&lt;&gt;"",SUM('CBL Score Standard'!$D106:$G106),IF(G50&lt;&gt;"",SUM('CBL Score Standard'!$D106:$H106,0))))))</f>
        <v>0</v>
      </c>
      <c r="K50" s="828"/>
      <c r="L50" s="828"/>
      <c r="M50" s="803" t="s">
        <v>7</v>
      </c>
      <c r="N50" s="758" t="s">
        <v>59</v>
      </c>
      <c r="O50" s="794" t="s">
        <v>683</v>
      </c>
      <c r="P50" s="775">
        <v>43623</v>
      </c>
      <c r="Q50" s="760" t="s">
        <v>153</v>
      </c>
      <c r="R50" s="776" t="s">
        <v>156</v>
      </c>
      <c r="S50" s="758"/>
      <c r="T50" s="922"/>
      <c r="U50" s="968"/>
      <c r="V50" s="969"/>
      <c r="W50" s="791"/>
      <c r="X50" s="791"/>
      <c r="Y50" s="777" t="s">
        <v>631</v>
      </c>
      <c r="Z50" s="846">
        <f t="shared" si="2"/>
        <v>0</v>
      </c>
      <c r="AA50" s="847"/>
      <c r="AB50" s="847"/>
      <c r="AC50" s="847"/>
      <c r="AD50" s="847"/>
      <c r="AE50" s="845"/>
      <c r="AF50" s="845"/>
      <c r="AG50" s="845"/>
      <c r="AH50" s="845"/>
      <c r="AI50" s="845"/>
      <c r="AJ50" s="845"/>
    </row>
    <row r="51" spans="1:36" ht="28.2" thickBot="1" x14ac:dyDescent="0.35">
      <c r="A51" s="809" t="s">
        <v>144</v>
      </c>
      <c r="B51" s="802" t="s">
        <v>661</v>
      </c>
      <c r="C51" s="871"/>
      <c r="D51" s="871" t="s">
        <v>77</v>
      </c>
      <c r="E51" s="871"/>
      <c r="F51" s="871"/>
      <c r="G51" s="871"/>
      <c r="H51" s="808">
        <f>IF(C51&lt;&gt;"",'CBL Score Standard'!$D107,IF(D51&lt;&gt;"",SUM('CBL Score Standard'!$D107:$E107),IF(E51&lt;&gt;"",SUM('CBL Score Standard'!$D107:$F107),IF(F51&lt;&gt;"",SUM('CBL Score Standard'!$D107:$G107),IF(G51&lt;&gt;"",SUM('CBL Score Standard'!$D107:$H107,0))))))</f>
        <v>0.13852813852813853</v>
      </c>
      <c r="K51" s="828"/>
      <c r="L51" s="828"/>
      <c r="M51" s="803" t="s">
        <v>7</v>
      </c>
      <c r="N51" s="758" t="s">
        <v>56</v>
      </c>
      <c r="O51" s="794" t="s">
        <v>67</v>
      </c>
      <c r="P51" s="775"/>
      <c r="Q51" s="839" t="s">
        <v>639</v>
      </c>
      <c r="R51" s="840" t="s">
        <v>640</v>
      </c>
      <c r="S51" s="791"/>
      <c r="T51" s="922"/>
      <c r="U51" s="922"/>
      <c r="V51" s="922"/>
      <c r="W51" s="791"/>
      <c r="X51" s="791"/>
      <c r="Y51" s="777" t="s">
        <v>634</v>
      </c>
      <c r="Z51" s="846">
        <f t="shared" si="2"/>
        <v>0</v>
      </c>
      <c r="AA51" s="847"/>
      <c r="AB51" s="847"/>
      <c r="AC51" s="847"/>
      <c r="AD51" s="847"/>
      <c r="AE51" s="845"/>
      <c r="AF51" s="845"/>
      <c r="AG51" s="845"/>
      <c r="AH51" s="845"/>
      <c r="AI51" s="845"/>
      <c r="AJ51" s="845"/>
    </row>
    <row r="52" spans="1:36" ht="28.2" thickBot="1" x14ac:dyDescent="0.35">
      <c r="A52" s="809" t="s">
        <v>144</v>
      </c>
      <c r="B52" s="802" t="s">
        <v>662</v>
      </c>
      <c r="C52" s="873"/>
      <c r="D52" s="873"/>
      <c r="E52" s="873"/>
      <c r="F52" s="871"/>
      <c r="G52" s="871"/>
      <c r="H52" s="808" t="b">
        <f>IF(C52&lt;&gt;"",'CBL Score Standard'!$D108,IF(D52&lt;&gt;"",SUM('CBL Score Standard'!$D108:$E108),IF(E52&lt;&gt;"",SUM('CBL Score Standard'!$D108:$F108),IF(F52&lt;&gt;"",SUM('CBL Score Standard'!$D108:$G108),IF(G52&lt;&gt;"",SUM('CBL Score Standard'!$D108:$H108,0))))))</f>
        <v>0</v>
      </c>
      <c r="K52" s="828"/>
      <c r="L52" s="828"/>
      <c r="M52" s="803" t="s">
        <v>7</v>
      </c>
      <c r="N52" s="758" t="s">
        <v>55</v>
      </c>
      <c r="O52" s="794" t="s">
        <v>1</v>
      </c>
      <c r="P52" s="775"/>
      <c r="Q52" s="839" t="s">
        <v>641</v>
      </c>
      <c r="R52" s="840" t="s">
        <v>318</v>
      </c>
      <c r="S52" s="791"/>
      <c r="T52" s="922"/>
      <c r="U52" s="922"/>
      <c r="V52" s="922"/>
      <c r="W52" s="791"/>
      <c r="X52" s="791"/>
      <c r="Y52" s="777" t="s">
        <v>635</v>
      </c>
      <c r="Z52" s="846">
        <f t="shared" si="2"/>
        <v>0</v>
      </c>
      <c r="AA52" s="847"/>
      <c r="AB52" s="847"/>
      <c r="AC52" s="847"/>
      <c r="AD52" s="847"/>
      <c r="AE52" s="845"/>
      <c r="AF52" s="845"/>
      <c r="AG52" s="845"/>
      <c r="AH52" s="845"/>
      <c r="AI52" s="845"/>
      <c r="AJ52" s="845"/>
    </row>
    <row r="53" spans="1:36" ht="28.8" x14ac:dyDescent="0.3">
      <c r="A53" s="809" t="s">
        <v>144</v>
      </c>
      <c r="B53" s="802" t="s">
        <v>187</v>
      </c>
      <c r="C53" s="872" t="s">
        <v>77</v>
      </c>
      <c r="D53" s="871"/>
      <c r="E53" s="871"/>
      <c r="F53" s="871"/>
      <c r="G53" s="871"/>
      <c r="H53" s="808">
        <f>IF(C53&lt;&gt;"",'CBL Score Standard'!$D109,IF(D53&lt;&gt;"",SUM('CBL Score Standard'!$D109:$E109),IF(E53&lt;&gt;"",SUM('CBL Score Standard'!$D109:$F109),IF(F53&lt;&gt;"",SUM('CBL Score Standard'!$D109:$G109),IF(G53&lt;&gt;"",SUM('CBL Score Standard'!$D109:$H109,0))))))</f>
        <v>0</v>
      </c>
      <c r="K53" s="828"/>
      <c r="L53" s="828"/>
      <c r="M53" s="803" t="s">
        <v>7</v>
      </c>
      <c r="N53" s="758" t="s">
        <v>56</v>
      </c>
      <c r="O53" s="794" t="s">
        <v>419</v>
      </c>
      <c r="P53" s="775">
        <v>43684</v>
      </c>
      <c r="Q53" s="760" t="s">
        <v>420</v>
      </c>
      <c r="R53" s="776" t="s">
        <v>420</v>
      </c>
      <c r="S53" s="758" t="s">
        <v>723</v>
      </c>
      <c r="T53" s="922" t="s">
        <v>72</v>
      </c>
      <c r="U53" s="968"/>
      <c r="V53" s="922"/>
      <c r="W53" s="791"/>
      <c r="X53" s="791"/>
      <c r="Y53" s="838" t="s">
        <v>630</v>
      </c>
      <c r="Z53" s="846">
        <f t="shared" si="2"/>
        <v>0</v>
      </c>
      <c r="AA53" s="847"/>
      <c r="AB53" s="847"/>
      <c r="AC53" s="847"/>
      <c r="AD53" s="847"/>
      <c r="AE53" s="845"/>
      <c r="AF53" s="845"/>
      <c r="AG53" s="845"/>
      <c r="AH53" s="845"/>
      <c r="AI53" s="845"/>
      <c r="AJ53" s="845"/>
    </row>
    <row r="54" spans="1:36" ht="26.4" x14ac:dyDescent="0.3">
      <c r="A54" s="809" t="s">
        <v>144</v>
      </c>
      <c r="B54" s="802" t="s">
        <v>188</v>
      </c>
      <c r="C54" s="872" t="s">
        <v>77</v>
      </c>
      <c r="D54" s="871"/>
      <c r="E54" s="871"/>
      <c r="F54" s="871"/>
      <c r="G54" s="871"/>
      <c r="H54" s="808">
        <f>IF(C54&lt;&gt;"",'CBL Score Standard'!$D110,IF(D54&lt;&gt;"",SUM('CBL Score Standard'!$D110:$E110),IF(E54&lt;&gt;"",SUM('CBL Score Standard'!$D110:$F110),IF(F54&lt;&gt;"",SUM('CBL Score Standard'!$D110:$G110),IF(G54&lt;&gt;"",SUM('CBL Score Standard'!$D110:$H110,0))))))</f>
        <v>0</v>
      </c>
      <c r="K54" s="828"/>
      <c r="L54" s="828"/>
      <c r="M54" s="803" t="s">
        <v>7</v>
      </c>
      <c r="N54" s="758" t="s">
        <v>56</v>
      </c>
      <c r="O54" s="794" t="s">
        <v>421</v>
      </c>
      <c r="P54" s="759" t="s">
        <v>230</v>
      </c>
      <c r="Q54" s="760" t="s">
        <v>230</v>
      </c>
      <c r="R54" s="776" t="s">
        <v>230</v>
      </c>
      <c r="S54" s="758"/>
      <c r="T54" s="922"/>
      <c r="U54" s="922"/>
      <c r="V54" s="922"/>
      <c r="W54" s="791"/>
      <c r="X54" s="791"/>
      <c r="Y54" s="838" t="s">
        <v>628</v>
      </c>
      <c r="Z54" s="846">
        <f t="shared" si="2"/>
        <v>0</v>
      </c>
      <c r="AA54" s="847"/>
      <c r="AB54" s="847"/>
      <c r="AC54" s="847"/>
      <c r="AD54" s="847"/>
      <c r="AE54" s="845"/>
      <c r="AF54" s="845"/>
      <c r="AG54" s="845"/>
      <c r="AH54" s="845"/>
      <c r="AI54" s="845"/>
      <c r="AJ54" s="845"/>
    </row>
    <row r="55" spans="1:36" s="752" customFormat="1" x14ac:dyDescent="0.3">
      <c r="A55" s="809" t="s">
        <v>144</v>
      </c>
      <c r="B55" s="802" t="s">
        <v>189</v>
      </c>
      <c r="C55" s="872" t="s">
        <v>77</v>
      </c>
      <c r="D55" s="873"/>
      <c r="E55" s="873"/>
      <c r="F55" s="871"/>
      <c r="G55" s="871"/>
      <c r="H55" s="808">
        <f>IF(C55&lt;&gt;"",'CBL Score Standard'!$D111,IF(D55&lt;&gt;"",SUM('CBL Score Standard'!$D111:$E111),IF(E55&lt;&gt;"",SUM('CBL Score Standard'!$D111:$F111),IF(F55&lt;&gt;"",SUM('CBL Score Standard'!$D111:$G111),IF(G55&lt;&gt;"",SUM('CBL Score Standard'!$D111:$H111,0))))))</f>
        <v>0</v>
      </c>
      <c r="K55" s="829"/>
      <c r="L55" s="829"/>
      <c r="M55" s="803" t="s">
        <v>7</v>
      </c>
      <c r="N55" s="758" t="s">
        <v>54</v>
      </c>
      <c r="O55" s="794" t="s">
        <v>231</v>
      </c>
      <c r="P55" s="769">
        <v>43610</v>
      </c>
      <c r="Q55" s="761" t="s">
        <v>164</v>
      </c>
      <c r="R55" s="767" t="s">
        <v>165</v>
      </c>
      <c r="S55" s="758"/>
      <c r="T55" s="922"/>
      <c r="U55" s="922"/>
      <c r="V55" s="922"/>
      <c r="W55" s="791"/>
      <c r="X55" s="791"/>
      <c r="Y55" s="771" t="s">
        <v>232</v>
      </c>
      <c r="Z55" s="846">
        <f t="shared" si="2"/>
        <v>0</v>
      </c>
      <c r="AA55" s="847"/>
      <c r="AB55" s="847"/>
      <c r="AC55" s="847"/>
      <c r="AD55" s="847"/>
      <c r="AE55" s="845"/>
      <c r="AF55" s="845"/>
      <c r="AG55" s="845"/>
      <c r="AH55" s="845"/>
      <c r="AI55" s="845"/>
      <c r="AJ55" s="845"/>
    </row>
    <row r="56" spans="1:36" s="752" customFormat="1" x14ac:dyDescent="0.3">
      <c r="A56" s="809" t="s">
        <v>144</v>
      </c>
      <c r="B56" s="802" t="s">
        <v>190</v>
      </c>
      <c r="C56" s="872"/>
      <c r="D56" s="873"/>
      <c r="E56" s="873"/>
      <c r="F56" s="871"/>
      <c r="G56" s="871"/>
      <c r="H56" s="808" t="b">
        <f>IF(C56&lt;&gt;"",'CBL Score Standard'!$D112,IF(D56&lt;&gt;"",SUM('CBL Score Standard'!$D112:$E112),IF(E56&lt;&gt;"",SUM('CBL Score Standard'!$D112:$F112),IF(F56&lt;&gt;"",SUM('CBL Score Standard'!$D112:$G112),IF(G56&lt;&gt;"",SUM('CBL Score Standard'!$D112:$H112,0))))))</f>
        <v>0</v>
      </c>
      <c r="K56" s="753"/>
      <c r="L56" s="753"/>
      <c r="M56" s="753"/>
      <c r="N56" s="797"/>
      <c r="O56" s="753"/>
      <c r="P56" s="753"/>
      <c r="Q56" s="753"/>
      <c r="R56" s="753"/>
      <c r="S56" s="753"/>
      <c r="T56" s="789"/>
      <c r="U56" s="789"/>
      <c r="V56" s="789"/>
      <c r="W56" s="789"/>
      <c r="X56" s="789"/>
      <c r="Y56" s="753"/>
      <c r="Z56" s="753"/>
      <c r="AA56" s="753"/>
      <c r="AB56" s="753"/>
      <c r="AC56" s="753"/>
      <c r="AD56" s="753"/>
      <c r="AE56" s="753"/>
      <c r="AF56" s="753"/>
      <c r="AG56" s="753"/>
      <c r="AH56" s="753"/>
      <c r="AI56" s="753"/>
      <c r="AJ56" s="753"/>
    </row>
    <row r="57" spans="1:36" ht="26.4" x14ac:dyDescent="0.45">
      <c r="A57" s="809" t="s">
        <v>144</v>
      </c>
      <c r="B57" s="802" t="s">
        <v>191</v>
      </c>
      <c r="C57" s="872"/>
      <c r="D57" s="871"/>
      <c r="E57" s="871"/>
      <c r="F57" s="871"/>
      <c r="G57" s="871"/>
      <c r="H57" s="808" t="b">
        <f>IF(C57&lt;&gt;"",'CBL Score Standard'!$D113,IF(D57&lt;&gt;"",SUM('CBL Score Standard'!$D113:$E113),IF(E57&lt;&gt;"",SUM('CBL Score Standard'!$D113:$F113),IF(F57&lt;&gt;"",SUM('CBL Score Standard'!$D113:$G113),IF(G57&lt;&gt;"",SUM('CBL Score Standard'!$D113:$H113,0))))))</f>
        <v>0</v>
      </c>
      <c r="K57" s="1173" t="s">
        <v>233</v>
      </c>
      <c r="L57" s="1174"/>
      <c r="M57" s="1174"/>
      <c r="N57" s="1174"/>
      <c r="O57" s="1174"/>
      <c r="P57" s="1174"/>
      <c r="Q57" s="1174"/>
      <c r="R57" s="1174"/>
      <c r="S57" s="1174"/>
      <c r="T57" s="1174"/>
      <c r="U57" s="1174"/>
      <c r="V57" s="1174"/>
      <c r="W57" s="1174"/>
      <c r="X57" s="1174"/>
      <c r="Y57" s="843"/>
      <c r="Z57" s="850"/>
      <c r="AA57" s="843"/>
      <c r="AB57" s="843"/>
      <c r="AC57" s="843"/>
      <c r="AD57" s="843"/>
      <c r="AE57" s="843"/>
      <c r="AF57" s="843"/>
      <c r="AG57" s="843"/>
      <c r="AH57" s="843"/>
      <c r="AI57" s="843"/>
      <c r="AJ57" s="843"/>
    </row>
    <row r="58" spans="1:36" ht="27.6" x14ac:dyDescent="0.3">
      <c r="A58" s="809" t="s">
        <v>55</v>
      </c>
      <c r="B58" s="802" t="s">
        <v>419</v>
      </c>
      <c r="C58" s="872" t="s">
        <v>77</v>
      </c>
      <c r="D58" s="872"/>
      <c r="E58" s="873"/>
      <c r="F58" s="871"/>
      <c r="G58" s="871"/>
      <c r="H58" s="808">
        <f>IF(C58&lt;&gt;"",'CBL Score Standard'!$D114,IF(D58&lt;&gt;"",SUM('CBL Score Standard'!$D114:$E114),IF(E58&lt;&gt;"",SUM('CBL Score Standard'!$D114:$F114),IF(F58&lt;&gt;"",SUM('CBL Score Standard'!$D114:$G114),IF(G58&lt;&gt;"",SUM('CBL Score Standard'!$D114:$H114,0))))))</f>
        <v>0</v>
      </c>
      <c r="K58" s="826" t="s">
        <v>133</v>
      </c>
      <c r="L58" s="826" t="s">
        <v>91</v>
      </c>
      <c r="M58" s="1182" t="s">
        <v>75</v>
      </c>
      <c r="N58" s="1184" t="s">
        <v>134</v>
      </c>
      <c r="O58" s="836" t="s">
        <v>135</v>
      </c>
      <c r="P58" s="826" t="s">
        <v>136</v>
      </c>
      <c r="Q58" s="826" t="s">
        <v>137</v>
      </c>
      <c r="R58" s="826" t="s">
        <v>138</v>
      </c>
      <c r="S58" s="852" t="s">
        <v>139</v>
      </c>
      <c r="T58" s="821" t="s">
        <v>344</v>
      </c>
      <c r="U58" s="821" t="s">
        <v>342</v>
      </c>
      <c r="V58" s="821" t="s">
        <v>343</v>
      </c>
      <c r="W58" s="821" t="s">
        <v>375</v>
      </c>
      <c r="X58" s="821" t="s">
        <v>376</v>
      </c>
      <c r="Y58" s="826" t="s">
        <v>140</v>
      </c>
      <c r="Z58" s="1186" t="s">
        <v>667</v>
      </c>
      <c r="AA58" s="1172" t="s">
        <v>666</v>
      </c>
      <c r="AB58" s="1172"/>
      <c r="AC58" s="1172" t="s">
        <v>668</v>
      </c>
      <c r="AD58" s="1172"/>
      <c r="AE58" s="1172" t="s">
        <v>669</v>
      </c>
      <c r="AF58" s="1172"/>
      <c r="AG58" s="1172" t="s">
        <v>670</v>
      </c>
      <c r="AH58" s="1172"/>
      <c r="AI58" s="1172" t="s">
        <v>671</v>
      </c>
      <c r="AJ58" s="1172"/>
    </row>
    <row r="59" spans="1:36" ht="27.6" x14ac:dyDescent="0.3">
      <c r="A59" s="809" t="s">
        <v>56</v>
      </c>
      <c r="B59" s="802" t="s">
        <v>421</v>
      </c>
      <c r="C59" s="872"/>
      <c r="D59" s="872"/>
      <c r="E59" s="873"/>
      <c r="F59" s="871"/>
      <c r="G59" s="871"/>
      <c r="H59" s="808" t="b">
        <f>IF(C59&lt;&gt;"",'CBL Score Standard'!$D115,IF(D59&lt;&gt;"",SUM('CBL Score Standard'!$D115:$E115),IF(E59&lt;&gt;"",SUM('CBL Score Standard'!$D115:$F115),IF(F59&lt;&gt;"",SUM('CBL Score Standard'!$D115:$G115),IF(G59&lt;&gt;"",SUM('CBL Score Standard'!$D115:$H115,0))))))</f>
        <v>0</v>
      </c>
      <c r="K59" s="825"/>
      <c r="L59" s="825"/>
      <c r="M59" s="1183"/>
      <c r="N59" s="1185"/>
      <c r="O59" s="835"/>
      <c r="P59" s="757" t="s">
        <v>141</v>
      </c>
      <c r="Q59" s="825"/>
      <c r="R59" s="825"/>
      <c r="S59" s="851"/>
      <c r="T59" s="821"/>
      <c r="U59" s="821"/>
      <c r="V59" s="821"/>
      <c r="W59" s="821"/>
      <c r="X59" s="821"/>
      <c r="Y59" s="825"/>
      <c r="Z59" s="1187"/>
      <c r="AA59" s="842" t="s">
        <v>672</v>
      </c>
      <c r="AB59" s="842" t="s">
        <v>673</v>
      </c>
      <c r="AC59" s="842" t="s">
        <v>672</v>
      </c>
      <c r="AD59" s="842" t="s">
        <v>673</v>
      </c>
      <c r="AE59" s="842" t="s">
        <v>672</v>
      </c>
      <c r="AF59" s="842" t="s">
        <v>673</v>
      </c>
      <c r="AG59" s="842" t="s">
        <v>672</v>
      </c>
      <c r="AH59" s="842" t="s">
        <v>673</v>
      </c>
      <c r="AI59" s="842" t="s">
        <v>672</v>
      </c>
      <c r="AJ59" s="842" t="s">
        <v>673</v>
      </c>
    </row>
    <row r="60" spans="1:36" ht="26.4" x14ac:dyDescent="0.3">
      <c r="A60" s="809" t="s">
        <v>56</v>
      </c>
      <c r="B60" s="802" t="s">
        <v>237</v>
      </c>
      <c r="C60" s="872"/>
      <c r="D60" s="872"/>
      <c r="E60" s="872"/>
      <c r="F60" s="871"/>
      <c r="G60" s="871"/>
      <c r="H60" s="808" t="b">
        <f>IF(C60&lt;&gt;"",'CBL Score Standard'!$D116,IF(D60&lt;&gt;"",SUM('CBL Score Standard'!$D116:$E116),IF(E60&lt;&gt;"",SUM('CBL Score Standard'!$D116:$F116),IF(F60&lt;&gt;"",SUM('CBL Score Standard'!$D116:$G116),IF(G60&lt;&gt;"",SUM('CBL Score Standard'!$D116:$H116,0))))))</f>
        <v>0</v>
      </c>
      <c r="K60" s="827" t="s">
        <v>142</v>
      </c>
      <c r="L60" s="827" t="s">
        <v>143</v>
      </c>
      <c r="M60" s="803" t="s">
        <v>8</v>
      </c>
      <c r="N60" s="779" t="s">
        <v>2</v>
      </c>
      <c r="O60" s="760" t="s">
        <v>234</v>
      </c>
      <c r="P60" s="780"/>
      <c r="Q60" s="778"/>
      <c r="R60" s="781"/>
      <c r="S60" s="758"/>
      <c r="T60" s="791"/>
      <c r="U60" s="791"/>
      <c r="V60" s="791" t="str">
        <f t="shared" ref="V60:V67" si="3">IF(AND(W60="Y",X60="Y"),"Passed",IF(T60="M","Passed", ""))</f>
        <v/>
      </c>
      <c r="W60" s="791"/>
      <c r="X60" s="791"/>
      <c r="Y60" s="777"/>
      <c r="Z60" s="846">
        <f t="shared" ref="Z60:Z67" si="4">DATEDIF(AA60,AB60,"m")/12+DATEDIF(AC60,AD60,"m")/12+DATEDIF(AE60,AF60,"m")/12+DATEDIF(AG60,AH60,"m")/12+DATEDIF(AI60,AJ60,"m")/12</f>
        <v>0</v>
      </c>
      <c r="AA60" s="847"/>
      <c r="AB60" s="847"/>
      <c r="AC60" s="847"/>
      <c r="AD60" s="847"/>
      <c r="AE60" s="845"/>
      <c r="AF60" s="845"/>
      <c r="AG60" s="845"/>
      <c r="AH60" s="845"/>
      <c r="AI60" s="845"/>
      <c r="AJ60" s="845"/>
    </row>
    <row r="61" spans="1:36" ht="27.6" x14ac:dyDescent="0.3">
      <c r="A61" s="809" t="s">
        <v>59</v>
      </c>
      <c r="B61" s="802" t="s">
        <v>240</v>
      </c>
      <c r="C61" s="872"/>
      <c r="D61" s="872"/>
      <c r="E61" s="872"/>
      <c r="F61" s="871"/>
      <c r="G61" s="871"/>
      <c r="H61" s="808" t="b">
        <f>IF(C61&lt;&gt;"",'CBL Score Standard'!$D117,IF(D61&lt;&gt;"",SUM('CBL Score Standard'!$D117:$E117),IF(E61&lt;&gt;"",SUM('CBL Score Standard'!$D117:$F117),IF(F61&lt;&gt;"",SUM('CBL Score Standard'!$D117:$G117),IF(G61&lt;&gt;"",SUM('CBL Score Standard'!$D117:$H117,0))))))</f>
        <v>0</v>
      </c>
      <c r="K61" s="828"/>
      <c r="L61" s="828"/>
      <c r="M61" s="803" t="s">
        <v>8</v>
      </c>
      <c r="N61" s="779" t="s">
        <v>63</v>
      </c>
      <c r="O61" s="760" t="s">
        <v>236</v>
      </c>
      <c r="P61" s="780"/>
      <c r="Q61" s="778"/>
      <c r="R61" s="781"/>
      <c r="S61" s="758"/>
      <c r="T61" s="791"/>
      <c r="U61" s="791"/>
      <c r="V61" s="791" t="str">
        <f t="shared" si="3"/>
        <v/>
      </c>
      <c r="W61" s="791"/>
      <c r="X61" s="791"/>
      <c r="Y61" s="777"/>
      <c r="Z61" s="846">
        <f t="shared" si="4"/>
        <v>0</v>
      </c>
      <c r="AA61" s="847"/>
      <c r="AB61" s="847"/>
      <c r="AC61" s="847"/>
      <c r="AD61" s="847"/>
      <c r="AE61" s="845"/>
      <c r="AF61" s="845"/>
      <c r="AG61" s="845"/>
      <c r="AH61" s="845"/>
      <c r="AI61" s="845"/>
      <c r="AJ61" s="845"/>
    </row>
    <row r="62" spans="1:36" x14ac:dyDescent="0.3">
      <c r="A62" s="809" t="s">
        <v>56</v>
      </c>
      <c r="B62" s="802" t="s">
        <v>67</v>
      </c>
      <c r="C62" s="872"/>
      <c r="D62" s="872"/>
      <c r="E62" s="871"/>
      <c r="F62" s="871"/>
      <c r="G62" s="871"/>
      <c r="H62" s="808" t="b">
        <f>IF(C62&lt;&gt;"",'CBL Score Standard'!$D118,IF(D62&lt;&gt;"",SUM('CBL Score Standard'!$D118:$E118),IF(E62&lt;&gt;"",SUM('CBL Score Standard'!$D118:$F118),IF(F62&lt;&gt;"",SUM('CBL Score Standard'!$D118:$G118),IF(G62&lt;&gt;"",SUM('CBL Score Standard'!$D118:$H118,0))))))</f>
        <v>0</v>
      </c>
      <c r="K62" s="828"/>
      <c r="L62" s="828"/>
      <c r="M62" s="803" t="s">
        <v>8</v>
      </c>
      <c r="N62" s="758" t="s">
        <v>56</v>
      </c>
      <c r="O62" s="760" t="s">
        <v>237</v>
      </c>
      <c r="P62" s="780"/>
      <c r="Q62" s="778"/>
      <c r="R62" s="781"/>
      <c r="S62" s="758"/>
      <c r="T62" s="791"/>
      <c r="U62" s="791"/>
      <c r="V62" s="791" t="str">
        <f t="shared" si="3"/>
        <v/>
      </c>
      <c r="W62" s="791"/>
      <c r="X62" s="791"/>
      <c r="Y62" s="777"/>
      <c r="Z62" s="846">
        <f t="shared" si="4"/>
        <v>0</v>
      </c>
      <c r="AA62" s="847"/>
      <c r="AB62" s="847"/>
      <c r="AC62" s="847"/>
      <c r="AD62" s="847"/>
      <c r="AE62" s="845"/>
      <c r="AF62" s="845"/>
      <c r="AG62" s="845"/>
      <c r="AH62" s="845"/>
      <c r="AI62" s="845"/>
      <c r="AJ62" s="845"/>
    </row>
    <row r="63" spans="1:36" ht="12.75" customHeight="1" thickBot="1" x14ac:dyDescent="0.35">
      <c r="A63" s="810" t="s">
        <v>55</v>
      </c>
      <c r="B63" s="802" t="s">
        <v>1</v>
      </c>
      <c r="C63" s="872"/>
      <c r="D63" s="872"/>
      <c r="E63" s="871"/>
      <c r="F63" s="871"/>
      <c r="G63" s="871"/>
      <c r="H63" s="808" t="b">
        <f>IF(C63&lt;&gt;"",'CBL Score Standard'!$D119,IF(D63&lt;&gt;"",SUM('CBL Score Standard'!$D119:$E119),IF(E63&lt;&gt;"",SUM('CBL Score Standard'!$D119:$F119),IF(F63&lt;&gt;"",SUM('CBL Score Standard'!$D119:$G119),IF(G63&lt;&gt;"",SUM('CBL Score Standard'!$D119:$H119,0))))))</f>
        <v>0</v>
      </c>
      <c r="K63" s="828"/>
      <c r="L63" s="828"/>
      <c r="M63" s="803" t="s">
        <v>8</v>
      </c>
      <c r="N63" s="758" t="s">
        <v>55</v>
      </c>
      <c r="O63" s="760" t="s">
        <v>238</v>
      </c>
      <c r="P63" s="780"/>
      <c r="Q63" s="778"/>
      <c r="R63" s="781"/>
      <c r="S63" s="758"/>
      <c r="T63" s="791"/>
      <c r="U63" s="791"/>
      <c r="V63" s="791" t="str">
        <f t="shared" si="3"/>
        <v/>
      </c>
      <c r="W63" s="791"/>
      <c r="X63" s="791"/>
      <c r="Y63" s="777"/>
      <c r="Z63" s="846">
        <f t="shared" si="4"/>
        <v>0</v>
      </c>
      <c r="AA63" s="847"/>
      <c r="AB63" s="847"/>
      <c r="AC63" s="847"/>
      <c r="AD63" s="847"/>
      <c r="AE63" s="845"/>
      <c r="AF63" s="845"/>
      <c r="AG63" s="845"/>
      <c r="AH63" s="845"/>
      <c r="AI63" s="845"/>
      <c r="AJ63" s="845"/>
    </row>
    <row r="64" spans="1:36" ht="15" thickBot="1" x14ac:dyDescent="0.35">
      <c r="A64" s="1175" t="s">
        <v>79</v>
      </c>
      <c r="B64" s="1176"/>
      <c r="C64" s="1177"/>
      <c r="D64" s="1177"/>
      <c r="E64" s="1177"/>
      <c r="F64" s="1177"/>
      <c r="G64" s="1177"/>
      <c r="H64" s="754">
        <f>SUM(H8:H63)</f>
        <v>1.0606060606060606</v>
      </c>
      <c r="K64" s="828"/>
      <c r="L64" s="828"/>
      <c r="M64" s="803" t="s">
        <v>8</v>
      </c>
      <c r="N64" s="779" t="s">
        <v>53</v>
      </c>
      <c r="O64" s="760" t="s">
        <v>239</v>
      </c>
      <c r="P64" s="780"/>
      <c r="Q64" s="778"/>
      <c r="R64" s="781"/>
      <c r="S64" s="758"/>
      <c r="T64" s="791"/>
      <c r="U64" s="791"/>
      <c r="V64" s="791" t="str">
        <f t="shared" si="3"/>
        <v/>
      </c>
      <c r="W64" s="791"/>
      <c r="X64" s="791"/>
      <c r="Y64" s="777"/>
      <c r="Z64" s="846">
        <f t="shared" si="4"/>
        <v>0</v>
      </c>
      <c r="AA64" s="847"/>
      <c r="AB64" s="847"/>
      <c r="AC64" s="847"/>
      <c r="AD64" s="847"/>
      <c r="AE64" s="845"/>
      <c r="AF64" s="845"/>
      <c r="AG64" s="845"/>
      <c r="AH64" s="845"/>
      <c r="AI64" s="845"/>
      <c r="AJ64" s="845"/>
    </row>
    <row r="65" spans="1:36" ht="28.2" thickBot="1" x14ac:dyDescent="0.35">
      <c r="A65" s="811" t="s">
        <v>83</v>
      </c>
      <c r="B65" s="812"/>
      <c r="C65" s="822">
        <v>0.72727272727272729</v>
      </c>
      <c r="D65" s="822">
        <v>0.36842105263157893</v>
      </c>
      <c r="E65" s="822">
        <v>0</v>
      </c>
      <c r="F65" s="822">
        <v>0</v>
      </c>
      <c r="G65" s="822">
        <v>0</v>
      </c>
      <c r="H65" s="813">
        <v>0</v>
      </c>
      <c r="K65" s="828"/>
      <c r="L65" s="828"/>
      <c r="M65" s="803" t="s">
        <v>8</v>
      </c>
      <c r="N65" s="779" t="s">
        <v>59</v>
      </c>
      <c r="O65" s="760" t="s">
        <v>240</v>
      </c>
      <c r="P65" s="780"/>
      <c r="Q65" s="778"/>
      <c r="R65" s="781"/>
      <c r="S65" s="758"/>
      <c r="T65" s="791"/>
      <c r="U65" s="791"/>
      <c r="V65" s="791" t="str">
        <f t="shared" si="3"/>
        <v/>
      </c>
      <c r="W65" s="791"/>
      <c r="X65" s="791"/>
      <c r="Y65" s="777"/>
      <c r="Z65" s="846">
        <f t="shared" si="4"/>
        <v>0</v>
      </c>
      <c r="AA65" s="847"/>
      <c r="AB65" s="847"/>
      <c r="AC65" s="847"/>
      <c r="AD65" s="847"/>
      <c r="AE65" s="845"/>
      <c r="AF65" s="845"/>
      <c r="AG65" s="845"/>
      <c r="AH65" s="845"/>
      <c r="AI65" s="845"/>
      <c r="AJ65" s="845"/>
    </row>
    <row r="66" spans="1:36" ht="15" thickBot="1" x14ac:dyDescent="0.35">
      <c r="A66" s="1178" t="s">
        <v>81</v>
      </c>
      <c r="B66" s="1179"/>
      <c r="C66" s="1180"/>
      <c r="D66" s="1180"/>
      <c r="E66" s="1180"/>
      <c r="F66" s="1180"/>
      <c r="G66" s="1181"/>
      <c r="H66" s="814">
        <v>0</v>
      </c>
      <c r="K66" s="828"/>
      <c r="L66" s="828"/>
      <c r="M66" s="803" t="s">
        <v>8</v>
      </c>
      <c r="N66" s="779" t="s">
        <v>55</v>
      </c>
      <c r="O66" s="760" t="s">
        <v>515</v>
      </c>
      <c r="P66" s="780"/>
      <c r="Q66" s="778"/>
      <c r="R66" s="781"/>
      <c r="S66" s="758" t="s">
        <v>723</v>
      </c>
      <c r="T66" s="791"/>
      <c r="U66" s="1134">
        <v>44042.458333333336</v>
      </c>
      <c r="V66" s="791" t="s">
        <v>374</v>
      </c>
      <c r="W66" s="791"/>
      <c r="X66" s="791"/>
      <c r="Y66" s="777"/>
      <c r="Z66" s="846">
        <f t="shared" si="4"/>
        <v>0</v>
      </c>
      <c r="AA66" s="847"/>
      <c r="AB66" s="847"/>
      <c r="AC66" s="847"/>
      <c r="AD66" s="847"/>
      <c r="AE66" s="845"/>
      <c r="AF66" s="845"/>
      <c r="AG66" s="845"/>
      <c r="AH66" s="845"/>
      <c r="AI66" s="845"/>
      <c r="AJ66" s="845"/>
    </row>
    <row r="67" spans="1:36" x14ac:dyDescent="0.3">
      <c r="C67" s="823"/>
      <c r="D67" s="823"/>
      <c r="E67" s="823"/>
      <c r="F67" s="823"/>
      <c r="G67" s="823"/>
      <c r="K67" s="829"/>
      <c r="L67" s="829"/>
      <c r="M67" s="803" t="s">
        <v>8</v>
      </c>
      <c r="N67" s="779" t="s">
        <v>149</v>
      </c>
      <c r="O67" s="760" t="s">
        <v>370</v>
      </c>
      <c r="P67" s="773" t="s">
        <v>145</v>
      </c>
      <c r="Q67" s="761" t="s">
        <v>217</v>
      </c>
      <c r="R67" s="767" t="s">
        <v>241</v>
      </c>
      <c r="S67" s="758"/>
      <c r="T67" s="791"/>
      <c r="U67" s="791"/>
      <c r="V67" s="791" t="str">
        <f t="shared" si="3"/>
        <v/>
      </c>
      <c r="W67" s="791"/>
      <c r="X67" s="791"/>
      <c r="Y67" s="768" t="s">
        <v>242</v>
      </c>
      <c r="Z67" s="846">
        <f t="shared" si="4"/>
        <v>0</v>
      </c>
      <c r="AA67" s="847"/>
      <c r="AB67" s="847"/>
      <c r="AC67" s="847"/>
      <c r="AD67" s="847"/>
      <c r="AE67" s="845"/>
      <c r="AF67" s="845"/>
      <c r="AG67" s="845"/>
      <c r="AH67" s="845"/>
      <c r="AI67" s="845"/>
      <c r="AJ67" s="845"/>
    </row>
    <row r="68" spans="1:36" x14ac:dyDescent="0.3">
      <c r="C68" s="823"/>
      <c r="D68" s="823"/>
      <c r="E68" s="823"/>
      <c r="F68" s="823"/>
      <c r="G68" s="823"/>
      <c r="K68" s="753"/>
      <c r="L68" s="753"/>
      <c r="M68" s="753"/>
      <c r="N68" s="797"/>
      <c r="O68" s="753"/>
      <c r="P68" s="753"/>
      <c r="Q68" s="753"/>
      <c r="R68" s="753"/>
      <c r="S68" s="753"/>
      <c r="T68" s="789"/>
      <c r="U68" s="789"/>
      <c r="V68" s="789"/>
      <c r="W68" s="789"/>
      <c r="X68" s="789"/>
      <c r="Y68" s="753"/>
      <c r="Z68" s="753"/>
      <c r="AA68" s="753"/>
      <c r="AB68" s="753"/>
      <c r="AC68" s="753"/>
      <c r="AD68" s="753"/>
      <c r="AE68" s="753"/>
      <c r="AF68" s="753"/>
      <c r="AG68" s="753"/>
      <c r="AH68" s="753"/>
      <c r="AI68" s="753"/>
      <c r="AJ68" s="753"/>
    </row>
    <row r="69" spans="1:36" ht="23.4" x14ac:dyDescent="0.45">
      <c r="C69" s="823"/>
      <c r="D69" s="823"/>
      <c r="E69" s="823"/>
      <c r="F69" s="823"/>
      <c r="G69" s="823"/>
      <c r="K69" s="1173" t="s">
        <v>243</v>
      </c>
      <c r="L69" s="1174"/>
      <c r="M69" s="1174"/>
      <c r="N69" s="1174"/>
      <c r="O69" s="1174"/>
      <c r="P69" s="1174"/>
      <c r="Q69" s="1174"/>
      <c r="R69" s="1174"/>
      <c r="S69" s="1174"/>
      <c r="T69" s="1174"/>
      <c r="U69" s="1174"/>
      <c r="V69" s="1174"/>
      <c r="W69" s="1174"/>
      <c r="X69" s="1174"/>
      <c r="Y69" s="843"/>
      <c r="Z69" s="850"/>
      <c r="AA69" s="843"/>
      <c r="AB69" s="843"/>
      <c r="AC69" s="843"/>
      <c r="AD69" s="843"/>
      <c r="AE69" s="843"/>
      <c r="AF69" s="843"/>
      <c r="AG69" s="843"/>
      <c r="AH69" s="843"/>
      <c r="AI69" s="843"/>
      <c r="AJ69" s="843"/>
    </row>
    <row r="70" spans="1:36" ht="27.6" x14ac:dyDescent="0.3">
      <c r="B70" s="823"/>
      <c r="C70" s="823"/>
      <c r="D70" s="823"/>
      <c r="E70" s="823"/>
      <c r="F70" s="823"/>
      <c r="G70" s="823"/>
      <c r="K70" s="826" t="s">
        <v>133</v>
      </c>
      <c r="L70" s="826" t="s">
        <v>91</v>
      </c>
      <c r="M70" s="1182" t="s">
        <v>75</v>
      </c>
      <c r="N70" s="1184" t="s">
        <v>134</v>
      </c>
      <c r="O70" s="836" t="s">
        <v>135</v>
      </c>
      <c r="P70" s="826" t="s">
        <v>136</v>
      </c>
      <c r="Q70" s="826" t="s">
        <v>137</v>
      </c>
      <c r="R70" s="826" t="s">
        <v>138</v>
      </c>
      <c r="S70" s="852" t="s">
        <v>139</v>
      </c>
      <c r="T70" s="821" t="s">
        <v>344</v>
      </c>
      <c r="U70" s="821" t="s">
        <v>342</v>
      </c>
      <c r="V70" s="821" t="s">
        <v>343</v>
      </c>
      <c r="W70" s="821" t="s">
        <v>375</v>
      </c>
      <c r="X70" s="821" t="s">
        <v>379</v>
      </c>
      <c r="Y70" s="826" t="s">
        <v>140</v>
      </c>
      <c r="Z70" s="1186" t="s">
        <v>667</v>
      </c>
      <c r="AA70" s="1172" t="s">
        <v>666</v>
      </c>
      <c r="AB70" s="1172"/>
      <c r="AC70" s="1172" t="s">
        <v>668</v>
      </c>
      <c r="AD70" s="1172"/>
      <c r="AE70" s="1172" t="s">
        <v>669</v>
      </c>
      <c r="AF70" s="1172"/>
      <c r="AG70" s="1172" t="s">
        <v>670</v>
      </c>
      <c r="AH70" s="1172"/>
      <c r="AI70" s="1172" t="s">
        <v>671</v>
      </c>
      <c r="AJ70" s="1172"/>
    </row>
    <row r="71" spans="1:36" ht="27.6" x14ac:dyDescent="0.3">
      <c r="B71" s="823"/>
      <c r="C71" s="823"/>
      <c r="D71" s="823"/>
      <c r="E71" s="823"/>
      <c r="F71" s="823"/>
      <c r="G71" s="823"/>
      <c r="K71" s="825"/>
      <c r="L71" s="825"/>
      <c r="M71" s="1183"/>
      <c r="N71" s="1185"/>
      <c r="O71" s="835"/>
      <c r="P71" s="757" t="s">
        <v>141</v>
      </c>
      <c r="Q71" s="825"/>
      <c r="R71" s="825"/>
      <c r="S71" s="851"/>
      <c r="T71" s="821"/>
      <c r="U71" s="821"/>
      <c r="V71" s="821"/>
      <c r="W71" s="821"/>
      <c r="X71" s="821"/>
      <c r="Y71" s="825"/>
      <c r="Z71" s="1187"/>
      <c r="AA71" s="842" t="s">
        <v>672</v>
      </c>
      <c r="AB71" s="842" t="s">
        <v>673</v>
      </c>
      <c r="AC71" s="842" t="s">
        <v>672</v>
      </c>
      <c r="AD71" s="842" t="s">
        <v>673</v>
      </c>
      <c r="AE71" s="842" t="s">
        <v>672</v>
      </c>
      <c r="AF71" s="842" t="s">
        <v>673</v>
      </c>
      <c r="AG71" s="842" t="s">
        <v>672</v>
      </c>
      <c r="AH71" s="842" t="s">
        <v>673</v>
      </c>
      <c r="AI71" s="842" t="s">
        <v>672</v>
      </c>
      <c r="AJ71" s="842" t="s">
        <v>673</v>
      </c>
    </row>
    <row r="72" spans="1:36" x14ac:dyDescent="0.3">
      <c r="B72" s="823"/>
      <c r="C72" s="823"/>
      <c r="D72" s="823"/>
      <c r="E72" s="823"/>
      <c r="F72" s="823"/>
      <c r="G72" s="823"/>
      <c r="K72" s="827" t="s">
        <v>142</v>
      </c>
      <c r="L72" s="827" t="s">
        <v>143</v>
      </c>
      <c r="M72" s="803" t="s">
        <v>9</v>
      </c>
      <c r="N72" s="779" t="s">
        <v>235</v>
      </c>
      <c r="O72" s="760" t="s">
        <v>244</v>
      </c>
      <c r="P72" s="782"/>
      <c r="Q72" s="783"/>
      <c r="R72" s="784"/>
      <c r="S72" s="758"/>
      <c r="T72" s="791"/>
      <c r="U72" s="791"/>
      <c r="V72" s="791" t="str">
        <f>IF(AND(W72="Y",X72="Y"),"Passed",IF(T72="M","Passed", ""))</f>
        <v/>
      </c>
      <c r="W72" s="791"/>
      <c r="X72" s="791"/>
      <c r="Y72" s="785"/>
      <c r="Z72" s="846">
        <f t="shared" ref="Z72:Z75" si="5">DATEDIF(AA72,AB72,"m")/12+DATEDIF(AC72,AD72,"m")/12+DATEDIF(AE72,AF72,"m")/12+DATEDIF(AG72,AH72,"m")/12+DATEDIF(AI72,AJ72,"m")/12</f>
        <v>0</v>
      </c>
      <c r="AA72" s="847"/>
      <c r="AB72" s="847"/>
      <c r="AC72" s="847"/>
      <c r="AD72" s="847"/>
      <c r="AE72" s="845"/>
      <c r="AF72" s="845"/>
      <c r="AG72" s="845"/>
      <c r="AH72" s="845"/>
      <c r="AI72" s="845"/>
      <c r="AJ72" s="845"/>
    </row>
    <row r="73" spans="1:36" x14ac:dyDescent="0.3">
      <c r="B73" s="823"/>
      <c r="C73" s="823"/>
      <c r="D73" s="823"/>
      <c r="E73" s="823"/>
      <c r="F73" s="823"/>
      <c r="G73" s="823"/>
      <c r="K73" s="828"/>
      <c r="L73" s="828"/>
      <c r="M73" s="803" t="s">
        <v>9</v>
      </c>
      <c r="N73" s="779" t="s">
        <v>229</v>
      </c>
      <c r="O73" s="760" t="s">
        <v>245</v>
      </c>
      <c r="P73" s="782"/>
      <c r="Q73" s="783"/>
      <c r="R73" s="784"/>
      <c r="S73" s="758"/>
      <c r="T73" s="791"/>
      <c r="U73" s="791"/>
      <c r="V73" s="791" t="str">
        <f>IF(AND(W73="Y",X73="Y"),"Passed",IF(T73="M","Passed", ""))</f>
        <v/>
      </c>
      <c r="W73" s="791"/>
      <c r="X73" s="791"/>
      <c r="Y73" s="785"/>
      <c r="Z73" s="846">
        <f t="shared" si="5"/>
        <v>0</v>
      </c>
      <c r="AA73" s="847"/>
      <c r="AB73" s="847"/>
      <c r="AC73" s="847"/>
      <c r="AD73" s="847"/>
      <c r="AE73" s="845"/>
      <c r="AF73" s="845"/>
      <c r="AG73" s="845"/>
      <c r="AH73" s="845"/>
      <c r="AI73" s="845"/>
      <c r="AJ73" s="845"/>
    </row>
    <row r="74" spans="1:36" ht="41.4" x14ac:dyDescent="0.3">
      <c r="B74" s="823"/>
      <c r="C74" s="823"/>
      <c r="D74" s="823"/>
      <c r="E74" s="823"/>
      <c r="F74" s="823"/>
      <c r="G74" s="823"/>
      <c r="K74" s="828"/>
      <c r="L74" s="828"/>
      <c r="M74" s="803" t="s">
        <v>9</v>
      </c>
      <c r="N74" s="779" t="s">
        <v>3</v>
      </c>
      <c r="O74" s="760" t="s">
        <v>516</v>
      </c>
      <c r="P74" s="782"/>
      <c r="Q74" s="783"/>
      <c r="R74" s="784"/>
      <c r="S74" s="758"/>
      <c r="T74" s="791"/>
      <c r="U74" s="791"/>
      <c r="V74" s="791" t="str">
        <f>IF(AND(W74="Y",X74="Y"),"Passed",IF(T74="M","Passed", ""))</f>
        <v/>
      </c>
      <c r="W74" s="791"/>
      <c r="X74" s="791"/>
      <c r="Y74" s="785"/>
      <c r="Z74" s="846">
        <f t="shared" si="5"/>
        <v>0</v>
      </c>
      <c r="AA74" s="847"/>
      <c r="AB74" s="847"/>
      <c r="AC74" s="847"/>
      <c r="AD74" s="847"/>
      <c r="AE74" s="845"/>
      <c r="AF74" s="845"/>
      <c r="AG74" s="845"/>
      <c r="AH74" s="845"/>
      <c r="AI74" s="845"/>
      <c r="AJ74" s="845"/>
    </row>
    <row r="75" spans="1:36" ht="12.75" customHeight="1" x14ac:dyDescent="0.3">
      <c r="B75" s="823"/>
      <c r="C75" s="823"/>
      <c r="D75" s="823"/>
      <c r="E75" s="823"/>
      <c r="F75" s="823"/>
      <c r="G75" s="823"/>
      <c r="K75" s="829"/>
      <c r="L75" s="829"/>
      <c r="M75" s="803" t="s">
        <v>9</v>
      </c>
      <c r="N75" s="779" t="s">
        <v>3</v>
      </c>
      <c r="O75" s="760" t="s">
        <v>246</v>
      </c>
      <c r="P75" s="782"/>
      <c r="Q75" s="783"/>
      <c r="R75" s="784"/>
      <c r="S75" s="758"/>
      <c r="T75" s="791"/>
      <c r="U75" s="791"/>
      <c r="V75" s="791" t="str">
        <f>IF(AND(W75="Y",X75="Y"),"Passed",IF(T75="M","Passed", ""))</f>
        <v/>
      </c>
      <c r="W75" s="791"/>
      <c r="X75" s="791"/>
      <c r="Y75" s="785"/>
      <c r="Z75" s="846">
        <f t="shared" si="5"/>
        <v>0</v>
      </c>
      <c r="AA75" s="847"/>
      <c r="AB75" s="847"/>
      <c r="AC75" s="847"/>
      <c r="AD75" s="847"/>
      <c r="AE75" s="845"/>
      <c r="AF75" s="845"/>
      <c r="AG75" s="845"/>
      <c r="AH75" s="845"/>
      <c r="AI75" s="845"/>
      <c r="AJ75" s="845"/>
    </row>
    <row r="76" spans="1:36" x14ac:dyDescent="0.3">
      <c r="B76" s="823"/>
      <c r="C76" s="823"/>
      <c r="D76" s="823"/>
      <c r="E76" s="823"/>
      <c r="F76" s="823"/>
      <c r="G76" s="823"/>
      <c r="K76" s="753"/>
      <c r="L76" s="753"/>
      <c r="M76" s="753"/>
      <c r="N76" s="797"/>
      <c r="O76" s="753"/>
      <c r="P76" s="753"/>
      <c r="Q76" s="753"/>
      <c r="R76" s="753"/>
      <c r="S76" s="753"/>
      <c r="T76" s="789"/>
      <c r="U76" s="789"/>
      <c r="V76" s="789"/>
      <c r="W76" s="789"/>
      <c r="X76" s="789"/>
      <c r="Y76" s="753"/>
      <c r="Z76" s="753"/>
      <c r="AA76" s="753"/>
      <c r="AB76" s="753"/>
      <c r="AC76" s="753"/>
      <c r="AD76" s="753"/>
      <c r="AE76" s="753"/>
      <c r="AF76" s="753"/>
      <c r="AG76" s="753"/>
      <c r="AH76" s="753"/>
      <c r="AI76" s="753"/>
      <c r="AJ76" s="753"/>
    </row>
    <row r="77" spans="1:36" x14ac:dyDescent="0.3">
      <c r="B77" s="823"/>
      <c r="C77" s="823"/>
      <c r="D77" s="823"/>
      <c r="E77" s="823"/>
      <c r="F77" s="823"/>
      <c r="G77" s="823"/>
      <c r="K77" s="753"/>
      <c r="L77" s="753"/>
      <c r="M77" s="753"/>
      <c r="N77" s="797"/>
      <c r="O77" s="753"/>
      <c r="P77" s="753"/>
      <c r="Q77" s="753"/>
      <c r="R77" s="753"/>
      <c r="S77" s="753"/>
      <c r="T77" s="789"/>
      <c r="U77" s="789"/>
      <c r="V77" s="789"/>
      <c r="W77" s="789"/>
      <c r="X77" s="789"/>
      <c r="Y77" s="753"/>
      <c r="Z77" s="753"/>
      <c r="AA77" s="753"/>
      <c r="AB77" s="753"/>
      <c r="AC77" s="753"/>
      <c r="AD77" s="753"/>
      <c r="AE77" s="753"/>
      <c r="AF77" s="753"/>
      <c r="AG77" s="753"/>
      <c r="AH77" s="753"/>
      <c r="AI77" s="753"/>
      <c r="AJ77" s="753"/>
    </row>
    <row r="78" spans="1:36" x14ac:dyDescent="0.3">
      <c r="B78" s="823"/>
      <c r="C78" s="823"/>
      <c r="D78" s="823"/>
      <c r="E78" s="823"/>
      <c r="F78" s="823"/>
      <c r="G78" s="823"/>
      <c r="K78" s="753"/>
      <c r="L78" s="753"/>
      <c r="M78" s="753"/>
      <c r="N78" s="797"/>
      <c r="O78" s="753"/>
      <c r="P78" s="753"/>
      <c r="Q78" s="753"/>
      <c r="R78" s="753"/>
      <c r="S78" s="753"/>
      <c r="T78" s="789"/>
      <c r="U78" s="789"/>
      <c r="V78" s="789"/>
      <c r="W78" s="789"/>
      <c r="X78" s="789"/>
      <c r="Y78" s="753"/>
      <c r="Z78" s="753"/>
      <c r="AA78" s="753"/>
      <c r="AB78" s="753"/>
      <c r="AC78" s="753"/>
      <c r="AD78" s="753"/>
      <c r="AE78" s="753"/>
      <c r="AF78" s="753"/>
      <c r="AG78" s="753"/>
      <c r="AH78" s="753"/>
      <c r="AI78" s="753"/>
      <c r="AJ78" s="753"/>
    </row>
    <row r="79" spans="1:36" x14ac:dyDescent="0.3">
      <c r="B79" s="823"/>
      <c r="C79" s="823"/>
      <c r="D79" s="823"/>
      <c r="E79" s="823"/>
      <c r="F79" s="823"/>
      <c r="G79" s="823"/>
      <c r="K79" s="753"/>
      <c r="L79" s="753"/>
      <c r="M79" s="753"/>
      <c r="N79" s="797"/>
      <c r="O79" s="753"/>
      <c r="P79" s="753"/>
      <c r="Q79" s="753"/>
      <c r="R79" s="753"/>
      <c r="S79" s="753"/>
      <c r="T79" s="789"/>
      <c r="U79" s="789"/>
      <c r="V79" s="789"/>
      <c r="W79" s="789"/>
      <c r="X79" s="789"/>
      <c r="Y79" s="753"/>
      <c r="Z79" s="753"/>
      <c r="AA79" s="753"/>
      <c r="AB79" s="753"/>
      <c r="AC79" s="753"/>
      <c r="AD79" s="753"/>
      <c r="AE79" s="753"/>
      <c r="AF79" s="753"/>
      <c r="AG79" s="753"/>
      <c r="AH79" s="753"/>
      <c r="AI79" s="753"/>
      <c r="AJ79" s="753"/>
    </row>
    <row r="80" spans="1:36" x14ac:dyDescent="0.3">
      <c r="B80" s="823"/>
      <c r="C80" s="823"/>
      <c r="D80" s="823"/>
      <c r="E80" s="823"/>
      <c r="F80" s="823"/>
      <c r="G80" s="823"/>
    </row>
    <row r="81" spans="2:7" x14ac:dyDescent="0.3">
      <c r="B81" s="823"/>
      <c r="C81" s="823"/>
      <c r="D81" s="823"/>
      <c r="E81" s="823"/>
      <c r="F81" s="823"/>
      <c r="G81" s="823"/>
    </row>
    <row r="82" spans="2:7" x14ac:dyDescent="0.3">
      <c r="B82" s="823"/>
      <c r="C82" s="823"/>
      <c r="D82" s="823"/>
      <c r="E82" s="823"/>
      <c r="F82" s="823"/>
      <c r="G82" s="823"/>
    </row>
    <row r="83" spans="2:7" x14ac:dyDescent="0.3">
      <c r="B83" s="823"/>
      <c r="C83" s="823"/>
      <c r="D83" s="823"/>
      <c r="E83" s="823"/>
      <c r="F83" s="823"/>
      <c r="G83" s="823"/>
    </row>
    <row r="84" spans="2:7" x14ac:dyDescent="0.3">
      <c r="B84" s="823"/>
      <c r="C84" s="823"/>
      <c r="D84" s="823"/>
      <c r="E84" s="823"/>
      <c r="F84" s="823"/>
      <c r="G84" s="823"/>
    </row>
    <row r="85" spans="2:7" x14ac:dyDescent="0.3">
      <c r="B85" s="823"/>
      <c r="C85" s="823"/>
      <c r="D85" s="823"/>
      <c r="E85" s="823"/>
      <c r="F85" s="823"/>
      <c r="G85" s="823"/>
    </row>
    <row r="86" spans="2:7" x14ac:dyDescent="0.3">
      <c r="B86" s="823"/>
      <c r="C86" s="823"/>
      <c r="D86" s="823"/>
      <c r="E86" s="823"/>
      <c r="F86" s="823"/>
      <c r="G86" s="823"/>
    </row>
    <row r="87" spans="2:7" x14ac:dyDescent="0.3">
      <c r="B87" s="823"/>
      <c r="C87" s="823"/>
      <c r="D87" s="823"/>
      <c r="E87" s="823"/>
      <c r="F87" s="823"/>
      <c r="G87" s="823"/>
    </row>
    <row r="88" spans="2:7" x14ac:dyDescent="0.3">
      <c r="B88" s="823"/>
      <c r="C88" s="823"/>
      <c r="D88" s="823"/>
      <c r="E88" s="823"/>
      <c r="F88" s="823"/>
      <c r="G88" s="823"/>
    </row>
    <row r="89" spans="2:7" x14ac:dyDescent="0.3">
      <c r="B89" s="823"/>
      <c r="C89" s="823"/>
      <c r="D89" s="823"/>
      <c r="E89" s="823"/>
      <c r="F89" s="823"/>
      <c r="G89" s="823"/>
    </row>
    <row r="90" spans="2:7" x14ac:dyDescent="0.3">
      <c r="B90" s="823"/>
      <c r="C90" s="823"/>
      <c r="D90" s="823"/>
      <c r="E90" s="823"/>
      <c r="F90" s="823"/>
      <c r="G90" s="823"/>
    </row>
    <row r="91" spans="2:7" x14ac:dyDescent="0.3">
      <c r="B91" s="823"/>
      <c r="C91" s="823"/>
      <c r="D91" s="823"/>
      <c r="E91" s="823"/>
      <c r="F91" s="823"/>
      <c r="G91" s="823"/>
    </row>
    <row r="92" spans="2:7" x14ac:dyDescent="0.3">
      <c r="B92" s="823"/>
      <c r="C92" s="823"/>
      <c r="D92" s="823"/>
      <c r="E92" s="823"/>
      <c r="F92" s="823"/>
      <c r="G92" s="823"/>
    </row>
    <row r="93" spans="2:7" x14ac:dyDescent="0.3">
      <c r="B93" s="823"/>
      <c r="C93" s="823"/>
      <c r="D93" s="823"/>
      <c r="E93" s="823"/>
      <c r="F93" s="823"/>
      <c r="G93" s="823"/>
    </row>
    <row r="94" spans="2:7" x14ac:dyDescent="0.3">
      <c r="B94" s="823"/>
      <c r="C94" s="823"/>
      <c r="D94" s="823"/>
      <c r="E94" s="823"/>
      <c r="F94" s="823"/>
      <c r="G94" s="823"/>
    </row>
    <row r="95" spans="2:7" x14ac:dyDescent="0.3">
      <c r="B95" s="823"/>
      <c r="C95" s="823"/>
      <c r="D95" s="823"/>
      <c r="E95" s="823"/>
      <c r="F95" s="823"/>
      <c r="G95" s="823"/>
    </row>
    <row r="96" spans="2:7" x14ac:dyDescent="0.3">
      <c r="B96" s="823"/>
      <c r="C96" s="823"/>
      <c r="D96" s="823"/>
      <c r="E96" s="823"/>
      <c r="F96" s="823"/>
      <c r="G96" s="823"/>
    </row>
    <row r="97" spans="2:7" x14ac:dyDescent="0.3">
      <c r="B97" s="823"/>
      <c r="C97" s="823"/>
      <c r="D97" s="823"/>
      <c r="E97" s="823"/>
      <c r="F97" s="823"/>
      <c r="G97" s="823"/>
    </row>
    <row r="98" spans="2:7" x14ac:dyDescent="0.3">
      <c r="B98" s="823"/>
      <c r="C98" s="823"/>
      <c r="D98" s="823"/>
      <c r="E98" s="823"/>
      <c r="F98" s="823"/>
      <c r="G98" s="823"/>
    </row>
    <row r="99" spans="2:7" x14ac:dyDescent="0.3">
      <c r="B99" s="823"/>
      <c r="C99" s="823"/>
      <c r="D99" s="823"/>
      <c r="E99" s="823"/>
      <c r="F99" s="823"/>
      <c r="G99" s="823"/>
    </row>
    <row r="100" spans="2:7" x14ac:dyDescent="0.3">
      <c r="B100" s="823"/>
      <c r="C100" s="823"/>
      <c r="D100" s="823"/>
      <c r="E100" s="823"/>
      <c r="F100" s="823"/>
      <c r="G100" s="823"/>
    </row>
    <row r="101" spans="2:7" x14ac:dyDescent="0.3">
      <c r="B101" s="823"/>
      <c r="C101" s="823"/>
      <c r="D101" s="823"/>
      <c r="E101" s="823"/>
      <c r="F101" s="823"/>
      <c r="G101" s="823"/>
    </row>
    <row r="102" spans="2:7" x14ac:dyDescent="0.3">
      <c r="B102" s="823"/>
      <c r="C102" s="823"/>
      <c r="D102" s="823"/>
      <c r="E102" s="823"/>
      <c r="F102" s="823"/>
      <c r="G102" s="823"/>
    </row>
    <row r="103" spans="2:7" x14ac:dyDescent="0.3">
      <c r="B103" s="823"/>
      <c r="C103" s="823"/>
      <c r="D103" s="823"/>
      <c r="E103" s="823"/>
      <c r="F103" s="823"/>
      <c r="G103" s="823"/>
    </row>
    <row r="104" spans="2:7" x14ac:dyDescent="0.3">
      <c r="B104" s="823"/>
      <c r="C104" s="823"/>
      <c r="D104" s="823"/>
      <c r="E104" s="823"/>
      <c r="F104" s="823"/>
      <c r="G104" s="823"/>
    </row>
    <row r="105" spans="2:7" x14ac:dyDescent="0.3">
      <c r="B105" s="823"/>
      <c r="C105" s="823"/>
      <c r="D105" s="823"/>
      <c r="E105" s="823"/>
      <c r="F105" s="823"/>
      <c r="G105" s="823"/>
    </row>
    <row r="106" spans="2:7" x14ac:dyDescent="0.3">
      <c r="B106" s="823"/>
      <c r="C106" s="823"/>
      <c r="D106" s="823"/>
      <c r="E106" s="823"/>
      <c r="F106" s="823"/>
      <c r="G106" s="823"/>
    </row>
    <row r="107" spans="2:7" x14ac:dyDescent="0.3">
      <c r="B107" s="823"/>
      <c r="C107" s="823"/>
      <c r="D107" s="823"/>
      <c r="E107" s="823"/>
      <c r="F107" s="823"/>
      <c r="G107" s="823"/>
    </row>
    <row r="108" spans="2:7" x14ac:dyDescent="0.3">
      <c r="B108" s="823"/>
      <c r="C108" s="823"/>
      <c r="D108" s="823"/>
      <c r="E108" s="823"/>
      <c r="F108" s="823"/>
      <c r="G108" s="823"/>
    </row>
    <row r="109" spans="2:7" x14ac:dyDescent="0.3">
      <c r="B109" s="823"/>
      <c r="C109" s="823"/>
      <c r="D109" s="823"/>
      <c r="E109" s="823"/>
      <c r="F109" s="823"/>
      <c r="G109" s="823"/>
    </row>
    <row r="110" spans="2:7" x14ac:dyDescent="0.3">
      <c r="B110" s="823"/>
      <c r="C110" s="823"/>
      <c r="D110" s="823"/>
      <c r="E110" s="823"/>
      <c r="F110" s="823"/>
      <c r="G110" s="823"/>
    </row>
    <row r="111" spans="2:7" x14ac:dyDescent="0.3">
      <c r="B111" s="823"/>
      <c r="C111" s="823"/>
      <c r="D111" s="823"/>
      <c r="E111" s="823"/>
      <c r="F111" s="823"/>
      <c r="G111" s="823"/>
    </row>
    <row r="112" spans="2:7" x14ac:dyDescent="0.3">
      <c r="B112" s="823"/>
      <c r="C112" s="823"/>
      <c r="D112" s="823"/>
      <c r="E112" s="823"/>
      <c r="F112" s="823"/>
      <c r="G112" s="823"/>
    </row>
    <row r="113" spans="2:7" x14ac:dyDescent="0.3">
      <c r="B113" s="823"/>
      <c r="C113" s="823"/>
      <c r="D113" s="823"/>
      <c r="E113" s="823"/>
      <c r="F113" s="823"/>
      <c r="G113" s="823"/>
    </row>
    <row r="114" spans="2:7" x14ac:dyDescent="0.3">
      <c r="B114" s="823"/>
      <c r="C114" s="823"/>
      <c r="D114" s="823"/>
      <c r="E114" s="823"/>
      <c r="F114" s="823"/>
      <c r="G114" s="823"/>
    </row>
    <row r="115" spans="2:7" x14ac:dyDescent="0.3">
      <c r="B115" s="823"/>
      <c r="C115" s="823"/>
      <c r="D115" s="823"/>
      <c r="E115" s="823"/>
      <c r="F115" s="823"/>
      <c r="G115" s="823"/>
    </row>
    <row r="116" spans="2:7" x14ac:dyDescent="0.3">
      <c r="B116" s="823"/>
      <c r="C116" s="823"/>
      <c r="D116" s="823"/>
      <c r="E116" s="823"/>
      <c r="F116" s="823"/>
      <c r="G116" s="823"/>
    </row>
    <row r="117" spans="2:7" x14ac:dyDescent="0.3">
      <c r="B117" s="823"/>
      <c r="C117" s="823"/>
      <c r="D117" s="823"/>
      <c r="E117" s="823"/>
      <c r="F117" s="823"/>
      <c r="G117" s="823"/>
    </row>
    <row r="118" spans="2:7" x14ac:dyDescent="0.3">
      <c r="B118" s="823"/>
      <c r="C118" s="823"/>
      <c r="D118" s="823"/>
      <c r="E118" s="823"/>
      <c r="F118" s="823"/>
      <c r="G118" s="823"/>
    </row>
    <row r="119" spans="2:7" x14ac:dyDescent="0.3">
      <c r="B119" s="823"/>
      <c r="C119" s="823"/>
      <c r="D119" s="823"/>
      <c r="E119" s="823"/>
      <c r="F119" s="823"/>
      <c r="G119" s="823"/>
    </row>
    <row r="120" spans="2:7" x14ac:dyDescent="0.3">
      <c r="B120" s="823"/>
      <c r="C120" s="823"/>
      <c r="D120" s="823"/>
      <c r="E120" s="823"/>
      <c r="F120" s="823"/>
      <c r="G120" s="823"/>
    </row>
    <row r="121" spans="2:7" x14ac:dyDescent="0.3">
      <c r="B121" s="823"/>
      <c r="C121" s="823"/>
      <c r="D121" s="823"/>
      <c r="E121" s="823"/>
      <c r="F121" s="823"/>
      <c r="G121" s="823"/>
    </row>
    <row r="122" spans="2:7" x14ac:dyDescent="0.3">
      <c r="B122" s="823"/>
      <c r="C122" s="823"/>
      <c r="D122" s="823"/>
      <c r="E122" s="823"/>
      <c r="F122" s="823"/>
      <c r="G122" s="823"/>
    </row>
    <row r="123" spans="2:7" x14ac:dyDescent="0.3">
      <c r="B123" s="823"/>
      <c r="C123" s="823"/>
      <c r="D123" s="823"/>
      <c r="E123" s="823"/>
      <c r="F123" s="823"/>
      <c r="G123" s="823"/>
    </row>
    <row r="124" spans="2:7" x14ac:dyDescent="0.3">
      <c r="B124" s="823"/>
      <c r="C124" s="823"/>
      <c r="D124" s="823"/>
      <c r="E124" s="823"/>
      <c r="F124" s="823"/>
      <c r="G124" s="823"/>
    </row>
    <row r="125" spans="2:7" x14ac:dyDescent="0.3">
      <c r="C125" s="823"/>
      <c r="D125" s="823"/>
      <c r="E125" s="823"/>
      <c r="F125" s="823"/>
      <c r="G125" s="823"/>
    </row>
    <row r="126" spans="2:7" x14ac:dyDescent="0.3">
      <c r="C126" s="823"/>
      <c r="D126" s="823"/>
      <c r="E126" s="823"/>
      <c r="F126" s="823"/>
      <c r="G126" s="823"/>
    </row>
    <row r="127" spans="2:7" x14ac:dyDescent="0.3">
      <c r="C127" s="823"/>
      <c r="D127" s="823"/>
      <c r="E127" s="823"/>
      <c r="F127" s="823"/>
      <c r="G127" s="823"/>
    </row>
    <row r="128" spans="2:7" x14ac:dyDescent="0.3">
      <c r="C128" s="823"/>
      <c r="D128" s="823"/>
      <c r="E128" s="823"/>
      <c r="F128" s="823"/>
      <c r="G128" s="823"/>
    </row>
    <row r="129" spans="3:7" x14ac:dyDescent="0.3">
      <c r="C129" s="823"/>
      <c r="D129" s="823"/>
      <c r="E129" s="823"/>
      <c r="F129" s="823"/>
      <c r="G129" s="823"/>
    </row>
    <row r="130" spans="3:7" x14ac:dyDescent="0.3">
      <c r="C130" s="823"/>
      <c r="D130" s="823"/>
      <c r="E130" s="823"/>
      <c r="F130" s="823"/>
      <c r="G130" s="823"/>
    </row>
    <row r="131" spans="3:7" x14ac:dyDescent="0.3">
      <c r="C131" s="823"/>
      <c r="D131" s="823"/>
      <c r="E131" s="823"/>
      <c r="F131" s="823"/>
      <c r="G131" s="823"/>
    </row>
    <row r="132" spans="3:7" x14ac:dyDescent="0.3">
      <c r="C132" s="823"/>
      <c r="D132" s="823"/>
      <c r="E132" s="823"/>
      <c r="F132" s="823"/>
      <c r="G132" s="823"/>
    </row>
    <row r="133" spans="3:7" x14ac:dyDescent="0.3">
      <c r="C133" s="823"/>
      <c r="D133" s="823"/>
      <c r="E133" s="823"/>
      <c r="F133" s="823"/>
      <c r="G133" s="823"/>
    </row>
    <row r="134" spans="3:7" x14ac:dyDescent="0.3">
      <c r="C134" s="823"/>
      <c r="D134" s="823"/>
      <c r="E134" s="823"/>
      <c r="F134" s="823"/>
      <c r="G134" s="823"/>
    </row>
    <row r="135" spans="3:7" x14ac:dyDescent="0.3">
      <c r="C135" s="823"/>
      <c r="D135" s="823"/>
      <c r="E135" s="823"/>
      <c r="F135" s="823"/>
      <c r="G135" s="823"/>
    </row>
    <row r="136" spans="3:7" x14ac:dyDescent="0.3">
      <c r="C136" s="823"/>
      <c r="D136" s="823"/>
      <c r="E136" s="823"/>
      <c r="F136" s="823"/>
      <c r="G136" s="823"/>
    </row>
    <row r="137" spans="3:7" x14ac:dyDescent="0.3">
      <c r="C137" s="823"/>
      <c r="D137" s="823"/>
      <c r="E137" s="823"/>
      <c r="F137" s="823"/>
      <c r="G137" s="823"/>
    </row>
    <row r="138" spans="3:7" x14ac:dyDescent="0.3">
      <c r="C138" s="823"/>
      <c r="D138" s="823"/>
      <c r="E138" s="823"/>
      <c r="F138" s="823"/>
      <c r="G138" s="823"/>
    </row>
    <row r="139" spans="3:7" x14ac:dyDescent="0.3">
      <c r="C139" s="823"/>
      <c r="D139" s="823"/>
      <c r="E139" s="823"/>
      <c r="F139" s="823"/>
      <c r="G139" s="823"/>
    </row>
    <row r="140" spans="3:7" x14ac:dyDescent="0.3">
      <c r="C140" s="823"/>
      <c r="D140" s="823"/>
      <c r="E140" s="823"/>
      <c r="F140" s="823"/>
      <c r="G140" s="823"/>
    </row>
    <row r="141" spans="3:7" x14ac:dyDescent="0.3">
      <c r="C141" s="823"/>
      <c r="D141" s="823"/>
      <c r="E141" s="823"/>
      <c r="F141" s="823"/>
      <c r="G141" s="823"/>
    </row>
    <row r="142" spans="3:7" x14ac:dyDescent="0.3">
      <c r="C142" s="823"/>
      <c r="D142" s="823"/>
      <c r="E142" s="823"/>
      <c r="F142" s="823"/>
      <c r="G142" s="823"/>
    </row>
    <row r="143" spans="3:7" x14ac:dyDescent="0.3">
      <c r="C143" s="823"/>
      <c r="D143" s="823"/>
      <c r="E143" s="823"/>
      <c r="F143" s="823"/>
      <c r="G143" s="823"/>
    </row>
    <row r="144" spans="3:7" x14ac:dyDescent="0.3">
      <c r="C144" s="823"/>
      <c r="D144" s="823"/>
      <c r="E144" s="823"/>
      <c r="F144" s="823"/>
      <c r="G144" s="823"/>
    </row>
    <row r="145" spans="3:7" x14ac:dyDescent="0.3">
      <c r="C145" s="823"/>
      <c r="D145" s="823"/>
      <c r="E145" s="823"/>
      <c r="F145" s="823"/>
      <c r="G145" s="823"/>
    </row>
    <row r="146" spans="3:7" x14ac:dyDescent="0.3">
      <c r="C146" s="823"/>
      <c r="D146" s="823"/>
      <c r="E146" s="823"/>
      <c r="F146" s="823"/>
      <c r="G146" s="823"/>
    </row>
    <row r="147" spans="3:7" x14ac:dyDescent="0.3">
      <c r="C147" s="823"/>
      <c r="D147" s="823"/>
      <c r="E147" s="823"/>
      <c r="F147" s="823"/>
      <c r="G147" s="823"/>
    </row>
    <row r="148" spans="3:7" x14ac:dyDescent="0.3">
      <c r="C148" s="823"/>
      <c r="D148" s="823"/>
      <c r="E148" s="823"/>
      <c r="F148" s="823"/>
      <c r="G148" s="823"/>
    </row>
    <row r="149" spans="3:7" x14ac:dyDescent="0.3">
      <c r="C149" s="823"/>
      <c r="D149" s="823"/>
      <c r="E149" s="823"/>
      <c r="F149" s="823"/>
      <c r="G149" s="823"/>
    </row>
    <row r="150" spans="3:7" x14ac:dyDescent="0.3">
      <c r="C150" s="823"/>
      <c r="D150" s="823"/>
      <c r="E150" s="823"/>
      <c r="F150" s="823"/>
      <c r="G150" s="823"/>
    </row>
    <row r="151" spans="3:7" x14ac:dyDescent="0.3">
      <c r="C151" s="823"/>
      <c r="D151" s="823"/>
      <c r="E151" s="823"/>
      <c r="F151" s="823"/>
      <c r="G151" s="823"/>
    </row>
    <row r="152" spans="3:7" x14ac:dyDescent="0.3">
      <c r="C152" s="823"/>
      <c r="D152" s="823"/>
      <c r="E152" s="823"/>
      <c r="F152" s="823"/>
      <c r="G152" s="823"/>
    </row>
    <row r="153" spans="3:7" x14ac:dyDescent="0.3">
      <c r="C153" s="823"/>
      <c r="D153" s="823"/>
      <c r="E153" s="823"/>
      <c r="F153" s="823"/>
      <c r="G153" s="823"/>
    </row>
    <row r="154" spans="3:7" x14ac:dyDescent="0.3">
      <c r="C154" s="823"/>
      <c r="D154" s="823"/>
      <c r="E154" s="823"/>
      <c r="F154" s="823"/>
      <c r="G154" s="823"/>
    </row>
    <row r="155" spans="3:7" x14ac:dyDescent="0.3">
      <c r="C155" s="823"/>
      <c r="D155" s="823"/>
      <c r="E155" s="823"/>
      <c r="F155" s="823"/>
      <c r="G155" s="823"/>
    </row>
    <row r="156" spans="3:7" x14ac:dyDescent="0.3">
      <c r="C156" s="823"/>
      <c r="D156" s="823"/>
      <c r="E156" s="823"/>
      <c r="F156" s="823"/>
      <c r="G156" s="823"/>
    </row>
    <row r="157" spans="3:7" x14ac:dyDescent="0.3">
      <c r="C157" s="823"/>
      <c r="D157" s="823"/>
      <c r="E157" s="823"/>
      <c r="F157" s="823"/>
      <c r="G157" s="823"/>
    </row>
    <row r="158" spans="3:7" x14ac:dyDescent="0.3">
      <c r="C158" s="823"/>
      <c r="D158" s="823"/>
      <c r="E158" s="823"/>
      <c r="F158" s="823"/>
      <c r="G158" s="823"/>
    </row>
    <row r="159" spans="3:7" x14ac:dyDescent="0.3">
      <c r="C159" s="823"/>
      <c r="D159" s="823"/>
      <c r="E159" s="823"/>
      <c r="F159" s="823"/>
      <c r="G159" s="823"/>
    </row>
    <row r="160" spans="3:7" x14ac:dyDescent="0.3">
      <c r="C160" s="823"/>
      <c r="D160" s="823"/>
      <c r="E160" s="823"/>
      <c r="F160" s="823"/>
      <c r="G160" s="823"/>
    </row>
    <row r="161" spans="3:7" x14ac:dyDescent="0.3">
      <c r="C161" s="823"/>
      <c r="D161" s="823"/>
      <c r="E161" s="823"/>
      <c r="F161" s="823"/>
      <c r="G161" s="823"/>
    </row>
    <row r="162" spans="3:7" x14ac:dyDescent="0.3">
      <c r="C162" s="823"/>
      <c r="D162" s="823"/>
      <c r="E162" s="823"/>
      <c r="F162" s="823"/>
      <c r="G162" s="823"/>
    </row>
    <row r="163" spans="3:7" x14ac:dyDescent="0.3">
      <c r="C163" s="823"/>
      <c r="D163" s="823"/>
      <c r="E163" s="823"/>
      <c r="F163" s="823"/>
      <c r="G163" s="823"/>
    </row>
    <row r="164" spans="3:7" x14ac:dyDescent="0.3">
      <c r="C164" s="823"/>
      <c r="D164" s="823"/>
      <c r="E164" s="823"/>
      <c r="F164" s="823"/>
      <c r="G164" s="823"/>
    </row>
    <row r="165" spans="3:7" x14ac:dyDescent="0.3">
      <c r="C165" s="823"/>
      <c r="D165" s="823"/>
      <c r="E165" s="823"/>
      <c r="F165" s="823"/>
      <c r="G165" s="823"/>
    </row>
    <row r="166" spans="3:7" x14ac:dyDescent="0.3">
      <c r="C166" s="823"/>
      <c r="D166" s="823"/>
      <c r="E166" s="823"/>
      <c r="F166" s="823"/>
      <c r="G166" s="823"/>
    </row>
    <row r="167" spans="3:7" x14ac:dyDescent="0.3">
      <c r="C167" s="823"/>
      <c r="D167" s="823"/>
      <c r="E167" s="823"/>
      <c r="F167" s="823"/>
      <c r="G167" s="823"/>
    </row>
    <row r="168" spans="3:7" x14ac:dyDescent="0.3">
      <c r="C168" s="823"/>
      <c r="D168" s="823"/>
      <c r="E168" s="823"/>
      <c r="F168" s="823"/>
      <c r="G168" s="823"/>
    </row>
    <row r="169" spans="3:7" x14ac:dyDescent="0.3">
      <c r="C169" s="823"/>
      <c r="D169" s="823"/>
      <c r="E169" s="823"/>
      <c r="F169" s="823"/>
      <c r="G169" s="823"/>
    </row>
    <row r="170" spans="3:7" x14ac:dyDescent="0.3">
      <c r="C170" s="823"/>
      <c r="D170" s="823"/>
      <c r="E170" s="823"/>
      <c r="F170" s="823"/>
      <c r="G170" s="823"/>
    </row>
    <row r="171" spans="3:7" x14ac:dyDescent="0.3">
      <c r="C171" s="823"/>
      <c r="D171" s="823"/>
      <c r="E171" s="823"/>
      <c r="F171" s="823"/>
      <c r="G171" s="823"/>
    </row>
    <row r="172" spans="3:7" x14ac:dyDescent="0.3">
      <c r="C172" s="823"/>
      <c r="D172" s="823"/>
      <c r="E172" s="823"/>
      <c r="F172" s="823"/>
      <c r="G172" s="823"/>
    </row>
    <row r="173" spans="3:7" x14ac:dyDescent="0.3">
      <c r="C173" s="823"/>
      <c r="D173" s="823"/>
      <c r="E173" s="823"/>
      <c r="F173" s="823"/>
      <c r="G173" s="823"/>
    </row>
    <row r="174" spans="3:7" x14ac:dyDescent="0.3">
      <c r="C174" s="823"/>
      <c r="D174" s="823"/>
      <c r="E174" s="823"/>
      <c r="F174" s="823"/>
      <c r="G174" s="823"/>
    </row>
    <row r="175" spans="3:7" x14ac:dyDescent="0.3">
      <c r="C175" s="823"/>
      <c r="D175" s="823"/>
      <c r="E175" s="823"/>
      <c r="F175" s="823"/>
      <c r="G175" s="823"/>
    </row>
    <row r="176" spans="3:7" x14ac:dyDescent="0.3">
      <c r="C176" s="823"/>
      <c r="D176" s="823"/>
      <c r="E176" s="823"/>
      <c r="F176" s="823"/>
      <c r="G176" s="823"/>
    </row>
    <row r="177" spans="3:7" x14ac:dyDescent="0.3">
      <c r="C177" s="823"/>
      <c r="D177" s="823"/>
      <c r="E177" s="823"/>
      <c r="F177" s="823"/>
      <c r="G177" s="823"/>
    </row>
    <row r="178" spans="3:7" x14ac:dyDescent="0.3">
      <c r="C178" s="823"/>
      <c r="D178" s="823"/>
      <c r="E178" s="823"/>
      <c r="F178" s="823"/>
      <c r="G178" s="823"/>
    </row>
    <row r="179" spans="3:7" x14ac:dyDescent="0.3">
      <c r="C179" s="823"/>
      <c r="D179" s="823"/>
      <c r="E179" s="823"/>
      <c r="F179" s="823"/>
      <c r="G179" s="823"/>
    </row>
    <row r="180" spans="3:7" x14ac:dyDescent="0.3">
      <c r="C180" s="823"/>
      <c r="D180" s="823"/>
      <c r="E180" s="823"/>
      <c r="F180" s="823"/>
      <c r="G180" s="823"/>
    </row>
    <row r="181" spans="3:7" x14ac:dyDescent="0.3">
      <c r="C181" s="823"/>
      <c r="D181" s="823"/>
      <c r="E181" s="823"/>
      <c r="F181" s="823"/>
      <c r="G181" s="823"/>
    </row>
    <row r="182" spans="3:7" x14ac:dyDescent="0.3">
      <c r="C182" s="823"/>
      <c r="D182" s="823"/>
      <c r="E182" s="823"/>
      <c r="F182" s="823"/>
      <c r="G182" s="823"/>
    </row>
    <row r="183" spans="3:7" x14ac:dyDescent="0.3">
      <c r="C183" s="823"/>
      <c r="D183" s="823"/>
      <c r="E183" s="823"/>
      <c r="F183" s="823"/>
      <c r="G183" s="823"/>
    </row>
    <row r="184" spans="3:7" x14ac:dyDescent="0.3">
      <c r="C184" s="823"/>
      <c r="D184" s="823"/>
      <c r="E184" s="823"/>
      <c r="F184" s="823"/>
      <c r="G184" s="823"/>
    </row>
    <row r="185" spans="3:7" x14ac:dyDescent="0.3">
      <c r="C185" s="823"/>
      <c r="D185" s="823"/>
      <c r="E185" s="823"/>
      <c r="F185" s="823"/>
      <c r="G185" s="823"/>
    </row>
    <row r="186" spans="3:7" x14ac:dyDescent="0.3">
      <c r="C186" s="823"/>
      <c r="D186" s="823"/>
      <c r="E186" s="823"/>
      <c r="F186" s="823"/>
      <c r="G186" s="823"/>
    </row>
    <row r="187" spans="3:7" x14ac:dyDescent="0.3">
      <c r="C187" s="823"/>
      <c r="D187" s="823"/>
      <c r="E187" s="823"/>
      <c r="F187" s="823"/>
      <c r="G187" s="823"/>
    </row>
    <row r="188" spans="3:7" x14ac:dyDescent="0.3">
      <c r="C188" s="823"/>
      <c r="D188" s="823"/>
      <c r="E188" s="823"/>
      <c r="F188" s="823"/>
      <c r="G188" s="823"/>
    </row>
    <row r="189" spans="3:7" x14ac:dyDescent="0.3">
      <c r="C189" s="823"/>
      <c r="D189" s="823"/>
      <c r="E189" s="823"/>
      <c r="F189" s="823"/>
      <c r="G189" s="823"/>
    </row>
    <row r="190" spans="3:7" x14ac:dyDescent="0.3">
      <c r="C190" s="823"/>
      <c r="D190" s="823"/>
      <c r="E190" s="823"/>
      <c r="F190" s="823"/>
      <c r="G190" s="823"/>
    </row>
    <row r="191" spans="3:7" x14ac:dyDescent="0.3">
      <c r="C191" s="823"/>
      <c r="D191" s="823"/>
      <c r="E191" s="823"/>
      <c r="F191" s="823"/>
      <c r="G191" s="823"/>
    </row>
    <row r="192" spans="3:7" x14ac:dyDescent="0.3">
      <c r="C192" s="823"/>
      <c r="D192" s="823"/>
      <c r="E192" s="823"/>
      <c r="F192" s="823"/>
      <c r="G192" s="823"/>
    </row>
    <row r="193" spans="3:7" x14ac:dyDescent="0.3">
      <c r="C193" s="823"/>
      <c r="D193" s="823"/>
      <c r="E193" s="823"/>
      <c r="F193" s="823"/>
      <c r="G193" s="823"/>
    </row>
    <row r="194" spans="3:7" x14ac:dyDescent="0.3">
      <c r="C194" s="823"/>
      <c r="D194" s="823"/>
      <c r="E194" s="823"/>
      <c r="F194" s="823"/>
      <c r="G194" s="823"/>
    </row>
    <row r="195" spans="3:7" x14ac:dyDescent="0.3">
      <c r="C195" s="823"/>
      <c r="D195" s="823"/>
      <c r="E195" s="823"/>
      <c r="F195" s="823"/>
      <c r="G195" s="823"/>
    </row>
    <row r="196" spans="3:7" x14ac:dyDescent="0.3">
      <c r="C196" s="823"/>
      <c r="D196" s="823"/>
      <c r="E196" s="823"/>
      <c r="F196" s="823"/>
      <c r="G196" s="823"/>
    </row>
  </sheetData>
  <mergeCells count="48">
    <mergeCell ref="AG70:AH70"/>
    <mergeCell ref="AI70:AJ70"/>
    <mergeCell ref="AI58:AJ58"/>
    <mergeCell ref="A64:G64"/>
    <mergeCell ref="A66:G66"/>
    <mergeCell ref="K69:X69"/>
    <mergeCell ref="M70:M71"/>
    <mergeCell ref="N70:N71"/>
    <mergeCell ref="Z70:Z71"/>
    <mergeCell ref="AA70:AB70"/>
    <mergeCell ref="AC70:AD70"/>
    <mergeCell ref="AE70:AF70"/>
    <mergeCell ref="AI38:AJ38"/>
    <mergeCell ref="K57:X57"/>
    <mergeCell ref="M58:M59"/>
    <mergeCell ref="N58:N59"/>
    <mergeCell ref="Z58:Z59"/>
    <mergeCell ref="AA58:AB58"/>
    <mergeCell ref="AC58:AD58"/>
    <mergeCell ref="AE58:AF58"/>
    <mergeCell ref="AG58:AH58"/>
    <mergeCell ref="AE17:AF17"/>
    <mergeCell ref="AG17:AH17"/>
    <mergeCell ref="AI17:AJ17"/>
    <mergeCell ref="K37:X37"/>
    <mergeCell ref="M38:M39"/>
    <mergeCell ref="N38:N39"/>
    <mergeCell ref="Z38:Z39"/>
    <mergeCell ref="AA38:AB38"/>
    <mergeCell ref="AC38:AD38"/>
    <mergeCell ref="AE38:AF38"/>
    <mergeCell ref="M17:M18"/>
    <mergeCell ref="N17:N18"/>
    <mergeCell ref="Z17:Z18"/>
    <mergeCell ref="AA17:AB17"/>
    <mergeCell ref="AC17:AD17"/>
    <mergeCell ref="AG38:AH38"/>
    <mergeCell ref="AC2:AD2"/>
    <mergeCell ref="AE2:AF2"/>
    <mergeCell ref="AG2:AH2"/>
    <mergeCell ref="AI2:AJ2"/>
    <mergeCell ref="K16:X16"/>
    <mergeCell ref="AA2:AB2"/>
    <mergeCell ref="A1:H1"/>
    <mergeCell ref="K1:X1"/>
    <mergeCell ref="M2:M3"/>
    <mergeCell ref="N2:N3"/>
    <mergeCell ref="Z2:Z3"/>
  </mergeCells>
  <conditionalFormatting sqref="G46">
    <cfRule type="containsText" dxfId="931" priority="23" operator="containsText" text="O">
      <formula>NOT(ISERROR(SEARCH("O",G46)))</formula>
    </cfRule>
  </conditionalFormatting>
  <conditionalFormatting sqref="G46">
    <cfRule type="containsText" dxfId="930" priority="20" operator="containsText" text="N/A">
      <formula>NOT(ISERROR(SEARCH("N/A",G46)))</formula>
    </cfRule>
    <cfRule type="containsText" dxfId="929" priority="21" operator="containsText" text="Blank">
      <formula>NOT(ISERROR(SEARCH("Blank",G46)))</formula>
    </cfRule>
    <cfRule type="containsText" dxfId="928" priority="22" operator="containsText" text="M">
      <formula>NOT(ISERROR(SEARCH("M",G46)))</formula>
    </cfRule>
  </conditionalFormatting>
  <conditionalFormatting sqref="C7:D7 F7:H7">
    <cfRule type="containsText" dxfId="927" priority="17" operator="containsText" text="N/A">
      <formula>NOT(ISERROR(SEARCH("N/A",C7)))</formula>
    </cfRule>
    <cfRule type="containsText" dxfId="926" priority="18" operator="containsText" text="Blank">
      <formula>NOT(ISERROR(SEARCH("Blank",C7)))</formula>
    </cfRule>
    <cfRule type="containsText" dxfId="925" priority="19" operator="containsText" text="M">
      <formula>NOT(ISERROR(SEARCH("M",C7)))</formula>
    </cfRule>
  </conditionalFormatting>
  <conditionalFormatting sqref="F46">
    <cfRule type="containsText" dxfId="924" priority="16" operator="containsText" text="O">
      <formula>NOT(ISERROR(SEARCH("O",F46)))</formula>
    </cfRule>
  </conditionalFormatting>
  <conditionalFormatting sqref="F46">
    <cfRule type="containsText" dxfId="923" priority="13" operator="containsText" text="N/A">
      <formula>NOT(ISERROR(SEARCH("N/A",F46)))</formula>
    </cfRule>
    <cfRule type="containsText" dxfId="922" priority="14" operator="containsText" text="Blank">
      <formula>NOT(ISERROR(SEARCH("Blank",F46)))</formula>
    </cfRule>
    <cfRule type="containsText" dxfId="921" priority="15" operator="containsText" text="M">
      <formula>NOT(ISERROR(SEARCH("M",F46)))</formula>
    </cfRule>
  </conditionalFormatting>
  <conditionalFormatting sqref="C46:D46">
    <cfRule type="containsText" dxfId="920" priority="12" operator="containsText" text="O">
      <formula>NOT(ISERROR(SEARCH("O",C46)))</formula>
    </cfRule>
  </conditionalFormatting>
  <conditionalFormatting sqref="C46:D46">
    <cfRule type="containsText" dxfId="919" priority="9" operator="containsText" text="N/A">
      <formula>NOT(ISERROR(SEARCH("N/A",C46)))</formula>
    </cfRule>
    <cfRule type="containsText" dxfId="918" priority="10" operator="containsText" text="Blank">
      <formula>NOT(ISERROR(SEARCH("Blank",C46)))</formula>
    </cfRule>
    <cfRule type="containsText" dxfId="917" priority="11" operator="containsText" text="M">
      <formula>NOT(ISERROR(SEARCH("M",C46)))</formula>
    </cfRule>
  </conditionalFormatting>
  <conditionalFormatting sqref="B125:B1048576 B1:B28 B30:B69">
    <cfRule type="duplicateValues" dxfId="916" priority="8"/>
  </conditionalFormatting>
  <conditionalFormatting sqref="B29">
    <cfRule type="duplicateValues" dxfId="915" priority="7"/>
  </conditionalFormatting>
  <conditionalFormatting sqref="Z4 Z51:Z55 Z40:Z43 Z45:Z49 Z19:Z35">
    <cfRule type="cellIs" dxfId="914" priority="6" operator="greaterThan">
      <formula>0</formula>
    </cfRule>
  </conditionalFormatting>
  <conditionalFormatting sqref="Z5:Z14">
    <cfRule type="cellIs" dxfId="913" priority="5" operator="greaterThan">
      <formula>0</formula>
    </cfRule>
  </conditionalFormatting>
  <conditionalFormatting sqref="Z60:Z67">
    <cfRule type="cellIs" dxfId="912" priority="4" operator="greaterThan">
      <formula>0</formula>
    </cfRule>
  </conditionalFormatting>
  <conditionalFormatting sqref="Z72:Z75">
    <cfRule type="cellIs" dxfId="911" priority="3" operator="greaterThan">
      <formula>0</formula>
    </cfRule>
  </conditionalFormatting>
  <conditionalFormatting sqref="Z50">
    <cfRule type="cellIs" dxfId="910" priority="2" operator="greaterThan">
      <formula>0</formula>
    </cfRule>
  </conditionalFormatting>
  <conditionalFormatting sqref="Z44">
    <cfRule type="cellIs" dxfId="909" priority="1" operator="greaterThan">
      <formula>0</formula>
    </cfRule>
  </conditionalFormatting>
  <dataValidations count="3">
    <dataValidation type="list" allowBlank="1" showInputMessage="1" showErrorMessage="1" sqref="X33 X19 X21 X4:X10 W70:W79 W2:W15 W58:W68 X12 W17:W36 W38:W56">
      <formula1>"Y, N"</formula1>
    </dataValidation>
    <dataValidation type="list" allowBlank="1" showInputMessage="1" showErrorMessage="1" sqref="T70:T79 T58:T68 T2:T15 T17:T36 T38:T56">
      <formula1>"M, O, N/A"</formula1>
    </dataValidation>
    <dataValidation type="list" allowBlank="1" showInputMessage="1" showErrorMessage="1" sqref="V58:V68 V70:V79 V38:V56 V17:V36 V2:V15">
      <formula1>"Passed, Failed, N/A"</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scale="30" fitToHeight="0" orientation="landscape" r:id="rId19"/>
  <drawing r:id="rId20"/>
  <legacyDrawing r:id="rId21"/>
  <controls>
    <mc:AlternateContent xmlns:mc="http://schemas.openxmlformats.org/markup-compatibility/2006">
      <mc:Choice Requires="x14">
        <control shapeId="950276" r:id="rId22" name="CommandButton4">
          <controlPr defaultSize="0" autoLine="0" r:id="rId23">
            <anchor moveWithCells="1">
              <from>
                <xdr:col>8</xdr:col>
                <xdr:colOff>121920</xdr:colOff>
                <xdr:row>9</xdr:row>
                <xdr:rowOff>68580</xdr:rowOff>
              </from>
              <to>
                <xdr:col>9</xdr:col>
                <xdr:colOff>441960</xdr:colOff>
                <xdr:row>11</xdr:row>
                <xdr:rowOff>152400</xdr:rowOff>
              </to>
            </anchor>
          </controlPr>
        </control>
      </mc:Choice>
      <mc:Fallback>
        <control shapeId="950276" r:id="rId22" name="CommandButton4"/>
      </mc:Fallback>
    </mc:AlternateContent>
    <mc:AlternateContent xmlns:mc="http://schemas.openxmlformats.org/markup-compatibility/2006">
      <mc:Choice Requires="x14">
        <control shapeId="950275" r:id="rId24" name="CommandButton3">
          <controlPr defaultSize="0" autoLine="0" r:id="rId25">
            <anchor moveWithCells="1">
              <from>
                <xdr:col>8</xdr:col>
                <xdr:colOff>114300</xdr:colOff>
                <xdr:row>6</xdr:row>
                <xdr:rowOff>106680</xdr:rowOff>
              </from>
              <to>
                <xdr:col>9</xdr:col>
                <xdr:colOff>403860</xdr:colOff>
                <xdr:row>7</xdr:row>
                <xdr:rowOff>99060</xdr:rowOff>
              </to>
            </anchor>
          </controlPr>
        </control>
      </mc:Choice>
      <mc:Fallback>
        <control shapeId="950275" r:id="rId24" name="CommandButton3"/>
      </mc:Fallback>
    </mc:AlternateContent>
    <mc:AlternateContent xmlns:mc="http://schemas.openxmlformats.org/markup-compatibility/2006">
      <mc:Choice Requires="x14">
        <control shapeId="950274" r:id="rId26" name="CommandButton2">
          <controlPr defaultSize="0" autoLine="0" r:id="rId27">
            <anchor moveWithCells="1">
              <from>
                <xdr:col>8</xdr:col>
                <xdr:colOff>121920</xdr:colOff>
                <xdr:row>9</xdr:row>
                <xdr:rowOff>68580</xdr:rowOff>
              </from>
              <to>
                <xdr:col>9</xdr:col>
                <xdr:colOff>441960</xdr:colOff>
                <xdr:row>11</xdr:row>
                <xdr:rowOff>152400</xdr:rowOff>
              </to>
            </anchor>
          </controlPr>
        </control>
      </mc:Choice>
      <mc:Fallback>
        <control shapeId="950274" r:id="rId26" name="CommandButton2"/>
      </mc:Fallback>
    </mc:AlternateContent>
    <mc:AlternateContent xmlns:mc="http://schemas.openxmlformats.org/markup-compatibility/2006">
      <mc:Choice Requires="x14">
        <control shapeId="950273" r:id="rId28" name="CommandButton1">
          <controlPr defaultSize="0" autoLine="0" r:id="rId29">
            <anchor moveWithCells="1">
              <from>
                <xdr:col>8</xdr:col>
                <xdr:colOff>114300</xdr:colOff>
                <xdr:row>6</xdr:row>
                <xdr:rowOff>106680</xdr:rowOff>
              </from>
              <to>
                <xdr:col>9</xdr:col>
                <xdr:colOff>403860</xdr:colOff>
                <xdr:row>7</xdr:row>
                <xdr:rowOff>99060</xdr:rowOff>
              </to>
            </anchor>
          </controlPr>
        </control>
      </mc:Choice>
      <mc:Fallback>
        <control shapeId="950273" r:id="rId28" name="CommandButton1"/>
      </mc:Fallback>
    </mc:AlternateContent>
  </controls>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5"/>
    <pageSetUpPr fitToPage="1"/>
  </sheetPr>
  <dimension ref="A1:AN196"/>
  <sheetViews>
    <sheetView showGridLines="0" zoomScale="98" zoomScaleNormal="98" workbookViewId="0">
      <selection activeCell="C58" sqref="C5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9.109375" hidden="1" customWidth="1"/>
    <col min="19" max="19" width="37" customWidth="1"/>
    <col min="20" max="20" width="7.5546875" customWidth="1"/>
    <col min="21" max="21" width="11" bestFit="1" customWidth="1"/>
    <col min="22" max="22" width="10.44140625" bestFit="1" customWidth="1"/>
    <col min="23" max="23" width="12.44140625" customWidth="1"/>
    <col min="24" max="24" width="15.109375" customWidth="1"/>
    <col min="25" max="25" width="36.5546875" bestFit="1" customWidth="1"/>
    <col min="41" max="16384" width="9.109375" style="3"/>
  </cols>
  <sheetData>
    <row r="1" spans="1:36" ht="23.4" x14ac:dyDescent="0.45">
      <c r="A1" s="1188" t="s">
        <v>82</v>
      </c>
      <c r="B1" s="1189"/>
      <c r="C1" s="1189"/>
      <c r="D1" s="1189"/>
      <c r="E1" s="1189"/>
      <c r="F1" s="1189"/>
      <c r="G1" s="1189"/>
      <c r="H1" s="1189"/>
      <c r="K1" s="3"/>
      <c r="L1" s="3"/>
      <c r="M1" s="3"/>
      <c r="N1" s="92"/>
      <c r="O1" s="3"/>
      <c r="P1" s="3"/>
      <c r="Q1" s="3"/>
      <c r="R1" s="3"/>
      <c r="S1" s="3"/>
      <c r="T1" s="78"/>
      <c r="U1" s="78"/>
      <c r="V1" s="78"/>
      <c r="W1" s="78"/>
      <c r="X1" s="78"/>
      <c r="Y1" s="3"/>
      <c r="Z1" s="263"/>
      <c r="AA1" s="330"/>
      <c r="AB1" s="330"/>
      <c r="AC1" s="330"/>
      <c r="AD1" s="330"/>
      <c r="AE1" s="330"/>
      <c r="AF1" s="330"/>
      <c r="AG1" s="330"/>
      <c r="AH1" s="330"/>
      <c r="AI1" s="330"/>
      <c r="AJ1" s="330"/>
    </row>
    <row r="2" spans="1:36" ht="41.4" x14ac:dyDescent="0.3">
      <c r="A2" s="98" t="s">
        <v>367</v>
      </c>
      <c r="B2" s="36" t="s">
        <v>390</v>
      </c>
      <c r="K2" s="1209" t="s">
        <v>133</v>
      </c>
      <c r="L2" s="1209" t="s">
        <v>91</v>
      </c>
      <c r="M2" s="1182" t="s">
        <v>75</v>
      </c>
      <c r="N2" s="1190" t="s">
        <v>134</v>
      </c>
      <c r="O2" s="1209" t="s">
        <v>135</v>
      </c>
      <c r="P2" s="143" t="s">
        <v>136</v>
      </c>
      <c r="Q2" s="143" t="s">
        <v>137</v>
      </c>
      <c r="R2" s="143" t="s">
        <v>138</v>
      </c>
      <c r="S2" s="1210" t="s">
        <v>139</v>
      </c>
      <c r="T2" s="1191" t="s">
        <v>344</v>
      </c>
      <c r="U2" s="1191" t="s">
        <v>342</v>
      </c>
      <c r="V2" s="1191"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43556</v>
      </c>
      <c r="C3" s="3"/>
      <c r="D3" s="3"/>
      <c r="E3" s="3"/>
      <c r="F3" s="3"/>
      <c r="G3" s="3"/>
      <c r="H3" s="3"/>
      <c r="K3" s="1197"/>
      <c r="L3" s="1197"/>
      <c r="M3" s="1183"/>
      <c r="N3" s="1185"/>
      <c r="O3" s="1197"/>
      <c r="P3" s="148" t="s">
        <v>141</v>
      </c>
      <c r="Q3" s="144"/>
      <c r="R3" s="144"/>
      <c r="S3" s="1210"/>
      <c r="T3" s="1191"/>
      <c r="U3" s="1191"/>
      <c r="V3" s="119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1.6109589041095891</v>
      </c>
      <c r="C4" s="125"/>
      <c r="D4" s="3"/>
      <c r="E4" s="3"/>
      <c r="F4" s="3"/>
      <c r="G4" s="3"/>
      <c r="H4" s="3"/>
      <c r="K4" s="337" t="s">
        <v>142</v>
      </c>
      <c r="L4" s="337" t="s">
        <v>143</v>
      </c>
      <c r="M4" s="104" t="s">
        <v>5</v>
      </c>
      <c r="N4" s="93" t="s">
        <v>144</v>
      </c>
      <c r="O4" s="88" t="s">
        <v>372</v>
      </c>
      <c r="P4" s="149" t="s">
        <v>145</v>
      </c>
      <c r="Q4" s="149" t="s">
        <v>146</v>
      </c>
      <c r="R4" s="146" t="s">
        <v>147</v>
      </c>
      <c r="S4" s="36" t="s">
        <v>390</v>
      </c>
      <c r="T4" s="624" t="s">
        <v>72</v>
      </c>
      <c r="U4" s="1134">
        <v>44041.194444444445</v>
      </c>
      <c r="V4" s="624" t="s">
        <v>374</v>
      </c>
      <c r="W4" s="83"/>
      <c r="X4" s="83"/>
      <c r="Y4" s="1227" t="s">
        <v>148</v>
      </c>
      <c r="Z4" s="259">
        <f>DATEDIF(AA4,AB4,"m")/12+DATEDIF(AC4,AD4,"m")/12+DATEDIF(AE4,AF4,"m")/12+DATEDIF(AG4,AH4,"m")/12+DATEDIF(AI4,AJ4,"m")/12</f>
        <v>0</v>
      </c>
      <c r="AA4" s="260"/>
      <c r="AB4" s="260"/>
      <c r="AC4" s="260"/>
      <c r="AD4" s="260"/>
      <c r="AE4" s="258"/>
      <c r="AF4" s="258"/>
      <c r="AG4" s="258"/>
      <c r="AH4" s="258"/>
      <c r="AI4" s="258"/>
      <c r="AJ4" s="258"/>
    </row>
    <row r="5" spans="1:36" ht="12.75" customHeight="1" x14ac:dyDescent="0.3">
      <c r="A5" s="98" t="s">
        <v>387</v>
      </c>
      <c r="B5" s="124">
        <v>5.5</v>
      </c>
      <c r="C5" s="3"/>
      <c r="D5" s="3"/>
      <c r="E5" s="3"/>
      <c r="F5" s="3"/>
      <c r="G5" s="3"/>
      <c r="H5" s="3"/>
      <c r="K5" s="338"/>
      <c r="L5" s="338"/>
      <c r="M5" s="104" t="s">
        <v>5</v>
      </c>
      <c r="N5" s="93" t="s">
        <v>144</v>
      </c>
      <c r="O5" s="88" t="s">
        <v>373</v>
      </c>
      <c r="P5" s="150"/>
      <c r="Q5" s="151" t="s">
        <v>150</v>
      </c>
      <c r="R5" s="147" t="s">
        <v>151</v>
      </c>
      <c r="S5" s="36" t="s">
        <v>390</v>
      </c>
      <c r="T5" s="624"/>
      <c r="U5" s="624"/>
      <c r="V5" s="624" t="s">
        <v>374</v>
      </c>
      <c r="W5" s="83" t="s">
        <v>377</v>
      </c>
      <c r="X5" s="83"/>
      <c r="Y5" s="1228"/>
      <c r="Z5" s="259">
        <f t="shared" ref="Z5:Z14" ca="1" si="0">DATEDIF(AA5,AB5,"m")/12+DATEDIF(AC5,AD5,"m")/12+DATEDIF(AE5,AF5,"m")/12+DATEDIF(AG5,AH5,"m")/12+DATEDIF(AI5,AJ5,"m")/12</f>
        <v>1.5833333333333333</v>
      </c>
      <c r="AA5" s="260">
        <v>43556</v>
      </c>
      <c r="AB5" s="260">
        <f ca="1">TODAY()</f>
        <v>44144</v>
      </c>
      <c r="AC5" s="260"/>
      <c r="AD5" s="260"/>
      <c r="AE5" s="258"/>
      <c r="AF5" s="258"/>
      <c r="AG5" s="258"/>
      <c r="AH5" s="258"/>
      <c r="AI5" s="258"/>
      <c r="AJ5" s="258"/>
    </row>
    <row r="6" spans="1:36" ht="15" thickBot="1" x14ac:dyDescent="0.35">
      <c r="A6" s="98" t="s">
        <v>388</v>
      </c>
      <c r="B6" s="124">
        <f ca="1">B4+B5</f>
        <v>7.1109589041095891</v>
      </c>
      <c r="C6" s="126"/>
      <c r="K6" s="338"/>
      <c r="L6" s="338"/>
      <c r="M6" s="104" t="s">
        <v>5</v>
      </c>
      <c r="N6" s="38" t="s">
        <v>149</v>
      </c>
      <c r="O6" s="65" t="s">
        <v>149</v>
      </c>
      <c r="P6" s="150"/>
      <c r="Q6" s="152" t="s">
        <v>150</v>
      </c>
      <c r="R6" s="79" t="s">
        <v>151</v>
      </c>
      <c r="S6" s="36" t="s">
        <v>390</v>
      </c>
      <c r="T6" s="624" t="s">
        <v>72</v>
      </c>
      <c r="U6" s="625">
        <v>43755</v>
      </c>
      <c r="V6" s="626" t="s">
        <v>374</v>
      </c>
      <c r="W6" s="83" t="s">
        <v>377</v>
      </c>
      <c r="X6" s="83"/>
      <c r="Y6" s="41" t="s">
        <v>152</v>
      </c>
      <c r="Z6" s="259">
        <f t="shared" ca="1" si="0"/>
        <v>1.5833333333333333</v>
      </c>
      <c r="AA6" s="260">
        <v>43556</v>
      </c>
      <c r="AB6" s="260">
        <f ca="1">TODAY()</f>
        <v>44144</v>
      </c>
      <c r="AC6" s="260"/>
      <c r="AD6" s="260"/>
      <c r="AE6" s="258"/>
      <c r="AF6" s="258"/>
      <c r="AG6" s="258"/>
      <c r="AH6" s="258"/>
      <c r="AI6" s="258"/>
      <c r="AJ6" s="258"/>
    </row>
    <row r="7" spans="1:36" ht="55.8" thickBot="1" x14ac:dyDescent="0.35">
      <c r="A7" s="178" t="s">
        <v>4</v>
      </c>
      <c r="B7" s="179"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36" t="s">
        <v>390</v>
      </c>
      <c r="T7" s="624" t="s">
        <v>72</v>
      </c>
      <c r="U7" s="625">
        <v>43760</v>
      </c>
      <c r="V7" s="626" t="s">
        <v>374</v>
      </c>
      <c r="W7" s="83" t="s">
        <v>377</v>
      </c>
      <c r="X7" s="83"/>
      <c r="Y7" s="342" t="s">
        <v>248</v>
      </c>
      <c r="Z7" s="259">
        <f t="shared" ca="1" si="0"/>
        <v>1.5833333333333333</v>
      </c>
      <c r="AA7" s="260">
        <v>43556</v>
      </c>
      <c r="AB7" s="260">
        <f ca="1">TODAY()</f>
        <v>44144</v>
      </c>
      <c r="AC7" s="260"/>
      <c r="AD7" s="260"/>
      <c r="AE7" s="258"/>
      <c r="AF7" s="258"/>
      <c r="AG7" s="258"/>
      <c r="AH7" s="258"/>
      <c r="AI7" s="258"/>
      <c r="AJ7" s="258"/>
    </row>
    <row r="8" spans="1:36" ht="27.6" x14ac:dyDescent="0.3">
      <c r="A8" s="107" t="s">
        <v>56</v>
      </c>
      <c r="B8" s="108" t="s">
        <v>182</v>
      </c>
      <c r="C8" s="100"/>
      <c r="D8" s="24" t="s">
        <v>77</v>
      </c>
      <c r="E8" s="24"/>
      <c r="F8" s="24"/>
      <c r="G8" s="24"/>
      <c r="H8" s="109">
        <f>IF(C8&lt;&gt;"",'CBL Score Standard'!$D64,IF(D8&lt;&gt;"",SUM('CBL Score Standard'!$D64:$E64),IF(E8&lt;&gt;"",SUM('CBL Score Standard'!$D64:$F64),IF(F8&lt;&gt;"",SUM('CBL Score Standard'!$D64:$G64),IF(G8&lt;&gt;"",SUM('CBL Score Standard'!$D64:$H64,0))))))</f>
        <v>4.7619047619047616E-2</v>
      </c>
      <c r="K8" s="338"/>
      <c r="L8" s="338"/>
      <c r="M8" s="104" t="s">
        <v>5</v>
      </c>
      <c r="N8" s="127" t="s">
        <v>144</v>
      </c>
      <c r="O8" s="43" t="s">
        <v>517</v>
      </c>
      <c r="P8" s="150"/>
      <c r="Q8" s="152" t="s">
        <v>153</v>
      </c>
      <c r="R8" s="79" t="s">
        <v>156</v>
      </c>
      <c r="S8" s="36" t="s">
        <v>390</v>
      </c>
      <c r="T8" s="624" t="s">
        <v>72</v>
      </c>
      <c r="U8" s="624"/>
      <c r="V8" s="624"/>
      <c r="W8" s="83"/>
      <c r="X8" s="83"/>
      <c r="Y8" s="44" t="s">
        <v>157</v>
      </c>
      <c r="Z8" s="259">
        <f t="shared" si="0"/>
        <v>0</v>
      </c>
      <c r="AA8" s="260"/>
      <c r="AB8" s="260"/>
      <c r="AC8" s="260"/>
      <c r="AD8" s="260"/>
      <c r="AE8" s="258"/>
      <c r="AF8" s="258"/>
      <c r="AG8" s="258"/>
      <c r="AH8" s="258"/>
      <c r="AI8" s="258"/>
      <c r="AJ8" s="258"/>
    </row>
    <row r="9" spans="1:36" ht="27.6" x14ac:dyDescent="0.3">
      <c r="A9" s="110" t="s">
        <v>56</v>
      </c>
      <c r="B9" s="99" t="s">
        <v>427</v>
      </c>
      <c r="C9" s="100"/>
      <c r="D9" s="24" t="s">
        <v>77</v>
      </c>
      <c r="E9" s="24"/>
      <c r="F9" s="24"/>
      <c r="G9" s="24"/>
      <c r="H9" s="109">
        <f>IF(C9&lt;&gt;"",'CBL Score Standard'!$D65,IF(D9&lt;&gt;"",SUM('CBL Score Standard'!$D65:$E65),IF(E9&lt;&gt;"",SUM('CBL Score Standard'!$D65:$F65),IF(F9&lt;&gt;"",SUM('CBL Score Standard'!$D65:$G65),IF(G9&lt;&gt;"",SUM('CBL Score Standard'!$D65:$H65,0))))))</f>
        <v>4.7619047619047616E-2</v>
      </c>
      <c r="K9" s="338"/>
      <c r="L9" s="338"/>
      <c r="M9" s="104" t="s">
        <v>5</v>
      </c>
      <c r="N9" s="127" t="s">
        <v>144</v>
      </c>
      <c r="O9" s="43" t="s">
        <v>661</v>
      </c>
      <c r="P9" s="150"/>
      <c r="Q9" s="152" t="s">
        <v>155</v>
      </c>
      <c r="R9" s="79" t="s">
        <v>158</v>
      </c>
      <c r="S9" s="36" t="s">
        <v>390</v>
      </c>
      <c r="T9" s="624"/>
      <c r="U9" s="624"/>
      <c r="V9" s="624" t="s">
        <v>374</v>
      </c>
      <c r="W9" s="83" t="s">
        <v>377</v>
      </c>
      <c r="X9" s="83"/>
      <c r="Y9" s="41" t="s">
        <v>159</v>
      </c>
      <c r="Z9" s="259">
        <f t="shared" ca="1" si="0"/>
        <v>1</v>
      </c>
      <c r="AA9" s="260">
        <v>43755</v>
      </c>
      <c r="AB9" s="260">
        <f ca="1">TODAY()</f>
        <v>44144</v>
      </c>
      <c r="AC9" s="260"/>
      <c r="AD9" s="260"/>
      <c r="AE9" s="258"/>
      <c r="AF9" s="258"/>
      <c r="AG9" s="258"/>
      <c r="AH9" s="258"/>
      <c r="AI9" s="258"/>
      <c r="AJ9" s="258"/>
    </row>
    <row r="10" spans="1:36" x14ac:dyDescent="0.3">
      <c r="A10" s="110" t="s">
        <v>56</v>
      </c>
      <c r="B10" s="99" t="s">
        <v>663</v>
      </c>
      <c r="C10" s="100"/>
      <c r="D10" s="100" t="s">
        <v>77</v>
      </c>
      <c r="E10" s="24"/>
      <c r="F10" s="24"/>
      <c r="G10" s="24"/>
      <c r="H10" s="109">
        <f>IF(C10&lt;&gt;"",'CBL Score Standard'!$D66,IF(D10&lt;&gt;"",SUM('CBL Score Standard'!$D66:$E66),IF(E10&lt;&gt;"",SUM('CBL Score Standard'!$D66:$F66),IF(F10&lt;&gt;"",SUM('CBL Score Standard'!$D66:$G66),IF(G10&lt;&gt;"",SUM('CBL Score Standard'!$D66:$H66,0))))))</f>
        <v>0</v>
      </c>
      <c r="K10" s="338"/>
      <c r="L10" s="338"/>
      <c r="M10" s="104" t="s">
        <v>5</v>
      </c>
      <c r="N10" s="127" t="s">
        <v>144</v>
      </c>
      <c r="O10" s="43" t="s">
        <v>662</v>
      </c>
      <c r="P10" s="150"/>
      <c r="Q10" s="254" t="s">
        <v>659</v>
      </c>
      <c r="R10" s="254" t="s">
        <v>278</v>
      </c>
      <c r="S10" s="36" t="s">
        <v>390</v>
      </c>
      <c r="T10" s="624" t="s">
        <v>72</v>
      </c>
      <c r="U10" s="625">
        <v>43763</v>
      </c>
      <c r="V10" s="626" t="s">
        <v>374</v>
      </c>
      <c r="W10" s="83" t="s">
        <v>377</v>
      </c>
      <c r="X10" s="83"/>
      <c r="Y10" s="46" t="s">
        <v>160</v>
      </c>
      <c r="Z10" s="259">
        <f t="shared" ca="1" si="0"/>
        <v>1</v>
      </c>
      <c r="AA10" s="260">
        <v>43763</v>
      </c>
      <c r="AB10" s="260">
        <f ca="1">TODAY()</f>
        <v>44144</v>
      </c>
      <c r="AC10" s="260"/>
      <c r="AD10" s="260"/>
      <c r="AE10" s="258"/>
      <c r="AF10" s="258"/>
      <c r="AG10" s="258"/>
      <c r="AH10" s="258"/>
      <c r="AI10" s="258"/>
      <c r="AJ10" s="258"/>
    </row>
    <row r="11" spans="1:36" x14ac:dyDescent="0.3">
      <c r="A11" s="110" t="s">
        <v>56</v>
      </c>
      <c r="B11" s="99" t="s">
        <v>215</v>
      </c>
      <c r="C11" s="100"/>
      <c r="D11" s="100" t="s">
        <v>77</v>
      </c>
      <c r="E11" s="129"/>
      <c r="F11" s="24"/>
      <c r="G11" s="24"/>
      <c r="H11" s="109">
        <f>IF(C11&lt;&gt;"",'CBL Score Standard'!$D67,IF(D11&lt;&gt;"",SUM('CBL Score Standard'!$D67:$E67),IF(E11&lt;&gt;"",SUM('CBL Score Standard'!$D67:$F67),IF(F11&lt;&gt;"",SUM('CBL Score Standard'!$D67:$G67),IF(G11&lt;&gt;"",SUM('CBL Score Standard'!$D67:$H67,0))))))</f>
        <v>0</v>
      </c>
      <c r="K11" s="338"/>
      <c r="L11" s="338"/>
      <c r="M11" s="104" t="s">
        <v>5</v>
      </c>
      <c r="N11" s="36" t="s">
        <v>31</v>
      </c>
      <c r="O11" s="89" t="s">
        <v>175</v>
      </c>
      <c r="P11" s="150"/>
      <c r="Q11" s="152" t="s">
        <v>383</v>
      </c>
      <c r="R11" s="79" t="s">
        <v>176</v>
      </c>
      <c r="S11" s="36" t="s">
        <v>390</v>
      </c>
      <c r="T11" s="624" t="s">
        <v>72</v>
      </c>
      <c r="U11" s="624"/>
      <c r="V11" s="624"/>
      <c r="W11" s="83"/>
      <c r="X11" s="83"/>
      <c r="Y11" s="44" t="s">
        <v>177</v>
      </c>
      <c r="Z11" s="259">
        <f t="shared" si="0"/>
        <v>0</v>
      </c>
      <c r="AA11" s="260"/>
      <c r="AB11" s="260"/>
      <c r="AC11" s="260"/>
      <c r="AD11" s="260"/>
      <c r="AE11" s="258"/>
      <c r="AF11" s="258"/>
      <c r="AG11" s="258"/>
      <c r="AH11" s="258"/>
      <c r="AI11" s="258"/>
      <c r="AJ11" s="258"/>
    </row>
    <row r="12" spans="1:36" ht="27.6" x14ac:dyDescent="0.3">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36" t="s">
        <v>390</v>
      </c>
      <c r="T12" s="624"/>
      <c r="U12" s="624"/>
      <c r="V12" s="624" t="s">
        <v>374</v>
      </c>
      <c r="W12" s="83"/>
      <c r="X12" s="83"/>
      <c r="Y12" s="41"/>
      <c r="Z12" s="259">
        <f t="shared" si="0"/>
        <v>0</v>
      </c>
      <c r="AA12" s="260"/>
      <c r="AB12" s="260"/>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36" t="s">
        <v>390</v>
      </c>
      <c r="T13" s="624" t="s">
        <v>73</v>
      </c>
      <c r="U13" s="624"/>
      <c r="V13" s="624"/>
      <c r="W13" s="83"/>
      <c r="X13" s="83"/>
      <c r="Y13" s="41" t="s">
        <v>169</v>
      </c>
      <c r="Z13" s="259">
        <f t="shared" si="0"/>
        <v>0</v>
      </c>
      <c r="AA13" s="260"/>
      <c r="AB13" s="260"/>
      <c r="AC13" s="260"/>
      <c r="AD13" s="260"/>
      <c r="AE13" s="258"/>
      <c r="AF13" s="258"/>
      <c r="AG13" s="258"/>
      <c r="AH13" s="258"/>
      <c r="AI13" s="258"/>
      <c r="AJ13" s="258"/>
    </row>
    <row r="14" spans="1:36" ht="27.6" x14ac:dyDescent="0.3">
      <c r="A14" s="110" t="s">
        <v>55</v>
      </c>
      <c r="B14" s="99" t="s">
        <v>694</v>
      </c>
      <c r="C14" s="100"/>
      <c r="D14" s="100" t="s">
        <v>77</v>
      </c>
      <c r="E14" s="129"/>
      <c r="F14" s="24"/>
      <c r="G14" s="24"/>
      <c r="H14" s="109">
        <f>IF(C14&lt;&gt;"",'CBL Score Standard'!$D70,IF(D14&lt;&gt;"",SUM('CBL Score Standard'!$D70:$E70),IF(E14&lt;&gt;"",SUM('CBL Score Standard'!$D70:$F70),IF(F14&lt;&gt;"",SUM('CBL Score Standard'!$D70:$G70),IF(G14&lt;&gt;"",SUM('CBL Score Standard'!$D70:$H70,0))))))</f>
        <v>0</v>
      </c>
      <c r="K14" s="339"/>
      <c r="L14" s="339"/>
      <c r="M14" s="104" t="s">
        <v>5</v>
      </c>
      <c r="N14" s="36" t="s">
        <v>41</v>
      </c>
      <c r="O14" s="87" t="s">
        <v>450</v>
      </c>
      <c r="P14" s="153">
        <v>43627</v>
      </c>
      <c r="Q14" s="152" t="s">
        <v>381</v>
      </c>
      <c r="R14" s="79" t="s">
        <v>382</v>
      </c>
      <c r="S14" s="36" t="s">
        <v>390</v>
      </c>
      <c r="T14" s="624"/>
      <c r="U14" s="624"/>
      <c r="V14" s="624" t="s">
        <v>374</v>
      </c>
      <c r="W14" s="83"/>
      <c r="X14" s="83"/>
      <c r="Y14" s="41"/>
      <c r="Z14" s="259">
        <f t="shared" si="0"/>
        <v>0</v>
      </c>
      <c r="AA14" s="260"/>
      <c r="AB14" s="260"/>
      <c r="AC14" s="260"/>
      <c r="AD14" s="260"/>
      <c r="AE14" s="258"/>
      <c r="AF14" s="258"/>
      <c r="AG14" s="258"/>
      <c r="AH14" s="258"/>
      <c r="AI14" s="258"/>
      <c r="AJ14" s="258"/>
    </row>
    <row r="15" spans="1:36" x14ac:dyDescent="0.3">
      <c r="A15" s="110" t="s">
        <v>55</v>
      </c>
      <c r="B15" s="99" t="s">
        <v>185</v>
      </c>
      <c r="C15" s="100"/>
      <c r="D15" s="24"/>
      <c r="E15" s="129" t="s">
        <v>77</v>
      </c>
      <c r="F15" s="24"/>
      <c r="G15" s="24"/>
      <c r="H15" s="109">
        <f>IF(C15&lt;&gt;"",'CBL Score Standard'!$D71,IF(D15&lt;&gt;"",SUM('CBL Score Standard'!$D71:$E71),IF(E15&lt;&gt;"",SUM('CBL Score Standard'!$D71:$F71),IF(F15&lt;&gt;"",SUM('CBL Score Standard'!$D71:$G71),IF(G15&lt;&gt;"",SUM('CBL Score Standard'!$D71:$H71,0))))))</f>
        <v>2.8571428571428571E-2</v>
      </c>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00"/>
      <c r="F16" s="100"/>
      <c r="G16" s="100"/>
      <c r="H16" s="109" t="b">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t="s">
        <v>77</v>
      </c>
      <c r="F17" s="100"/>
      <c r="G17" s="100"/>
      <c r="H17" s="109">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c r="F18" s="100"/>
      <c r="G18" s="100"/>
      <c r="H18" s="109" t="b">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36" t="s">
        <v>390</v>
      </c>
      <c r="T19" s="627" t="s">
        <v>73</v>
      </c>
      <c r="U19" s="627"/>
      <c r="V19" s="627"/>
      <c r="W19" s="83"/>
      <c r="X19" s="83"/>
      <c r="Y19" s="44" t="s">
        <v>174</v>
      </c>
      <c r="Z19" s="259">
        <f t="shared" ref="Z19:Z35" si="1">DATEDIF(AA19,AB19,"m")/12+DATEDIF(AC19,AD19,"m")/12+DATEDIF(AE19,AF19,"m")/12+DATEDIF(AG19,AH19,"m")/12+DATEDIF(AI19,AJ19,"m")/12</f>
        <v>0</v>
      </c>
      <c r="AA19" s="260"/>
      <c r="AB19" s="260"/>
      <c r="AC19" s="260"/>
      <c r="AD19" s="260"/>
      <c r="AE19" s="258"/>
      <c r="AF19" s="258"/>
      <c r="AG19" s="258"/>
      <c r="AH19" s="258"/>
      <c r="AI19" s="258"/>
      <c r="AJ19" s="258"/>
    </row>
    <row r="20" spans="1:36" ht="27.6" x14ac:dyDescent="0.3">
      <c r="A20" s="110" t="s">
        <v>55</v>
      </c>
      <c r="B20" s="99" t="s">
        <v>202</v>
      </c>
      <c r="C20" s="100"/>
      <c r="D20" s="100"/>
      <c r="E20" s="100"/>
      <c r="F20" s="100"/>
      <c r="G20" s="100"/>
      <c r="H20" s="109" t="b">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36" t="s">
        <v>390</v>
      </c>
      <c r="T20" s="627"/>
      <c r="U20" s="627"/>
      <c r="V20" s="627" t="s">
        <v>719</v>
      </c>
      <c r="W20" s="83"/>
      <c r="X20" s="83"/>
      <c r="Y20" s="44" t="s">
        <v>181</v>
      </c>
      <c r="Z20" s="259">
        <f t="shared" si="1"/>
        <v>0</v>
      </c>
      <c r="AA20" s="260"/>
      <c r="AB20" s="260"/>
      <c r="AC20" s="260"/>
      <c r="AD20" s="260"/>
      <c r="AE20" s="258"/>
      <c r="AF20" s="258"/>
      <c r="AG20" s="258"/>
      <c r="AH20" s="258"/>
      <c r="AI20" s="258"/>
      <c r="AJ20" s="258"/>
    </row>
    <row r="21" spans="1:36" x14ac:dyDescent="0.3">
      <c r="A21" s="110" t="s">
        <v>55</v>
      </c>
      <c r="B21" s="99" t="s">
        <v>664</v>
      </c>
      <c r="C21" s="100"/>
      <c r="D21" s="100"/>
      <c r="E21" s="24" t="s">
        <v>77</v>
      </c>
      <c r="F21" s="24"/>
      <c r="G21" s="24"/>
      <c r="H21" s="109">
        <f>IF(C21&lt;&gt;"",'CBL Score Standard'!$D77,IF(D21&lt;&gt;"",SUM('CBL Score Standard'!$D77:$E77),IF(E21&lt;&gt;"",SUM('CBL Score Standard'!$D77:$F77),IF(F21&lt;&gt;"",SUM('CBL Score Standard'!$D77:$G77),IF(G21&lt;&gt;"",SUM('CBL Score Standard'!$D77:$H77,0))))))</f>
        <v>2.8571428571428571E-2</v>
      </c>
      <c r="K21" s="338"/>
      <c r="L21" s="338"/>
      <c r="M21" s="104" t="s">
        <v>6</v>
      </c>
      <c r="N21" s="36" t="s">
        <v>56</v>
      </c>
      <c r="O21" s="87" t="s">
        <v>182</v>
      </c>
      <c r="P21" s="153">
        <v>43609</v>
      </c>
      <c r="Q21" s="152" t="s">
        <v>172</v>
      </c>
      <c r="R21" s="79" t="s">
        <v>183</v>
      </c>
      <c r="S21" s="36" t="s">
        <v>390</v>
      </c>
      <c r="T21" s="627" t="s">
        <v>72</v>
      </c>
      <c r="U21" s="627"/>
      <c r="V21" s="627"/>
      <c r="W21" s="83"/>
      <c r="X21" s="83"/>
      <c r="Y21" s="46" t="s">
        <v>184</v>
      </c>
      <c r="Z21" s="259">
        <f t="shared" si="1"/>
        <v>0</v>
      </c>
      <c r="AA21" s="260"/>
      <c r="AB21" s="260"/>
      <c r="AC21" s="260"/>
      <c r="AD21" s="260"/>
      <c r="AE21" s="258"/>
      <c r="AF21" s="258"/>
      <c r="AG21" s="258"/>
      <c r="AH21" s="258"/>
      <c r="AI21" s="258"/>
      <c r="AJ21" s="258"/>
    </row>
    <row r="22" spans="1:36" ht="27.6" x14ac:dyDescent="0.3">
      <c r="A22" s="110" t="s">
        <v>55</v>
      </c>
      <c r="B22" s="99" t="s">
        <v>448</v>
      </c>
      <c r="C22" s="100"/>
      <c r="D22" s="100" t="s">
        <v>77</v>
      </c>
      <c r="E22" s="24"/>
      <c r="F22" s="24"/>
      <c r="G22" s="24"/>
      <c r="H22" s="109">
        <f>IF(C22&lt;&gt;"",'CBL Score Standard'!$D78,IF(D22&lt;&gt;"",SUM('CBL Score Standard'!$D78:$E78),IF(E22&lt;&gt;"",SUM('CBL Score Standard'!$D78:$F78),IF(F22&lt;&gt;"",SUM('CBL Score Standard'!$D78:$G78),IF(G22&lt;&gt;"",SUM('CBL Score Standard'!$D78:$H78,0))))))</f>
        <v>0</v>
      </c>
      <c r="K22" s="338"/>
      <c r="L22" s="338"/>
      <c r="M22" s="104" t="s">
        <v>6</v>
      </c>
      <c r="N22" s="36" t="s">
        <v>144</v>
      </c>
      <c r="O22" s="87" t="s">
        <v>187</v>
      </c>
      <c r="P22" s="150"/>
      <c r="Q22" s="152" t="s">
        <v>153</v>
      </c>
      <c r="R22" s="79" t="s">
        <v>156</v>
      </c>
      <c r="S22" s="36" t="s">
        <v>390</v>
      </c>
      <c r="T22" s="627" t="s">
        <v>72</v>
      </c>
      <c r="U22" s="999">
        <v>44063</v>
      </c>
      <c r="V22" s="627" t="s">
        <v>374</v>
      </c>
      <c r="W22" s="83"/>
      <c r="X22" s="83"/>
      <c r="Y22" s="44" t="s">
        <v>157</v>
      </c>
      <c r="Z22" s="259">
        <f t="shared" si="1"/>
        <v>0</v>
      </c>
      <c r="AA22" s="260"/>
      <c r="AB22" s="260"/>
      <c r="AC22" s="260"/>
      <c r="AD22" s="260"/>
      <c r="AE22" s="258"/>
      <c r="AF22" s="258"/>
      <c r="AG22" s="258"/>
      <c r="AH22" s="258"/>
      <c r="AI22" s="258"/>
      <c r="AJ22" s="258"/>
    </row>
    <row r="23" spans="1:36" ht="12.75" customHeight="1" x14ac:dyDescent="0.3">
      <c r="A23" s="110" t="s">
        <v>55</v>
      </c>
      <c r="B23" s="99" t="s">
        <v>665</v>
      </c>
      <c r="C23" s="100"/>
      <c r="D23" s="100"/>
      <c r="E23" s="24" t="s">
        <v>77</v>
      </c>
      <c r="F23" s="24"/>
      <c r="G23" s="24"/>
      <c r="H23" s="109">
        <f>IF(C23&lt;&gt;"",'CBL Score Standard'!$D79,IF(D23&lt;&gt;"",SUM('CBL Score Standard'!$D79:$E79),IF(E23&lt;&gt;"",SUM('CBL Score Standard'!$D79:$F79),IF(F23&lt;&gt;"",SUM('CBL Score Standard'!$D79:$G79),IF(G23&lt;&gt;"",SUM('CBL Score Standard'!$D79:$H79,0))))))</f>
        <v>2.8571428571428571E-2</v>
      </c>
      <c r="K23" s="338"/>
      <c r="L23" s="338"/>
      <c r="M23" s="104" t="s">
        <v>6</v>
      </c>
      <c r="N23" s="36" t="s">
        <v>144</v>
      </c>
      <c r="O23" s="87" t="s">
        <v>188</v>
      </c>
      <c r="P23" s="150"/>
      <c r="Q23" s="152" t="s">
        <v>155</v>
      </c>
      <c r="R23" s="79" t="s">
        <v>158</v>
      </c>
      <c r="S23" s="36" t="s">
        <v>390</v>
      </c>
      <c r="T23" s="627"/>
      <c r="U23" s="627"/>
      <c r="V23" s="627" t="s">
        <v>719</v>
      </c>
      <c r="W23" s="83"/>
      <c r="X23" s="83"/>
      <c r="Y23" s="41" t="s">
        <v>159</v>
      </c>
      <c r="Z23" s="259">
        <f t="shared" si="1"/>
        <v>0</v>
      </c>
      <c r="AA23" s="260"/>
      <c r="AB23" s="260"/>
      <c r="AC23" s="260"/>
      <c r="AD23" s="260"/>
      <c r="AE23" s="258"/>
      <c r="AF23" s="258"/>
      <c r="AG23" s="258"/>
      <c r="AH23" s="258"/>
      <c r="AI23" s="258"/>
      <c r="AJ23" s="258"/>
    </row>
    <row r="24" spans="1:36" ht="12.75" customHeight="1" x14ac:dyDescent="0.3">
      <c r="A24" s="110" t="s">
        <v>55</v>
      </c>
      <c r="B24" s="99" t="s">
        <v>238</v>
      </c>
      <c r="C24" s="100"/>
      <c r="D24" s="100"/>
      <c r="E24" s="100"/>
      <c r="F24" s="24"/>
      <c r="G24" s="24"/>
      <c r="H24" s="109" t="b">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36" t="s">
        <v>390</v>
      </c>
      <c r="T24" s="627" t="s">
        <v>72</v>
      </c>
      <c r="U24" s="628">
        <v>43763</v>
      </c>
      <c r="V24" s="629" t="s">
        <v>374</v>
      </c>
      <c r="W24" s="83"/>
      <c r="X24" s="83"/>
      <c r="Y24" s="46" t="s">
        <v>160</v>
      </c>
      <c r="Z24" s="259">
        <f t="shared" ca="1" si="1"/>
        <v>1</v>
      </c>
      <c r="AA24" s="260">
        <v>43763</v>
      </c>
      <c r="AB24" s="260">
        <f ca="1">TODAY()</f>
        <v>44144</v>
      </c>
      <c r="AC24" s="260"/>
      <c r="AD24" s="260"/>
      <c r="AE24" s="258"/>
      <c r="AF24" s="258"/>
      <c r="AG24" s="258"/>
      <c r="AH24" s="258"/>
      <c r="AI24" s="258"/>
      <c r="AJ24" s="258"/>
    </row>
    <row r="25" spans="1:36" x14ac:dyDescent="0.3">
      <c r="A25" s="110" t="s">
        <v>55</v>
      </c>
      <c r="B25" s="99" t="s">
        <v>515</v>
      </c>
      <c r="C25" s="100"/>
      <c r="D25" s="100"/>
      <c r="E25" s="100" t="s">
        <v>77</v>
      </c>
      <c r="F25" s="24"/>
      <c r="G25" s="24"/>
      <c r="H25" s="109">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36" t="s">
        <v>390</v>
      </c>
      <c r="T25" s="627"/>
      <c r="U25" s="628">
        <v>43763</v>
      </c>
      <c r="V25" s="629" t="s">
        <v>374</v>
      </c>
      <c r="W25" s="83"/>
      <c r="X25" s="83"/>
      <c r="Y25" s="46" t="s">
        <v>163</v>
      </c>
      <c r="Z25" s="259">
        <f t="shared" ca="1" si="1"/>
        <v>1</v>
      </c>
      <c r="AA25" s="260">
        <v>43763</v>
      </c>
      <c r="AB25" s="260">
        <f ca="1">TODAY()</f>
        <v>44144</v>
      </c>
      <c r="AC25" s="260"/>
      <c r="AD25" s="260"/>
      <c r="AE25" s="258"/>
      <c r="AF25" s="258"/>
      <c r="AG25" s="258"/>
      <c r="AH25" s="258"/>
      <c r="AI25" s="258"/>
      <c r="AJ25" s="258"/>
    </row>
    <row r="26" spans="1:36" ht="27.6"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36" t="s">
        <v>390</v>
      </c>
      <c r="T26" s="627"/>
      <c r="U26" s="627"/>
      <c r="V26" s="627" t="s">
        <v>719</v>
      </c>
      <c r="W26" s="83"/>
      <c r="X26" s="83"/>
      <c r="Y26" s="46" t="s">
        <v>166</v>
      </c>
      <c r="Z26" s="259">
        <f t="shared" si="1"/>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36" t="s">
        <v>390</v>
      </c>
      <c r="T27" s="627"/>
      <c r="U27" s="627"/>
      <c r="V27" s="627" t="s">
        <v>719</v>
      </c>
      <c r="W27" s="83"/>
      <c r="X27" s="83"/>
      <c r="Y27" s="46" t="s">
        <v>193</v>
      </c>
      <c r="Z27" s="259">
        <f t="shared" si="1"/>
        <v>0</v>
      </c>
      <c r="AA27" s="260"/>
      <c r="AB27" s="260"/>
      <c r="AC27" s="260"/>
      <c r="AD27" s="260"/>
      <c r="AE27" s="258"/>
      <c r="AF27" s="258"/>
      <c r="AG27" s="258"/>
      <c r="AH27" s="258"/>
      <c r="AI27" s="258"/>
      <c r="AJ27" s="258"/>
    </row>
    <row r="28" spans="1:36" ht="41.4" x14ac:dyDescent="0.3">
      <c r="A28" s="110" t="s">
        <v>59</v>
      </c>
      <c r="B28" s="99" t="s">
        <v>684</v>
      </c>
      <c r="C28" s="100"/>
      <c r="D28" s="100"/>
      <c r="E28" s="129" t="s">
        <v>77</v>
      </c>
      <c r="F28" s="24"/>
      <c r="G28" s="24"/>
      <c r="H28" s="109">
        <f>IF(C28&lt;&gt;"",'CBL Score Standard'!$D84,IF(D28&lt;&gt;"",SUM('CBL Score Standard'!$D84:$E84),IF(E28&lt;&gt;"",SUM('CBL Score Standard'!$D84:$F84),IF(F28&lt;&gt;"",SUM('CBL Score Standard'!$D84:$G84),IF(G28&lt;&gt;"",SUM('CBL Score Standard'!$D84:$H84,0))))))</f>
        <v>2.8571428571428571E-2</v>
      </c>
      <c r="K28" s="338"/>
      <c r="L28" s="338"/>
      <c r="M28" s="104" t="s">
        <v>6</v>
      </c>
      <c r="N28" s="36" t="s">
        <v>55</v>
      </c>
      <c r="O28" s="87" t="s">
        <v>194</v>
      </c>
      <c r="P28" s="153">
        <v>43544</v>
      </c>
      <c r="Q28" s="254" t="s">
        <v>649</v>
      </c>
      <c r="R28" s="254" t="s">
        <v>650</v>
      </c>
      <c r="S28" s="36" t="s">
        <v>390</v>
      </c>
      <c r="T28" s="627"/>
      <c r="U28" s="627"/>
      <c r="V28" s="627" t="s">
        <v>374</v>
      </c>
      <c r="W28" s="83"/>
      <c r="X28" s="83"/>
      <c r="Y28" s="46" t="s">
        <v>195</v>
      </c>
      <c r="Z28" s="259">
        <f t="shared" ca="1" si="1"/>
        <v>1.5833333333333333</v>
      </c>
      <c r="AA28" s="260">
        <v>43556</v>
      </c>
      <c r="AB28" s="260">
        <f ca="1">TODAY()</f>
        <v>44144</v>
      </c>
      <c r="AC28" s="260"/>
      <c r="AD28" s="260"/>
      <c r="AE28" s="258"/>
      <c r="AF28" s="258"/>
      <c r="AG28" s="258"/>
      <c r="AH28" s="258"/>
      <c r="AI28" s="258"/>
      <c r="AJ28" s="258"/>
    </row>
    <row r="29" spans="1:36" ht="27.6" x14ac:dyDescent="0.3">
      <c r="A29" s="110" t="s">
        <v>59</v>
      </c>
      <c r="B29" s="99" t="s">
        <v>683</v>
      </c>
      <c r="C29" s="100"/>
      <c r="D29" s="100"/>
      <c r="E29" s="129" t="s">
        <v>77</v>
      </c>
      <c r="F29" s="24"/>
      <c r="G29" s="24"/>
      <c r="H29" s="109">
        <f>IF(C29&lt;&gt;"",'CBL Score Standard'!$D85,IF(D29&lt;&gt;"",SUM('CBL Score Standard'!$D85:$E85),IF(E29&lt;&gt;"",SUM('CBL Score Standard'!$D85:$F85),IF(F29&lt;&gt;"",SUM('CBL Score Standard'!$D85:$G85),IF(G29&lt;&gt;"",SUM('CBL Score Standard'!$D85:$H85,0))))))</f>
        <v>2.8571428571428571E-2</v>
      </c>
      <c r="K29" s="338"/>
      <c r="L29" s="338"/>
      <c r="M29" s="104" t="s">
        <v>6</v>
      </c>
      <c r="N29" s="36" t="s">
        <v>55</v>
      </c>
      <c r="O29" s="87" t="s">
        <v>196</v>
      </c>
      <c r="P29" s="149" t="s">
        <v>145</v>
      </c>
      <c r="Q29" s="254" t="s">
        <v>651</v>
      </c>
      <c r="R29" s="254" t="s">
        <v>652</v>
      </c>
      <c r="S29" s="36" t="s">
        <v>390</v>
      </c>
      <c r="T29" s="627"/>
      <c r="U29" s="627"/>
      <c r="V29" s="627" t="s">
        <v>719</v>
      </c>
      <c r="W29" s="83"/>
      <c r="X29" s="83"/>
      <c r="Y29" s="46" t="s">
        <v>197</v>
      </c>
      <c r="Z29" s="259">
        <f t="shared" si="1"/>
        <v>0</v>
      </c>
      <c r="AA29" s="260"/>
      <c r="AB29" s="260"/>
      <c r="AC29" s="260"/>
      <c r="AD29" s="260"/>
      <c r="AE29" s="258"/>
      <c r="AF29" s="258"/>
      <c r="AG29" s="258"/>
      <c r="AH29" s="258"/>
      <c r="AI29" s="258"/>
      <c r="AJ29" s="258"/>
    </row>
    <row r="30" spans="1:36" ht="27.6" x14ac:dyDescent="0.3">
      <c r="A30" s="110" t="s">
        <v>149</v>
      </c>
      <c r="B30" s="99" t="s">
        <v>149</v>
      </c>
      <c r="C30" s="24"/>
      <c r="D30" s="24"/>
      <c r="E30" s="24" t="s">
        <v>77</v>
      </c>
      <c r="F30" s="24"/>
      <c r="G30" s="24"/>
      <c r="H30" s="109">
        <f>IF(C30&lt;&gt;"",'CBL Score Standard'!$D86,IF(D30&lt;&gt;"",SUM('CBL Score Standard'!$D86:$E86),IF(E30&lt;&gt;"",SUM('CBL Score Standard'!$D86:$F86),IF(F30&lt;&gt;"",SUM('CBL Score Standard'!$D86:$G86),IF(G30&lt;&gt;"",SUM('CBL Score Standard'!$D86:$H86,0))))))</f>
        <v>0.16709956709956711</v>
      </c>
      <c r="K30" s="338"/>
      <c r="L30" s="338"/>
      <c r="M30" s="104" t="s">
        <v>6</v>
      </c>
      <c r="N30" s="36" t="s">
        <v>55</v>
      </c>
      <c r="O30" s="87" t="s">
        <v>198</v>
      </c>
      <c r="P30" s="151"/>
      <c r="Q30" s="152" t="s">
        <v>199</v>
      </c>
      <c r="R30" s="79" t="s">
        <v>200</v>
      </c>
      <c r="S30" s="36" t="s">
        <v>390</v>
      </c>
      <c r="T30" s="627"/>
      <c r="U30" s="627"/>
      <c r="V30" s="627" t="s">
        <v>719</v>
      </c>
      <c r="W30" s="83"/>
      <c r="X30" s="83"/>
      <c r="Y30" s="49" t="s">
        <v>201</v>
      </c>
      <c r="Z30" s="259">
        <f t="shared" si="1"/>
        <v>0</v>
      </c>
      <c r="AA30" s="260"/>
      <c r="AB30" s="260"/>
      <c r="AC30" s="260"/>
      <c r="AD30" s="260"/>
      <c r="AE30" s="258"/>
      <c r="AF30" s="258"/>
      <c r="AG30" s="258"/>
      <c r="AH30" s="258"/>
      <c r="AI30" s="258"/>
      <c r="AJ30" s="258"/>
    </row>
    <row r="31" spans="1:36" ht="27.6"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36" t="s">
        <v>390</v>
      </c>
      <c r="T31" s="627"/>
      <c r="U31" s="627"/>
      <c r="V31" s="627" t="s">
        <v>719</v>
      </c>
      <c r="W31" s="83"/>
      <c r="X31" s="83"/>
      <c r="Y31" s="49" t="s">
        <v>203</v>
      </c>
      <c r="Z31" s="259">
        <f t="shared" si="1"/>
        <v>0</v>
      </c>
      <c r="AA31" s="260"/>
      <c r="AB31" s="260"/>
      <c r="AC31" s="260"/>
      <c r="AD31" s="260"/>
      <c r="AE31" s="258"/>
      <c r="AF31" s="258"/>
      <c r="AG31" s="258"/>
      <c r="AH31" s="258"/>
      <c r="AI31" s="258"/>
      <c r="AJ31" s="258"/>
    </row>
    <row r="32" spans="1:36" ht="41.4" x14ac:dyDescent="0.3">
      <c r="A32" s="110" t="s">
        <v>31</v>
      </c>
      <c r="B32" s="99" t="s">
        <v>660</v>
      </c>
      <c r="C32" s="24"/>
      <c r="D32" s="24"/>
      <c r="E32" s="24" t="s">
        <v>77</v>
      </c>
      <c r="F32" s="24"/>
      <c r="G32" s="24"/>
      <c r="H32" s="109">
        <f>IF(C32&lt;&gt;"",'CBL Score Standard'!$D88,IF(D32&lt;&gt;"",SUM('CBL Score Standard'!$D88:$E88),IF(E32&lt;&gt;"",SUM('CBL Score Standard'!$D88:$F88),IF(F32&lt;&gt;"",SUM('CBL Score Standard'!$D88:$G88),IF(G32&lt;&gt;"",SUM('CBL Score Standard'!$D88:$H88,0))))))</f>
        <v>0.16709956709956711</v>
      </c>
      <c r="K32" s="338"/>
      <c r="L32" s="338"/>
      <c r="M32" s="104" t="s">
        <v>6</v>
      </c>
      <c r="N32" s="36" t="s">
        <v>56</v>
      </c>
      <c r="O32" s="87" t="s">
        <v>427</v>
      </c>
      <c r="P32" s="153">
        <v>43613</v>
      </c>
      <c r="Q32" s="152" t="s">
        <v>167</v>
      </c>
      <c r="R32" s="79" t="s">
        <v>204</v>
      </c>
      <c r="S32" s="36" t="s">
        <v>390</v>
      </c>
      <c r="T32" s="627"/>
      <c r="U32" s="627"/>
      <c r="V32" s="627" t="s">
        <v>719</v>
      </c>
      <c r="W32" s="83"/>
      <c r="X32" s="83"/>
      <c r="Y32" s="46" t="s">
        <v>205</v>
      </c>
      <c r="Z32" s="259">
        <f t="shared" si="1"/>
        <v>0</v>
      </c>
      <c r="AA32" s="260"/>
      <c r="AB32" s="260"/>
      <c r="AC32" s="260"/>
      <c r="AD32" s="260"/>
      <c r="AE32" s="258"/>
      <c r="AF32" s="258"/>
      <c r="AG32" s="258"/>
      <c r="AH32" s="258"/>
      <c r="AI32" s="258"/>
      <c r="AJ32" s="258"/>
    </row>
    <row r="33" spans="1:36" ht="27.6" x14ac:dyDescent="0.3">
      <c r="A33" s="110" t="s">
        <v>31</v>
      </c>
      <c r="B33" s="99" t="s">
        <v>175</v>
      </c>
      <c r="C33" s="100"/>
      <c r="D33" s="24" t="s">
        <v>77</v>
      </c>
      <c r="E33" s="24"/>
      <c r="F33" s="24"/>
      <c r="G33" s="24"/>
      <c r="H33" s="109">
        <f>IF(C33&lt;&gt;"",'CBL Score Standard'!$D89,IF(D33&lt;&gt;"",SUM('CBL Score Standard'!$D89:$E89),IF(E33&lt;&gt;"",SUM('CBL Score Standard'!$D89:$F89),IF(F33&lt;&gt;"",SUM('CBL Score Standard'!$D89:$G89),IF(G33&lt;&gt;"",SUM('CBL Score Standard'!$D89:$H89,0))))))</f>
        <v>0.13852813852813853</v>
      </c>
      <c r="K33" s="338"/>
      <c r="L33" s="338"/>
      <c r="M33" s="104" t="s">
        <v>6</v>
      </c>
      <c r="N33" s="36" t="s">
        <v>0</v>
      </c>
      <c r="O33" s="87" t="s">
        <v>426</v>
      </c>
      <c r="P33" s="152" t="s">
        <v>145</v>
      </c>
      <c r="Q33" s="152" t="s">
        <v>206</v>
      </c>
      <c r="R33" s="79" t="s">
        <v>206</v>
      </c>
      <c r="S33" s="36" t="s">
        <v>390</v>
      </c>
      <c r="T33" s="627"/>
      <c r="U33" s="627"/>
      <c r="V33" s="627" t="s">
        <v>374</v>
      </c>
      <c r="W33" s="83"/>
      <c r="X33" s="83"/>
      <c r="Y33" s="41"/>
      <c r="Z33" s="259">
        <f t="shared" si="1"/>
        <v>0</v>
      </c>
      <c r="AA33" s="260"/>
      <c r="AB33" s="260"/>
      <c r="AC33" s="260"/>
      <c r="AD33" s="260"/>
      <c r="AE33" s="258"/>
      <c r="AF33" s="258"/>
      <c r="AG33" s="258"/>
      <c r="AH33" s="258"/>
      <c r="AI33" s="258"/>
      <c r="AJ33" s="258"/>
    </row>
    <row r="34" spans="1:36" ht="41.4" x14ac:dyDescent="0.3">
      <c r="A34" s="110" t="s">
        <v>46</v>
      </c>
      <c r="B34" s="99" t="s">
        <v>171</v>
      </c>
      <c r="C34" s="100"/>
      <c r="D34" s="24" t="s">
        <v>77</v>
      </c>
      <c r="E34" s="24"/>
      <c r="F34" s="24"/>
      <c r="G34" s="24"/>
      <c r="H34" s="109">
        <f>IF(C34&lt;&gt;"",'CBL Score Standard'!$D90,IF(D34&lt;&gt;"",SUM('CBL Score Standard'!$D90:$E90),IF(E34&lt;&gt;"",SUM('CBL Score Standard'!$D90:$F90),IF(F34&lt;&gt;"",SUM('CBL Score Standard'!$D90:$G90),IF(G34&lt;&gt;"",SUM('CBL Score Standard'!$D90:$H90,0))))))</f>
        <v>4.7619047619047616E-2</v>
      </c>
      <c r="K34" s="338"/>
      <c r="L34" s="338"/>
      <c r="M34" s="104" t="s">
        <v>6</v>
      </c>
      <c r="N34" s="36" t="s">
        <v>53</v>
      </c>
      <c r="O34" s="90" t="s">
        <v>371</v>
      </c>
      <c r="P34" s="152" t="s">
        <v>145</v>
      </c>
      <c r="Q34" s="152" t="s">
        <v>164</v>
      </c>
      <c r="R34" s="79" t="s">
        <v>207</v>
      </c>
      <c r="S34" s="36" t="s">
        <v>390</v>
      </c>
      <c r="T34" s="627"/>
      <c r="U34" s="627"/>
      <c r="V34" s="627" t="s">
        <v>719</v>
      </c>
      <c r="W34" s="83"/>
      <c r="X34" s="83"/>
      <c r="Y34" s="49" t="s">
        <v>208</v>
      </c>
      <c r="Z34" s="259">
        <f t="shared" si="1"/>
        <v>0</v>
      </c>
      <c r="AA34" s="260"/>
      <c r="AB34" s="260"/>
      <c r="AC34" s="260"/>
      <c r="AD34" s="260"/>
      <c r="AE34" s="258"/>
      <c r="AF34" s="258"/>
      <c r="AG34" s="258"/>
      <c r="AH34" s="258"/>
      <c r="AI34" s="258"/>
      <c r="AJ34" s="258"/>
    </row>
    <row r="35" spans="1:36"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36" t="s">
        <v>390</v>
      </c>
      <c r="T35" s="627"/>
      <c r="U35" s="627"/>
      <c r="V35" s="627" t="s">
        <v>374</v>
      </c>
      <c r="W35" s="83"/>
      <c r="X35" s="83"/>
      <c r="Y35" s="46"/>
      <c r="Z35" s="259">
        <f t="shared" si="1"/>
        <v>0</v>
      </c>
      <c r="AA35" s="260"/>
      <c r="AB35" s="260"/>
      <c r="AC35" s="260"/>
      <c r="AD35" s="260"/>
      <c r="AE35" s="258"/>
      <c r="AF35" s="258"/>
      <c r="AG35" s="258"/>
      <c r="AH35" s="258"/>
      <c r="AI35" s="258"/>
      <c r="AJ35" s="258"/>
    </row>
    <row r="36" spans="1:36" x14ac:dyDescent="0.3">
      <c r="A36" s="110" t="s">
        <v>54</v>
      </c>
      <c r="B36" s="99" t="s">
        <v>425</v>
      </c>
      <c r="C36" s="24"/>
      <c r="D36" s="24" t="s">
        <v>77</v>
      </c>
      <c r="E36" s="24"/>
      <c r="F36" s="24"/>
      <c r="G36" s="24"/>
      <c r="H36" s="109">
        <f>IF(C36&lt;&gt;"",'CBL Score Standard'!$D92,IF(D36&lt;&gt;"",SUM('CBL Score Standard'!$D92:$E92),IF(E36&lt;&gt;"",SUM('CBL Score Standard'!$D92:$F92),IF(F36&lt;&gt;"",SUM('CBL Score Standard'!$D92:$G92),IF(G36&lt;&gt;"",SUM('CBL Score Standard'!$D92:$H92,0))))))</f>
        <v>0.13852813852813853</v>
      </c>
      <c r="K36" s="3"/>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t="s">
        <v>77</v>
      </c>
      <c r="F37" s="24"/>
      <c r="G37" s="24"/>
      <c r="H37" s="10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t="s">
        <v>77</v>
      </c>
      <c r="E38" s="24"/>
      <c r="F38" s="24"/>
      <c r="G38" s="24"/>
      <c r="H38" s="109">
        <f>IF(C38&lt;&gt;"",'CBL Score Standard'!$D94,IF(D38&lt;&gt;"",SUM('CBL Score Standard'!$D94:$E94),IF(E38&lt;&gt;"",SUM('CBL Score Standard'!$D94:$F94),IF(F38&lt;&gt;"",SUM('CBL Score Standard'!$D94:$G94),IF(G38&lt;&gt;"",SUM('CBL Score Standard'!$D94:$H94,0))))))</f>
        <v>0</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17"/>
      <c r="F39" s="24"/>
      <c r="G39" s="24"/>
      <c r="H39" s="109" t="b">
        <f>IF(C39&lt;&gt;"",'CBL Score Standard'!$D95,IF(D39&lt;&gt;"",SUM('CBL Score Standard'!$D95:$E95),IF(E39&lt;&gt;"",SUM('CBL Score Standard'!$D95:$F95),IF(F39&lt;&gt;"",SUM('CBL Score Standard'!$D95:$G95),IF(G39&lt;&gt;"",SUM('CBL Score Standard'!$D95:$H95,0))))))</f>
        <v>0</v>
      </c>
      <c r="K39" s="1197"/>
      <c r="L39" s="1197"/>
      <c r="M39" s="1183"/>
      <c r="N39" s="1190"/>
      <c r="O39" s="1185"/>
      <c r="P39" s="148" t="s">
        <v>141</v>
      </c>
      <c r="Q39" s="144"/>
      <c r="R39" s="144"/>
      <c r="S39" s="1210"/>
      <c r="T39" s="1191"/>
      <c r="U39" s="1191"/>
      <c r="V39" s="119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337" t="s">
        <v>142</v>
      </c>
      <c r="L40" s="337" t="s">
        <v>143</v>
      </c>
      <c r="M40" s="104" t="s">
        <v>7</v>
      </c>
      <c r="N40" s="36" t="s">
        <v>56</v>
      </c>
      <c r="O40" s="87" t="s">
        <v>663</v>
      </c>
      <c r="P40" s="149" t="s">
        <v>145</v>
      </c>
      <c r="Q40" s="152" t="s">
        <v>212</v>
      </c>
      <c r="R40" s="79" t="s">
        <v>213</v>
      </c>
      <c r="S40" s="36" t="s">
        <v>390</v>
      </c>
      <c r="T40" s="630"/>
      <c r="U40" s="630"/>
      <c r="V40" s="630" t="s">
        <v>719</v>
      </c>
      <c r="W40" s="83"/>
      <c r="X40" s="83"/>
      <c r="Y40" s="46" t="s">
        <v>214</v>
      </c>
      <c r="Z40" s="259">
        <f t="shared" ref="Z40:Z55" si="2">DATEDIF(AA40,AB40,"m")/12+DATEDIF(AC40,AD40,"m")/12+DATEDIF(AE40,AF40,"m")/12+DATEDIF(AG40,AH40,"m")/12+DATEDIF(AI40,AJ40,"m")/12</f>
        <v>0</v>
      </c>
      <c r="AA40" s="260"/>
      <c r="AB40" s="260"/>
      <c r="AC40" s="260"/>
      <c r="AD40" s="260"/>
      <c r="AE40" s="258"/>
      <c r="AF40" s="258"/>
      <c r="AG40" s="258"/>
      <c r="AH40" s="258"/>
      <c r="AI40" s="258"/>
      <c r="AJ40" s="258"/>
    </row>
    <row r="41" spans="1:36" ht="41.4"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36" t="s">
        <v>390</v>
      </c>
      <c r="T41" s="630"/>
      <c r="U41" s="630"/>
      <c r="V41" s="630" t="s">
        <v>719</v>
      </c>
      <c r="W41" s="83"/>
      <c r="X41" s="83"/>
      <c r="Y41" s="49" t="s">
        <v>216</v>
      </c>
      <c r="Z41" s="259">
        <f t="shared" si="2"/>
        <v>0</v>
      </c>
      <c r="AA41" s="260"/>
      <c r="AB41" s="260"/>
      <c r="AC41" s="260"/>
      <c r="AD41" s="260"/>
      <c r="AE41" s="258"/>
      <c r="AF41" s="258"/>
      <c r="AG41" s="258"/>
      <c r="AH41" s="258"/>
      <c r="AI41" s="258"/>
      <c r="AJ41" s="258"/>
    </row>
    <row r="42" spans="1:36" ht="41.4"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36" t="s">
        <v>390</v>
      </c>
      <c r="T42" s="630" t="s">
        <v>72</v>
      </c>
      <c r="U42" s="631">
        <v>44049</v>
      </c>
      <c r="V42" s="633" t="s">
        <v>374</v>
      </c>
      <c r="W42" s="83"/>
      <c r="X42" s="83"/>
      <c r="Y42" s="52" t="s">
        <v>249</v>
      </c>
      <c r="Z42" s="259">
        <f t="shared" ca="1" si="2"/>
        <v>1</v>
      </c>
      <c r="AA42" s="260">
        <v>43766</v>
      </c>
      <c r="AB42" s="260">
        <f ca="1">TODAY()</f>
        <v>44144</v>
      </c>
      <c r="AC42" s="260"/>
      <c r="AD42" s="260"/>
      <c r="AE42" s="258"/>
      <c r="AF42" s="258"/>
      <c r="AG42" s="258"/>
      <c r="AH42" s="258"/>
      <c r="AI42" s="258"/>
      <c r="AJ42" s="258"/>
    </row>
    <row r="43" spans="1:36" ht="55.2" x14ac:dyDescent="0.3">
      <c r="A43" s="110" t="s">
        <v>0</v>
      </c>
      <c r="B43" s="99" t="s">
        <v>426</v>
      </c>
      <c r="C43" s="100"/>
      <c r="D43" s="24"/>
      <c r="E43" s="24" t="s">
        <v>77</v>
      </c>
      <c r="F43" s="24"/>
      <c r="G43" s="24"/>
      <c r="H43" s="109">
        <f>IF(C43&lt;&gt;"",'CBL Score Standard'!$D99,IF(D43&lt;&gt;"",SUM('CBL Score Standard'!$D99:$E99),IF(E43&lt;&gt;"",SUM('CBL Score Standard'!$D99:$F99),IF(F43&lt;&gt;"",SUM('CBL Score Standard'!$D99:$G99),IF(G43&lt;&gt;"",SUM('CBL Score Standard'!$D99:$H99,0))))))</f>
        <v>7.6190476190476183E-2</v>
      </c>
      <c r="K43" s="338"/>
      <c r="L43" s="338"/>
      <c r="M43" s="104" t="s">
        <v>7</v>
      </c>
      <c r="N43" s="36" t="s">
        <v>55</v>
      </c>
      <c r="O43" s="87" t="s">
        <v>448</v>
      </c>
      <c r="P43" s="151"/>
      <c r="Q43" s="254" t="s">
        <v>655</v>
      </c>
      <c r="R43" s="254" t="s">
        <v>656</v>
      </c>
      <c r="S43" s="36" t="s">
        <v>390</v>
      </c>
      <c r="T43" s="630"/>
      <c r="U43" s="630"/>
      <c r="V43" s="630"/>
      <c r="W43" s="83"/>
      <c r="X43" s="83"/>
      <c r="Y43" s="49" t="s">
        <v>219</v>
      </c>
      <c r="Z43" s="259">
        <f t="shared" si="2"/>
        <v>0</v>
      </c>
      <c r="AA43" s="260"/>
      <c r="AB43" s="260"/>
      <c r="AC43" s="260"/>
      <c r="AD43" s="260"/>
      <c r="AE43" s="258"/>
      <c r="AF43" s="258"/>
      <c r="AG43" s="258"/>
      <c r="AH43" s="258"/>
      <c r="AI43" s="258"/>
      <c r="AJ43" s="258"/>
    </row>
    <row r="44" spans="1:36" ht="26.4" x14ac:dyDescent="0.3">
      <c r="A44" s="110" t="s">
        <v>41</v>
      </c>
      <c r="B44" s="99" t="s">
        <v>450</v>
      </c>
      <c r="C44" s="24"/>
      <c r="D44" s="24"/>
      <c r="E44" s="24" t="s">
        <v>77</v>
      </c>
      <c r="F44" s="24"/>
      <c r="G44" s="24"/>
      <c r="H44" s="109">
        <f>IF(C44&lt;&gt;"",'CBL Score Standard'!$D100,IF(D44&lt;&gt;"",SUM('CBL Score Standard'!$D100:$E100),IF(E44&lt;&gt;"",SUM('CBL Score Standard'!$D100:$F100),IF(F44&lt;&gt;"",SUM('CBL Score Standard'!$D100:$G100),IF(G44&lt;&gt;"",SUM('CBL Score Standard'!$D100:$H100,0))))))</f>
        <v>0.16709956709956711</v>
      </c>
      <c r="K44" s="338"/>
      <c r="L44" s="338"/>
      <c r="M44" s="104" t="s">
        <v>7</v>
      </c>
      <c r="N44" s="36" t="s">
        <v>55</v>
      </c>
      <c r="O44" s="87" t="s">
        <v>185</v>
      </c>
      <c r="P44" s="149" t="s">
        <v>145</v>
      </c>
      <c r="Q44" s="254" t="s">
        <v>220</v>
      </c>
      <c r="R44" s="254" t="s">
        <v>270</v>
      </c>
      <c r="S44" s="36" t="s">
        <v>390</v>
      </c>
      <c r="T44" s="630" t="s">
        <v>72</v>
      </c>
      <c r="U44" s="631">
        <v>43753</v>
      </c>
      <c r="V44" s="633" t="s">
        <v>374</v>
      </c>
      <c r="W44" s="83"/>
      <c r="X44" s="83"/>
      <c r="Y44" s="49" t="s">
        <v>186</v>
      </c>
      <c r="Z44" s="259">
        <f t="shared" ca="1" si="2"/>
        <v>1</v>
      </c>
      <c r="AA44" s="260">
        <v>43753</v>
      </c>
      <c r="AB44" s="260">
        <f ca="1">TODAY()</f>
        <v>44144</v>
      </c>
      <c r="AC44" s="260"/>
      <c r="AD44" s="260"/>
      <c r="AE44" s="258"/>
      <c r="AF44" s="258"/>
      <c r="AG44" s="258"/>
      <c r="AH44" s="258"/>
      <c r="AI44" s="258"/>
      <c r="AJ44" s="258"/>
    </row>
    <row r="45" spans="1:36" ht="27.6" x14ac:dyDescent="0.3">
      <c r="A45" s="110" t="s">
        <v>41</v>
      </c>
      <c r="B45" s="99" t="s">
        <v>178</v>
      </c>
      <c r="C45" s="100"/>
      <c r="D45" s="24"/>
      <c r="E45" s="24"/>
      <c r="F45" s="24"/>
      <c r="G45" s="24"/>
      <c r="H45" s="109" t="b">
        <f>IF(C45&lt;&gt;"",'CBL Score Standard'!$D101,IF(D45&lt;&gt;"",SUM('CBL Score Standard'!$D101:$E101),IF(E45&lt;&gt;"",SUM('CBL Score Standard'!$D101:$F101),IF(F45&lt;&gt;"",SUM('CBL Score Standard'!$D101:$G101),IF(G45&lt;&gt;"",SUM('CBL Score Standard'!$D101:$H101,0))))))</f>
        <v>0</v>
      </c>
      <c r="K45" s="338"/>
      <c r="L45" s="338"/>
      <c r="M45" s="104" t="s">
        <v>7</v>
      </c>
      <c r="N45" s="36" t="s">
        <v>55</v>
      </c>
      <c r="O45" s="87" t="s">
        <v>694</v>
      </c>
      <c r="P45" s="153">
        <v>43539</v>
      </c>
      <c r="Q45" s="254" t="s">
        <v>658</v>
      </c>
      <c r="R45" s="254" t="s">
        <v>657</v>
      </c>
      <c r="S45" s="36" t="s">
        <v>390</v>
      </c>
      <c r="T45" s="630" t="s">
        <v>72</v>
      </c>
      <c r="U45" s="631">
        <v>43753</v>
      </c>
      <c r="V45" s="633" t="s">
        <v>418</v>
      </c>
      <c r="W45" s="83"/>
      <c r="X45" s="83"/>
      <c r="Y45" s="49" t="s">
        <v>186</v>
      </c>
      <c r="Z45" s="259">
        <f t="shared" ca="1" si="2"/>
        <v>1</v>
      </c>
      <c r="AA45" s="260">
        <v>43753</v>
      </c>
      <c r="AB45" s="260">
        <f ca="1">TODAY()</f>
        <v>44144</v>
      </c>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36" t="s">
        <v>390</v>
      </c>
      <c r="T46" s="630" t="s">
        <v>72</v>
      </c>
      <c r="U46" s="999">
        <v>44035</v>
      </c>
      <c r="V46" s="630" t="s">
        <v>374</v>
      </c>
      <c r="W46" s="83"/>
      <c r="X46" s="83"/>
      <c r="Y46" s="46" t="s">
        <v>222</v>
      </c>
      <c r="Z46" s="259">
        <f t="shared" si="2"/>
        <v>0</v>
      </c>
      <c r="AA46" s="260"/>
      <c r="AB46" s="260"/>
      <c r="AC46" s="260"/>
      <c r="AD46" s="260"/>
      <c r="AE46" s="258"/>
      <c r="AF46" s="258"/>
      <c r="AG46" s="258"/>
      <c r="AH46" s="258"/>
      <c r="AI46" s="258"/>
      <c r="AJ46" s="258"/>
    </row>
    <row r="47" spans="1:36" ht="27.6" x14ac:dyDescent="0.3">
      <c r="A47" s="110" t="s">
        <v>144</v>
      </c>
      <c r="B47" s="99" t="s">
        <v>372</v>
      </c>
      <c r="C47" s="24"/>
      <c r="D47" s="24"/>
      <c r="E47" s="24" t="s">
        <v>77</v>
      </c>
      <c r="F47" s="24"/>
      <c r="G47" s="24"/>
      <c r="H47" s="109">
        <f>IF(C47&lt;&gt;"",'CBL Score Standard'!$D103,IF(D47&lt;&gt;"",SUM('CBL Score Standard'!$D103:$E103),IF(E47&lt;&gt;"",SUM('CBL Score Standard'!$D103:$F103),IF(F47&lt;&gt;"",SUM('CBL Score Standard'!$D103:$G103),IF(G47&lt;&gt;"",SUM('CBL Score Standard'!$D103:$H103,0))))))</f>
        <v>0.16709956709956711</v>
      </c>
      <c r="K47" s="338"/>
      <c r="L47" s="338"/>
      <c r="M47" s="104" t="s">
        <v>7</v>
      </c>
      <c r="N47" s="36" t="s">
        <v>53</v>
      </c>
      <c r="O47" s="87" t="s">
        <v>223</v>
      </c>
      <c r="P47" s="153">
        <v>43621</v>
      </c>
      <c r="Q47" s="154" t="s">
        <v>224</v>
      </c>
      <c r="R47" s="155" t="s">
        <v>225</v>
      </c>
      <c r="S47" s="36" t="s">
        <v>390</v>
      </c>
      <c r="T47" s="630"/>
      <c r="U47" s="630"/>
      <c r="V47" s="630" t="s">
        <v>719</v>
      </c>
      <c r="W47" s="83"/>
      <c r="X47" s="83"/>
      <c r="Y47" s="55"/>
      <c r="Z47" s="259">
        <f t="shared" si="2"/>
        <v>0</v>
      </c>
      <c r="AA47" s="260"/>
      <c r="AB47" s="260"/>
      <c r="AC47" s="260"/>
      <c r="AD47" s="260"/>
      <c r="AE47" s="258"/>
      <c r="AF47" s="258"/>
      <c r="AG47" s="258"/>
      <c r="AH47" s="258"/>
      <c r="AI47" s="258"/>
      <c r="AJ47" s="258"/>
    </row>
    <row r="48" spans="1:36" ht="39.6" x14ac:dyDescent="0.3">
      <c r="A48" s="110" t="s">
        <v>144</v>
      </c>
      <c r="B48" s="99" t="s">
        <v>373</v>
      </c>
      <c r="C48" s="24"/>
      <c r="D48" s="24"/>
      <c r="E48" s="24" t="s">
        <v>77</v>
      </c>
      <c r="F48" s="24"/>
      <c r="G48" s="24"/>
      <c r="H48" s="109">
        <f>IF(C48&lt;&gt;"",'CBL Score Standard'!$D104,IF(D48&lt;&gt;"",SUM('CBL Score Standard'!$D104:$E104),IF(E48&lt;&gt;"",SUM('CBL Score Standard'!$D104:$F104),IF(F48&lt;&gt;"",SUM('CBL Score Standard'!$D104:$G104),IF(G48&lt;&gt;"",SUM('CBL Score Standard'!$D104:$H104,0))))))</f>
        <v>0.16709956709956711</v>
      </c>
      <c r="K48" s="338"/>
      <c r="L48" s="338"/>
      <c r="M48" s="104" t="s">
        <v>7</v>
      </c>
      <c r="N48" s="36" t="s">
        <v>53</v>
      </c>
      <c r="O48" s="87" t="s">
        <v>226</v>
      </c>
      <c r="P48" s="153">
        <v>43602</v>
      </c>
      <c r="Q48" s="154" t="s">
        <v>227</v>
      </c>
      <c r="R48" s="155" t="s">
        <v>228</v>
      </c>
      <c r="S48" s="36" t="s">
        <v>390</v>
      </c>
      <c r="T48" s="630"/>
      <c r="U48" s="630"/>
      <c r="V48" s="630" t="s">
        <v>719</v>
      </c>
      <c r="W48" s="83"/>
      <c r="X48" s="83"/>
      <c r="Y48" s="55"/>
      <c r="Z48" s="259">
        <f t="shared" si="2"/>
        <v>0</v>
      </c>
      <c r="AA48" s="260"/>
      <c r="AB48" s="260"/>
      <c r="AC48" s="260"/>
      <c r="AD48" s="260"/>
      <c r="AE48" s="258"/>
      <c r="AF48" s="258"/>
      <c r="AG48" s="258"/>
      <c r="AH48" s="258"/>
      <c r="AI48" s="258"/>
      <c r="AJ48" s="258"/>
    </row>
    <row r="49" spans="1:36" ht="27.6" x14ac:dyDescent="0.3">
      <c r="A49" s="110" t="s">
        <v>144</v>
      </c>
      <c r="B49" s="99" t="s">
        <v>452</v>
      </c>
      <c r="C49" s="24"/>
      <c r="D49" s="24"/>
      <c r="E49" s="24" t="s">
        <v>77</v>
      </c>
      <c r="F49" s="24"/>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9" t="s">
        <v>684</v>
      </c>
      <c r="P49" s="153">
        <v>43623</v>
      </c>
      <c r="Q49" s="154" t="s">
        <v>153</v>
      </c>
      <c r="R49" s="155" t="s">
        <v>156</v>
      </c>
      <c r="S49" s="36" t="s">
        <v>390</v>
      </c>
      <c r="T49" s="630" t="s">
        <v>72</v>
      </c>
      <c r="U49" s="999">
        <v>44039</v>
      </c>
      <c r="V49" s="630" t="s">
        <v>374</v>
      </c>
      <c r="W49" s="83"/>
      <c r="X49" s="83"/>
      <c r="Y49" s="55"/>
      <c r="Z49" s="259">
        <f t="shared" si="2"/>
        <v>0</v>
      </c>
      <c r="AA49" s="260"/>
      <c r="AB49" s="260"/>
      <c r="AC49" s="260"/>
      <c r="AD49" s="260"/>
      <c r="AE49" s="258"/>
      <c r="AF49" s="258"/>
      <c r="AG49" s="258"/>
      <c r="AH49" s="258"/>
      <c r="AI49" s="258"/>
      <c r="AJ49" s="258"/>
    </row>
    <row r="50" spans="1:36" ht="27.6" x14ac:dyDescent="0.3">
      <c r="A50" s="110" t="s">
        <v>144</v>
      </c>
      <c r="B50" s="99" t="s">
        <v>517</v>
      </c>
      <c r="C50" s="24"/>
      <c r="D50" s="24" t="s">
        <v>77</v>
      </c>
      <c r="E50" s="24"/>
      <c r="F50" s="24"/>
      <c r="G50" s="24"/>
      <c r="H50" s="109">
        <f>IF(C50&lt;&gt;"",'CBL Score Standard'!$D106,IF(D50&lt;&gt;"",SUM('CBL Score Standard'!$D106:$E106),IF(E50&lt;&gt;"",SUM('CBL Score Standard'!$D106:$F106),IF(F50&lt;&gt;"",SUM('CBL Score Standard'!$D106:$G106),IF(G50&lt;&gt;"",SUM('CBL Score Standard'!$D106:$H106,0))))))</f>
        <v>0.13852813852813853</v>
      </c>
      <c r="K50" s="338"/>
      <c r="L50" s="338"/>
      <c r="M50" s="104" t="s">
        <v>7</v>
      </c>
      <c r="N50" s="36" t="s">
        <v>59</v>
      </c>
      <c r="O50" s="89" t="s">
        <v>683</v>
      </c>
      <c r="P50" s="153">
        <v>43623</v>
      </c>
      <c r="Q50" s="154" t="s">
        <v>153</v>
      </c>
      <c r="R50" s="155" t="s">
        <v>156</v>
      </c>
      <c r="S50" s="36" t="s">
        <v>390</v>
      </c>
      <c r="T50" s="630" t="s">
        <v>72</v>
      </c>
      <c r="U50" s="999">
        <v>44008</v>
      </c>
      <c r="V50" s="630" t="s">
        <v>374</v>
      </c>
      <c r="W50" s="83"/>
      <c r="X50" s="83"/>
      <c r="Y50" s="55"/>
      <c r="Z50" s="259">
        <f t="shared" si="2"/>
        <v>0</v>
      </c>
      <c r="AA50" s="260"/>
      <c r="AB50" s="260"/>
      <c r="AC50" s="260"/>
      <c r="AD50" s="260"/>
      <c r="AE50" s="258"/>
      <c r="AF50" s="258"/>
      <c r="AG50" s="258"/>
      <c r="AH50" s="258"/>
      <c r="AI50" s="258"/>
      <c r="AJ50" s="258"/>
    </row>
    <row r="51" spans="1:36" x14ac:dyDescent="0.3">
      <c r="A51" s="110" t="s">
        <v>144</v>
      </c>
      <c r="B51" s="99" t="s">
        <v>661</v>
      </c>
      <c r="C51" s="24"/>
      <c r="D51" s="24"/>
      <c r="E51" s="24" t="s">
        <v>77</v>
      </c>
      <c r="F51" s="24"/>
      <c r="G51" s="24"/>
      <c r="H51" s="109">
        <f>IF(C51&lt;&gt;"",'CBL Score Standard'!$D107,IF(D51&lt;&gt;"",SUM('CBL Score Standard'!$D107:$E107),IF(E51&lt;&gt;"",SUM('CBL Score Standard'!$D107:$F107),IF(F51&lt;&gt;"",SUM('CBL Score Standard'!$D107:$G107),IF(G51&lt;&gt;"",SUM('CBL Score Standard'!$D107:$H107,0))))))</f>
        <v>0.16709956709956711</v>
      </c>
      <c r="K51" s="338"/>
      <c r="L51" s="338"/>
      <c r="M51" s="104" t="s">
        <v>7</v>
      </c>
      <c r="N51" s="36" t="s">
        <v>56</v>
      </c>
      <c r="O51" s="89" t="s">
        <v>67</v>
      </c>
      <c r="P51" s="153"/>
      <c r="Q51" s="154"/>
      <c r="R51" s="155"/>
      <c r="S51" s="36" t="s">
        <v>390</v>
      </c>
      <c r="T51" s="630"/>
      <c r="U51" s="631">
        <v>43766</v>
      </c>
      <c r="V51" s="633" t="s">
        <v>374</v>
      </c>
      <c r="W51" s="83"/>
      <c r="X51" s="83"/>
      <c r="Y51" s="83"/>
      <c r="Z51" s="259">
        <f>DATEDIF(AA51,AB51,"m")/12+DATEDIF(AC51,AD51,"m")/12+DATEDIF(AE51,AF51,"m")/12+DATEDIF(AG51,AH51,"m")/12+DATEDIF(AI51,AJ51,"m")/12</f>
        <v>0</v>
      </c>
      <c r="AA51" s="260">
        <v>43766</v>
      </c>
      <c r="AB51" s="260">
        <v>43766</v>
      </c>
      <c r="AC51" s="260"/>
      <c r="AD51" s="260"/>
      <c r="AE51" s="258"/>
      <c r="AF51" s="258"/>
      <c r="AG51" s="258"/>
      <c r="AH51" s="258"/>
      <c r="AI51" s="258"/>
      <c r="AJ51" s="258"/>
    </row>
    <row r="52" spans="1:36" x14ac:dyDescent="0.3">
      <c r="A52" s="110" t="s">
        <v>144</v>
      </c>
      <c r="B52" s="99" t="s">
        <v>662</v>
      </c>
      <c r="C52" s="117"/>
      <c r="D52" s="117"/>
      <c r="E52" s="117" t="s">
        <v>77</v>
      </c>
      <c r="F52" s="24"/>
      <c r="G52" s="24"/>
      <c r="H52" s="109">
        <f>IF(C52&lt;&gt;"",'CBL Score Standard'!$D108,IF(D52&lt;&gt;"",SUM('CBL Score Standard'!$D108:$E108),IF(E52&lt;&gt;"",SUM('CBL Score Standard'!$D108:$F108),IF(F52&lt;&gt;"",SUM('CBL Score Standard'!$D108:$G108),IF(G52&lt;&gt;"",SUM('CBL Score Standard'!$D108:$H108,0))))))</f>
        <v>0.16709956709956711</v>
      </c>
      <c r="K52" s="338"/>
      <c r="L52" s="338"/>
      <c r="M52" s="104" t="s">
        <v>7</v>
      </c>
      <c r="N52" s="36" t="s">
        <v>55</v>
      </c>
      <c r="O52" s="89" t="s">
        <v>1</v>
      </c>
      <c r="P52" s="153"/>
      <c r="Q52" s="154"/>
      <c r="R52" s="155"/>
      <c r="S52" s="36" t="s">
        <v>390</v>
      </c>
      <c r="T52" s="630"/>
      <c r="U52" s="631">
        <v>43763</v>
      </c>
      <c r="V52" s="633" t="s">
        <v>374</v>
      </c>
      <c r="W52" s="83"/>
      <c r="X52" s="83"/>
      <c r="Y52" s="83"/>
      <c r="Z52" s="259">
        <f>DATEDIF(AA52,AB52,"m")/12+DATEDIF(AC52,AD52,"m")/12+DATEDIF(AE52,AF52,"m")/12+DATEDIF(AG52,AH52,"m")/12+DATEDIF(AI52,AJ52,"m")/12</f>
        <v>0</v>
      </c>
      <c r="AA52" s="260">
        <v>43763</v>
      </c>
      <c r="AB52" s="260">
        <v>43763</v>
      </c>
      <c r="AC52" s="260"/>
      <c r="AD52" s="260"/>
      <c r="AE52" s="258"/>
      <c r="AF52" s="258"/>
      <c r="AG52" s="258"/>
      <c r="AH52" s="258"/>
      <c r="AI52" s="258"/>
      <c r="AJ52" s="258"/>
    </row>
    <row r="53" spans="1:36" ht="41.4" x14ac:dyDescent="0.3">
      <c r="A53" s="110" t="s">
        <v>144</v>
      </c>
      <c r="B53" s="99" t="s">
        <v>187</v>
      </c>
      <c r="C53" s="100"/>
      <c r="D53" s="24"/>
      <c r="E53" s="24" t="s">
        <v>77</v>
      </c>
      <c r="F53" s="24"/>
      <c r="G53" s="24"/>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55</v>
      </c>
      <c r="O53" s="89" t="s">
        <v>419</v>
      </c>
      <c r="P53" s="152" t="s">
        <v>145</v>
      </c>
      <c r="Q53" s="154" t="s">
        <v>420</v>
      </c>
      <c r="R53" s="155" t="s">
        <v>420</v>
      </c>
      <c r="S53" s="36" t="s">
        <v>390</v>
      </c>
      <c r="T53" s="630"/>
      <c r="U53" s="1000">
        <v>43987</v>
      </c>
      <c r="V53" s="630" t="s">
        <v>374</v>
      </c>
      <c r="W53" s="83"/>
      <c r="X53" s="83"/>
      <c r="Y53" s="55"/>
      <c r="Z53" s="259">
        <f t="shared" si="2"/>
        <v>0</v>
      </c>
      <c r="AA53" s="260"/>
      <c r="AB53" s="260"/>
      <c r="AC53" s="260"/>
      <c r="AD53" s="260"/>
      <c r="AE53" s="258"/>
      <c r="AF53" s="258"/>
      <c r="AG53" s="258"/>
      <c r="AH53" s="258"/>
      <c r="AI53" s="258"/>
      <c r="AJ53" s="258"/>
    </row>
    <row r="54" spans="1:36" ht="26.4" x14ac:dyDescent="0.3">
      <c r="A54" s="110" t="s">
        <v>144</v>
      </c>
      <c r="B54" s="99" t="s">
        <v>188</v>
      </c>
      <c r="C54" s="100"/>
      <c r="D54" s="24"/>
      <c r="E54" s="24"/>
      <c r="F54" s="24"/>
      <c r="G54" s="24"/>
      <c r="H54" s="109" t="b">
        <f>IF(C54&lt;&gt;"",'CBL Score Standard'!$D110,IF(D54&lt;&gt;"",SUM('CBL Score Standard'!$D110:$E110),IF(E54&lt;&gt;"",SUM('CBL Score Standard'!$D110:$F110),IF(F54&lt;&gt;"",SUM('CBL Score Standard'!$D110:$G110),IF(G54&lt;&gt;"",SUM('CBL Score Standard'!$D110:$H110,0))))))</f>
        <v>0</v>
      </c>
      <c r="K54" s="338"/>
      <c r="L54" s="338"/>
      <c r="M54" s="104" t="s">
        <v>7</v>
      </c>
      <c r="N54" s="36" t="s">
        <v>56</v>
      </c>
      <c r="O54" s="89" t="s">
        <v>421</v>
      </c>
      <c r="P54" s="153">
        <v>43669</v>
      </c>
      <c r="Q54" s="154" t="s">
        <v>422</v>
      </c>
      <c r="R54" s="155" t="s">
        <v>423</v>
      </c>
      <c r="S54" s="36" t="s">
        <v>390</v>
      </c>
      <c r="T54" s="630"/>
      <c r="U54" s="632">
        <v>43669</v>
      </c>
      <c r="V54" s="630" t="s">
        <v>374</v>
      </c>
      <c r="W54" s="83"/>
      <c r="X54" s="83"/>
      <c r="Y54" s="41" t="s">
        <v>230</v>
      </c>
      <c r="Z54" s="259">
        <f t="shared" si="2"/>
        <v>0</v>
      </c>
      <c r="AA54" s="260">
        <v>43669</v>
      </c>
      <c r="AB54" s="260">
        <v>43669</v>
      </c>
      <c r="AC54" s="260"/>
      <c r="AD54" s="260"/>
      <c r="AE54" s="258"/>
      <c r="AF54" s="258"/>
      <c r="AG54" s="258"/>
      <c r="AH54" s="258"/>
      <c r="AI54" s="258"/>
      <c r="AJ54" s="258"/>
    </row>
    <row r="55" spans="1:36" customFormat="1" ht="27.6" x14ac:dyDescent="0.3">
      <c r="A55" s="110" t="s">
        <v>144</v>
      </c>
      <c r="B55" s="99" t="s">
        <v>189</v>
      </c>
      <c r="C55" s="100"/>
      <c r="D55" s="117"/>
      <c r="E55" s="117" t="s">
        <v>77</v>
      </c>
      <c r="F55" s="24"/>
      <c r="G55" s="24"/>
      <c r="H55" s="109">
        <f>IF(C55&lt;&gt;"",'CBL Score Standard'!$D111,IF(D55&lt;&gt;"",SUM('CBL Score Standard'!$D111:$E111),IF(E55&lt;&gt;"",SUM('CBL Score Standard'!$D111:$F111),IF(F55&lt;&gt;"",SUM('CBL Score Standard'!$D111:$G111),IF(G55&lt;&gt;"",SUM('CBL Score Standard'!$D111:$H111,0))))))</f>
        <v>3.8095238095238092E-2</v>
      </c>
      <c r="K55" s="339"/>
      <c r="L55" s="339"/>
      <c r="M55" s="104" t="s">
        <v>7</v>
      </c>
      <c r="N55" s="36" t="s">
        <v>54</v>
      </c>
      <c r="O55" s="89" t="s">
        <v>231</v>
      </c>
      <c r="P55" s="153">
        <v>43610</v>
      </c>
      <c r="Q55" s="152" t="s">
        <v>164</v>
      </c>
      <c r="R55" s="79" t="s">
        <v>165</v>
      </c>
      <c r="S55" s="36" t="s">
        <v>390</v>
      </c>
      <c r="T55" s="630"/>
      <c r="U55" s="630"/>
      <c r="V55" s="630" t="s">
        <v>719</v>
      </c>
      <c r="W55" s="83"/>
      <c r="X55" s="83"/>
      <c r="Y55" s="49" t="s">
        <v>232</v>
      </c>
      <c r="Z55" s="259">
        <f t="shared" si="2"/>
        <v>0</v>
      </c>
      <c r="AA55" s="260"/>
      <c r="AB55" s="260"/>
      <c r="AC55" s="260"/>
      <c r="AD55" s="260"/>
      <c r="AE55" s="258"/>
      <c r="AF55" s="258"/>
      <c r="AG55" s="258"/>
      <c r="AH55" s="258"/>
      <c r="AI55" s="258"/>
      <c r="AJ55" s="258"/>
    </row>
    <row r="56" spans="1:36" customFormat="1" x14ac:dyDescent="0.3">
      <c r="A56" s="110" t="s">
        <v>144</v>
      </c>
      <c r="B56" s="99" t="s">
        <v>190</v>
      </c>
      <c r="C56" s="100"/>
      <c r="D56" s="117"/>
      <c r="E56" s="117" t="s">
        <v>77</v>
      </c>
      <c r="F56" s="24"/>
      <c r="G56" s="24"/>
      <c r="H56" s="109">
        <f>IF(C56&lt;&gt;"",'CBL Score Standard'!$D112,IF(D56&lt;&gt;"",SUM('CBL Score Standard'!$D112:$E112),IF(E56&lt;&gt;"",SUM('CBL Score Standard'!$D112:$F112),IF(F56&lt;&gt;"",SUM('CBL Score Standard'!$D112:$G112),IF(G56&lt;&gt;"",SUM('CBL Score Standard'!$D112:$H112,0))))))</f>
        <v>3.8095238095238092E-2</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24"/>
      <c r="F57" s="24"/>
      <c r="G57" s="24"/>
      <c r="H57" s="109" t="b">
        <f>IF(C57&lt;&gt;"",'CBL Score Standard'!$D113,IF(D57&lt;&gt;"",SUM('CBL Score Standard'!$D113:$E113),IF(E57&lt;&gt;"",SUM('CBL Score Standard'!$D113:$F113),IF(F57&lt;&gt;"",SUM('CBL Score Standard'!$D113:$G113),IF(G57&lt;&gt;"",SUM('CBL Score Standard'!$D113:$H113,0))))))</f>
        <v>0</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6"/>
      <c r="D58" s="100"/>
      <c r="E58" s="117" t="s">
        <v>77</v>
      </c>
      <c r="F58" s="24"/>
      <c r="G58" s="24"/>
      <c r="H58" s="10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17" t="s">
        <v>77</v>
      </c>
      <c r="F59" s="24"/>
      <c r="G59" s="24"/>
      <c r="H59" s="109">
        <f>IF(C59&lt;&gt;"",'CBL Score Standard'!$D115,IF(D59&lt;&gt;"",SUM('CBL Score Standard'!$D115:$E115),IF(E59&lt;&gt;"",SUM('CBL Score Standard'!$D115:$F115),IF(F59&lt;&gt;"",SUM('CBL Score Standard'!$D115:$G115),IF(G59&lt;&gt;"",SUM('CBL Score Standard'!$D115:$H115,0))))))</f>
        <v>1.4285714285714285E-2</v>
      </c>
      <c r="K59" s="1197"/>
      <c r="L59" s="1197"/>
      <c r="M59" s="1183"/>
      <c r="N59" s="1185"/>
      <c r="O59" s="1185"/>
      <c r="P59" s="148" t="s">
        <v>141</v>
      </c>
      <c r="Q59" s="144"/>
      <c r="R59" s="144"/>
      <c r="S59" s="1210"/>
      <c r="T59" s="1191"/>
      <c r="U59" s="1191"/>
      <c r="V59" s="119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30"/>
      <c r="F60" s="24"/>
      <c r="G60" s="24"/>
      <c r="H60" s="10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36"/>
      <c r="T60" s="83"/>
      <c r="U60" s="83"/>
      <c r="V60" s="83" t="str">
        <f t="shared" ref="V60:V67" si="3">IF(AND(W60="Y",X60="Y"),"Passed",IF(T60="M","Passed", ""))</f>
        <v/>
      </c>
      <c r="W60" s="83"/>
      <c r="X60" s="83"/>
      <c r="Y60" s="55"/>
      <c r="Z60" s="259">
        <f t="shared" ref="Z60:Z67" si="4">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30"/>
      <c r="F61" s="24"/>
      <c r="G61" s="24"/>
      <c r="H61" s="109" t="b">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36"/>
      <c r="T61" s="83"/>
      <c r="U61" s="83"/>
      <c r="V61" s="83" t="str">
        <f t="shared" si="3"/>
        <v/>
      </c>
      <c r="W61" s="83"/>
      <c r="X61" s="83"/>
      <c r="Y61" s="55"/>
      <c r="Z61" s="259">
        <f t="shared" si="4"/>
        <v>0</v>
      </c>
      <c r="AA61" s="260"/>
      <c r="AB61" s="260"/>
      <c r="AC61" s="260"/>
      <c r="AD61" s="260"/>
      <c r="AE61" s="258"/>
      <c r="AF61" s="258"/>
      <c r="AG61" s="258"/>
      <c r="AH61" s="258"/>
      <c r="AI61" s="258"/>
      <c r="AJ61" s="258"/>
    </row>
    <row r="62" spans="1:36" x14ac:dyDescent="0.3">
      <c r="A62" s="110" t="s">
        <v>56</v>
      </c>
      <c r="B62" s="99" t="s">
        <v>67</v>
      </c>
      <c r="C62" s="100"/>
      <c r="D62" s="100"/>
      <c r="E62" s="24" t="s">
        <v>77</v>
      </c>
      <c r="F62" s="24"/>
      <c r="G62" s="24"/>
      <c r="H62" s="109">
        <f>IF(C62&lt;&gt;"",'CBL Score Standard'!$D118,IF(D62&lt;&gt;"",SUM('CBL Score Standard'!$D118:$E118),IF(E62&lt;&gt;"",SUM('CBL Score Standard'!$D118:$F118),IF(F62&lt;&gt;"",SUM('CBL Score Standard'!$D118:$G118),IF(G62&lt;&gt;"",SUM('CBL Score Standard'!$D118:$H118,0))))))</f>
        <v>2.8571428571428571E-2</v>
      </c>
      <c r="K62" s="1207"/>
      <c r="L62" s="1207"/>
      <c r="M62" s="104" t="s">
        <v>8</v>
      </c>
      <c r="N62" s="36" t="s">
        <v>56</v>
      </c>
      <c r="O62" s="38" t="s">
        <v>237</v>
      </c>
      <c r="P62" s="58"/>
      <c r="Q62" s="56"/>
      <c r="R62" s="59"/>
      <c r="S62" s="36"/>
      <c r="T62" s="83"/>
      <c r="U62" s="83"/>
      <c r="V62" s="83" t="str">
        <f t="shared" si="3"/>
        <v/>
      </c>
      <c r="W62" s="83"/>
      <c r="X62" s="83"/>
      <c r="Y62" s="55"/>
      <c r="Z62" s="259">
        <f t="shared" si="4"/>
        <v>0</v>
      </c>
      <c r="AA62" s="260"/>
      <c r="AB62" s="260"/>
      <c r="AC62" s="260"/>
      <c r="AD62" s="260"/>
      <c r="AE62" s="258"/>
      <c r="AF62" s="258"/>
      <c r="AG62" s="258"/>
      <c r="AH62" s="258"/>
      <c r="AI62" s="258"/>
      <c r="AJ62" s="258"/>
    </row>
    <row r="63" spans="1:36" ht="15" thickBot="1" x14ac:dyDescent="0.35">
      <c r="A63" s="111" t="s">
        <v>55</v>
      </c>
      <c r="B63" s="99" t="s">
        <v>1</v>
      </c>
      <c r="C63" s="100"/>
      <c r="D63" s="100"/>
      <c r="E63" s="24" t="s">
        <v>77</v>
      </c>
      <c r="F63" s="24"/>
      <c r="G63" s="24"/>
      <c r="H63" s="109">
        <f>IF(C63&lt;&gt;"",'CBL Score Standard'!$D119,IF(D63&lt;&gt;"",SUM('CBL Score Standard'!$D119:$E119),IF(E63&lt;&gt;"",SUM('CBL Score Standard'!$D119:$F119),IF(F63&lt;&gt;"",SUM('CBL Score Standard'!$D119:$G119),IF(G63&lt;&gt;"",SUM('CBL Score Standard'!$D119:$H119,0))))))</f>
        <v>2.8571428571428571E-2</v>
      </c>
      <c r="K63" s="1207"/>
      <c r="L63" s="1207"/>
      <c r="M63" s="104" t="s">
        <v>8</v>
      </c>
      <c r="N63" s="36" t="s">
        <v>55</v>
      </c>
      <c r="O63" s="38" t="s">
        <v>238</v>
      </c>
      <c r="P63" s="58"/>
      <c r="Q63" s="56"/>
      <c r="R63" s="59"/>
      <c r="S63" s="36"/>
      <c r="T63" s="83"/>
      <c r="U63" s="83"/>
      <c r="V63" s="83" t="str">
        <f t="shared" si="3"/>
        <v/>
      </c>
      <c r="W63" s="83"/>
      <c r="X63" s="83"/>
      <c r="Y63" s="55"/>
      <c r="Z63" s="259">
        <f t="shared" si="4"/>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2.4428571428571426</v>
      </c>
      <c r="K64" s="1207"/>
      <c r="L64" s="1207"/>
      <c r="M64" s="104" t="s">
        <v>8</v>
      </c>
      <c r="N64" s="57" t="s">
        <v>53</v>
      </c>
      <c r="O64" s="38" t="s">
        <v>239</v>
      </c>
      <c r="P64" s="58"/>
      <c r="Q64" s="56"/>
      <c r="R64" s="59"/>
      <c r="S64" s="36"/>
      <c r="T64" s="83"/>
      <c r="U64" s="83"/>
      <c r="V64" s="83" t="str">
        <f t="shared" si="3"/>
        <v/>
      </c>
      <c r="W64" s="83"/>
      <c r="X64" s="83"/>
      <c r="Y64" s="55"/>
      <c r="Z64" s="259">
        <f t="shared" si="4"/>
        <v>0</v>
      </c>
      <c r="AA64" s="260"/>
      <c r="AB64" s="260"/>
      <c r="AC64" s="260"/>
      <c r="AD64" s="260"/>
      <c r="AE64" s="258"/>
      <c r="AF64" s="258"/>
      <c r="AG64" s="258"/>
      <c r="AH64" s="258"/>
      <c r="AI64" s="258"/>
      <c r="AJ64" s="258"/>
    </row>
    <row r="65" spans="1:36" ht="28.2" thickBot="1" x14ac:dyDescent="0.35">
      <c r="A65" s="112" t="s">
        <v>83</v>
      </c>
      <c r="B65" s="113"/>
      <c r="C65" s="134">
        <v>1</v>
      </c>
      <c r="D65" s="134">
        <v>0.89473684210526316</v>
      </c>
      <c r="E65" s="134">
        <v>0.61290322580645162</v>
      </c>
      <c r="F65" s="134">
        <v>0</v>
      </c>
      <c r="G65" s="134">
        <v>0</v>
      </c>
      <c r="H65" s="114">
        <v>1</v>
      </c>
      <c r="K65" s="1207"/>
      <c r="L65" s="1207"/>
      <c r="M65" s="104" t="s">
        <v>8</v>
      </c>
      <c r="N65" s="57" t="s">
        <v>59</v>
      </c>
      <c r="O65" s="38" t="s">
        <v>240</v>
      </c>
      <c r="P65" s="58"/>
      <c r="Q65" s="56"/>
      <c r="R65" s="59"/>
      <c r="S65" s="36"/>
      <c r="T65" s="83"/>
      <c r="U65" s="83"/>
      <c r="V65" s="83" t="str">
        <f t="shared" si="3"/>
        <v/>
      </c>
      <c r="W65" s="83"/>
      <c r="X65" s="83"/>
      <c r="Y65" s="55"/>
      <c r="Z65" s="259">
        <f t="shared" si="4"/>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1</v>
      </c>
      <c r="K66" s="1207"/>
      <c r="L66" s="1207"/>
      <c r="M66" s="104" t="s">
        <v>8</v>
      </c>
      <c r="N66" s="57" t="s">
        <v>55</v>
      </c>
      <c r="O66" s="38" t="s">
        <v>515</v>
      </c>
      <c r="P66" s="58"/>
      <c r="Q66" s="56"/>
      <c r="R66" s="59"/>
      <c r="S66" s="36" t="s">
        <v>390</v>
      </c>
      <c r="T66" s="83"/>
      <c r="U66" s="1134">
        <v>44042.458333333336</v>
      </c>
      <c r="V66" s="83" t="s">
        <v>374</v>
      </c>
      <c r="W66" s="83"/>
      <c r="X66" s="83"/>
      <c r="Y66" s="55"/>
      <c r="Z66" s="259">
        <f t="shared" si="4"/>
        <v>0</v>
      </c>
      <c r="AA66" s="260"/>
      <c r="AB66" s="260"/>
      <c r="AC66" s="260"/>
      <c r="AD66" s="260"/>
      <c r="AE66" s="258"/>
      <c r="AF66" s="258"/>
      <c r="AG66" s="258"/>
      <c r="AH66" s="258"/>
      <c r="AI66" s="258"/>
      <c r="AJ66" s="258"/>
    </row>
    <row r="67" spans="1:36" ht="27.6" x14ac:dyDescent="0.3">
      <c r="C67" s="135"/>
      <c r="D67" s="135"/>
      <c r="E67" s="135"/>
      <c r="F67" s="135"/>
      <c r="G67" s="135"/>
      <c r="K67" s="1208"/>
      <c r="L67" s="1208"/>
      <c r="M67" s="104" t="s">
        <v>8</v>
      </c>
      <c r="N67" s="57" t="s">
        <v>149</v>
      </c>
      <c r="O67" s="38" t="s">
        <v>370</v>
      </c>
      <c r="P67" s="154" t="s">
        <v>145</v>
      </c>
      <c r="Q67" s="152" t="s">
        <v>217</v>
      </c>
      <c r="R67" s="79" t="s">
        <v>241</v>
      </c>
      <c r="S67" s="36"/>
      <c r="T67" s="83"/>
      <c r="U67" s="83"/>
      <c r="V67" s="83" t="str">
        <f t="shared" si="3"/>
        <v/>
      </c>
      <c r="W67" s="83"/>
      <c r="X67" s="83"/>
      <c r="Y67" s="46" t="s">
        <v>242</v>
      </c>
      <c r="Z67" s="259">
        <f t="shared" si="4"/>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19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c r="T72" s="83"/>
      <c r="U72" s="83"/>
      <c r="V72" s="83" t="str">
        <f>IF(AND(W72="Y",X72="Y"),"Passed",IF(T72="M","Passed", ""))</f>
        <v/>
      </c>
      <c r="W72" s="83"/>
      <c r="X72" s="83"/>
      <c r="Y72" s="63"/>
      <c r="Z72" s="259">
        <f t="shared" ref="Z72:Z75" si="5">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36"/>
      <c r="T73" s="83"/>
      <c r="U73" s="83"/>
      <c r="V73" s="83" t="str">
        <f>IF(AND(W73="Y",X73="Y"),"Passed",IF(T73="M","Passed", ""))</f>
        <v/>
      </c>
      <c r="W73" s="83"/>
      <c r="X73" s="83"/>
      <c r="Y73" s="63"/>
      <c r="Z73" s="259">
        <f t="shared" si="5"/>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36"/>
      <c r="T74" s="83"/>
      <c r="U74" s="83"/>
      <c r="V74" s="83" t="str">
        <f>IF(AND(W74="Y",X74="Y"),"Passed",IF(T74="M","Passed", ""))</f>
        <v/>
      </c>
      <c r="W74" s="83"/>
      <c r="X74" s="83"/>
      <c r="Y74" s="63"/>
      <c r="Z74" s="259">
        <f t="shared" si="5"/>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36"/>
      <c r="T75" s="83"/>
      <c r="U75" s="83"/>
      <c r="V75" s="83" t="str">
        <f>IF(AND(W75="Y",X75="Y"),"Passed",IF(T75="M","Passed", ""))</f>
        <v/>
      </c>
      <c r="W75" s="83"/>
      <c r="X75" s="83"/>
      <c r="Y75" s="63"/>
      <c r="Z75" s="259">
        <f t="shared" si="5"/>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7:G66"/>
  <customSheetViews>
    <customSheetView guid="{3F51B73C-8999-4BDD-B7BB-CFA8C5D5F118}" scale="98" showGridLines="0" fitToPage="1" showAutoFilter="1" hiddenColumns="1" topLeftCell="C1">
      <selection activeCell="K1" sqref="K1:AN1048576"/>
      <pageMargins left="0.25" right="0" top="0.25" bottom="0.25" header="0.3" footer="0"/>
      <pageSetup paperSize="9" scale="32" fitToHeight="0" orientation="landscape" r:id="rId1"/>
      <autoFilter ref="A7:G66"/>
    </customSheetView>
    <customSheetView guid="{61959E49-C4BC-41CB-B0BE-7EDA73DE356A}" scale="98" showGridLines="0" fitToPage="1" showAutoFilter="1" hiddenColumns="1" topLeftCell="D37">
      <selection activeCell="O59" sqref="O59"/>
      <pageMargins left="0.25" right="0" top="0.25" bottom="0.25" header="0.3" footer="0"/>
      <pageSetup paperSize="9" scale="32" fitToHeight="0" orientation="landscape" r:id="rId2"/>
      <autoFilter ref="A7:G70"/>
    </customSheetView>
    <customSheetView guid="{9F775BAE-2403-40FE-95E3-B0411D9A7170}" scale="98" showGridLines="0" fitToPage="1" showAutoFilter="1" hiddenColumns="1">
      <selection activeCell="I18" sqref="I18"/>
      <pageMargins left="0.25" right="0" top="0.25" bottom="0.25" header="0.3" footer="0"/>
      <pageSetup paperSize="9" scale="32" fitToHeight="0" orientation="landscape" r:id="rId3"/>
      <autoFilter ref="A7:G70"/>
    </customSheetView>
    <customSheetView guid="{B9E7682A-072E-4CF9-AE10-B3ED27CB27F8}" scale="98" showGridLines="0" fitToPage="1" showAutoFilter="1" hiddenColumns="1">
      <selection activeCell="I18" sqref="I18"/>
      <pageMargins left="0.25" right="0" top="0.25" bottom="0.25" header="0.3" footer="0"/>
      <pageSetup paperSize="9" scale="32" fitToHeight="0" orientation="landscape" r:id="rId4"/>
      <autoFilter ref="A7:G70"/>
    </customSheetView>
    <customSheetView guid="{040B64FF-F135-4C7F-9498-A8399C10673D}" scale="98" showGridLines="0" fitToPage="1" showAutoFilter="1" hiddenColumns="1" topLeftCell="C1">
      <selection activeCell="K1" sqref="K1:AN1048576"/>
      <pageMargins left="0.25" right="0" top="0.25" bottom="0.25" header="0.3" footer="0"/>
      <pageSetup paperSize="9" scale="32" fitToHeight="0" orientation="landscape" r:id="rId5"/>
      <autoFilter ref="A7:G66"/>
    </customSheetView>
    <customSheetView guid="{6D9FC8F7-6352-4BF1-890A-27BF36FADC03}" scale="98" showGridLines="0" fitToPage="1" showAutoFilter="1" hiddenColumns="1" topLeftCell="C1">
      <selection activeCell="K1" sqref="K1:AN1048576"/>
      <pageMargins left="0.25" right="0" top="0.25" bottom="0.25" header="0.3" footer="0"/>
      <pageSetup paperSize="9" scale="32" fitToHeight="0" orientation="landscape" r:id="rId6"/>
      <autoFilter ref="A7:G66"/>
    </customSheetView>
  </customSheetViews>
  <mergeCells count="90">
    <mergeCell ref="AI70:AJ70"/>
    <mergeCell ref="AI38:AJ38"/>
    <mergeCell ref="Z58:Z59"/>
    <mergeCell ref="AA58:AB58"/>
    <mergeCell ref="AC58:AD58"/>
    <mergeCell ref="AE58:AF58"/>
    <mergeCell ref="AG58:AH58"/>
    <mergeCell ref="AI58:AJ58"/>
    <mergeCell ref="Z38:Z39"/>
    <mergeCell ref="AA38:AB38"/>
    <mergeCell ref="AC38:AD38"/>
    <mergeCell ref="AE38:AF38"/>
    <mergeCell ref="AG38:AH38"/>
    <mergeCell ref="Z70:Z71"/>
    <mergeCell ref="AA70:AB70"/>
    <mergeCell ref="AC70:AD70"/>
    <mergeCell ref="AI2:AJ2"/>
    <mergeCell ref="Z17:Z18"/>
    <mergeCell ref="AA17:AB17"/>
    <mergeCell ref="AC17:AD17"/>
    <mergeCell ref="AE17:AF17"/>
    <mergeCell ref="AG17:AH17"/>
    <mergeCell ref="AI17:AJ17"/>
    <mergeCell ref="Z2:Z3"/>
    <mergeCell ref="AA2:AB2"/>
    <mergeCell ref="AC2:AD2"/>
    <mergeCell ref="AE2:AF2"/>
    <mergeCell ref="AG2:AH2"/>
    <mergeCell ref="K57:Y57"/>
    <mergeCell ref="K58:K59"/>
    <mergeCell ref="L58:L59"/>
    <mergeCell ref="M58:M59"/>
    <mergeCell ref="N58:N59"/>
    <mergeCell ref="O58:O59"/>
    <mergeCell ref="S58:S59"/>
    <mergeCell ref="T58:T59"/>
    <mergeCell ref="U58:U59"/>
    <mergeCell ref="V58:V59"/>
    <mergeCell ref="Y58:Y59"/>
    <mergeCell ref="S38:S39"/>
    <mergeCell ref="T38:T39"/>
    <mergeCell ref="U38:U39"/>
    <mergeCell ref="V38:V39"/>
    <mergeCell ref="M17:M18"/>
    <mergeCell ref="N17:N18"/>
    <mergeCell ref="O17:O18"/>
    <mergeCell ref="S17:S18"/>
    <mergeCell ref="T17:T18"/>
    <mergeCell ref="U17:U18"/>
    <mergeCell ref="V17:V18"/>
    <mergeCell ref="K37:Y37"/>
    <mergeCell ref="Y2:Y3"/>
    <mergeCell ref="Y4:Y5"/>
    <mergeCell ref="K16:Y16"/>
    <mergeCell ref="K17:K18"/>
    <mergeCell ref="L17:L18"/>
    <mergeCell ref="Y17:Y18"/>
    <mergeCell ref="O2:O3"/>
    <mergeCell ref="S2:S3"/>
    <mergeCell ref="T2:T3"/>
    <mergeCell ref="U2:U3"/>
    <mergeCell ref="V2:V3"/>
    <mergeCell ref="L60:L67"/>
    <mergeCell ref="K69:Y69"/>
    <mergeCell ref="Y70:Y71"/>
    <mergeCell ref="K70:K71"/>
    <mergeCell ref="L70:L71"/>
    <mergeCell ref="M70:M71"/>
    <mergeCell ref="N70:N71"/>
    <mergeCell ref="O70:O71"/>
    <mergeCell ref="S70:S71"/>
    <mergeCell ref="T70:T71"/>
    <mergeCell ref="U70:U71"/>
    <mergeCell ref="V70:V71"/>
    <mergeCell ref="AE70:AF70"/>
    <mergeCell ref="AG70:AH70"/>
    <mergeCell ref="A1:H1"/>
    <mergeCell ref="K2:K3"/>
    <mergeCell ref="L2:L3"/>
    <mergeCell ref="M2:M3"/>
    <mergeCell ref="N2:N3"/>
    <mergeCell ref="Y38:Y39"/>
    <mergeCell ref="K38:K39"/>
    <mergeCell ref="L38:L39"/>
    <mergeCell ref="M38:M39"/>
    <mergeCell ref="N38:N39"/>
    <mergeCell ref="O38:O39"/>
    <mergeCell ref="A64:G64"/>
    <mergeCell ref="A66:G66"/>
    <mergeCell ref="K60:K67"/>
  </mergeCells>
  <conditionalFormatting sqref="C7:H7">
    <cfRule type="containsText" dxfId="908" priority="57" operator="containsText" text="N/A">
      <formula>NOT(ISERROR(SEARCH("N/A",C7)))</formula>
    </cfRule>
    <cfRule type="containsText" dxfId="907" priority="58" operator="containsText" text="Blank">
      <formula>NOT(ISERROR(SEARCH("Blank",C7)))</formula>
    </cfRule>
    <cfRule type="containsText" dxfId="906" priority="59" operator="containsText" text="M">
      <formula>NOT(ISERROR(SEARCH("M",C7)))</formula>
    </cfRule>
  </conditionalFormatting>
  <conditionalFormatting sqref="E13">
    <cfRule type="containsText" dxfId="905" priority="15" operator="containsText" text="N/A">
      <formula>NOT(ISERROR(SEARCH("N/A",E13)))</formula>
    </cfRule>
    <cfRule type="containsText" dxfId="904" priority="16" operator="containsText" text="O">
      <formula>NOT(ISERROR(SEARCH("O",E13)))</formula>
    </cfRule>
    <cfRule type="containsText" dxfId="903" priority="17" operator="containsText" text="M">
      <formula>NOT(ISERROR(SEARCH("M",E13)))</formula>
    </cfRule>
  </conditionalFormatting>
  <conditionalFormatting sqref="C46:G46">
    <cfRule type="containsText" dxfId="902" priority="24" operator="containsText" text="O">
      <formula>NOT(ISERROR(SEARCH("O",C46)))</formula>
    </cfRule>
  </conditionalFormatting>
  <conditionalFormatting sqref="C46:G46">
    <cfRule type="containsText" dxfId="901" priority="21" operator="containsText" text="N/A">
      <formula>NOT(ISERROR(SEARCH("N/A",C46)))</formula>
    </cfRule>
    <cfRule type="containsText" dxfId="900" priority="22" operator="containsText" text="Blank">
      <formula>NOT(ISERROR(SEARCH("Blank",C46)))</formula>
    </cfRule>
    <cfRule type="containsText" dxfId="899" priority="23" operator="containsText" text="M">
      <formula>NOT(ISERROR(SEARCH("M",C46)))</formula>
    </cfRule>
  </conditionalFormatting>
  <conditionalFormatting sqref="E12">
    <cfRule type="containsText" dxfId="898" priority="18" operator="containsText" text="N/A">
      <formula>NOT(ISERROR(SEARCH("N/A",E12)))</formula>
    </cfRule>
    <cfRule type="containsText" dxfId="897" priority="19" operator="containsText" text="O">
      <formula>NOT(ISERROR(SEARCH("O",E12)))</formula>
    </cfRule>
    <cfRule type="containsText" dxfId="896" priority="20" operator="containsText" text="M">
      <formula>NOT(ISERROR(SEARCH("M",E12)))</formula>
    </cfRule>
  </conditionalFormatting>
  <conditionalFormatting sqref="Z4 Z51:Z55 Z40:Z43 Z45:Z49 Z19:Z35">
    <cfRule type="cellIs" dxfId="895" priority="6" operator="greaterThan">
      <formula>0</formula>
    </cfRule>
  </conditionalFormatting>
  <conditionalFormatting sqref="Z5:Z14">
    <cfRule type="cellIs" dxfId="894" priority="5" operator="greaterThan">
      <formula>0</formula>
    </cfRule>
  </conditionalFormatting>
  <conditionalFormatting sqref="Z60:Z67">
    <cfRule type="cellIs" dxfId="893" priority="4" operator="greaterThan">
      <formula>0</formula>
    </cfRule>
  </conditionalFormatting>
  <conditionalFormatting sqref="Z72:Z75">
    <cfRule type="cellIs" dxfId="892" priority="3" operator="greaterThan">
      <formula>0</formula>
    </cfRule>
  </conditionalFormatting>
  <conditionalFormatting sqref="Z50">
    <cfRule type="cellIs" dxfId="891" priority="2" operator="greaterThan">
      <formula>0</formula>
    </cfRule>
  </conditionalFormatting>
  <conditionalFormatting sqref="Z44">
    <cfRule type="cellIs" dxfId="890" priority="1" operator="greaterThan">
      <formula>0</formula>
    </cfRule>
  </conditionalFormatting>
  <dataValidations count="3">
    <dataValidation type="list" allowBlank="1" showInputMessage="1" showErrorMessage="1" sqref="Y51:Y52 T2:T79">
      <formula1>"M, O, N/A"</formula1>
    </dataValidation>
    <dataValidation type="list" allowBlank="1" showInputMessage="1" showErrorMessage="1" sqref="V2:V79">
      <formula1>"Passed, Failed, N/A"</formula1>
    </dataValidation>
    <dataValidation type="list" allowBlank="1" showInputMessage="1" showErrorMessage="1" sqref="W2:W79">
      <formula1>"Y, N"</formula1>
    </dataValidation>
  </dataValidations>
  <hyperlinks>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s>
  <pageMargins left="0.25" right="0" top="0.25" bottom="0.25" header="0.3" footer="0"/>
  <pageSetup paperSize="9" scale="32" fitToHeight="0" orientation="landscape" r:id="rId23"/>
  <drawing r:id="rId24"/>
  <legacyDrawing r:id="rId25"/>
  <controls>
    <mc:AlternateContent xmlns:mc="http://schemas.openxmlformats.org/markup-compatibility/2006">
      <mc:Choice Requires="x14">
        <control shapeId="218114" r:id="rId26" name="CommandButton2">
          <controlPr defaultSize="0" autoLine="0" r:id="rId27">
            <anchor moveWithCells="1">
              <from>
                <xdr:col>8</xdr:col>
                <xdr:colOff>121920</xdr:colOff>
                <xdr:row>15</xdr:row>
                <xdr:rowOff>0</xdr:rowOff>
              </from>
              <to>
                <xdr:col>9</xdr:col>
                <xdr:colOff>441960</xdr:colOff>
                <xdr:row>16</xdr:row>
                <xdr:rowOff>152400</xdr:rowOff>
              </to>
            </anchor>
          </controlPr>
        </control>
      </mc:Choice>
      <mc:Fallback>
        <control shapeId="218114" r:id="rId26" name="CommandButton2"/>
      </mc:Fallback>
    </mc:AlternateContent>
    <mc:AlternateContent xmlns:mc="http://schemas.openxmlformats.org/markup-compatibility/2006">
      <mc:Choice Requires="x14">
        <control shapeId="218113" r:id="rId28" name="CommandButton1">
          <controlPr defaultSize="0" autoLine="0" r:id="rId29">
            <anchor moveWithCells="1">
              <from>
                <xdr:col>8</xdr:col>
                <xdr:colOff>114300</xdr:colOff>
                <xdr:row>6</xdr:row>
                <xdr:rowOff>106680</xdr:rowOff>
              </from>
              <to>
                <xdr:col>9</xdr:col>
                <xdr:colOff>403860</xdr:colOff>
                <xdr:row>6</xdr:row>
                <xdr:rowOff>457200</xdr:rowOff>
              </to>
            </anchor>
          </controlPr>
        </control>
      </mc:Choice>
      <mc:Fallback>
        <control shapeId="218113" r:id="rId28" name="CommandButton1"/>
      </mc:Fallback>
    </mc:AlternateContent>
  </controls>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8">
    <tabColor theme="8"/>
  </sheetPr>
  <dimension ref="A1:AN196"/>
  <sheetViews>
    <sheetView showGridLines="0" topLeftCell="A55" zoomScale="85" zoomScaleNormal="85" workbookViewId="0">
      <selection activeCell="I69" sqref="I69"/>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18.77734375" bestFit="1" customWidth="1"/>
    <col min="17" max="17" width="17.5546875" bestFit="1" customWidth="1"/>
    <col min="18" max="18" width="25.88671875" bestFit="1" customWidth="1"/>
    <col min="19" max="19" width="13" bestFit="1" customWidth="1"/>
    <col min="20" max="20" width="9" customWidth="1"/>
    <col min="21" max="21" width="8" bestFit="1" customWidth="1"/>
    <col min="22" max="22" width="10.21875" bestFit="1" customWidth="1"/>
    <col min="23" max="23" width="9.6640625" bestFit="1" customWidth="1"/>
    <col min="24" max="24" width="12.21875" bestFit="1" customWidth="1"/>
    <col min="25" max="25" width="31.109375" bestFit="1" customWidth="1"/>
    <col min="41" max="16384" width="9.109375" style="3"/>
  </cols>
  <sheetData>
    <row r="1" spans="1:36" ht="23.4" x14ac:dyDescent="0.45">
      <c r="A1" s="1188" t="s">
        <v>82</v>
      </c>
      <c r="B1" s="1189"/>
      <c r="C1" s="1189"/>
      <c r="D1" s="1189"/>
      <c r="E1" s="1189"/>
      <c r="F1" s="1189"/>
      <c r="G1" s="1189"/>
      <c r="H1" s="1189"/>
      <c r="K1" s="1193" t="s">
        <v>132</v>
      </c>
      <c r="L1" s="1194"/>
      <c r="M1" s="1194"/>
      <c r="N1" s="1194"/>
      <c r="O1" s="1194"/>
      <c r="P1" s="1194"/>
      <c r="Q1" s="1194"/>
      <c r="R1" s="1194"/>
      <c r="S1" s="1194"/>
      <c r="T1" s="1194"/>
      <c r="U1" s="1194"/>
      <c r="V1" s="1194"/>
      <c r="W1" s="1194"/>
      <c r="X1" s="1194"/>
      <c r="Y1" s="1195"/>
      <c r="Z1" s="263"/>
      <c r="AA1" s="402"/>
      <c r="AB1" s="402"/>
      <c r="AC1" s="402"/>
      <c r="AD1" s="402"/>
      <c r="AE1" s="402"/>
      <c r="AF1" s="402"/>
      <c r="AG1" s="402"/>
      <c r="AH1" s="402"/>
      <c r="AI1" s="402"/>
      <c r="AJ1" s="402"/>
    </row>
    <row r="2" spans="1:36" ht="23.25" customHeight="1" x14ac:dyDescent="0.3">
      <c r="A2" s="98" t="s">
        <v>367</v>
      </c>
      <c r="B2" s="83" t="s">
        <v>317</v>
      </c>
      <c r="C2" s="3"/>
      <c r="D2" s="3"/>
      <c r="E2" s="3"/>
      <c r="F2" s="3"/>
      <c r="G2" s="3"/>
      <c r="H2" s="3"/>
      <c r="K2" s="1209" t="s">
        <v>133</v>
      </c>
      <c r="L2" s="1209" t="s">
        <v>91</v>
      </c>
      <c r="M2" s="1182" t="s">
        <v>75</v>
      </c>
      <c r="N2" s="1190" t="s">
        <v>134</v>
      </c>
      <c r="O2" s="1209" t="s">
        <v>135</v>
      </c>
      <c r="P2" s="415" t="s">
        <v>136</v>
      </c>
      <c r="Q2" s="415" t="s">
        <v>137</v>
      </c>
      <c r="R2" s="415" t="s">
        <v>138</v>
      </c>
      <c r="S2" s="1210" t="s">
        <v>139</v>
      </c>
      <c r="T2" s="1191" t="s">
        <v>344</v>
      </c>
      <c r="U2" s="1191" t="s">
        <v>342</v>
      </c>
      <c r="V2" s="1191" t="s">
        <v>343</v>
      </c>
      <c r="W2" s="404" t="s">
        <v>375</v>
      </c>
      <c r="X2" s="404"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43549</v>
      </c>
      <c r="C3" s="125"/>
      <c r="D3" s="3"/>
      <c r="E3" s="3"/>
      <c r="F3" s="3"/>
      <c r="G3" s="3"/>
      <c r="H3" s="3"/>
      <c r="K3" s="1197"/>
      <c r="L3" s="1197"/>
      <c r="M3" s="1183"/>
      <c r="N3" s="1185"/>
      <c r="O3" s="1197"/>
      <c r="P3" s="148" t="s">
        <v>141</v>
      </c>
      <c r="Q3" s="414"/>
      <c r="R3" s="414"/>
      <c r="S3" s="1210"/>
      <c r="T3" s="1191"/>
      <c r="U3" s="1191"/>
      <c r="V3" s="1191"/>
      <c r="W3" s="404"/>
      <c r="X3" s="404"/>
      <c r="Y3" s="1197"/>
      <c r="Z3" s="1187"/>
      <c r="AA3" s="400" t="s">
        <v>672</v>
      </c>
      <c r="AB3" s="400" t="s">
        <v>673</v>
      </c>
      <c r="AC3" s="400" t="s">
        <v>672</v>
      </c>
      <c r="AD3" s="400" t="s">
        <v>673</v>
      </c>
      <c r="AE3" s="400" t="s">
        <v>672</v>
      </c>
      <c r="AF3" s="400" t="s">
        <v>673</v>
      </c>
      <c r="AG3" s="400" t="s">
        <v>672</v>
      </c>
      <c r="AH3" s="400" t="s">
        <v>673</v>
      </c>
      <c r="AI3" s="400" t="s">
        <v>672</v>
      </c>
      <c r="AJ3" s="400" t="s">
        <v>673</v>
      </c>
    </row>
    <row r="4" spans="1:36" ht="12.75" customHeight="1" x14ac:dyDescent="0.3">
      <c r="A4" s="98" t="s">
        <v>368</v>
      </c>
      <c r="B4" s="124">
        <f ca="1">DATEDIF(B3,TODAY(),"D")/365</f>
        <v>1.6301369863013699</v>
      </c>
      <c r="C4" s="3"/>
      <c r="D4" s="3"/>
      <c r="E4" s="3"/>
      <c r="F4" s="3"/>
      <c r="G4" s="3"/>
      <c r="H4" s="3"/>
      <c r="K4" s="406" t="s">
        <v>142</v>
      </c>
      <c r="L4" s="406" t="s">
        <v>143</v>
      </c>
      <c r="M4" s="104" t="s">
        <v>5</v>
      </c>
      <c r="N4" s="93" t="s">
        <v>144</v>
      </c>
      <c r="O4" s="88" t="s">
        <v>372</v>
      </c>
      <c r="P4" s="149" t="s">
        <v>145</v>
      </c>
      <c r="Q4" s="149" t="s">
        <v>146</v>
      </c>
      <c r="R4" s="146" t="s">
        <v>147</v>
      </c>
      <c r="S4" s="166" t="s">
        <v>518</v>
      </c>
      <c r="T4" s="157" t="s">
        <v>72</v>
      </c>
      <c r="U4" s="180">
        <v>43760</v>
      </c>
      <c r="V4" s="214" t="s">
        <v>374</v>
      </c>
      <c r="W4" s="83"/>
      <c r="X4" s="83"/>
      <c r="Y4" s="1227" t="s">
        <v>148</v>
      </c>
      <c r="Z4" s="259">
        <f t="shared" ref="Z4:Z14" ca="1" si="0">DATEDIF(AA4,AB4,"m")/12+DATEDIF(AC4,AD4,"m")/12+DATEDIF(AE4,AF4,"m")/12+DATEDIF(AG4,AH4,"m")/12+DATEDIF(AI4,AJ4,"m")/12</f>
        <v>1</v>
      </c>
      <c r="AA4" s="260">
        <v>43761</v>
      </c>
      <c r="AB4" s="260">
        <f ca="1">TODAY()</f>
        <v>44144</v>
      </c>
      <c r="AC4" s="260"/>
      <c r="AD4" s="260"/>
      <c r="AE4" s="258"/>
      <c r="AF4" s="258"/>
      <c r="AG4" s="258"/>
      <c r="AH4" s="258"/>
      <c r="AI4" s="258"/>
      <c r="AJ4" s="258"/>
    </row>
    <row r="5" spans="1:36" ht="12.75" customHeight="1" x14ac:dyDescent="0.3">
      <c r="A5" s="98" t="s">
        <v>387</v>
      </c>
      <c r="B5" s="124">
        <v>2.75</v>
      </c>
      <c r="C5" s="126"/>
      <c r="D5" s="3"/>
      <c r="E5" s="3"/>
      <c r="F5" s="3"/>
      <c r="G5" s="3"/>
      <c r="H5" s="3"/>
      <c r="K5" s="407"/>
      <c r="L5" s="407"/>
      <c r="M5" s="104" t="s">
        <v>5</v>
      </c>
      <c r="N5" s="93" t="s">
        <v>144</v>
      </c>
      <c r="O5" s="88" t="s">
        <v>373</v>
      </c>
      <c r="P5" s="150"/>
      <c r="Q5" s="151" t="s">
        <v>150</v>
      </c>
      <c r="R5" s="147" t="s">
        <v>151</v>
      </c>
      <c r="S5" s="166" t="s">
        <v>317</v>
      </c>
      <c r="T5" s="157" t="s">
        <v>72</v>
      </c>
      <c r="U5" s="83"/>
      <c r="V5" s="83"/>
      <c r="W5" s="83"/>
      <c r="X5" s="83"/>
      <c r="Y5" s="1228"/>
      <c r="Z5" s="259">
        <f t="shared" si="0"/>
        <v>0</v>
      </c>
      <c r="AA5" s="260"/>
      <c r="AB5" s="260"/>
      <c r="AC5" s="260"/>
      <c r="AD5" s="260"/>
      <c r="AE5" s="258"/>
      <c r="AF5" s="258"/>
      <c r="AG5" s="258"/>
      <c r="AH5" s="258"/>
      <c r="AI5" s="258"/>
      <c r="AJ5" s="258"/>
    </row>
    <row r="6" spans="1:36" ht="15" thickBot="1" x14ac:dyDescent="0.35">
      <c r="A6" s="98" t="s">
        <v>388</v>
      </c>
      <c r="B6" s="124">
        <f ca="1">B4+B5</f>
        <v>4.3801369863013697</v>
      </c>
      <c r="C6" s="126"/>
      <c r="K6" s="407"/>
      <c r="L6" s="407"/>
      <c r="M6" s="104" t="s">
        <v>5</v>
      </c>
      <c r="N6" s="38" t="s">
        <v>149</v>
      </c>
      <c r="O6" s="65" t="s">
        <v>149</v>
      </c>
      <c r="P6" s="150"/>
      <c r="Q6" s="152" t="s">
        <v>150</v>
      </c>
      <c r="R6" s="79" t="s">
        <v>151</v>
      </c>
      <c r="S6" s="166" t="s">
        <v>518</v>
      </c>
      <c r="T6" s="157" t="s">
        <v>72</v>
      </c>
      <c r="U6" s="180">
        <v>43755</v>
      </c>
      <c r="V6" s="214" t="s">
        <v>374</v>
      </c>
      <c r="W6" s="83"/>
      <c r="X6" s="83"/>
      <c r="Y6" s="41" t="s">
        <v>152</v>
      </c>
      <c r="Z6" s="259">
        <f t="shared" ca="1" si="0"/>
        <v>1</v>
      </c>
      <c r="AA6" s="260">
        <v>43756</v>
      </c>
      <c r="AB6" s="260">
        <f ca="1">TODAY()</f>
        <v>44144</v>
      </c>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407"/>
      <c r="L7" s="407"/>
      <c r="M7" s="104" t="s">
        <v>5</v>
      </c>
      <c r="N7" s="127" t="s">
        <v>144</v>
      </c>
      <c r="O7" s="64" t="s">
        <v>452</v>
      </c>
      <c r="P7" s="150"/>
      <c r="Q7" s="149" t="s">
        <v>247</v>
      </c>
      <c r="R7" s="146" t="s">
        <v>154</v>
      </c>
      <c r="S7" s="166" t="s">
        <v>518</v>
      </c>
      <c r="T7" s="157" t="s">
        <v>72</v>
      </c>
      <c r="U7" s="180">
        <v>43760</v>
      </c>
      <c r="V7" s="214" t="s">
        <v>374</v>
      </c>
      <c r="W7" s="83"/>
      <c r="X7" s="83"/>
      <c r="Y7" s="416" t="s">
        <v>248</v>
      </c>
      <c r="Z7" s="259">
        <f t="shared" ca="1" si="0"/>
        <v>1</v>
      </c>
      <c r="AA7" s="260">
        <v>43761</v>
      </c>
      <c r="AB7" s="260">
        <f ca="1">TODAY()</f>
        <v>44144</v>
      </c>
      <c r="AC7" s="260"/>
      <c r="AD7" s="260"/>
      <c r="AE7" s="258"/>
      <c r="AF7" s="258"/>
      <c r="AG7" s="258"/>
      <c r="AH7" s="258"/>
      <c r="AI7" s="258"/>
      <c r="AJ7" s="258"/>
    </row>
    <row r="8" spans="1:36" x14ac:dyDescent="0.3">
      <c r="A8" s="107" t="s">
        <v>56</v>
      </c>
      <c r="B8" s="108" t="s">
        <v>182</v>
      </c>
      <c r="C8" s="1003"/>
      <c r="D8" s="1002"/>
      <c r="E8" s="1002" t="s">
        <v>77</v>
      </c>
      <c r="F8" s="1002"/>
      <c r="G8" s="1002"/>
      <c r="H8" s="109">
        <f>IF(C8&lt;&gt;"",'[1]CBL Score Standard'!$D64,IF(D8&lt;&gt;"",SUM('[1]CBL Score Standard'!$D64:$E64),IF(E8&lt;&gt;"",SUM('[1]CBL Score Standard'!$D64:$F64),IF(F8&lt;&gt;"",SUM('[1]CBL Score Standard'!$D64:$G64),IF(G8&lt;&gt;"",SUM('[1]CBL Score Standard'!$D64:$H64,0))))))</f>
        <v>7.468064199148379E-2</v>
      </c>
      <c r="K8" s="407"/>
      <c r="L8" s="407"/>
      <c r="M8" s="104" t="s">
        <v>5</v>
      </c>
      <c r="N8" s="127" t="s">
        <v>144</v>
      </c>
      <c r="O8" s="43" t="s">
        <v>517</v>
      </c>
      <c r="P8" s="150"/>
      <c r="Q8" s="152" t="s">
        <v>153</v>
      </c>
      <c r="R8" s="79" t="s">
        <v>156</v>
      </c>
      <c r="S8" s="166" t="s">
        <v>317</v>
      </c>
      <c r="T8" s="419" t="s">
        <v>72</v>
      </c>
      <c r="U8" s="83"/>
      <c r="V8" s="83"/>
      <c r="W8" s="83"/>
      <c r="X8" s="83"/>
      <c r="Y8" s="44" t="s">
        <v>157</v>
      </c>
      <c r="Z8" s="259">
        <f t="shared" si="0"/>
        <v>0</v>
      </c>
      <c r="AA8" s="260"/>
      <c r="AB8" s="260"/>
      <c r="AC8" s="260"/>
      <c r="AD8" s="260"/>
      <c r="AE8" s="258"/>
      <c r="AF8" s="258"/>
      <c r="AG8" s="258"/>
      <c r="AH8" s="258"/>
      <c r="AI8" s="258"/>
      <c r="AJ8" s="258"/>
    </row>
    <row r="9" spans="1:36" x14ac:dyDescent="0.3">
      <c r="A9" s="110" t="s">
        <v>56</v>
      </c>
      <c r="B9" s="99" t="s">
        <v>427</v>
      </c>
      <c r="C9" s="1003"/>
      <c r="D9" s="1002"/>
      <c r="E9" s="1002" t="s">
        <v>77</v>
      </c>
      <c r="F9" s="1002"/>
      <c r="G9" s="1002"/>
      <c r="H9" s="109">
        <f>IF(C9&lt;&gt;"",'[1]CBL Score Standard'!$D65,IF(D9&lt;&gt;"",SUM('[1]CBL Score Standard'!$D65:$E65),IF(E9&lt;&gt;"",SUM('[1]CBL Score Standard'!$D65:$F65),IF(F9&lt;&gt;"",SUM('[1]CBL Score Standard'!$D65:$G65),IF(G9&lt;&gt;"",SUM('[1]CBL Score Standard'!$D65:$H65,0))))))</f>
        <v>7.468064199148379E-2</v>
      </c>
      <c r="K9" s="407"/>
      <c r="L9" s="407"/>
      <c r="M9" s="104" t="s">
        <v>5</v>
      </c>
      <c r="N9" s="127" t="s">
        <v>144</v>
      </c>
      <c r="O9" s="43" t="s">
        <v>661</v>
      </c>
      <c r="P9" s="150"/>
      <c r="Q9" s="152" t="s">
        <v>155</v>
      </c>
      <c r="R9" s="79" t="s">
        <v>158</v>
      </c>
      <c r="S9" s="166" t="s">
        <v>317</v>
      </c>
      <c r="T9" s="157" t="s">
        <v>73</v>
      </c>
      <c r="U9" s="83"/>
      <c r="V9" s="83" t="s">
        <v>374</v>
      </c>
      <c r="W9" s="83"/>
      <c r="X9" s="83" t="s">
        <v>377</v>
      </c>
      <c r="Y9" s="41" t="s">
        <v>159</v>
      </c>
      <c r="Z9" s="259">
        <f t="shared" si="0"/>
        <v>0</v>
      </c>
      <c r="AA9" s="260"/>
      <c r="AB9" s="260"/>
      <c r="AC9" s="260"/>
      <c r="AD9" s="260"/>
      <c r="AE9" s="258"/>
      <c r="AF9" s="258"/>
      <c r="AG9" s="258"/>
      <c r="AH9" s="258"/>
      <c r="AI9" s="258"/>
      <c r="AJ9" s="258"/>
    </row>
    <row r="10" spans="1:36" x14ac:dyDescent="0.3">
      <c r="A10" s="110" t="s">
        <v>56</v>
      </c>
      <c r="B10" s="99" t="s">
        <v>663</v>
      </c>
      <c r="C10" s="1003"/>
      <c r="D10" s="1003"/>
      <c r="E10" s="1002" t="s">
        <v>77</v>
      </c>
      <c r="F10" s="1002"/>
      <c r="G10" s="1002"/>
      <c r="H10" s="109">
        <f>IF(C10&lt;&gt;"",'[1]CBL Score Standard'!$D66,IF(D10&lt;&gt;"",SUM('[1]CBL Score Standard'!$D66:$E66),IF(E10&lt;&gt;"",SUM('[1]CBL Score Standard'!$D66:$F66),IF(F10&lt;&gt;"",SUM('[1]CBL Score Standard'!$D66:$G66),IF(G10&lt;&gt;"",SUM('[1]CBL Score Standard'!$D66:$H66,0))))))</f>
        <v>2.8169014084507043E-2</v>
      </c>
      <c r="K10" s="407"/>
      <c r="L10" s="407"/>
      <c r="M10" s="104" t="s">
        <v>5</v>
      </c>
      <c r="N10" s="127" t="s">
        <v>144</v>
      </c>
      <c r="O10" s="43" t="s">
        <v>662</v>
      </c>
      <c r="P10" s="150"/>
      <c r="Q10" s="254" t="s">
        <v>659</v>
      </c>
      <c r="R10" s="254" t="s">
        <v>278</v>
      </c>
      <c r="S10" s="166"/>
      <c r="T10" s="157"/>
      <c r="U10" s="83"/>
      <c r="V10" s="83" t="str">
        <f>IF(AND(W10="Y",X10="Y"),"Passed",IF(T10="M","Passed", ""))</f>
        <v/>
      </c>
      <c r="W10" s="83"/>
      <c r="X10" s="83"/>
      <c r="Y10" s="46" t="s">
        <v>160</v>
      </c>
      <c r="Z10" s="259">
        <f t="shared" si="0"/>
        <v>0</v>
      </c>
      <c r="AA10" s="260"/>
      <c r="AB10" s="260"/>
      <c r="AC10" s="260"/>
      <c r="AD10" s="260"/>
      <c r="AE10" s="258"/>
      <c r="AF10" s="258"/>
      <c r="AG10" s="258"/>
      <c r="AH10" s="258"/>
      <c r="AI10" s="258"/>
      <c r="AJ10" s="258"/>
    </row>
    <row r="11" spans="1:36" x14ac:dyDescent="0.3">
      <c r="A11" s="110" t="s">
        <v>56</v>
      </c>
      <c r="B11" s="99" t="s">
        <v>215</v>
      </c>
      <c r="C11" s="1003"/>
      <c r="D11" s="1003"/>
      <c r="E11" s="1002" t="s">
        <v>77</v>
      </c>
      <c r="F11" s="1002"/>
      <c r="G11" s="1002"/>
      <c r="H11" s="109">
        <f>IF(C11&lt;&gt;"",'[1]CBL Score Standard'!$D67,IF(D11&lt;&gt;"",SUM('[1]CBL Score Standard'!$D67:$E67),IF(E11&lt;&gt;"",SUM('[1]CBL Score Standard'!$D67:$F67),IF(F11&lt;&gt;"",SUM('[1]CBL Score Standard'!$D67:$G67),IF(G11&lt;&gt;"",SUM('[1]CBL Score Standard'!$D67:$H67,0))))))</f>
        <v>2.8169014084507043E-2</v>
      </c>
      <c r="K11" s="407"/>
      <c r="L11" s="407"/>
      <c r="M11" s="104" t="s">
        <v>5</v>
      </c>
      <c r="N11" s="36" t="s">
        <v>31</v>
      </c>
      <c r="O11" s="89" t="s">
        <v>175</v>
      </c>
      <c r="P11" s="150"/>
      <c r="Q11" s="152" t="s">
        <v>383</v>
      </c>
      <c r="R11" s="79" t="s">
        <v>176</v>
      </c>
      <c r="S11" s="166" t="s">
        <v>518</v>
      </c>
      <c r="T11" s="157" t="s">
        <v>72</v>
      </c>
      <c r="U11" s="180">
        <v>43755</v>
      </c>
      <c r="V11" s="214" t="s">
        <v>374</v>
      </c>
      <c r="W11" s="83"/>
      <c r="X11" s="83"/>
      <c r="Y11" s="44" t="s">
        <v>177</v>
      </c>
      <c r="Z11" s="259">
        <f t="shared" ca="1" si="0"/>
        <v>0.91666666666666663</v>
      </c>
      <c r="AA11" s="260">
        <v>43784</v>
      </c>
      <c r="AB11" s="260">
        <f ca="1">TODAY()</f>
        <v>44144</v>
      </c>
      <c r="AC11" s="260"/>
      <c r="AD11" s="260"/>
      <c r="AE11" s="258"/>
      <c r="AF11" s="258"/>
      <c r="AG11" s="258"/>
      <c r="AH11" s="258"/>
      <c r="AI11" s="258"/>
      <c r="AJ11" s="258"/>
    </row>
    <row r="12" spans="1:36" x14ac:dyDescent="0.3">
      <c r="A12" s="110" t="s">
        <v>63</v>
      </c>
      <c r="B12" s="99" t="s">
        <v>236</v>
      </c>
      <c r="C12" s="1003"/>
      <c r="D12" s="1003"/>
      <c r="E12" s="1003"/>
      <c r="F12" s="1002"/>
      <c r="G12" s="1002"/>
      <c r="H12" s="109" t="b">
        <f>IF(C12&lt;&gt;"",'[1]CBL Score Standard'!$D68,IF(D12&lt;&gt;"",SUM('[1]CBL Score Standard'!$D68:$E68),IF(E12&lt;&gt;"",SUM('[1]CBL Score Standard'!$D68:$F68),IF(F12&lt;&gt;"",SUM('[1]CBL Score Standard'!$D68:$G68),IF(G12&lt;&gt;"",SUM('[1]CBL Score Standard'!$D68:$H68,0))))))</f>
        <v>0</v>
      </c>
      <c r="K12" s="407"/>
      <c r="L12" s="407"/>
      <c r="M12" s="104" t="s">
        <v>5</v>
      </c>
      <c r="N12" s="127" t="s">
        <v>31</v>
      </c>
      <c r="O12" s="43" t="s">
        <v>660</v>
      </c>
      <c r="P12" s="153">
        <v>43613</v>
      </c>
      <c r="Q12" s="152" t="s">
        <v>167</v>
      </c>
      <c r="R12" s="79" t="s">
        <v>168</v>
      </c>
      <c r="S12" s="166" t="s">
        <v>317</v>
      </c>
      <c r="T12" s="157" t="s">
        <v>72</v>
      </c>
      <c r="U12" s="181">
        <v>43761</v>
      </c>
      <c r="V12" s="214" t="s">
        <v>374</v>
      </c>
      <c r="W12" s="83"/>
      <c r="X12" s="83"/>
      <c r="Y12" s="41"/>
      <c r="Z12" s="259">
        <f t="shared" ca="1" si="0"/>
        <v>0.91666666666666663</v>
      </c>
      <c r="AA12" s="260">
        <v>43780</v>
      </c>
      <c r="AB12" s="260">
        <f ca="1">TODAY()</f>
        <v>44144</v>
      </c>
      <c r="AC12" s="260"/>
      <c r="AD12" s="260"/>
      <c r="AE12" s="258"/>
      <c r="AF12" s="258"/>
      <c r="AG12" s="258"/>
      <c r="AH12" s="258"/>
      <c r="AI12" s="258"/>
      <c r="AJ12" s="258"/>
    </row>
    <row r="13" spans="1:36" x14ac:dyDescent="0.3">
      <c r="A13" s="110" t="s">
        <v>63</v>
      </c>
      <c r="B13" s="99" t="s">
        <v>244</v>
      </c>
      <c r="C13" s="1003"/>
      <c r="D13" s="1003"/>
      <c r="E13" s="1003"/>
      <c r="F13" s="1003"/>
      <c r="G13" s="1002"/>
      <c r="H13" s="109" t="b">
        <f>IF(C13&lt;&gt;"",'[1]CBL Score Standard'!$D69,IF(D13&lt;&gt;"",SUM('[1]CBL Score Standard'!$D69:$E69),IF(E13&lt;&gt;"",SUM('[1]CBL Score Standard'!$D69:$F69),IF(F13&lt;&gt;"",SUM('[1]CBL Score Standard'!$D69:$G69),IF(G13&lt;&gt;"",SUM('[1]CBL Score Standard'!$D69:$H69,0))))))</f>
        <v>0</v>
      </c>
      <c r="K13" s="407"/>
      <c r="L13" s="407"/>
      <c r="M13" s="137" t="s">
        <v>5</v>
      </c>
      <c r="N13" s="167" t="s">
        <v>54</v>
      </c>
      <c r="O13" s="43" t="s">
        <v>425</v>
      </c>
      <c r="P13" s="168" t="s">
        <v>230</v>
      </c>
      <c r="Q13" s="168" t="s">
        <v>230</v>
      </c>
      <c r="R13" s="169" t="s">
        <v>230</v>
      </c>
      <c r="S13" s="171" t="s">
        <v>317</v>
      </c>
      <c r="T13" s="162" t="s">
        <v>72</v>
      </c>
      <c r="U13" s="181">
        <v>43658</v>
      </c>
      <c r="V13" s="83" t="s">
        <v>374</v>
      </c>
      <c r="W13" s="83"/>
      <c r="X13" s="83"/>
      <c r="Y13" s="41" t="s">
        <v>169</v>
      </c>
      <c r="Z13" s="259">
        <f t="shared" si="0"/>
        <v>0</v>
      </c>
      <c r="AA13" s="260"/>
      <c r="AB13" s="260"/>
      <c r="AC13" s="260"/>
      <c r="AD13" s="260"/>
      <c r="AE13" s="258"/>
      <c r="AF13" s="258"/>
      <c r="AG13" s="258"/>
      <c r="AH13" s="258"/>
      <c r="AI13" s="258"/>
      <c r="AJ13" s="258"/>
    </row>
    <row r="14" spans="1:36" ht="27.6" x14ac:dyDescent="0.3">
      <c r="A14" s="110" t="s">
        <v>55</v>
      </c>
      <c r="B14" s="99" t="s">
        <v>694</v>
      </c>
      <c r="C14" s="1003"/>
      <c r="D14" s="1003"/>
      <c r="E14" s="1002"/>
      <c r="F14" s="1002"/>
      <c r="G14" s="1002"/>
      <c r="H14" s="109" t="b">
        <f>IF(C14&lt;&gt;"",'[1]CBL Score Standard'!$D70,IF(D14&lt;&gt;"",SUM('[1]CBL Score Standard'!$D70:$E70),IF(E14&lt;&gt;"",SUM('[1]CBL Score Standard'!$D70:$F70),IF(F14&lt;&gt;"",SUM('[1]CBL Score Standard'!$D70:$G70),IF(G14&lt;&gt;"",SUM('[1]CBL Score Standard'!$D70:$H70,0))))))</f>
        <v>0</v>
      </c>
      <c r="K14" s="408"/>
      <c r="L14" s="408"/>
      <c r="M14" s="137" t="s">
        <v>5</v>
      </c>
      <c r="N14" s="138" t="s">
        <v>41</v>
      </c>
      <c r="O14" s="87" t="s">
        <v>450</v>
      </c>
      <c r="P14" s="170">
        <v>43627</v>
      </c>
      <c r="Q14" s="168" t="s">
        <v>381</v>
      </c>
      <c r="R14" s="169" t="s">
        <v>382</v>
      </c>
      <c r="S14" s="171" t="s">
        <v>317</v>
      </c>
      <c r="T14" s="162" t="s">
        <v>72</v>
      </c>
      <c r="U14" s="181">
        <v>43627</v>
      </c>
      <c r="V14" s="83" t="s">
        <v>374</v>
      </c>
      <c r="W14" s="83"/>
      <c r="X14" s="83"/>
      <c r="Y14" s="41"/>
      <c r="Z14" s="259">
        <f t="shared" ca="1" si="0"/>
        <v>1.1666666666666667</v>
      </c>
      <c r="AA14" s="260">
        <v>43712</v>
      </c>
      <c r="AB14" s="260">
        <f ca="1">TODAY()</f>
        <v>44144</v>
      </c>
      <c r="AC14" s="260"/>
      <c r="AD14" s="260"/>
      <c r="AE14" s="258"/>
      <c r="AF14" s="258"/>
      <c r="AG14" s="258"/>
      <c r="AH14" s="258"/>
      <c r="AI14" s="258"/>
      <c r="AJ14" s="258"/>
    </row>
    <row r="15" spans="1:36" x14ac:dyDescent="0.3">
      <c r="A15" s="110" t="s">
        <v>55</v>
      </c>
      <c r="B15" s="99" t="s">
        <v>185</v>
      </c>
      <c r="C15" s="1003"/>
      <c r="D15" s="1002"/>
      <c r="E15" s="1002"/>
      <c r="F15" s="1002"/>
      <c r="G15" s="1002"/>
      <c r="H15" s="109" t="b">
        <f>IF(C15&lt;&gt;"",'[1]CBL Score Standard'!$D71,IF(D15&lt;&gt;"",SUM('[1]CBL Score Standard'!$D71:$E71),IF(E15&lt;&gt;"",SUM('[1]CBL Score Standard'!$D71:$F71),IF(F15&lt;&gt;"",SUM('[1]CBL Score Standard'!$D71:$G71),IF(G15&lt;&gt;"",SUM('[1]CBL Score Standard'!$D71:$H71,0))))))</f>
        <v>0</v>
      </c>
      <c r="K15" s="48">
        <v>2</v>
      </c>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3"/>
      <c r="D16" s="1003"/>
      <c r="E16" s="1003"/>
      <c r="F16" s="1003"/>
      <c r="G16" s="1003"/>
      <c r="H16" s="109" t="b">
        <f>IF(C16&lt;&gt;"",'[1]CBL Score Standard'!$D72,IF(D16&lt;&gt;"",SUM('[1]CBL Score Standard'!$D72:$E72),IF(E16&lt;&gt;"",SUM('[1]CBL Score Standard'!$D72:$F72),IF(F16&lt;&gt;"",SUM('[1]CBL Score Standard'!$D72:$G72),IF(G16&lt;&gt;"",SUM('[1]CBL Score Standard'!$D72:$H72,0))))))</f>
        <v>0</v>
      </c>
      <c r="K16" s="1193" t="s">
        <v>170</v>
      </c>
      <c r="L16" s="1194"/>
      <c r="M16" s="1194"/>
      <c r="N16" s="1194"/>
      <c r="O16" s="1194"/>
      <c r="P16" s="1194"/>
      <c r="Q16" s="1194"/>
      <c r="R16" s="1194"/>
      <c r="S16" s="1194"/>
      <c r="T16" s="1194"/>
      <c r="U16" s="1194"/>
      <c r="V16" s="1194"/>
      <c r="W16" s="1194"/>
      <c r="X16" s="1194"/>
      <c r="Y16" s="1195"/>
      <c r="Z16" s="263"/>
      <c r="AA16" s="402"/>
      <c r="AB16" s="402"/>
      <c r="AC16" s="402"/>
      <c r="AD16" s="402"/>
      <c r="AE16" s="402"/>
      <c r="AF16" s="402"/>
      <c r="AG16" s="402"/>
      <c r="AH16" s="402"/>
      <c r="AI16" s="402"/>
      <c r="AJ16" s="402"/>
    </row>
    <row r="17" spans="1:36" ht="23.4" customHeight="1" x14ac:dyDescent="0.3">
      <c r="A17" s="110" t="s">
        <v>55</v>
      </c>
      <c r="B17" s="99" t="s">
        <v>194</v>
      </c>
      <c r="C17" s="1003"/>
      <c r="D17" s="1003"/>
      <c r="E17" s="1003"/>
      <c r="F17" s="1003"/>
      <c r="G17" s="1003"/>
      <c r="H17" s="109" t="b">
        <f>IF(C17&lt;&gt;"",'[1]CBL Score Standard'!$D73,IF(D17&lt;&gt;"",SUM('[1]CBL Score Standard'!$D73:$E73),IF(E17&lt;&gt;"",SUM('[1]CBL Score Standard'!$D73:$F73),IF(F17&lt;&gt;"",SUM('[1]CBL Score Standard'!$D73:$G73),IF(G17&lt;&gt;"",SUM('[1]CBL Score Standard'!$D73:$H73,0))))))</f>
        <v>0</v>
      </c>
      <c r="K17" s="1211" t="s">
        <v>133</v>
      </c>
      <c r="L17" s="1211" t="s">
        <v>91</v>
      </c>
      <c r="M17" s="1182" t="s">
        <v>75</v>
      </c>
      <c r="N17" s="1184" t="s">
        <v>134</v>
      </c>
      <c r="O17" s="1211" t="s">
        <v>135</v>
      </c>
      <c r="P17" s="413" t="s">
        <v>136</v>
      </c>
      <c r="Q17" s="413" t="s">
        <v>137</v>
      </c>
      <c r="R17" s="413" t="s">
        <v>138</v>
      </c>
      <c r="S17" s="1212" t="s">
        <v>139</v>
      </c>
      <c r="T17" s="1191" t="s">
        <v>344</v>
      </c>
      <c r="U17" s="1191" t="s">
        <v>342</v>
      </c>
      <c r="V17" s="1191" t="s">
        <v>343</v>
      </c>
      <c r="W17" s="404" t="s">
        <v>375</v>
      </c>
      <c r="X17" s="404"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3"/>
      <c r="D18" s="1003"/>
      <c r="E18" s="1003" t="s">
        <v>77</v>
      </c>
      <c r="F18" s="1003"/>
      <c r="G18" s="1003"/>
      <c r="H18" s="109">
        <f>IF(C18&lt;&gt;"",'[1]CBL Score Standard'!$D74,IF(D18&lt;&gt;"",SUM('[1]CBL Score Standard'!$D74:$E74),IF(E18&lt;&gt;"",SUM('[1]CBL Score Standard'!$D74:$F74),IF(F18&lt;&gt;"",SUM('[1]CBL Score Standard'!$D74:$G74),IF(G18&lt;&gt;"",SUM('[1]CBL Score Standard'!$D74:$H74,0))))))</f>
        <v>0</v>
      </c>
      <c r="K18" s="1197"/>
      <c r="L18" s="1197"/>
      <c r="M18" s="1183"/>
      <c r="N18" s="1190"/>
      <c r="O18" s="1197"/>
      <c r="P18" s="148" t="s">
        <v>141</v>
      </c>
      <c r="Q18" s="414"/>
      <c r="R18" s="414"/>
      <c r="S18" s="1210"/>
      <c r="T18" s="1191"/>
      <c r="U18" s="1191"/>
      <c r="V18" s="1191"/>
      <c r="W18" s="404"/>
      <c r="X18" s="404"/>
      <c r="Y18" s="1197"/>
      <c r="Z18" s="1187"/>
      <c r="AA18" s="400" t="s">
        <v>672</v>
      </c>
      <c r="AB18" s="400" t="s">
        <v>673</v>
      </c>
      <c r="AC18" s="400" t="s">
        <v>672</v>
      </c>
      <c r="AD18" s="400" t="s">
        <v>673</v>
      </c>
      <c r="AE18" s="400" t="s">
        <v>672</v>
      </c>
      <c r="AF18" s="400" t="s">
        <v>673</v>
      </c>
      <c r="AG18" s="400" t="s">
        <v>672</v>
      </c>
      <c r="AH18" s="400" t="s">
        <v>673</v>
      </c>
      <c r="AI18" s="400" t="s">
        <v>672</v>
      </c>
      <c r="AJ18" s="400" t="s">
        <v>673</v>
      </c>
    </row>
    <row r="19" spans="1:36" x14ac:dyDescent="0.3">
      <c r="A19" s="110" t="s">
        <v>55</v>
      </c>
      <c r="B19" s="99" t="s">
        <v>198</v>
      </c>
      <c r="C19" s="1003"/>
      <c r="D19" s="1003"/>
      <c r="E19" s="1003" t="s">
        <v>77</v>
      </c>
      <c r="F19" s="1003"/>
      <c r="G19" s="1003"/>
      <c r="H19" s="109">
        <f>IF(C19&lt;&gt;"",'[1]CBL Score Standard'!$D75,IF(D19&lt;&gt;"",SUM('[1]CBL Score Standard'!$D75:$E75),IF(E19&lt;&gt;"",SUM('[1]CBL Score Standard'!$D75:$F75),IF(F19&lt;&gt;"",SUM('[1]CBL Score Standard'!$D75:$G75),IF(G19&lt;&gt;"",SUM('[1]CBL Score Standard'!$D75:$H75,0))))))</f>
        <v>0</v>
      </c>
      <c r="K19" s="406" t="s">
        <v>142</v>
      </c>
      <c r="L19" s="406" t="s">
        <v>143</v>
      </c>
      <c r="M19" s="104" t="s">
        <v>6</v>
      </c>
      <c r="N19" s="36" t="s">
        <v>46</v>
      </c>
      <c r="O19" s="89" t="s">
        <v>171</v>
      </c>
      <c r="P19" s="149" t="s">
        <v>145</v>
      </c>
      <c r="Q19" s="152" t="s">
        <v>172</v>
      </c>
      <c r="R19" s="79" t="s">
        <v>173</v>
      </c>
      <c r="S19" s="166" t="s">
        <v>518</v>
      </c>
      <c r="T19" s="157" t="s">
        <v>72</v>
      </c>
      <c r="U19" s="180">
        <v>43755</v>
      </c>
      <c r="V19" s="214" t="s">
        <v>374</v>
      </c>
      <c r="W19" s="83"/>
      <c r="X19" s="83"/>
      <c r="Y19" s="44" t="s">
        <v>174</v>
      </c>
      <c r="Z19" s="259">
        <f t="shared" ref="Z19:Z35" ca="1" si="1">DATEDIF(AA19,AB19,"m")/12+DATEDIF(AC19,AD19,"m")/12+DATEDIF(AE19,AF19,"m")/12+DATEDIF(AG19,AH19,"m")/12+DATEDIF(AI19,AJ19,"m")/12</f>
        <v>1</v>
      </c>
      <c r="AA19" s="260">
        <v>43756</v>
      </c>
      <c r="AB19" s="260">
        <f ca="1">TODAY()</f>
        <v>44144</v>
      </c>
      <c r="AC19" s="260"/>
      <c r="AD19" s="260"/>
      <c r="AE19" s="258"/>
      <c r="AF19" s="258"/>
      <c r="AG19" s="258"/>
      <c r="AH19" s="258"/>
      <c r="AI19" s="258"/>
      <c r="AJ19" s="258"/>
    </row>
    <row r="20" spans="1:36" ht="27.6" x14ac:dyDescent="0.3">
      <c r="A20" s="110" t="s">
        <v>55</v>
      </c>
      <c r="B20" s="99" t="s">
        <v>202</v>
      </c>
      <c r="C20" s="1003"/>
      <c r="D20" s="1003"/>
      <c r="E20" s="1003" t="s">
        <v>77</v>
      </c>
      <c r="F20" s="1003"/>
      <c r="G20" s="1003"/>
      <c r="H20" s="109">
        <f>IF(C20&lt;&gt;"",'[1]CBL Score Standard'!$D76,IF(D20&lt;&gt;"",SUM('[1]CBL Score Standard'!$D76:$E76),IF(E20&lt;&gt;"",SUM('[1]CBL Score Standard'!$D76:$F76),IF(F20&lt;&gt;"",SUM('[1]CBL Score Standard'!$D76:$G76),IF(G20&lt;&gt;"",SUM('[1]CBL Score Standard'!$D76:$H76,0))))))</f>
        <v>0</v>
      </c>
      <c r="K20" s="407"/>
      <c r="L20" s="407"/>
      <c r="M20" s="104" t="s">
        <v>6</v>
      </c>
      <c r="N20" s="36" t="s">
        <v>41</v>
      </c>
      <c r="O20" s="89" t="s">
        <v>178</v>
      </c>
      <c r="P20" s="151"/>
      <c r="Q20" s="152" t="s">
        <v>179</v>
      </c>
      <c r="R20" s="79" t="s">
        <v>180</v>
      </c>
      <c r="S20" s="166" t="s">
        <v>518</v>
      </c>
      <c r="T20" s="157" t="s">
        <v>72</v>
      </c>
      <c r="U20" s="180">
        <v>43759</v>
      </c>
      <c r="V20" s="214" t="s">
        <v>374</v>
      </c>
      <c r="W20" s="83"/>
      <c r="X20" s="83"/>
      <c r="Y20" s="44" t="s">
        <v>181</v>
      </c>
      <c r="Z20" s="259">
        <f t="shared" si="1"/>
        <v>0</v>
      </c>
      <c r="AA20" s="260"/>
      <c r="AB20" s="260"/>
      <c r="AC20" s="260"/>
      <c r="AD20" s="260"/>
      <c r="AE20" s="258"/>
      <c r="AF20" s="258"/>
      <c r="AG20" s="258"/>
      <c r="AH20" s="258"/>
      <c r="AI20" s="258"/>
      <c r="AJ20" s="258"/>
    </row>
    <row r="21" spans="1:36" x14ac:dyDescent="0.3">
      <c r="A21" s="110" t="s">
        <v>55</v>
      </c>
      <c r="B21" s="99" t="s">
        <v>664</v>
      </c>
      <c r="C21" s="1003"/>
      <c r="D21" s="1003"/>
      <c r="E21" s="1002"/>
      <c r="F21" s="1002"/>
      <c r="G21" s="1002"/>
      <c r="H21" s="109" t="b">
        <f>IF(C21&lt;&gt;"",'[1]CBL Score Standard'!$D77,IF(D21&lt;&gt;"",SUM('[1]CBL Score Standard'!$D77:$E77),IF(E21&lt;&gt;"",SUM('[1]CBL Score Standard'!$D77:$F77),IF(F21&lt;&gt;"",SUM('[1]CBL Score Standard'!$D77:$G77),IF(G21&lt;&gt;"",SUM('[1]CBL Score Standard'!$D77:$H77,0))))))</f>
        <v>0</v>
      </c>
      <c r="K21" s="407"/>
      <c r="L21" s="407"/>
      <c r="M21" s="104" t="s">
        <v>6</v>
      </c>
      <c r="N21" s="36" t="s">
        <v>56</v>
      </c>
      <c r="O21" s="87" t="s">
        <v>182</v>
      </c>
      <c r="P21" s="153">
        <v>43609</v>
      </c>
      <c r="Q21" s="152" t="s">
        <v>172</v>
      </c>
      <c r="R21" s="79" t="s">
        <v>183</v>
      </c>
      <c r="S21" s="166" t="s">
        <v>317</v>
      </c>
      <c r="T21" s="157" t="s">
        <v>72</v>
      </c>
      <c r="U21" s="181">
        <v>43609</v>
      </c>
      <c r="V21" s="83" t="s">
        <v>374</v>
      </c>
      <c r="W21" s="83"/>
      <c r="X21" s="83" t="s">
        <v>377</v>
      </c>
      <c r="Y21" s="46" t="s">
        <v>184</v>
      </c>
      <c r="Z21" s="259">
        <f t="shared" ca="1" si="1"/>
        <v>1.4166666666666667</v>
      </c>
      <c r="AA21" s="260">
        <v>43610</v>
      </c>
      <c r="AB21" s="260">
        <f ca="1">TODAY()</f>
        <v>44144</v>
      </c>
      <c r="AC21" s="260"/>
      <c r="AD21" s="260"/>
      <c r="AE21" s="258"/>
      <c r="AF21" s="258"/>
      <c r="AG21" s="258"/>
      <c r="AH21" s="258"/>
      <c r="AI21" s="258"/>
      <c r="AJ21" s="258"/>
    </row>
    <row r="22" spans="1:36" x14ac:dyDescent="0.3">
      <c r="A22" s="110" t="s">
        <v>55</v>
      </c>
      <c r="B22" s="99" t="s">
        <v>448</v>
      </c>
      <c r="C22" s="1003"/>
      <c r="D22" s="1003"/>
      <c r="E22" s="1002"/>
      <c r="F22" s="1002"/>
      <c r="G22" s="1002"/>
      <c r="H22" s="109" t="b">
        <f>IF(C22&lt;&gt;"",'[1]CBL Score Standard'!$D78,IF(D22&lt;&gt;"",SUM('[1]CBL Score Standard'!$D78:$E78),IF(E22&lt;&gt;"",SUM('[1]CBL Score Standard'!$D78:$F78),IF(F22&lt;&gt;"",SUM('[1]CBL Score Standard'!$D78:$G78),IF(G22&lt;&gt;"",SUM('[1]CBL Score Standard'!$D78:$H78,0))))))</f>
        <v>0</v>
      </c>
      <c r="K22" s="407"/>
      <c r="L22" s="407"/>
      <c r="M22" s="104" t="s">
        <v>6</v>
      </c>
      <c r="N22" s="36" t="s">
        <v>144</v>
      </c>
      <c r="O22" s="87" t="s">
        <v>187</v>
      </c>
      <c r="P22" s="150"/>
      <c r="Q22" s="152" t="s">
        <v>153</v>
      </c>
      <c r="R22" s="79" t="s">
        <v>156</v>
      </c>
      <c r="S22" s="166" t="s">
        <v>317</v>
      </c>
      <c r="T22" s="157" t="s">
        <v>73</v>
      </c>
      <c r="U22" s="83"/>
      <c r="V22" s="83" t="str">
        <f>IF(AND(W22="Y",X22="Y"),"Passed",IF(T22="M","Passed", ""))</f>
        <v/>
      </c>
      <c r="W22" s="83"/>
      <c r="X22" s="83"/>
      <c r="Y22" s="44" t="s">
        <v>157</v>
      </c>
      <c r="Z22" s="259">
        <f t="shared" si="1"/>
        <v>0</v>
      </c>
      <c r="AA22" s="260"/>
      <c r="AB22" s="260"/>
      <c r="AC22" s="260"/>
      <c r="AD22" s="260"/>
      <c r="AE22" s="258"/>
      <c r="AF22" s="258"/>
      <c r="AG22" s="258"/>
      <c r="AH22" s="258"/>
      <c r="AI22" s="258"/>
      <c r="AJ22" s="258"/>
    </row>
    <row r="23" spans="1:36" ht="12.75" customHeight="1" x14ac:dyDescent="0.3">
      <c r="A23" s="110" t="s">
        <v>55</v>
      </c>
      <c r="B23" s="99" t="s">
        <v>665</v>
      </c>
      <c r="C23" s="1003"/>
      <c r="D23" s="1003"/>
      <c r="E23" s="1002" t="s">
        <v>77</v>
      </c>
      <c r="F23" s="1002"/>
      <c r="G23" s="1002"/>
      <c r="H23" s="109">
        <f>IF(C23&lt;&gt;"",'[1]CBL Score Standard'!$D79,IF(D23&lt;&gt;"",SUM('[1]CBL Score Standard'!$D79:$E79),IF(E23&lt;&gt;"",SUM('[1]CBL Score Standard'!$D79:$F79),IF(F23&lt;&gt;"",SUM('[1]CBL Score Standard'!$D79:$G79),IF(G23&lt;&gt;"",SUM('[1]CBL Score Standard'!$D79:$H79,0))))))</f>
        <v>2.8169014084507043E-2</v>
      </c>
      <c r="K23" s="407"/>
      <c r="L23" s="407"/>
      <c r="M23" s="104" t="s">
        <v>6</v>
      </c>
      <c r="N23" s="36" t="s">
        <v>144</v>
      </c>
      <c r="O23" s="87" t="s">
        <v>188</v>
      </c>
      <c r="P23" s="150"/>
      <c r="Q23" s="152" t="s">
        <v>155</v>
      </c>
      <c r="R23" s="79" t="s">
        <v>158</v>
      </c>
      <c r="S23" s="70"/>
      <c r="T23" s="157" t="s">
        <v>73</v>
      </c>
      <c r="U23" s="83"/>
      <c r="V23" s="83" t="str">
        <f>IF(AND(W23="Y",X23="Y"),"Passed",IF(T23="M","Passed", ""))</f>
        <v/>
      </c>
      <c r="W23" s="83"/>
      <c r="X23" s="83"/>
      <c r="Y23" s="41" t="s">
        <v>159</v>
      </c>
      <c r="Z23" s="259">
        <f t="shared" si="1"/>
        <v>0</v>
      </c>
      <c r="AA23" s="260"/>
      <c r="AB23" s="260"/>
      <c r="AC23" s="260"/>
      <c r="AD23" s="260"/>
      <c r="AE23" s="258"/>
      <c r="AF23" s="258"/>
      <c r="AG23" s="258"/>
      <c r="AH23" s="258"/>
      <c r="AI23" s="258"/>
      <c r="AJ23" s="258"/>
    </row>
    <row r="24" spans="1:36" ht="12.75" customHeight="1" x14ac:dyDescent="0.3">
      <c r="A24" s="110" t="s">
        <v>55</v>
      </c>
      <c r="B24" s="99" t="s">
        <v>238</v>
      </c>
      <c r="C24" s="1003"/>
      <c r="D24" s="1003"/>
      <c r="E24" s="1003"/>
      <c r="F24" s="1002"/>
      <c r="G24" s="1002"/>
      <c r="H24" s="109" t="b">
        <f>IF(C24&lt;&gt;"",'[1]CBL Score Standard'!$D80,IF(D24&lt;&gt;"",SUM('[1]CBL Score Standard'!$D80:$E80),IF(E24&lt;&gt;"",SUM('[1]CBL Score Standard'!$D80:$F80),IF(F24&lt;&gt;"",SUM('[1]CBL Score Standard'!$D80:$G80),IF(G24&lt;&gt;"",SUM('[1]CBL Score Standard'!$D80:$H80,0))))))</f>
        <v>0</v>
      </c>
      <c r="K24" s="407"/>
      <c r="L24" s="407"/>
      <c r="M24" s="104" t="s">
        <v>6</v>
      </c>
      <c r="N24" s="36" t="s">
        <v>144</v>
      </c>
      <c r="O24" s="87" t="s">
        <v>189</v>
      </c>
      <c r="P24" s="150"/>
      <c r="Q24" s="254" t="s">
        <v>659</v>
      </c>
      <c r="R24" s="254" t="s">
        <v>278</v>
      </c>
      <c r="S24" s="166"/>
      <c r="T24" s="157" t="s">
        <v>73</v>
      </c>
      <c r="U24" s="83"/>
      <c r="V24" s="83" t="str">
        <f>IF(AND(W24="Y",X24="Y"),"Passed",IF(T24="M","Passed", ""))</f>
        <v/>
      </c>
      <c r="W24" s="83"/>
      <c r="X24" s="83"/>
      <c r="Y24" s="46" t="s">
        <v>160</v>
      </c>
      <c r="Z24" s="259">
        <f t="shared" si="1"/>
        <v>0</v>
      </c>
      <c r="AA24" s="260"/>
      <c r="AB24" s="260"/>
      <c r="AC24" s="260"/>
      <c r="AD24" s="260"/>
      <c r="AE24" s="258"/>
      <c r="AF24" s="258"/>
      <c r="AG24" s="258"/>
      <c r="AH24" s="258"/>
      <c r="AI24" s="258"/>
      <c r="AJ24" s="258"/>
    </row>
    <row r="25" spans="1:36" x14ac:dyDescent="0.3">
      <c r="A25" s="110" t="s">
        <v>55</v>
      </c>
      <c r="B25" s="99" t="s">
        <v>515</v>
      </c>
      <c r="C25" s="1003"/>
      <c r="D25" s="1003"/>
      <c r="E25" s="1003"/>
      <c r="F25" s="1002"/>
      <c r="G25" s="1002"/>
      <c r="H25" s="109" t="b">
        <f>IF(C25&lt;&gt;"",'[1]CBL Score Standard'!$D81,IF(D25&lt;&gt;"",SUM('[1]CBL Score Standard'!$D81:$E81),IF(E25&lt;&gt;"",SUM('[1]CBL Score Standard'!$D81:$F81),IF(F25&lt;&gt;"",SUM('[1]CBL Score Standard'!$D81:$G81),IF(G25&lt;&gt;"",SUM('[1]CBL Score Standard'!$D81:$H81,0))))))</f>
        <v>0</v>
      </c>
      <c r="K25" s="407"/>
      <c r="L25" s="407"/>
      <c r="M25" s="104" t="s">
        <v>6</v>
      </c>
      <c r="N25" s="36" t="s">
        <v>144</v>
      </c>
      <c r="O25" s="87" t="s">
        <v>190</v>
      </c>
      <c r="P25" s="150"/>
      <c r="Q25" s="152" t="s">
        <v>161</v>
      </c>
      <c r="R25" s="79" t="s">
        <v>162</v>
      </c>
      <c r="S25" s="166"/>
      <c r="T25" s="157" t="s">
        <v>73</v>
      </c>
      <c r="U25" s="83"/>
      <c r="V25" s="83"/>
      <c r="W25" s="83"/>
      <c r="X25" s="83"/>
      <c r="Y25" s="46" t="s">
        <v>163</v>
      </c>
      <c r="Z25" s="259">
        <f t="shared" si="1"/>
        <v>0</v>
      </c>
      <c r="AA25" s="260"/>
      <c r="AB25" s="260"/>
      <c r="AC25" s="260"/>
      <c r="AD25" s="260"/>
      <c r="AE25" s="258"/>
      <c r="AF25" s="258"/>
      <c r="AG25" s="258"/>
      <c r="AH25" s="258"/>
      <c r="AI25" s="258"/>
      <c r="AJ25" s="258"/>
    </row>
    <row r="26" spans="1:36" ht="26.4" x14ac:dyDescent="0.3">
      <c r="A26" s="110" t="s">
        <v>3</v>
      </c>
      <c r="B26" s="99" t="s">
        <v>516</v>
      </c>
      <c r="C26" s="1003"/>
      <c r="D26" s="1003"/>
      <c r="E26" s="1003"/>
      <c r="F26" s="1003"/>
      <c r="G26" s="1002"/>
      <c r="H26" s="109" t="b">
        <f>IF(C26&lt;&gt;"",'[1]CBL Score Standard'!$D82,IF(D26&lt;&gt;"",SUM('[1]CBL Score Standard'!$D82:$E82),IF(E26&lt;&gt;"",SUM('[1]CBL Score Standard'!$D82:$F82),IF(F26&lt;&gt;"",SUM('[1]CBL Score Standard'!$D82:$G82),IF(G26&lt;&gt;"",SUM('[1]CBL Score Standard'!$D82:$H82,0))))))</f>
        <v>0</v>
      </c>
      <c r="K26" s="407"/>
      <c r="L26" s="407"/>
      <c r="M26" s="104" t="s">
        <v>6</v>
      </c>
      <c r="N26" s="36" t="s">
        <v>144</v>
      </c>
      <c r="O26" s="87" t="s">
        <v>191</v>
      </c>
      <c r="P26" s="151"/>
      <c r="Q26" s="152" t="s">
        <v>164</v>
      </c>
      <c r="R26" s="79" t="s">
        <v>165</v>
      </c>
      <c r="S26" s="171" t="s">
        <v>518</v>
      </c>
      <c r="T26" s="162" t="s">
        <v>72</v>
      </c>
      <c r="U26" s="180">
        <v>44088</v>
      </c>
      <c r="V26" s="214" t="s">
        <v>374</v>
      </c>
      <c r="W26" s="83"/>
      <c r="X26" s="83"/>
      <c r="Y26" s="46" t="s">
        <v>166</v>
      </c>
      <c r="Z26" s="259">
        <f t="shared" ca="1" si="1"/>
        <v>0.91666666666666663</v>
      </c>
      <c r="AA26" s="260">
        <v>43792</v>
      </c>
      <c r="AB26" s="260">
        <f ca="1">TODAY()</f>
        <v>44144</v>
      </c>
      <c r="AC26" s="260"/>
      <c r="AD26" s="260"/>
      <c r="AE26" s="258"/>
      <c r="AF26" s="258"/>
      <c r="AG26" s="258"/>
      <c r="AH26" s="258"/>
      <c r="AI26" s="258"/>
      <c r="AJ26" s="258"/>
    </row>
    <row r="27" spans="1:36" ht="26.4" x14ac:dyDescent="0.3">
      <c r="A27" s="110" t="s">
        <v>3</v>
      </c>
      <c r="B27" s="99" t="s">
        <v>246</v>
      </c>
      <c r="C27" s="1003"/>
      <c r="D27" s="1003"/>
      <c r="E27" s="1003"/>
      <c r="F27" s="1003"/>
      <c r="G27" s="1002"/>
      <c r="H27" s="109" t="b">
        <f>IF(C27&lt;&gt;"",'[1]CBL Score Standard'!$D83,IF(D27&lt;&gt;"",SUM('[1]CBL Score Standard'!$D83:$E83),IF(E27&lt;&gt;"",SUM('[1]CBL Score Standard'!$D83:$F83),IF(F27&lt;&gt;"",SUM('[1]CBL Score Standard'!$D83:$G83),IF(G27&lt;&gt;"",SUM('[1]CBL Score Standard'!$D83:$H83,0))))))</f>
        <v>0</v>
      </c>
      <c r="K27" s="407"/>
      <c r="L27" s="407"/>
      <c r="M27" s="104" t="s">
        <v>6</v>
      </c>
      <c r="N27" s="36" t="s">
        <v>55</v>
      </c>
      <c r="O27" s="87" t="s">
        <v>192</v>
      </c>
      <c r="P27" s="153">
        <v>43608</v>
      </c>
      <c r="Q27" s="152" t="s">
        <v>383</v>
      </c>
      <c r="R27" s="79" t="s">
        <v>341</v>
      </c>
      <c r="S27" s="166"/>
      <c r="T27" s="157" t="s">
        <v>73</v>
      </c>
      <c r="U27" s="83"/>
      <c r="V27" s="83" t="str">
        <f>IF(AND(W27="Y",X27="Y"),"Passed",IF(T27="M","Passed", ""))</f>
        <v/>
      </c>
      <c r="W27" s="83"/>
      <c r="X27" s="83"/>
      <c r="Y27" s="46" t="s">
        <v>193</v>
      </c>
      <c r="Z27" s="259">
        <f t="shared" si="1"/>
        <v>0</v>
      </c>
      <c r="AA27" s="260"/>
      <c r="AB27" s="260"/>
      <c r="AC27" s="260"/>
      <c r="AD27" s="260"/>
      <c r="AE27" s="258"/>
      <c r="AF27" s="258"/>
      <c r="AG27" s="258"/>
      <c r="AH27" s="258"/>
      <c r="AI27" s="258"/>
      <c r="AJ27" s="258"/>
    </row>
    <row r="28" spans="1:36" ht="27.6" x14ac:dyDescent="0.3">
      <c r="A28" s="110" t="s">
        <v>59</v>
      </c>
      <c r="B28" s="99" t="s">
        <v>684</v>
      </c>
      <c r="C28" s="1003"/>
      <c r="D28" s="1003"/>
      <c r="E28" s="1002"/>
      <c r="F28" s="1002"/>
      <c r="G28" s="1002"/>
      <c r="H28" s="109" t="b">
        <f>IF(C28&lt;&gt;"",'[1]CBL Score Standard'!$D84,IF(D28&lt;&gt;"",SUM('[1]CBL Score Standard'!$D84:$E84),IF(E28&lt;&gt;"",SUM('[1]CBL Score Standard'!$D84:$F84),IF(F28&lt;&gt;"",SUM('[1]CBL Score Standard'!$D84:$G84),IF(G28&lt;&gt;"",SUM('[1]CBL Score Standard'!$D84:$H84,0))))))</f>
        <v>0</v>
      </c>
      <c r="K28" s="407"/>
      <c r="L28" s="407"/>
      <c r="M28" s="104" t="s">
        <v>6</v>
      </c>
      <c r="N28" s="36" t="s">
        <v>55</v>
      </c>
      <c r="O28" s="87" t="s">
        <v>194</v>
      </c>
      <c r="P28" s="153">
        <v>43544</v>
      </c>
      <c r="Q28" s="254" t="s">
        <v>649</v>
      </c>
      <c r="R28" s="254" t="s">
        <v>650</v>
      </c>
      <c r="S28" s="70"/>
      <c r="T28" s="157" t="s">
        <v>73</v>
      </c>
      <c r="U28" s="83"/>
      <c r="V28" s="83" t="str">
        <f>IF(AND(W28="Y",X28="Y"),"Passed",IF(T28="M","Passed", ""))</f>
        <v/>
      </c>
      <c r="W28" s="83"/>
      <c r="X28" s="83"/>
      <c r="Y28" s="46" t="s">
        <v>195</v>
      </c>
      <c r="Z28" s="259">
        <f t="shared" si="1"/>
        <v>0</v>
      </c>
      <c r="AA28" s="260"/>
      <c r="AB28" s="260"/>
      <c r="AC28" s="260"/>
      <c r="AD28" s="260"/>
      <c r="AE28" s="258"/>
      <c r="AF28" s="258"/>
      <c r="AG28" s="258"/>
      <c r="AH28" s="258"/>
      <c r="AI28" s="258"/>
      <c r="AJ28" s="258"/>
    </row>
    <row r="29" spans="1:36" ht="27.6" x14ac:dyDescent="0.3">
      <c r="A29" s="110" t="s">
        <v>59</v>
      </c>
      <c r="B29" s="99" t="s">
        <v>683</v>
      </c>
      <c r="C29" s="1003"/>
      <c r="D29" s="1003"/>
      <c r="E29" s="1002" t="s">
        <v>77</v>
      </c>
      <c r="F29" s="1002"/>
      <c r="G29" s="1002"/>
      <c r="H29" s="109">
        <f>IF(C29&lt;&gt;"",'[1]CBL Score Standard'!$D85,IF(D29&lt;&gt;"",SUM('[1]CBL Score Standard'!$D85:$E85),IF(E29&lt;&gt;"",SUM('[1]CBL Score Standard'!$D85:$F85),IF(F29&lt;&gt;"",SUM('[1]CBL Score Standard'!$D85:$G85),IF(G29&lt;&gt;"",SUM('[1]CBL Score Standard'!$D85:$H85,0))))))</f>
        <v>2.8169014084507043E-2</v>
      </c>
      <c r="K29" s="407"/>
      <c r="L29" s="407"/>
      <c r="M29" s="104" t="s">
        <v>6</v>
      </c>
      <c r="N29" s="36" t="s">
        <v>55</v>
      </c>
      <c r="O29" s="87" t="s">
        <v>196</v>
      </c>
      <c r="P29" s="149" t="s">
        <v>145</v>
      </c>
      <c r="Q29" s="254" t="s">
        <v>651</v>
      </c>
      <c r="R29" s="254" t="s">
        <v>652</v>
      </c>
      <c r="S29" s="70"/>
      <c r="T29" s="157" t="s">
        <v>72</v>
      </c>
      <c r="U29" s="83"/>
      <c r="V29" s="83" t="str">
        <f>IF(AND(W29="Y",X29="Y"),"Passed",IF(T29="M","Passed", ""))</f>
        <v>Passed</v>
      </c>
      <c r="W29" s="83"/>
      <c r="X29" s="83" t="s">
        <v>377</v>
      </c>
      <c r="Y29" s="46" t="s">
        <v>197</v>
      </c>
      <c r="Z29" s="259">
        <f t="shared" si="1"/>
        <v>0</v>
      </c>
      <c r="AA29" s="260"/>
      <c r="AB29" s="260"/>
      <c r="AC29" s="260"/>
      <c r="AD29" s="260"/>
      <c r="AE29" s="258"/>
      <c r="AF29" s="258"/>
      <c r="AG29" s="258"/>
      <c r="AH29" s="258"/>
      <c r="AI29" s="258"/>
      <c r="AJ29" s="258"/>
    </row>
    <row r="30" spans="1:36" x14ac:dyDescent="0.3">
      <c r="A30" s="110" t="s">
        <v>149</v>
      </c>
      <c r="B30" s="99" t="s">
        <v>149</v>
      </c>
      <c r="C30" s="1002"/>
      <c r="D30" s="1005"/>
      <c r="E30" s="1002" t="s">
        <v>77</v>
      </c>
      <c r="F30" s="1002"/>
      <c r="G30" s="1002"/>
      <c r="H30" s="109">
        <f>IF(C30&lt;&gt;"",'[1]CBL Score Standard'!$D86,IF(D30&lt;&gt;"",SUM('[1]CBL Score Standard'!$D86:$E86),IF(E30&lt;&gt;"",SUM('[1]CBL Score Standard'!$D86:$F86),IF(F30&lt;&gt;"",SUM('[1]CBL Score Standard'!$D86:$G86),IF(G30&lt;&gt;"",SUM('[1]CBL Score Standard'!$D86:$H86,0))))))</f>
        <v>0.16558973290057469</v>
      </c>
      <c r="K30" s="407"/>
      <c r="L30" s="407"/>
      <c r="M30" s="104" t="s">
        <v>6</v>
      </c>
      <c r="N30" s="36" t="s">
        <v>55</v>
      </c>
      <c r="O30" s="87" t="s">
        <v>198</v>
      </c>
      <c r="P30" s="151"/>
      <c r="Q30" s="152" t="s">
        <v>199</v>
      </c>
      <c r="R30" s="79" t="s">
        <v>200</v>
      </c>
      <c r="S30" s="70"/>
      <c r="T30" s="157" t="s">
        <v>72</v>
      </c>
      <c r="U30" s="83"/>
      <c r="V30" s="83" t="str">
        <f>IF(AND(W30="Y",X30="Y"),"Passed",IF(T30="M","Passed", ""))</f>
        <v>Passed</v>
      </c>
      <c r="W30" s="83"/>
      <c r="X30" s="83" t="s">
        <v>377</v>
      </c>
      <c r="Y30" s="49" t="s">
        <v>201</v>
      </c>
      <c r="Z30" s="259">
        <f t="shared" si="1"/>
        <v>0</v>
      </c>
      <c r="AA30" s="260"/>
      <c r="AB30" s="260"/>
      <c r="AC30" s="260"/>
      <c r="AD30" s="260"/>
      <c r="AE30" s="258"/>
      <c r="AF30" s="258"/>
      <c r="AG30" s="258"/>
      <c r="AH30" s="258"/>
      <c r="AI30" s="258"/>
      <c r="AJ30" s="258"/>
    </row>
    <row r="31" spans="1:36" x14ac:dyDescent="0.3">
      <c r="A31" s="110" t="s">
        <v>149</v>
      </c>
      <c r="B31" s="99" t="s">
        <v>370</v>
      </c>
      <c r="C31" s="1003"/>
      <c r="D31" s="1003"/>
      <c r="E31" s="1004"/>
      <c r="F31" s="1002"/>
      <c r="G31" s="1002"/>
      <c r="H31" s="109" t="b">
        <f>IF(C31&lt;&gt;"",'[1]CBL Score Standard'!$D87,IF(D31&lt;&gt;"",SUM('[1]CBL Score Standard'!$D87:$E87),IF(E31&lt;&gt;"",SUM('[1]CBL Score Standard'!$D87:$F87),IF(F31&lt;&gt;"",SUM('[1]CBL Score Standard'!$D87:$G87),IF(G31&lt;&gt;"",SUM('[1]CBL Score Standard'!$D87:$H87,0))))))</f>
        <v>0</v>
      </c>
      <c r="K31" s="407"/>
      <c r="L31" s="407"/>
      <c r="M31" s="104" t="s">
        <v>6</v>
      </c>
      <c r="N31" s="36" t="s">
        <v>55</v>
      </c>
      <c r="O31" s="87" t="s">
        <v>202</v>
      </c>
      <c r="P31" s="153">
        <v>43629</v>
      </c>
      <c r="Q31" s="152" t="s">
        <v>384</v>
      </c>
      <c r="R31" s="79" t="s">
        <v>385</v>
      </c>
      <c r="S31" s="70" t="s">
        <v>317</v>
      </c>
      <c r="T31" s="157"/>
      <c r="U31" s="180">
        <v>43629</v>
      </c>
      <c r="V31" s="83" t="s">
        <v>374</v>
      </c>
      <c r="W31" s="83" t="s">
        <v>377</v>
      </c>
      <c r="X31" s="83" t="s">
        <v>377</v>
      </c>
      <c r="Y31" s="49" t="s">
        <v>203</v>
      </c>
      <c r="Z31" s="259">
        <f t="shared" si="1"/>
        <v>0</v>
      </c>
      <c r="AA31" s="260"/>
      <c r="AB31" s="260"/>
      <c r="AC31" s="260"/>
      <c r="AD31" s="260"/>
      <c r="AE31" s="258"/>
      <c r="AF31" s="258"/>
      <c r="AG31" s="258"/>
      <c r="AH31" s="258"/>
      <c r="AI31" s="258"/>
      <c r="AJ31" s="258"/>
    </row>
    <row r="32" spans="1:36" ht="26.4" x14ac:dyDescent="0.3">
      <c r="A32" s="110" t="s">
        <v>31</v>
      </c>
      <c r="B32" s="99" t="s">
        <v>660</v>
      </c>
      <c r="C32" s="1002"/>
      <c r="D32" s="1005"/>
      <c r="E32" s="1002" t="s">
        <v>77</v>
      </c>
      <c r="F32" s="1002"/>
      <c r="G32" s="1002"/>
      <c r="H32" s="109">
        <f>IF(C32&lt;&gt;"",'[1]CBL Score Standard'!$D88,IF(D32&lt;&gt;"",SUM('[1]CBL Score Standard'!$D88:$E88),IF(E32&lt;&gt;"",SUM('[1]CBL Score Standard'!$D88:$F88),IF(F32&lt;&gt;"",SUM('[1]CBL Score Standard'!$D88:$G88),IF(G32&lt;&gt;"",SUM('[1]CBL Score Standard'!$D88:$H88,0))))))</f>
        <v>0.16558973290057469</v>
      </c>
      <c r="K32" s="407"/>
      <c r="L32" s="407"/>
      <c r="M32" s="104" t="s">
        <v>6</v>
      </c>
      <c r="N32" s="36" t="s">
        <v>56</v>
      </c>
      <c r="O32" s="87" t="s">
        <v>427</v>
      </c>
      <c r="P32" s="153">
        <v>43613</v>
      </c>
      <c r="Q32" s="152" t="s">
        <v>167</v>
      </c>
      <c r="R32" s="79" t="s">
        <v>204</v>
      </c>
      <c r="S32" s="166" t="s">
        <v>317</v>
      </c>
      <c r="T32" s="157" t="s">
        <v>72</v>
      </c>
      <c r="U32" s="153">
        <v>43761</v>
      </c>
      <c r="V32" s="214" t="s">
        <v>374</v>
      </c>
      <c r="W32" s="83"/>
      <c r="X32" s="83" t="s">
        <v>377</v>
      </c>
      <c r="Y32" s="46" t="s">
        <v>205</v>
      </c>
      <c r="Z32" s="259">
        <f t="shared" ca="1" si="1"/>
        <v>1</v>
      </c>
      <c r="AA32" s="260">
        <v>43762</v>
      </c>
      <c r="AB32" s="260">
        <f ca="1">TODAY()</f>
        <v>44144</v>
      </c>
      <c r="AC32" s="260"/>
      <c r="AD32" s="260"/>
      <c r="AE32" s="258"/>
      <c r="AF32" s="258"/>
      <c r="AG32" s="258"/>
      <c r="AH32" s="258"/>
      <c r="AI32" s="258"/>
      <c r="AJ32" s="258"/>
    </row>
    <row r="33" spans="1:36" x14ac:dyDescent="0.3">
      <c r="A33" s="110" t="s">
        <v>31</v>
      </c>
      <c r="B33" s="99" t="s">
        <v>175</v>
      </c>
      <c r="C33" s="1003"/>
      <c r="D33" s="1005"/>
      <c r="E33" s="1002" t="s">
        <v>77</v>
      </c>
      <c r="F33" s="1002"/>
      <c r="G33" s="1002"/>
      <c r="H33" s="109">
        <f>IF(C33&lt;&gt;"",'[1]CBL Score Standard'!$D89,IF(D33&lt;&gt;"",SUM('[1]CBL Score Standard'!$D89:$E89),IF(E33&lt;&gt;"",SUM('[1]CBL Score Standard'!$D89:$F89),IF(F33&lt;&gt;"",SUM('[1]CBL Score Standard'!$D89:$G89),IF(G33&lt;&gt;"",SUM('[1]CBL Score Standard'!$D89:$H89,0))))))</f>
        <v>0.16558973290057469</v>
      </c>
      <c r="K33" s="407"/>
      <c r="L33" s="407"/>
      <c r="M33" s="104" t="s">
        <v>6</v>
      </c>
      <c r="N33" s="36" t="s">
        <v>0</v>
      </c>
      <c r="O33" s="87" t="s">
        <v>426</v>
      </c>
      <c r="P33" s="152" t="s">
        <v>145</v>
      </c>
      <c r="Q33" s="152" t="s">
        <v>206</v>
      </c>
      <c r="R33" s="79" t="s">
        <v>206</v>
      </c>
      <c r="S33" s="166"/>
      <c r="T33" s="157" t="s">
        <v>72</v>
      </c>
      <c r="U33" s="83"/>
      <c r="V33" s="83" t="s">
        <v>374</v>
      </c>
      <c r="W33" s="83"/>
      <c r="X33" s="83" t="s">
        <v>377</v>
      </c>
      <c r="Y33" s="41"/>
      <c r="Z33" s="259">
        <f t="shared" si="1"/>
        <v>0</v>
      </c>
      <c r="AA33" s="260"/>
      <c r="AB33" s="260"/>
      <c r="AC33" s="260"/>
      <c r="AD33" s="260"/>
      <c r="AE33" s="258"/>
      <c r="AF33" s="258"/>
      <c r="AG33" s="258"/>
      <c r="AH33" s="258"/>
      <c r="AI33" s="258"/>
      <c r="AJ33" s="258"/>
    </row>
    <row r="34" spans="1:36" x14ac:dyDescent="0.3">
      <c r="A34" s="110" t="s">
        <v>46</v>
      </c>
      <c r="B34" s="99" t="s">
        <v>171</v>
      </c>
      <c r="C34" s="1003"/>
      <c r="D34" s="1005"/>
      <c r="E34" s="1002" t="s">
        <v>77</v>
      </c>
      <c r="F34" s="1002"/>
      <c r="G34" s="1002"/>
      <c r="H34" s="109">
        <f>IF(C34&lt;&gt;"",'[1]CBL Score Standard'!$D90,IF(D34&lt;&gt;"",SUM('[1]CBL Score Standard'!$D90:$E90),IF(E34&lt;&gt;"",SUM('[1]CBL Score Standard'!$D90:$F90),IF(F34&lt;&gt;"",SUM('[1]CBL Score Standard'!$D90:$G90),IF(G34&lt;&gt;"",SUM('[1]CBL Score Standard'!$D90:$H90,0))))))</f>
        <v>7.468064199148379E-2</v>
      </c>
      <c r="K34" s="407"/>
      <c r="L34" s="407"/>
      <c r="M34" s="104" t="s">
        <v>6</v>
      </c>
      <c r="N34" s="36" t="s">
        <v>53</v>
      </c>
      <c r="O34" s="90" t="s">
        <v>371</v>
      </c>
      <c r="P34" s="152" t="s">
        <v>145</v>
      </c>
      <c r="Q34" s="152" t="s">
        <v>164</v>
      </c>
      <c r="R34" s="79" t="s">
        <v>207</v>
      </c>
      <c r="S34" s="70" t="str">
        <f>IF($K$16=$G$25+1,$A$1,"")</f>
        <v/>
      </c>
      <c r="T34" s="157"/>
      <c r="U34" s="83"/>
      <c r="V34" s="83" t="str">
        <f>IF(AND(W34="Y",X34="Y"),"Passed",IF(T34="M","Passed", ""))</f>
        <v/>
      </c>
      <c r="W34" s="83"/>
      <c r="X34" s="83"/>
      <c r="Y34" s="49" t="s">
        <v>208</v>
      </c>
      <c r="Z34" s="259">
        <f t="shared" si="1"/>
        <v>0</v>
      </c>
      <c r="AA34" s="260"/>
      <c r="AB34" s="260"/>
      <c r="AC34" s="260"/>
      <c r="AD34" s="260"/>
      <c r="AE34" s="258"/>
      <c r="AF34" s="258"/>
      <c r="AG34" s="258"/>
      <c r="AH34" s="258"/>
      <c r="AI34" s="258"/>
      <c r="AJ34" s="258"/>
    </row>
    <row r="35" spans="1:36" x14ac:dyDescent="0.3">
      <c r="A35" s="110" t="s">
        <v>2</v>
      </c>
      <c r="B35" s="99" t="s">
        <v>234</v>
      </c>
      <c r="C35" s="1003"/>
      <c r="D35" s="1003"/>
      <c r="E35" s="1003"/>
      <c r="F35" s="1002"/>
      <c r="G35" s="1002"/>
      <c r="H35" s="109" t="b">
        <f>IF(C35&lt;&gt;"",'[1]CBL Score Standard'!$D91,IF(D35&lt;&gt;"",SUM('[1]CBL Score Standard'!$D91:$E91),IF(E35&lt;&gt;"",SUM('[1]CBL Score Standard'!$D91:$F91),IF(F35&lt;&gt;"",SUM('[1]CBL Score Standard'!$D91:$G91),IF(G35&lt;&gt;"",SUM('[1]CBL Score Standard'!$D91:$H91,0))))))</f>
        <v>0</v>
      </c>
      <c r="K35" s="408"/>
      <c r="L35" s="408"/>
      <c r="M35" s="104" t="s">
        <v>6</v>
      </c>
      <c r="N35" s="36" t="s">
        <v>54</v>
      </c>
      <c r="O35" s="87" t="s">
        <v>345</v>
      </c>
      <c r="P35" s="153">
        <v>43644</v>
      </c>
      <c r="Q35" s="152" t="s">
        <v>209</v>
      </c>
      <c r="R35" s="79" t="s">
        <v>210</v>
      </c>
      <c r="S35" s="36" t="s">
        <v>518</v>
      </c>
      <c r="T35" s="83"/>
      <c r="U35" s="180">
        <v>43756</v>
      </c>
      <c r="V35" s="214" t="s">
        <v>374</v>
      </c>
      <c r="W35" s="83"/>
      <c r="X35" s="83"/>
      <c r="Y35" s="46"/>
      <c r="Z35" s="259">
        <f t="shared" ca="1" si="1"/>
        <v>1</v>
      </c>
      <c r="AA35" s="260">
        <v>43757</v>
      </c>
      <c r="AB35" s="260">
        <f ca="1">TODAY()</f>
        <v>44144</v>
      </c>
      <c r="AC35" s="260"/>
      <c r="AD35" s="260"/>
      <c r="AE35" s="258"/>
      <c r="AF35" s="258"/>
      <c r="AG35" s="258"/>
      <c r="AH35" s="258"/>
      <c r="AI35" s="258"/>
      <c r="AJ35" s="258"/>
    </row>
    <row r="36" spans="1:36" x14ac:dyDescent="0.3">
      <c r="A36" s="110" t="s">
        <v>54</v>
      </c>
      <c r="B36" s="99" t="s">
        <v>425</v>
      </c>
      <c r="C36" s="1002"/>
      <c r="D36" s="1002"/>
      <c r="E36" s="1002" t="s">
        <v>77</v>
      </c>
      <c r="F36" s="1002"/>
      <c r="G36" s="1002"/>
      <c r="H36" s="109">
        <f>IF(C36&lt;&gt;"",'[1]CBL Score Standard'!$D92,IF(D36&lt;&gt;"",SUM('[1]CBL Score Standard'!$D92:$E92),IF(E36&lt;&gt;"",SUM('[1]CBL Score Standard'!$D92:$F92),IF(F36&lt;&gt;"",SUM('[1]CBL Score Standard'!$D92:$G92),IF(G36&lt;&gt;"",SUM('[1]CBL Score Standard'!$D92:$H92,0))))))</f>
        <v>0.16558973290057469</v>
      </c>
      <c r="K36" s="3">
        <v>3</v>
      </c>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3"/>
      <c r="D37" s="1002"/>
      <c r="E37" s="1002" t="s">
        <v>77</v>
      </c>
      <c r="F37" s="1002"/>
      <c r="G37" s="1002"/>
      <c r="H37" s="109">
        <f>IF(C37&lt;&gt;"",'[1]CBL Score Standard'!$D93,IF(D37&lt;&gt;"",SUM('[1]CBL Score Standard'!$D93:$E93),IF(E37&lt;&gt;"",SUM('[1]CBL Score Standard'!$D93:$F93),IF(F37&lt;&gt;"",SUM('[1]CBL Score Standard'!$D93:$G93),IF(G37&lt;&gt;"",SUM('[1]CBL Score Standard'!$D93:$H93,0))))))</f>
        <v>7.468064199148379E-2</v>
      </c>
      <c r="K37" s="1193" t="s">
        <v>211</v>
      </c>
      <c r="L37" s="1194"/>
      <c r="M37" s="1194"/>
      <c r="N37" s="1194"/>
      <c r="O37" s="1194"/>
      <c r="P37" s="1194"/>
      <c r="Q37" s="1194"/>
      <c r="R37" s="1194"/>
      <c r="S37" s="1194"/>
      <c r="T37" s="1194"/>
      <c r="U37" s="1194"/>
      <c r="V37" s="1194"/>
      <c r="W37" s="1194"/>
      <c r="X37" s="1194"/>
      <c r="Y37" s="1195"/>
      <c r="Z37" s="263"/>
      <c r="AA37" s="402"/>
      <c r="AB37" s="402"/>
      <c r="AC37" s="402"/>
      <c r="AD37" s="402"/>
      <c r="AE37" s="402"/>
      <c r="AF37" s="402"/>
      <c r="AG37" s="402"/>
      <c r="AH37" s="402"/>
      <c r="AI37" s="402"/>
      <c r="AJ37" s="402"/>
    </row>
    <row r="38" spans="1:36" ht="23.4" customHeight="1" x14ac:dyDescent="0.3">
      <c r="A38" s="110" t="s">
        <v>54</v>
      </c>
      <c r="B38" s="99" t="s">
        <v>231</v>
      </c>
      <c r="C38" s="1003"/>
      <c r="D38" s="1003"/>
      <c r="E38" s="1002"/>
      <c r="F38" s="1002"/>
      <c r="G38" s="1002"/>
      <c r="H38" s="109" t="b">
        <f>IF(C38&lt;&gt;"",'[1]CBL Score Standard'!$D94,IF(D38&lt;&gt;"",SUM('[1]CBL Score Standard'!$D94:$E94),IF(E38&lt;&gt;"",SUM('[1]CBL Score Standard'!$D94:$F94),IF(F38&lt;&gt;"",SUM('[1]CBL Score Standard'!$D94:$G94),IF(G38&lt;&gt;"",SUM('[1]CBL Score Standard'!$D94:$H94,0))))))</f>
        <v>0</v>
      </c>
      <c r="K38" s="1211" t="s">
        <v>133</v>
      </c>
      <c r="L38" s="1211" t="s">
        <v>91</v>
      </c>
      <c r="M38" s="1182" t="s">
        <v>75</v>
      </c>
      <c r="N38" s="1184" t="s">
        <v>134</v>
      </c>
      <c r="O38" s="1184" t="s">
        <v>135</v>
      </c>
      <c r="P38" s="413" t="s">
        <v>136</v>
      </c>
      <c r="Q38" s="413" t="s">
        <v>137</v>
      </c>
      <c r="R38" s="413" t="s">
        <v>138</v>
      </c>
      <c r="S38" s="1212" t="s">
        <v>139</v>
      </c>
      <c r="T38" s="1191" t="s">
        <v>344</v>
      </c>
      <c r="U38" s="1191" t="s">
        <v>342</v>
      </c>
      <c r="V38" s="1191" t="s">
        <v>343</v>
      </c>
      <c r="W38" s="404" t="s">
        <v>375</v>
      </c>
      <c r="X38" s="404"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3"/>
      <c r="D39" s="1004"/>
      <c r="E39" s="1004"/>
      <c r="F39" s="1002"/>
      <c r="G39" s="1002"/>
      <c r="H39" s="109" t="b">
        <f>IF(C39&lt;&gt;"",'[1]CBL Score Standard'!$D95,IF(D39&lt;&gt;"",SUM('[1]CBL Score Standard'!$D95:$E95),IF(E39&lt;&gt;"",SUM('[1]CBL Score Standard'!$D95:$F95),IF(F39&lt;&gt;"",SUM('[1]CBL Score Standard'!$D95:$G95),IF(G39&lt;&gt;"",SUM('[1]CBL Score Standard'!$D95:$H95,0))))))</f>
        <v>0</v>
      </c>
      <c r="K39" s="1197"/>
      <c r="L39" s="1197"/>
      <c r="M39" s="1183"/>
      <c r="N39" s="1190"/>
      <c r="O39" s="1185"/>
      <c r="P39" s="148" t="s">
        <v>141</v>
      </c>
      <c r="Q39" s="414"/>
      <c r="R39" s="414"/>
      <c r="S39" s="1210"/>
      <c r="T39" s="1191"/>
      <c r="U39" s="1191"/>
      <c r="V39" s="1191"/>
      <c r="W39" s="404"/>
      <c r="X39" s="404"/>
      <c r="Y39" s="1197"/>
      <c r="Z39" s="1187"/>
      <c r="AA39" s="400" t="s">
        <v>672</v>
      </c>
      <c r="AB39" s="400" t="s">
        <v>673</v>
      </c>
      <c r="AC39" s="400" t="s">
        <v>672</v>
      </c>
      <c r="AD39" s="400" t="s">
        <v>673</v>
      </c>
      <c r="AE39" s="400" t="s">
        <v>672</v>
      </c>
      <c r="AF39" s="400" t="s">
        <v>673</v>
      </c>
      <c r="AG39" s="400" t="s">
        <v>672</v>
      </c>
      <c r="AH39" s="400" t="s">
        <v>673</v>
      </c>
      <c r="AI39" s="400" t="s">
        <v>672</v>
      </c>
      <c r="AJ39" s="400" t="s">
        <v>673</v>
      </c>
    </row>
    <row r="40" spans="1:36" x14ac:dyDescent="0.3">
      <c r="A40" s="110" t="s">
        <v>53</v>
      </c>
      <c r="B40" s="99" t="s">
        <v>223</v>
      </c>
      <c r="C40" s="1003"/>
      <c r="D40" s="1003"/>
      <c r="E40" s="1004" t="s">
        <v>77</v>
      </c>
      <c r="F40" s="1002"/>
      <c r="G40" s="1002"/>
      <c r="H40" s="109">
        <f>IF(C40&lt;&gt;"",'[1]CBL Score Standard'!$D96,IF(D40&lt;&gt;"",SUM('[1]CBL Score Standard'!$D96:$E96),IF(E40&lt;&gt;"",SUM('[1]CBL Score Standard'!$D96:$F96),IF(F40&lt;&gt;"",SUM('[1]CBL Score Standard'!$D96:$G96),IF(G40&lt;&gt;"",SUM('[1]CBL Score Standard'!$D96:$H96,0))))))</f>
        <v>1.4084507042253521E-2</v>
      </c>
      <c r="K40" s="406" t="s">
        <v>142</v>
      </c>
      <c r="L40" s="406" t="s">
        <v>143</v>
      </c>
      <c r="M40" s="104" t="s">
        <v>7</v>
      </c>
      <c r="N40" s="36" t="s">
        <v>56</v>
      </c>
      <c r="O40" s="87" t="s">
        <v>663</v>
      </c>
      <c r="P40" s="149" t="s">
        <v>145</v>
      </c>
      <c r="Q40" s="152" t="s">
        <v>212</v>
      </c>
      <c r="R40" s="79" t="s">
        <v>213</v>
      </c>
      <c r="S40" s="36" t="s">
        <v>518</v>
      </c>
      <c r="T40" s="419" t="s">
        <v>72</v>
      </c>
      <c r="U40" s="999">
        <v>44029</v>
      </c>
      <c r="V40" s="83" t="s">
        <v>374</v>
      </c>
      <c r="W40" s="83"/>
      <c r="X40" s="83"/>
      <c r="Y40" s="46" t="s">
        <v>214</v>
      </c>
      <c r="Z40" s="259">
        <f t="shared" ref="Z40:Z55" si="2">DATEDIF(AA40,AB40,"m")/12+DATEDIF(AC40,AD40,"m")/12+DATEDIF(AE40,AF40,"m")/12+DATEDIF(AG40,AH40,"m")/12+DATEDIF(AI40,AJ40,"m")/12</f>
        <v>0</v>
      </c>
      <c r="AA40" s="260"/>
      <c r="AB40" s="260"/>
      <c r="AC40" s="260"/>
      <c r="AD40" s="260"/>
      <c r="AE40" s="258"/>
      <c r="AF40" s="258"/>
      <c r="AG40" s="258"/>
      <c r="AH40" s="258"/>
      <c r="AI40" s="258"/>
      <c r="AJ40" s="258"/>
    </row>
    <row r="41" spans="1:36" x14ac:dyDescent="0.3">
      <c r="A41" s="110" t="s">
        <v>53</v>
      </c>
      <c r="B41" s="99" t="s">
        <v>226</v>
      </c>
      <c r="C41" s="1003"/>
      <c r="D41" s="1003"/>
      <c r="E41" s="1004"/>
      <c r="F41" s="1002"/>
      <c r="G41" s="1002"/>
      <c r="H41" s="109" t="b">
        <f>IF(C41&lt;&gt;"",'[1]CBL Score Standard'!$D97,IF(D41&lt;&gt;"",SUM('[1]CBL Score Standard'!$D97:$E97),IF(E41&lt;&gt;"",SUM('[1]CBL Score Standard'!$D97:$F97),IF(F41&lt;&gt;"",SUM('[1]CBL Score Standard'!$D97:$G97),IF(G41&lt;&gt;"",SUM('[1]CBL Score Standard'!$D97:$H97,0))))))</f>
        <v>0</v>
      </c>
      <c r="K41" s="407"/>
      <c r="L41" s="407"/>
      <c r="M41" s="104" t="s">
        <v>7</v>
      </c>
      <c r="N41" s="36" t="s">
        <v>56</v>
      </c>
      <c r="O41" s="87" t="s">
        <v>215</v>
      </c>
      <c r="P41" s="150"/>
      <c r="Q41" s="152" t="s">
        <v>164</v>
      </c>
      <c r="R41" s="79" t="s">
        <v>207</v>
      </c>
      <c r="S41" s="36" t="s">
        <v>518</v>
      </c>
      <c r="T41" s="419" t="s">
        <v>72</v>
      </c>
      <c r="U41" s="999">
        <v>44106</v>
      </c>
      <c r="V41" s="83" t="s">
        <v>374</v>
      </c>
      <c r="W41" s="83"/>
      <c r="X41" s="83"/>
      <c r="Y41" s="49" t="s">
        <v>216</v>
      </c>
      <c r="Z41" s="259">
        <f t="shared" si="2"/>
        <v>0</v>
      </c>
      <c r="AA41" s="260"/>
      <c r="AB41" s="260"/>
      <c r="AC41" s="260"/>
      <c r="AD41" s="260"/>
      <c r="AE41" s="258"/>
      <c r="AF41" s="258"/>
      <c r="AG41" s="258"/>
      <c r="AH41" s="258"/>
      <c r="AI41" s="258"/>
      <c r="AJ41" s="258"/>
    </row>
    <row r="42" spans="1:36" ht="27.6" x14ac:dyDescent="0.3">
      <c r="A42" s="110" t="s">
        <v>53</v>
      </c>
      <c r="B42" s="99" t="s">
        <v>239</v>
      </c>
      <c r="C42" s="1003"/>
      <c r="D42" s="1003"/>
      <c r="E42" s="1003"/>
      <c r="F42" s="1002"/>
      <c r="G42" s="1002"/>
      <c r="H42" s="109" t="b">
        <f>IF(C42&lt;&gt;"",'[1]CBL Score Standard'!$D98,IF(D42&lt;&gt;"",SUM('[1]CBL Score Standard'!$D98:$E98),IF(E42&lt;&gt;"",SUM('[1]CBL Score Standard'!$D98:$F98),IF(F42&lt;&gt;"",SUM('[1]CBL Score Standard'!$D98:$G98),IF(G42&lt;&gt;"",SUM('[1]CBL Score Standard'!$D98:$H98,0))))))</f>
        <v>0</v>
      </c>
      <c r="K42" s="407"/>
      <c r="L42" s="407"/>
      <c r="M42" s="104" t="s">
        <v>7</v>
      </c>
      <c r="N42" s="36" t="s">
        <v>55</v>
      </c>
      <c r="O42" s="91" t="s">
        <v>664</v>
      </c>
      <c r="P42" s="150"/>
      <c r="Q42" s="254" t="s">
        <v>653</v>
      </c>
      <c r="R42" s="254" t="s">
        <v>654</v>
      </c>
      <c r="S42" s="36" t="str">
        <f>IF($K$37=$G$25+1,$A$1,"")</f>
        <v/>
      </c>
      <c r="T42" s="83" t="s">
        <v>73</v>
      </c>
      <c r="U42" s="83"/>
      <c r="V42" s="83" t="str">
        <f>IF(AND(W42="Y",X42="Y"),"Passed",IF(T42="M","Passed", ""))</f>
        <v/>
      </c>
      <c r="W42" s="83"/>
      <c r="X42" s="83"/>
      <c r="Y42" s="52" t="s">
        <v>249</v>
      </c>
      <c r="Z42" s="259">
        <f t="shared" si="2"/>
        <v>0</v>
      </c>
      <c r="AA42" s="260"/>
      <c r="AB42" s="260"/>
      <c r="AC42" s="260"/>
      <c r="AD42" s="260"/>
      <c r="AE42" s="258"/>
      <c r="AF42" s="258"/>
      <c r="AG42" s="258"/>
      <c r="AH42" s="258"/>
      <c r="AI42" s="258"/>
      <c r="AJ42" s="258"/>
    </row>
    <row r="43" spans="1:36" ht="27.6" x14ac:dyDescent="0.3">
      <c r="A43" s="110" t="s">
        <v>0</v>
      </c>
      <c r="B43" s="99" t="s">
        <v>426</v>
      </c>
      <c r="C43" s="1003"/>
      <c r="D43" s="1002"/>
      <c r="E43" s="1002" t="s">
        <v>77</v>
      </c>
      <c r="F43" s="1002"/>
      <c r="G43" s="1002"/>
      <c r="H43" s="109">
        <f>IF(C43&lt;&gt;"",'[1]CBL Score Standard'!$D99,IF(D43&lt;&gt;"",SUM('[1]CBL Score Standard'!$D99:$E99),IF(E43&lt;&gt;"",SUM('[1]CBL Score Standard'!$D99:$F99),IF(F43&lt;&gt;"",SUM('[1]CBL Score Standard'!$D99:$G99),IF(G43&lt;&gt;"",SUM('[1]CBL Score Standard'!$D99:$H99,0))))))</f>
        <v>7.468064199148379E-2</v>
      </c>
      <c r="K43" s="407"/>
      <c r="L43" s="407"/>
      <c r="M43" s="104" t="s">
        <v>7</v>
      </c>
      <c r="N43" s="36" t="s">
        <v>55</v>
      </c>
      <c r="O43" s="87" t="s">
        <v>448</v>
      </c>
      <c r="P43" s="151"/>
      <c r="Q43" s="254" t="s">
        <v>655</v>
      </c>
      <c r="R43" s="254" t="s">
        <v>656</v>
      </c>
      <c r="S43" s="36" t="str">
        <f>IF($K$37=$G$25+1,$A$1,"")</f>
        <v/>
      </c>
      <c r="T43" s="83"/>
      <c r="U43" s="83"/>
      <c r="V43" s="83" t="str">
        <f>IF(AND(W43="Y",X43="Y"),"Passed",IF(T43="M","Passed", ""))</f>
        <v/>
      </c>
      <c r="W43" s="83"/>
      <c r="X43" s="83"/>
      <c r="Y43" s="49" t="s">
        <v>219</v>
      </c>
      <c r="Z43" s="259">
        <f t="shared" si="2"/>
        <v>0</v>
      </c>
      <c r="AA43" s="260"/>
      <c r="AB43" s="260"/>
      <c r="AC43" s="260"/>
      <c r="AD43" s="260"/>
      <c r="AE43" s="258"/>
      <c r="AF43" s="258"/>
      <c r="AG43" s="258"/>
      <c r="AH43" s="258"/>
      <c r="AI43" s="258"/>
      <c r="AJ43" s="258"/>
    </row>
    <row r="44" spans="1:36" ht="26.4" x14ac:dyDescent="0.3">
      <c r="A44" s="110" t="s">
        <v>41</v>
      </c>
      <c r="B44" s="99" t="s">
        <v>450</v>
      </c>
      <c r="C44" s="1002"/>
      <c r="D44" s="1002"/>
      <c r="E44" s="1002" t="s">
        <v>77</v>
      </c>
      <c r="F44" s="1002"/>
      <c r="G44" s="1002"/>
      <c r="H44" s="109">
        <f>IF(C44&lt;&gt;"",'[1]CBL Score Standard'!$D100,IF(D44&lt;&gt;"",SUM('[1]CBL Score Standard'!$D100:$E100),IF(E44&lt;&gt;"",SUM('[1]CBL Score Standard'!$D100:$F100),IF(F44&lt;&gt;"",SUM('[1]CBL Score Standard'!$D100:$G100),IF(G44&lt;&gt;"",SUM('[1]CBL Score Standard'!$D100:$H100,0))))))</f>
        <v>0.16558973290057469</v>
      </c>
      <c r="K44" s="407"/>
      <c r="L44" s="407"/>
      <c r="M44" s="104" t="s">
        <v>7</v>
      </c>
      <c r="N44" s="36" t="s">
        <v>55</v>
      </c>
      <c r="O44" s="87" t="s">
        <v>185</v>
      </c>
      <c r="P44" s="149" t="s">
        <v>145</v>
      </c>
      <c r="Q44" s="254" t="s">
        <v>220</v>
      </c>
      <c r="R44" s="254" t="s">
        <v>270</v>
      </c>
      <c r="S44" s="70" t="str">
        <f>IF($K$16=$G$25+1,$A$1,"")</f>
        <v/>
      </c>
      <c r="T44" s="157"/>
      <c r="U44" s="83"/>
      <c r="V44" s="83" t="str">
        <f>IF(AND(W44="Y",X44="Y"),"Passed",IF(T44="M","Passed", ""))</f>
        <v/>
      </c>
      <c r="W44" s="83"/>
      <c r="X44" s="83"/>
      <c r="Y44" s="49" t="s">
        <v>186</v>
      </c>
      <c r="Z44" s="259">
        <f t="shared" si="2"/>
        <v>0</v>
      </c>
      <c r="AA44" s="260"/>
      <c r="AB44" s="260"/>
      <c r="AC44" s="260"/>
      <c r="AD44" s="260"/>
      <c r="AE44" s="258"/>
      <c r="AF44" s="258"/>
      <c r="AG44" s="258"/>
      <c r="AH44" s="258"/>
      <c r="AI44" s="258"/>
      <c r="AJ44" s="258"/>
    </row>
    <row r="45" spans="1:36" ht="27.6" x14ac:dyDescent="0.3">
      <c r="A45" s="110" t="s">
        <v>41</v>
      </c>
      <c r="B45" s="99" t="s">
        <v>178</v>
      </c>
      <c r="C45" s="1003"/>
      <c r="D45" s="1005"/>
      <c r="E45" s="1002" t="s">
        <v>77</v>
      </c>
      <c r="F45" s="1002"/>
      <c r="G45" s="1002"/>
      <c r="H45" s="109">
        <f>IF(C45&lt;&gt;"",'[1]CBL Score Standard'!$D101,IF(D45&lt;&gt;"",SUM('[1]CBL Score Standard'!$D101:$E101),IF(E45&lt;&gt;"",SUM('[1]CBL Score Standard'!$D101:$F101),IF(F45&lt;&gt;"",SUM('[1]CBL Score Standard'!$D101:$G101),IF(G45&lt;&gt;"",SUM('[1]CBL Score Standard'!$D101:$H101,0))))))</f>
        <v>7.468064199148379E-2</v>
      </c>
      <c r="K45" s="407"/>
      <c r="L45" s="407"/>
      <c r="M45" s="104" t="s">
        <v>7</v>
      </c>
      <c r="N45" s="36" t="s">
        <v>55</v>
      </c>
      <c r="O45" s="87" t="s">
        <v>694</v>
      </c>
      <c r="P45" s="153">
        <v>43539</v>
      </c>
      <c r="Q45" s="254" t="s">
        <v>658</v>
      </c>
      <c r="R45" s="254" t="s">
        <v>657</v>
      </c>
      <c r="S45" s="36" t="str">
        <f>IF($K$37=$G$25+1,$A$1,"")</f>
        <v/>
      </c>
      <c r="T45" s="83"/>
      <c r="U45" s="83"/>
      <c r="V45" s="83" t="str">
        <f>IF(AND(W45="Y",X45="Y"),"Passed",IF(T45="M","Passed", ""))</f>
        <v/>
      </c>
      <c r="W45" s="83"/>
      <c r="X45" s="83"/>
      <c r="Y45" s="49" t="s">
        <v>186</v>
      </c>
      <c r="Z45" s="259">
        <f t="shared" si="2"/>
        <v>0</v>
      </c>
      <c r="AA45" s="260"/>
      <c r="AB45" s="260"/>
      <c r="AC45" s="260"/>
      <c r="AD45" s="260"/>
      <c r="AE45" s="258"/>
      <c r="AF45" s="258"/>
      <c r="AG45" s="258"/>
      <c r="AH45" s="258"/>
      <c r="AI45" s="258"/>
      <c r="AJ45" s="258"/>
    </row>
    <row r="46" spans="1:36" ht="27.6" x14ac:dyDescent="0.3">
      <c r="A46" s="110" t="s">
        <v>229</v>
      </c>
      <c r="B46" s="99" t="s">
        <v>245</v>
      </c>
      <c r="C46" s="1003"/>
      <c r="D46" s="1003"/>
      <c r="E46" s="1003"/>
      <c r="F46" s="1003"/>
      <c r="G46" s="1002"/>
      <c r="H46" s="109" t="b">
        <f>IF(C46&lt;&gt;"",'[1]CBL Score Standard'!$D102,IF(D46&lt;&gt;"",SUM('[1]CBL Score Standard'!$D102:$E102),IF(E46&lt;&gt;"",SUM('[1]CBL Score Standard'!$D102:$F102),IF(F46&lt;&gt;"",SUM('[1]CBL Score Standard'!$D102:$G102),IF(G46&lt;&gt;"",SUM('[1]CBL Score Standard'!$D102:$H102,0))))))</f>
        <v>0</v>
      </c>
      <c r="K46" s="407"/>
      <c r="L46" s="407"/>
      <c r="M46" s="104" t="s">
        <v>7</v>
      </c>
      <c r="N46" s="36" t="s">
        <v>55</v>
      </c>
      <c r="O46" s="87" t="s">
        <v>665</v>
      </c>
      <c r="P46" s="153">
        <v>43607</v>
      </c>
      <c r="Q46" s="152" t="s">
        <v>221</v>
      </c>
      <c r="R46" s="79" t="s">
        <v>200</v>
      </c>
      <c r="S46" s="76" t="s">
        <v>317</v>
      </c>
      <c r="T46" s="83" t="s">
        <v>73</v>
      </c>
      <c r="U46" s="153">
        <v>43607</v>
      </c>
      <c r="V46" s="83" t="s">
        <v>374</v>
      </c>
      <c r="W46" s="83"/>
      <c r="X46" s="83"/>
      <c r="Y46" s="46" t="s">
        <v>222</v>
      </c>
      <c r="Z46" s="259">
        <f t="shared" ca="1" si="2"/>
        <v>1.4166666666666667</v>
      </c>
      <c r="AA46" s="260">
        <v>43608</v>
      </c>
      <c r="AB46" s="260">
        <f ca="1">TODAY()</f>
        <v>44144</v>
      </c>
      <c r="AC46" s="260"/>
      <c r="AD46" s="260"/>
      <c r="AE46" s="258"/>
      <c r="AF46" s="258"/>
      <c r="AG46" s="258"/>
      <c r="AH46" s="258"/>
      <c r="AI46" s="258"/>
      <c r="AJ46" s="258"/>
    </row>
    <row r="47" spans="1:36" x14ac:dyDescent="0.3">
      <c r="A47" s="110" t="s">
        <v>144</v>
      </c>
      <c r="B47" s="99" t="s">
        <v>372</v>
      </c>
      <c r="C47" s="1002"/>
      <c r="D47" s="1005"/>
      <c r="E47" s="1002" t="s">
        <v>77</v>
      </c>
      <c r="F47" s="1002"/>
      <c r="G47" s="1002"/>
      <c r="H47" s="109">
        <f>IF(C47&lt;&gt;"",'[1]CBL Score Standard'!$D103,IF(D47&lt;&gt;"",SUM('[1]CBL Score Standard'!$D103:$E103),IF(E47&lt;&gt;"",SUM('[1]CBL Score Standard'!$D103:$F103),IF(F47&lt;&gt;"",SUM('[1]CBL Score Standard'!$D103:$G103),IF(G47&lt;&gt;"",SUM('[1]CBL Score Standard'!$D103:$H103,0))))))</f>
        <v>0.16558973290057469</v>
      </c>
      <c r="K47" s="407"/>
      <c r="L47" s="407"/>
      <c r="M47" s="104" t="s">
        <v>7</v>
      </c>
      <c r="N47" s="36" t="s">
        <v>53</v>
      </c>
      <c r="O47" s="87" t="s">
        <v>223</v>
      </c>
      <c r="P47" s="153">
        <v>43621</v>
      </c>
      <c r="Q47" s="154" t="s">
        <v>224</v>
      </c>
      <c r="R47" s="155" t="s">
        <v>225</v>
      </c>
      <c r="S47" s="76" t="s">
        <v>317</v>
      </c>
      <c r="T47" s="83"/>
      <c r="U47" s="153">
        <v>43621</v>
      </c>
      <c r="V47" s="83" t="s">
        <v>374</v>
      </c>
      <c r="W47" s="83"/>
      <c r="X47" s="83"/>
      <c r="Y47" s="55"/>
      <c r="Z47" s="259">
        <f t="shared" si="2"/>
        <v>0</v>
      </c>
      <c r="AA47" s="260"/>
      <c r="AB47" s="260"/>
      <c r="AC47" s="260"/>
      <c r="AD47" s="260"/>
      <c r="AE47" s="258"/>
      <c r="AF47" s="258"/>
      <c r="AG47" s="258"/>
      <c r="AH47" s="258"/>
      <c r="AI47" s="258"/>
      <c r="AJ47" s="258"/>
    </row>
    <row r="48" spans="1:36" ht="39.6" x14ac:dyDescent="0.3">
      <c r="A48" s="110" t="s">
        <v>144</v>
      </c>
      <c r="B48" s="99" t="s">
        <v>373</v>
      </c>
      <c r="C48" s="1002" t="s">
        <v>77</v>
      </c>
      <c r="D48" s="1005"/>
      <c r="E48" s="1002"/>
      <c r="F48" s="1002"/>
      <c r="G48" s="1002"/>
      <c r="H48" s="109">
        <f>IF(C48&lt;&gt;"",'[1]CBL Score Standard'!$D104,IF(D48&lt;&gt;"",SUM('[1]CBL Score Standard'!$D104:$E104),IF(E48&lt;&gt;"",SUM('[1]CBL Score Standard'!$D104:$F104),IF(F48&lt;&gt;"",SUM('[1]CBL Score Standard'!$D104:$G104),IF(G48&lt;&gt;"",SUM('[1]CBL Score Standard'!$D104:$H104,0))))))</f>
        <v>9.0909090909090912E-2</v>
      </c>
      <c r="K48" s="407"/>
      <c r="L48" s="407"/>
      <c r="M48" s="104" t="s">
        <v>7</v>
      </c>
      <c r="N48" s="36" t="s">
        <v>53</v>
      </c>
      <c r="O48" s="87" t="s">
        <v>226</v>
      </c>
      <c r="P48" s="153">
        <v>43602</v>
      </c>
      <c r="Q48" s="154" t="s">
        <v>227</v>
      </c>
      <c r="R48" s="155" t="s">
        <v>228</v>
      </c>
      <c r="S48" s="36" t="str">
        <f>IF($K$37=$G$25+1,$A$1,"")</f>
        <v/>
      </c>
      <c r="T48" s="83"/>
      <c r="U48" s="83"/>
      <c r="V48" s="83" t="str">
        <f>IF(AND(W48="Y",X48="Y"),"Passed",IF(T48="M","Passed", ""))</f>
        <v/>
      </c>
      <c r="W48" s="83"/>
      <c r="X48" s="83"/>
      <c r="Y48" s="55"/>
      <c r="Z48" s="259">
        <f t="shared" si="2"/>
        <v>0</v>
      </c>
      <c r="AA48" s="260"/>
      <c r="AB48" s="260"/>
      <c r="AC48" s="260"/>
      <c r="AD48" s="260"/>
      <c r="AE48" s="258"/>
      <c r="AF48" s="258"/>
      <c r="AG48" s="258"/>
      <c r="AH48" s="258"/>
      <c r="AI48" s="258"/>
      <c r="AJ48" s="258"/>
    </row>
    <row r="49" spans="1:36" ht="27.6" x14ac:dyDescent="0.3">
      <c r="A49" s="110" t="s">
        <v>144</v>
      </c>
      <c r="B49" s="99" t="s">
        <v>452</v>
      </c>
      <c r="C49" s="1002"/>
      <c r="D49" s="1005"/>
      <c r="E49" s="1002" t="s">
        <v>77</v>
      </c>
      <c r="F49" s="1002"/>
      <c r="G49" s="1002"/>
      <c r="H49" s="109">
        <f>IF(C49&lt;&gt;"",'[1]CBL Score Standard'!$D105,IF(D49&lt;&gt;"",SUM('[1]CBL Score Standard'!$D105:$E105),IF(E49&lt;&gt;"",SUM('[1]CBL Score Standard'!$D105:$F105),IF(F49&lt;&gt;"",SUM('[1]CBL Score Standard'!$D105:$G105),IF(G49&lt;&gt;"",SUM('[1]CBL Score Standard'!$D105:$H105,0))))))</f>
        <v>0.16558973290057469</v>
      </c>
      <c r="K49" s="407"/>
      <c r="L49" s="407"/>
      <c r="M49" s="104" t="s">
        <v>7</v>
      </c>
      <c r="N49" s="36" t="s">
        <v>59</v>
      </c>
      <c r="O49" s="89" t="s">
        <v>684</v>
      </c>
      <c r="P49" s="153">
        <v>43623</v>
      </c>
      <c r="Q49" s="154" t="s">
        <v>153</v>
      </c>
      <c r="R49" s="155" t="s">
        <v>156</v>
      </c>
      <c r="S49" s="36" t="str">
        <f>IF($K$37=$G$25+1,$A$1,"")</f>
        <v/>
      </c>
      <c r="T49" s="83"/>
      <c r="U49" s="83"/>
      <c r="V49" s="83" t="str">
        <f>IF(AND(W49="Y",X49="Y"),"Passed",IF(T49="M","Passed", ""))</f>
        <v/>
      </c>
      <c r="W49" s="83"/>
      <c r="X49" s="83"/>
      <c r="Y49" s="55"/>
      <c r="Z49" s="259">
        <f t="shared" si="2"/>
        <v>0</v>
      </c>
      <c r="AA49" s="260"/>
      <c r="AB49" s="260"/>
      <c r="AC49" s="260"/>
      <c r="AD49" s="260"/>
      <c r="AE49" s="258"/>
      <c r="AF49" s="258"/>
      <c r="AG49" s="258"/>
      <c r="AH49" s="258"/>
      <c r="AI49" s="258"/>
      <c r="AJ49" s="258"/>
    </row>
    <row r="50" spans="1:36" ht="27.6" x14ac:dyDescent="0.3">
      <c r="A50" s="110" t="s">
        <v>144</v>
      </c>
      <c r="B50" s="99" t="s">
        <v>517</v>
      </c>
      <c r="C50" s="1002" t="s">
        <v>77</v>
      </c>
      <c r="D50" s="1005"/>
      <c r="E50" s="1002"/>
      <c r="F50" s="1002"/>
      <c r="G50" s="1002"/>
      <c r="H50" s="109">
        <f>IF(C50&lt;&gt;"",'[1]CBL Score Standard'!$D106,IF(D50&lt;&gt;"",SUM('[1]CBL Score Standard'!$D106:$E106),IF(E50&lt;&gt;"",SUM('[1]CBL Score Standard'!$D106:$F106),IF(F50&lt;&gt;"",SUM('[1]CBL Score Standard'!$D106:$G106),IF(G50&lt;&gt;"",SUM('[1]CBL Score Standard'!$D106:$H106,0))))))</f>
        <v>9.0909090909090912E-2</v>
      </c>
      <c r="K50" s="407"/>
      <c r="L50" s="407"/>
      <c r="M50" s="104" t="s">
        <v>7</v>
      </c>
      <c r="N50" s="36" t="s">
        <v>59</v>
      </c>
      <c r="O50" s="89" t="s">
        <v>683</v>
      </c>
      <c r="P50" s="153">
        <v>43623</v>
      </c>
      <c r="Q50" s="154" t="s">
        <v>153</v>
      </c>
      <c r="R50" s="155" t="s">
        <v>156</v>
      </c>
      <c r="S50" s="36" t="s">
        <v>518</v>
      </c>
      <c r="T50" s="83" t="s">
        <v>73</v>
      </c>
      <c r="U50" s="999">
        <v>44008</v>
      </c>
      <c r="V50" s="83" t="s">
        <v>374</v>
      </c>
      <c r="W50" s="83"/>
      <c r="X50" s="83"/>
      <c r="Y50" s="55"/>
      <c r="Z50" s="259">
        <f t="shared" si="2"/>
        <v>0</v>
      </c>
      <c r="AA50" s="260"/>
      <c r="AB50" s="260"/>
      <c r="AC50" s="260"/>
      <c r="AD50" s="260"/>
      <c r="AE50" s="258"/>
      <c r="AF50" s="258"/>
      <c r="AG50" s="258"/>
      <c r="AH50" s="258"/>
      <c r="AI50" s="258"/>
      <c r="AJ50" s="258"/>
    </row>
    <row r="51" spans="1:36" x14ac:dyDescent="0.3">
      <c r="A51" s="110" t="s">
        <v>144</v>
      </c>
      <c r="B51" s="99" t="s">
        <v>661</v>
      </c>
      <c r="C51" s="1002"/>
      <c r="D51" s="1005"/>
      <c r="E51" s="1002" t="s">
        <v>77</v>
      </c>
      <c r="F51" s="1002"/>
      <c r="G51" s="1002"/>
      <c r="H51" s="109">
        <f>IF(C51&lt;&gt;"",'[1]CBL Score Standard'!$D107,IF(D51&lt;&gt;"",SUM('[1]CBL Score Standard'!$D107:$E107),IF(E51&lt;&gt;"",SUM('[1]CBL Score Standard'!$D107:$F107),IF(F51&lt;&gt;"",SUM('[1]CBL Score Standard'!$D107:$G107),IF(G51&lt;&gt;"",SUM('[1]CBL Score Standard'!$D107:$H107,0))))))</f>
        <v>0.16558973290057469</v>
      </c>
      <c r="K51" s="407"/>
      <c r="L51" s="407"/>
      <c r="M51" s="104" t="s">
        <v>7</v>
      </c>
      <c r="N51" s="36" t="s">
        <v>56</v>
      </c>
      <c r="O51" s="89" t="s">
        <v>67</v>
      </c>
      <c r="P51" s="153"/>
      <c r="Q51" s="154"/>
      <c r="R51" s="155"/>
      <c r="S51" s="83"/>
      <c r="T51" s="83"/>
      <c r="U51" s="83"/>
      <c r="V51" s="83" t="str">
        <f>IF(AND(W51="Y",X51="Y"),"Passed",IF(T51="M","Passed", ""))</f>
        <v/>
      </c>
      <c r="W51" s="83"/>
      <c r="X51" s="83"/>
      <c r="Y51" s="83"/>
      <c r="Z51" s="259">
        <f t="shared" si="2"/>
        <v>0</v>
      </c>
      <c r="AA51" s="260"/>
      <c r="AB51" s="260"/>
      <c r="AC51" s="260"/>
      <c r="AD51" s="260"/>
      <c r="AE51" s="258"/>
      <c r="AF51" s="258"/>
      <c r="AG51" s="258"/>
      <c r="AH51" s="258"/>
      <c r="AI51" s="258"/>
      <c r="AJ51" s="258"/>
    </row>
    <row r="52" spans="1:36" x14ac:dyDescent="0.3">
      <c r="A52" s="110" t="s">
        <v>144</v>
      </c>
      <c r="B52" s="99" t="s">
        <v>662</v>
      </c>
      <c r="C52" s="1004" t="s">
        <v>77</v>
      </c>
      <c r="D52" s="1004"/>
      <c r="E52" s="1004"/>
      <c r="F52" s="1002"/>
      <c r="G52" s="1002"/>
      <c r="H52" s="109">
        <f>IF(C52&lt;&gt;"",'[1]CBL Score Standard'!$D108,IF(D52&lt;&gt;"",SUM('[1]CBL Score Standard'!$D108:$E108),IF(E52&lt;&gt;"",SUM('[1]CBL Score Standard'!$D108:$F108),IF(F52&lt;&gt;"",SUM('[1]CBL Score Standard'!$D108:$G108),IF(G52&lt;&gt;"",SUM('[1]CBL Score Standard'!$D108:$H108,0))))))</f>
        <v>9.0909090909090912E-2</v>
      </c>
      <c r="K52" s="407"/>
      <c r="L52" s="407"/>
      <c r="M52" s="104" t="s">
        <v>7</v>
      </c>
      <c r="N52" s="36" t="s">
        <v>55</v>
      </c>
      <c r="O52" s="89" t="s">
        <v>1</v>
      </c>
      <c r="P52" s="153"/>
      <c r="Q52" s="154"/>
      <c r="R52" s="155"/>
      <c r="S52" s="83"/>
      <c r="T52" s="83"/>
      <c r="U52" s="83"/>
      <c r="V52" s="83" t="str">
        <f>IF(AND(W52="Y",X52="Y"),"Passed",IF(T52="M","Passed", ""))</f>
        <v/>
      </c>
      <c r="W52" s="83"/>
      <c r="X52" s="83"/>
      <c r="Y52" s="83"/>
      <c r="Z52" s="259">
        <f t="shared" si="2"/>
        <v>0</v>
      </c>
      <c r="AA52" s="260"/>
      <c r="AB52" s="260"/>
      <c r="AC52" s="260"/>
      <c r="AD52" s="260"/>
      <c r="AE52" s="258"/>
      <c r="AF52" s="258"/>
      <c r="AG52" s="258"/>
      <c r="AH52" s="258"/>
      <c r="AI52" s="258"/>
      <c r="AJ52" s="258"/>
    </row>
    <row r="53" spans="1:36" x14ac:dyDescent="0.3">
      <c r="A53" s="110" t="s">
        <v>144</v>
      </c>
      <c r="B53" s="99" t="s">
        <v>187</v>
      </c>
      <c r="C53" s="1003"/>
      <c r="D53" s="1002"/>
      <c r="E53" s="1002"/>
      <c r="F53" s="1002"/>
      <c r="G53" s="1002"/>
      <c r="H53" s="109" t="b">
        <f>IF(C53&lt;&gt;"",'[1]CBL Score Standard'!$D109,IF(D53&lt;&gt;"",SUM('[1]CBL Score Standard'!$D109:$E109),IF(E53&lt;&gt;"",SUM('[1]CBL Score Standard'!$D109:$F109),IF(F53&lt;&gt;"",SUM('[1]CBL Score Standard'!$D109:$G109),IF(G53&lt;&gt;"",SUM('[1]CBL Score Standard'!$D109:$H109,0))))))</f>
        <v>0</v>
      </c>
      <c r="K53" s="407"/>
      <c r="L53" s="407"/>
      <c r="M53" s="104" t="s">
        <v>7</v>
      </c>
      <c r="N53" s="36" t="s">
        <v>56</v>
      </c>
      <c r="O53" s="89" t="s">
        <v>419</v>
      </c>
      <c r="P53" s="153">
        <v>43684</v>
      </c>
      <c r="Q53" s="154" t="s">
        <v>420</v>
      </c>
      <c r="R53" s="155" t="s">
        <v>420</v>
      </c>
      <c r="S53" s="36" t="str">
        <f>IF($K$37=$G$25+1,$A$1,"")</f>
        <v/>
      </c>
      <c r="T53" s="83"/>
      <c r="U53" s="153">
        <v>43684</v>
      </c>
      <c r="V53" s="83" t="s">
        <v>374</v>
      </c>
      <c r="W53" s="83"/>
      <c r="X53" s="83"/>
      <c r="Y53" s="55"/>
      <c r="Z53" s="259">
        <f t="shared" ca="1" si="2"/>
        <v>1.25</v>
      </c>
      <c r="AA53" s="260">
        <v>43685</v>
      </c>
      <c r="AB53" s="260">
        <f ca="1">TODAY()</f>
        <v>44144</v>
      </c>
      <c r="AC53" s="260"/>
      <c r="AD53" s="260"/>
      <c r="AE53" s="258"/>
      <c r="AF53" s="258"/>
      <c r="AG53" s="258"/>
      <c r="AH53" s="258"/>
      <c r="AI53" s="258"/>
      <c r="AJ53" s="258"/>
    </row>
    <row r="54" spans="1:36" ht="26.4" x14ac:dyDescent="0.3">
      <c r="A54" s="110" t="s">
        <v>144</v>
      </c>
      <c r="B54" s="99" t="s">
        <v>188</v>
      </c>
      <c r="C54" s="1003"/>
      <c r="D54" s="1002"/>
      <c r="E54" s="1002"/>
      <c r="F54" s="1002"/>
      <c r="G54" s="1002"/>
      <c r="H54" s="109" t="b">
        <f>IF(C54&lt;&gt;"",'[1]CBL Score Standard'!$D110,IF(D54&lt;&gt;"",SUM('[1]CBL Score Standard'!$D110:$E110),IF(E54&lt;&gt;"",SUM('[1]CBL Score Standard'!$D110:$F110),IF(F54&lt;&gt;"",SUM('[1]CBL Score Standard'!$D110:$G110),IF(G54&lt;&gt;"",SUM('[1]CBL Score Standard'!$D110:$H110,0))))))</f>
        <v>0</v>
      </c>
      <c r="K54" s="407"/>
      <c r="L54" s="407"/>
      <c r="M54" s="104" t="s">
        <v>7</v>
      </c>
      <c r="N54" s="36" t="s">
        <v>56</v>
      </c>
      <c r="O54" s="89" t="s">
        <v>421</v>
      </c>
      <c r="P54" s="153">
        <v>43669</v>
      </c>
      <c r="Q54" s="154" t="s">
        <v>422</v>
      </c>
      <c r="R54" s="155" t="s">
        <v>423</v>
      </c>
      <c r="S54" s="36" t="str">
        <f>IF($K$37=$G$25+1,$A$1,"")</f>
        <v/>
      </c>
      <c r="T54" s="83"/>
      <c r="U54" s="181">
        <v>43669</v>
      </c>
      <c r="V54" s="83" t="s">
        <v>374</v>
      </c>
      <c r="W54" s="83"/>
      <c r="X54" s="83"/>
      <c r="Y54" s="41" t="s">
        <v>230</v>
      </c>
      <c r="Z54" s="259">
        <f t="shared" si="2"/>
        <v>0</v>
      </c>
      <c r="AA54" s="260"/>
      <c r="AB54" s="260"/>
      <c r="AC54" s="260"/>
      <c r="AD54" s="260"/>
      <c r="AE54" s="258"/>
      <c r="AF54" s="258"/>
      <c r="AG54" s="258"/>
      <c r="AH54" s="258"/>
      <c r="AI54" s="258"/>
      <c r="AJ54" s="258"/>
    </row>
    <row r="55" spans="1:36" customFormat="1" x14ac:dyDescent="0.3">
      <c r="A55" s="110" t="s">
        <v>144</v>
      </c>
      <c r="B55" s="99" t="s">
        <v>189</v>
      </c>
      <c r="C55" s="1003"/>
      <c r="D55" s="1004"/>
      <c r="E55" s="1004"/>
      <c r="F55" s="1002"/>
      <c r="G55" s="1002"/>
      <c r="H55" s="109" t="b">
        <f>IF(C55&lt;&gt;"",'[1]CBL Score Standard'!$D111,IF(D55&lt;&gt;"",SUM('[1]CBL Score Standard'!$D111:$E111),IF(E55&lt;&gt;"",SUM('[1]CBL Score Standard'!$D111:$F111),IF(F55&lt;&gt;"",SUM('[1]CBL Score Standard'!$D111:$G111),IF(G55&lt;&gt;"",SUM('[1]CBL Score Standard'!$D111:$H111,0))))))</f>
        <v>0</v>
      </c>
      <c r="K55" s="408"/>
      <c r="L55" s="408"/>
      <c r="M55" s="104" t="s">
        <v>7</v>
      </c>
      <c r="N55" s="36" t="s">
        <v>54</v>
      </c>
      <c r="O55" s="89" t="s">
        <v>231</v>
      </c>
      <c r="P55" s="153">
        <v>43610</v>
      </c>
      <c r="Q55" s="152" t="s">
        <v>164</v>
      </c>
      <c r="R55" s="79" t="s">
        <v>165</v>
      </c>
      <c r="S55" s="36" t="str">
        <f>IF($K$37=$G$25+1,$A$1,"")</f>
        <v/>
      </c>
      <c r="T55" s="83"/>
      <c r="U55" s="83"/>
      <c r="V55" s="83" t="str">
        <f>IF(AND(W55="Y",X55="Y"),"Passed",IF(T55="M","Passed", ""))</f>
        <v/>
      </c>
      <c r="W55" s="83"/>
      <c r="X55" s="83"/>
      <c r="Y55" s="49" t="s">
        <v>232</v>
      </c>
      <c r="Z55" s="259">
        <f t="shared" si="2"/>
        <v>0</v>
      </c>
      <c r="AA55" s="260"/>
      <c r="AB55" s="260"/>
      <c r="AC55" s="260"/>
      <c r="AD55" s="260"/>
      <c r="AE55" s="258"/>
      <c r="AF55" s="258"/>
      <c r="AG55" s="258"/>
      <c r="AH55" s="258"/>
      <c r="AI55" s="258"/>
      <c r="AJ55" s="258"/>
    </row>
    <row r="56" spans="1:36" customFormat="1" x14ac:dyDescent="0.3">
      <c r="A56" s="110" t="s">
        <v>144</v>
      </c>
      <c r="B56" s="99" t="s">
        <v>190</v>
      </c>
      <c r="C56" s="1003"/>
      <c r="D56" s="1004"/>
      <c r="E56" s="1004"/>
      <c r="F56" s="1002"/>
      <c r="G56" s="1002"/>
      <c r="H56" s="109" t="b">
        <f>IF(C56&lt;&gt;"",'[1]CBL Score Standard'!$D112,IF(D56&lt;&gt;"",SUM('[1]CBL Score Standard'!$D112:$E112),IF(E56&lt;&gt;"",SUM('[1]CBL Score Standard'!$D112:$F112),IF(F56&lt;&gt;"",SUM('[1]CBL Score Standard'!$D112:$G112),IF(G56&lt;&gt;"",SUM('[1]CBL Score Standard'!$D112:$H112,0))))))</f>
        <v>0</v>
      </c>
      <c r="K56" s="3">
        <v>4</v>
      </c>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3"/>
      <c r="D57" s="1002"/>
      <c r="E57" s="1002" t="s">
        <v>77</v>
      </c>
      <c r="F57" s="1002"/>
      <c r="G57" s="1002"/>
      <c r="H57" s="109">
        <f>IF(C57&lt;&gt;"",'[1]CBL Score Standard'!$D113,IF(D57&lt;&gt;"",SUM('[1]CBL Score Standard'!$D113:$E113),IF(E57&lt;&gt;"",SUM('[1]CBL Score Standard'!$D113:$F113),IF(F57&lt;&gt;"",SUM('[1]CBL Score Standard'!$D113:$G113),IF(G57&lt;&gt;"",SUM('[1]CBL Score Standard'!$D113:$H113,0))))))</f>
        <v>7.468064199148379E-2</v>
      </c>
      <c r="K57" s="1193" t="s">
        <v>233</v>
      </c>
      <c r="L57" s="1194"/>
      <c r="M57" s="1194"/>
      <c r="N57" s="1194"/>
      <c r="O57" s="1194"/>
      <c r="P57" s="1194"/>
      <c r="Q57" s="1194"/>
      <c r="R57" s="1194"/>
      <c r="S57" s="1194"/>
      <c r="T57" s="1194"/>
      <c r="U57" s="1194"/>
      <c r="V57" s="1194"/>
      <c r="W57" s="1194"/>
      <c r="X57" s="1194"/>
      <c r="Y57" s="1195"/>
      <c r="Z57" s="263"/>
      <c r="AA57" s="402"/>
      <c r="AB57" s="402"/>
      <c r="AC57" s="402"/>
      <c r="AD57" s="402"/>
      <c r="AE57" s="402"/>
      <c r="AF57" s="402"/>
      <c r="AG57" s="402"/>
      <c r="AH57" s="402"/>
      <c r="AI57" s="402"/>
      <c r="AJ57" s="402"/>
    </row>
    <row r="58" spans="1:36" ht="23.4" customHeight="1" x14ac:dyDescent="0.3">
      <c r="A58" s="110" t="s">
        <v>55</v>
      </c>
      <c r="B58" s="99" t="s">
        <v>419</v>
      </c>
      <c r="C58" s="1003"/>
      <c r="D58" s="1003"/>
      <c r="E58" s="1004" t="s">
        <v>77</v>
      </c>
      <c r="F58" s="1002"/>
      <c r="G58" s="1002"/>
      <c r="H58" s="109">
        <f>IF(C58&lt;&gt;"",'[1]CBL Score Standard'!$D114,IF(D58&lt;&gt;"",SUM('[1]CBL Score Standard'!$D114:$E114),IF(E58&lt;&gt;"",SUM('[1]CBL Score Standard'!$D114:$F114),IF(F58&lt;&gt;"",SUM('[1]CBL Score Standard'!$D114:$G114),IF(G58&lt;&gt;"",SUM('[1]CBL Score Standard'!$D114:$H114,0))))))</f>
        <v>2.8169014084507043E-2</v>
      </c>
      <c r="K58" s="1211" t="s">
        <v>133</v>
      </c>
      <c r="L58" s="1211" t="s">
        <v>91</v>
      </c>
      <c r="M58" s="1182" t="s">
        <v>75</v>
      </c>
      <c r="N58" s="1184" t="s">
        <v>134</v>
      </c>
      <c r="O58" s="1184" t="s">
        <v>135</v>
      </c>
      <c r="P58" s="413" t="s">
        <v>136</v>
      </c>
      <c r="Q58" s="413" t="s">
        <v>137</v>
      </c>
      <c r="R58" s="413" t="s">
        <v>138</v>
      </c>
      <c r="S58" s="1212" t="s">
        <v>139</v>
      </c>
      <c r="T58" s="1191" t="s">
        <v>344</v>
      </c>
      <c r="U58" s="1191" t="s">
        <v>342</v>
      </c>
      <c r="V58" s="1191" t="s">
        <v>343</v>
      </c>
      <c r="W58" s="404" t="s">
        <v>375</v>
      </c>
      <c r="X58" s="404"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3"/>
      <c r="D59" s="1003"/>
      <c r="E59" s="1004" t="s">
        <v>77</v>
      </c>
      <c r="F59" s="1002"/>
      <c r="G59" s="1002"/>
      <c r="H59" s="109">
        <f>IF(C59&lt;&gt;"",'[1]CBL Score Standard'!$D115,IF(D59&lt;&gt;"",SUM('[1]CBL Score Standard'!$D115:$E115),IF(E59&lt;&gt;"",SUM('[1]CBL Score Standard'!$D115:$F115),IF(F59&lt;&gt;"",SUM('[1]CBL Score Standard'!$D115:$G115),IF(G59&lt;&gt;"",SUM('[1]CBL Score Standard'!$D115:$H115,0))))))</f>
        <v>1.4084507042253521E-2</v>
      </c>
      <c r="K59" s="1197"/>
      <c r="L59" s="1197"/>
      <c r="M59" s="1183"/>
      <c r="N59" s="1185"/>
      <c r="O59" s="1185"/>
      <c r="P59" s="148" t="s">
        <v>141</v>
      </c>
      <c r="Q59" s="414"/>
      <c r="R59" s="414"/>
      <c r="S59" s="1210"/>
      <c r="T59" s="1191"/>
      <c r="U59" s="1191"/>
      <c r="V59" s="1191"/>
      <c r="W59" s="404"/>
      <c r="X59" s="404"/>
      <c r="Y59" s="1197"/>
      <c r="Z59" s="1187"/>
      <c r="AA59" s="400" t="s">
        <v>672</v>
      </c>
      <c r="AB59" s="400" t="s">
        <v>673</v>
      </c>
      <c r="AC59" s="400" t="s">
        <v>672</v>
      </c>
      <c r="AD59" s="400" t="s">
        <v>673</v>
      </c>
      <c r="AE59" s="400" t="s">
        <v>672</v>
      </c>
      <c r="AF59" s="400" t="s">
        <v>673</v>
      </c>
      <c r="AG59" s="400" t="s">
        <v>672</v>
      </c>
      <c r="AH59" s="400" t="s">
        <v>673</v>
      </c>
      <c r="AI59" s="400" t="s">
        <v>672</v>
      </c>
      <c r="AJ59" s="400" t="s">
        <v>673</v>
      </c>
    </row>
    <row r="60" spans="1:36" ht="26.4" x14ac:dyDescent="0.3">
      <c r="A60" s="110" t="s">
        <v>56</v>
      </c>
      <c r="B60" s="99" t="s">
        <v>237</v>
      </c>
      <c r="C60" s="1003"/>
      <c r="D60" s="1003"/>
      <c r="E60" s="1003"/>
      <c r="F60" s="1002"/>
      <c r="G60" s="1002"/>
      <c r="H60" s="109" t="b">
        <f>IF(C60&lt;&gt;"",'[1]CBL Score Standard'!$D116,IF(D60&lt;&gt;"",SUM('[1]CBL Score Standard'!$D116:$E116),IF(E60&lt;&gt;"",SUM('[1]CBL Score Standard'!$D116:$F116),IF(F60&lt;&gt;"",SUM('[1]CBL Score Standard'!$D116:$G116),IF(G60&lt;&gt;"",SUM('[1]CBL Score Standard'!$D116:$H116,0))))))</f>
        <v>0</v>
      </c>
      <c r="K60" s="1206" t="s">
        <v>142</v>
      </c>
      <c r="L60" s="1206" t="s">
        <v>143</v>
      </c>
      <c r="M60" s="104" t="s">
        <v>8</v>
      </c>
      <c r="N60" s="57" t="s">
        <v>2</v>
      </c>
      <c r="O60" s="38" t="s">
        <v>234</v>
      </c>
      <c r="P60" s="58"/>
      <c r="Q60" s="56"/>
      <c r="R60" s="59"/>
      <c r="S60" s="70" t="str">
        <f>IF($K$57=$G$25+1,$A$1,"")</f>
        <v/>
      </c>
      <c r="T60" s="157"/>
      <c r="U60" s="83"/>
      <c r="V60" s="83" t="str">
        <f t="shared" ref="V60:V67" si="3">IF(AND(W60="Y",X60="Y"),"Passed",IF(T60="M","Passed", ""))</f>
        <v/>
      </c>
      <c r="W60" s="83"/>
      <c r="X60" s="83"/>
      <c r="Y60" s="55"/>
      <c r="Z60" s="259">
        <f t="shared" ref="Z60:Z67" si="4">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3"/>
      <c r="D61" s="1003"/>
      <c r="E61" s="1003"/>
      <c r="F61" s="1002"/>
      <c r="G61" s="1002"/>
      <c r="H61" s="109" t="b">
        <f>IF(C61&lt;&gt;"",'[1]CBL Score Standard'!$D117,IF(D61&lt;&gt;"",SUM('[1]CBL Score Standard'!$D117:$E117),IF(E61&lt;&gt;"",SUM('[1]CBL Score Standard'!$D117:$F117),IF(F61&lt;&gt;"",SUM('[1]CBL Score Standard'!$D117:$G117),IF(G61&lt;&gt;"",SUM('[1]CBL Score Standard'!$D117:$H117,0))))))</f>
        <v>0</v>
      </c>
      <c r="K61" s="1207"/>
      <c r="L61" s="1207"/>
      <c r="M61" s="104" t="s">
        <v>8</v>
      </c>
      <c r="N61" s="57" t="s">
        <v>63</v>
      </c>
      <c r="O61" s="38" t="s">
        <v>236</v>
      </c>
      <c r="P61" s="58"/>
      <c r="Q61" s="56"/>
      <c r="R61" s="59"/>
      <c r="S61" s="70" t="str">
        <f>IF($K$57=$G$25+1,$A$1,"")</f>
        <v/>
      </c>
      <c r="T61" s="157"/>
      <c r="U61" s="83"/>
      <c r="V61" s="83" t="str">
        <f t="shared" si="3"/>
        <v/>
      </c>
      <c r="W61" s="83"/>
      <c r="X61" s="83"/>
      <c r="Y61" s="55"/>
      <c r="Z61" s="259">
        <f t="shared" si="4"/>
        <v>0</v>
      </c>
      <c r="AA61" s="260"/>
      <c r="AB61" s="260"/>
      <c r="AC61" s="260"/>
      <c r="AD61" s="260"/>
      <c r="AE61" s="258"/>
      <c r="AF61" s="258"/>
      <c r="AG61" s="258"/>
      <c r="AH61" s="258"/>
      <c r="AI61" s="258"/>
      <c r="AJ61" s="258"/>
    </row>
    <row r="62" spans="1:36" x14ac:dyDescent="0.3">
      <c r="A62" s="110" t="s">
        <v>56</v>
      </c>
      <c r="B62" s="99" t="s">
        <v>67</v>
      </c>
      <c r="C62" s="1003"/>
      <c r="D62" s="1003"/>
      <c r="E62" s="1002"/>
      <c r="F62" s="1002"/>
      <c r="G62" s="1002"/>
      <c r="H62" s="109" t="b">
        <f>IF(C62&lt;&gt;"",'[1]CBL Score Standard'!$D118,IF(D62&lt;&gt;"",SUM('[1]CBL Score Standard'!$D118:$E118),IF(E62&lt;&gt;"",SUM('[1]CBL Score Standard'!$D118:$F118),IF(F62&lt;&gt;"",SUM('[1]CBL Score Standard'!$D118:$G118),IF(G62&lt;&gt;"",SUM('[1]CBL Score Standard'!$D118:$H118,0))))))</f>
        <v>0</v>
      </c>
      <c r="K62" s="1207"/>
      <c r="L62" s="1207"/>
      <c r="M62" s="104" t="s">
        <v>8</v>
      </c>
      <c r="N62" s="36" t="s">
        <v>56</v>
      </c>
      <c r="O62" s="38" t="s">
        <v>237</v>
      </c>
      <c r="P62" s="58"/>
      <c r="Q62" s="56"/>
      <c r="R62" s="59"/>
      <c r="S62" s="70" t="str">
        <f>IF($K$57=$G$25+1,$A$1,"")</f>
        <v/>
      </c>
      <c r="T62" s="157"/>
      <c r="U62" s="83"/>
      <c r="V62" s="83" t="str">
        <f t="shared" si="3"/>
        <v/>
      </c>
      <c r="W62" s="83"/>
      <c r="X62" s="83"/>
      <c r="Y62" s="55"/>
      <c r="Z62" s="259">
        <f t="shared" si="4"/>
        <v>0</v>
      </c>
      <c r="AA62" s="260"/>
      <c r="AB62" s="260"/>
      <c r="AC62" s="260"/>
      <c r="AD62" s="260"/>
      <c r="AE62" s="258"/>
      <c r="AF62" s="258"/>
      <c r="AG62" s="258"/>
      <c r="AH62" s="258"/>
      <c r="AI62" s="258"/>
      <c r="AJ62" s="258"/>
    </row>
    <row r="63" spans="1:36" ht="15" thickBot="1" x14ac:dyDescent="0.35">
      <c r="A63" s="111" t="s">
        <v>55</v>
      </c>
      <c r="B63" s="99" t="s">
        <v>1</v>
      </c>
      <c r="C63" s="1003"/>
      <c r="D63" s="1003"/>
      <c r="E63" s="1002"/>
      <c r="F63" s="1002"/>
      <c r="G63" s="1002"/>
      <c r="H63" s="109" t="b">
        <f>IF(C63&lt;&gt;"",'[1]CBL Score Standard'!$D119,IF(D63&lt;&gt;"",SUM('[1]CBL Score Standard'!$D119:$E119),IF(E63&lt;&gt;"",SUM('[1]CBL Score Standard'!$D119:$F119),IF(F63&lt;&gt;"",SUM('[1]CBL Score Standard'!$D119:$G119),IF(G63&lt;&gt;"",SUM('[1]CBL Score Standard'!$D119:$H119,0))))))</f>
        <v>0</v>
      </c>
      <c r="K63" s="1207"/>
      <c r="L63" s="1207"/>
      <c r="M63" s="104" t="s">
        <v>8</v>
      </c>
      <c r="N63" s="36" t="s">
        <v>55</v>
      </c>
      <c r="O63" s="38" t="s">
        <v>238</v>
      </c>
      <c r="P63" s="58"/>
      <c r="Q63" s="56"/>
      <c r="R63" s="59"/>
      <c r="S63" s="70" t="str">
        <f>IF($K$57=$G$25+1,$A$1,"")</f>
        <v/>
      </c>
      <c r="T63" s="157"/>
      <c r="U63" s="83"/>
      <c r="V63" s="83" t="str">
        <f t="shared" si="3"/>
        <v/>
      </c>
      <c r="W63" s="83"/>
      <c r="X63" s="83"/>
      <c r="Y63" s="55"/>
      <c r="Z63" s="259">
        <f t="shared" si="4"/>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2.2892237143792986</v>
      </c>
      <c r="K64" s="1207"/>
      <c r="L64" s="1207"/>
      <c r="M64" s="104" t="s">
        <v>8</v>
      </c>
      <c r="N64" s="57" t="s">
        <v>53</v>
      </c>
      <c r="O64" s="38" t="s">
        <v>239</v>
      </c>
      <c r="P64" s="58"/>
      <c r="Q64" s="56"/>
      <c r="R64" s="59"/>
      <c r="S64" s="70"/>
      <c r="T64" s="157"/>
      <c r="U64" s="83"/>
      <c r="V64" s="83" t="str">
        <f t="shared" si="3"/>
        <v/>
      </c>
      <c r="W64" s="83"/>
      <c r="X64" s="83"/>
      <c r="Y64" s="55"/>
      <c r="Z64" s="259">
        <f t="shared" si="4"/>
        <v>0</v>
      </c>
      <c r="AA64" s="260"/>
      <c r="AB64" s="260"/>
      <c r="AC64" s="260"/>
      <c r="AD64" s="260"/>
      <c r="AE64" s="258"/>
      <c r="AF64" s="258"/>
      <c r="AG64" s="258"/>
      <c r="AH64" s="258"/>
      <c r="AI64" s="258"/>
      <c r="AJ64" s="258"/>
    </row>
    <row r="65" spans="1:36" ht="28.2" thickBot="1" x14ac:dyDescent="0.35">
      <c r="A65" s="112" t="s">
        <v>83</v>
      </c>
      <c r="B65" s="113"/>
      <c r="C65" s="134">
        <v>1</v>
      </c>
      <c r="D65" s="134">
        <v>0.73684210526315785</v>
      </c>
      <c r="E65" s="134">
        <v>0.64516129032258063</v>
      </c>
      <c r="F65" s="134">
        <v>0</v>
      </c>
      <c r="G65" s="134">
        <v>0</v>
      </c>
      <c r="H65" s="114">
        <v>0</v>
      </c>
      <c r="K65" s="1207"/>
      <c r="L65" s="1207"/>
      <c r="M65" s="104" t="s">
        <v>8</v>
      </c>
      <c r="N65" s="57" t="s">
        <v>59</v>
      </c>
      <c r="O65" s="38" t="s">
        <v>240</v>
      </c>
      <c r="P65" s="58"/>
      <c r="Q65" s="56"/>
      <c r="R65" s="59"/>
      <c r="S65" s="70" t="str">
        <f>IF($K$57=$G$25+1,$A$1,"")</f>
        <v/>
      </c>
      <c r="T65" s="157"/>
      <c r="U65" s="83"/>
      <c r="V65" s="83" t="str">
        <f t="shared" si="3"/>
        <v/>
      </c>
      <c r="W65" s="83"/>
      <c r="X65" s="83"/>
      <c r="Y65" s="55"/>
      <c r="Z65" s="259">
        <f t="shared" si="4"/>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1</v>
      </c>
      <c r="K66" s="1207"/>
      <c r="L66" s="1207"/>
      <c r="M66" s="104" t="s">
        <v>8</v>
      </c>
      <c r="N66" s="57" t="s">
        <v>55</v>
      </c>
      <c r="O66" s="38" t="s">
        <v>515</v>
      </c>
      <c r="P66" s="58"/>
      <c r="Q66" s="56"/>
      <c r="R66" s="59"/>
      <c r="S66" s="70"/>
      <c r="T66" s="157"/>
      <c r="U66" s="83"/>
      <c r="V66" s="83" t="str">
        <f t="shared" si="3"/>
        <v/>
      </c>
      <c r="W66" s="83"/>
      <c r="X66" s="83"/>
      <c r="Y66" s="55"/>
      <c r="Z66" s="259">
        <f t="shared" si="4"/>
        <v>0</v>
      </c>
      <c r="AA66" s="260"/>
      <c r="AB66" s="260"/>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70"/>
      <c r="T67" s="157"/>
      <c r="U67" s="83"/>
      <c r="V67" s="83" t="str">
        <f t="shared" si="3"/>
        <v/>
      </c>
      <c r="W67" s="83"/>
      <c r="X67" s="83"/>
      <c r="Y67" s="46" t="s">
        <v>242</v>
      </c>
      <c r="Z67" s="259">
        <f t="shared" si="4"/>
        <v>0</v>
      </c>
      <c r="AA67" s="260"/>
      <c r="AB67" s="260"/>
      <c r="AC67" s="260"/>
      <c r="AD67" s="260"/>
      <c r="AE67" s="258"/>
      <c r="AF67" s="258"/>
      <c r="AG67" s="258"/>
      <c r="AH67" s="258"/>
      <c r="AI67" s="258"/>
      <c r="AJ67" s="258"/>
    </row>
    <row r="68" spans="1:36" x14ac:dyDescent="0.3">
      <c r="C68" s="135"/>
      <c r="D68" s="135"/>
      <c r="E68" s="135"/>
      <c r="F68" s="135"/>
      <c r="G68" s="135"/>
      <c r="K68" s="3">
        <v>5</v>
      </c>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402"/>
      <c r="AB69" s="402"/>
      <c r="AC69" s="402"/>
      <c r="AD69" s="402"/>
      <c r="AE69" s="402"/>
      <c r="AF69" s="402"/>
      <c r="AG69" s="402"/>
      <c r="AH69" s="402"/>
      <c r="AI69" s="402"/>
      <c r="AJ69" s="402"/>
    </row>
    <row r="70" spans="1:36" ht="23.4" customHeight="1" x14ac:dyDescent="0.3">
      <c r="C70" s="135"/>
      <c r="D70" s="135"/>
      <c r="E70" s="135"/>
      <c r="F70" s="135"/>
      <c r="G70" s="135"/>
      <c r="K70" s="1211" t="s">
        <v>133</v>
      </c>
      <c r="L70" s="1211" t="s">
        <v>91</v>
      </c>
      <c r="M70" s="1182" t="s">
        <v>75</v>
      </c>
      <c r="N70" s="1184" t="s">
        <v>134</v>
      </c>
      <c r="O70" s="1184" t="s">
        <v>135</v>
      </c>
      <c r="P70" s="413" t="s">
        <v>136</v>
      </c>
      <c r="Q70" s="413" t="s">
        <v>137</v>
      </c>
      <c r="R70" s="413" t="s">
        <v>138</v>
      </c>
      <c r="S70" s="1212" t="s">
        <v>139</v>
      </c>
      <c r="T70" s="1191" t="s">
        <v>344</v>
      </c>
      <c r="U70" s="1191" t="s">
        <v>342</v>
      </c>
      <c r="V70" s="1191" t="s">
        <v>343</v>
      </c>
      <c r="W70" s="404" t="s">
        <v>375</v>
      </c>
      <c r="X70" s="404"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414"/>
      <c r="R71" s="414"/>
      <c r="S71" s="1210"/>
      <c r="T71" s="1191"/>
      <c r="U71" s="1191"/>
      <c r="V71" s="1191"/>
      <c r="W71" s="404"/>
      <c r="X71" s="404"/>
      <c r="Y71" s="1197"/>
      <c r="Z71" s="1187"/>
      <c r="AA71" s="400" t="s">
        <v>672</v>
      </c>
      <c r="AB71" s="400" t="s">
        <v>673</v>
      </c>
      <c r="AC71" s="400" t="s">
        <v>672</v>
      </c>
      <c r="AD71" s="400" t="s">
        <v>673</v>
      </c>
      <c r="AE71" s="400" t="s">
        <v>672</v>
      </c>
      <c r="AF71" s="400" t="s">
        <v>673</v>
      </c>
      <c r="AG71" s="400" t="s">
        <v>672</v>
      </c>
      <c r="AH71" s="400" t="s">
        <v>673</v>
      </c>
      <c r="AI71" s="400" t="s">
        <v>672</v>
      </c>
      <c r="AJ71" s="400" t="s">
        <v>673</v>
      </c>
    </row>
    <row r="72" spans="1:36" x14ac:dyDescent="0.3">
      <c r="C72" s="135"/>
      <c r="D72" s="135"/>
      <c r="E72" s="135"/>
      <c r="F72" s="135"/>
      <c r="G72" s="135"/>
      <c r="K72" s="406" t="s">
        <v>142</v>
      </c>
      <c r="L72" s="406" t="s">
        <v>143</v>
      </c>
      <c r="M72" s="104" t="s">
        <v>9</v>
      </c>
      <c r="N72" s="57" t="s">
        <v>235</v>
      </c>
      <c r="O72" s="38" t="s">
        <v>244</v>
      </c>
      <c r="P72" s="60"/>
      <c r="Q72" s="61"/>
      <c r="R72" s="62"/>
      <c r="S72" s="36" t="str">
        <f>IF($K$69=$G$25+1,$A$1,"")</f>
        <v/>
      </c>
      <c r="T72" s="83"/>
      <c r="U72" s="83"/>
      <c r="V72" s="83" t="str">
        <f>IF(AND(W72="Y",X72="Y"),"Passed",IF(T72="M","Passed", ""))</f>
        <v/>
      </c>
      <c r="W72" s="83"/>
      <c r="X72" s="83"/>
      <c r="Y72" s="63"/>
      <c r="Z72" s="259">
        <f>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407"/>
      <c r="L73" s="407"/>
      <c r="M73" s="104" t="s">
        <v>9</v>
      </c>
      <c r="N73" s="57" t="s">
        <v>229</v>
      </c>
      <c r="O73" s="38" t="s">
        <v>245</v>
      </c>
      <c r="P73" s="60"/>
      <c r="Q73" s="61"/>
      <c r="R73" s="62"/>
      <c r="S73" s="36" t="str">
        <f>IF($K$69=$G$25+1,$A$1,"")</f>
        <v/>
      </c>
      <c r="T73" s="83"/>
      <c r="U73" s="83"/>
      <c r="V73" s="83" t="str">
        <f>IF(AND(W73="Y",X73="Y"),"Passed",IF(T73="M","Passed", ""))</f>
        <v/>
      </c>
      <c r="W73" s="83"/>
      <c r="X73" s="83"/>
      <c r="Y73" s="63"/>
      <c r="Z73" s="259">
        <f>DATEDIF(AA73,AB73,"m")/12+DATEDIF(AC73,AD73,"m")/12+DATEDIF(AE73,AF73,"m")/12+DATEDIF(AG73,AH73,"m")/12+DATEDIF(AI73,AJ73,"m")/12</f>
        <v>0</v>
      </c>
      <c r="AA73" s="260"/>
      <c r="AB73" s="260"/>
      <c r="AC73" s="260"/>
      <c r="AD73" s="260"/>
      <c r="AE73" s="258"/>
      <c r="AF73" s="258"/>
      <c r="AG73" s="258"/>
      <c r="AH73" s="258"/>
      <c r="AI73" s="258"/>
      <c r="AJ73" s="258"/>
    </row>
    <row r="74" spans="1:36" ht="41.4" x14ac:dyDescent="0.3">
      <c r="C74" s="135"/>
      <c r="D74" s="135"/>
      <c r="E74" s="135"/>
      <c r="F74" s="135"/>
      <c r="G74" s="135"/>
      <c r="K74" s="407"/>
      <c r="L74" s="407"/>
      <c r="M74" s="104" t="s">
        <v>9</v>
      </c>
      <c r="N74" s="57" t="s">
        <v>3</v>
      </c>
      <c r="O74" s="38" t="s">
        <v>516</v>
      </c>
      <c r="P74" s="60"/>
      <c r="Q74" s="61"/>
      <c r="R74" s="62"/>
      <c r="S74" s="36" t="str">
        <f>IF($K$69=$G$25+1,$A$1,"")</f>
        <v/>
      </c>
      <c r="T74" s="83"/>
      <c r="U74" s="83"/>
      <c r="V74" s="83" t="str">
        <f>IF(AND(W74="Y",X74="Y"),"Passed",IF(T74="M","Passed", ""))</f>
        <v/>
      </c>
      <c r="W74" s="83"/>
      <c r="X74" s="83"/>
      <c r="Y74" s="63"/>
      <c r="Z74" s="259">
        <f>DATEDIF(AA74,AB74,"m")/12+DATEDIF(AC74,AD74,"m")/12+DATEDIF(AE74,AF74,"m")/12+DATEDIF(AG74,AH74,"m")/12+DATEDIF(AI74,AJ74,"m")/12</f>
        <v>0</v>
      </c>
      <c r="AA74" s="260"/>
      <c r="AB74" s="260"/>
      <c r="AC74" s="260"/>
      <c r="AD74" s="260"/>
      <c r="AE74" s="258"/>
      <c r="AF74" s="258"/>
      <c r="AG74" s="258"/>
      <c r="AH74" s="258"/>
      <c r="AI74" s="258"/>
      <c r="AJ74" s="258"/>
    </row>
    <row r="75" spans="1:36" ht="41.4" x14ac:dyDescent="0.3">
      <c r="C75" s="135"/>
      <c r="D75" s="135"/>
      <c r="E75" s="135"/>
      <c r="F75" s="135"/>
      <c r="G75" s="135"/>
      <c r="K75" s="408"/>
      <c r="L75" s="408"/>
      <c r="M75" s="104" t="s">
        <v>9</v>
      </c>
      <c r="N75" s="57" t="s">
        <v>3</v>
      </c>
      <c r="O75" s="38" t="s">
        <v>246</v>
      </c>
      <c r="P75" s="60"/>
      <c r="Q75" s="61"/>
      <c r="R75" s="62"/>
      <c r="S75" s="36" t="str">
        <f>IF($K$69=$G$25+1,$A$1,"")</f>
        <v/>
      </c>
      <c r="T75" s="83"/>
      <c r="U75" s="83"/>
      <c r="V75" s="83" t="str">
        <f>IF(AND(W75="Y",X75="Y"),"Passed",IF(T75="M","Passed", ""))</f>
        <v/>
      </c>
      <c r="W75" s="83"/>
      <c r="X75" s="83"/>
      <c r="Y75" s="63"/>
      <c r="Z75" s="259">
        <f>DATEDIF(AA75,AB75,"m")/12+DATEDIF(AC75,AD75,"m")/12+DATEDIF(AE75,AF75,"m")/12+DATEDIF(AG75,AH75,"m")/12+DATEDIF(AI75,AJ75,"m")/12</f>
        <v>0</v>
      </c>
      <c r="AA75" s="260"/>
      <c r="AB75" s="260"/>
      <c r="AC75" s="260"/>
      <c r="AD75" s="260"/>
      <c r="AE75" s="258"/>
      <c r="AF75" s="258"/>
      <c r="AG75" s="258"/>
      <c r="AH75" s="258"/>
      <c r="AI75" s="258"/>
      <c r="AJ75" s="258"/>
    </row>
    <row r="76" spans="1:36" ht="13.2" customHeight="1"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customSheetViews>
    <customSheetView guid="{6D9FC8F7-6352-4BF1-890A-27BF36FADC03}" scale="85" showGridLines="0" topLeftCell="I13">
      <selection activeCell="U54" sqref="U54"/>
      <pageMargins left="0.7" right="0.7" top="0.75" bottom="0.75" header="0.3" footer="0.3"/>
      <pageSetup orientation="portrait" r:id="rId1"/>
    </customSheetView>
  </customSheetViews>
  <mergeCells count="91">
    <mergeCell ref="S58:S59"/>
    <mergeCell ref="Y4:Y5"/>
    <mergeCell ref="K1:Y1"/>
    <mergeCell ref="K2:K3"/>
    <mergeCell ref="L2:L3"/>
    <mergeCell ref="N2:N3"/>
    <mergeCell ref="V2:V3"/>
    <mergeCell ref="L17:L18"/>
    <mergeCell ref="M17:M18"/>
    <mergeCell ref="N17:N18"/>
    <mergeCell ref="O17:O18"/>
    <mergeCell ref="S17:S18"/>
    <mergeCell ref="Y17:Y18"/>
    <mergeCell ref="O2:O3"/>
    <mergeCell ref="S2:S3"/>
    <mergeCell ref="T2:T3"/>
    <mergeCell ref="A64:G64"/>
    <mergeCell ref="A66:G66"/>
    <mergeCell ref="A1:H1"/>
    <mergeCell ref="K57:Y57"/>
    <mergeCell ref="K58:K59"/>
    <mergeCell ref="L58:L59"/>
    <mergeCell ref="M58:M59"/>
    <mergeCell ref="N58:N59"/>
    <mergeCell ref="N38:N39"/>
    <mergeCell ref="O38:O39"/>
    <mergeCell ref="S38:S39"/>
    <mergeCell ref="T38:T39"/>
    <mergeCell ref="U38:U39"/>
    <mergeCell ref="V38:V39"/>
    <mergeCell ref="M2:M3"/>
    <mergeCell ref="O58:O59"/>
    <mergeCell ref="K17:K18"/>
    <mergeCell ref="Y70:Y71"/>
    <mergeCell ref="Y38:Y39"/>
    <mergeCell ref="T58:T59"/>
    <mergeCell ref="U58:U59"/>
    <mergeCell ref="V58:V59"/>
    <mergeCell ref="Y58:Y59"/>
    <mergeCell ref="K69:Y69"/>
    <mergeCell ref="K70:K71"/>
    <mergeCell ref="L70:L71"/>
    <mergeCell ref="M70:M71"/>
    <mergeCell ref="N70:N71"/>
    <mergeCell ref="O70:O71"/>
    <mergeCell ref="S70:S71"/>
    <mergeCell ref="T70:T71"/>
    <mergeCell ref="U70:U71"/>
    <mergeCell ref="V70:V71"/>
    <mergeCell ref="AA2:AB2"/>
    <mergeCell ref="AC2:AD2"/>
    <mergeCell ref="AE2:AF2"/>
    <mergeCell ref="U17:U18"/>
    <mergeCell ref="V17:V18"/>
    <mergeCell ref="AA38:AB38"/>
    <mergeCell ref="AC38:AD38"/>
    <mergeCell ref="AE38:AF38"/>
    <mergeCell ref="AA70:AB70"/>
    <mergeCell ref="AC70:AD70"/>
    <mergeCell ref="AE70:AF70"/>
    <mergeCell ref="Z70:Z71"/>
    <mergeCell ref="AG2:AH2"/>
    <mergeCell ref="AI2:AJ2"/>
    <mergeCell ref="K60:K67"/>
    <mergeCell ref="L60:L67"/>
    <mergeCell ref="Z58:Z59"/>
    <mergeCell ref="Y2:Y3"/>
    <mergeCell ref="K16:Y16"/>
    <mergeCell ref="Z2:Z3"/>
    <mergeCell ref="Z17:Z18"/>
    <mergeCell ref="Z38:Z39"/>
    <mergeCell ref="U2:U3"/>
    <mergeCell ref="K37:Y37"/>
    <mergeCell ref="K38:K39"/>
    <mergeCell ref="L38:L39"/>
    <mergeCell ref="M38:M39"/>
    <mergeCell ref="T17:T18"/>
    <mergeCell ref="AG38:AH38"/>
    <mergeCell ref="AI38:AJ38"/>
    <mergeCell ref="AA17:AB17"/>
    <mergeCell ref="AC17:AD17"/>
    <mergeCell ref="AE17:AF17"/>
    <mergeCell ref="AG17:AH17"/>
    <mergeCell ref="AI17:AJ17"/>
    <mergeCell ref="AG70:AH70"/>
    <mergeCell ref="AI70:AJ70"/>
    <mergeCell ref="AA58:AB58"/>
    <mergeCell ref="AC58:AD58"/>
    <mergeCell ref="AE58:AF58"/>
    <mergeCell ref="AG58:AH58"/>
    <mergeCell ref="AI58:AJ58"/>
  </mergeCells>
  <conditionalFormatting sqref="C7:H7">
    <cfRule type="containsText" dxfId="889" priority="17" operator="containsText" text="N/A">
      <formula>NOT(ISERROR(SEARCH("N/A",C7)))</formula>
    </cfRule>
    <cfRule type="containsText" dxfId="888" priority="18" operator="containsText" text="Blank">
      <formula>NOT(ISERROR(SEARCH("Blank",C7)))</formula>
    </cfRule>
    <cfRule type="containsText" dxfId="887" priority="19" operator="containsText" text="M">
      <formula>NOT(ISERROR(SEARCH("M",C7)))</formula>
    </cfRule>
  </conditionalFormatting>
  <conditionalFormatting sqref="Z4 Z51:Z55 Z40:Z43 Z45:Z49 Z19:Z35">
    <cfRule type="cellIs" dxfId="886" priority="16" operator="greaterThan">
      <formula>0</formula>
    </cfRule>
  </conditionalFormatting>
  <conditionalFormatting sqref="Z5:Z14">
    <cfRule type="cellIs" dxfId="885" priority="15" operator="greaterThan">
      <formula>0</formula>
    </cfRule>
  </conditionalFormatting>
  <conditionalFormatting sqref="Z60:Z67">
    <cfRule type="cellIs" dxfId="884" priority="14" operator="greaterThan">
      <formula>0</formula>
    </cfRule>
  </conditionalFormatting>
  <conditionalFormatting sqref="Z72:Z75">
    <cfRule type="cellIs" dxfId="883" priority="13" operator="greaterThan">
      <formula>0</formula>
    </cfRule>
  </conditionalFormatting>
  <conditionalFormatting sqref="Z50">
    <cfRule type="cellIs" dxfId="882" priority="12" operator="greaterThan">
      <formula>0</formula>
    </cfRule>
  </conditionalFormatting>
  <conditionalFormatting sqref="Z44">
    <cfRule type="cellIs" dxfId="881" priority="11" operator="greaterThan">
      <formula>0</formula>
    </cfRule>
  </conditionalFormatting>
  <conditionalFormatting sqref="E13">
    <cfRule type="containsText" dxfId="880" priority="1" operator="containsText" text="N/A">
      <formula>NOT(ISERROR(SEARCH("N/A",E13)))</formula>
    </cfRule>
    <cfRule type="containsText" dxfId="879" priority="2" operator="containsText" text="O">
      <formula>NOT(ISERROR(SEARCH("O",E13)))</formula>
    </cfRule>
    <cfRule type="containsText" dxfId="878" priority="3" operator="containsText" text="M">
      <formula>NOT(ISERROR(SEARCH("M",E13)))</formula>
    </cfRule>
  </conditionalFormatting>
  <conditionalFormatting sqref="C46:G46">
    <cfRule type="containsText" dxfId="877" priority="10" operator="containsText" text="O">
      <formula>NOT(ISERROR(SEARCH("O",C46)))</formula>
    </cfRule>
  </conditionalFormatting>
  <conditionalFormatting sqref="C46:G46">
    <cfRule type="containsText" dxfId="876" priority="7" operator="containsText" text="N/A">
      <formula>NOT(ISERROR(SEARCH("N/A",C46)))</formula>
    </cfRule>
    <cfRule type="containsText" dxfId="875" priority="8" operator="containsText" text="Blank">
      <formula>NOT(ISERROR(SEARCH("Blank",C46)))</formula>
    </cfRule>
    <cfRule type="containsText" dxfId="874" priority="9" operator="containsText" text="M">
      <formula>NOT(ISERROR(SEARCH("M",C46)))</formula>
    </cfRule>
  </conditionalFormatting>
  <conditionalFormatting sqref="E12">
    <cfRule type="containsText" dxfId="873" priority="4" operator="containsText" text="N/A">
      <formula>NOT(ISERROR(SEARCH("N/A",E12)))</formula>
    </cfRule>
    <cfRule type="containsText" dxfId="872" priority="5" operator="containsText" text="O">
      <formula>NOT(ISERROR(SEARCH("O",E12)))</formula>
    </cfRule>
    <cfRule type="containsText" dxfId="871" priority="6" operator="containsText" text="M">
      <formula>NOT(ISERROR(SEARCH("M",E12)))</formula>
    </cfRule>
  </conditionalFormatting>
  <dataValidations count="3">
    <dataValidation type="list" allowBlank="1" showInputMessage="1" showErrorMessage="1" sqref="W1:W79">
      <formula1>"Y, N"</formula1>
    </dataValidation>
    <dataValidation type="list" allowBlank="1" showInputMessage="1" showErrorMessage="1" sqref="V1:V79">
      <formula1>"Passed, Failed, N/A"</formula1>
    </dataValidation>
    <dataValidation type="list" allowBlank="1" showInputMessage="1" showErrorMessage="1" sqref="Y51:Y52 T1:T79">
      <formula1>"M, O, N/A"</formula1>
    </dataValidation>
  </dataValidations>
  <hyperlinks>
    <hyperlink ref="Y4" r:id="rId2" display="http://collab.lge.com/main/x/gOGHLw"/>
    <hyperlink ref="Y7" r:id="rId3" display="http://collab.lge.com/main/x/AocBNg"/>
    <hyperlink ref="Y8" r:id="rId4"/>
    <hyperlink ref="Y19" r:id="rId5"/>
    <hyperlink ref="Y20" r:id="rId6"/>
    <hyperlink ref="Y22" r:id="rId7"/>
    <hyperlink ref="Y30" r:id="rId8"/>
    <hyperlink ref="Y31" r:id="rId9"/>
    <hyperlink ref="Y34" r:id="rId10"/>
    <hyperlink ref="Y41" r:id="rId11"/>
    <hyperlink ref="Y42" r:id="rId12" display="http://collab.lge.com/main/x/j9smN"/>
    <hyperlink ref="Y43" r:id="rId13"/>
    <hyperlink ref="Y45" r:id="rId14"/>
    <hyperlink ref="Y55" r:id="rId15"/>
    <hyperlink ref="Y11" r:id="rId16"/>
    <hyperlink ref="Y44" r:id="rId17"/>
  </hyperlinks>
  <pageMargins left="0.7" right="0.7" top="0.75" bottom="0.75" header="0.3" footer="0.3"/>
  <pageSetup orientation="portrait" r:id="rId18"/>
  <drawing r:id="rId19"/>
  <legacyDrawing r:id="rId20"/>
  <controls>
    <mc:AlternateContent xmlns:mc="http://schemas.openxmlformats.org/markup-compatibility/2006">
      <mc:Choice Requires="x14">
        <control shapeId="846857" r:id="rId21" name="CommandButton2">
          <controlPr defaultSize="0" autoLine="0" r:id="rId22">
            <anchor moveWithCells="1">
              <from>
                <xdr:col>8</xdr:col>
                <xdr:colOff>121920</xdr:colOff>
                <xdr:row>35</xdr:row>
                <xdr:rowOff>0</xdr:rowOff>
              </from>
              <to>
                <xdr:col>9</xdr:col>
                <xdr:colOff>441960</xdr:colOff>
                <xdr:row>36</xdr:row>
                <xdr:rowOff>266700</xdr:rowOff>
              </to>
            </anchor>
          </controlPr>
        </control>
      </mc:Choice>
      <mc:Fallback>
        <control shapeId="846857" r:id="rId21" name="CommandButton2"/>
      </mc:Fallback>
    </mc:AlternateContent>
    <mc:AlternateContent xmlns:mc="http://schemas.openxmlformats.org/markup-compatibility/2006">
      <mc:Choice Requires="x14">
        <control shapeId="846856" r:id="rId23" name="CommandButton1">
          <controlPr defaultSize="0" autoLine="0" r:id="rId24">
            <anchor moveWithCells="1">
              <from>
                <xdr:col>8</xdr:col>
                <xdr:colOff>114300</xdr:colOff>
                <xdr:row>8</xdr:row>
                <xdr:rowOff>0</xdr:rowOff>
              </from>
              <to>
                <xdr:col>9</xdr:col>
                <xdr:colOff>403860</xdr:colOff>
                <xdr:row>9</xdr:row>
                <xdr:rowOff>175260</xdr:rowOff>
              </to>
            </anchor>
          </controlPr>
        </control>
      </mc:Choice>
      <mc:Fallback>
        <control shapeId="846856" r:id="rId23" name="CommandButton1"/>
      </mc:Fallback>
    </mc:AlternateContent>
  </controls>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4"/>
  </sheetPr>
  <dimension ref="A1:AK196"/>
  <sheetViews>
    <sheetView showGridLines="0" topLeftCell="A49" zoomScaleNormal="100" workbookViewId="0">
      <selection activeCell="F52" sqref="F52"/>
    </sheetView>
  </sheetViews>
  <sheetFormatPr defaultColWidth="9.109375" defaultRowHeight="13.2" x14ac:dyDescent="0.25"/>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 bestFit="1" customWidth="1"/>
    <col min="12" max="12" width="6.44140625" style="3" bestFit="1" customWidth="1"/>
    <col min="13" max="13" width="7.88671875" style="3" bestFit="1" customWidth="1"/>
    <col min="14" max="14" width="18.44140625" style="92" bestFit="1" customWidth="1"/>
    <col min="15" max="15" width="46.5546875" style="3" customWidth="1"/>
    <col min="16" max="16" width="23.88671875" style="3" customWidth="1"/>
    <col min="17" max="17" width="24.88671875" style="3" customWidth="1"/>
    <col min="18" max="18" width="26.109375" style="3" customWidth="1"/>
    <col min="19" max="19" width="19.44140625" style="3" customWidth="1"/>
    <col min="20" max="20" width="7.5546875" style="78" customWidth="1"/>
    <col min="21" max="21" width="11" style="78" bestFit="1" customWidth="1"/>
    <col min="22" max="22" width="10.44140625" style="78" bestFit="1" customWidth="1"/>
    <col min="23" max="23" width="12.44140625" style="78" customWidth="1"/>
    <col min="24" max="24" width="15.109375" style="78" customWidth="1"/>
    <col min="25" max="25" width="36.5546875" style="3" bestFit="1" customWidth="1"/>
    <col min="26" max="16384" width="9.109375" style="3"/>
  </cols>
  <sheetData>
    <row r="1" spans="1:36" ht="14.4" x14ac:dyDescent="0.25">
      <c r="A1" s="1188" t="s">
        <v>82</v>
      </c>
      <c r="B1" s="1189"/>
      <c r="C1" s="1189"/>
      <c r="D1" s="1189"/>
      <c r="E1" s="1189"/>
      <c r="F1" s="1189"/>
      <c r="G1" s="1189"/>
      <c r="H1" s="1189"/>
      <c r="J1" s="202" t="s">
        <v>432</v>
      </c>
      <c r="K1" s="3">
        <v>1</v>
      </c>
      <c r="M1" s="29">
        <v>13</v>
      </c>
      <c r="Z1" s="92">
        <v>26</v>
      </c>
      <c r="AA1" s="29">
        <v>27</v>
      </c>
      <c r="AB1" s="92">
        <v>28</v>
      </c>
      <c r="AC1" s="29">
        <v>29</v>
      </c>
      <c r="AD1" s="92">
        <v>30</v>
      </c>
      <c r="AE1" s="29">
        <v>31</v>
      </c>
      <c r="AF1" s="92">
        <v>32</v>
      </c>
      <c r="AG1" s="29">
        <v>33</v>
      </c>
      <c r="AH1" s="92">
        <v>34</v>
      </c>
      <c r="AI1" s="29">
        <v>35</v>
      </c>
      <c r="AJ1" s="92">
        <v>36</v>
      </c>
    </row>
    <row r="2" spans="1:36" ht="23.25" customHeight="1" x14ac:dyDescent="0.45">
      <c r="A2" s="98" t="s">
        <v>367</v>
      </c>
      <c r="B2" s="83" t="s">
        <v>348</v>
      </c>
      <c r="C2" s="3"/>
      <c r="D2" s="3"/>
      <c r="E2" s="3"/>
      <c r="F2" s="3"/>
      <c r="G2" s="3"/>
      <c r="H2" s="3"/>
      <c r="K2" s="1193" t="s">
        <v>132</v>
      </c>
      <c r="L2" s="1194"/>
      <c r="M2" s="1194"/>
      <c r="N2" s="1194"/>
      <c r="O2" s="1194"/>
      <c r="P2" s="1194"/>
      <c r="Q2" s="1194"/>
      <c r="R2" s="1194"/>
      <c r="S2" s="1194"/>
      <c r="T2" s="1194"/>
      <c r="U2" s="1194"/>
      <c r="V2" s="1194"/>
      <c r="W2" s="1194"/>
      <c r="X2" s="1194"/>
      <c r="Y2" s="1195"/>
      <c r="Z2" s="263"/>
      <c r="AA2" s="256"/>
      <c r="AB2" s="256"/>
      <c r="AC2" s="256"/>
      <c r="AD2" s="256"/>
      <c r="AE2" s="256"/>
      <c r="AF2" s="256"/>
      <c r="AG2" s="256"/>
      <c r="AH2" s="256"/>
      <c r="AI2" s="256"/>
      <c r="AJ2" s="256"/>
    </row>
    <row r="3" spans="1:36" ht="12.75" customHeight="1" x14ac:dyDescent="0.3">
      <c r="A3" s="98" t="s">
        <v>347</v>
      </c>
      <c r="B3" s="119">
        <v>42802</v>
      </c>
      <c r="C3" s="125"/>
      <c r="D3" s="3"/>
      <c r="E3" s="3"/>
      <c r="F3" s="3"/>
      <c r="G3" s="3"/>
      <c r="H3" s="3"/>
      <c r="K3" s="1209" t="s">
        <v>133</v>
      </c>
      <c r="L3" s="1209" t="s">
        <v>91</v>
      </c>
      <c r="M3" s="1182" t="s">
        <v>75</v>
      </c>
      <c r="N3" s="1190" t="s">
        <v>134</v>
      </c>
      <c r="O3" s="1209" t="s">
        <v>135</v>
      </c>
      <c r="P3" s="143" t="s">
        <v>136</v>
      </c>
      <c r="Q3" s="143" t="s">
        <v>137</v>
      </c>
      <c r="R3" s="143" t="s">
        <v>138</v>
      </c>
      <c r="S3" s="1210" t="s">
        <v>139</v>
      </c>
      <c r="T3" s="1191" t="s">
        <v>344</v>
      </c>
      <c r="U3" s="1191" t="s">
        <v>342</v>
      </c>
      <c r="V3" s="1200" t="s">
        <v>343</v>
      </c>
      <c r="W3" s="201" t="s">
        <v>375</v>
      </c>
      <c r="X3" s="201" t="s">
        <v>376</v>
      </c>
      <c r="Y3" s="1209" t="s">
        <v>140</v>
      </c>
      <c r="Z3" s="1186" t="s">
        <v>667</v>
      </c>
      <c r="AA3" s="1172" t="s">
        <v>666</v>
      </c>
      <c r="AB3" s="1172"/>
      <c r="AC3" s="1172" t="s">
        <v>668</v>
      </c>
      <c r="AD3" s="1172"/>
      <c r="AE3" s="1172" t="s">
        <v>669</v>
      </c>
      <c r="AF3" s="1172"/>
      <c r="AG3" s="1172" t="s">
        <v>670</v>
      </c>
      <c r="AH3" s="1172"/>
      <c r="AI3" s="1172" t="s">
        <v>671</v>
      </c>
      <c r="AJ3" s="1172"/>
    </row>
    <row r="4" spans="1:36" ht="12.75" customHeight="1" x14ac:dyDescent="0.3">
      <c r="A4" s="98" t="s">
        <v>368</v>
      </c>
      <c r="B4" s="124">
        <f ca="1">DATEDIF(B3,TODAY(),"D")/365</f>
        <v>3.6767123287671235</v>
      </c>
      <c r="C4" s="3"/>
      <c r="D4" s="3"/>
      <c r="E4" s="3"/>
      <c r="F4" s="3"/>
      <c r="G4" s="3"/>
      <c r="H4" s="3"/>
      <c r="K4" s="1197"/>
      <c r="L4" s="1197"/>
      <c r="M4" s="1183"/>
      <c r="N4" s="1185"/>
      <c r="O4" s="1197"/>
      <c r="P4" s="148" t="s">
        <v>141</v>
      </c>
      <c r="Q4" s="144"/>
      <c r="R4" s="144"/>
      <c r="S4" s="1210"/>
      <c r="T4" s="1191"/>
      <c r="U4" s="1191"/>
      <c r="V4" s="1201"/>
      <c r="W4" s="201"/>
      <c r="X4" s="201"/>
      <c r="Y4" s="1197"/>
      <c r="Z4" s="1187"/>
      <c r="AA4" s="255" t="s">
        <v>672</v>
      </c>
      <c r="AB4" s="255" t="s">
        <v>673</v>
      </c>
      <c r="AC4" s="255" t="s">
        <v>672</v>
      </c>
      <c r="AD4" s="255" t="s">
        <v>673</v>
      </c>
      <c r="AE4" s="255" t="s">
        <v>672</v>
      </c>
      <c r="AF4" s="255" t="s">
        <v>673</v>
      </c>
      <c r="AG4" s="255" t="s">
        <v>672</v>
      </c>
      <c r="AH4" s="255" t="s">
        <v>673</v>
      </c>
      <c r="AI4" s="255" t="s">
        <v>672</v>
      </c>
      <c r="AJ4" s="255" t="s">
        <v>673</v>
      </c>
    </row>
    <row r="5" spans="1:36" ht="12.75" customHeight="1" x14ac:dyDescent="0.3">
      <c r="A5" s="98" t="s">
        <v>387</v>
      </c>
      <c r="B5" s="124">
        <v>4.5</v>
      </c>
      <c r="C5" s="126"/>
      <c r="D5" s="3"/>
      <c r="E5" s="3"/>
      <c r="F5" s="3"/>
      <c r="G5" s="3"/>
      <c r="H5" s="3"/>
      <c r="K5" s="272" t="s">
        <v>142</v>
      </c>
      <c r="L5" s="272" t="s">
        <v>143</v>
      </c>
      <c r="M5" s="104" t="s">
        <v>5</v>
      </c>
      <c r="N5" s="93" t="s">
        <v>144</v>
      </c>
      <c r="O5" s="88" t="s">
        <v>372</v>
      </c>
      <c r="P5" s="149" t="s">
        <v>145</v>
      </c>
      <c r="Q5" s="149" t="s">
        <v>146</v>
      </c>
      <c r="R5" s="146" t="s">
        <v>147</v>
      </c>
      <c r="S5" s="36"/>
      <c r="T5" s="83"/>
      <c r="U5" s="83"/>
      <c r="V5" s="83" t="str">
        <f t="shared" ref="V5:V15" si="0">IF(AND(W5="Y",X5="Y"),"Passed",IF(T5="M","Passed", ""))</f>
        <v>Passed</v>
      </c>
      <c r="W5" s="83" t="s">
        <v>377</v>
      </c>
      <c r="X5" s="83" t="s">
        <v>377</v>
      </c>
      <c r="Y5" s="1227" t="s">
        <v>148</v>
      </c>
      <c r="Z5" s="259">
        <f>DATEDIF(AA5,AB5,"m")/12+DATEDIF(AC5,AD5,"m")/12+DATEDIF(AE5,AF5,"m")/12+DATEDIF(AG5,AH5,"m")/12+DATEDIF(AI5,AJ5,"m")/12</f>
        <v>0</v>
      </c>
      <c r="AA5" s="260"/>
      <c r="AB5" s="260"/>
      <c r="AC5" s="260"/>
      <c r="AD5" s="260"/>
      <c r="AE5" s="258"/>
      <c r="AF5" s="258"/>
      <c r="AG5" s="258"/>
      <c r="AH5" s="258"/>
      <c r="AI5" s="258"/>
      <c r="AJ5" s="258"/>
    </row>
    <row r="6" spans="1:36" ht="28.2" thickBot="1" x14ac:dyDescent="0.3">
      <c r="A6" s="98" t="s">
        <v>388</v>
      </c>
      <c r="B6" s="124">
        <f ca="1">B4+B5</f>
        <v>8.1767123287671239</v>
      </c>
      <c r="C6" s="126"/>
      <c r="K6" s="273"/>
      <c r="L6" s="273"/>
      <c r="M6" s="104" t="s">
        <v>5</v>
      </c>
      <c r="N6" s="93" t="s">
        <v>144</v>
      </c>
      <c r="O6" s="88" t="s">
        <v>373</v>
      </c>
      <c r="P6" s="150"/>
      <c r="Q6" s="151" t="s">
        <v>150</v>
      </c>
      <c r="R6" s="147" t="s">
        <v>151</v>
      </c>
      <c r="S6" s="36"/>
      <c r="T6" s="83"/>
      <c r="U6" s="83"/>
      <c r="V6" s="83" t="str">
        <f t="shared" si="0"/>
        <v>Passed</v>
      </c>
      <c r="W6" s="83" t="s">
        <v>377</v>
      </c>
      <c r="X6" s="83" t="s">
        <v>377</v>
      </c>
      <c r="Y6" s="1228"/>
      <c r="Z6" s="259">
        <f t="shared" ref="Z6:Z15" si="1">DATEDIF(AA6,AB6,"m")/12+DATEDIF(AC6,AD6,"m")/12+DATEDIF(AE6,AF6,"m")/12+DATEDIF(AG6,AH6,"m")/12+DATEDIF(AI6,AJ6,"m")/12</f>
        <v>0</v>
      </c>
      <c r="AA6" s="260"/>
      <c r="AB6" s="260"/>
      <c r="AC6" s="260"/>
      <c r="AD6" s="260"/>
      <c r="AE6" s="258"/>
      <c r="AF6" s="258"/>
      <c r="AG6" s="258"/>
      <c r="AH6" s="258"/>
      <c r="AI6" s="258"/>
      <c r="AJ6" s="258"/>
    </row>
    <row r="7" spans="1:36" ht="14.4" thickBot="1" x14ac:dyDescent="0.35">
      <c r="A7" s="120" t="s">
        <v>4</v>
      </c>
      <c r="B7" s="121" t="s">
        <v>135</v>
      </c>
      <c r="C7" s="105" t="s">
        <v>5</v>
      </c>
      <c r="D7" s="105" t="s">
        <v>6</v>
      </c>
      <c r="E7" s="105" t="s">
        <v>7</v>
      </c>
      <c r="F7" s="105" t="s">
        <v>8</v>
      </c>
      <c r="G7" s="105" t="s">
        <v>9</v>
      </c>
      <c r="H7" s="106" t="s">
        <v>76</v>
      </c>
      <c r="K7" s="273"/>
      <c r="L7" s="273"/>
      <c r="M7" s="104" t="s">
        <v>5</v>
      </c>
      <c r="N7" s="38" t="s">
        <v>149</v>
      </c>
      <c r="O7" s="65" t="s">
        <v>149</v>
      </c>
      <c r="P7" s="150"/>
      <c r="Q7" s="152" t="s">
        <v>150</v>
      </c>
      <c r="R7" s="79" t="s">
        <v>151</v>
      </c>
      <c r="S7" s="36"/>
      <c r="T7" s="83"/>
      <c r="U7" s="83"/>
      <c r="V7" s="83" t="str">
        <f t="shared" si="0"/>
        <v>Passed</v>
      </c>
      <c r="W7" s="83" t="s">
        <v>377</v>
      </c>
      <c r="X7" s="83" t="s">
        <v>377</v>
      </c>
      <c r="Y7" s="41" t="s">
        <v>152</v>
      </c>
      <c r="Z7" s="259">
        <f t="shared" si="1"/>
        <v>0</v>
      </c>
      <c r="AA7" s="260"/>
      <c r="AB7" s="260"/>
      <c r="AC7" s="260"/>
      <c r="AD7" s="260"/>
      <c r="AE7" s="258"/>
      <c r="AF7" s="258"/>
      <c r="AG7" s="258"/>
      <c r="AH7" s="258"/>
      <c r="AI7" s="258"/>
      <c r="AJ7" s="258"/>
    </row>
    <row r="8" spans="1:36" ht="27.6" x14ac:dyDescent="0.25">
      <c r="A8" s="107" t="s">
        <v>56</v>
      </c>
      <c r="B8" s="108" t="s">
        <v>182</v>
      </c>
      <c r="C8" s="100"/>
      <c r="D8" s="24"/>
      <c r="E8" s="24"/>
      <c r="F8" s="24" t="s">
        <v>77</v>
      </c>
      <c r="G8" s="24"/>
      <c r="H8" s="109">
        <f>IF(C8&lt;&gt;"",'CBL Score Standard'!$D64,IF(D8&lt;&gt;"",SUM('CBL Score Standard'!$D64:$E64),IF(E8&lt;&gt;"",SUM('CBL Score Standard'!$D64:$F64),IF(F8&lt;&gt;"",SUM('CBL Score Standard'!$D64:$G64),IF(G8&lt;&gt;"",SUM('CBL Score Standard'!$D64:$H64,0))))))</f>
        <v>9.7467071935157037E-2</v>
      </c>
      <c r="K8" s="273"/>
      <c r="L8" s="273"/>
      <c r="M8" s="104" t="s">
        <v>5</v>
      </c>
      <c r="N8" s="96" t="s">
        <v>144</v>
      </c>
      <c r="O8" s="64" t="s">
        <v>452</v>
      </c>
      <c r="P8" s="150"/>
      <c r="Q8" s="149" t="s">
        <v>247</v>
      </c>
      <c r="R8" s="146" t="s">
        <v>154</v>
      </c>
      <c r="S8" s="36"/>
      <c r="T8" s="83"/>
      <c r="U8" s="83"/>
      <c r="V8" s="83" t="str">
        <f t="shared" si="0"/>
        <v>Passed</v>
      </c>
      <c r="W8" s="83" t="s">
        <v>377</v>
      </c>
      <c r="X8" s="83" t="s">
        <v>377</v>
      </c>
      <c r="Y8" s="68" t="s">
        <v>248</v>
      </c>
      <c r="Z8" s="259">
        <f t="shared" si="1"/>
        <v>0</v>
      </c>
      <c r="AA8" s="260"/>
      <c r="AB8" s="260"/>
      <c r="AC8" s="260"/>
      <c r="AD8" s="260"/>
      <c r="AE8" s="258"/>
      <c r="AF8" s="258"/>
      <c r="AG8" s="258"/>
      <c r="AH8" s="258"/>
      <c r="AI8" s="258"/>
      <c r="AJ8" s="258"/>
    </row>
    <row r="9" spans="1:36" ht="13.8" x14ac:dyDescent="0.3">
      <c r="A9" s="110" t="s">
        <v>56</v>
      </c>
      <c r="B9" s="99" t="s">
        <v>427</v>
      </c>
      <c r="C9" s="100"/>
      <c r="D9" s="24"/>
      <c r="E9" s="24"/>
      <c r="F9" s="24" t="s">
        <v>77</v>
      </c>
      <c r="G9" s="24"/>
      <c r="H9" s="109">
        <f>IF(C9&lt;&gt;"",'CBL Score Standard'!$D65,IF(D9&lt;&gt;"",SUM('CBL Score Standard'!$D65:$E65),IF(E9&lt;&gt;"",SUM('CBL Score Standard'!$D65:$F65),IF(F9&lt;&gt;"",SUM('CBL Score Standard'!$D65:$G65),IF(G9&lt;&gt;"",SUM('CBL Score Standard'!$D65:$H65,0))))))</f>
        <v>9.7467071935157037E-2</v>
      </c>
      <c r="K9" s="273"/>
      <c r="L9" s="273"/>
      <c r="M9" s="104" t="s">
        <v>5</v>
      </c>
      <c r="N9" s="96" t="s">
        <v>144</v>
      </c>
      <c r="O9" s="43" t="s">
        <v>517</v>
      </c>
      <c r="P9" s="150"/>
      <c r="Q9" s="152" t="s">
        <v>153</v>
      </c>
      <c r="R9" s="79" t="s">
        <v>156</v>
      </c>
      <c r="S9" s="36"/>
      <c r="T9" s="83"/>
      <c r="U9" s="83"/>
      <c r="V9" s="83" t="str">
        <f t="shared" si="0"/>
        <v>Passed</v>
      </c>
      <c r="W9" s="83" t="s">
        <v>377</v>
      </c>
      <c r="X9" s="83" t="s">
        <v>377</v>
      </c>
      <c r="Y9" s="44" t="s">
        <v>157</v>
      </c>
      <c r="Z9" s="259">
        <f t="shared" si="1"/>
        <v>0</v>
      </c>
      <c r="AA9" s="260"/>
      <c r="AB9" s="260"/>
      <c r="AC9" s="260"/>
      <c r="AD9" s="260"/>
      <c r="AE9" s="258"/>
      <c r="AF9" s="258"/>
      <c r="AG9" s="258"/>
      <c r="AH9" s="258"/>
      <c r="AI9" s="258"/>
      <c r="AJ9" s="258"/>
    </row>
    <row r="10" spans="1:36" ht="13.8" x14ac:dyDescent="0.3">
      <c r="A10" s="110" t="s">
        <v>56</v>
      </c>
      <c r="B10" s="99" t="s">
        <v>663</v>
      </c>
      <c r="C10" s="100"/>
      <c r="D10" s="100"/>
      <c r="E10" s="24"/>
      <c r="F10" s="24" t="s">
        <v>77</v>
      </c>
      <c r="G10" s="24"/>
      <c r="H10" s="109">
        <f>IF(C10&lt;&gt;"",'CBL Score Standard'!$D66,IF(D10&lt;&gt;"",SUM('CBL Score Standard'!$D66:$E66),IF(E10&lt;&gt;"",SUM('CBL Score Standard'!$D66:$F66),IF(F10&lt;&gt;"",SUM('CBL Score Standard'!$D66:$G66),IF(G10&lt;&gt;"",SUM('CBL Score Standard'!$D66:$H66,0))))))</f>
        <v>4.9848024316109421E-2</v>
      </c>
      <c r="K10" s="273"/>
      <c r="L10" s="273"/>
      <c r="M10" s="104" t="s">
        <v>5</v>
      </c>
      <c r="N10" s="96" t="s">
        <v>144</v>
      </c>
      <c r="O10" s="43" t="s">
        <v>661</v>
      </c>
      <c r="P10" s="150"/>
      <c r="Q10" s="152" t="s">
        <v>155</v>
      </c>
      <c r="R10" s="79" t="s">
        <v>158</v>
      </c>
      <c r="S10" s="36" t="str">
        <f>IF($K$16=$G$25+1,$A$1,"")</f>
        <v/>
      </c>
      <c r="T10" s="83"/>
      <c r="U10" s="83"/>
      <c r="V10" s="83" t="str">
        <f t="shared" si="0"/>
        <v>Passed</v>
      </c>
      <c r="W10" s="83" t="s">
        <v>377</v>
      </c>
      <c r="X10" s="83" t="s">
        <v>377</v>
      </c>
      <c r="Y10" s="41" t="s">
        <v>159</v>
      </c>
      <c r="Z10" s="259">
        <f t="shared" si="1"/>
        <v>0</v>
      </c>
      <c r="AA10" s="260"/>
      <c r="AB10" s="260"/>
      <c r="AC10" s="260"/>
      <c r="AD10" s="260"/>
      <c r="AE10" s="258"/>
      <c r="AF10" s="258"/>
      <c r="AG10" s="258"/>
      <c r="AH10" s="258"/>
      <c r="AI10" s="258"/>
      <c r="AJ10" s="258"/>
    </row>
    <row r="11" spans="1:36" ht="13.8" x14ac:dyDescent="0.3">
      <c r="A11" s="110" t="s">
        <v>56</v>
      </c>
      <c r="B11" s="99" t="s">
        <v>215</v>
      </c>
      <c r="C11" s="100"/>
      <c r="D11" s="100"/>
      <c r="E11" s="24"/>
      <c r="F11" s="24" t="s">
        <v>77</v>
      </c>
      <c r="G11" s="24"/>
      <c r="H11" s="109">
        <f>IF(C11&lt;&gt;"",'CBL Score Standard'!$D67,IF(D11&lt;&gt;"",SUM('CBL Score Standard'!$D67:$E67),IF(E11&lt;&gt;"",SUM('CBL Score Standard'!$D67:$F67),IF(F11&lt;&gt;"",SUM('CBL Score Standard'!$D67:$G67),IF(G11&lt;&gt;"",SUM('CBL Score Standard'!$D67:$H67,0))))))</f>
        <v>4.9848024316109421E-2</v>
      </c>
      <c r="K11" s="273"/>
      <c r="L11" s="273"/>
      <c r="M11" s="104" t="s">
        <v>5</v>
      </c>
      <c r="N11" s="96" t="s">
        <v>144</v>
      </c>
      <c r="O11" s="43" t="s">
        <v>662</v>
      </c>
      <c r="P11" s="150"/>
      <c r="Q11" s="254" t="s">
        <v>659</v>
      </c>
      <c r="R11" s="254" t="s">
        <v>278</v>
      </c>
      <c r="S11" s="36" t="str">
        <f>IF($K$16=$G$25+1,$A$1,"")</f>
        <v/>
      </c>
      <c r="T11" s="83"/>
      <c r="U11" s="83"/>
      <c r="V11" s="83" t="str">
        <f t="shared" si="0"/>
        <v>Passed</v>
      </c>
      <c r="W11" s="83" t="s">
        <v>377</v>
      </c>
      <c r="X11" s="83" t="s">
        <v>377</v>
      </c>
      <c r="Y11" s="46" t="s">
        <v>160</v>
      </c>
      <c r="Z11" s="259">
        <f t="shared" si="1"/>
        <v>0</v>
      </c>
      <c r="AA11" s="260"/>
      <c r="AB11" s="260"/>
      <c r="AC11" s="260"/>
      <c r="AD11" s="260"/>
      <c r="AE11" s="258"/>
      <c r="AF11" s="258"/>
      <c r="AG11" s="258"/>
      <c r="AH11" s="258"/>
      <c r="AI11" s="258"/>
      <c r="AJ11" s="258"/>
    </row>
    <row r="12" spans="1:36" ht="13.8" x14ac:dyDescent="0.25">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273"/>
      <c r="L12" s="273"/>
      <c r="M12" s="104" t="s">
        <v>5</v>
      </c>
      <c r="N12" s="36" t="s">
        <v>31</v>
      </c>
      <c r="O12" s="89" t="s">
        <v>175</v>
      </c>
      <c r="P12" s="150"/>
      <c r="Q12" s="152" t="s">
        <v>383</v>
      </c>
      <c r="R12" s="79" t="s">
        <v>176</v>
      </c>
      <c r="S12" s="36" t="str">
        <f>IF($K$16=$G$25+1,$A$1,"")</f>
        <v/>
      </c>
      <c r="T12" s="83"/>
      <c r="U12" s="83"/>
      <c r="V12" s="83" t="str">
        <f t="shared" si="0"/>
        <v>Passed</v>
      </c>
      <c r="W12" s="83" t="s">
        <v>377</v>
      </c>
      <c r="X12" s="83" t="s">
        <v>377</v>
      </c>
      <c r="Y12" s="44" t="s">
        <v>177</v>
      </c>
      <c r="Z12" s="259">
        <f t="shared" si="1"/>
        <v>0</v>
      </c>
      <c r="AA12" s="260"/>
      <c r="AB12" s="260"/>
      <c r="AC12" s="260"/>
      <c r="AD12" s="260"/>
      <c r="AE12" s="258"/>
      <c r="AF12" s="258"/>
      <c r="AG12" s="258"/>
      <c r="AH12" s="258"/>
      <c r="AI12" s="258"/>
      <c r="AJ12" s="258"/>
    </row>
    <row r="13" spans="1:36" ht="13.8"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273"/>
      <c r="L13" s="273"/>
      <c r="M13" s="104" t="s">
        <v>5</v>
      </c>
      <c r="N13" s="96" t="s">
        <v>31</v>
      </c>
      <c r="O13" s="43" t="s">
        <v>660</v>
      </c>
      <c r="P13" s="153">
        <v>43613</v>
      </c>
      <c r="Q13" s="152" t="s">
        <v>167</v>
      </c>
      <c r="R13" s="79" t="s">
        <v>168</v>
      </c>
      <c r="S13" s="36"/>
      <c r="T13" s="83"/>
      <c r="U13" s="83"/>
      <c r="V13" s="83" t="str">
        <f t="shared" si="0"/>
        <v>Passed</v>
      </c>
      <c r="W13" s="83" t="s">
        <v>377</v>
      </c>
      <c r="X13" s="83" t="s">
        <v>377</v>
      </c>
      <c r="Y13" s="41"/>
      <c r="Z13" s="259">
        <f t="shared" si="1"/>
        <v>0</v>
      </c>
      <c r="AA13" s="260"/>
      <c r="AB13" s="260"/>
      <c r="AC13" s="260"/>
      <c r="AD13" s="260"/>
      <c r="AE13" s="258"/>
      <c r="AF13" s="258"/>
      <c r="AG13" s="258"/>
      <c r="AH13" s="258"/>
      <c r="AI13" s="258"/>
      <c r="AJ13" s="258"/>
    </row>
    <row r="14" spans="1:36" ht="13.8" x14ac:dyDescent="0.3">
      <c r="A14" s="110" t="s">
        <v>55</v>
      </c>
      <c r="B14" s="99" t="s">
        <v>694</v>
      </c>
      <c r="C14" s="100"/>
      <c r="D14" s="100"/>
      <c r="E14" s="24"/>
      <c r="F14" s="24" t="s">
        <v>77</v>
      </c>
      <c r="G14" s="24"/>
      <c r="H14" s="109">
        <f>IF(C14&lt;&gt;"",'CBL Score Standard'!$D70,IF(D14&lt;&gt;"",SUM('CBL Score Standard'!$D70:$E70),IF(E14&lt;&gt;"",SUM('CBL Score Standard'!$D70:$F70),IF(F14&lt;&gt;"",SUM('CBL Score Standard'!$D70:$G70),IF(G14&lt;&gt;"",SUM('CBL Score Standard'!$D70:$H70,0))))))</f>
        <v>3.5562310030395138E-2</v>
      </c>
      <c r="K14" s="273"/>
      <c r="L14" s="273"/>
      <c r="M14" s="104" t="s">
        <v>5</v>
      </c>
      <c r="N14" s="96" t="s">
        <v>54</v>
      </c>
      <c r="O14" s="43" t="s">
        <v>425</v>
      </c>
      <c r="P14" s="152" t="s">
        <v>230</v>
      </c>
      <c r="Q14" s="152" t="s">
        <v>230</v>
      </c>
      <c r="R14" s="79" t="s">
        <v>230</v>
      </c>
      <c r="S14" s="36"/>
      <c r="T14" s="83"/>
      <c r="U14" s="83"/>
      <c r="V14" s="83" t="str">
        <f t="shared" si="0"/>
        <v/>
      </c>
      <c r="W14" s="83"/>
      <c r="X14" s="83"/>
      <c r="Y14" s="41" t="s">
        <v>169</v>
      </c>
      <c r="Z14" s="259">
        <f t="shared" si="1"/>
        <v>0</v>
      </c>
      <c r="AA14" s="260"/>
      <c r="AB14" s="260"/>
      <c r="AC14" s="260"/>
      <c r="AD14" s="260"/>
      <c r="AE14" s="258"/>
      <c r="AF14" s="258"/>
      <c r="AG14" s="258"/>
      <c r="AH14" s="258"/>
      <c r="AI14" s="258"/>
      <c r="AJ14" s="258"/>
    </row>
    <row r="15" spans="1:36" ht="27.6" x14ac:dyDescent="0.3">
      <c r="A15" s="110" t="s">
        <v>55</v>
      </c>
      <c r="B15" s="99" t="s">
        <v>185</v>
      </c>
      <c r="C15" s="100"/>
      <c r="D15" s="24"/>
      <c r="E15" s="24"/>
      <c r="F15" s="24" t="s">
        <v>77</v>
      </c>
      <c r="G15" s="24"/>
      <c r="H15" s="109">
        <f>IF(C15&lt;&gt;"",'CBL Score Standard'!$D71,IF(D15&lt;&gt;"",SUM('CBL Score Standard'!$D71:$E71),IF(E15&lt;&gt;"",SUM('CBL Score Standard'!$D71:$F71),IF(F15&lt;&gt;"",SUM('CBL Score Standard'!$D71:$G71),IF(G15&lt;&gt;"",SUM('CBL Score Standard'!$D71:$H71,0))))))</f>
        <v>4.9848024316109421E-2</v>
      </c>
      <c r="K15" s="274"/>
      <c r="L15" s="274"/>
      <c r="M15" s="104" t="s">
        <v>5</v>
      </c>
      <c r="N15" s="36" t="s">
        <v>41</v>
      </c>
      <c r="O15" s="87" t="s">
        <v>450</v>
      </c>
      <c r="P15" s="153">
        <v>43627</v>
      </c>
      <c r="Q15" s="152" t="s">
        <v>381</v>
      </c>
      <c r="R15" s="79" t="s">
        <v>382</v>
      </c>
      <c r="S15" s="36"/>
      <c r="T15" s="83"/>
      <c r="U15" s="83"/>
      <c r="V15" s="83" t="str">
        <f t="shared" si="0"/>
        <v/>
      </c>
      <c r="W15" s="83"/>
      <c r="X15" s="83"/>
      <c r="Y15" s="41"/>
      <c r="Z15" s="259">
        <f t="shared" si="1"/>
        <v>0</v>
      </c>
      <c r="AA15" s="260"/>
      <c r="AB15" s="260"/>
      <c r="AC15" s="260"/>
      <c r="AD15" s="260"/>
      <c r="AE15" s="258"/>
      <c r="AF15" s="258"/>
      <c r="AG15" s="258"/>
      <c r="AH15" s="258"/>
      <c r="AI15" s="258"/>
      <c r="AJ15" s="258"/>
    </row>
    <row r="16" spans="1:36" ht="13.8" x14ac:dyDescent="0.25">
      <c r="A16" s="110" t="s">
        <v>55</v>
      </c>
      <c r="B16" s="99" t="s">
        <v>192</v>
      </c>
      <c r="C16" s="100"/>
      <c r="D16" s="100"/>
      <c r="E16" s="100"/>
      <c r="F16" s="100" t="s">
        <v>77</v>
      </c>
      <c r="G16" s="100"/>
      <c r="H16" s="109">
        <f>IF(C16&lt;&gt;"",'CBL Score Standard'!$D72,IF(D16&lt;&gt;"",SUM('CBL Score Standard'!$D72:$E72),IF(E16&lt;&gt;"",SUM('CBL Score Standard'!$D72:$F72),IF(F16&lt;&gt;"",SUM('CBL Score Standard'!$D72:$G72),IF(G16&lt;&gt;"",SUM('CBL Score Standard'!$D72:$H72,0))))))</f>
        <v>0</v>
      </c>
      <c r="K16" s="48">
        <v>2</v>
      </c>
      <c r="L16" s="48"/>
      <c r="N16" s="94"/>
      <c r="O16" s="48"/>
      <c r="P16" s="48"/>
      <c r="Q16" s="48"/>
      <c r="R16" s="48"/>
      <c r="S16" s="48"/>
      <c r="T16" s="80"/>
      <c r="U16" s="80"/>
      <c r="V16" s="80"/>
      <c r="W16" s="80"/>
      <c r="X16" s="80"/>
      <c r="Y16" s="48"/>
      <c r="Z16" s="48"/>
      <c r="AA16" s="48"/>
      <c r="AB16" s="48"/>
      <c r="AC16" s="48"/>
      <c r="AD16" s="48"/>
      <c r="AE16" s="48"/>
      <c r="AF16" s="48"/>
      <c r="AG16" s="48"/>
      <c r="AH16" s="48"/>
      <c r="AI16" s="48"/>
      <c r="AJ16" s="48"/>
    </row>
    <row r="17" spans="1:36" ht="23.4" x14ac:dyDescent="0.45">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1193" t="s">
        <v>170</v>
      </c>
      <c r="L17" s="1194"/>
      <c r="M17" s="1194"/>
      <c r="N17" s="1194"/>
      <c r="O17" s="1194"/>
      <c r="P17" s="1194"/>
      <c r="Q17" s="1194"/>
      <c r="R17" s="1194"/>
      <c r="S17" s="1194"/>
      <c r="T17" s="1194"/>
      <c r="U17" s="1194"/>
      <c r="V17" s="1194"/>
      <c r="W17" s="1194"/>
      <c r="X17" s="1194"/>
      <c r="Y17" s="1195"/>
      <c r="Z17" s="263"/>
      <c r="AA17" s="256"/>
      <c r="AB17" s="256"/>
      <c r="AC17" s="256"/>
      <c r="AD17" s="256"/>
      <c r="AE17" s="256"/>
      <c r="AF17" s="256"/>
      <c r="AG17" s="256"/>
      <c r="AH17" s="256"/>
      <c r="AI17" s="256"/>
      <c r="AJ17" s="256"/>
    </row>
    <row r="18" spans="1:36" ht="41.4" x14ac:dyDescent="0.25">
      <c r="A18" s="110" t="s">
        <v>55</v>
      </c>
      <c r="B18" s="99" t="s">
        <v>196</v>
      </c>
      <c r="C18" s="100"/>
      <c r="D18" s="100"/>
      <c r="E18" s="100"/>
      <c r="F18" s="100"/>
      <c r="G18" s="100"/>
      <c r="H18" s="109" t="b">
        <f>IF(C18&lt;&gt;"",'CBL Score Standard'!$D74,IF(D18&lt;&gt;"",SUM('CBL Score Standard'!$D74:$E74),IF(E18&lt;&gt;"",SUM('CBL Score Standard'!$D74:$F74),IF(F18&lt;&gt;"",SUM('CBL Score Standard'!$D74:$G74),IF(G18&lt;&gt;"",SUM('CBL Score Standard'!$D74:$H74,0))))))</f>
        <v>0</v>
      </c>
      <c r="K18" s="1211" t="s">
        <v>133</v>
      </c>
      <c r="L18" s="1211" t="s">
        <v>91</v>
      </c>
      <c r="M18" s="1182" t="s">
        <v>75</v>
      </c>
      <c r="N18" s="1184" t="s">
        <v>134</v>
      </c>
      <c r="O18" s="1211" t="s">
        <v>135</v>
      </c>
      <c r="P18" s="145" t="s">
        <v>136</v>
      </c>
      <c r="Q18" s="145" t="s">
        <v>137</v>
      </c>
      <c r="R18" s="145" t="s">
        <v>138</v>
      </c>
      <c r="S18" s="1212" t="s">
        <v>139</v>
      </c>
      <c r="T18" s="1191" t="s">
        <v>344</v>
      </c>
      <c r="U18" s="1191" t="s">
        <v>342</v>
      </c>
      <c r="V18" s="1200" t="s">
        <v>343</v>
      </c>
      <c r="W18" s="201" t="s">
        <v>375</v>
      </c>
      <c r="X18" s="201" t="s">
        <v>376</v>
      </c>
      <c r="Y18" s="1211" t="s">
        <v>140</v>
      </c>
      <c r="Z18" s="1186" t="s">
        <v>667</v>
      </c>
      <c r="AA18" s="1172" t="s">
        <v>666</v>
      </c>
      <c r="AB18" s="1172"/>
      <c r="AC18" s="1172" t="s">
        <v>668</v>
      </c>
      <c r="AD18" s="1172"/>
      <c r="AE18" s="1172" t="s">
        <v>669</v>
      </c>
      <c r="AF18" s="1172"/>
      <c r="AG18" s="1172" t="s">
        <v>670</v>
      </c>
      <c r="AH18" s="1172"/>
      <c r="AI18" s="1172" t="s">
        <v>671</v>
      </c>
      <c r="AJ18" s="1172"/>
    </row>
    <row r="19" spans="1:36" ht="41.4" x14ac:dyDescent="0.25">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1197"/>
      <c r="L19" s="1197"/>
      <c r="M19" s="1183"/>
      <c r="N19" s="1190"/>
      <c r="O19" s="1197"/>
      <c r="P19" s="148" t="s">
        <v>141</v>
      </c>
      <c r="Q19" s="144"/>
      <c r="R19" s="144"/>
      <c r="S19" s="1210"/>
      <c r="T19" s="1191"/>
      <c r="U19" s="1191"/>
      <c r="V19" s="1201"/>
      <c r="W19" s="201"/>
      <c r="X19" s="201"/>
      <c r="Y19" s="1197"/>
      <c r="Z19" s="1187"/>
      <c r="AA19" s="255" t="s">
        <v>672</v>
      </c>
      <c r="AB19" s="255" t="s">
        <v>673</v>
      </c>
      <c r="AC19" s="255" t="s">
        <v>672</v>
      </c>
      <c r="AD19" s="255" t="s">
        <v>673</v>
      </c>
      <c r="AE19" s="255" t="s">
        <v>672</v>
      </c>
      <c r="AF19" s="255" t="s">
        <v>673</v>
      </c>
      <c r="AG19" s="255" t="s">
        <v>672</v>
      </c>
      <c r="AH19" s="255" t="s">
        <v>673</v>
      </c>
      <c r="AI19" s="255" t="s">
        <v>672</v>
      </c>
      <c r="AJ19" s="255" t="s">
        <v>673</v>
      </c>
    </row>
    <row r="20" spans="1:36" ht="13.8" x14ac:dyDescent="0.25">
      <c r="A20" s="110" t="s">
        <v>55</v>
      </c>
      <c r="B20" s="99" t="s">
        <v>202</v>
      </c>
      <c r="C20" s="100"/>
      <c r="D20" s="100"/>
      <c r="E20" s="100"/>
      <c r="F20" s="100" t="s">
        <v>77</v>
      </c>
      <c r="G20" s="100"/>
      <c r="H20" s="109">
        <f>IF(C20&lt;&gt;"",'CBL Score Standard'!$D76,IF(D20&lt;&gt;"",SUM('CBL Score Standard'!$D76:$E76),IF(E20&lt;&gt;"",SUM('CBL Score Standard'!$D76:$F76),IF(F20&lt;&gt;"",SUM('CBL Score Standard'!$D76:$G76),IF(G20&lt;&gt;"",SUM('CBL Score Standard'!$D76:$H76,0))))))</f>
        <v>0</v>
      </c>
      <c r="K20" s="272" t="s">
        <v>142</v>
      </c>
      <c r="L20" s="272" t="s">
        <v>143</v>
      </c>
      <c r="M20" s="104" t="s">
        <v>6</v>
      </c>
      <c r="N20" s="36" t="s">
        <v>46</v>
      </c>
      <c r="O20" s="89" t="s">
        <v>171</v>
      </c>
      <c r="P20" s="149" t="s">
        <v>145</v>
      </c>
      <c r="Q20" s="152" t="s">
        <v>172</v>
      </c>
      <c r="R20" s="79" t="s">
        <v>173</v>
      </c>
      <c r="S20" s="36" t="str">
        <f t="shared" ref="S20:S25" si="2">IF($K$16=$G$25+1,$A$1,"")</f>
        <v/>
      </c>
      <c r="T20" s="83"/>
      <c r="U20" s="83"/>
      <c r="V20" s="83" t="str">
        <f t="shared" ref="V20:V36" si="3">IF(AND(W20="Y",X20="Y"),"Passed",IF(T20="M","Passed", ""))</f>
        <v>Passed</v>
      </c>
      <c r="W20" s="83" t="s">
        <v>377</v>
      </c>
      <c r="X20" s="83" t="s">
        <v>377</v>
      </c>
      <c r="Y20" s="44" t="s">
        <v>174</v>
      </c>
      <c r="Z20" s="259">
        <f t="shared" ref="Z20:Z36" si="4">DATEDIF(AA20,AB20,"m")/12+DATEDIF(AC20,AD20,"m")/12+DATEDIF(AE20,AF20,"m")/12+DATEDIF(AG20,AH20,"m")/12+DATEDIF(AI20,AJ20,"m")/12</f>
        <v>0</v>
      </c>
      <c r="AA20" s="260"/>
      <c r="AB20" s="260"/>
      <c r="AC20" s="260"/>
      <c r="AD20" s="260"/>
      <c r="AE20" s="258"/>
      <c r="AF20" s="258"/>
      <c r="AG20" s="258"/>
      <c r="AH20" s="258"/>
      <c r="AI20" s="258"/>
      <c r="AJ20" s="258"/>
    </row>
    <row r="21" spans="1:36" ht="27.6" x14ac:dyDescent="0.25">
      <c r="A21" s="110" t="s">
        <v>55</v>
      </c>
      <c r="B21" s="99" t="s">
        <v>664</v>
      </c>
      <c r="C21" s="100"/>
      <c r="D21" s="100"/>
      <c r="E21" s="24"/>
      <c r="F21" s="24" t="s">
        <v>77</v>
      </c>
      <c r="G21" s="24"/>
      <c r="H21" s="109">
        <f>IF(C21&lt;&gt;"",'CBL Score Standard'!$D77,IF(D21&lt;&gt;"",SUM('CBL Score Standard'!$D77:$E77),IF(E21&lt;&gt;"",SUM('CBL Score Standard'!$D77:$F77),IF(F21&lt;&gt;"",SUM('CBL Score Standard'!$D77:$G77),IF(G21&lt;&gt;"",SUM('CBL Score Standard'!$D77:$H77,0))))))</f>
        <v>4.9848024316109421E-2</v>
      </c>
      <c r="K21" s="273"/>
      <c r="L21" s="273"/>
      <c r="M21" s="104" t="s">
        <v>6</v>
      </c>
      <c r="N21" s="36" t="s">
        <v>41</v>
      </c>
      <c r="O21" s="89" t="s">
        <v>178</v>
      </c>
      <c r="P21" s="151"/>
      <c r="Q21" s="152" t="s">
        <v>179</v>
      </c>
      <c r="R21" s="79" t="s">
        <v>180</v>
      </c>
      <c r="S21" s="36" t="str">
        <f t="shared" si="2"/>
        <v/>
      </c>
      <c r="T21" s="83"/>
      <c r="U21" s="83"/>
      <c r="V21" s="83" t="str">
        <f t="shared" si="3"/>
        <v/>
      </c>
      <c r="W21" s="83"/>
      <c r="X21" s="83"/>
      <c r="Y21" s="44" t="s">
        <v>181</v>
      </c>
      <c r="Z21" s="259">
        <f t="shared" si="4"/>
        <v>0</v>
      </c>
      <c r="AA21" s="260"/>
      <c r="AB21" s="260"/>
      <c r="AC21" s="260"/>
      <c r="AD21" s="260"/>
      <c r="AE21" s="258"/>
      <c r="AF21" s="258"/>
      <c r="AG21" s="258"/>
      <c r="AH21" s="258"/>
      <c r="AI21" s="258"/>
      <c r="AJ21" s="258"/>
    </row>
    <row r="22" spans="1:36" ht="13.8" x14ac:dyDescent="0.3">
      <c r="A22" s="110" t="s">
        <v>55</v>
      </c>
      <c r="B22" s="99" t="s">
        <v>448</v>
      </c>
      <c r="C22" s="100"/>
      <c r="D22" s="100"/>
      <c r="E22" s="24"/>
      <c r="F22" s="24" t="s">
        <v>77</v>
      </c>
      <c r="G22" s="24"/>
      <c r="H22" s="109">
        <f>IF(C22&lt;&gt;"",'CBL Score Standard'!$D78,IF(D22&lt;&gt;"",SUM('CBL Score Standard'!$D78:$E78),IF(E22&lt;&gt;"",SUM('CBL Score Standard'!$D78:$F78),IF(F22&lt;&gt;"",SUM('CBL Score Standard'!$D78:$G78),IF(G22&lt;&gt;"",SUM('CBL Score Standard'!$D78:$H78,0))))))</f>
        <v>4.9848024316109421E-2</v>
      </c>
      <c r="K22" s="273"/>
      <c r="L22" s="273"/>
      <c r="M22" s="104" t="s">
        <v>6</v>
      </c>
      <c r="N22" s="36" t="s">
        <v>56</v>
      </c>
      <c r="O22" s="87" t="s">
        <v>182</v>
      </c>
      <c r="P22" s="153">
        <v>43609</v>
      </c>
      <c r="Q22" s="152" t="s">
        <v>172</v>
      </c>
      <c r="R22" s="79" t="s">
        <v>183</v>
      </c>
      <c r="S22" s="36" t="str">
        <f t="shared" si="2"/>
        <v/>
      </c>
      <c r="T22" s="83"/>
      <c r="U22" s="83"/>
      <c r="V22" s="83" t="str">
        <f t="shared" si="3"/>
        <v>Passed</v>
      </c>
      <c r="W22" s="83" t="s">
        <v>377</v>
      </c>
      <c r="X22" s="83" t="s">
        <v>377</v>
      </c>
      <c r="Y22" s="46" t="s">
        <v>184</v>
      </c>
      <c r="Z22" s="259">
        <f t="shared" si="4"/>
        <v>0</v>
      </c>
      <c r="AA22" s="260"/>
      <c r="AB22" s="260"/>
      <c r="AC22" s="260"/>
      <c r="AD22" s="260"/>
      <c r="AE22" s="258"/>
      <c r="AF22" s="258"/>
      <c r="AG22" s="258"/>
      <c r="AH22" s="258"/>
      <c r="AI22" s="258"/>
      <c r="AJ22" s="258"/>
    </row>
    <row r="23" spans="1:36" ht="12.75" customHeight="1" x14ac:dyDescent="0.3">
      <c r="A23" s="110" t="s">
        <v>55</v>
      </c>
      <c r="B23" s="99" t="s">
        <v>665</v>
      </c>
      <c r="C23" s="100"/>
      <c r="D23" s="100"/>
      <c r="E23" s="24"/>
      <c r="F23" s="24" t="s">
        <v>77</v>
      </c>
      <c r="G23" s="24"/>
      <c r="H23" s="109">
        <f>IF(C23&lt;&gt;"",'CBL Score Standard'!$D79,IF(D23&lt;&gt;"",SUM('CBL Score Standard'!$D79:$E79),IF(E23&lt;&gt;"",SUM('CBL Score Standard'!$D79:$F79),IF(F23&lt;&gt;"",SUM('CBL Score Standard'!$D79:$G79),IF(G23&lt;&gt;"",SUM('CBL Score Standard'!$D79:$H79,0))))))</f>
        <v>4.9848024316109421E-2</v>
      </c>
      <c r="K23" s="273"/>
      <c r="L23" s="273"/>
      <c r="M23" s="104" t="s">
        <v>6</v>
      </c>
      <c r="N23" s="36" t="s">
        <v>144</v>
      </c>
      <c r="O23" s="87" t="s">
        <v>187</v>
      </c>
      <c r="P23" s="150"/>
      <c r="Q23" s="152" t="s">
        <v>153</v>
      </c>
      <c r="R23" s="79" t="s">
        <v>156</v>
      </c>
      <c r="S23" s="36" t="str">
        <f t="shared" si="2"/>
        <v/>
      </c>
      <c r="T23" s="83"/>
      <c r="U23" s="83"/>
      <c r="V23" s="83" t="str">
        <f t="shared" si="3"/>
        <v/>
      </c>
      <c r="W23" s="83"/>
      <c r="X23" s="83"/>
      <c r="Y23" s="44" t="s">
        <v>157</v>
      </c>
      <c r="Z23" s="259">
        <f t="shared" si="4"/>
        <v>0</v>
      </c>
      <c r="AA23" s="260"/>
      <c r="AB23" s="260"/>
      <c r="AC23" s="260"/>
      <c r="AD23" s="260"/>
      <c r="AE23" s="258"/>
      <c r="AF23" s="258"/>
      <c r="AG23" s="258"/>
      <c r="AH23" s="258"/>
      <c r="AI23" s="258"/>
      <c r="AJ23" s="258"/>
    </row>
    <row r="24" spans="1:36" ht="12.75" customHeight="1" x14ac:dyDescent="0.3">
      <c r="A24" s="110" t="s">
        <v>55</v>
      </c>
      <c r="B24" s="99" t="s">
        <v>238</v>
      </c>
      <c r="C24" s="100"/>
      <c r="D24" s="100"/>
      <c r="E24" s="100"/>
      <c r="F24" s="24"/>
      <c r="G24" s="24"/>
      <c r="H24" s="109" t="b">
        <f>IF(C24&lt;&gt;"",'CBL Score Standard'!$D80,IF(D24&lt;&gt;"",SUM('CBL Score Standard'!$D80:$E80),IF(E24&lt;&gt;"",SUM('CBL Score Standard'!$D80:$F80),IF(F24&lt;&gt;"",SUM('CBL Score Standard'!$D80:$G80),IF(G24&lt;&gt;"",SUM('CBL Score Standard'!$D80:$H80,0))))))</f>
        <v>0</v>
      </c>
      <c r="K24" s="273"/>
      <c r="L24" s="273"/>
      <c r="M24" s="104" t="s">
        <v>6</v>
      </c>
      <c r="N24" s="36" t="s">
        <v>144</v>
      </c>
      <c r="O24" s="87" t="s">
        <v>188</v>
      </c>
      <c r="P24" s="150"/>
      <c r="Q24" s="152" t="s">
        <v>155</v>
      </c>
      <c r="R24" s="79" t="s">
        <v>158</v>
      </c>
      <c r="S24" s="36" t="str">
        <f t="shared" si="2"/>
        <v/>
      </c>
      <c r="T24" s="83"/>
      <c r="U24" s="83"/>
      <c r="V24" s="83" t="str">
        <f t="shared" si="3"/>
        <v/>
      </c>
      <c r="W24" s="83"/>
      <c r="X24" s="83"/>
      <c r="Y24" s="41" t="s">
        <v>159</v>
      </c>
      <c r="Z24" s="259">
        <f t="shared" si="4"/>
        <v>0</v>
      </c>
      <c r="AA24" s="260"/>
      <c r="AB24" s="260"/>
      <c r="AC24" s="260"/>
      <c r="AD24" s="260"/>
      <c r="AE24" s="258"/>
      <c r="AF24" s="258"/>
      <c r="AG24" s="258"/>
      <c r="AH24" s="258"/>
      <c r="AI24" s="258"/>
      <c r="AJ24" s="258"/>
    </row>
    <row r="25" spans="1:36" ht="13.8" x14ac:dyDescent="0.3">
      <c r="A25" s="110" t="s">
        <v>55</v>
      </c>
      <c r="B25" s="99" t="s">
        <v>515</v>
      </c>
      <c r="C25" s="100"/>
      <c r="D25" s="100"/>
      <c r="E25" s="100"/>
      <c r="F25" s="24"/>
      <c r="G25" s="24"/>
      <c r="H25" s="109" t="b">
        <f>IF(C25&lt;&gt;"",'CBL Score Standard'!$D81,IF(D25&lt;&gt;"",SUM('CBL Score Standard'!$D81:$E81),IF(E25&lt;&gt;"",SUM('CBL Score Standard'!$D81:$F81),IF(F25&lt;&gt;"",SUM('CBL Score Standard'!$D81:$G81),IF(G25&lt;&gt;"",SUM('CBL Score Standard'!$D81:$H81,0))))))</f>
        <v>0</v>
      </c>
      <c r="K25" s="273"/>
      <c r="L25" s="273"/>
      <c r="M25" s="104" t="s">
        <v>6</v>
      </c>
      <c r="N25" s="36" t="s">
        <v>144</v>
      </c>
      <c r="O25" s="87" t="s">
        <v>189</v>
      </c>
      <c r="P25" s="150"/>
      <c r="Q25" s="254" t="s">
        <v>659</v>
      </c>
      <c r="R25" s="254" t="s">
        <v>278</v>
      </c>
      <c r="S25" s="36" t="str">
        <f t="shared" si="2"/>
        <v/>
      </c>
      <c r="T25" s="83"/>
      <c r="U25" s="83"/>
      <c r="V25" s="83" t="str">
        <f t="shared" si="3"/>
        <v/>
      </c>
      <c r="W25" s="83"/>
      <c r="X25" s="83"/>
      <c r="Y25" s="46" t="s">
        <v>160</v>
      </c>
      <c r="Z25" s="259">
        <f t="shared" si="4"/>
        <v>0</v>
      </c>
      <c r="AA25" s="260"/>
      <c r="AB25" s="260"/>
      <c r="AC25" s="260"/>
      <c r="AD25" s="260"/>
      <c r="AE25" s="258"/>
      <c r="AF25" s="258"/>
      <c r="AG25" s="258"/>
      <c r="AH25" s="258"/>
      <c r="AI25" s="258"/>
      <c r="AJ25" s="258"/>
    </row>
    <row r="26" spans="1:36" ht="26.4"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273"/>
      <c r="L26" s="273"/>
      <c r="M26" s="104" t="s">
        <v>6</v>
      </c>
      <c r="N26" s="36" t="s">
        <v>144</v>
      </c>
      <c r="O26" s="87" t="s">
        <v>190</v>
      </c>
      <c r="P26" s="150"/>
      <c r="Q26" s="152" t="s">
        <v>161</v>
      </c>
      <c r="R26" s="79" t="s">
        <v>162</v>
      </c>
      <c r="S26" s="36"/>
      <c r="T26" s="83"/>
      <c r="U26" s="83"/>
      <c r="V26" s="83" t="str">
        <f t="shared" si="3"/>
        <v/>
      </c>
      <c r="W26" s="83"/>
      <c r="X26" s="83"/>
      <c r="Y26" s="46" t="s">
        <v>163</v>
      </c>
      <c r="Z26" s="259">
        <f t="shared" si="4"/>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273"/>
      <c r="L27" s="273"/>
      <c r="M27" s="104" t="s">
        <v>6</v>
      </c>
      <c r="N27" s="36" t="s">
        <v>144</v>
      </c>
      <c r="O27" s="87" t="s">
        <v>191</v>
      </c>
      <c r="P27" s="151"/>
      <c r="Q27" s="152" t="s">
        <v>164</v>
      </c>
      <c r="R27" s="79" t="s">
        <v>165</v>
      </c>
      <c r="S27" s="36"/>
      <c r="T27" s="83"/>
      <c r="U27" s="83"/>
      <c r="V27" s="83" t="str">
        <f t="shared" si="3"/>
        <v/>
      </c>
      <c r="W27" s="83"/>
      <c r="X27" s="83"/>
      <c r="Y27" s="46" t="s">
        <v>166</v>
      </c>
      <c r="Z27" s="259">
        <f t="shared" si="4"/>
        <v>0</v>
      </c>
      <c r="AA27" s="260"/>
      <c r="AB27" s="260"/>
      <c r="AC27" s="260"/>
      <c r="AD27" s="260"/>
      <c r="AE27" s="258"/>
      <c r="AF27" s="258"/>
      <c r="AG27" s="258"/>
      <c r="AH27" s="258"/>
      <c r="AI27" s="258"/>
      <c r="AJ27" s="258"/>
    </row>
    <row r="28" spans="1:36" ht="13.8" x14ac:dyDescent="0.3">
      <c r="A28" s="110" t="s">
        <v>59</v>
      </c>
      <c r="B28" s="99" t="s">
        <v>684</v>
      </c>
      <c r="C28" s="100"/>
      <c r="D28" s="100"/>
      <c r="E28" s="1002" t="s">
        <v>77</v>
      </c>
      <c r="F28" s="24"/>
      <c r="G28" s="24"/>
      <c r="H28" s="109">
        <f>IF(C28&lt;&gt;"",'CBL Score Standard'!$D84,IF(D28&lt;&gt;"",SUM('CBL Score Standard'!$D84:$E84),IF(E28&lt;&gt;"",SUM('CBL Score Standard'!$D84:$F84),IF(F28&lt;&gt;"",SUM('CBL Score Standard'!$D84:$G84),IF(G28&lt;&gt;"",SUM('CBL Score Standard'!$D84:$H84,0))))))</f>
        <v>2.8571428571428571E-2</v>
      </c>
      <c r="K28" s="273"/>
      <c r="L28" s="273"/>
      <c r="M28" s="104" t="s">
        <v>6</v>
      </c>
      <c r="N28" s="36" t="s">
        <v>55</v>
      </c>
      <c r="O28" s="87" t="s">
        <v>192</v>
      </c>
      <c r="P28" s="153">
        <v>43608</v>
      </c>
      <c r="Q28" s="152" t="s">
        <v>383</v>
      </c>
      <c r="R28" s="79" t="s">
        <v>341</v>
      </c>
      <c r="S28" s="36" t="str">
        <f t="shared" ref="S28:S36" si="5">IF($K$16=$G$25+1,$A$1,"")</f>
        <v/>
      </c>
      <c r="T28" s="83"/>
      <c r="U28" s="83"/>
      <c r="V28" s="83" t="str">
        <f t="shared" si="3"/>
        <v>Passed</v>
      </c>
      <c r="W28" s="83" t="s">
        <v>377</v>
      </c>
      <c r="X28" s="83" t="s">
        <v>377</v>
      </c>
      <c r="Y28" s="46" t="s">
        <v>193</v>
      </c>
      <c r="Z28" s="259">
        <f t="shared" si="4"/>
        <v>0</v>
      </c>
      <c r="AA28" s="260"/>
      <c r="AB28" s="260"/>
      <c r="AC28" s="260"/>
      <c r="AD28" s="260"/>
      <c r="AE28" s="258"/>
      <c r="AF28" s="258"/>
      <c r="AG28" s="258"/>
      <c r="AH28" s="258"/>
      <c r="AI28" s="258"/>
      <c r="AJ28" s="258"/>
    </row>
    <row r="29" spans="1:36" ht="27.6" x14ac:dyDescent="0.3">
      <c r="A29" s="110" t="s">
        <v>59</v>
      </c>
      <c r="B29" s="99" t="s">
        <v>683</v>
      </c>
      <c r="C29" s="100"/>
      <c r="D29" s="100"/>
      <c r="E29" s="24" t="s">
        <v>77</v>
      </c>
      <c r="F29" s="24"/>
      <c r="G29" s="24"/>
      <c r="H29" s="109">
        <f>IF(C29&lt;&gt;"",'CBL Score Standard'!$D85,IF(D29&lt;&gt;"",SUM('CBL Score Standard'!$D85:$E85),IF(E29&lt;&gt;"",SUM('CBL Score Standard'!$D85:$F85),IF(F29&lt;&gt;"",SUM('CBL Score Standard'!$D85:$G85),IF(G29&lt;&gt;"",SUM('CBL Score Standard'!$D85:$H85,0))))))</f>
        <v>2.8571428571428571E-2</v>
      </c>
      <c r="K29" s="273"/>
      <c r="L29" s="273"/>
      <c r="M29" s="104" t="s">
        <v>6</v>
      </c>
      <c r="N29" s="36" t="s">
        <v>55</v>
      </c>
      <c r="O29" s="87" t="s">
        <v>194</v>
      </c>
      <c r="P29" s="153">
        <v>43544</v>
      </c>
      <c r="Q29" s="254" t="s">
        <v>649</v>
      </c>
      <c r="R29" s="254" t="s">
        <v>650</v>
      </c>
      <c r="S29" s="36" t="str">
        <f t="shared" si="5"/>
        <v/>
      </c>
      <c r="T29" s="83"/>
      <c r="U29" s="83"/>
      <c r="V29" s="83" t="str">
        <f t="shared" si="3"/>
        <v/>
      </c>
      <c r="W29" s="83"/>
      <c r="X29" s="83"/>
      <c r="Y29" s="46" t="s">
        <v>195</v>
      </c>
      <c r="Z29" s="259">
        <f t="shared" si="4"/>
        <v>0</v>
      </c>
      <c r="AA29" s="260"/>
      <c r="AB29" s="260"/>
      <c r="AC29" s="260"/>
      <c r="AD29" s="260"/>
      <c r="AE29" s="258"/>
      <c r="AF29" s="258"/>
      <c r="AG29" s="258"/>
      <c r="AH29" s="258"/>
      <c r="AI29" s="258"/>
      <c r="AJ29" s="258"/>
    </row>
    <row r="30" spans="1:36" ht="27.6" x14ac:dyDescent="0.3">
      <c r="A30" s="110" t="s">
        <v>149</v>
      </c>
      <c r="B30" s="99" t="s">
        <v>149</v>
      </c>
      <c r="C30" s="24"/>
      <c r="D30" s="24"/>
      <c r="E30" s="24"/>
      <c r="F30" s="24" t="s">
        <v>77</v>
      </c>
      <c r="G30" s="24"/>
      <c r="H30" s="109">
        <f>IF(C30&lt;&gt;"",'CBL Score Standard'!$D86,IF(D30&lt;&gt;"",SUM('CBL Score Standard'!$D86:$E86),IF(E30&lt;&gt;"",SUM('CBL Score Standard'!$D86:$F86),IF(F30&lt;&gt;"",SUM('CBL Score Standard'!$D86:$G86),IF(G30&lt;&gt;"",SUM('CBL Score Standard'!$D86:$H86,0))))))</f>
        <v>0.18837616284424796</v>
      </c>
      <c r="K30" s="273"/>
      <c r="L30" s="273"/>
      <c r="M30" s="104" t="s">
        <v>6</v>
      </c>
      <c r="N30" s="36" t="s">
        <v>55</v>
      </c>
      <c r="O30" s="87" t="s">
        <v>196</v>
      </c>
      <c r="P30" s="149" t="s">
        <v>145</v>
      </c>
      <c r="Q30" s="254" t="s">
        <v>651</v>
      </c>
      <c r="R30" s="254" t="s">
        <v>652</v>
      </c>
      <c r="S30" s="36" t="str">
        <f t="shared" si="5"/>
        <v/>
      </c>
      <c r="T30" s="83"/>
      <c r="U30" s="83"/>
      <c r="V30" s="83" t="str">
        <f t="shared" si="3"/>
        <v/>
      </c>
      <c r="W30" s="83"/>
      <c r="X30" s="83"/>
      <c r="Y30" s="46" t="s">
        <v>197</v>
      </c>
      <c r="Z30" s="259">
        <f t="shared" si="4"/>
        <v>0</v>
      </c>
      <c r="AA30" s="260"/>
      <c r="AB30" s="260"/>
      <c r="AC30" s="260"/>
      <c r="AD30" s="260"/>
      <c r="AE30" s="258"/>
      <c r="AF30" s="258"/>
      <c r="AG30" s="258"/>
      <c r="AH30" s="258"/>
      <c r="AI30" s="258"/>
      <c r="AJ30" s="258"/>
    </row>
    <row r="31" spans="1:36" ht="13.8"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273"/>
      <c r="L31" s="273"/>
      <c r="M31" s="104" t="s">
        <v>6</v>
      </c>
      <c r="N31" s="36" t="s">
        <v>55</v>
      </c>
      <c r="O31" s="87" t="s">
        <v>198</v>
      </c>
      <c r="P31" s="151"/>
      <c r="Q31" s="152" t="s">
        <v>199</v>
      </c>
      <c r="R31" s="79" t="s">
        <v>200</v>
      </c>
      <c r="S31" s="36" t="str">
        <f t="shared" si="5"/>
        <v/>
      </c>
      <c r="T31" s="83"/>
      <c r="U31" s="83"/>
      <c r="V31" s="83" t="str">
        <f t="shared" si="3"/>
        <v/>
      </c>
      <c r="W31" s="83"/>
      <c r="X31" s="83"/>
      <c r="Y31" s="49" t="s">
        <v>201</v>
      </c>
      <c r="Z31" s="259">
        <f t="shared" si="4"/>
        <v>0</v>
      </c>
      <c r="AA31" s="260"/>
      <c r="AB31" s="260"/>
      <c r="AC31" s="260"/>
      <c r="AD31" s="260"/>
      <c r="AE31" s="258"/>
      <c r="AF31" s="258"/>
      <c r="AG31" s="258"/>
      <c r="AH31" s="258"/>
      <c r="AI31" s="258"/>
      <c r="AJ31" s="258"/>
    </row>
    <row r="32" spans="1:36" ht="26.4" x14ac:dyDescent="0.3">
      <c r="A32" s="110" t="s">
        <v>31</v>
      </c>
      <c r="B32" s="99" t="s">
        <v>660</v>
      </c>
      <c r="C32" s="24"/>
      <c r="D32" s="24"/>
      <c r="E32" s="24"/>
      <c r="F32" s="24" t="s">
        <v>77</v>
      </c>
      <c r="G32" s="24"/>
      <c r="H32" s="109">
        <f>IF(C32&lt;&gt;"",'CBL Score Standard'!$D88,IF(D32&lt;&gt;"",SUM('CBL Score Standard'!$D88:$E88),IF(E32&lt;&gt;"",SUM('CBL Score Standard'!$D88:$F88),IF(F32&lt;&gt;"",SUM('CBL Score Standard'!$D88:$G88),IF(G32&lt;&gt;"",SUM('CBL Score Standard'!$D88:$H88,0))))))</f>
        <v>0.18837616284424796</v>
      </c>
      <c r="K32" s="273"/>
      <c r="L32" s="273"/>
      <c r="M32" s="104" t="s">
        <v>6</v>
      </c>
      <c r="N32" s="36" t="s">
        <v>55</v>
      </c>
      <c r="O32" s="87" t="s">
        <v>202</v>
      </c>
      <c r="P32" s="153">
        <v>43629</v>
      </c>
      <c r="Q32" s="152" t="s">
        <v>384</v>
      </c>
      <c r="R32" s="79" t="s">
        <v>385</v>
      </c>
      <c r="S32" s="36" t="str">
        <f t="shared" si="5"/>
        <v/>
      </c>
      <c r="T32" s="83"/>
      <c r="U32" s="83"/>
      <c r="V32" s="83" t="str">
        <f t="shared" si="3"/>
        <v>Passed</v>
      </c>
      <c r="W32" s="83" t="s">
        <v>377</v>
      </c>
      <c r="X32" s="83" t="s">
        <v>377</v>
      </c>
      <c r="Y32" s="49" t="s">
        <v>203</v>
      </c>
      <c r="Z32" s="259">
        <f t="shared" si="4"/>
        <v>0</v>
      </c>
      <c r="AA32" s="260"/>
      <c r="AB32" s="260"/>
      <c r="AC32" s="260"/>
      <c r="AD32" s="260"/>
      <c r="AE32" s="258"/>
      <c r="AF32" s="258"/>
      <c r="AG32" s="258"/>
      <c r="AH32" s="258"/>
      <c r="AI32" s="258"/>
      <c r="AJ32" s="258"/>
    </row>
    <row r="33" spans="1:36" ht="13.8" x14ac:dyDescent="0.3">
      <c r="A33" s="110" t="s">
        <v>31</v>
      </c>
      <c r="B33" s="99" t="s">
        <v>175</v>
      </c>
      <c r="C33" s="100"/>
      <c r="D33" s="24"/>
      <c r="E33" s="24"/>
      <c r="F33" s="24" t="s">
        <v>77</v>
      </c>
      <c r="G33" s="24"/>
      <c r="H33" s="109">
        <f>IF(C33&lt;&gt;"",'CBL Score Standard'!$D89,IF(D33&lt;&gt;"",SUM('CBL Score Standard'!$D89:$E89),IF(E33&lt;&gt;"",SUM('CBL Score Standard'!$D89:$F89),IF(F33&lt;&gt;"",SUM('CBL Score Standard'!$D89:$G89),IF(G33&lt;&gt;"",SUM('CBL Score Standard'!$D89:$H89,0))))))</f>
        <v>0.18837616284424796</v>
      </c>
      <c r="K33" s="273"/>
      <c r="L33" s="273"/>
      <c r="M33" s="104" t="s">
        <v>6</v>
      </c>
      <c r="N33" s="36" t="s">
        <v>56</v>
      </c>
      <c r="O33" s="87" t="s">
        <v>427</v>
      </c>
      <c r="P33" s="153">
        <v>43613</v>
      </c>
      <c r="Q33" s="152" t="s">
        <v>167</v>
      </c>
      <c r="R33" s="79" t="s">
        <v>204</v>
      </c>
      <c r="S33" s="36" t="str">
        <f t="shared" si="5"/>
        <v/>
      </c>
      <c r="T33" s="83"/>
      <c r="U33" s="83"/>
      <c r="V33" s="83" t="str">
        <f t="shared" si="3"/>
        <v>Passed</v>
      </c>
      <c r="W33" s="83" t="s">
        <v>377</v>
      </c>
      <c r="X33" s="83" t="s">
        <v>377</v>
      </c>
      <c r="Y33" s="46" t="s">
        <v>205</v>
      </c>
      <c r="Z33" s="259">
        <f t="shared" si="4"/>
        <v>0</v>
      </c>
      <c r="AA33" s="260"/>
      <c r="AB33" s="260"/>
      <c r="AC33" s="260"/>
      <c r="AD33" s="260"/>
      <c r="AE33" s="258"/>
      <c r="AF33" s="258"/>
      <c r="AG33" s="258"/>
      <c r="AH33" s="258"/>
      <c r="AI33" s="258"/>
      <c r="AJ33" s="258"/>
    </row>
    <row r="34" spans="1:36" ht="13.8" x14ac:dyDescent="0.3">
      <c r="A34" s="110" t="s">
        <v>46</v>
      </c>
      <c r="B34" s="99" t="s">
        <v>171</v>
      </c>
      <c r="C34" s="100"/>
      <c r="D34" s="24"/>
      <c r="E34" s="24"/>
      <c r="F34" s="24" t="s">
        <v>77</v>
      </c>
      <c r="G34" s="24"/>
      <c r="H34" s="109">
        <f>IF(C34&lt;&gt;"",'CBL Score Standard'!$D90,IF(D34&lt;&gt;"",SUM('CBL Score Standard'!$D90:$E90),IF(E34&lt;&gt;"",SUM('CBL Score Standard'!$D90:$F90),IF(F34&lt;&gt;"",SUM('CBL Score Standard'!$D90:$G90),IF(G34&lt;&gt;"",SUM('CBL Score Standard'!$D90:$H90,0))))))</f>
        <v>9.7467071935157037E-2</v>
      </c>
      <c r="K34" s="273"/>
      <c r="L34" s="273"/>
      <c r="M34" s="104" t="s">
        <v>6</v>
      </c>
      <c r="N34" s="36" t="s">
        <v>0</v>
      </c>
      <c r="O34" s="87" t="s">
        <v>426</v>
      </c>
      <c r="P34" s="152" t="s">
        <v>145</v>
      </c>
      <c r="Q34" s="152" t="s">
        <v>206</v>
      </c>
      <c r="R34" s="79" t="s">
        <v>206</v>
      </c>
      <c r="S34" s="36" t="str">
        <f t="shared" si="5"/>
        <v/>
      </c>
      <c r="T34" s="83"/>
      <c r="U34" s="83"/>
      <c r="V34" s="83" t="str">
        <f t="shared" si="3"/>
        <v>Passed</v>
      </c>
      <c r="W34" s="83" t="s">
        <v>377</v>
      </c>
      <c r="X34" s="83" t="s">
        <v>377</v>
      </c>
      <c r="Y34" s="41"/>
      <c r="Z34" s="259">
        <f t="shared" si="4"/>
        <v>0</v>
      </c>
      <c r="AA34" s="260"/>
      <c r="AB34" s="260"/>
      <c r="AC34" s="260"/>
      <c r="AD34" s="260"/>
      <c r="AE34" s="258"/>
      <c r="AF34" s="258"/>
      <c r="AG34" s="258"/>
      <c r="AH34" s="258"/>
      <c r="AI34" s="258"/>
      <c r="AJ34" s="258"/>
    </row>
    <row r="35" spans="1:36" ht="13.8"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273"/>
      <c r="L35" s="273"/>
      <c r="M35" s="104" t="s">
        <v>6</v>
      </c>
      <c r="N35" s="36" t="s">
        <v>53</v>
      </c>
      <c r="O35" s="90" t="s">
        <v>371</v>
      </c>
      <c r="P35" s="152" t="s">
        <v>145</v>
      </c>
      <c r="Q35" s="152" t="s">
        <v>164</v>
      </c>
      <c r="R35" s="79" t="s">
        <v>207</v>
      </c>
      <c r="S35" s="36" t="str">
        <f t="shared" si="5"/>
        <v/>
      </c>
      <c r="T35" s="83"/>
      <c r="U35" s="83"/>
      <c r="V35" s="83" t="str">
        <f t="shared" si="3"/>
        <v/>
      </c>
      <c r="W35" s="83"/>
      <c r="X35" s="83"/>
      <c r="Y35" s="49" t="s">
        <v>208</v>
      </c>
      <c r="Z35" s="259">
        <f t="shared" si="4"/>
        <v>0</v>
      </c>
      <c r="AA35" s="260"/>
      <c r="AB35" s="260"/>
      <c r="AC35" s="260"/>
      <c r="AD35" s="260"/>
      <c r="AE35" s="258"/>
      <c r="AF35" s="258"/>
      <c r="AG35" s="258"/>
      <c r="AH35" s="258"/>
      <c r="AI35" s="258"/>
      <c r="AJ35" s="258"/>
    </row>
    <row r="36" spans="1:36" ht="13.8" x14ac:dyDescent="0.3">
      <c r="A36" s="110" t="s">
        <v>54</v>
      </c>
      <c r="B36" s="99" t="s">
        <v>425</v>
      </c>
      <c r="C36" s="24"/>
      <c r="D36" s="24"/>
      <c r="E36" s="24" t="s">
        <v>77</v>
      </c>
      <c r="F36" s="24"/>
      <c r="G36" s="24"/>
      <c r="H36" s="109">
        <f>IF(C36&lt;&gt;"",'CBL Score Standard'!$D92,IF(D36&lt;&gt;"",SUM('CBL Score Standard'!$D92:$E92),IF(E36&lt;&gt;"",SUM('CBL Score Standard'!$D92:$F92),IF(F36&lt;&gt;"",SUM('CBL Score Standard'!$D92:$G92),IF(G36&lt;&gt;"",SUM('CBL Score Standard'!$D92:$H92,0))))))</f>
        <v>0.16709956709956711</v>
      </c>
      <c r="K36" s="274"/>
      <c r="L36" s="274"/>
      <c r="M36" s="104" t="s">
        <v>6</v>
      </c>
      <c r="N36" s="36" t="s">
        <v>54</v>
      </c>
      <c r="O36" s="87" t="s">
        <v>345</v>
      </c>
      <c r="P36" s="153">
        <v>43644</v>
      </c>
      <c r="Q36" s="152" t="s">
        <v>209</v>
      </c>
      <c r="R36" s="79" t="s">
        <v>210</v>
      </c>
      <c r="S36" s="36" t="str">
        <f t="shared" si="5"/>
        <v/>
      </c>
      <c r="T36" s="83"/>
      <c r="U36" s="83"/>
      <c r="V36" s="83" t="str">
        <f t="shared" si="3"/>
        <v>Passed</v>
      </c>
      <c r="W36" s="83" t="s">
        <v>377</v>
      </c>
      <c r="X36" s="83" t="s">
        <v>377</v>
      </c>
      <c r="Y36" s="46"/>
      <c r="Z36" s="259">
        <f t="shared" si="4"/>
        <v>0</v>
      </c>
      <c r="AA36" s="260"/>
      <c r="AB36" s="260"/>
      <c r="AC36" s="260"/>
      <c r="AD36" s="260"/>
      <c r="AE36" s="258"/>
      <c r="AF36" s="258"/>
      <c r="AG36" s="258"/>
      <c r="AH36" s="258"/>
      <c r="AI36" s="258"/>
      <c r="AJ36" s="258"/>
    </row>
    <row r="37" spans="1:36" x14ac:dyDescent="0.25">
      <c r="A37" s="110" t="s">
        <v>54</v>
      </c>
      <c r="B37" s="99" t="s">
        <v>345</v>
      </c>
      <c r="C37" s="100"/>
      <c r="D37" s="24"/>
      <c r="E37" s="24"/>
      <c r="F37" s="24" t="s">
        <v>77</v>
      </c>
      <c r="G37" s="24"/>
      <c r="H37" s="109">
        <f>IF(C37&lt;&gt;"",'CBL Score Standard'!$D93,IF(D37&lt;&gt;"",SUM('CBL Score Standard'!$D93:$E93),IF(E37&lt;&gt;"",SUM('CBL Score Standard'!$D93:$F93),IF(F37&lt;&gt;"",SUM('CBL Score Standard'!$D93:$G93),IF(G37&lt;&gt;"",SUM('CBL Score Standard'!$D93:$H93,0))))))</f>
        <v>9.7467071935157037E-2</v>
      </c>
      <c r="K37" s="3">
        <v>3</v>
      </c>
    </row>
    <row r="38" spans="1:36" ht="23.4" x14ac:dyDescent="0.45">
      <c r="A38" s="110" t="s">
        <v>54</v>
      </c>
      <c r="B38" s="99" t="s">
        <v>231</v>
      </c>
      <c r="C38" s="100"/>
      <c r="D38" s="100"/>
      <c r="E38" s="24" t="s">
        <v>77</v>
      </c>
      <c r="F38" s="24"/>
      <c r="G38" s="24"/>
      <c r="H38" s="109">
        <f>IF(C38&lt;&gt;"",'CBL Score Standard'!$D94,IF(D38&lt;&gt;"",SUM('CBL Score Standard'!$D94:$E94),IF(E38&lt;&gt;"",SUM('CBL Score Standard'!$D94:$F94),IF(F38&lt;&gt;"",SUM('CBL Score Standard'!$D94:$G94),IF(G38&lt;&gt;"",SUM('CBL Score Standard'!$D94:$H94,0))))))</f>
        <v>1.4285714285714285E-2</v>
      </c>
      <c r="K38" s="1193" t="s">
        <v>211</v>
      </c>
      <c r="L38" s="1194"/>
      <c r="M38" s="1194"/>
      <c r="N38" s="1194"/>
      <c r="O38" s="1194"/>
      <c r="P38" s="1194"/>
      <c r="Q38" s="1194"/>
      <c r="R38" s="1194"/>
      <c r="S38" s="1194"/>
      <c r="T38" s="1194"/>
      <c r="U38" s="1194"/>
      <c r="V38" s="1194"/>
      <c r="W38" s="1194"/>
      <c r="X38" s="1194"/>
      <c r="Y38" s="1195"/>
      <c r="Z38" s="263"/>
      <c r="AA38" s="256"/>
      <c r="AB38" s="256"/>
      <c r="AC38" s="256"/>
      <c r="AD38" s="256"/>
      <c r="AE38" s="256"/>
      <c r="AF38" s="256"/>
      <c r="AG38" s="256"/>
      <c r="AH38" s="256"/>
      <c r="AI38" s="256"/>
      <c r="AJ38" s="256"/>
    </row>
    <row r="39" spans="1:36" ht="41.4" x14ac:dyDescent="0.25">
      <c r="A39" s="110" t="s">
        <v>53</v>
      </c>
      <c r="B39" s="99" t="s">
        <v>371</v>
      </c>
      <c r="C39" s="100"/>
      <c r="D39" s="117"/>
      <c r="E39" s="117"/>
      <c r="F39" s="24"/>
      <c r="G39" s="24"/>
      <c r="H39" s="109" t="b">
        <f>IF(C39&lt;&gt;"",'CBL Score Standard'!$D95,IF(D39&lt;&gt;"",SUM('CBL Score Standard'!$D95:$E95),IF(E39&lt;&gt;"",SUM('CBL Score Standard'!$D95:$F95),IF(F39&lt;&gt;"",SUM('CBL Score Standard'!$D95:$G95),IF(G39&lt;&gt;"",SUM('CBL Score Standard'!$D95:$H95,0))))))</f>
        <v>0</v>
      </c>
      <c r="K39" s="1211" t="s">
        <v>133</v>
      </c>
      <c r="L39" s="1211" t="s">
        <v>91</v>
      </c>
      <c r="M39" s="1182" t="s">
        <v>75</v>
      </c>
      <c r="N39" s="1184" t="s">
        <v>134</v>
      </c>
      <c r="O39" s="1184" t="s">
        <v>135</v>
      </c>
      <c r="P39" s="145" t="s">
        <v>136</v>
      </c>
      <c r="Q39" s="145" t="s">
        <v>137</v>
      </c>
      <c r="R39" s="145" t="s">
        <v>138</v>
      </c>
      <c r="S39" s="1212" t="s">
        <v>139</v>
      </c>
      <c r="T39" s="1191" t="s">
        <v>344</v>
      </c>
      <c r="U39" s="1191" t="s">
        <v>342</v>
      </c>
      <c r="V39" s="1200" t="s">
        <v>343</v>
      </c>
      <c r="W39" s="201" t="s">
        <v>375</v>
      </c>
      <c r="X39" s="201" t="s">
        <v>376</v>
      </c>
      <c r="Y39" s="1211" t="s">
        <v>140</v>
      </c>
      <c r="Z39" s="1186" t="s">
        <v>667</v>
      </c>
      <c r="AA39" s="1172" t="s">
        <v>666</v>
      </c>
      <c r="AB39" s="1172"/>
      <c r="AC39" s="1172" t="s">
        <v>668</v>
      </c>
      <c r="AD39" s="1172"/>
      <c r="AE39" s="1172" t="s">
        <v>669</v>
      </c>
      <c r="AF39" s="1172"/>
      <c r="AG39" s="1172" t="s">
        <v>670</v>
      </c>
      <c r="AH39" s="1172"/>
      <c r="AI39" s="1172" t="s">
        <v>671</v>
      </c>
      <c r="AJ39" s="1172"/>
    </row>
    <row r="40" spans="1:36" ht="41.4" x14ac:dyDescent="0.25">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1197"/>
      <c r="L40" s="1197"/>
      <c r="M40" s="1183"/>
      <c r="N40" s="1190"/>
      <c r="O40" s="1185"/>
      <c r="P40" s="148" t="s">
        <v>141</v>
      </c>
      <c r="Q40" s="144"/>
      <c r="R40" s="144"/>
      <c r="S40" s="1210"/>
      <c r="T40" s="1191"/>
      <c r="U40" s="1191"/>
      <c r="V40" s="1201"/>
      <c r="W40" s="201"/>
      <c r="X40" s="201"/>
      <c r="Y40" s="1197"/>
      <c r="Z40" s="1187"/>
      <c r="AA40" s="255" t="s">
        <v>672</v>
      </c>
      <c r="AB40" s="255" t="s">
        <v>673</v>
      </c>
      <c r="AC40" s="255" t="s">
        <v>672</v>
      </c>
      <c r="AD40" s="255" t="s">
        <v>673</v>
      </c>
      <c r="AE40" s="255" t="s">
        <v>672</v>
      </c>
      <c r="AF40" s="255" t="s">
        <v>673</v>
      </c>
      <c r="AG40" s="255" t="s">
        <v>672</v>
      </c>
      <c r="AH40" s="255" t="s">
        <v>673</v>
      </c>
      <c r="AI40" s="255" t="s">
        <v>672</v>
      </c>
      <c r="AJ40" s="255" t="s">
        <v>673</v>
      </c>
    </row>
    <row r="41" spans="1:36" ht="13.8"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272" t="s">
        <v>142</v>
      </c>
      <c r="L41" s="272" t="s">
        <v>143</v>
      </c>
      <c r="M41" s="104" t="s">
        <v>7</v>
      </c>
      <c r="N41" s="36" t="s">
        <v>56</v>
      </c>
      <c r="O41" s="87" t="s">
        <v>663</v>
      </c>
      <c r="P41" s="149" t="s">
        <v>145</v>
      </c>
      <c r="Q41" s="152" t="s">
        <v>212</v>
      </c>
      <c r="R41" s="79" t="s">
        <v>213</v>
      </c>
      <c r="S41" s="36" t="str">
        <f>IF($K$37=$G$25+1,$A$1,"")</f>
        <v/>
      </c>
      <c r="T41" s="83"/>
      <c r="U41" s="83"/>
      <c r="V41" s="83" t="str">
        <f t="shared" ref="V41:V49" si="6">IF(AND(W41="Y",X41="Y"),"Passed",IF(T41="M","Passed", ""))</f>
        <v>Passed</v>
      </c>
      <c r="W41" s="83" t="s">
        <v>377</v>
      </c>
      <c r="X41" s="83" t="s">
        <v>377</v>
      </c>
      <c r="Y41" s="46" t="s">
        <v>214</v>
      </c>
      <c r="Z41" s="259">
        <f t="shared" ref="Z41:Z56" si="7">DATEDIF(AA41,AB41,"m")/12+DATEDIF(AC41,AD41,"m")/12+DATEDIF(AE41,AF41,"m")/12+DATEDIF(AG41,AH41,"m")/12+DATEDIF(AI41,AJ41,"m")/12</f>
        <v>0</v>
      </c>
      <c r="AA41" s="260"/>
      <c r="AB41" s="260"/>
      <c r="AC41" s="260"/>
      <c r="AD41" s="260"/>
      <c r="AE41" s="258"/>
      <c r="AF41" s="258"/>
      <c r="AG41" s="258"/>
      <c r="AH41" s="258"/>
      <c r="AI41" s="258"/>
      <c r="AJ41" s="258"/>
    </row>
    <row r="42" spans="1:36" ht="26.4"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273"/>
      <c r="L42" s="273"/>
      <c r="M42" s="104" t="s">
        <v>7</v>
      </c>
      <c r="N42" s="36" t="s">
        <v>56</v>
      </c>
      <c r="O42" s="87" t="s">
        <v>215</v>
      </c>
      <c r="P42" s="150"/>
      <c r="Q42" s="152" t="s">
        <v>164</v>
      </c>
      <c r="R42" s="79" t="s">
        <v>207</v>
      </c>
      <c r="S42" s="36" t="str">
        <f>IF($K$37=$G$25+1,$A$1,"")</f>
        <v/>
      </c>
      <c r="T42" s="83"/>
      <c r="U42" s="83"/>
      <c r="V42" s="83" t="str">
        <f t="shared" si="6"/>
        <v>Passed</v>
      </c>
      <c r="W42" s="83" t="s">
        <v>377</v>
      </c>
      <c r="X42" s="83" t="s">
        <v>377</v>
      </c>
      <c r="Y42" s="49" t="s">
        <v>216</v>
      </c>
      <c r="Z42" s="259">
        <f t="shared" si="7"/>
        <v>0</v>
      </c>
      <c r="AA42" s="260"/>
      <c r="AB42" s="260"/>
      <c r="AC42" s="260"/>
      <c r="AD42" s="260"/>
      <c r="AE42" s="258"/>
      <c r="AF42" s="258"/>
      <c r="AG42" s="258"/>
      <c r="AH42" s="258"/>
      <c r="AI42" s="258"/>
      <c r="AJ42" s="258"/>
    </row>
    <row r="43" spans="1:36" ht="27.6" x14ac:dyDescent="0.3">
      <c r="A43" s="110" t="s">
        <v>0</v>
      </c>
      <c r="B43" s="99" t="s">
        <v>426</v>
      </c>
      <c r="C43" s="100"/>
      <c r="D43" s="24"/>
      <c r="E43" s="24"/>
      <c r="F43" s="24" t="s">
        <v>77</v>
      </c>
      <c r="G43" s="24"/>
      <c r="H43" s="109">
        <f>IF(C43&lt;&gt;"",'CBL Score Standard'!$D99,IF(D43&lt;&gt;"",SUM('CBL Score Standard'!$D99:$E99),IF(E43&lt;&gt;"",SUM('CBL Score Standard'!$D99:$F99),IF(F43&lt;&gt;"",SUM('CBL Score Standard'!$D99:$G99),IF(G43&lt;&gt;"",SUM('CBL Score Standard'!$D99:$H99,0))))))</f>
        <v>9.7467071935157037E-2</v>
      </c>
      <c r="K43" s="273"/>
      <c r="L43" s="273"/>
      <c r="M43" s="104" t="s">
        <v>7</v>
      </c>
      <c r="N43" s="36" t="s">
        <v>55</v>
      </c>
      <c r="O43" s="91" t="s">
        <v>664</v>
      </c>
      <c r="P43" s="150"/>
      <c r="Q43" s="254" t="s">
        <v>653</v>
      </c>
      <c r="R43" s="254" t="s">
        <v>654</v>
      </c>
      <c r="S43" s="36" t="str">
        <f>IF($K$37=$G$25+1,$A$1,"")</f>
        <v/>
      </c>
      <c r="T43" s="83"/>
      <c r="U43" s="83"/>
      <c r="V43" s="83" t="str">
        <f t="shared" si="6"/>
        <v>Passed</v>
      </c>
      <c r="W43" s="83" t="s">
        <v>377</v>
      </c>
      <c r="X43" s="83" t="s">
        <v>377</v>
      </c>
      <c r="Y43" s="52" t="s">
        <v>249</v>
      </c>
      <c r="Z43" s="259">
        <f t="shared" si="7"/>
        <v>0</v>
      </c>
      <c r="AA43" s="260"/>
      <c r="AB43" s="260"/>
      <c r="AC43" s="260"/>
      <c r="AD43" s="260"/>
      <c r="AE43" s="258"/>
      <c r="AF43" s="258"/>
      <c r="AG43" s="258"/>
      <c r="AH43" s="258"/>
      <c r="AI43" s="258"/>
      <c r="AJ43" s="258"/>
    </row>
    <row r="44" spans="1:36" ht="27.6" x14ac:dyDescent="0.3">
      <c r="A44" s="110" t="s">
        <v>41</v>
      </c>
      <c r="B44" s="99" t="s">
        <v>450</v>
      </c>
      <c r="C44" s="24"/>
      <c r="D44" s="24"/>
      <c r="E44" s="24" t="s">
        <v>77</v>
      </c>
      <c r="F44" s="24"/>
      <c r="G44" s="24"/>
      <c r="H44" s="109">
        <f>IF(C44&lt;&gt;"",'CBL Score Standard'!$D100,IF(D44&lt;&gt;"",SUM('CBL Score Standard'!$D100:$E100),IF(E44&lt;&gt;"",SUM('CBL Score Standard'!$D100:$F100),IF(F44&lt;&gt;"",SUM('CBL Score Standard'!$D100:$G100),IF(G44&lt;&gt;"",SUM('CBL Score Standard'!$D100:$H100,0))))))</f>
        <v>0.16709956709956711</v>
      </c>
      <c r="K44" s="273"/>
      <c r="L44" s="273"/>
      <c r="M44" s="104" t="s">
        <v>7</v>
      </c>
      <c r="N44" s="36" t="s">
        <v>55</v>
      </c>
      <c r="O44" s="87" t="s">
        <v>448</v>
      </c>
      <c r="P44" s="151"/>
      <c r="Q44" s="254" t="s">
        <v>655</v>
      </c>
      <c r="R44" s="254" t="s">
        <v>656</v>
      </c>
      <c r="S44" s="36" t="str">
        <f>IF($K$37=$G$25+1,$A$1,"")</f>
        <v/>
      </c>
      <c r="T44" s="83"/>
      <c r="U44" s="83"/>
      <c r="V44" s="83" t="str">
        <f t="shared" si="6"/>
        <v>Passed</v>
      </c>
      <c r="W44" s="83" t="s">
        <v>377</v>
      </c>
      <c r="X44" s="83" t="s">
        <v>377</v>
      </c>
      <c r="Y44" s="49" t="s">
        <v>219</v>
      </c>
      <c r="Z44" s="259">
        <f t="shared" si="7"/>
        <v>0</v>
      </c>
      <c r="AA44" s="260"/>
      <c r="AB44" s="260"/>
      <c r="AC44" s="260"/>
      <c r="AD44" s="260"/>
      <c r="AE44" s="258"/>
      <c r="AF44" s="258"/>
      <c r="AG44" s="258"/>
      <c r="AH44" s="258"/>
      <c r="AI44" s="258"/>
      <c r="AJ44" s="258"/>
    </row>
    <row r="45" spans="1:36" ht="26.4" x14ac:dyDescent="0.3">
      <c r="A45" s="110" t="s">
        <v>41</v>
      </c>
      <c r="B45" s="99" t="s">
        <v>178</v>
      </c>
      <c r="C45" s="100"/>
      <c r="D45" s="24"/>
      <c r="E45" s="24" t="s">
        <v>77</v>
      </c>
      <c r="F45" s="24"/>
      <c r="G45" s="24"/>
      <c r="H45" s="109">
        <f>IF(C45&lt;&gt;"",'CBL Score Standard'!$D101,IF(D45&lt;&gt;"",SUM('CBL Score Standard'!$D101:$E101),IF(E45&lt;&gt;"",SUM('CBL Score Standard'!$D101:$F101),IF(F45&lt;&gt;"",SUM('CBL Score Standard'!$D101:$G101),IF(G45&lt;&gt;"",SUM('CBL Score Standard'!$D101:$H101,0))))))</f>
        <v>7.6190476190476183E-2</v>
      </c>
      <c r="K45" s="277"/>
      <c r="L45" s="277"/>
      <c r="M45" s="104" t="s">
        <v>7</v>
      </c>
      <c r="N45" s="36" t="s">
        <v>55</v>
      </c>
      <c r="O45" s="87" t="s">
        <v>185</v>
      </c>
      <c r="P45" s="149" t="s">
        <v>145</v>
      </c>
      <c r="Q45" s="254" t="s">
        <v>220</v>
      </c>
      <c r="R45" s="254" t="s">
        <v>270</v>
      </c>
      <c r="S45" s="36" t="str">
        <f t="shared" ref="S45" si="8">IF($K$16=$G$25+1,$A$1,"")</f>
        <v/>
      </c>
      <c r="T45" s="83"/>
      <c r="U45" s="83"/>
      <c r="V45" s="83" t="str">
        <f t="shared" si="6"/>
        <v>Passed</v>
      </c>
      <c r="W45" s="83" t="s">
        <v>377</v>
      </c>
      <c r="X45" s="83" t="s">
        <v>377</v>
      </c>
      <c r="Y45" s="49" t="s">
        <v>186</v>
      </c>
      <c r="Z45" s="259">
        <f t="shared" si="7"/>
        <v>0</v>
      </c>
      <c r="AA45" s="260"/>
      <c r="AB45" s="260"/>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273"/>
      <c r="L46" s="273"/>
      <c r="M46" s="104" t="s">
        <v>7</v>
      </c>
      <c r="N46" s="36" t="s">
        <v>55</v>
      </c>
      <c r="O46" s="87" t="s">
        <v>694</v>
      </c>
      <c r="P46" s="153">
        <v>43539</v>
      </c>
      <c r="Q46" s="254" t="s">
        <v>658</v>
      </c>
      <c r="R46" s="254" t="s">
        <v>657</v>
      </c>
      <c r="S46" s="36" t="str">
        <f>IF($K$37=$G$25+1,$A$1,"")</f>
        <v/>
      </c>
      <c r="T46" s="83"/>
      <c r="U46" s="153">
        <v>43539</v>
      </c>
      <c r="V46" s="83" t="str">
        <f t="shared" si="6"/>
        <v>Passed</v>
      </c>
      <c r="W46" s="83" t="s">
        <v>377</v>
      </c>
      <c r="X46" s="83" t="s">
        <v>377</v>
      </c>
      <c r="Y46" s="49" t="s">
        <v>186</v>
      </c>
      <c r="Z46" s="259">
        <f t="shared" si="7"/>
        <v>0</v>
      </c>
      <c r="AA46" s="260"/>
      <c r="AB46" s="260"/>
      <c r="AC46" s="260"/>
      <c r="AD46" s="260"/>
      <c r="AE46" s="258"/>
      <c r="AF46" s="258"/>
      <c r="AG46" s="258"/>
      <c r="AH46" s="258"/>
      <c r="AI46" s="258"/>
      <c r="AJ46" s="258"/>
    </row>
    <row r="47" spans="1:36" ht="27.6" x14ac:dyDescent="0.3">
      <c r="A47" s="110" t="s">
        <v>144</v>
      </c>
      <c r="B47" s="99" t="s">
        <v>372</v>
      </c>
      <c r="C47" s="24"/>
      <c r="D47" s="24"/>
      <c r="E47" s="24"/>
      <c r="F47" s="24" t="s">
        <v>77</v>
      </c>
      <c r="G47" s="24"/>
      <c r="H47" s="109">
        <f>IF(C47&lt;&gt;"",'CBL Score Standard'!$D103,IF(D47&lt;&gt;"",SUM('CBL Score Standard'!$D103:$E103),IF(E47&lt;&gt;"",SUM('CBL Score Standard'!$D103:$F103),IF(F47&lt;&gt;"",SUM('CBL Score Standard'!$D103:$G103),IF(G47&lt;&gt;"",SUM('CBL Score Standard'!$D103:$H103,0))))))</f>
        <v>0.18837616284424796</v>
      </c>
      <c r="K47" s="273"/>
      <c r="L47" s="273"/>
      <c r="M47" s="104" t="s">
        <v>7</v>
      </c>
      <c r="N47" s="36" t="s">
        <v>55</v>
      </c>
      <c r="O47" s="87" t="s">
        <v>665</v>
      </c>
      <c r="P47" s="153">
        <v>43607</v>
      </c>
      <c r="Q47" s="152" t="s">
        <v>221</v>
      </c>
      <c r="R47" s="79" t="s">
        <v>200</v>
      </c>
      <c r="S47" s="36" t="str">
        <f>IF($K$37=$G$25+1,$A$1,"")</f>
        <v/>
      </c>
      <c r="T47" s="83"/>
      <c r="U47" s="83"/>
      <c r="V47" s="83" t="str">
        <f t="shared" si="6"/>
        <v>Passed</v>
      </c>
      <c r="W47" s="83" t="s">
        <v>377</v>
      </c>
      <c r="X47" s="83" t="s">
        <v>377</v>
      </c>
      <c r="Y47" s="46" t="s">
        <v>222</v>
      </c>
      <c r="Z47" s="259">
        <f t="shared" si="7"/>
        <v>0</v>
      </c>
      <c r="AA47" s="260"/>
      <c r="AB47" s="260"/>
      <c r="AC47" s="260"/>
      <c r="AD47" s="260"/>
      <c r="AE47" s="258"/>
      <c r="AF47" s="258"/>
      <c r="AG47" s="258"/>
      <c r="AH47" s="258"/>
      <c r="AI47" s="258"/>
      <c r="AJ47" s="258"/>
    </row>
    <row r="48" spans="1:36" ht="39.6" x14ac:dyDescent="0.3">
      <c r="A48" s="110" t="s">
        <v>144</v>
      </c>
      <c r="B48" s="99" t="s">
        <v>373</v>
      </c>
      <c r="C48" s="24"/>
      <c r="D48" s="24"/>
      <c r="E48" s="24"/>
      <c r="F48" s="24" t="s">
        <v>77</v>
      </c>
      <c r="G48" s="24"/>
      <c r="H48" s="109">
        <f>IF(C48&lt;&gt;"",'CBL Score Standard'!$D104,IF(D48&lt;&gt;"",SUM('CBL Score Standard'!$D104:$E104),IF(E48&lt;&gt;"",SUM('CBL Score Standard'!$D104:$F104),IF(F48&lt;&gt;"",SUM('CBL Score Standard'!$D104:$G104),IF(G48&lt;&gt;"",SUM('CBL Score Standard'!$D104:$H104,0))))))</f>
        <v>0.18837616284424796</v>
      </c>
      <c r="K48" s="273"/>
      <c r="L48" s="273"/>
      <c r="M48" s="104" t="s">
        <v>7</v>
      </c>
      <c r="N48" s="36" t="s">
        <v>53</v>
      </c>
      <c r="O48" s="87" t="s">
        <v>223</v>
      </c>
      <c r="P48" s="153">
        <v>43621</v>
      </c>
      <c r="Q48" s="154" t="s">
        <v>224</v>
      </c>
      <c r="R48" s="155" t="s">
        <v>225</v>
      </c>
      <c r="S48" s="70" t="s">
        <v>348</v>
      </c>
      <c r="T48" s="83" t="s">
        <v>72</v>
      </c>
      <c r="U48" s="180">
        <v>43761</v>
      </c>
      <c r="V48" s="214"/>
      <c r="W48" s="83"/>
      <c r="X48" s="83"/>
      <c r="Y48" s="55"/>
      <c r="Z48" s="259">
        <f t="shared" si="7"/>
        <v>0</v>
      </c>
      <c r="AA48" s="260"/>
      <c r="AB48" s="260"/>
      <c r="AC48" s="260"/>
      <c r="AD48" s="260"/>
      <c r="AE48" s="258"/>
      <c r="AF48" s="258"/>
      <c r="AG48" s="258"/>
      <c r="AH48" s="258"/>
      <c r="AI48" s="258"/>
      <c r="AJ48" s="258"/>
    </row>
    <row r="49" spans="1:37" ht="13.8" x14ac:dyDescent="0.3">
      <c r="A49" s="110" t="s">
        <v>144</v>
      </c>
      <c r="B49" s="99" t="s">
        <v>452</v>
      </c>
      <c r="C49" s="24"/>
      <c r="D49" s="24"/>
      <c r="E49" s="24"/>
      <c r="F49" s="24" t="s">
        <v>77</v>
      </c>
      <c r="G49" s="24"/>
      <c r="H49" s="109">
        <f>IF(C49&lt;&gt;"",'CBL Score Standard'!$D105,IF(D49&lt;&gt;"",SUM('CBL Score Standard'!$D105:$E105),IF(E49&lt;&gt;"",SUM('CBL Score Standard'!$D105:$F105),IF(F49&lt;&gt;"",SUM('CBL Score Standard'!$D105:$G105),IF(G49&lt;&gt;"",SUM('CBL Score Standard'!$D105:$H105,0))))))</f>
        <v>0.18837616284424796</v>
      </c>
      <c r="K49" s="273"/>
      <c r="L49" s="273"/>
      <c r="M49" s="104" t="s">
        <v>7</v>
      </c>
      <c r="N49" s="36" t="s">
        <v>53</v>
      </c>
      <c r="O49" s="87" t="s">
        <v>226</v>
      </c>
      <c r="P49" s="153">
        <v>43602</v>
      </c>
      <c r="Q49" s="154" t="s">
        <v>227</v>
      </c>
      <c r="R49" s="155" t="s">
        <v>228</v>
      </c>
      <c r="S49" s="36" t="str">
        <f>IF($K$37=$G$25+1,$A$1,"")</f>
        <v/>
      </c>
      <c r="T49" s="83"/>
      <c r="U49" s="83"/>
      <c r="V49" s="83" t="str">
        <f t="shared" si="6"/>
        <v/>
      </c>
      <c r="W49" s="83"/>
      <c r="X49" s="83"/>
      <c r="Y49" s="55"/>
      <c r="Z49" s="259">
        <f t="shared" si="7"/>
        <v>0</v>
      </c>
      <c r="AA49" s="260"/>
      <c r="AB49" s="260"/>
      <c r="AC49" s="260"/>
      <c r="AD49" s="260"/>
      <c r="AE49" s="258"/>
      <c r="AF49" s="258"/>
      <c r="AG49" s="258"/>
      <c r="AH49" s="258"/>
      <c r="AI49" s="258"/>
      <c r="AJ49" s="258"/>
    </row>
    <row r="50" spans="1:37" ht="27.6" x14ac:dyDescent="0.25">
      <c r="A50" s="110" t="s">
        <v>144</v>
      </c>
      <c r="B50" s="99" t="s">
        <v>517</v>
      </c>
      <c r="C50" s="24"/>
      <c r="D50" s="24"/>
      <c r="E50" s="24"/>
      <c r="F50" s="24" t="s">
        <v>77</v>
      </c>
      <c r="G50" s="24"/>
      <c r="H50" s="109">
        <f>IF(C50&lt;&gt;"",'CBL Score Standard'!$D106,IF(D50&lt;&gt;"",SUM('CBL Score Standard'!$D106:$E106),IF(E50&lt;&gt;"",SUM('CBL Score Standard'!$D106:$F106),IF(F50&lt;&gt;"",SUM('CBL Score Standard'!$D106:$G106),IF(G50&lt;&gt;"",SUM('CBL Score Standard'!$D106:$H106,0))))))</f>
        <v>0.18837616284424796</v>
      </c>
      <c r="K50" s="273"/>
      <c r="L50" s="273"/>
      <c r="M50" s="104" t="s">
        <v>7</v>
      </c>
      <c r="N50" s="36" t="s">
        <v>59</v>
      </c>
      <c r="O50" s="89" t="s">
        <v>684</v>
      </c>
      <c r="P50" s="153">
        <v>43623</v>
      </c>
      <c r="Q50" s="154" t="s">
        <v>153</v>
      </c>
      <c r="R50" s="155" t="s">
        <v>156</v>
      </c>
      <c r="S50" s="36" t="s">
        <v>348</v>
      </c>
      <c r="T50" s="83"/>
      <c r="U50" s="999">
        <v>44008</v>
      </c>
      <c r="V50" s="83" t="s">
        <v>374</v>
      </c>
      <c r="W50" s="83"/>
      <c r="X50" s="83"/>
      <c r="Y50" s="55"/>
      <c r="Z50" s="259">
        <f t="shared" si="7"/>
        <v>0</v>
      </c>
      <c r="AA50" s="260"/>
      <c r="AB50" s="260"/>
      <c r="AC50" s="260"/>
      <c r="AD50" s="260"/>
      <c r="AE50" s="258"/>
      <c r="AF50" s="258"/>
      <c r="AG50" s="258"/>
      <c r="AH50" s="258"/>
      <c r="AI50" s="258"/>
      <c r="AJ50" s="258"/>
    </row>
    <row r="51" spans="1:37" ht="27.6" x14ac:dyDescent="0.25">
      <c r="A51" s="110" t="s">
        <v>144</v>
      </c>
      <c r="B51" s="99" t="s">
        <v>661</v>
      </c>
      <c r="C51" s="24"/>
      <c r="D51" s="24"/>
      <c r="E51" s="24"/>
      <c r="F51" s="24" t="s">
        <v>77</v>
      </c>
      <c r="G51" s="24"/>
      <c r="H51" s="109">
        <f>IF(C51&lt;&gt;"",'CBL Score Standard'!$D107,IF(D51&lt;&gt;"",SUM('CBL Score Standard'!$D107:$E107),IF(E51&lt;&gt;"",SUM('CBL Score Standard'!$D107:$F107),IF(F51&lt;&gt;"",SUM('CBL Score Standard'!$D107:$G107),IF(G51&lt;&gt;"",SUM('CBL Score Standard'!$D107:$H107,0))))))</f>
        <v>0.18837616284424796</v>
      </c>
      <c r="K51" s="276"/>
      <c r="L51" s="276"/>
      <c r="M51" s="104" t="s">
        <v>7</v>
      </c>
      <c r="N51" s="36" t="s">
        <v>59</v>
      </c>
      <c r="O51" s="89" t="s">
        <v>683</v>
      </c>
      <c r="P51" s="153">
        <v>43623</v>
      </c>
      <c r="Q51" s="154" t="s">
        <v>153</v>
      </c>
      <c r="R51" s="155" t="s">
        <v>156</v>
      </c>
      <c r="S51" s="36" t="str">
        <f>IF($K$37=$G$25+1,$A$1,"")</f>
        <v/>
      </c>
      <c r="T51" s="421" t="s">
        <v>72</v>
      </c>
      <c r="U51" s="83"/>
      <c r="V51" s="83"/>
      <c r="W51" s="83"/>
      <c r="X51" s="83"/>
      <c r="Y51" s="55"/>
      <c r="Z51" s="259">
        <f t="shared" ref="Z51" si="9">DATEDIF(AA51,AB51,"m")/12+DATEDIF(AC51,AD51,"m")/12+DATEDIF(AE51,AF51,"m")/12+DATEDIF(AG51,AH51,"m")/12+DATEDIF(AI51,AJ51,"m")/12</f>
        <v>0</v>
      </c>
      <c r="AA51" s="260"/>
      <c r="AB51" s="260"/>
      <c r="AC51" s="260"/>
      <c r="AD51" s="260"/>
      <c r="AE51" s="258"/>
      <c r="AF51" s="258"/>
      <c r="AG51" s="258"/>
      <c r="AH51" s="258"/>
      <c r="AI51" s="258"/>
      <c r="AJ51" s="258"/>
    </row>
    <row r="52" spans="1:37" ht="13.8" x14ac:dyDescent="0.25">
      <c r="A52" s="110" t="s">
        <v>144</v>
      </c>
      <c r="B52" s="99" t="s">
        <v>662</v>
      </c>
      <c r="C52" s="117"/>
      <c r="D52" s="117" t="s">
        <v>77</v>
      </c>
      <c r="E52" s="117"/>
      <c r="F52" s="24"/>
      <c r="G52" s="24"/>
      <c r="H52" s="109">
        <f>IF(C52&lt;&gt;"",'CBL Score Standard'!$D108,IF(D52&lt;&gt;"",SUM('CBL Score Standard'!$D108:$E108),IF(E52&lt;&gt;"",SUM('CBL Score Standard'!$D108:$F108),IF(F52&lt;&gt;"",SUM('CBL Score Standard'!$D108:$G108),IF(G52&lt;&gt;"",SUM('CBL Score Standard'!$D108:$H108,0))))))</f>
        <v>0.13852813852813853</v>
      </c>
      <c r="K52" s="273"/>
      <c r="L52" s="273"/>
      <c r="M52" s="104" t="s">
        <v>7</v>
      </c>
      <c r="N52" s="36" t="s">
        <v>56</v>
      </c>
      <c r="O52" s="89" t="s">
        <v>67</v>
      </c>
      <c r="P52" s="153"/>
      <c r="Q52" s="154"/>
      <c r="R52" s="155"/>
      <c r="S52" s="83"/>
      <c r="T52" s="83"/>
      <c r="U52" s="83"/>
      <c r="V52" s="83" t="str">
        <f t="shared" ref="V52:V56" si="10">IF(AND(W52="Y",X52="Y"),"Passed",IF(T52="M","Passed", ""))</f>
        <v>Passed</v>
      </c>
      <c r="W52" s="83" t="s">
        <v>377</v>
      </c>
      <c r="X52" s="83" t="s">
        <v>377</v>
      </c>
      <c r="Y52" s="83"/>
      <c r="Z52" s="259">
        <f t="shared" si="7"/>
        <v>0</v>
      </c>
      <c r="AA52" s="260"/>
      <c r="AB52" s="260"/>
      <c r="AC52" s="260"/>
      <c r="AD52" s="260"/>
      <c r="AE52" s="258"/>
      <c r="AF52" s="258"/>
      <c r="AG52" s="258"/>
      <c r="AH52" s="258"/>
      <c r="AI52" s="258"/>
      <c r="AJ52" s="258"/>
    </row>
    <row r="53" spans="1:37" ht="13.8" x14ac:dyDescent="0.25">
      <c r="A53" s="110" t="s">
        <v>144</v>
      </c>
      <c r="B53" s="99" t="s">
        <v>187</v>
      </c>
      <c r="C53" s="100"/>
      <c r="D53" s="24"/>
      <c r="E53" s="24" t="s">
        <v>77</v>
      </c>
      <c r="F53" s="24"/>
      <c r="G53" s="24"/>
      <c r="H53" s="109">
        <f>IF(C53&lt;&gt;"",'CBL Score Standard'!$D109,IF(D53&lt;&gt;"",SUM('CBL Score Standard'!$D109:$E109),IF(E53&lt;&gt;"",SUM('CBL Score Standard'!$D109:$F109),IF(F53&lt;&gt;"",SUM('CBL Score Standard'!$D109:$G109),IF(G53&lt;&gt;"",SUM('CBL Score Standard'!$D109:$H109,0))))))</f>
        <v>7.6190476190476183E-2</v>
      </c>
      <c r="K53" s="273"/>
      <c r="L53" s="273"/>
      <c r="M53" s="104" t="s">
        <v>7</v>
      </c>
      <c r="N53" s="36" t="s">
        <v>55</v>
      </c>
      <c r="O53" s="89" t="s">
        <v>1</v>
      </c>
      <c r="P53" s="153"/>
      <c r="Q53" s="154"/>
      <c r="R53" s="155"/>
      <c r="S53" s="83"/>
      <c r="T53" s="83"/>
      <c r="U53" s="83"/>
      <c r="V53" s="83" t="str">
        <f t="shared" si="10"/>
        <v>Passed</v>
      </c>
      <c r="W53" s="83" t="s">
        <v>377</v>
      </c>
      <c r="X53" s="83" t="s">
        <v>377</v>
      </c>
      <c r="Y53" s="83"/>
      <c r="Z53" s="259">
        <f t="shared" si="7"/>
        <v>0</v>
      </c>
      <c r="AA53" s="260"/>
      <c r="AB53" s="260"/>
      <c r="AC53" s="260"/>
      <c r="AD53" s="260"/>
      <c r="AE53" s="258"/>
      <c r="AF53" s="258"/>
      <c r="AG53" s="258"/>
      <c r="AH53" s="258"/>
      <c r="AI53" s="258"/>
      <c r="AJ53" s="258"/>
    </row>
    <row r="54" spans="1:37" ht="26.4" x14ac:dyDescent="0.25">
      <c r="A54" s="110" t="s">
        <v>144</v>
      </c>
      <c r="B54" s="99" t="s">
        <v>188</v>
      </c>
      <c r="C54" s="100"/>
      <c r="D54" s="24"/>
      <c r="E54" s="24" t="s">
        <v>77</v>
      </c>
      <c r="F54" s="24"/>
      <c r="G54" s="24"/>
      <c r="H54" s="109">
        <f>IF(C54&lt;&gt;"",'CBL Score Standard'!$D110,IF(D54&lt;&gt;"",SUM('CBL Score Standard'!$D110:$E110),IF(E54&lt;&gt;"",SUM('CBL Score Standard'!$D110:$F110),IF(F54&lt;&gt;"",SUM('CBL Score Standard'!$D110:$G110),IF(G54&lt;&gt;"",SUM('CBL Score Standard'!$D110:$H110,0))))))</f>
        <v>7.6190476190476183E-2</v>
      </c>
      <c r="K54" s="273"/>
      <c r="L54" s="273"/>
      <c r="M54" s="104" t="s">
        <v>7</v>
      </c>
      <c r="N54" s="36" t="s">
        <v>55</v>
      </c>
      <c r="O54" s="89" t="s">
        <v>419</v>
      </c>
      <c r="P54" s="152" t="s">
        <v>145</v>
      </c>
      <c r="Q54" s="154" t="s">
        <v>420</v>
      </c>
      <c r="R54" s="155" t="s">
        <v>420</v>
      </c>
      <c r="S54" s="36" t="str">
        <f>IF($K$37=$G$25+1,$A$1,"")</f>
        <v/>
      </c>
      <c r="T54" s="83"/>
      <c r="U54" s="83"/>
      <c r="V54" s="83" t="str">
        <f t="shared" si="10"/>
        <v/>
      </c>
      <c r="W54" s="83"/>
      <c r="X54" s="83"/>
      <c r="Y54" s="55"/>
      <c r="Z54" s="259">
        <f t="shared" si="7"/>
        <v>0</v>
      </c>
      <c r="AA54" s="260"/>
      <c r="AB54" s="260"/>
      <c r="AC54" s="260"/>
      <c r="AD54" s="260"/>
      <c r="AE54" s="258"/>
      <c r="AF54" s="258"/>
      <c r="AG54" s="258"/>
      <c r="AH54" s="258"/>
      <c r="AI54" s="258"/>
      <c r="AJ54" s="258"/>
    </row>
    <row r="55" spans="1:37" customFormat="1" ht="14.4" x14ac:dyDescent="0.3">
      <c r="A55" s="110" t="s">
        <v>144</v>
      </c>
      <c r="B55" s="99" t="s">
        <v>189</v>
      </c>
      <c r="C55" s="100"/>
      <c r="D55" s="117" t="s">
        <v>77</v>
      </c>
      <c r="E55" s="117"/>
      <c r="F55" s="24"/>
      <c r="G55" s="24"/>
      <c r="H55" s="109">
        <f>IF(C55&lt;&gt;"",'CBL Score Standard'!$D111,IF(D55&lt;&gt;"",SUM('CBL Score Standard'!$D111:$E111),IF(E55&lt;&gt;"",SUM('CBL Score Standard'!$D111:$F111),IF(F55&lt;&gt;"",SUM('CBL Score Standard'!$D111:$G111),IF(G55&lt;&gt;"",SUM('CBL Score Standard'!$D111:$H111,0))))))</f>
        <v>2.3809523809523808E-2</v>
      </c>
      <c r="K55" s="273"/>
      <c r="L55" s="273"/>
      <c r="M55" s="104" t="s">
        <v>7</v>
      </c>
      <c r="N55" s="36" t="s">
        <v>56</v>
      </c>
      <c r="O55" s="89" t="s">
        <v>421</v>
      </c>
      <c r="P55" s="152" t="s">
        <v>230</v>
      </c>
      <c r="Q55" s="154" t="s">
        <v>230</v>
      </c>
      <c r="R55" s="155" t="s">
        <v>230</v>
      </c>
      <c r="S55" s="36" t="str">
        <f>IF($K$37=$G$25+1,$A$1,"")</f>
        <v/>
      </c>
      <c r="T55" s="83"/>
      <c r="U55" s="83"/>
      <c r="V55" s="83" t="str">
        <f t="shared" si="10"/>
        <v/>
      </c>
      <c r="W55" s="83"/>
      <c r="X55" s="83"/>
      <c r="Y55" s="41" t="s">
        <v>230</v>
      </c>
      <c r="Z55" s="259">
        <f t="shared" si="7"/>
        <v>0</v>
      </c>
      <c r="AA55" s="260"/>
      <c r="AB55" s="260"/>
      <c r="AC55" s="260"/>
      <c r="AD55" s="260"/>
      <c r="AE55" s="258"/>
      <c r="AF55" s="258"/>
      <c r="AG55" s="258"/>
      <c r="AH55" s="258"/>
      <c r="AI55" s="258"/>
      <c r="AJ55" s="258"/>
      <c r="AK55" s="3"/>
    </row>
    <row r="56" spans="1:37" customFormat="1" ht="14.4" x14ac:dyDescent="0.3">
      <c r="A56" s="110" t="s">
        <v>144</v>
      </c>
      <c r="B56" s="99" t="s">
        <v>190</v>
      </c>
      <c r="C56" s="100"/>
      <c r="D56" s="117" t="s">
        <v>77</v>
      </c>
      <c r="E56" s="117"/>
      <c r="F56" s="24"/>
      <c r="G56" s="24"/>
      <c r="H56" s="109">
        <f>IF(C56&lt;&gt;"",'CBL Score Standard'!$D112,IF(D56&lt;&gt;"",SUM('CBL Score Standard'!$D112:$E112),IF(E56&lt;&gt;"",SUM('CBL Score Standard'!$D112:$F112),IF(F56&lt;&gt;"",SUM('CBL Score Standard'!$D112:$G112),IF(G56&lt;&gt;"",SUM('CBL Score Standard'!$D112:$H112,0))))))</f>
        <v>2.3809523809523808E-2</v>
      </c>
      <c r="K56" s="274"/>
      <c r="L56" s="274"/>
      <c r="M56" s="104" t="s">
        <v>7</v>
      </c>
      <c r="N56" s="36" t="s">
        <v>54</v>
      </c>
      <c r="O56" s="89" t="s">
        <v>231</v>
      </c>
      <c r="P56" s="153">
        <v>43610</v>
      </c>
      <c r="Q56" s="152" t="s">
        <v>164</v>
      </c>
      <c r="R56" s="79" t="s">
        <v>165</v>
      </c>
      <c r="S56" s="36" t="str">
        <f>IF($K$37=$G$25+1,$A$1,"")</f>
        <v/>
      </c>
      <c r="T56" s="83"/>
      <c r="U56" s="83"/>
      <c r="V56" s="83" t="str">
        <f t="shared" si="10"/>
        <v/>
      </c>
      <c r="W56" s="83"/>
      <c r="X56" s="83"/>
      <c r="Y56" s="49" t="s">
        <v>232</v>
      </c>
      <c r="Z56" s="259">
        <f t="shared" si="7"/>
        <v>0</v>
      </c>
      <c r="AA56" s="260"/>
      <c r="AB56" s="260"/>
      <c r="AC56" s="260"/>
      <c r="AD56" s="260"/>
      <c r="AE56" s="258"/>
      <c r="AF56" s="258"/>
      <c r="AG56" s="258"/>
      <c r="AH56" s="258"/>
      <c r="AI56" s="258"/>
      <c r="AJ56" s="258"/>
    </row>
    <row r="57" spans="1:37" ht="26.4" x14ac:dyDescent="0.3">
      <c r="A57" s="110" t="s">
        <v>144</v>
      </c>
      <c r="B57" s="99" t="s">
        <v>191</v>
      </c>
      <c r="C57" s="100"/>
      <c r="D57" s="24"/>
      <c r="E57" s="24" t="s">
        <v>77</v>
      </c>
      <c r="F57" s="24"/>
      <c r="G57" s="24"/>
      <c r="H57" s="109">
        <f>IF(C57&lt;&gt;"",'CBL Score Standard'!$D113,IF(D57&lt;&gt;"",SUM('CBL Score Standard'!$D113:$E113),IF(E57&lt;&gt;"",SUM('CBL Score Standard'!$D113:$F113),IF(F57&lt;&gt;"",SUM('CBL Score Standard'!$D113:$G113),IF(G57&lt;&gt;"",SUM('CBL Score Standard'!$D113:$H113,0))))))</f>
        <v>5.2380952380952375E-2</v>
      </c>
      <c r="K57" s="3">
        <v>4</v>
      </c>
      <c r="AK57"/>
    </row>
    <row r="58" spans="1:37" ht="23.4" x14ac:dyDescent="0.45">
      <c r="A58" s="110" t="s">
        <v>55</v>
      </c>
      <c r="B58" s="99" t="s">
        <v>419</v>
      </c>
      <c r="C58" s="100"/>
      <c r="D58" s="100"/>
      <c r="E58" s="117"/>
      <c r="F58" s="24"/>
      <c r="G58" s="24"/>
      <c r="H58" s="109" t="b">
        <f>IF(C58&lt;&gt;"",'CBL Score Standard'!$D114,IF(D58&lt;&gt;"",SUM('CBL Score Standard'!$D114:$E114),IF(E58&lt;&gt;"",SUM('CBL Score Standard'!$D114:$F114),IF(F58&lt;&gt;"",SUM('CBL Score Standard'!$D114:$G114),IF(G58&lt;&gt;"",SUM('CBL Score Standard'!$D114:$H114,0))))))</f>
        <v>0</v>
      </c>
      <c r="K58" s="1193" t="s">
        <v>233</v>
      </c>
      <c r="L58" s="1194"/>
      <c r="M58" s="1194"/>
      <c r="N58" s="1194"/>
      <c r="O58" s="1194"/>
      <c r="P58" s="1194"/>
      <c r="Q58" s="1194"/>
      <c r="R58" s="1194"/>
      <c r="S58" s="1194"/>
      <c r="T58" s="1194"/>
      <c r="U58" s="1194"/>
      <c r="V58" s="1194"/>
      <c r="W58" s="1194"/>
      <c r="X58" s="1194"/>
      <c r="Y58" s="1195"/>
      <c r="Z58" s="263"/>
      <c r="AA58" s="256"/>
      <c r="AB58" s="256"/>
      <c r="AC58" s="256"/>
      <c r="AD58" s="256"/>
      <c r="AE58" s="256"/>
      <c r="AF58" s="256"/>
      <c r="AG58" s="256"/>
      <c r="AH58" s="256"/>
      <c r="AI58" s="256"/>
      <c r="AJ58" s="256"/>
    </row>
    <row r="59" spans="1:37" ht="41.4" x14ac:dyDescent="0.25">
      <c r="A59" s="110" t="s">
        <v>56</v>
      </c>
      <c r="B59" s="99" t="s">
        <v>421</v>
      </c>
      <c r="C59" s="100"/>
      <c r="D59" s="100"/>
      <c r="E59" s="117"/>
      <c r="F59" s="24"/>
      <c r="G59" s="24"/>
      <c r="H59" s="109" t="b">
        <f>IF(C59&lt;&gt;"",'CBL Score Standard'!$D115,IF(D59&lt;&gt;"",SUM('CBL Score Standard'!$D115:$E115),IF(E59&lt;&gt;"",SUM('CBL Score Standard'!$D115:$F115),IF(F59&lt;&gt;"",SUM('CBL Score Standard'!$D115:$G115),IF(G59&lt;&gt;"",SUM('CBL Score Standard'!$D115:$H115,0))))))</f>
        <v>0</v>
      </c>
      <c r="K59" s="1211" t="s">
        <v>133</v>
      </c>
      <c r="L59" s="1211" t="s">
        <v>91</v>
      </c>
      <c r="M59" s="1182" t="s">
        <v>75</v>
      </c>
      <c r="N59" s="1184" t="s">
        <v>134</v>
      </c>
      <c r="O59" s="1184" t="s">
        <v>135</v>
      </c>
      <c r="P59" s="145" t="s">
        <v>136</v>
      </c>
      <c r="Q59" s="145" t="s">
        <v>137</v>
      </c>
      <c r="R59" s="145" t="s">
        <v>138</v>
      </c>
      <c r="S59" s="1212" t="s">
        <v>139</v>
      </c>
      <c r="T59" s="1191" t="s">
        <v>344</v>
      </c>
      <c r="U59" s="1191" t="s">
        <v>342</v>
      </c>
      <c r="V59" s="1200" t="s">
        <v>343</v>
      </c>
      <c r="W59" s="201" t="s">
        <v>375</v>
      </c>
      <c r="X59" s="201" t="s">
        <v>376</v>
      </c>
      <c r="Y59" s="1211" t="s">
        <v>140</v>
      </c>
      <c r="Z59" s="1186" t="s">
        <v>667</v>
      </c>
      <c r="AA59" s="1172" t="s">
        <v>666</v>
      </c>
      <c r="AB59" s="1172"/>
      <c r="AC59" s="1172" t="s">
        <v>668</v>
      </c>
      <c r="AD59" s="1172"/>
      <c r="AE59" s="1172" t="s">
        <v>669</v>
      </c>
      <c r="AF59" s="1172"/>
      <c r="AG59" s="1172" t="s">
        <v>670</v>
      </c>
      <c r="AH59" s="1172"/>
      <c r="AI59" s="1172" t="s">
        <v>671</v>
      </c>
      <c r="AJ59" s="1172"/>
    </row>
    <row r="60" spans="1:37" ht="41.4" x14ac:dyDescent="0.25">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1197"/>
      <c r="L60" s="1197"/>
      <c r="M60" s="1183"/>
      <c r="N60" s="1185"/>
      <c r="O60" s="1185"/>
      <c r="P60" s="148" t="s">
        <v>141</v>
      </c>
      <c r="Q60" s="144"/>
      <c r="R60" s="144"/>
      <c r="S60" s="1210"/>
      <c r="T60" s="1191"/>
      <c r="U60" s="1191"/>
      <c r="V60" s="1201"/>
      <c r="W60" s="201"/>
      <c r="X60" s="201"/>
      <c r="Y60" s="1197"/>
      <c r="Z60" s="1187"/>
      <c r="AA60" s="255" t="s">
        <v>672</v>
      </c>
      <c r="AB60" s="255" t="s">
        <v>673</v>
      </c>
      <c r="AC60" s="255" t="s">
        <v>672</v>
      </c>
      <c r="AD60" s="255" t="s">
        <v>673</v>
      </c>
      <c r="AE60" s="255" t="s">
        <v>672</v>
      </c>
      <c r="AF60" s="255" t="s">
        <v>673</v>
      </c>
      <c r="AG60" s="255" t="s">
        <v>672</v>
      </c>
      <c r="AH60" s="255" t="s">
        <v>673</v>
      </c>
      <c r="AI60" s="255" t="s">
        <v>672</v>
      </c>
      <c r="AJ60" s="255" t="s">
        <v>673</v>
      </c>
    </row>
    <row r="61" spans="1:37" ht="13.8" x14ac:dyDescent="0.25">
      <c r="A61" s="110" t="s">
        <v>59</v>
      </c>
      <c r="B61" s="99" t="s">
        <v>240</v>
      </c>
      <c r="C61" s="100"/>
      <c r="D61" s="100"/>
      <c r="E61" s="100"/>
      <c r="F61" s="24" t="s">
        <v>77</v>
      </c>
      <c r="G61" s="24"/>
      <c r="H61" s="109">
        <f>IF(C61&lt;&gt;"",'CBL Score Standard'!$D117,IF(D61&lt;&gt;"",SUM('CBL Score Standard'!$D117:$E117),IF(E61&lt;&gt;"",SUM('CBL Score Standard'!$D117:$F117),IF(F61&lt;&gt;"",SUM('CBL Score Standard'!$D117:$G117),IF(G61&lt;&gt;"",SUM('CBL Score Standard'!$D117:$H117,0))))))</f>
        <v>2.1276595744680851E-2</v>
      </c>
      <c r="K61" s="1206" t="s">
        <v>142</v>
      </c>
      <c r="L61" s="1206" t="s">
        <v>143</v>
      </c>
      <c r="M61" s="104" t="s">
        <v>8</v>
      </c>
      <c r="N61" s="57" t="s">
        <v>2</v>
      </c>
      <c r="O61" s="38" t="s">
        <v>234</v>
      </c>
      <c r="P61" s="58"/>
      <c r="Q61" s="56"/>
      <c r="R61" s="59"/>
      <c r="S61" s="36" t="str">
        <f>IF($K$57=$G$25+1,$A$1,"")</f>
        <v/>
      </c>
      <c r="T61" s="83"/>
      <c r="U61" s="83"/>
      <c r="V61" s="83" t="str">
        <f t="shared" ref="V61:V68" si="11">IF(AND(W61="Y",X61="Y"),"Passed",IF(T61="M","Passed", ""))</f>
        <v/>
      </c>
      <c r="W61" s="83"/>
      <c r="X61" s="83"/>
      <c r="Y61" s="55"/>
      <c r="Z61" s="259">
        <f t="shared" ref="Z61:Z68" si="12">DATEDIF(AA61,AB61,"m")/12+DATEDIF(AC61,AD61,"m")/12+DATEDIF(AE61,AF61,"m")/12+DATEDIF(AG61,AH61,"m")/12+DATEDIF(AI61,AJ61,"m")/12</f>
        <v>0</v>
      </c>
      <c r="AA61" s="260"/>
      <c r="AB61" s="260"/>
      <c r="AC61" s="260"/>
      <c r="AD61" s="260"/>
      <c r="AE61" s="258"/>
      <c r="AF61" s="258"/>
      <c r="AG61" s="258"/>
      <c r="AH61" s="258"/>
      <c r="AI61" s="258"/>
      <c r="AJ61" s="258"/>
    </row>
    <row r="62" spans="1:37" ht="27.6" x14ac:dyDescent="0.25">
      <c r="A62" s="110" t="s">
        <v>56</v>
      </c>
      <c r="B62" s="99" t="s">
        <v>67</v>
      </c>
      <c r="C62" s="100"/>
      <c r="D62" s="100"/>
      <c r="E62" s="24"/>
      <c r="F62" s="24" t="s">
        <v>77</v>
      </c>
      <c r="G62" s="24"/>
      <c r="H62" s="109">
        <f>IF(C62&lt;&gt;"",'CBL Score Standard'!$D118,IF(D62&lt;&gt;"",SUM('CBL Score Standard'!$D118:$E118),IF(E62&lt;&gt;"",SUM('CBL Score Standard'!$D118:$F118),IF(F62&lt;&gt;"",SUM('CBL Score Standard'!$D118:$G118),IF(G62&lt;&gt;"",SUM('CBL Score Standard'!$D118:$H118,0))))))</f>
        <v>4.9848024316109421E-2</v>
      </c>
      <c r="K62" s="1207"/>
      <c r="L62" s="1207"/>
      <c r="M62" s="104" t="s">
        <v>8</v>
      </c>
      <c r="N62" s="57" t="s">
        <v>63</v>
      </c>
      <c r="O62" s="38" t="s">
        <v>236</v>
      </c>
      <c r="P62" s="58"/>
      <c r="Q62" s="56"/>
      <c r="R62" s="59"/>
      <c r="S62" s="36" t="str">
        <f>IF($K$57=$G$25+1,$A$1,"")</f>
        <v/>
      </c>
      <c r="T62" s="83"/>
      <c r="U62" s="83"/>
      <c r="V62" s="83" t="str">
        <f t="shared" si="11"/>
        <v/>
      </c>
      <c r="W62" s="83"/>
      <c r="X62" s="83"/>
      <c r="Y62" s="55"/>
      <c r="Z62" s="259">
        <f t="shared" si="12"/>
        <v>0</v>
      </c>
      <c r="AA62" s="260"/>
      <c r="AB62" s="260"/>
      <c r="AC62" s="260"/>
      <c r="AD62" s="260"/>
      <c r="AE62" s="258"/>
      <c r="AF62" s="258"/>
      <c r="AG62" s="258"/>
      <c r="AH62" s="258"/>
      <c r="AI62" s="258"/>
      <c r="AJ62" s="258"/>
    </row>
    <row r="63" spans="1:37" ht="14.4" thickBot="1" x14ac:dyDescent="0.3">
      <c r="A63" s="111" t="s">
        <v>55</v>
      </c>
      <c r="B63" s="99" t="s">
        <v>1</v>
      </c>
      <c r="C63" s="100"/>
      <c r="D63" s="100"/>
      <c r="E63" s="24"/>
      <c r="F63" s="24" t="s">
        <v>77</v>
      </c>
      <c r="G63" s="24"/>
      <c r="H63" s="109">
        <f>IF(C63&lt;&gt;"",'CBL Score Standard'!$D119,IF(D63&lt;&gt;"",SUM('CBL Score Standard'!$D119:$E119),IF(E63&lt;&gt;"",SUM('CBL Score Standard'!$D119:$F119),IF(F63&lt;&gt;"",SUM('CBL Score Standard'!$D119:$G119),IF(G63&lt;&gt;"",SUM('CBL Score Standard'!$D119:$H119,0))))))</f>
        <v>4.9848024316109421E-2</v>
      </c>
      <c r="K63" s="1207"/>
      <c r="L63" s="1207"/>
      <c r="M63" s="104" t="s">
        <v>8</v>
      </c>
      <c r="N63" s="36" t="s">
        <v>56</v>
      </c>
      <c r="O63" s="38" t="s">
        <v>237</v>
      </c>
      <c r="P63" s="58"/>
      <c r="Q63" s="56"/>
      <c r="R63" s="59"/>
      <c r="S63" s="36" t="str">
        <f>IF($K$57=$G$25+1,$A$1,"")</f>
        <v/>
      </c>
      <c r="T63" s="83"/>
      <c r="U63" s="83"/>
      <c r="V63" s="83" t="str">
        <f t="shared" si="11"/>
        <v/>
      </c>
      <c r="W63" s="83"/>
      <c r="X63" s="83"/>
      <c r="Y63" s="55"/>
      <c r="Z63" s="259">
        <f t="shared" si="12"/>
        <v>0</v>
      </c>
      <c r="AA63" s="260"/>
      <c r="AB63" s="260"/>
      <c r="AC63" s="260"/>
      <c r="AD63" s="260"/>
      <c r="AE63" s="258"/>
      <c r="AF63" s="258"/>
      <c r="AG63" s="258"/>
      <c r="AH63" s="258"/>
      <c r="AI63" s="258"/>
      <c r="AJ63" s="258"/>
    </row>
    <row r="64" spans="1:37" ht="14.4" thickBot="1" x14ac:dyDescent="0.35">
      <c r="A64" s="1175" t="s">
        <v>79</v>
      </c>
      <c r="B64" s="1176"/>
      <c r="C64" s="1177"/>
      <c r="D64" s="1177"/>
      <c r="E64" s="1177"/>
      <c r="F64" s="1177"/>
      <c r="G64" s="1177"/>
      <c r="H64" s="9">
        <f>SUM(H8:H63)</f>
        <v>3.3226950354609945</v>
      </c>
      <c r="K64" s="1207"/>
      <c r="L64" s="1207"/>
      <c r="M64" s="104" t="s">
        <v>8</v>
      </c>
      <c r="N64" s="36" t="s">
        <v>55</v>
      </c>
      <c r="O64" s="38" t="s">
        <v>238</v>
      </c>
      <c r="P64" s="58"/>
      <c r="Q64" s="56"/>
      <c r="R64" s="59"/>
      <c r="S64" s="70" t="s">
        <v>348</v>
      </c>
      <c r="T64" s="83" t="s">
        <v>72</v>
      </c>
      <c r="U64" s="83"/>
      <c r="V64" s="83"/>
      <c r="W64" s="83"/>
      <c r="X64" s="83"/>
      <c r="Y64" s="55"/>
      <c r="Z64" s="259">
        <f t="shared" si="12"/>
        <v>0</v>
      </c>
      <c r="AA64" s="260"/>
      <c r="AB64" s="260"/>
      <c r="AC64" s="260"/>
      <c r="AD64" s="260"/>
      <c r="AE64" s="258"/>
      <c r="AF64" s="258"/>
      <c r="AG64" s="258"/>
      <c r="AH64" s="258"/>
      <c r="AI64" s="258"/>
      <c r="AJ64" s="258"/>
    </row>
    <row r="65" spans="1:36" ht="14.4" thickBot="1" x14ac:dyDescent="0.35">
      <c r="A65" s="112" t="s">
        <v>83</v>
      </c>
      <c r="B65" s="113"/>
      <c r="C65" s="134">
        <v>1</v>
      </c>
      <c r="D65" s="134">
        <v>1</v>
      </c>
      <c r="E65" s="134">
        <v>0.93548387096774188</v>
      </c>
      <c r="F65" s="134">
        <v>0.48936170212765956</v>
      </c>
      <c r="G65" s="134">
        <v>0</v>
      </c>
      <c r="H65" s="114">
        <v>2</v>
      </c>
      <c r="K65" s="1207"/>
      <c r="L65" s="1207"/>
      <c r="M65" s="104" t="s">
        <v>8</v>
      </c>
      <c r="N65" s="57" t="s">
        <v>53</v>
      </c>
      <c r="O65" s="38" t="s">
        <v>239</v>
      </c>
      <c r="P65" s="58"/>
      <c r="Q65" s="56"/>
      <c r="R65" s="59"/>
      <c r="S65" s="36"/>
      <c r="T65" s="83"/>
      <c r="U65" s="83"/>
      <c r="V65" s="83"/>
      <c r="W65" s="83"/>
      <c r="X65" s="83"/>
      <c r="Y65" s="55"/>
      <c r="Z65" s="259">
        <f t="shared" si="12"/>
        <v>0</v>
      </c>
      <c r="AA65" s="260"/>
      <c r="AB65" s="260"/>
      <c r="AC65" s="260"/>
      <c r="AD65" s="260"/>
      <c r="AE65" s="258"/>
      <c r="AF65" s="258"/>
      <c r="AG65" s="258"/>
      <c r="AH65" s="258"/>
      <c r="AI65" s="258"/>
      <c r="AJ65" s="258"/>
    </row>
    <row r="66" spans="1:36" ht="28.2" thickBot="1" x14ac:dyDescent="0.35">
      <c r="A66" s="1178" t="s">
        <v>81</v>
      </c>
      <c r="B66" s="1179"/>
      <c r="C66" s="1180"/>
      <c r="D66" s="1180"/>
      <c r="E66" s="1180"/>
      <c r="F66" s="1180"/>
      <c r="G66" s="1181"/>
      <c r="H66" s="115">
        <v>2</v>
      </c>
      <c r="K66" s="1207"/>
      <c r="L66" s="1207"/>
      <c r="M66" s="104" t="s">
        <v>8</v>
      </c>
      <c r="N66" s="57" t="s">
        <v>59</v>
      </c>
      <c r="O66" s="38" t="s">
        <v>240</v>
      </c>
      <c r="P66" s="58"/>
      <c r="Q66" s="56"/>
      <c r="R66" s="59"/>
      <c r="S66" s="70" t="s">
        <v>348</v>
      </c>
      <c r="T66" s="83" t="s">
        <v>72</v>
      </c>
      <c r="U66" s="83"/>
      <c r="V66" s="83" t="s">
        <v>374</v>
      </c>
      <c r="W66" s="83"/>
      <c r="X66" s="83"/>
      <c r="Y66" s="55"/>
      <c r="Z66" s="259">
        <f t="shared" si="12"/>
        <v>0</v>
      </c>
      <c r="AA66" s="260"/>
      <c r="AB66" s="260"/>
      <c r="AC66" s="260"/>
      <c r="AD66" s="260"/>
      <c r="AE66" s="258"/>
      <c r="AF66" s="258"/>
      <c r="AG66" s="258"/>
      <c r="AH66" s="258"/>
      <c r="AI66" s="258"/>
      <c r="AJ66" s="258"/>
    </row>
    <row r="67" spans="1:36" ht="13.8" x14ac:dyDescent="0.25">
      <c r="C67" s="135"/>
      <c r="D67" s="135"/>
      <c r="E67" s="135"/>
      <c r="F67" s="135"/>
      <c r="G67" s="135"/>
      <c r="K67" s="1207"/>
      <c r="L67" s="1207"/>
      <c r="M67" s="104" t="s">
        <v>8</v>
      </c>
      <c r="N67" s="57" t="s">
        <v>55</v>
      </c>
      <c r="O67" s="38" t="s">
        <v>515</v>
      </c>
      <c r="P67" s="58"/>
      <c r="Q67" s="56"/>
      <c r="R67" s="59"/>
      <c r="S67" s="36"/>
      <c r="T67" s="83"/>
      <c r="U67" s="83"/>
      <c r="V67" s="83" t="str">
        <f t="shared" si="11"/>
        <v/>
      </c>
      <c r="W67" s="83"/>
      <c r="X67" s="83"/>
      <c r="Y67" s="55"/>
      <c r="Z67" s="259">
        <f t="shared" si="12"/>
        <v>0</v>
      </c>
      <c r="AA67" s="260"/>
      <c r="AB67" s="260"/>
      <c r="AC67" s="260"/>
      <c r="AD67" s="260"/>
      <c r="AE67" s="258"/>
      <c r="AF67" s="258"/>
      <c r="AG67" s="258"/>
      <c r="AH67" s="258"/>
      <c r="AI67" s="258"/>
      <c r="AJ67" s="258"/>
    </row>
    <row r="68" spans="1:36" ht="13.8" x14ac:dyDescent="0.3">
      <c r="C68" s="135"/>
      <c r="D68" s="135"/>
      <c r="E68" s="135"/>
      <c r="F68" s="135"/>
      <c r="G68" s="135"/>
      <c r="K68" s="1208"/>
      <c r="L68" s="1208"/>
      <c r="M68" s="104" t="s">
        <v>8</v>
      </c>
      <c r="N68" s="57" t="s">
        <v>149</v>
      </c>
      <c r="O68" s="38" t="s">
        <v>370</v>
      </c>
      <c r="P68" s="154" t="s">
        <v>145</v>
      </c>
      <c r="Q68" s="152" t="s">
        <v>217</v>
      </c>
      <c r="R68" s="79" t="s">
        <v>241</v>
      </c>
      <c r="S68" s="36"/>
      <c r="T68" s="83"/>
      <c r="U68" s="83"/>
      <c r="V68" s="83" t="str">
        <f t="shared" si="11"/>
        <v/>
      </c>
      <c r="W68" s="83"/>
      <c r="X68" s="83"/>
      <c r="Y68" s="46" t="s">
        <v>242</v>
      </c>
      <c r="Z68" s="259">
        <f t="shared" si="12"/>
        <v>0</v>
      </c>
      <c r="AA68" s="260"/>
      <c r="AB68" s="260"/>
      <c r="AC68" s="260"/>
      <c r="AD68" s="260"/>
      <c r="AE68" s="258"/>
      <c r="AF68" s="258"/>
      <c r="AG68" s="258"/>
      <c r="AH68" s="258"/>
      <c r="AI68" s="258"/>
      <c r="AJ68" s="258"/>
    </row>
    <row r="69" spans="1:36" x14ac:dyDescent="0.25">
      <c r="C69" s="135"/>
      <c r="D69" s="135"/>
      <c r="E69" s="135"/>
      <c r="F69" s="135"/>
      <c r="G69" s="135"/>
      <c r="K69" s="3">
        <v>5</v>
      </c>
    </row>
    <row r="70" spans="1:36" ht="23.4" x14ac:dyDescent="0.45">
      <c r="C70" s="135"/>
      <c r="D70" s="135"/>
      <c r="E70" s="135"/>
      <c r="F70" s="135"/>
      <c r="G70" s="135"/>
      <c r="K70" s="1193" t="s">
        <v>243</v>
      </c>
      <c r="L70" s="1194"/>
      <c r="M70" s="1194"/>
      <c r="N70" s="1194"/>
      <c r="O70" s="1194"/>
      <c r="P70" s="1194"/>
      <c r="Q70" s="1194"/>
      <c r="R70" s="1194"/>
      <c r="S70" s="1194"/>
      <c r="T70" s="1194"/>
      <c r="U70" s="1194"/>
      <c r="V70" s="1194"/>
      <c r="W70" s="1194"/>
      <c r="X70" s="1194"/>
      <c r="Y70" s="1195"/>
      <c r="Z70" s="263"/>
      <c r="AA70" s="256"/>
      <c r="AB70" s="256"/>
      <c r="AC70" s="256"/>
      <c r="AD70" s="256"/>
      <c r="AE70" s="256"/>
      <c r="AF70" s="256"/>
      <c r="AG70" s="256"/>
      <c r="AH70" s="256"/>
      <c r="AI70" s="256"/>
      <c r="AJ70" s="256"/>
    </row>
    <row r="71" spans="1:36" ht="41.4" x14ac:dyDescent="0.25">
      <c r="C71" s="135"/>
      <c r="D71" s="135"/>
      <c r="E71" s="135"/>
      <c r="F71" s="135"/>
      <c r="G71" s="135"/>
      <c r="K71" s="1211" t="s">
        <v>133</v>
      </c>
      <c r="L71" s="1211" t="s">
        <v>91</v>
      </c>
      <c r="M71" s="1182" t="s">
        <v>75</v>
      </c>
      <c r="N71" s="1184" t="s">
        <v>134</v>
      </c>
      <c r="O71" s="1184" t="s">
        <v>135</v>
      </c>
      <c r="P71" s="145" t="s">
        <v>136</v>
      </c>
      <c r="Q71" s="145" t="s">
        <v>137</v>
      </c>
      <c r="R71" s="145" t="s">
        <v>138</v>
      </c>
      <c r="S71" s="1212" t="s">
        <v>139</v>
      </c>
      <c r="T71" s="1191" t="s">
        <v>344</v>
      </c>
      <c r="U71" s="1191" t="s">
        <v>342</v>
      </c>
      <c r="V71" s="1200" t="s">
        <v>343</v>
      </c>
      <c r="W71" s="201" t="s">
        <v>375</v>
      </c>
      <c r="X71" s="201" t="s">
        <v>379</v>
      </c>
      <c r="Y71" s="1211" t="s">
        <v>140</v>
      </c>
      <c r="Z71" s="1186" t="s">
        <v>667</v>
      </c>
      <c r="AA71" s="1172" t="s">
        <v>666</v>
      </c>
      <c r="AB71" s="1172"/>
      <c r="AC71" s="1172" t="s">
        <v>668</v>
      </c>
      <c r="AD71" s="1172"/>
      <c r="AE71" s="1172" t="s">
        <v>669</v>
      </c>
      <c r="AF71" s="1172"/>
      <c r="AG71" s="1172" t="s">
        <v>670</v>
      </c>
      <c r="AH71" s="1172"/>
      <c r="AI71" s="1172" t="s">
        <v>671</v>
      </c>
      <c r="AJ71" s="1172"/>
    </row>
    <row r="72" spans="1:36" ht="41.4" x14ac:dyDescent="0.25">
      <c r="C72" s="135"/>
      <c r="D72" s="135"/>
      <c r="E72" s="135"/>
      <c r="F72" s="135"/>
      <c r="G72" s="135"/>
      <c r="K72" s="1197"/>
      <c r="L72" s="1197"/>
      <c r="M72" s="1183"/>
      <c r="N72" s="1185"/>
      <c r="O72" s="1185"/>
      <c r="P72" s="148" t="s">
        <v>141</v>
      </c>
      <c r="Q72" s="144"/>
      <c r="R72" s="144"/>
      <c r="S72" s="1210"/>
      <c r="T72" s="1191"/>
      <c r="U72" s="1191"/>
      <c r="V72" s="1201"/>
      <c r="W72" s="201"/>
      <c r="X72" s="201"/>
      <c r="Y72" s="1197"/>
      <c r="Z72" s="1187"/>
      <c r="AA72" s="255" t="s">
        <v>672</v>
      </c>
      <c r="AB72" s="255" t="s">
        <v>673</v>
      </c>
      <c r="AC72" s="255" t="s">
        <v>672</v>
      </c>
      <c r="AD72" s="255" t="s">
        <v>673</v>
      </c>
      <c r="AE72" s="255" t="s">
        <v>672</v>
      </c>
      <c r="AF72" s="255" t="s">
        <v>673</v>
      </c>
      <c r="AG72" s="255" t="s">
        <v>672</v>
      </c>
      <c r="AH72" s="255" t="s">
        <v>673</v>
      </c>
      <c r="AI72" s="255" t="s">
        <v>672</v>
      </c>
      <c r="AJ72" s="255" t="s">
        <v>673</v>
      </c>
    </row>
    <row r="73" spans="1:36" ht="13.8" x14ac:dyDescent="0.25">
      <c r="C73" s="135"/>
      <c r="D73" s="135"/>
      <c r="E73" s="135"/>
      <c r="F73" s="135"/>
      <c r="G73" s="135"/>
      <c r="K73" s="272" t="s">
        <v>142</v>
      </c>
      <c r="L73" s="272" t="s">
        <v>143</v>
      </c>
      <c r="M73" s="104" t="s">
        <v>9</v>
      </c>
      <c r="N73" s="57" t="s">
        <v>235</v>
      </c>
      <c r="O73" s="38" t="s">
        <v>244</v>
      </c>
      <c r="P73" s="60"/>
      <c r="Q73" s="61"/>
      <c r="R73" s="62"/>
      <c r="S73" s="36" t="str">
        <f>IF($K$69=$G$25+1,$A$1,"")</f>
        <v/>
      </c>
      <c r="T73" s="83"/>
      <c r="U73" s="83"/>
      <c r="V73" s="83"/>
      <c r="W73" s="83"/>
      <c r="X73" s="83"/>
      <c r="Y73" s="63"/>
      <c r="Z73" s="259">
        <f t="shared" ref="Z73:Z76" si="13">DATEDIF(AA73,AB73,"m")/12+DATEDIF(AC73,AD73,"m")/12+DATEDIF(AE73,AF73,"m")/12+DATEDIF(AG73,AH73,"m")/12+DATEDIF(AI73,AJ73,"m")/12</f>
        <v>0</v>
      </c>
      <c r="AA73" s="260"/>
      <c r="AB73" s="260"/>
      <c r="AC73" s="260"/>
      <c r="AD73" s="260"/>
      <c r="AE73" s="258"/>
      <c r="AF73" s="258"/>
      <c r="AG73" s="258"/>
      <c r="AH73" s="258"/>
      <c r="AI73" s="258"/>
      <c r="AJ73" s="258"/>
    </row>
    <row r="74" spans="1:36" ht="13.8" x14ac:dyDescent="0.25">
      <c r="C74" s="135"/>
      <c r="D74" s="135"/>
      <c r="E74" s="135"/>
      <c r="F74" s="135"/>
      <c r="G74" s="135"/>
      <c r="K74" s="273"/>
      <c r="L74" s="273"/>
      <c r="M74" s="104" t="s">
        <v>9</v>
      </c>
      <c r="N74" s="57" t="s">
        <v>229</v>
      </c>
      <c r="O74" s="38" t="s">
        <v>245</v>
      </c>
      <c r="P74" s="60"/>
      <c r="Q74" s="61"/>
      <c r="R74" s="62"/>
      <c r="S74" s="36" t="str">
        <f>IF($K$69=$G$25+1,$A$1,"")</f>
        <v/>
      </c>
      <c r="T74" s="83"/>
      <c r="U74" s="83"/>
      <c r="V74" s="83"/>
      <c r="W74" s="83"/>
      <c r="X74" s="83"/>
      <c r="Y74" s="63"/>
      <c r="Z74" s="259">
        <f t="shared" si="13"/>
        <v>0</v>
      </c>
      <c r="AA74" s="260"/>
      <c r="AB74" s="260"/>
      <c r="AC74" s="260"/>
      <c r="AD74" s="260"/>
      <c r="AE74" s="258"/>
      <c r="AF74" s="258"/>
      <c r="AG74" s="258"/>
      <c r="AH74" s="258"/>
      <c r="AI74" s="258"/>
      <c r="AJ74" s="258"/>
    </row>
    <row r="75" spans="1:36" ht="41.4" x14ac:dyDescent="0.25">
      <c r="C75" s="135"/>
      <c r="D75" s="135"/>
      <c r="E75" s="135"/>
      <c r="F75" s="135"/>
      <c r="G75" s="135"/>
      <c r="K75" s="273"/>
      <c r="L75" s="273"/>
      <c r="M75" s="104" t="s">
        <v>9</v>
      </c>
      <c r="N75" s="57" t="s">
        <v>3</v>
      </c>
      <c r="O75" s="38" t="s">
        <v>516</v>
      </c>
      <c r="P75" s="60"/>
      <c r="Q75" s="61"/>
      <c r="R75" s="62"/>
      <c r="S75" s="36" t="str">
        <f>IF($K$69=$G$25+1,$A$1,"")</f>
        <v/>
      </c>
      <c r="T75" s="83"/>
      <c r="U75" s="83"/>
      <c r="V75" s="83"/>
      <c r="W75" s="83"/>
      <c r="X75" s="83"/>
      <c r="Y75" s="63"/>
      <c r="Z75" s="259">
        <f t="shared" si="13"/>
        <v>0</v>
      </c>
      <c r="AA75" s="260"/>
      <c r="AB75" s="260"/>
      <c r="AC75" s="260"/>
      <c r="AD75" s="260"/>
      <c r="AE75" s="258"/>
      <c r="AF75" s="258"/>
      <c r="AG75" s="258"/>
      <c r="AH75" s="258"/>
      <c r="AI75" s="258"/>
      <c r="AJ75" s="258"/>
    </row>
    <row r="76" spans="1:36" ht="13.2" customHeight="1" x14ac:dyDescent="0.25">
      <c r="C76" s="135"/>
      <c r="D76" s="135"/>
      <c r="E76" s="135"/>
      <c r="F76" s="135"/>
      <c r="G76" s="135"/>
      <c r="K76" s="274"/>
      <c r="L76" s="274"/>
      <c r="M76" s="104" t="s">
        <v>9</v>
      </c>
      <c r="N76" s="57" t="s">
        <v>3</v>
      </c>
      <c r="O76" s="38" t="s">
        <v>246</v>
      </c>
      <c r="P76" s="60"/>
      <c r="Q76" s="61"/>
      <c r="R76" s="62"/>
      <c r="S76" s="36" t="str">
        <f>IF($K$69=$G$25+1,$A$1,"")</f>
        <v/>
      </c>
      <c r="T76" s="83"/>
      <c r="U76" s="83"/>
      <c r="V76" s="83"/>
      <c r="W76" s="83"/>
      <c r="X76" s="83"/>
      <c r="Y76" s="63"/>
      <c r="Z76" s="259">
        <f t="shared" si="13"/>
        <v>0</v>
      </c>
      <c r="AA76" s="260"/>
      <c r="AB76" s="260"/>
      <c r="AC76" s="260"/>
      <c r="AD76" s="260"/>
      <c r="AE76" s="258"/>
      <c r="AF76" s="258"/>
      <c r="AG76" s="258"/>
      <c r="AH76" s="258"/>
      <c r="AI76" s="258"/>
      <c r="AJ76" s="258"/>
    </row>
    <row r="77" spans="1:36" x14ac:dyDescent="0.25">
      <c r="C77" s="135"/>
      <c r="D77" s="135"/>
      <c r="E77" s="135"/>
      <c r="F77" s="135"/>
      <c r="G77" s="135"/>
    </row>
    <row r="78" spans="1:36" x14ac:dyDescent="0.25">
      <c r="C78" s="135"/>
      <c r="D78" s="135"/>
      <c r="E78" s="135"/>
      <c r="F78" s="135"/>
      <c r="G78" s="135"/>
    </row>
    <row r="79" spans="1:36" x14ac:dyDescent="0.25">
      <c r="C79" s="135"/>
      <c r="D79" s="135"/>
      <c r="E79" s="135"/>
      <c r="F79" s="135"/>
      <c r="G79" s="135"/>
    </row>
    <row r="80" spans="1:36" x14ac:dyDescent="0.25">
      <c r="C80" s="135"/>
      <c r="D80" s="135"/>
      <c r="E80" s="135"/>
      <c r="F80" s="135"/>
      <c r="G80" s="135"/>
    </row>
    <row r="81" spans="3:7" x14ac:dyDescent="0.25">
      <c r="C81" s="135"/>
      <c r="D81" s="135"/>
      <c r="E81" s="135"/>
      <c r="F81" s="135"/>
      <c r="G81" s="135"/>
    </row>
    <row r="82" spans="3:7" x14ac:dyDescent="0.25">
      <c r="C82" s="135"/>
      <c r="D82" s="135"/>
      <c r="E82" s="135"/>
      <c r="F82" s="135"/>
      <c r="G82" s="135"/>
    </row>
    <row r="83" spans="3:7" x14ac:dyDescent="0.25">
      <c r="C83" s="135"/>
      <c r="D83" s="135"/>
      <c r="E83" s="135"/>
      <c r="F83" s="135"/>
      <c r="G83" s="135"/>
    </row>
    <row r="84" spans="3:7" x14ac:dyDescent="0.25">
      <c r="C84" s="135"/>
      <c r="D84" s="135"/>
      <c r="E84" s="135"/>
      <c r="F84" s="135"/>
      <c r="G84" s="135"/>
    </row>
    <row r="85" spans="3:7" x14ac:dyDescent="0.25">
      <c r="C85" s="135"/>
      <c r="D85" s="135"/>
      <c r="E85" s="135"/>
      <c r="F85" s="135"/>
      <c r="G85" s="135"/>
    </row>
    <row r="86" spans="3:7" x14ac:dyDescent="0.25">
      <c r="C86" s="135"/>
      <c r="D86" s="135"/>
      <c r="E86" s="135"/>
      <c r="F86" s="135"/>
      <c r="G86" s="135"/>
    </row>
    <row r="87" spans="3:7" x14ac:dyDescent="0.25">
      <c r="C87" s="135"/>
      <c r="D87" s="135"/>
      <c r="E87" s="135"/>
      <c r="F87" s="135"/>
      <c r="G87" s="135"/>
    </row>
    <row r="88" spans="3:7" x14ac:dyDescent="0.25">
      <c r="C88" s="135"/>
      <c r="D88" s="135"/>
      <c r="E88" s="135"/>
      <c r="F88" s="135"/>
      <c r="G88" s="135"/>
    </row>
    <row r="89" spans="3:7" x14ac:dyDescent="0.25">
      <c r="C89" s="135"/>
      <c r="D89" s="135"/>
      <c r="E89" s="135"/>
      <c r="F89" s="135"/>
      <c r="G89" s="135"/>
    </row>
    <row r="90" spans="3:7" x14ac:dyDescent="0.25">
      <c r="C90" s="135"/>
      <c r="D90" s="135"/>
      <c r="E90" s="135"/>
      <c r="F90" s="135"/>
      <c r="G90" s="135"/>
    </row>
    <row r="91" spans="3:7" x14ac:dyDescent="0.25">
      <c r="C91" s="135"/>
      <c r="D91" s="135"/>
      <c r="E91" s="135"/>
      <c r="F91" s="135"/>
      <c r="G91" s="135"/>
    </row>
    <row r="92" spans="3:7" x14ac:dyDescent="0.25">
      <c r="C92" s="135"/>
      <c r="D92" s="135"/>
      <c r="E92" s="135"/>
      <c r="F92" s="135"/>
      <c r="G92" s="135"/>
    </row>
    <row r="93" spans="3:7" x14ac:dyDescent="0.25">
      <c r="C93" s="135"/>
      <c r="D93" s="135"/>
      <c r="E93" s="135"/>
      <c r="F93" s="135"/>
      <c r="G93" s="135"/>
    </row>
    <row r="94" spans="3:7" x14ac:dyDescent="0.25">
      <c r="C94" s="135"/>
      <c r="D94" s="135"/>
      <c r="E94" s="135"/>
      <c r="F94" s="135"/>
      <c r="G94" s="135"/>
    </row>
    <row r="95" spans="3:7" x14ac:dyDescent="0.25">
      <c r="C95" s="135"/>
      <c r="D95" s="135"/>
      <c r="E95" s="135"/>
      <c r="F95" s="135"/>
      <c r="G95" s="135"/>
    </row>
    <row r="96" spans="3:7" x14ac:dyDescent="0.25">
      <c r="C96" s="135"/>
      <c r="D96" s="135"/>
      <c r="E96" s="135"/>
      <c r="F96" s="135"/>
      <c r="G96" s="135"/>
    </row>
    <row r="97" spans="3:7" x14ac:dyDescent="0.25">
      <c r="C97" s="135"/>
      <c r="D97" s="135"/>
      <c r="E97" s="135"/>
      <c r="F97" s="135"/>
      <c r="G97" s="135"/>
    </row>
    <row r="98" spans="3:7" x14ac:dyDescent="0.25">
      <c r="C98" s="135"/>
      <c r="D98" s="135"/>
      <c r="E98" s="135"/>
      <c r="F98" s="135"/>
      <c r="G98" s="135"/>
    </row>
    <row r="99" spans="3:7" x14ac:dyDescent="0.25">
      <c r="C99" s="135"/>
      <c r="D99" s="135"/>
      <c r="E99" s="135"/>
      <c r="F99" s="135"/>
      <c r="G99" s="135"/>
    </row>
    <row r="100" spans="3:7" x14ac:dyDescent="0.25">
      <c r="C100" s="135"/>
      <c r="D100" s="135"/>
      <c r="E100" s="135"/>
      <c r="F100" s="135"/>
      <c r="G100" s="135"/>
    </row>
    <row r="101" spans="3:7" x14ac:dyDescent="0.25">
      <c r="C101" s="135"/>
      <c r="D101" s="135"/>
      <c r="E101" s="135"/>
      <c r="F101" s="135"/>
      <c r="G101" s="135"/>
    </row>
    <row r="102" spans="3:7" x14ac:dyDescent="0.25">
      <c r="C102" s="135"/>
      <c r="D102" s="135"/>
      <c r="E102" s="135"/>
      <c r="F102" s="135"/>
      <c r="G102" s="135"/>
    </row>
    <row r="103" spans="3:7" x14ac:dyDescent="0.25">
      <c r="C103" s="135"/>
      <c r="D103" s="135"/>
      <c r="E103" s="135"/>
      <c r="F103" s="135"/>
      <c r="G103" s="135"/>
    </row>
    <row r="104" spans="3:7" x14ac:dyDescent="0.25">
      <c r="C104" s="135"/>
      <c r="D104" s="135"/>
      <c r="E104" s="135"/>
      <c r="F104" s="135"/>
      <c r="G104" s="135"/>
    </row>
    <row r="105" spans="3:7" x14ac:dyDescent="0.25">
      <c r="C105" s="135"/>
      <c r="D105" s="135"/>
      <c r="E105" s="135"/>
      <c r="F105" s="135"/>
      <c r="G105" s="135"/>
    </row>
    <row r="106" spans="3:7" x14ac:dyDescent="0.25">
      <c r="C106" s="135"/>
      <c r="D106" s="135"/>
      <c r="E106" s="135"/>
      <c r="F106" s="135"/>
      <c r="G106" s="135"/>
    </row>
    <row r="107" spans="3:7" x14ac:dyDescent="0.25">
      <c r="C107" s="135"/>
      <c r="D107" s="135"/>
      <c r="E107" s="135"/>
      <c r="F107" s="135"/>
      <c r="G107" s="135"/>
    </row>
    <row r="108" spans="3:7" x14ac:dyDescent="0.25">
      <c r="C108" s="135"/>
      <c r="D108" s="135"/>
      <c r="E108" s="135"/>
      <c r="F108" s="135"/>
      <c r="G108" s="135"/>
    </row>
    <row r="109" spans="3:7" x14ac:dyDescent="0.25">
      <c r="C109" s="135"/>
      <c r="D109" s="135"/>
      <c r="E109" s="135"/>
      <c r="F109" s="135"/>
      <c r="G109" s="135"/>
    </row>
    <row r="110" spans="3:7" x14ac:dyDescent="0.25">
      <c r="C110" s="135"/>
      <c r="D110" s="135"/>
      <c r="E110" s="135"/>
      <c r="F110" s="135"/>
      <c r="G110" s="135"/>
    </row>
    <row r="111" spans="3:7" x14ac:dyDescent="0.25">
      <c r="C111" s="135"/>
      <c r="D111" s="135"/>
      <c r="E111" s="135"/>
      <c r="F111" s="135"/>
      <c r="G111" s="135"/>
    </row>
    <row r="112" spans="3:7" x14ac:dyDescent="0.25">
      <c r="C112" s="135"/>
      <c r="D112" s="135"/>
      <c r="E112" s="135"/>
      <c r="F112" s="135"/>
      <c r="G112" s="135"/>
    </row>
    <row r="113" spans="3:7" x14ac:dyDescent="0.25">
      <c r="C113" s="135"/>
      <c r="D113" s="135"/>
      <c r="E113" s="135"/>
      <c r="F113" s="135"/>
      <c r="G113" s="135"/>
    </row>
    <row r="114" spans="3:7" x14ac:dyDescent="0.25">
      <c r="C114" s="135"/>
      <c r="D114" s="135"/>
      <c r="E114" s="135"/>
      <c r="F114" s="135"/>
      <c r="G114" s="135"/>
    </row>
    <row r="115" spans="3:7" x14ac:dyDescent="0.25">
      <c r="C115" s="135"/>
      <c r="D115" s="135"/>
      <c r="E115" s="135"/>
      <c r="F115" s="135"/>
      <c r="G115" s="135"/>
    </row>
    <row r="116" spans="3:7" x14ac:dyDescent="0.25">
      <c r="C116" s="135"/>
      <c r="D116" s="135"/>
      <c r="E116" s="135"/>
      <c r="F116" s="135"/>
      <c r="G116" s="135"/>
    </row>
    <row r="117" spans="3:7" x14ac:dyDescent="0.25">
      <c r="C117" s="135"/>
      <c r="D117" s="135"/>
      <c r="E117" s="135"/>
      <c r="F117" s="135"/>
      <c r="G117" s="135"/>
    </row>
    <row r="118" spans="3:7" x14ac:dyDescent="0.25">
      <c r="C118" s="135"/>
      <c r="D118" s="135"/>
      <c r="E118" s="135"/>
      <c r="F118" s="135"/>
      <c r="G118" s="135"/>
    </row>
    <row r="119" spans="3:7" x14ac:dyDescent="0.25">
      <c r="C119" s="135"/>
      <c r="D119" s="135"/>
      <c r="E119" s="135"/>
      <c r="F119" s="135"/>
      <c r="G119" s="135"/>
    </row>
    <row r="120" spans="3:7" x14ac:dyDescent="0.25">
      <c r="C120" s="135"/>
      <c r="D120" s="135"/>
      <c r="E120" s="135"/>
      <c r="F120" s="135"/>
      <c r="G120" s="135"/>
    </row>
    <row r="121" spans="3:7" x14ac:dyDescent="0.25">
      <c r="C121" s="135"/>
      <c r="D121" s="135"/>
      <c r="E121" s="135"/>
      <c r="F121" s="135"/>
      <c r="G121" s="135"/>
    </row>
    <row r="122" spans="3:7" x14ac:dyDescent="0.25">
      <c r="C122" s="135"/>
      <c r="D122" s="135"/>
      <c r="E122" s="135"/>
      <c r="F122" s="135"/>
      <c r="G122" s="135"/>
    </row>
    <row r="123" spans="3:7" x14ac:dyDescent="0.25">
      <c r="C123" s="135"/>
      <c r="D123" s="135"/>
      <c r="E123" s="135"/>
      <c r="F123" s="135"/>
      <c r="G123" s="135"/>
    </row>
    <row r="124" spans="3:7" x14ac:dyDescent="0.25">
      <c r="C124" s="135"/>
      <c r="D124" s="135"/>
      <c r="E124" s="135"/>
      <c r="F124" s="135"/>
      <c r="G124" s="135"/>
    </row>
    <row r="125" spans="3:7" x14ac:dyDescent="0.25">
      <c r="C125" s="135"/>
      <c r="D125" s="135"/>
      <c r="E125" s="135"/>
      <c r="F125" s="135"/>
      <c r="G125" s="135"/>
    </row>
    <row r="126" spans="3:7" x14ac:dyDescent="0.25">
      <c r="C126" s="135"/>
      <c r="D126" s="135"/>
      <c r="E126" s="135"/>
      <c r="F126" s="135"/>
      <c r="G126" s="135"/>
    </row>
    <row r="127" spans="3:7" x14ac:dyDescent="0.25">
      <c r="C127" s="135"/>
      <c r="D127" s="135"/>
      <c r="E127" s="135"/>
      <c r="F127" s="135"/>
      <c r="G127" s="135"/>
    </row>
    <row r="128" spans="3:7" x14ac:dyDescent="0.25">
      <c r="C128" s="135"/>
      <c r="D128" s="135"/>
      <c r="E128" s="135"/>
      <c r="F128" s="135"/>
      <c r="G128" s="135"/>
    </row>
    <row r="129" spans="3:7" x14ac:dyDescent="0.25">
      <c r="C129" s="135"/>
      <c r="D129" s="135"/>
      <c r="E129" s="135"/>
      <c r="F129" s="135"/>
      <c r="G129" s="135"/>
    </row>
    <row r="130" spans="3:7" x14ac:dyDescent="0.25">
      <c r="C130" s="135"/>
      <c r="D130" s="135"/>
      <c r="E130" s="135"/>
      <c r="F130" s="135"/>
      <c r="G130" s="135"/>
    </row>
    <row r="131" spans="3:7" x14ac:dyDescent="0.25">
      <c r="C131" s="135"/>
      <c r="D131" s="135"/>
      <c r="E131" s="135"/>
      <c r="F131" s="135"/>
      <c r="G131" s="135"/>
    </row>
    <row r="132" spans="3:7" x14ac:dyDescent="0.25">
      <c r="C132" s="135"/>
      <c r="D132" s="135"/>
      <c r="E132" s="135"/>
      <c r="F132" s="135"/>
      <c r="G132" s="135"/>
    </row>
    <row r="133" spans="3:7" x14ac:dyDescent="0.25">
      <c r="C133" s="135"/>
      <c r="D133" s="135"/>
      <c r="E133" s="135"/>
      <c r="F133" s="135"/>
      <c r="G133" s="135"/>
    </row>
    <row r="134" spans="3:7" x14ac:dyDescent="0.25">
      <c r="C134" s="135"/>
      <c r="D134" s="135"/>
      <c r="E134" s="135"/>
      <c r="F134" s="135"/>
      <c r="G134" s="135"/>
    </row>
    <row r="135" spans="3:7" x14ac:dyDescent="0.25">
      <c r="C135" s="135"/>
      <c r="D135" s="135"/>
      <c r="E135" s="135"/>
      <c r="F135" s="135"/>
      <c r="G135" s="135"/>
    </row>
    <row r="136" spans="3:7" x14ac:dyDescent="0.25">
      <c r="C136" s="135"/>
      <c r="D136" s="135"/>
      <c r="E136" s="135"/>
      <c r="F136" s="135"/>
      <c r="G136" s="135"/>
    </row>
    <row r="137" spans="3:7" x14ac:dyDescent="0.25">
      <c r="C137" s="135"/>
      <c r="D137" s="135"/>
      <c r="E137" s="135"/>
      <c r="F137" s="135"/>
      <c r="G137" s="135"/>
    </row>
    <row r="138" spans="3:7" x14ac:dyDescent="0.25">
      <c r="C138" s="135"/>
      <c r="D138" s="135"/>
      <c r="E138" s="135"/>
      <c r="F138" s="135"/>
      <c r="G138" s="135"/>
    </row>
    <row r="139" spans="3:7" x14ac:dyDescent="0.25">
      <c r="C139" s="135"/>
      <c r="D139" s="135"/>
      <c r="E139" s="135"/>
      <c r="F139" s="135"/>
      <c r="G139" s="135"/>
    </row>
    <row r="140" spans="3:7" x14ac:dyDescent="0.25">
      <c r="C140" s="135"/>
      <c r="D140" s="135"/>
      <c r="E140" s="135"/>
      <c r="F140" s="135"/>
      <c r="G140" s="135"/>
    </row>
    <row r="141" spans="3:7" x14ac:dyDescent="0.25">
      <c r="C141" s="135"/>
      <c r="D141" s="135"/>
      <c r="E141" s="135"/>
      <c r="F141" s="135"/>
      <c r="G141" s="135"/>
    </row>
    <row r="142" spans="3:7" x14ac:dyDescent="0.25">
      <c r="C142" s="135"/>
      <c r="D142" s="135"/>
      <c r="E142" s="135"/>
      <c r="F142" s="135"/>
      <c r="G142" s="135"/>
    </row>
    <row r="143" spans="3:7" x14ac:dyDescent="0.25">
      <c r="C143" s="135"/>
      <c r="D143" s="135"/>
      <c r="E143" s="135"/>
      <c r="F143" s="135"/>
      <c r="G143" s="135"/>
    </row>
    <row r="144" spans="3:7" x14ac:dyDescent="0.25">
      <c r="C144" s="135"/>
      <c r="D144" s="135"/>
      <c r="E144" s="135"/>
      <c r="F144" s="135"/>
      <c r="G144" s="135"/>
    </row>
    <row r="145" spans="3:7" x14ac:dyDescent="0.25">
      <c r="C145" s="135"/>
      <c r="D145" s="135"/>
      <c r="E145" s="135"/>
      <c r="F145" s="135"/>
      <c r="G145" s="135"/>
    </row>
    <row r="146" spans="3:7" x14ac:dyDescent="0.25">
      <c r="C146" s="135"/>
      <c r="D146" s="135"/>
      <c r="E146" s="135"/>
      <c r="F146" s="135"/>
      <c r="G146" s="135"/>
    </row>
    <row r="147" spans="3:7" x14ac:dyDescent="0.25">
      <c r="C147" s="135"/>
      <c r="D147" s="135"/>
      <c r="E147" s="135"/>
      <c r="F147" s="135"/>
      <c r="G147" s="135"/>
    </row>
    <row r="148" spans="3:7" x14ac:dyDescent="0.25">
      <c r="C148" s="135"/>
      <c r="D148" s="135"/>
      <c r="E148" s="135"/>
      <c r="F148" s="135"/>
      <c r="G148" s="135"/>
    </row>
    <row r="149" spans="3:7" x14ac:dyDescent="0.25">
      <c r="C149" s="135"/>
      <c r="D149" s="135"/>
      <c r="E149" s="135"/>
      <c r="F149" s="135"/>
      <c r="G149" s="135"/>
    </row>
    <row r="150" spans="3:7" x14ac:dyDescent="0.25">
      <c r="C150" s="135"/>
      <c r="D150" s="135"/>
      <c r="E150" s="135"/>
      <c r="F150" s="135"/>
      <c r="G150" s="135"/>
    </row>
    <row r="151" spans="3:7" x14ac:dyDescent="0.25">
      <c r="C151" s="135"/>
      <c r="D151" s="135"/>
      <c r="E151" s="135"/>
      <c r="F151" s="135"/>
      <c r="G151" s="135"/>
    </row>
    <row r="152" spans="3:7" x14ac:dyDescent="0.25">
      <c r="C152" s="135"/>
      <c r="D152" s="135"/>
      <c r="E152" s="135"/>
      <c r="F152" s="135"/>
      <c r="G152" s="135"/>
    </row>
    <row r="153" spans="3:7" x14ac:dyDescent="0.25">
      <c r="C153" s="135"/>
      <c r="D153" s="135"/>
      <c r="E153" s="135"/>
      <c r="F153" s="135"/>
      <c r="G153" s="135"/>
    </row>
    <row r="154" spans="3:7" x14ac:dyDescent="0.25">
      <c r="C154" s="135"/>
      <c r="D154" s="135"/>
      <c r="E154" s="135"/>
      <c r="F154" s="135"/>
      <c r="G154" s="135"/>
    </row>
    <row r="155" spans="3:7" x14ac:dyDescent="0.25">
      <c r="C155" s="135"/>
      <c r="D155" s="135"/>
      <c r="E155" s="135"/>
      <c r="F155" s="135"/>
      <c r="G155" s="135"/>
    </row>
    <row r="156" spans="3:7" x14ac:dyDescent="0.25">
      <c r="C156" s="135"/>
      <c r="D156" s="135"/>
      <c r="E156" s="135"/>
      <c r="F156" s="135"/>
      <c r="G156" s="135"/>
    </row>
    <row r="157" spans="3:7" x14ac:dyDescent="0.25">
      <c r="C157" s="135"/>
      <c r="D157" s="135"/>
      <c r="E157" s="135"/>
      <c r="F157" s="135"/>
      <c r="G157" s="135"/>
    </row>
    <row r="158" spans="3:7" x14ac:dyDescent="0.25">
      <c r="C158" s="135"/>
      <c r="D158" s="135"/>
      <c r="E158" s="135"/>
      <c r="F158" s="135"/>
      <c r="G158" s="135"/>
    </row>
    <row r="159" spans="3:7" x14ac:dyDescent="0.25">
      <c r="C159" s="135"/>
      <c r="D159" s="135"/>
      <c r="E159" s="135"/>
      <c r="F159" s="135"/>
      <c r="G159" s="135"/>
    </row>
    <row r="160" spans="3:7" x14ac:dyDescent="0.25">
      <c r="C160" s="135"/>
      <c r="D160" s="135"/>
      <c r="E160" s="135"/>
      <c r="F160" s="135"/>
      <c r="G160" s="135"/>
    </row>
    <row r="161" spans="3:7" x14ac:dyDescent="0.25">
      <c r="C161" s="135"/>
      <c r="D161" s="135"/>
      <c r="E161" s="135"/>
      <c r="F161" s="135"/>
      <c r="G161" s="135"/>
    </row>
    <row r="162" spans="3:7" x14ac:dyDescent="0.25">
      <c r="C162" s="135"/>
      <c r="D162" s="135"/>
      <c r="E162" s="135"/>
      <c r="F162" s="135"/>
      <c r="G162" s="135"/>
    </row>
    <row r="163" spans="3:7" x14ac:dyDescent="0.25">
      <c r="C163" s="135"/>
      <c r="D163" s="135"/>
      <c r="E163" s="135"/>
      <c r="F163" s="135"/>
      <c r="G163" s="135"/>
    </row>
    <row r="164" spans="3:7" x14ac:dyDescent="0.25">
      <c r="C164" s="135"/>
      <c r="D164" s="135"/>
      <c r="E164" s="135"/>
      <c r="F164" s="135"/>
      <c r="G164" s="135"/>
    </row>
    <row r="165" spans="3:7" x14ac:dyDescent="0.25">
      <c r="C165" s="135"/>
      <c r="D165" s="135"/>
      <c r="E165" s="135"/>
      <c r="F165" s="135"/>
      <c r="G165" s="135"/>
    </row>
    <row r="166" spans="3:7" x14ac:dyDescent="0.25">
      <c r="C166" s="135"/>
      <c r="D166" s="135"/>
      <c r="E166" s="135"/>
      <c r="F166" s="135"/>
      <c r="G166" s="135"/>
    </row>
    <row r="167" spans="3:7" x14ac:dyDescent="0.25">
      <c r="C167" s="135"/>
      <c r="D167" s="135"/>
      <c r="E167" s="135"/>
      <c r="F167" s="135"/>
      <c r="G167" s="135"/>
    </row>
    <row r="168" spans="3:7" x14ac:dyDescent="0.25">
      <c r="C168" s="135"/>
      <c r="D168" s="135"/>
      <c r="E168" s="135"/>
      <c r="F168" s="135"/>
      <c r="G168" s="135"/>
    </row>
    <row r="169" spans="3:7" x14ac:dyDescent="0.25">
      <c r="C169" s="135"/>
      <c r="D169" s="135"/>
      <c r="E169" s="135"/>
      <c r="F169" s="135"/>
      <c r="G169" s="135"/>
    </row>
    <row r="170" spans="3:7" x14ac:dyDescent="0.25">
      <c r="C170" s="135"/>
      <c r="D170" s="135"/>
      <c r="E170" s="135"/>
      <c r="F170" s="135"/>
      <c r="G170" s="135"/>
    </row>
    <row r="171" spans="3:7" x14ac:dyDescent="0.25">
      <c r="C171" s="135"/>
      <c r="D171" s="135"/>
      <c r="E171" s="135"/>
      <c r="F171" s="135"/>
      <c r="G171" s="135"/>
    </row>
    <row r="172" spans="3:7" x14ac:dyDescent="0.25">
      <c r="C172" s="135"/>
      <c r="D172" s="135"/>
      <c r="E172" s="135"/>
      <c r="F172" s="135"/>
      <c r="G172" s="135"/>
    </row>
    <row r="173" spans="3:7" x14ac:dyDescent="0.25">
      <c r="C173" s="135"/>
      <c r="D173" s="135"/>
      <c r="E173" s="135"/>
      <c r="F173" s="135"/>
      <c r="G173" s="135"/>
    </row>
    <row r="174" spans="3:7" x14ac:dyDescent="0.25">
      <c r="C174" s="135"/>
      <c r="D174" s="135"/>
      <c r="E174" s="135"/>
      <c r="F174" s="135"/>
      <c r="G174" s="135"/>
    </row>
    <row r="175" spans="3:7" x14ac:dyDescent="0.25">
      <c r="C175" s="135"/>
      <c r="D175" s="135"/>
      <c r="E175" s="135"/>
      <c r="F175" s="135"/>
      <c r="G175" s="135"/>
    </row>
    <row r="176" spans="3:7" x14ac:dyDescent="0.25">
      <c r="C176" s="135"/>
      <c r="D176" s="135"/>
      <c r="E176" s="135"/>
      <c r="F176" s="135"/>
      <c r="G176" s="135"/>
    </row>
    <row r="177" spans="3:7" x14ac:dyDescent="0.25">
      <c r="C177" s="135"/>
      <c r="D177" s="135"/>
      <c r="E177" s="135"/>
      <c r="F177" s="135"/>
      <c r="G177" s="135"/>
    </row>
    <row r="178" spans="3:7" x14ac:dyDescent="0.25">
      <c r="C178" s="135"/>
      <c r="D178" s="135"/>
      <c r="E178" s="135"/>
      <c r="F178" s="135"/>
      <c r="G178" s="135"/>
    </row>
    <row r="179" spans="3:7" x14ac:dyDescent="0.25">
      <c r="C179" s="135"/>
      <c r="D179" s="135"/>
      <c r="E179" s="135"/>
      <c r="F179" s="135"/>
      <c r="G179" s="135"/>
    </row>
    <row r="180" spans="3:7" x14ac:dyDescent="0.25">
      <c r="C180" s="135"/>
      <c r="D180" s="135"/>
      <c r="E180" s="135"/>
      <c r="F180" s="135"/>
      <c r="G180" s="135"/>
    </row>
    <row r="181" spans="3:7" x14ac:dyDescent="0.25">
      <c r="C181" s="135"/>
      <c r="D181" s="135"/>
      <c r="E181" s="135"/>
      <c r="F181" s="135"/>
      <c r="G181" s="135"/>
    </row>
    <row r="182" spans="3:7" x14ac:dyDescent="0.25">
      <c r="C182" s="135"/>
      <c r="D182" s="135"/>
      <c r="E182" s="135"/>
      <c r="F182" s="135"/>
      <c r="G182" s="135"/>
    </row>
    <row r="183" spans="3:7" x14ac:dyDescent="0.25">
      <c r="C183" s="135"/>
      <c r="D183" s="135"/>
      <c r="E183" s="135"/>
      <c r="F183" s="135"/>
      <c r="G183" s="135"/>
    </row>
    <row r="184" spans="3:7" x14ac:dyDescent="0.25">
      <c r="C184" s="135"/>
      <c r="D184" s="135"/>
      <c r="E184" s="135"/>
      <c r="F184" s="135"/>
      <c r="G184" s="135"/>
    </row>
    <row r="185" spans="3:7" x14ac:dyDescent="0.25">
      <c r="C185" s="135"/>
      <c r="D185" s="135"/>
      <c r="E185" s="135"/>
      <c r="F185" s="135"/>
      <c r="G185" s="135"/>
    </row>
    <row r="186" spans="3:7" x14ac:dyDescent="0.25">
      <c r="C186" s="135"/>
      <c r="D186" s="135"/>
      <c r="E186" s="135"/>
      <c r="F186" s="135"/>
      <c r="G186" s="135"/>
    </row>
    <row r="187" spans="3:7" x14ac:dyDescent="0.25">
      <c r="C187" s="135"/>
      <c r="D187" s="135"/>
      <c r="E187" s="135"/>
      <c r="F187" s="135"/>
      <c r="G187" s="135"/>
    </row>
    <row r="188" spans="3:7" x14ac:dyDescent="0.25">
      <c r="C188" s="135"/>
      <c r="D188" s="135"/>
      <c r="E188" s="135"/>
      <c r="F188" s="135"/>
      <c r="G188" s="135"/>
    </row>
    <row r="189" spans="3:7" x14ac:dyDescent="0.25">
      <c r="C189" s="135"/>
      <c r="D189" s="135"/>
      <c r="E189" s="135"/>
      <c r="F189" s="135"/>
      <c r="G189" s="135"/>
    </row>
    <row r="190" spans="3:7" x14ac:dyDescent="0.25">
      <c r="C190" s="135"/>
      <c r="D190" s="135"/>
      <c r="E190" s="135"/>
      <c r="F190" s="135"/>
      <c r="G190" s="135"/>
    </row>
    <row r="191" spans="3:7" x14ac:dyDescent="0.25">
      <c r="C191" s="135"/>
      <c r="D191" s="135"/>
      <c r="E191" s="135"/>
      <c r="F191" s="135"/>
      <c r="G191" s="135"/>
    </row>
    <row r="192" spans="3:7" x14ac:dyDescent="0.25">
      <c r="C192" s="135"/>
      <c r="D192" s="135"/>
      <c r="E192" s="135"/>
      <c r="F192" s="135"/>
      <c r="G192" s="135"/>
    </row>
    <row r="193" spans="3:7" x14ac:dyDescent="0.25">
      <c r="C193" s="135"/>
      <c r="D193" s="135"/>
      <c r="E193" s="135"/>
      <c r="F193" s="135"/>
      <c r="G193" s="135"/>
    </row>
    <row r="194" spans="3:7" x14ac:dyDescent="0.25">
      <c r="C194" s="135"/>
      <c r="D194" s="135"/>
      <c r="E194" s="135"/>
      <c r="F194" s="135"/>
      <c r="G194" s="135"/>
    </row>
    <row r="195" spans="3:7" x14ac:dyDescent="0.25">
      <c r="C195" s="135"/>
      <c r="D195" s="135"/>
      <c r="E195" s="135"/>
      <c r="F195" s="135"/>
      <c r="G195" s="135"/>
    </row>
    <row r="196" spans="3:7" x14ac:dyDescent="0.25">
      <c r="C196" s="135"/>
      <c r="D196" s="135"/>
      <c r="E196" s="135"/>
      <c r="F196" s="135"/>
      <c r="G196" s="135"/>
    </row>
  </sheetData>
  <customSheetViews>
    <customSheetView guid="{3F51B73C-8999-4BDD-B7BB-CFA8C5D5F118}" showGridLines="0">
      <selection activeCell="J1" sqref="J1"/>
      <pageMargins left="0.7" right="0.7" top="0.75" bottom="0.75" header="0.3" footer="0.3"/>
      <pageSetup orientation="portrait" r:id="rId1"/>
    </customSheetView>
    <customSheetView guid="{61959E49-C4BC-41CB-B0BE-7EDA73DE356A}" showGridLines="0" topLeftCell="K28">
      <selection activeCell="V51" sqref="V51"/>
      <pageMargins left="0.7" right="0.7" top="0.75" bottom="0.75" header="0.3" footer="0.3"/>
      <pageSetup orientation="portrait" r:id="rId2"/>
    </customSheetView>
    <customSheetView guid="{9F775BAE-2403-40FE-95E3-B0411D9A7170}" showGridLines="0" topLeftCell="K61">
      <selection activeCell="C8" sqref="C8:G67"/>
      <pageMargins left="0.7" right="0.7" top="0.75" bottom="0.75" header="0.3" footer="0.3"/>
      <pageSetup orientation="portrait" r:id="rId3"/>
    </customSheetView>
    <customSheetView guid="{B9E7682A-072E-4CF9-AE10-B3ED27CB27F8}" showGridLines="0" topLeftCell="K61">
      <selection activeCell="C8" sqref="C8:G67"/>
      <pageMargins left="0.7" right="0.7" top="0.75" bottom="0.75" header="0.3" footer="0.3"/>
      <pageSetup orientation="portrait" r:id="rId4"/>
    </customSheetView>
    <customSheetView guid="{040B64FF-F135-4C7F-9498-A8399C10673D}" showGridLines="0" topLeftCell="R1">
      <selection activeCell="K20" sqref="K20:L37"/>
      <pageMargins left="0.7" right="0.7" top="0.75" bottom="0.75" header="0.3" footer="0.3"/>
      <pageSetup orientation="portrait" r:id="rId5"/>
    </customSheetView>
    <customSheetView guid="{6D9FC8F7-6352-4BF1-890A-27BF36FADC03}" showGridLines="0">
      <selection activeCell="J1" sqref="J1"/>
      <pageMargins left="0.7" right="0.7" top="0.75" bottom="0.75" header="0.3" footer="0.3"/>
      <pageSetup orientation="portrait" r:id="rId6"/>
    </customSheetView>
  </customSheetViews>
  <mergeCells count="91">
    <mergeCell ref="A64:G64"/>
    <mergeCell ref="A66:G66"/>
    <mergeCell ref="M3:M4"/>
    <mergeCell ref="M18:M19"/>
    <mergeCell ref="M39:M40"/>
    <mergeCell ref="M59:M60"/>
    <mergeCell ref="K17:Y17"/>
    <mergeCell ref="K18:K19"/>
    <mergeCell ref="L18:L19"/>
    <mergeCell ref="N18:N19"/>
    <mergeCell ref="O18:O19"/>
    <mergeCell ref="S18:S19"/>
    <mergeCell ref="Y18:Y19"/>
    <mergeCell ref="Y5:Y6"/>
    <mergeCell ref="T39:T40"/>
    <mergeCell ref="U39:U40"/>
    <mergeCell ref="K2:Y2"/>
    <mergeCell ref="K3:K4"/>
    <mergeCell ref="L3:L4"/>
    <mergeCell ref="N3:N4"/>
    <mergeCell ref="O3:O4"/>
    <mergeCell ref="S3:S4"/>
    <mergeCell ref="Y3:Y4"/>
    <mergeCell ref="T3:T4"/>
    <mergeCell ref="U3:U4"/>
    <mergeCell ref="V3:V4"/>
    <mergeCell ref="V59:V60"/>
    <mergeCell ref="K38:Y38"/>
    <mergeCell ref="K39:K40"/>
    <mergeCell ref="L39:L40"/>
    <mergeCell ref="N39:N40"/>
    <mergeCell ref="O39:O40"/>
    <mergeCell ref="S39:S40"/>
    <mergeCell ref="Y39:Y40"/>
    <mergeCell ref="V39:V40"/>
    <mergeCell ref="S71:S72"/>
    <mergeCell ref="Y71:Y72"/>
    <mergeCell ref="K71:K72"/>
    <mergeCell ref="L71:L72"/>
    <mergeCell ref="N71:N72"/>
    <mergeCell ref="O71:O72"/>
    <mergeCell ref="T71:T72"/>
    <mergeCell ref="U71:U72"/>
    <mergeCell ref="V71:V72"/>
    <mergeCell ref="M71:M72"/>
    <mergeCell ref="A1:H1"/>
    <mergeCell ref="T18:T19"/>
    <mergeCell ref="U18:U19"/>
    <mergeCell ref="V18:V19"/>
    <mergeCell ref="K70:Y70"/>
    <mergeCell ref="K58:Y58"/>
    <mergeCell ref="K59:K60"/>
    <mergeCell ref="L59:L60"/>
    <mergeCell ref="N59:N60"/>
    <mergeCell ref="O59:O60"/>
    <mergeCell ref="S59:S60"/>
    <mergeCell ref="Y59:Y60"/>
    <mergeCell ref="K61:K68"/>
    <mergeCell ref="L61:L68"/>
    <mergeCell ref="T59:T60"/>
    <mergeCell ref="U59:U60"/>
    <mergeCell ref="Z3:Z4"/>
    <mergeCell ref="Z18:Z19"/>
    <mergeCell ref="Z39:Z40"/>
    <mergeCell ref="Z59:Z60"/>
    <mergeCell ref="Z71:Z72"/>
    <mergeCell ref="AA3:AB3"/>
    <mergeCell ref="AC3:AD3"/>
    <mergeCell ref="AE3:AF3"/>
    <mergeCell ref="AG3:AH3"/>
    <mergeCell ref="AI3:AJ3"/>
    <mergeCell ref="AA18:AB18"/>
    <mergeCell ref="AC18:AD18"/>
    <mergeCell ref="AE18:AF18"/>
    <mergeCell ref="AG18:AH18"/>
    <mergeCell ref="AI18:AJ18"/>
    <mergeCell ref="AA39:AB39"/>
    <mergeCell ref="AC39:AD39"/>
    <mergeCell ref="AE39:AF39"/>
    <mergeCell ref="AG39:AH39"/>
    <mergeCell ref="AI39:AJ39"/>
    <mergeCell ref="AA59:AB59"/>
    <mergeCell ref="AC59:AD59"/>
    <mergeCell ref="AE59:AF59"/>
    <mergeCell ref="AG59:AH59"/>
    <mergeCell ref="AI59:AJ59"/>
    <mergeCell ref="AA71:AB71"/>
    <mergeCell ref="AC71:AD71"/>
    <mergeCell ref="AE71:AF71"/>
    <mergeCell ref="AG71:AH71"/>
    <mergeCell ref="AI71:AJ71"/>
  </mergeCells>
  <conditionalFormatting sqref="E13">
    <cfRule type="containsText" dxfId="870" priority="12" operator="containsText" text="N/A">
      <formula>NOT(ISERROR(SEARCH("N/A",E13)))</formula>
    </cfRule>
    <cfRule type="containsText" dxfId="869" priority="13" operator="containsText" text="O">
      <formula>NOT(ISERROR(SEARCH("O",E13)))</formula>
    </cfRule>
    <cfRule type="containsText" dxfId="868" priority="14" operator="containsText" text="M">
      <formula>NOT(ISERROR(SEARCH("M",E13)))</formula>
    </cfRule>
  </conditionalFormatting>
  <conditionalFormatting sqref="C46:G46">
    <cfRule type="containsText" dxfId="867" priority="21" operator="containsText" text="O">
      <formula>NOT(ISERROR(SEARCH("O",C46)))</formula>
    </cfRule>
  </conditionalFormatting>
  <conditionalFormatting sqref="C46:G46">
    <cfRule type="containsText" dxfId="866" priority="18" operator="containsText" text="N/A">
      <formula>NOT(ISERROR(SEARCH("N/A",C46)))</formula>
    </cfRule>
    <cfRule type="containsText" dxfId="865" priority="19" operator="containsText" text="Blank">
      <formula>NOT(ISERROR(SEARCH("Blank",C46)))</formula>
    </cfRule>
    <cfRule type="containsText" dxfId="864" priority="20" operator="containsText" text="M">
      <formula>NOT(ISERROR(SEARCH("M",C46)))</formula>
    </cfRule>
  </conditionalFormatting>
  <conditionalFormatting sqref="E12">
    <cfRule type="containsText" dxfId="863" priority="15" operator="containsText" text="N/A">
      <formula>NOT(ISERROR(SEARCH("N/A",E12)))</formula>
    </cfRule>
    <cfRule type="containsText" dxfId="862" priority="16" operator="containsText" text="O">
      <formula>NOT(ISERROR(SEARCH("O",E12)))</formula>
    </cfRule>
    <cfRule type="containsText" dxfId="861" priority="17" operator="containsText" text="M">
      <formula>NOT(ISERROR(SEARCH("M",E12)))</formula>
    </cfRule>
  </conditionalFormatting>
  <conditionalFormatting sqref="C7:H7">
    <cfRule type="containsText" dxfId="860" priority="9" operator="containsText" text="N/A">
      <formula>NOT(ISERROR(SEARCH("N/A",C7)))</formula>
    </cfRule>
    <cfRule type="containsText" dxfId="859" priority="10" operator="containsText" text="Blank">
      <formula>NOT(ISERROR(SEARCH("Blank",C7)))</formula>
    </cfRule>
    <cfRule type="containsText" dxfId="858" priority="11" operator="containsText" text="M">
      <formula>NOT(ISERROR(SEARCH("M",C7)))</formula>
    </cfRule>
  </conditionalFormatting>
  <conditionalFormatting sqref="Z5 Z52:Z56 Z41:Z44 Z46:Z50 Z20:Z36">
    <cfRule type="cellIs" dxfId="857" priority="8" operator="greaterThan">
      <formula>0</formula>
    </cfRule>
  </conditionalFormatting>
  <conditionalFormatting sqref="Z6:Z15">
    <cfRule type="cellIs" dxfId="856" priority="7" operator="greaterThan">
      <formula>0</formula>
    </cfRule>
  </conditionalFormatting>
  <conditionalFormatting sqref="Z61:Z68">
    <cfRule type="cellIs" dxfId="855" priority="4" operator="greaterThan">
      <formula>0</formula>
    </cfRule>
  </conditionalFormatting>
  <conditionalFormatting sqref="Z73:Z76">
    <cfRule type="cellIs" dxfId="854" priority="3" operator="greaterThan">
      <formula>0</formula>
    </cfRule>
  </conditionalFormatting>
  <conditionalFormatting sqref="Z51">
    <cfRule type="cellIs" dxfId="853" priority="2" operator="greaterThan">
      <formula>0</formula>
    </cfRule>
  </conditionalFormatting>
  <conditionalFormatting sqref="Z45">
    <cfRule type="cellIs" dxfId="852" priority="1" operator="greaterThan">
      <formula>0</formula>
    </cfRule>
  </conditionalFormatting>
  <dataValidations count="3">
    <dataValidation type="list" allowBlank="1" showInputMessage="1" showErrorMessage="1" sqref="Y52:Y53 T1:T1048576">
      <formula1>"M, O, N/A"</formula1>
    </dataValidation>
    <dataValidation type="list" allowBlank="1" showInputMessage="1" showErrorMessage="1" sqref="V77:V1048576 V1:V72">
      <formula1>"Passed, Failed, N/A"</formula1>
    </dataValidation>
    <dataValidation type="list" allowBlank="1" showInputMessage="1" showErrorMessage="1" sqref="X61:X68 X5:X15 X41:X56 W1:W1048576 X20:X36">
      <formula1>"Y, N"</formula1>
    </dataValidation>
  </dataValidations>
  <hyperlinks>
    <hyperlink ref="Y5" r:id="rId7" display="http://collab.lge.com/main/x/gOGHLw"/>
    <hyperlink ref="Y8" r:id="rId8" display="http://collab.lge.com/main/x/AocBNg"/>
    <hyperlink ref="Y9" r:id="rId9"/>
    <hyperlink ref="Y20" r:id="rId10"/>
    <hyperlink ref="Y21" r:id="rId11"/>
    <hyperlink ref="Y23" r:id="rId12"/>
    <hyperlink ref="Y31" r:id="rId13"/>
    <hyperlink ref="Y32" r:id="rId14"/>
    <hyperlink ref="Y35" r:id="rId15"/>
    <hyperlink ref="Y42" r:id="rId16"/>
    <hyperlink ref="Y43" r:id="rId17" display="http://collab.lge.com/main/x/j9smN"/>
    <hyperlink ref="Y44" r:id="rId18"/>
    <hyperlink ref="Y46" r:id="rId19"/>
    <hyperlink ref="Y56" r:id="rId20"/>
    <hyperlink ref="J1" location="Summary!A1" display="Home"/>
    <hyperlink ref="Y12" r:id="rId21"/>
    <hyperlink ref="Y45" r:id="rId22"/>
  </hyperlinks>
  <pageMargins left="0.7" right="0.7" top="0.75" bottom="0.75" header="0.3" footer="0.3"/>
  <pageSetup orientation="portrait" r:id="rId23"/>
  <drawing r:id="rId24"/>
  <legacyDrawing r:id="rId25"/>
  <controls>
    <mc:AlternateContent xmlns:mc="http://schemas.openxmlformats.org/markup-compatibility/2006">
      <mc:Choice Requires="x14">
        <control shapeId="162826" r:id="rId26" name="CommandButton2">
          <controlPr defaultSize="0" autoLine="0" r:id="rId27">
            <anchor moveWithCells="1">
              <from>
                <xdr:col>8</xdr:col>
                <xdr:colOff>106680</xdr:colOff>
                <xdr:row>57</xdr:row>
                <xdr:rowOff>289560</xdr:rowOff>
              </from>
              <to>
                <xdr:col>9</xdr:col>
                <xdr:colOff>426720</xdr:colOff>
                <xdr:row>58</xdr:row>
                <xdr:rowOff>441960</xdr:rowOff>
              </to>
            </anchor>
          </controlPr>
        </control>
      </mc:Choice>
      <mc:Fallback>
        <control shapeId="162826" r:id="rId26" name="CommandButton2"/>
      </mc:Fallback>
    </mc:AlternateContent>
    <mc:AlternateContent xmlns:mc="http://schemas.openxmlformats.org/markup-compatibility/2006">
      <mc:Choice Requires="x14">
        <control shapeId="162825" r:id="rId28" name="CommandButton1">
          <controlPr defaultSize="0" autoLine="0" r:id="rId29">
            <anchor moveWithCells="1">
              <from>
                <xdr:col>8</xdr:col>
                <xdr:colOff>114300</xdr:colOff>
                <xdr:row>51</xdr:row>
                <xdr:rowOff>0</xdr:rowOff>
              </from>
              <to>
                <xdr:col>9</xdr:col>
                <xdr:colOff>403860</xdr:colOff>
                <xdr:row>53</xdr:row>
                <xdr:rowOff>0</xdr:rowOff>
              </to>
            </anchor>
          </controlPr>
        </control>
      </mc:Choice>
      <mc:Fallback>
        <control shapeId="162825" r:id="rId28" name="CommandButton1"/>
      </mc:Fallback>
    </mc:AlternateContent>
  </controls>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9" tint="0.79998168889431442"/>
  </sheetPr>
  <dimension ref="A1:AN196"/>
  <sheetViews>
    <sheetView showGridLines="0" topLeftCell="B43" zoomScale="85" zoomScaleNormal="85" workbookViewId="0">
      <selection activeCell="I51" sqref="I5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13.33203125" customWidth="1"/>
    <col min="17" max="17" width="24.88671875" customWidth="1"/>
    <col min="18" max="18" width="26.109375" customWidth="1"/>
    <col min="19" max="19" width="37" customWidth="1"/>
    <col min="20" max="20" width="7.5546875" customWidth="1"/>
    <col min="21" max="21" width="11" bestFit="1" customWidth="1"/>
    <col min="22" max="22" width="10.44140625" bestFit="1" customWidth="1"/>
    <col min="23" max="23" width="12.44140625" customWidth="1"/>
    <col min="24" max="24" width="15.109375" customWidth="1"/>
    <col min="25" max="25" width="36.5546875" bestFit="1" customWidth="1"/>
    <col min="41" max="16384" width="9.109375" style="3"/>
  </cols>
  <sheetData>
    <row r="1" spans="1:36" ht="23.4" x14ac:dyDescent="0.45">
      <c r="A1" s="1188" t="s">
        <v>82</v>
      </c>
      <c r="B1" s="1189"/>
      <c r="C1" s="1189"/>
      <c r="D1" s="1189"/>
      <c r="E1" s="1189"/>
      <c r="F1" s="1189"/>
      <c r="G1" s="1189"/>
      <c r="H1" s="1189"/>
      <c r="K1" s="1193" t="s">
        <v>132</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12.75" customHeight="1" x14ac:dyDescent="0.3">
      <c r="A2" s="98" t="s">
        <v>367</v>
      </c>
      <c r="B2" s="83" t="s">
        <v>318</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191"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42772</v>
      </c>
      <c r="C3" s="125"/>
      <c r="D3" s="3"/>
      <c r="E3" s="3"/>
      <c r="F3" s="3"/>
      <c r="G3" s="3"/>
      <c r="H3" s="3"/>
      <c r="K3" s="1197"/>
      <c r="L3" s="1197"/>
      <c r="M3" s="1183"/>
      <c r="N3" s="1185"/>
      <c r="O3" s="1197"/>
      <c r="P3" s="148" t="s">
        <v>141</v>
      </c>
      <c r="Q3" s="144"/>
      <c r="R3" s="144"/>
      <c r="S3" s="1210"/>
      <c r="T3" s="1191"/>
      <c r="U3" s="1191"/>
      <c r="V3" s="119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3.7589041095890412</v>
      </c>
      <c r="C4" s="3"/>
      <c r="D4" s="3"/>
      <c r="E4" s="3"/>
      <c r="F4" s="3"/>
      <c r="G4" s="3"/>
      <c r="H4" s="3"/>
      <c r="K4" s="337" t="s">
        <v>142</v>
      </c>
      <c r="L4" s="337" t="s">
        <v>143</v>
      </c>
      <c r="M4" s="104" t="s">
        <v>5</v>
      </c>
      <c r="N4" s="93" t="s">
        <v>144</v>
      </c>
      <c r="O4" s="88" t="s">
        <v>372</v>
      </c>
      <c r="P4" s="149" t="s">
        <v>145</v>
      </c>
      <c r="Q4" s="149" t="s">
        <v>146</v>
      </c>
      <c r="R4" s="146" t="s">
        <v>147</v>
      </c>
      <c r="S4" s="36"/>
      <c r="T4" s="83"/>
      <c r="U4" s="83"/>
      <c r="V4" s="83" t="str">
        <f t="shared" ref="V4:V14" si="0">IF(AND(W4="Y",X4="Y"),"Passed",IF(T4="M","Passed", ""))</f>
        <v/>
      </c>
      <c r="W4" s="83"/>
      <c r="X4" s="83"/>
      <c r="Y4" s="1227" t="s">
        <v>148</v>
      </c>
      <c r="Z4" s="259">
        <f>DATEDIF(AA4,AB4,"m")/12+DATEDIF(AC4,AD4,"m")/12+DATEDIF(AE4,AF4,"m")/12+DATEDIF(AG4,AH4,"m")/12+DATEDIF(AI4,AJ4,"m")/12</f>
        <v>0</v>
      </c>
      <c r="AA4" s="260"/>
      <c r="AB4" s="260"/>
      <c r="AC4" s="260"/>
      <c r="AD4" s="260"/>
      <c r="AE4" s="258"/>
      <c r="AF4" s="258"/>
      <c r="AG4" s="258"/>
      <c r="AH4" s="258"/>
      <c r="AI4" s="258"/>
      <c r="AJ4" s="258"/>
    </row>
    <row r="5" spans="1:36" ht="12.75" customHeight="1" x14ac:dyDescent="0.3">
      <c r="A5" s="98" t="s">
        <v>387</v>
      </c>
      <c r="B5" s="124">
        <v>11</v>
      </c>
      <c r="C5" s="126"/>
      <c r="D5" s="3"/>
      <c r="E5" s="3"/>
      <c r="F5" s="3"/>
      <c r="G5" s="3"/>
      <c r="H5" s="3"/>
      <c r="K5" s="338"/>
      <c r="L5" s="338"/>
      <c r="M5" s="104" t="s">
        <v>5</v>
      </c>
      <c r="N5" s="93" t="s">
        <v>144</v>
      </c>
      <c r="O5" s="88" t="s">
        <v>373</v>
      </c>
      <c r="P5" s="150"/>
      <c r="Q5" s="151" t="s">
        <v>150</v>
      </c>
      <c r="R5" s="147" t="s">
        <v>151</v>
      </c>
      <c r="S5" s="36"/>
      <c r="T5" s="83"/>
      <c r="U5" s="83"/>
      <c r="V5" s="83" t="str">
        <f t="shared" si="0"/>
        <v/>
      </c>
      <c r="W5" s="83"/>
      <c r="X5" s="83"/>
      <c r="Y5" s="1228"/>
      <c r="Z5" s="259">
        <f t="shared" ref="Z5:Z14" si="1">DATEDIF(AA5,AB5,"m")/12+DATEDIF(AC5,AD5,"m")/12+DATEDIF(AE5,AF5,"m")/12+DATEDIF(AG5,AH5,"m")/12+DATEDIF(AI5,AJ5,"m")/12</f>
        <v>0</v>
      </c>
      <c r="AA5" s="260"/>
      <c r="AB5" s="260"/>
      <c r="AC5" s="260"/>
      <c r="AD5" s="260"/>
      <c r="AE5" s="258"/>
      <c r="AF5" s="258"/>
      <c r="AG5" s="258"/>
      <c r="AH5" s="258"/>
      <c r="AI5" s="258"/>
      <c r="AJ5" s="258"/>
    </row>
    <row r="6" spans="1:36" ht="26.25" customHeight="1" thickBot="1" x14ac:dyDescent="0.35">
      <c r="A6" s="98" t="s">
        <v>388</v>
      </c>
      <c r="B6" s="124">
        <f ca="1">B4+B5</f>
        <v>14.758904109589041</v>
      </c>
      <c r="C6" s="126"/>
      <c r="K6" s="338"/>
      <c r="L6" s="338"/>
      <c r="M6" s="104" t="s">
        <v>5</v>
      </c>
      <c r="N6" s="38" t="s">
        <v>149</v>
      </c>
      <c r="O6" s="65" t="s">
        <v>149</v>
      </c>
      <c r="P6" s="150"/>
      <c r="Q6" s="152" t="s">
        <v>150</v>
      </c>
      <c r="R6" s="79" t="s">
        <v>151</v>
      </c>
      <c r="S6" s="36"/>
      <c r="T6" s="83"/>
      <c r="U6" s="83"/>
      <c r="V6" s="83" t="str">
        <f t="shared" si="0"/>
        <v/>
      </c>
      <c r="W6" s="83"/>
      <c r="X6" s="83"/>
      <c r="Y6" s="41" t="s">
        <v>152</v>
      </c>
      <c r="Z6" s="259">
        <f t="shared" si="1"/>
        <v>0</v>
      </c>
      <c r="AA6" s="260"/>
      <c r="AB6" s="260"/>
      <c r="AC6" s="260"/>
      <c r="AD6" s="260"/>
      <c r="AE6" s="258"/>
      <c r="AF6" s="258"/>
      <c r="AG6" s="258"/>
      <c r="AH6" s="258"/>
      <c r="AI6" s="258"/>
      <c r="AJ6" s="258"/>
    </row>
    <row r="7" spans="1:36" ht="13.5" customHeight="1"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36"/>
      <c r="T7" s="83"/>
      <c r="U7" s="83"/>
      <c r="V7" s="83" t="str">
        <f t="shared" si="0"/>
        <v/>
      </c>
      <c r="W7" s="83"/>
      <c r="X7" s="83"/>
      <c r="Y7" s="342" t="s">
        <v>248</v>
      </c>
      <c r="Z7" s="259">
        <f t="shared" si="1"/>
        <v>0</v>
      </c>
      <c r="AA7" s="260"/>
      <c r="AB7" s="260"/>
      <c r="AC7" s="260"/>
      <c r="AD7" s="260"/>
      <c r="AE7" s="258"/>
      <c r="AF7" s="258"/>
      <c r="AG7" s="258"/>
      <c r="AH7" s="258"/>
      <c r="AI7" s="258"/>
      <c r="AJ7" s="258"/>
    </row>
    <row r="8" spans="1:36" ht="25.5" customHeight="1" x14ac:dyDescent="0.3">
      <c r="A8" s="107" t="s">
        <v>56</v>
      </c>
      <c r="B8" s="108" t="s">
        <v>182</v>
      </c>
      <c r="C8" s="100"/>
      <c r="D8" s="24"/>
      <c r="E8" s="24" t="s">
        <v>77</v>
      </c>
      <c r="F8" s="24"/>
      <c r="G8" s="24"/>
      <c r="H8" s="109">
        <f>IF(C8&lt;&gt;"",'CBL Score Standard'!$D64,IF(D8&lt;&gt;"",SUM('CBL Score Standard'!$D64:$E64),IF(E8&lt;&gt;"",SUM('CBL Score Standard'!$D64:$F64),IF(F8&lt;&gt;"",SUM('CBL Score Standard'!$D64:$G64),IF(G8&lt;&gt;"",SUM('CBL Score Standard'!$D64:$H64,0))))))</f>
        <v>7.6190476190476183E-2</v>
      </c>
      <c r="K8" s="338"/>
      <c r="L8" s="338"/>
      <c r="M8" s="104" t="s">
        <v>5</v>
      </c>
      <c r="N8" s="127" t="s">
        <v>144</v>
      </c>
      <c r="O8" s="43" t="s">
        <v>517</v>
      </c>
      <c r="P8" s="150"/>
      <c r="Q8" s="152" t="s">
        <v>153</v>
      </c>
      <c r="R8" s="79" t="s">
        <v>156</v>
      </c>
      <c r="S8" s="36"/>
      <c r="T8" s="83"/>
      <c r="U8" s="83"/>
      <c r="V8" s="83" t="str">
        <f t="shared" si="0"/>
        <v/>
      </c>
      <c r="W8" s="83"/>
      <c r="X8" s="83"/>
      <c r="Y8" s="44" t="s">
        <v>157</v>
      </c>
      <c r="Z8" s="259">
        <f t="shared" si="1"/>
        <v>0</v>
      </c>
      <c r="AA8" s="260"/>
      <c r="AB8" s="260"/>
      <c r="AC8" s="260"/>
      <c r="AD8" s="260"/>
      <c r="AE8" s="258"/>
      <c r="AF8" s="258"/>
      <c r="AG8" s="258"/>
      <c r="AH8" s="258"/>
      <c r="AI8" s="258"/>
      <c r="AJ8" s="258"/>
    </row>
    <row r="9" spans="1:36" ht="12.75" customHeight="1" x14ac:dyDescent="0.3">
      <c r="A9" s="110" t="s">
        <v>56</v>
      </c>
      <c r="B9" s="99" t="s">
        <v>427</v>
      </c>
      <c r="C9" s="100"/>
      <c r="D9" s="24"/>
      <c r="E9" s="24" t="s">
        <v>77</v>
      </c>
      <c r="F9" s="24"/>
      <c r="G9" s="24"/>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43" t="s">
        <v>661</v>
      </c>
      <c r="P9" s="150"/>
      <c r="Q9" s="152" t="s">
        <v>155</v>
      </c>
      <c r="R9" s="79" t="s">
        <v>158</v>
      </c>
      <c r="S9" s="36"/>
      <c r="T9" s="83"/>
      <c r="U9" s="83"/>
      <c r="V9" s="83" t="str">
        <f t="shared" si="0"/>
        <v/>
      </c>
      <c r="W9" s="83"/>
      <c r="X9" s="83"/>
      <c r="Y9" s="41" t="s">
        <v>159</v>
      </c>
      <c r="Z9" s="259">
        <f t="shared" si="1"/>
        <v>0</v>
      </c>
      <c r="AA9" s="260"/>
      <c r="AB9" s="260"/>
      <c r="AC9" s="260"/>
      <c r="AD9" s="260"/>
      <c r="AE9" s="258"/>
      <c r="AF9" s="258"/>
      <c r="AG9" s="258"/>
      <c r="AH9" s="258"/>
      <c r="AI9" s="258"/>
      <c r="AJ9" s="258"/>
    </row>
    <row r="10" spans="1:36" ht="12.75" customHeight="1" x14ac:dyDescent="0.3">
      <c r="A10" s="110" t="s">
        <v>56</v>
      </c>
      <c r="B10" s="99" t="s">
        <v>663</v>
      </c>
      <c r="C10" s="100"/>
      <c r="D10" s="100"/>
      <c r="E10" s="24" t="s">
        <v>77</v>
      </c>
      <c r="F10" s="24"/>
      <c r="G10" s="24"/>
      <c r="H10" s="109">
        <f>IF(C10&lt;&gt;"",'CBL Score Standard'!$D66,IF(D10&lt;&gt;"",SUM('CBL Score Standard'!$D66:$E66),IF(E10&lt;&gt;"",SUM('CBL Score Standard'!$D66:$F66),IF(F10&lt;&gt;"",SUM('CBL Score Standard'!$D66:$G66),IF(G10&lt;&gt;"",SUM('CBL Score Standard'!$D66:$H66,0))))))</f>
        <v>2.8571428571428571E-2</v>
      </c>
      <c r="K10" s="338"/>
      <c r="L10" s="338"/>
      <c r="M10" s="104" t="s">
        <v>5</v>
      </c>
      <c r="N10" s="127" t="s">
        <v>144</v>
      </c>
      <c r="O10" s="43" t="s">
        <v>662</v>
      </c>
      <c r="P10" s="150"/>
      <c r="Q10" s="254" t="s">
        <v>659</v>
      </c>
      <c r="R10" s="254" t="s">
        <v>278</v>
      </c>
      <c r="S10" s="36"/>
      <c r="T10" s="83"/>
      <c r="U10" s="83"/>
      <c r="V10" s="83" t="str">
        <f t="shared" si="0"/>
        <v/>
      </c>
      <c r="W10" s="83"/>
      <c r="X10" s="83"/>
      <c r="Y10" s="46" t="s">
        <v>160</v>
      </c>
      <c r="Z10" s="259">
        <f t="shared" si="1"/>
        <v>0</v>
      </c>
      <c r="AA10" s="260"/>
      <c r="AB10" s="260"/>
      <c r="AC10" s="260"/>
      <c r="AD10" s="260"/>
      <c r="AE10" s="258"/>
      <c r="AF10" s="258"/>
      <c r="AG10" s="258"/>
      <c r="AH10" s="258"/>
      <c r="AI10" s="258"/>
      <c r="AJ10" s="258"/>
    </row>
    <row r="11" spans="1:36" ht="12.75" customHeight="1" x14ac:dyDescent="0.3">
      <c r="A11" s="110" t="s">
        <v>56</v>
      </c>
      <c r="B11" s="99" t="s">
        <v>215</v>
      </c>
      <c r="C11" s="100"/>
      <c r="D11" s="100"/>
      <c r="E11" s="24"/>
      <c r="F11" s="24" t="s">
        <v>77</v>
      </c>
      <c r="G11" s="24"/>
      <c r="H11" s="109">
        <f>IF(C11&lt;&gt;"",'CBL Score Standard'!$D67,IF(D11&lt;&gt;"",SUM('CBL Score Standard'!$D67:$E67),IF(E11&lt;&gt;"",SUM('CBL Score Standard'!$D67:$F67),IF(F11&lt;&gt;"",SUM('CBL Score Standard'!$D67:$G67),IF(G11&lt;&gt;"",SUM('CBL Score Standard'!$D67:$H67,0))))))</f>
        <v>4.9848024316109421E-2</v>
      </c>
      <c r="K11" s="338"/>
      <c r="L11" s="338"/>
      <c r="M11" s="104" t="s">
        <v>5</v>
      </c>
      <c r="N11" s="36" t="s">
        <v>31</v>
      </c>
      <c r="O11" s="89" t="s">
        <v>175</v>
      </c>
      <c r="P11" s="150"/>
      <c r="Q11" s="152" t="s">
        <v>383</v>
      </c>
      <c r="R11" s="79" t="s">
        <v>176</v>
      </c>
      <c r="S11" s="36"/>
      <c r="T11" s="83"/>
      <c r="U11" s="83"/>
      <c r="V11" s="83" t="str">
        <f t="shared" si="0"/>
        <v/>
      </c>
      <c r="W11" s="83"/>
      <c r="X11" s="83"/>
      <c r="Y11" s="44" t="s">
        <v>177</v>
      </c>
      <c r="Z11" s="259">
        <f t="shared" si="1"/>
        <v>0</v>
      </c>
      <c r="AA11" s="260"/>
      <c r="AB11" s="260"/>
      <c r="AC11" s="260"/>
      <c r="AD11" s="260"/>
      <c r="AE11" s="258"/>
      <c r="AF11" s="258"/>
      <c r="AG11" s="258"/>
      <c r="AH11" s="258"/>
      <c r="AI11" s="258"/>
      <c r="AJ11" s="258"/>
    </row>
    <row r="12" spans="1:36" ht="12.75" customHeight="1" x14ac:dyDescent="0.3">
      <c r="A12" s="110" t="s">
        <v>63</v>
      </c>
      <c r="B12" s="99" t="s">
        <v>236</v>
      </c>
      <c r="C12" s="100"/>
      <c r="D12" s="100"/>
      <c r="E12" s="130" t="s">
        <v>77</v>
      </c>
      <c r="F12" s="24"/>
      <c r="G12" s="24"/>
      <c r="H12" s="109">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36"/>
      <c r="T12" s="83"/>
      <c r="U12" s="83"/>
      <c r="V12" s="83" t="str">
        <f t="shared" si="0"/>
        <v/>
      </c>
      <c r="W12" s="83"/>
      <c r="X12" s="83"/>
      <c r="Y12" s="41"/>
      <c r="Z12" s="259">
        <f t="shared" si="1"/>
        <v>0</v>
      </c>
      <c r="AA12" s="260"/>
      <c r="AB12" s="260"/>
      <c r="AC12" s="260"/>
      <c r="AD12" s="260"/>
      <c r="AE12" s="258"/>
      <c r="AF12" s="258"/>
      <c r="AG12" s="258"/>
      <c r="AH12" s="258"/>
      <c r="AI12" s="258"/>
      <c r="AJ12" s="258"/>
    </row>
    <row r="13" spans="1:36" ht="12.75" customHeight="1" x14ac:dyDescent="0.3">
      <c r="A13" s="110" t="s">
        <v>63</v>
      </c>
      <c r="B13" s="99" t="s">
        <v>244</v>
      </c>
      <c r="C13" s="100"/>
      <c r="D13" s="100"/>
      <c r="E13" s="100" t="s">
        <v>77</v>
      </c>
      <c r="F13" s="100"/>
      <c r="G13" s="24"/>
      <c r="H13" s="109">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36"/>
      <c r="T13" s="83"/>
      <c r="U13" s="83"/>
      <c r="V13" s="83" t="str">
        <f t="shared" si="0"/>
        <v/>
      </c>
      <c r="W13" s="83"/>
      <c r="X13" s="83"/>
      <c r="Y13" s="41" t="s">
        <v>169</v>
      </c>
      <c r="Z13" s="259">
        <f t="shared" si="1"/>
        <v>0</v>
      </c>
      <c r="AA13" s="260"/>
      <c r="AB13" s="260"/>
      <c r="AC13" s="260"/>
      <c r="AD13" s="260"/>
      <c r="AE13" s="258"/>
      <c r="AF13" s="258"/>
      <c r="AG13" s="258"/>
      <c r="AH13" s="258"/>
      <c r="AI13" s="258"/>
      <c r="AJ13" s="258"/>
    </row>
    <row r="14" spans="1:36" ht="12.75" customHeight="1" x14ac:dyDescent="0.3">
      <c r="A14" s="110" t="s">
        <v>55</v>
      </c>
      <c r="B14" s="99" t="s">
        <v>694</v>
      </c>
      <c r="C14" s="100"/>
      <c r="D14" s="100"/>
      <c r="E14" s="24" t="s">
        <v>77</v>
      </c>
      <c r="F14" s="24"/>
      <c r="G14" s="24"/>
      <c r="H14" s="109">
        <f>IF(C14&lt;&gt;"",'CBL Score Standard'!$D70,IF(D14&lt;&gt;"",SUM('CBL Score Standard'!$D70:$E70),IF(E14&lt;&gt;"",SUM('CBL Score Standard'!$D70:$F70),IF(F14&lt;&gt;"",SUM('CBL Score Standard'!$D70:$G70),IF(G14&lt;&gt;"",SUM('CBL Score Standard'!$D70:$H70,0))))))</f>
        <v>1.4285714285714285E-2</v>
      </c>
      <c r="K14" s="339"/>
      <c r="L14" s="339"/>
      <c r="M14" s="104" t="s">
        <v>5</v>
      </c>
      <c r="N14" s="36" t="s">
        <v>41</v>
      </c>
      <c r="O14" s="87" t="s">
        <v>450</v>
      </c>
      <c r="P14" s="153">
        <v>43627</v>
      </c>
      <c r="Q14" s="152" t="s">
        <v>381</v>
      </c>
      <c r="R14" s="79" t="s">
        <v>382</v>
      </c>
      <c r="S14" s="36"/>
      <c r="T14" s="83"/>
      <c r="U14" s="83"/>
      <c r="V14" s="83" t="str">
        <f t="shared" si="0"/>
        <v/>
      </c>
      <c r="W14" s="83"/>
      <c r="X14" s="83"/>
      <c r="Y14" s="41"/>
      <c r="Z14" s="259">
        <f t="shared" si="1"/>
        <v>0</v>
      </c>
      <c r="AA14" s="260"/>
      <c r="AB14" s="260"/>
      <c r="AC14" s="260"/>
      <c r="AD14" s="260"/>
      <c r="AE14" s="258"/>
      <c r="AF14" s="258"/>
      <c r="AG14" s="258"/>
      <c r="AH14" s="258"/>
      <c r="AI14" s="258"/>
      <c r="AJ14" s="258"/>
    </row>
    <row r="15" spans="1:36" ht="12.75" customHeight="1" x14ac:dyDescent="0.3">
      <c r="A15" s="110" t="s">
        <v>55</v>
      </c>
      <c r="B15" s="99" t="s">
        <v>185</v>
      </c>
      <c r="C15" s="100"/>
      <c r="D15" s="24"/>
      <c r="E15" s="24" t="s">
        <v>77</v>
      </c>
      <c r="F15" s="24"/>
      <c r="G15" s="24"/>
      <c r="H15" s="109">
        <f>IF(C15&lt;&gt;"",'CBL Score Standard'!$D71,IF(D15&lt;&gt;"",SUM('CBL Score Standard'!$D71:$E71),IF(E15&lt;&gt;"",SUM('CBL Score Standard'!$D71:$F71),IF(F15&lt;&gt;"",SUM('CBL Score Standard'!$D71:$G71),IF(G15&lt;&gt;"",SUM('CBL Score Standard'!$D71:$H71,0))))))</f>
        <v>2.8571428571428571E-2</v>
      </c>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12.75" customHeight="1" x14ac:dyDescent="0.45">
      <c r="A16" s="110" t="s">
        <v>55</v>
      </c>
      <c r="B16" s="99" t="s">
        <v>192</v>
      </c>
      <c r="C16" s="100"/>
      <c r="D16" s="100"/>
      <c r="E16" s="100"/>
      <c r="F16" s="100" t="s">
        <v>77</v>
      </c>
      <c r="G16" s="100"/>
      <c r="H16" s="109">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t="s">
        <v>77</v>
      </c>
      <c r="F17" s="100"/>
      <c r="G17" s="100"/>
      <c r="H17" s="109">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t="s">
        <v>77</v>
      </c>
      <c r="F18" s="100"/>
      <c r="G18" s="100"/>
      <c r="H18" s="109">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ht="12.75" customHeight="1" x14ac:dyDescent="0.3">
      <c r="A19" s="110" t="s">
        <v>55</v>
      </c>
      <c r="B19" s="99" t="s">
        <v>198</v>
      </c>
      <c r="C19" s="100"/>
      <c r="D19" s="100"/>
      <c r="E19" s="100" t="s">
        <v>77</v>
      </c>
      <c r="F19" s="100"/>
      <c r="G19" s="100"/>
      <c r="H19" s="109">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36"/>
      <c r="T19" s="83"/>
      <c r="U19" s="83"/>
      <c r="V19" s="83" t="str">
        <f t="shared" ref="V19:V35" si="2">IF(AND(W19="Y",X19="Y"),"Passed",IF(T19="M","Passed", ""))</f>
        <v/>
      </c>
      <c r="W19" s="83"/>
      <c r="X19" s="83"/>
      <c r="Y19" s="44" t="s">
        <v>174</v>
      </c>
      <c r="Z19" s="259">
        <f t="shared" ref="Z19:Z35" si="3">DATEDIF(AA19,AB19,"m")/12+DATEDIF(AC19,AD19,"m")/12+DATEDIF(AE19,AF19,"m")/12+DATEDIF(AG19,AH19,"m")/12+DATEDIF(AI19,AJ19,"m")/12</f>
        <v>0</v>
      </c>
      <c r="AA19" s="260"/>
      <c r="AB19" s="260"/>
      <c r="AC19" s="260"/>
      <c r="AD19" s="260"/>
      <c r="AE19" s="258"/>
      <c r="AF19" s="258"/>
      <c r="AG19" s="258"/>
      <c r="AH19" s="258"/>
      <c r="AI19" s="258"/>
      <c r="AJ19" s="258"/>
    </row>
    <row r="20" spans="1:36" ht="12.75" customHeight="1" x14ac:dyDescent="0.3">
      <c r="A20" s="110" t="s">
        <v>55</v>
      </c>
      <c r="B20" s="99" t="s">
        <v>202</v>
      </c>
      <c r="C20" s="100"/>
      <c r="D20" s="100"/>
      <c r="E20" s="100" t="s">
        <v>77</v>
      </c>
      <c r="F20" s="100"/>
      <c r="G20" s="100"/>
      <c r="H20" s="109">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36"/>
      <c r="T20" s="83"/>
      <c r="U20" s="83"/>
      <c r="V20" s="83" t="str">
        <f t="shared" si="2"/>
        <v/>
      </c>
      <c r="W20" s="83"/>
      <c r="X20" s="83"/>
      <c r="Y20" s="44" t="s">
        <v>181</v>
      </c>
      <c r="Z20" s="259">
        <f t="shared" si="3"/>
        <v>0</v>
      </c>
      <c r="AA20" s="260"/>
      <c r="AB20" s="260"/>
      <c r="AC20" s="260"/>
      <c r="AD20" s="260"/>
      <c r="AE20" s="258"/>
      <c r="AF20" s="258"/>
      <c r="AG20" s="258"/>
      <c r="AH20" s="258"/>
      <c r="AI20" s="258"/>
      <c r="AJ20" s="258"/>
    </row>
    <row r="21" spans="1:36" ht="12.75" customHeight="1" x14ac:dyDescent="0.3">
      <c r="A21" s="110" t="s">
        <v>55</v>
      </c>
      <c r="B21" s="99" t="s">
        <v>664</v>
      </c>
      <c r="C21" s="100"/>
      <c r="D21" s="100"/>
      <c r="E21" s="24" t="s">
        <v>77</v>
      </c>
      <c r="F21" s="24"/>
      <c r="G21" s="24"/>
      <c r="H21" s="109">
        <f>IF(C21&lt;&gt;"",'CBL Score Standard'!$D77,IF(D21&lt;&gt;"",SUM('CBL Score Standard'!$D77:$E77),IF(E21&lt;&gt;"",SUM('CBL Score Standard'!$D77:$F77),IF(F21&lt;&gt;"",SUM('CBL Score Standard'!$D77:$G77),IF(G21&lt;&gt;"",SUM('CBL Score Standard'!$D77:$H77,0))))))</f>
        <v>2.8571428571428571E-2</v>
      </c>
      <c r="K21" s="338"/>
      <c r="L21" s="338"/>
      <c r="M21" s="104" t="s">
        <v>6</v>
      </c>
      <c r="N21" s="36" t="s">
        <v>56</v>
      </c>
      <c r="O21" s="87" t="s">
        <v>182</v>
      </c>
      <c r="P21" s="153">
        <v>43609</v>
      </c>
      <c r="Q21" s="152" t="s">
        <v>172</v>
      </c>
      <c r="R21" s="79" t="s">
        <v>183</v>
      </c>
      <c r="S21" s="36"/>
      <c r="T21" s="83"/>
      <c r="U21" s="83"/>
      <c r="V21" s="83" t="str">
        <f t="shared" si="2"/>
        <v/>
      </c>
      <c r="W21" s="83"/>
      <c r="X21" s="83"/>
      <c r="Y21" s="46" t="s">
        <v>184</v>
      </c>
      <c r="Z21" s="259">
        <f t="shared" si="3"/>
        <v>0</v>
      </c>
      <c r="AA21" s="260"/>
      <c r="AB21" s="260"/>
      <c r="AC21" s="260"/>
      <c r="AD21" s="260"/>
      <c r="AE21" s="258"/>
      <c r="AF21" s="258"/>
      <c r="AG21" s="258"/>
      <c r="AH21" s="258"/>
      <c r="AI21" s="258"/>
      <c r="AJ21" s="258"/>
    </row>
    <row r="22" spans="1:36" ht="12.75" customHeight="1" x14ac:dyDescent="0.3">
      <c r="A22" s="110" t="s">
        <v>55</v>
      </c>
      <c r="B22" s="99" t="s">
        <v>448</v>
      </c>
      <c r="C22" s="100"/>
      <c r="D22" s="100"/>
      <c r="E22" s="24"/>
      <c r="F22" s="24" t="s">
        <v>77</v>
      </c>
      <c r="G22" s="24"/>
      <c r="H22" s="109">
        <f>IF(C22&lt;&gt;"",'CBL Score Standard'!$D78,IF(D22&lt;&gt;"",SUM('CBL Score Standard'!$D78:$E78),IF(E22&lt;&gt;"",SUM('CBL Score Standard'!$D78:$F78),IF(F22&lt;&gt;"",SUM('CBL Score Standard'!$D78:$G78),IF(G22&lt;&gt;"",SUM('CBL Score Standard'!$D78:$H78,0))))))</f>
        <v>4.9848024316109421E-2</v>
      </c>
      <c r="K22" s="338"/>
      <c r="L22" s="338"/>
      <c r="M22" s="104" t="s">
        <v>6</v>
      </c>
      <c r="N22" s="36" t="s">
        <v>144</v>
      </c>
      <c r="O22" s="87" t="s">
        <v>187</v>
      </c>
      <c r="P22" s="150"/>
      <c r="Q22" s="152" t="s">
        <v>153</v>
      </c>
      <c r="R22" s="79" t="s">
        <v>156</v>
      </c>
      <c r="S22" s="36"/>
      <c r="T22" s="83"/>
      <c r="U22" s="83"/>
      <c r="V22" s="83" t="str">
        <f t="shared" si="2"/>
        <v/>
      </c>
      <c r="W22" s="83"/>
      <c r="X22" s="83"/>
      <c r="Y22" s="44" t="s">
        <v>157</v>
      </c>
      <c r="Z22" s="259">
        <f t="shared" si="3"/>
        <v>0</v>
      </c>
      <c r="AA22" s="260"/>
      <c r="AB22" s="260"/>
      <c r="AC22" s="260"/>
      <c r="AD22" s="260"/>
      <c r="AE22" s="258"/>
      <c r="AF22" s="258"/>
      <c r="AG22" s="258"/>
      <c r="AH22" s="258"/>
      <c r="AI22" s="258"/>
      <c r="AJ22" s="258"/>
    </row>
    <row r="23" spans="1:36" ht="12.75" customHeight="1" x14ac:dyDescent="0.3">
      <c r="A23" s="110" t="s">
        <v>55</v>
      </c>
      <c r="B23" s="99" t="s">
        <v>665</v>
      </c>
      <c r="C23" s="100"/>
      <c r="D23" s="100"/>
      <c r="E23" s="24" t="s">
        <v>77</v>
      </c>
      <c r="F23" s="24"/>
      <c r="G23" s="24"/>
      <c r="H23" s="109">
        <f>IF(C23&lt;&gt;"",'CBL Score Standard'!$D79,IF(D23&lt;&gt;"",SUM('CBL Score Standard'!$D79:$E79),IF(E23&lt;&gt;"",SUM('CBL Score Standard'!$D79:$F79),IF(F23&lt;&gt;"",SUM('CBL Score Standard'!$D79:$G79),IF(G23&lt;&gt;"",SUM('CBL Score Standard'!$D79:$H79,0))))))</f>
        <v>2.8571428571428571E-2</v>
      </c>
      <c r="K23" s="338"/>
      <c r="L23" s="338"/>
      <c r="M23" s="104" t="s">
        <v>6</v>
      </c>
      <c r="N23" s="36" t="s">
        <v>144</v>
      </c>
      <c r="O23" s="87" t="s">
        <v>188</v>
      </c>
      <c r="P23" s="150"/>
      <c r="Q23" s="152" t="s">
        <v>155</v>
      </c>
      <c r="R23" s="79" t="s">
        <v>158</v>
      </c>
      <c r="S23" s="36"/>
      <c r="T23" s="83"/>
      <c r="U23" s="83"/>
      <c r="V23" s="83" t="str">
        <f t="shared" si="2"/>
        <v/>
      </c>
      <c r="W23" s="83"/>
      <c r="X23" s="83"/>
      <c r="Y23" s="41" t="s">
        <v>159</v>
      </c>
      <c r="Z23" s="259">
        <f t="shared" si="3"/>
        <v>0</v>
      </c>
      <c r="AA23" s="260"/>
      <c r="AB23" s="260"/>
      <c r="AC23" s="260"/>
      <c r="AD23" s="260"/>
      <c r="AE23" s="258"/>
      <c r="AF23" s="258"/>
      <c r="AG23" s="258"/>
      <c r="AH23" s="258"/>
      <c r="AI23" s="258"/>
      <c r="AJ23" s="258"/>
    </row>
    <row r="24" spans="1:36" ht="12.75" customHeight="1" x14ac:dyDescent="0.3">
      <c r="A24" s="110" t="s">
        <v>55</v>
      </c>
      <c r="B24" s="99" t="s">
        <v>238</v>
      </c>
      <c r="C24" s="100"/>
      <c r="D24" s="100"/>
      <c r="E24" s="130" t="s">
        <v>77</v>
      </c>
      <c r="F24" s="24"/>
      <c r="G24" s="24"/>
      <c r="H24" s="109">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36"/>
      <c r="T24" s="83"/>
      <c r="U24" s="83"/>
      <c r="V24" s="83" t="str">
        <f t="shared" si="2"/>
        <v/>
      </c>
      <c r="W24" s="83"/>
      <c r="X24" s="83"/>
      <c r="Y24" s="46" t="s">
        <v>160</v>
      </c>
      <c r="Z24" s="259">
        <f t="shared" si="3"/>
        <v>0</v>
      </c>
      <c r="AA24" s="260"/>
      <c r="AB24" s="260"/>
      <c r="AC24" s="260"/>
      <c r="AD24" s="260"/>
      <c r="AE24" s="258"/>
      <c r="AF24" s="258"/>
      <c r="AG24" s="258"/>
      <c r="AH24" s="258"/>
      <c r="AI24" s="258"/>
      <c r="AJ24" s="258"/>
    </row>
    <row r="25" spans="1:36" ht="13.5" customHeight="1" x14ac:dyDescent="0.3">
      <c r="A25" s="110" t="s">
        <v>55</v>
      </c>
      <c r="B25" s="99" t="s">
        <v>515</v>
      </c>
      <c r="C25" s="100"/>
      <c r="D25" s="100"/>
      <c r="E25" s="100" t="s">
        <v>77</v>
      </c>
      <c r="F25" s="24"/>
      <c r="G25" s="24"/>
      <c r="H25" s="109">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36"/>
      <c r="T25" s="83"/>
      <c r="U25" s="83"/>
      <c r="V25" s="83" t="str">
        <f t="shared" si="2"/>
        <v/>
      </c>
      <c r="W25" s="83"/>
      <c r="X25" s="83"/>
      <c r="Y25" s="46" t="s">
        <v>163</v>
      </c>
      <c r="Z25" s="259">
        <f t="shared" si="3"/>
        <v>0</v>
      </c>
      <c r="AA25" s="260"/>
      <c r="AB25" s="260"/>
      <c r="AC25" s="260"/>
      <c r="AD25" s="260"/>
      <c r="AE25" s="258"/>
      <c r="AF25" s="258"/>
      <c r="AG25" s="258"/>
      <c r="AH25" s="258"/>
      <c r="AI25" s="258"/>
      <c r="AJ25" s="258"/>
    </row>
    <row r="26" spans="1:36" ht="13.5" customHeight="1"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36"/>
      <c r="T26" s="83"/>
      <c r="U26" s="83"/>
      <c r="V26" s="83" t="str">
        <f t="shared" si="2"/>
        <v/>
      </c>
      <c r="W26" s="83"/>
      <c r="X26" s="83"/>
      <c r="Y26" s="46" t="s">
        <v>166</v>
      </c>
      <c r="Z26" s="259">
        <f t="shared" si="3"/>
        <v>0</v>
      </c>
      <c r="AA26" s="260"/>
      <c r="AB26" s="260"/>
      <c r="AC26" s="260"/>
      <c r="AD26" s="260"/>
      <c r="AE26" s="258"/>
      <c r="AF26" s="258"/>
      <c r="AG26" s="258"/>
      <c r="AH26" s="258"/>
      <c r="AI26" s="258"/>
      <c r="AJ26" s="258"/>
    </row>
    <row r="27" spans="1:36" ht="12.75" customHeight="1"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50"/>
      <c r="T27" s="83"/>
      <c r="U27" s="181">
        <v>43608</v>
      </c>
      <c r="V27" s="83" t="s">
        <v>374</v>
      </c>
      <c r="W27" s="83"/>
      <c r="X27" s="83"/>
      <c r="Y27" s="46" t="s">
        <v>193</v>
      </c>
      <c r="Z27" s="259">
        <f t="shared" ca="1" si="3"/>
        <v>0.66666666666666663</v>
      </c>
      <c r="AA27" s="260">
        <v>43879</v>
      </c>
      <c r="AB27" s="260">
        <f ca="1">TODAY()</f>
        <v>44144</v>
      </c>
      <c r="AC27" s="260"/>
      <c r="AD27" s="260"/>
      <c r="AE27" s="258"/>
      <c r="AF27" s="258"/>
      <c r="AG27" s="258"/>
      <c r="AH27" s="258"/>
      <c r="AI27" s="258"/>
      <c r="AJ27" s="258"/>
    </row>
    <row r="28" spans="1:36" ht="27.6" x14ac:dyDescent="0.3">
      <c r="A28" s="110" t="s">
        <v>59</v>
      </c>
      <c r="B28" s="99" t="s">
        <v>684</v>
      </c>
      <c r="C28" s="100"/>
      <c r="D28" s="100"/>
      <c r="E28" s="24"/>
      <c r="F28" s="24" t="s">
        <v>77</v>
      </c>
      <c r="G28" s="24"/>
      <c r="H28" s="109">
        <f>IF(C28&lt;&gt;"",'CBL Score Standard'!$D84,IF(D28&lt;&gt;"",SUM('CBL Score Standard'!$D84:$E84),IF(E28&lt;&gt;"",SUM('CBL Score Standard'!$D84:$F84),IF(F28&lt;&gt;"",SUM('CBL Score Standard'!$D84:$G84),IF(G28&lt;&gt;"",SUM('CBL Score Standard'!$D84:$H84,0))))))</f>
        <v>4.9848024316109421E-2</v>
      </c>
      <c r="K28" s="338"/>
      <c r="L28" s="338"/>
      <c r="M28" s="104" t="s">
        <v>6</v>
      </c>
      <c r="N28" s="36" t="s">
        <v>55</v>
      </c>
      <c r="O28" s="87" t="s">
        <v>194</v>
      </c>
      <c r="P28" s="153">
        <v>43544</v>
      </c>
      <c r="Q28" s="254" t="s">
        <v>649</v>
      </c>
      <c r="R28" s="254" t="s">
        <v>650</v>
      </c>
      <c r="S28" s="50"/>
      <c r="T28" s="83"/>
      <c r="U28" s="83"/>
      <c r="V28" s="83" t="str">
        <f t="shared" si="2"/>
        <v/>
      </c>
      <c r="W28" s="83"/>
      <c r="X28" s="83"/>
      <c r="Y28" s="46" t="s">
        <v>195</v>
      </c>
      <c r="Z28" s="259">
        <f t="shared" si="3"/>
        <v>0</v>
      </c>
      <c r="AA28" s="260"/>
      <c r="AB28" s="260"/>
      <c r="AC28" s="260"/>
      <c r="AD28" s="260"/>
      <c r="AE28" s="258"/>
      <c r="AF28" s="258"/>
      <c r="AG28" s="258"/>
      <c r="AH28" s="258"/>
      <c r="AI28" s="258"/>
      <c r="AJ28" s="258"/>
    </row>
    <row r="29" spans="1:36" ht="27.6" x14ac:dyDescent="0.3">
      <c r="A29" s="110" t="s">
        <v>59</v>
      </c>
      <c r="B29" s="99" t="s">
        <v>683</v>
      </c>
      <c r="C29" s="100"/>
      <c r="D29" s="100"/>
      <c r="E29" s="24" t="s">
        <v>77</v>
      </c>
      <c r="F29" s="24"/>
      <c r="G29" s="24"/>
      <c r="H29" s="109">
        <f>IF(C29&lt;&gt;"",'CBL Score Standard'!$D85,IF(D29&lt;&gt;"",SUM('CBL Score Standard'!$D85:$E85),IF(E29&lt;&gt;"",SUM('CBL Score Standard'!$D85:$F85),IF(F29&lt;&gt;"",SUM('CBL Score Standard'!$D85:$G85),IF(G29&lt;&gt;"",SUM('CBL Score Standard'!$D85:$H85,0))))))</f>
        <v>2.8571428571428571E-2</v>
      </c>
      <c r="K29" s="338"/>
      <c r="L29" s="338"/>
      <c r="M29" s="104" t="s">
        <v>6</v>
      </c>
      <c r="N29" s="36" t="s">
        <v>55</v>
      </c>
      <c r="O29" s="87" t="s">
        <v>196</v>
      </c>
      <c r="P29" s="149" t="s">
        <v>145</v>
      </c>
      <c r="Q29" s="254" t="s">
        <v>651</v>
      </c>
      <c r="R29" s="254" t="s">
        <v>652</v>
      </c>
      <c r="S29" s="50"/>
      <c r="T29" s="83"/>
      <c r="U29" s="83"/>
      <c r="V29" s="83" t="str">
        <f t="shared" si="2"/>
        <v/>
      </c>
      <c r="W29" s="83"/>
      <c r="X29" s="83"/>
      <c r="Y29" s="46" t="s">
        <v>197</v>
      </c>
      <c r="Z29" s="259">
        <f t="shared" si="3"/>
        <v>0</v>
      </c>
      <c r="AA29" s="260"/>
      <c r="AB29" s="260"/>
      <c r="AC29" s="260"/>
      <c r="AD29" s="260"/>
      <c r="AE29" s="258"/>
      <c r="AF29" s="258"/>
      <c r="AG29" s="258"/>
      <c r="AH29" s="258"/>
      <c r="AI29" s="258"/>
      <c r="AJ29" s="258"/>
    </row>
    <row r="30" spans="1:36" x14ac:dyDescent="0.3">
      <c r="A30" s="110" t="s">
        <v>149</v>
      </c>
      <c r="B30" s="99" t="s">
        <v>149</v>
      </c>
      <c r="C30" s="24"/>
      <c r="D30" s="24"/>
      <c r="E30" s="24" t="s">
        <v>77</v>
      </c>
      <c r="F30" s="24"/>
      <c r="G30" s="24"/>
      <c r="H30" s="109">
        <f>IF(C30&lt;&gt;"",'CBL Score Standard'!$D86,IF(D30&lt;&gt;"",SUM('CBL Score Standard'!$D86:$E86),IF(E30&lt;&gt;"",SUM('CBL Score Standard'!$D86:$F86),IF(F30&lt;&gt;"",SUM('CBL Score Standard'!$D86:$G86),IF(G30&lt;&gt;"",SUM('CBL Score Standard'!$D86:$H86,0))))))</f>
        <v>0.16709956709956711</v>
      </c>
      <c r="K30" s="338"/>
      <c r="L30" s="338"/>
      <c r="M30" s="104" t="s">
        <v>6</v>
      </c>
      <c r="N30" s="36" t="s">
        <v>55</v>
      </c>
      <c r="O30" s="87" t="s">
        <v>198</v>
      </c>
      <c r="P30" s="151"/>
      <c r="Q30" s="152" t="s">
        <v>199</v>
      </c>
      <c r="R30" s="79" t="s">
        <v>200</v>
      </c>
      <c r="S30" s="50"/>
      <c r="T30" s="83"/>
      <c r="U30" s="83"/>
      <c r="V30" s="83" t="str">
        <f t="shared" si="2"/>
        <v/>
      </c>
      <c r="W30" s="83"/>
      <c r="X30" s="83"/>
      <c r="Y30" s="49" t="s">
        <v>201</v>
      </c>
      <c r="Z30" s="259">
        <f t="shared" si="3"/>
        <v>0</v>
      </c>
      <c r="AA30" s="260"/>
      <c r="AB30" s="260"/>
      <c r="AC30" s="260"/>
      <c r="AD30" s="260"/>
      <c r="AE30" s="258"/>
      <c r="AF30" s="258"/>
      <c r="AG30" s="258"/>
      <c r="AH30" s="258"/>
      <c r="AI30" s="258"/>
      <c r="AJ30" s="258"/>
    </row>
    <row r="31" spans="1:36" x14ac:dyDescent="0.3">
      <c r="A31" s="110" t="s">
        <v>149</v>
      </c>
      <c r="B31" s="99" t="s">
        <v>370</v>
      </c>
      <c r="C31" s="100"/>
      <c r="D31" s="100"/>
      <c r="E31" s="132"/>
      <c r="F31" s="24" t="s">
        <v>77</v>
      </c>
      <c r="G31" s="24"/>
      <c r="H31" s="109">
        <f>IF(C31&lt;&gt;"",'CBL Score Standard'!$D87,IF(D31&lt;&gt;"",SUM('CBL Score Standard'!$D87:$E87),IF(E31&lt;&gt;"",SUM('CBL Score Standard'!$D87:$F87),IF(F31&lt;&gt;"",SUM('CBL Score Standard'!$D87:$G87),IF(G31&lt;&gt;"",SUM('CBL Score Standard'!$D87:$H87,0))))))</f>
        <v>2.1276595744680851E-2</v>
      </c>
      <c r="K31" s="338"/>
      <c r="L31" s="338"/>
      <c r="M31" s="104" t="s">
        <v>6</v>
      </c>
      <c r="N31" s="36" t="s">
        <v>55</v>
      </c>
      <c r="O31" s="87" t="s">
        <v>202</v>
      </c>
      <c r="P31" s="153">
        <v>43629</v>
      </c>
      <c r="Q31" s="152" t="s">
        <v>384</v>
      </c>
      <c r="R31" s="79" t="s">
        <v>385</v>
      </c>
      <c r="S31" s="50"/>
      <c r="T31" s="83"/>
      <c r="U31" s="83"/>
      <c r="V31" s="83" t="str">
        <f t="shared" si="2"/>
        <v/>
      </c>
      <c r="W31" s="83"/>
      <c r="X31" s="83"/>
      <c r="Y31" s="49" t="s">
        <v>203</v>
      </c>
      <c r="Z31" s="259">
        <f t="shared" si="3"/>
        <v>0</v>
      </c>
      <c r="AA31" s="260"/>
      <c r="AB31" s="260"/>
      <c r="AC31" s="260"/>
      <c r="AD31" s="260"/>
      <c r="AE31" s="258"/>
      <c r="AF31" s="258"/>
      <c r="AG31" s="258"/>
      <c r="AH31" s="258"/>
      <c r="AI31" s="258"/>
      <c r="AJ31" s="258"/>
    </row>
    <row r="32" spans="1:36" ht="12.75" customHeight="1" x14ac:dyDescent="0.3">
      <c r="A32" s="110" t="s">
        <v>31</v>
      </c>
      <c r="B32" s="99" t="s">
        <v>660</v>
      </c>
      <c r="C32" s="24"/>
      <c r="D32" s="24"/>
      <c r="E32" s="24" t="s">
        <v>77</v>
      </c>
      <c r="F32" s="24"/>
      <c r="G32" s="24"/>
      <c r="H32" s="109">
        <f>IF(C32&lt;&gt;"",'CBL Score Standard'!$D88,IF(D32&lt;&gt;"",SUM('CBL Score Standard'!$D88:$E88),IF(E32&lt;&gt;"",SUM('CBL Score Standard'!$D88:$F88),IF(F32&lt;&gt;"",SUM('CBL Score Standard'!$D88:$G88),IF(G32&lt;&gt;"",SUM('CBL Score Standard'!$D88:$H88,0))))))</f>
        <v>0.16709956709956711</v>
      </c>
      <c r="K32" s="338"/>
      <c r="L32" s="338"/>
      <c r="M32" s="104" t="s">
        <v>6</v>
      </c>
      <c r="N32" s="36" t="s">
        <v>56</v>
      </c>
      <c r="O32" s="87" t="s">
        <v>427</v>
      </c>
      <c r="P32" s="153">
        <v>43613</v>
      </c>
      <c r="Q32" s="152" t="s">
        <v>167</v>
      </c>
      <c r="R32" s="79" t="s">
        <v>204</v>
      </c>
      <c r="S32" s="50"/>
      <c r="T32" s="83"/>
      <c r="U32" s="83"/>
      <c r="V32" s="83" t="str">
        <f t="shared" si="2"/>
        <v/>
      </c>
      <c r="W32" s="83"/>
      <c r="X32" s="83"/>
      <c r="Y32" s="46" t="s">
        <v>205</v>
      </c>
      <c r="Z32" s="259">
        <f t="shared" si="3"/>
        <v>0</v>
      </c>
      <c r="AA32" s="260"/>
      <c r="AB32" s="260"/>
      <c r="AC32" s="260"/>
      <c r="AD32" s="260"/>
      <c r="AE32" s="258"/>
      <c r="AF32" s="258"/>
      <c r="AG32" s="258"/>
      <c r="AH32" s="258"/>
      <c r="AI32" s="258"/>
      <c r="AJ32" s="258"/>
    </row>
    <row r="33" spans="1:36" ht="12.75" customHeight="1" x14ac:dyDescent="0.3">
      <c r="A33" s="110" t="s">
        <v>31</v>
      </c>
      <c r="B33" s="99" t="s">
        <v>175</v>
      </c>
      <c r="C33" s="100"/>
      <c r="D33" s="24"/>
      <c r="E33" s="24" t="s">
        <v>77</v>
      </c>
      <c r="F33" s="24"/>
      <c r="G33" s="24"/>
      <c r="H33" s="109">
        <f>IF(C33&lt;&gt;"",'CBL Score Standard'!$D89,IF(D33&lt;&gt;"",SUM('CBL Score Standard'!$D89:$E89),IF(E33&lt;&gt;"",SUM('CBL Score Standard'!$D89:$F89),IF(F33&lt;&gt;"",SUM('CBL Score Standard'!$D89:$G89),IF(G33&lt;&gt;"",SUM('CBL Score Standard'!$D89:$H89,0))))))</f>
        <v>0.16709956709956711</v>
      </c>
      <c r="K33" s="338"/>
      <c r="L33" s="338"/>
      <c r="M33" s="104" t="s">
        <v>6</v>
      </c>
      <c r="N33" s="36" t="s">
        <v>0</v>
      </c>
      <c r="O33" s="87" t="s">
        <v>426</v>
      </c>
      <c r="P33" s="152" t="s">
        <v>145</v>
      </c>
      <c r="Q33" s="152" t="s">
        <v>206</v>
      </c>
      <c r="R33" s="79" t="s">
        <v>206</v>
      </c>
      <c r="S33" s="50"/>
      <c r="T33" s="83"/>
      <c r="U33" s="83"/>
      <c r="V33" s="83" t="str">
        <f t="shared" si="2"/>
        <v/>
      </c>
      <c r="W33" s="83"/>
      <c r="X33" s="83"/>
      <c r="Y33" s="41"/>
      <c r="Z33" s="259">
        <f t="shared" si="3"/>
        <v>0</v>
      </c>
      <c r="AA33" s="260"/>
      <c r="AB33" s="260"/>
      <c r="AC33" s="260"/>
      <c r="AD33" s="260"/>
      <c r="AE33" s="258"/>
      <c r="AF33" s="258"/>
      <c r="AG33" s="258"/>
      <c r="AH33" s="258"/>
      <c r="AI33" s="258"/>
      <c r="AJ33" s="258"/>
    </row>
    <row r="34" spans="1:36" ht="12.75" customHeight="1" x14ac:dyDescent="0.3">
      <c r="A34" s="110" t="s">
        <v>46</v>
      </c>
      <c r="B34" s="99" t="s">
        <v>171</v>
      </c>
      <c r="C34" s="100"/>
      <c r="D34" s="24"/>
      <c r="E34" s="24" t="s">
        <v>77</v>
      </c>
      <c r="F34" s="24"/>
      <c r="G34" s="24"/>
      <c r="H34" s="109">
        <f>IF(C34&lt;&gt;"",'CBL Score Standard'!$D90,IF(D34&lt;&gt;"",SUM('CBL Score Standard'!$D90:$E90),IF(E34&lt;&gt;"",SUM('CBL Score Standard'!$D90:$F90),IF(F34&lt;&gt;"",SUM('CBL Score Standard'!$D90:$G90),IF(G34&lt;&gt;"",SUM('CBL Score Standard'!$D90:$H90,0))))))</f>
        <v>7.6190476190476183E-2</v>
      </c>
      <c r="K34" s="338"/>
      <c r="L34" s="338"/>
      <c r="M34" s="104" t="s">
        <v>6</v>
      </c>
      <c r="N34" s="36" t="s">
        <v>53</v>
      </c>
      <c r="O34" s="90" t="s">
        <v>371</v>
      </c>
      <c r="P34" s="152" t="s">
        <v>145</v>
      </c>
      <c r="Q34" s="152" t="s">
        <v>164</v>
      </c>
      <c r="R34" s="79" t="s">
        <v>207</v>
      </c>
      <c r="S34" s="50"/>
      <c r="T34" s="83"/>
      <c r="U34" s="83"/>
      <c r="V34" s="83" t="str">
        <f t="shared" si="2"/>
        <v/>
      </c>
      <c r="W34" s="83"/>
      <c r="X34" s="83"/>
      <c r="Y34" s="49" t="s">
        <v>208</v>
      </c>
      <c r="Z34" s="259">
        <f t="shared" si="3"/>
        <v>0</v>
      </c>
      <c r="AA34" s="260"/>
      <c r="AB34" s="260"/>
      <c r="AC34" s="260"/>
      <c r="AD34" s="260"/>
      <c r="AE34" s="258"/>
      <c r="AF34" s="258"/>
      <c r="AG34" s="258"/>
      <c r="AH34" s="258"/>
      <c r="AI34" s="258"/>
      <c r="AJ34" s="258"/>
    </row>
    <row r="35" spans="1:36" ht="12.75" customHeight="1" x14ac:dyDescent="0.3">
      <c r="A35" s="110" t="s">
        <v>2</v>
      </c>
      <c r="B35" s="99" t="s">
        <v>234</v>
      </c>
      <c r="C35" s="100"/>
      <c r="D35" s="100"/>
      <c r="E35" s="13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50"/>
      <c r="T35" s="83"/>
      <c r="U35" s="83"/>
      <c r="V35" s="83" t="str">
        <f t="shared" si="2"/>
        <v/>
      </c>
      <c r="W35" s="83"/>
      <c r="X35" s="83"/>
      <c r="Y35" s="46"/>
      <c r="Z35" s="259">
        <f t="shared" si="3"/>
        <v>0</v>
      </c>
      <c r="AA35" s="260"/>
      <c r="AB35" s="260"/>
      <c r="AC35" s="260"/>
      <c r="AD35" s="260"/>
      <c r="AE35" s="258"/>
      <c r="AF35" s="258"/>
      <c r="AG35" s="258"/>
      <c r="AH35" s="258"/>
      <c r="AI35" s="258"/>
      <c r="AJ35" s="258"/>
    </row>
    <row r="36" spans="1:36" ht="12.75" customHeight="1" x14ac:dyDescent="0.3">
      <c r="A36" s="110" t="s">
        <v>54</v>
      </c>
      <c r="B36" s="99" t="s">
        <v>425</v>
      </c>
      <c r="C36" s="24"/>
      <c r="D36" s="24"/>
      <c r="E36" s="24" t="s">
        <v>77</v>
      </c>
      <c r="F36" s="24"/>
      <c r="G36" s="24"/>
      <c r="H36" s="109">
        <f>IF(C36&lt;&gt;"",'CBL Score Standard'!$D92,IF(D36&lt;&gt;"",SUM('CBL Score Standard'!$D92:$E92),IF(E36&lt;&gt;"",SUM('CBL Score Standard'!$D92:$F92),IF(F36&lt;&gt;"",SUM('CBL Score Standard'!$D92:$G92),IF(G36&lt;&gt;"",SUM('CBL Score Standard'!$D92:$H92,0))))))</f>
        <v>0.16709956709956711</v>
      </c>
      <c r="K36" s="3"/>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12.75" customHeight="1" x14ac:dyDescent="0.45">
      <c r="A37" s="110" t="s">
        <v>54</v>
      </c>
      <c r="B37" s="99" t="s">
        <v>345</v>
      </c>
      <c r="C37" s="100"/>
      <c r="D37" s="24"/>
      <c r="E37" s="24" t="s">
        <v>77</v>
      </c>
      <c r="F37" s="24"/>
      <c r="G37" s="24"/>
      <c r="H37" s="10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12.75" customHeight="1" x14ac:dyDescent="0.3">
      <c r="A38" s="110" t="s">
        <v>54</v>
      </c>
      <c r="B38" s="99" t="s">
        <v>231</v>
      </c>
      <c r="C38" s="100"/>
      <c r="D38" s="100"/>
      <c r="E38" s="129"/>
      <c r="F38" s="24" t="s">
        <v>77</v>
      </c>
      <c r="G38" s="24"/>
      <c r="H38" s="109">
        <f>IF(C38&lt;&gt;"",'CBL Score Standard'!$D94,IF(D38&lt;&gt;"",SUM('CBL Score Standard'!$D94:$E94),IF(E38&lt;&gt;"",SUM('CBL Score Standard'!$D94:$F94),IF(F38&lt;&gt;"",SUM('CBL Score Standard'!$D94:$G94),IF(G38&lt;&gt;"",SUM('CBL Score Standard'!$D94:$H94,0))))))</f>
        <v>3.5562310030395138E-2</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12.75" customHeight="1" x14ac:dyDescent="0.3">
      <c r="A39" s="110" t="s">
        <v>53</v>
      </c>
      <c r="B39" s="99" t="s">
        <v>371</v>
      </c>
      <c r="C39" s="100"/>
      <c r="D39" s="117" t="s">
        <v>77</v>
      </c>
      <c r="E39" s="117"/>
      <c r="F39" s="24"/>
      <c r="G39" s="24"/>
      <c r="H39" s="109">
        <f>IF(C39&lt;&gt;"",'CBL Score Standard'!$D95,IF(D39&lt;&gt;"",SUM('CBL Score Standard'!$D95:$E95),IF(E39&lt;&gt;"",SUM('CBL Score Standard'!$D95:$F95),IF(F39&lt;&gt;"",SUM('CBL Score Standard'!$D95:$G95),IF(G39&lt;&gt;"",SUM('CBL Score Standard'!$D95:$H95,0))))))</f>
        <v>2.3809523809523808E-2</v>
      </c>
      <c r="K39" s="1197"/>
      <c r="L39" s="1197"/>
      <c r="M39" s="1183"/>
      <c r="N39" s="1190"/>
      <c r="O39" s="1185"/>
      <c r="P39" s="148" t="s">
        <v>141</v>
      </c>
      <c r="Q39" s="144"/>
      <c r="R39" s="144"/>
      <c r="S39" s="1210"/>
      <c r="T39" s="1191"/>
      <c r="U39" s="1191"/>
      <c r="V39" s="119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ht="27.6" x14ac:dyDescent="0.3">
      <c r="A40" s="110" t="s">
        <v>53</v>
      </c>
      <c r="B40" s="99" t="s">
        <v>223</v>
      </c>
      <c r="C40" s="100"/>
      <c r="D40" s="100"/>
      <c r="E40" s="117"/>
      <c r="F40" s="24" t="s">
        <v>77</v>
      </c>
      <c r="G40" s="24"/>
      <c r="H40" s="109">
        <f>IF(C40&lt;&gt;"",'CBL Score Standard'!$D96,IF(D40&lt;&gt;"",SUM('CBL Score Standard'!$D96:$E96),IF(E40&lt;&gt;"",SUM('CBL Score Standard'!$D96:$F96),IF(F40&lt;&gt;"",SUM('CBL Score Standard'!$D96:$G96),IF(G40&lt;&gt;"",SUM('CBL Score Standard'!$D96:$H96,0))))))</f>
        <v>3.5562310030395138E-2</v>
      </c>
      <c r="K40" s="337" t="s">
        <v>142</v>
      </c>
      <c r="L40" s="337" t="s">
        <v>143</v>
      </c>
      <c r="M40" s="104" t="s">
        <v>7</v>
      </c>
      <c r="N40" s="36" t="s">
        <v>56</v>
      </c>
      <c r="O40" s="87" t="s">
        <v>663</v>
      </c>
      <c r="P40" s="149" t="s">
        <v>145</v>
      </c>
      <c r="Q40" s="152" t="s">
        <v>212</v>
      </c>
      <c r="R40" s="79" t="s">
        <v>213</v>
      </c>
      <c r="S40" s="36"/>
      <c r="T40" s="83"/>
      <c r="U40" s="83"/>
      <c r="V40" s="83" t="str">
        <f t="shared" ref="V40:V54" si="4">IF(AND(W40="Y",X40="Y"),"Passed",IF(T40="M","Passed", ""))</f>
        <v/>
      </c>
      <c r="W40" s="83"/>
      <c r="X40" s="83"/>
      <c r="Y40" s="46" t="s">
        <v>214</v>
      </c>
      <c r="Z40" s="259">
        <f t="shared" ref="Z40:Z55" si="5">DATEDIF(AA40,AB40,"m")/12+DATEDIF(AC40,AD40,"m")/12+DATEDIF(AE40,AF40,"m")/12+DATEDIF(AG40,AH40,"m")/12+DATEDIF(AI40,AJ40,"m")/12</f>
        <v>0</v>
      </c>
      <c r="AA40" s="260"/>
      <c r="AB40" s="260"/>
      <c r="AC40" s="260"/>
      <c r="AD40" s="260"/>
      <c r="AE40" s="258"/>
      <c r="AF40" s="258"/>
      <c r="AG40" s="258"/>
      <c r="AH40" s="258"/>
      <c r="AI40" s="258"/>
      <c r="AJ40" s="258"/>
    </row>
    <row r="41" spans="1:36" ht="13.8" customHeight="1" x14ac:dyDescent="0.3">
      <c r="A41" s="110" t="s">
        <v>53</v>
      </c>
      <c r="B41" s="99" t="s">
        <v>226</v>
      </c>
      <c r="C41" s="100"/>
      <c r="D41" s="100" t="s">
        <v>77</v>
      </c>
      <c r="E41" s="117"/>
      <c r="F41" s="24"/>
      <c r="G41" s="24"/>
      <c r="H41" s="109">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36"/>
      <c r="T41" s="83"/>
      <c r="U41" s="83"/>
      <c r="V41" s="83" t="str">
        <f t="shared" si="4"/>
        <v>Passed</v>
      </c>
      <c r="W41" s="83" t="s">
        <v>377</v>
      </c>
      <c r="X41" s="83" t="s">
        <v>377</v>
      </c>
      <c r="Y41" s="49" t="s">
        <v>216</v>
      </c>
      <c r="Z41" s="259">
        <f t="shared" si="5"/>
        <v>0</v>
      </c>
      <c r="AA41" s="260"/>
      <c r="AB41" s="260"/>
      <c r="AC41" s="260"/>
      <c r="AD41" s="260"/>
      <c r="AE41" s="258"/>
      <c r="AF41" s="258"/>
      <c r="AG41" s="258"/>
      <c r="AH41" s="258"/>
      <c r="AI41" s="258"/>
      <c r="AJ41" s="258"/>
    </row>
    <row r="42" spans="1:36" ht="12.75" customHeight="1" x14ac:dyDescent="0.3">
      <c r="A42" s="110" t="s">
        <v>53</v>
      </c>
      <c r="B42" s="99" t="s">
        <v>239</v>
      </c>
      <c r="C42" s="100"/>
      <c r="D42" s="100" t="s">
        <v>77</v>
      </c>
      <c r="E42" s="100"/>
      <c r="F42" s="24"/>
      <c r="G42" s="24"/>
      <c r="H42" s="109">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36"/>
      <c r="T42" s="83"/>
      <c r="U42" s="83"/>
      <c r="V42" s="83" t="str">
        <f t="shared" si="4"/>
        <v/>
      </c>
      <c r="W42" s="83"/>
      <c r="X42" s="83"/>
      <c r="Y42" s="52" t="s">
        <v>249</v>
      </c>
      <c r="Z42" s="259">
        <f t="shared" si="5"/>
        <v>0</v>
      </c>
      <c r="AA42" s="260"/>
      <c r="AB42" s="260"/>
      <c r="AC42" s="260"/>
      <c r="AD42" s="260"/>
      <c r="AE42" s="258"/>
      <c r="AF42" s="258"/>
      <c r="AG42" s="258"/>
      <c r="AH42" s="258"/>
      <c r="AI42" s="258"/>
      <c r="AJ42" s="258"/>
    </row>
    <row r="43" spans="1:36" ht="12.75" customHeight="1" x14ac:dyDescent="0.3">
      <c r="A43" s="110" t="s">
        <v>0</v>
      </c>
      <c r="B43" s="99" t="s">
        <v>426</v>
      </c>
      <c r="C43" s="100"/>
      <c r="D43" s="24"/>
      <c r="E43" s="24" t="s">
        <v>77</v>
      </c>
      <c r="F43" s="24"/>
      <c r="G43" s="24"/>
      <c r="H43" s="109">
        <f>IF(C43&lt;&gt;"",'CBL Score Standard'!$D99,IF(D43&lt;&gt;"",SUM('CBL Score Standard'!$D99:$E99),IF(E43&lt;&gt;"",SUM('CBL Score Standard'!$D99:$F99),IF(F43&lt;&gt;"",SUM('CBL Score Standard'!$D99:$G99),IF(G43&lt;&gt;"",SUM('CBL Score Standard'!$D99:$H99,0))))))</f>
        <v>7.6190476190476183E-2</v>
      </c>
      <c r="K43" s="338"/>
      <c r="L43" s="338"/>
      <c r="M43" s="104" t="s">
        <v>7</v>
      </c>
      <c r="N43" s="36" t="s">
        <v>55</v>
      </c>
      <c r="O43" s="87" t="s">
        <v>448</v>
      </c>
      <c r="P43" s="151"/>
      <c r="Q43" s="254" t="s">
        <v>655</v>
      </c>
      <c r="R43" s="254" t="s">
        <v>656</v>
      </c>
      <c r="S43" s="36"/>
      <c r="T43" s="83"/>
      <c r="U43" s="83"/>
      <c r="V43" s="83" t="str">
        <f t="shared" si="4"/>
        <v>Passed</v>
      </c>
      <c r="W43" s="83" t="s">
        <v>377</v>
      </c>
      <c r="X43" s="83" t="s">
        <v>377</v>
      </c>
      <c r="Y43" s="49" t="s">
        <v>219</v>
      </c>
      <c r="Z43" s="259">
        <f t="shared" si="5"/>
        <v>0</v>
      </c>
      <c r="AA43" s="260"/>
      <c r="AB43" s="260"/>
      <c r="AC43" s="260"/>
      <c r="AD43" s="260"/>
      <c r="AE43" s="258"/>
      <c r="AF43" s="258"/>
      <c r="AG43" s="258"/>
      <c r="AH43" s="258"/>
      <c r="AI43" s="258"/>
      <c r="AJ43" s="258"/>
    </row>
    <row r="44" spans="1:36" ht="12.75" customHeight="1" x14ac:dyDescent="0.3">
      <c r="A44" s="110" t="s">
        <v>41</v>
      </c>
      <c r="B44" s="99" t="s">
        <v>450</v>
      </c>
      <c r="C44" s="24"/>
      <c r="D44" s="24"/>
      <c r="E44" s="24" t="s">
        <v>77</v>
      </c>
      <c r="F44" s="24"/>
      <c r="G44" s="24"/>
      <c r="H44" s="109">
        <f>IF(C44&lt;&gt;"",'CBL Score Standard'!$D100,IF(D44&lt;&gt;"",SUM('CBL Score Standard'!$D100:$E100),IF(E44&lt;&gt;"",SUM('CBL Score Standard'!$D100:$F100),IF(F44&lt;&gt;"",SUM('CBL Score Standard'!$D100:$G100),IF(G44&lt;&gt;"",SUM('CBL Score Standard'!$D100:$H100,0))))))</f>
        <v>0.16709956709956711</v>
      </c>
      <c r="K44" s="338"/>
      <c r="L44" s="338"/>
      <c r="M44" s="104" t="s">
        <v>7</v>
      </c>
      <c r="N44" s="36" t="s">
        <v>55</v>
      </c>
      <c r="O44" s="87" t="s">
        <v>185</v>
      </c>
      <c r="P44" s="149" t="s">
        <v>145</v>
      </c>
      <c r="Q44" s="254" t="s">
        <v>220</v>
      </c>
      <c r="R44" s="254" t="s">
        <v>270</v>
      </c>
      <c r="S44" s="36"/>
      <c r="T44" s="83"/>
      <c r="U44" s="83"/>
      <c r="V44" s="83" t="str">
        <f t="shared" si="4"/>
        <v/>
      </c>
      <c r="W44" s="83"/>
      <c r="X44" s="83"/>
      <c r="Y44" s="49" t="s">
        <v>186</v>
      </c>
      <c r="Z44" s="259">
        <f t="shared" si="5"/>
        <v>0</v>
      </c>
      <c r="AA44" s="260"/>
      <c r="AB44" s="260"/>
      <c r="AC44" s="260"/>
      <c r="AD44" s="260"/>
      <c r="AE44" s="258"/>
      <c r="AF44" s="258"/>
      <c r="AG44" s="258"/>
      <c r="AH44" s="258"/>
      <c r="AI44" s="258"/>
      <c r="AJ44" s="258"/>
    </row>
    <row r="45" spans="1:36" ht="12.75" customHeight="1" x14ac:dyDescent="0.3">
      <c r="A45" s="110" t="s">
        <v>41</v>
      </c>
      <c r="B45" s="99" t="s">
        <v>178</v>
      </c>
      <c r="C45" s="100"/>
      <c r="D45" s="24"/>
      <c r="E45" s="24" t="s">
        <v>77</v>
      </c>
      <c r="F45" s="24"/>
      <c r="G45" s="24"/>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254" t="s">
        <v>657</v>
      </c>
      <c r="S45" s="36"/>
      <c r="T45" s="83"/>
      <c r="U45" s="83"/>
      <c r="V45" s="83" t="str">
        <f t="shared" si="4"/>
        <v/>
      </c>
      <c r="W45" s="83"/>
      <c r="X45" s="83"/>
      <c r="Y45" s="49" t="s">
        <v>186</v>
      </c>
      <c r="Z45" s="259">
        <f t="shared" si="5"/>
        <v>0</v>
      </c>
      <c r="AA45" s="260"/>
      <c r="AB45" s="260"/>
      <c r="AC45" s="260"/>
      <c r="AD45" s="260"/>
      <c r="AE45" s="258"/>
      <c r="AF45" s="258"/>
      <c r="AG45" s="258"/>
      <c r="AH45" s="258"/>
      <c r="AI45" s="258"/>
      <c r="AJ45" s="258"/>
    </row>
    <row r="46" spans="1:36" ht="25.5" customHeight="1"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36"/>
      <c r="T46" s="83"/>
      <c r="U46" s="83"/>
      <c r="V46" s="83" t="str">
        <f t="shared" si="4"/>
        <v/>
      </c>
      <c r="W46" s="83"/>
      <c r="X46" s="83"/>
      <c r="Y46" s="46" t="s">
        <v>222</v>
      </c>
      <c r="Z46" s="259">
        <f t="shared" si="5"/>
        <v>0</v>
      </c>
      <c r="AA46" s="260"/>
      <c r="AB46" s="260"/>
      <c r="AC46" s="260"/>
      <c r="AD46" s="260"/>
      <c r="AE46" s="258"/>
      <c r="AF46" s="258"/>
      <c r="AG46" s="258"/>
      <c r="AH46" s="258"/>
      <c r="AI46" s="258"/>
      <c r="AJ46" s="258"/>
    </row>
    <row r="47" spans="1:36" ht="12.75" customHeight="1" x14ac:dyDescent="0.3">
      <c r="A47" s="110" t="s">
        <v>144</v>
      </c>
      <c r="B47" s="99" t="s">
        <v>372</v>
      </c>
      <c r="C47" s="24"/>
      <c r="D47" s="24"/>
      <c r="E47" s="24" t="s">
        <v>77</v>
      </c>
      <c r="F47" s="24"/>
      <c r="G47" s="24"/>
      <c r="H47" s="109">
        <f>IF(C47&lt;&gt;"",'CBL Score Standard'!$D103,IF(D47&lt;&gt;"",SUM('CBL Score Standard'!$D103:$E103),IF(E47&lt;&gt;"",SUM('CBL Score Standard'!$D103:$F103),IF(F47&lt;&gt;"",SUM('CBL Score Standard'!$D103:$G103),IF(G47&lt;&gt;"",SUM('CBL Score Standard'!$D103:$H103,0))))))</f>
        <v>0.16709956709956711</v>
      </c>
      <c r="K47" s="338"/>
      <c r="L47" s="338"/>
      <c r="M47" s="104" t="s">
        <v>7</v>
      </c>
      <c r="N47" s="36" t="s">
        <v>53</v>
      </c>
      <c r="O47" s="87" t="s">
        <v>223</v>
      </c>
      <c r="P47" s="153">
        <v>43621</v>
      </c>
      <c r="Q47" s="154" t="s">
        <v>224</v>
      </c>
      <c r="R47" s="155" t="s">
        <v>225</v>
      </c>
      <c r="S47" s="70" t="s">
        <v>318</v>
      </c>
      <c r="T47" s="83"/>
      <c r="U47" s="153">
        <v>43621</v>
      </c>
      <c r="V47" s="83" t="s">
        <v>374</v>
      </c>
      <c r="W47" s="83"/>
      <c r="X47" s="83"/>
      <c r="Y47" s="55"/>
      <c r="Z47" s="259">
        <f t="shared" si="5"/>
        <v>0</v>
      </c>
      <c r="AA47" s="260"/>
      <c r="AB47" s="260"/>
      <c r="AC47" s="260"/>
      <c r="AD47" s="260"/>
      <c r="AE47" s="258"/>
      <c r="AF47" s="258"/>
      <c r="AG47" s="258"/>
      <c r="AH47" s="258"/>
      <c r="AI47" s="258"/>
      <c r="AJ47" s="258"/>
    </row>
    <row r="48" spans="1:36" ht="25.5" customHeight="1" x14ac:dyDescent="0.3">
      <c r="A48" s="110" t="s">
        <v>144</v>
      </c>
      <c r="B48" s="99" t="s">
        <v>373</v>
      </c>
      <c r="C48" s="24"/>
      <c r="D48" s="24"/>
      <c r="E48" s="24" t="s">
        <v>77</v>
      </c>
      <c r="F48" s="24"/>
      <c r="G48" s="24"/>
      <c r="H48" s="109">
        <f>IF(C48&lt;&gt;"",'CBL Score Standard'!$D104,IF(D48&lt;&gt;"",SUM('CBL Score Standard'!$D104:$E104),IF(E48&lt;&gt;"",SUM('CBL Score Standard'!$D104:$F104),IF(F48&lt;&gt;"",SUM('CBL Score Standard'!$D104:$G104),IF(G48&lt;&gt;"",SUM('CBL Score Standard'!$D104:$H104,0))))))</f>
        <v>0.16709956709956711</v>
      </c>
      <c r="K48" s="338"/>
      <c r="L48" s="338"/>
      <c r="M48" s="104" t="s">
        <v>7</v>
      </c>
      <c r="N48" s="36" t="s">
        <v>53</v>
      </c>
      <c r="O48" s="87" t="s">
        <v>226</v>
      </c>
      <c r="P48" s="153">
        <v>43602</v>
      </c>
      <c r="Q48" s="154" t="s">
        <v>227</v>
      </c>
      <c r="R48" s="155" t="s">
        <v>228</v>
      </c>
      <c r="S48" s="36"/>
      <c r="T48" s="83"/>
      <c r="U48" s="83"/>
      <c r="V48" s="83" t="str">
        <f t="shared" si="4"/>
        <v/>
      </c>
      <c r="W48" s="83"/>
      <c r="X48" s="83"/>
      <c r="Y48" s="55"/>
      <c r="Z48" s="259">
        <f t="shared" si="5"/>
        <v>0</v>
      </c>
      <c r="AA48" s="260"/>
      <c r="AB48" s="260"/>
      <c r="AC48" s="260"/>
      <c r="AD48" s="260"/>
      <c r="AE48" s="258"/>
      <c r="AF48" s="258"/>
      <c r="AG48" s="258"/>
      <c r="AH48" s="258"/>
      <c r="AI48" s="258"/>
      <c r="AJ48" s="258"/>
    </row>
    <row r="49" spans="1:36" ht="12.75" customHeight="1" x14ac:dyDescent="0.3">
      <c r="A49" s="110" t="s">
        <v>144</v>
      </c>
      <c r="B49" s="99" t="s">
        <v>452</v>
      </c>
      <c r="C49" s="24"/>
      <c r="D49" s="24"/>
      <c r="E49" s="24" t="s">
        <v>77</v>
      </c>
      <c r="F49" s="24"/>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9" t="s">
        <v>684</v>
      </c>
      <c r="P49" s="153">
        <v>43623</v>
      </c>
      <c r="Q49" s="154" t="s">
        <v>153</v>
      </c>
      <c r="R49" s="155" t="s">
        <v>156</v>
      </c>
      <c r="S49" s="36"/>
      <c r="T49" s="83"/>
      <c r="U49" s="181">
        <v>43623</v>
      </c>
      <c r="V49" s="83" t="s">
        <v>374</v>
      </c>
      <c r="W49" s="83"/>
      <c r="X49" s="83"/>
      <c r="Y49" s="55"/>
      <c r="Z49" s="259">
        <f t="shared" si="5"/>
        <v>0</v>
      </c>
      <c r="AA49" s="260"/>
      <c r="AB49" s="260"/>
      <c r="AC49" s="260"/>
      <c r="AD49" s="260"/>
      <c r="AE49" s="258"/>
      <c r="AF49" s="258"/>
      <c r="AG49" s="258"/>
      <c r="AH49" s="258"/>
      <c r="AI49" s="258"/>
      <c r="AJ49" s="258"/>
    </row>
    <row r="50" spans="1:36" ht="12.75" customHeight="1" x14ac:dyDescent="0.3">
      <c r="A50" s="110" t="s">
        <v>144</v>
      </c>
      <c r="B50" s="99" t="s">
        <v>517</v>
      </c>
      <c r="C50" s="24"/>
      <c r="D50" s="24"/>
      <c r="E50" s="24" t="s">
        <v>77</v>
      </c>
      <c r="F50" s="24"/>
      <c r="G50" s="24"/>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9" t="s">
        <v>683</v>
      </c>
      <c r="P50" s="153">
        <v>43623</v>
      </c>
      <c r="Q50" s="154" t="s">
        <v>153</v>
      </c>
      <c r="R50" s="155" t="s">
        <v>156</v>
      </c>
      <c r="S50" s="36"/>
      <c r="T50" s="83"/>
      <c r="U50" s="181">
        <v>43623</v>
      </c>
      <c r="V50" s="83"/>
      <c r="W50" s="83"/>
      <c r="X50" s="83"/>
      <c r="Y50" s="55"/>
      <c r="Z50" s="259">
        <f t="shared" si="5"/>
        <v>0</v>
      </c>
      <c r="AA50" s="260"/>
      <c r="AB50" s="260"/>
      <c r="AC50" s="260"/>
      <c r="AD50" s="260"/>
      <c r="AE50" s="258"/>
      <c r="AF50" s="258"/>
      <c r="AG50" s="258"/>
      <c r="AH50" s="258"/>
      <c r="AI50" s="258"/>
      <c r="AJ50" s="258"/>
    </row>
    <row r="51" spans="1:36" ht="12.75" customHeight="1" x14ac:dyDescent="0.3">
      <c r="A51" s="110" t="s">
        <v>144</v>
      </c>
      <c r="B51" s="99" t="s">
        <v>661</v>
      </c>
      <c r="C51" s="24"/>
      <c r="D51" s="24"/>
      <c r="E51" s="24" t="s">
        <v>77</v>
      </c>
      <c r="F51" s="24"/>
      <c r="G51" s="24"/>
      <c r="H51" s="109">
        <f>IF(C51&lt;&gt;"",'CBL Score Standard'!$D107,IF(D51&lt;&gt;"",SUM('CBL Score Standard'!$D107:$E107),IF(E51&lt;&gt;"",SUM('CBL Score Standard'!$D107:$F107),IF(F51&lt;&gt;"",SUM('CBL Score Standard'!$D107:$G107),IF(G51&lt;&gt;"",SUM('CBL Score Standard'!$D107:$H107,0))))))</f>
        <v>0.16709956709956711</v>
      </c>
      <c r="K51" s="338"/>
      <c r="L51" s="338"/>
      <c r="M51" s="104" t="s">
        <v>7</v>
      </c>
      <c r="N51" s="36" t="s">
        <v>56</v>
      </c>
      <c r="O51" s="89" t="s">
        <v>67</v>
      </c>
      <c r="P51" s="153"/>
      <c r="Q51" s="154"/>
      <c r="R51" s="155"/>
      <c r="S51" s="83" t="s">
        <v>519</v>
      </c>
      <c r="T51" s="83"/>
      <c r="U51" s="180">
        <v>43766</v>
      </c>
      <c r="V51" s="214" t="s">
        <v>374</v>
      </c>
      <c r="W51" s="83"/>
      <c r="X51" s="83"/>
      <c r="Y51" s="83"/>
      <c r="Z51" s="259">
        <f t="shared" si="5"/>
        <v>0</v>
      </c>
      <c r="AA51" s="260"/>
      <c r="AB51" s="260"/>
      <c r="AC51" s="260"/>
      <c r="AD51" s="260"/>
      <c r="AE51" s="258"/>
      <c r="AF51" s="258"/>
      <c r="AG51" s="258"/>
      <c r="AH51" s="258"/>
      <c r="AI51" s="258"/>
      <c r="AJ51" s="258"/>
    </row>
    <row r="52" spans="1:36" ht="12.75" customHeight="1" x14ac:dyDescent="0.3">
      <c r="A52" s="110" t="s">
        <v>144</v>
      </c>
      <c r="B52" s="99" t="s">
        <v>662</v>
      </c>
      <c r="C52" s="117"/>
      <c r="D52" s="117"/>
      <c r="E52" s="117" t="s">
        <v>77</v>
      </c>
      <c r="F52" s="24"/>
      <c r="G52" s="24"/>
      <c r="H52" s="109">
        <f>IF(C52&lt;&gt;"",'CBL Score Standard'!$D108,IF(D52&lt;&gt;"",SUM('CBL Score Standard'!$D108:$E108),IF(E52&lt;&gt;"",SUM('CBL Score Standard'!$D108:$F108),IF(F52&lt;&gt;"",SUM('CBL Score Standard'!$D108:$G108),IF(G52&lt;&gt;"",SUM('CBL Score Standard'!$D108:$H108,0))))))</f>
        <v>0.16709956709956711</v>
      </c>
      <c r="K52" s="338"/>
      <c r="L52" s="338"/>
      <c r="M52" s="104" t="s">
        <v>7</v>
      </c>
      <c r="N52" s="36" t="s">
        <v>55</v>
      </c>
      <c r="O52" s="89" t="s">
        <v>1</v>
      </c>
      <c r="P52" s="153"/>
      <c r="Q52" s="154"/>
      <c r="R52" s="155"/>
      <c r="S52" s="83"/>
      <c r="T52" s="83"/>
      <c r="U52" s="83"/>
      <c r="V52" s="83" t="str">
        <f t="shared" si="4"/>
        <v/>
      </c>
      <c r="W52" s="83"/>
      <c r="X52" s="83"/>
      <c r="Y52" s="83"/>
      <c r="Z52" s="259">
        <f t="shared" si="5"/>
        <v>0</v>
      </c>
      <c r="AA52" s="260"/>
      <c r="AB52" s="260"/>
      <c r="AC52" s="260"/>
      <c r="AD52" s="260"/>
      <c r="AE52" s="258"/>
      <c r="AF52" s="258"/>
      <c r="AG52" s="258"/>
      <c r="AH52" s="258"/>
      <c r="AI52" s="258"/>
      <c r="AJ52" s="258"/>
    </row>
    <row r="53" spans="1:36" ht="27.6" x14ac:dyDescent="0.3">
      <c r="A53" s="110" t="s">
        <v>144</v>
      </c>
      <c r="B53" s="99" t="s">
        <v>187</v>
      </c>
      <c r="C53" s="100"/>
      <c r="D53" s="24"/>
      <c r="E53" s="24" t="s">
        <v>77</v>
      </c>
      <c r="F53" s="24"/>
      <c r="G53" s="24"/>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55</v>
      </c>
      <c r="O53" s="89" t="s">
        <v>419</v>
      </c>
      <c r="P53" s="152" t="s">
        <v>145</v>
      </c>
      <c r="Q53" s="154" t="s">
        <v>420</v>
      </c>
      <c r="R53" s="155" t="s">
        <v>420</v>
      </c>
      <c r="S53" s="36"/>
      <c r="T53" s="83"/>
      <c r="U53" s="83"/>
      <c r="V53" s="83" t="str">
        <f t="shared" si="4"/>
        <v/>
      </c>
      <c r="W53" s="83"/>
      <c r="X53" s="83"/>
      <c r="Y53" s="55"/>
      <c r="Z53" s="259">
        <f t="shared" si="5"/>
        <v>0</v>
      </c>
      <c r="AA53" s="260"/>
      <c r="AB53" s="260"/>
      <c r="AC53" s="260"/>
      <c r="AD53" s="260"/>
      <c r="AE53" s="258"/>
      <c r="AF53" s="258"/>
      <c r="AG53" s="258"/>
      <c r="AH53" s="258"/>
      <c r="AI53" s="258"/>
      <c r="AJ53" s="258"/>
    </row>
    <row r="54" spans="1:36" ht="26.4" customHeight="1" x14ac:dyDescent="0.3">
      <c r="A54" s="110" t="s">
        <v>144</v>
      </c>
      <c r="B54" s="99" t="s">
        <v>188</v>
      </c>
      <c r="C54" s="100"/>
      <c r="D54" s="24"/>
      <c r="E54" s="24" t="s">
        <v>77</v>
      </c>
      <c r="F54" s="24"/>
      <c r="G54" s="24"/>
      <c r="H54" s="109">
        <f>IF(C54&lt;&gt;"",'CBL Score Standard'!$D110,IF(D54&lt;&gt;"",SUM('CBL Score Standard'!$D110:$E110),IF(E54&lt;&gt;"",SUM('CBL Score Standard'!$D110:$F110),IF(F54&lt;&gt;"",SUM('CBL Score Standard'!$D110:$G110),IF(G54&lt;&gt;"",SUM('CBL Score Standard'!$D110:$H110,0))))))</f>
        <v>7.6190476190476183E-2</v>
      </c>
      <c r="K54" s="338"/>
      <c r="L54" s="338"/>
      <c r="M54" s="104" t="s">
        <v>7</v>
      </c>
      <c r="N54" s="36" t="s">
        <v>56</v>
      </c>
      <c r="O54" s="89" t="s">
        <v>421</v>
      </c>
      <c r="P54" s="152" t="s">
        <v>230</v>
      </c>
      <c r="Q54" s="154" t="s">
        <v>230</v>
      </c>
      <c r="R54" s="155" t="s">
        <v>230</v>
      </c>
      <c r="S54" s="36"/>
      <c r="T54" s="83"/>
      <c r="U54" s="83"/>
      <c r="V54" s="83" t="str">
        <f t="shared" si="4"/>
        <v/>
      </c>
      <c r="W54" s="83"/>
      <c r="X54" s="83"/>
      <c r="Y54" s="41" t="s">
        <v>230</v>
      </c>
      <c r="Z54" s="259">
        <f t="shared" si="5"/>
        <v>0</v>
      </c>
      <c r="AA54" s="260"/>
      <c r="AB54" s="260"/>
      <c r="AC54" s="260"/>
      <c r="AD54" s="260"/>
      <c r="AE54" s="258"/>
      <c r="AF54" s="258"/>
      <c r="AG54" s="258"/>
      <c r="AH54" s="258"/>
      <c r="AI54" s="258"/>
      <c r="AJ54" s="258"/>
    </row>
    <row r="55" spans="1:36" customFormat="1" x14ac:dyDescent="0.3">
      <c r="A55" s="110" t="s">
        <v>144</v>
      </c>
      <c r="B55" s="99" t="s">
        <v>189</v>
      </c>
      <c r="C55" s="100"/>
      <c r="D55" s="117"/>
      <c r="E55" s="117" t="s">
        <v>77</v>
      </c>
      <c r="F55" s="24"/>
      <c r="G55" s="24"/>
      <c r="H55" s="109">
        <f>IF(C55&lt;&gt;"",'CBL Score Standard'!$D111,IF(D55&lt;&gt;"",SUM('CBL Score Standard'!$D111:$E111),IF(E55&lt;&gt;"",SUM('CBL Score Standard'!$D111:$F111),IF(F55&lt;&gt;"",SUM('CBL Score Standard'!$D111:$G111),IF(G55&lt;&gt;"",SUM('CBL Score Standard'!$D111:$H111,0))))))</f>
        <v>3.8095238095238092E-2</v>
      </c>
      <c r="K55" s="339"/>
      <c r="L55" s="339"/>
      <c r="M55" s="104" t="s">
        <v>7</v>
      </c>
      <c r="N55" s="36" t="s">
        <v>54</v>
      </c>
      <c r="O55" s="89" t="s">
        <v>231</v>
      </c>
      <c r="P55" s="153">
        <v>43610</v>
      </c>
      <c r="Q55" s="152" t="s">
        <v>164</v>
      </c>
      <c r="R55" s="79" t="s">
        <v>165</v>
      </c>
      <c r="S55" s="70" t="s">
        <v>519</v>
      </c>
      <c r="T55" s="157" t="s">
        <v>72</v>
      </c>
      <c r="U55" s="180">
        <v>43756</v>
      </c>
      <c r="V55" s="214" t="s">
        <v>374</v>
      </c>
      <c r="W55" s="83"/>
      <c r="X55" s="83"/>
      <c r="Y55" s="49" t="s">
        <v>232</v>
      </c>
      <c r="Z55" s="259">
        <f t="shared" si="5"/>
        <v>0</v>
      </c>
      <c r="AA55" s="260"/>
      <c r="AB55" s="260"/>
      <c r="AC55" s="260"/>
      <c r="AD55" s="260"/>
      <c r="AE55" s="258"/>
      <c r="AF55" s="258"/>
      <c r="AG55" s="258"/>
      <c r="AH55" s="258"/>
      <c r="AI55" s="258"/>
      <c r="AJ55" s="258"/>
    </row>
    <row r="56" spans="1:36" customFormat="1" x14ac:dyDescent="0.3">
      <c r="A56" s="110" t="s">
        <v>144</v>
      </c>
      <c r="B56" s="99" t="s">
        <v>190</v>
      </c>
      <c r="C56" s="100"/>
      <c r="D56" s="117"/>
      <c r="E56" s="117" t="s">
        <v>77</v>
      </c>
      <c r="F56" s="24"/>
      <c r="G56" s="24"/>
      <c r="H56" s="109">
        <f>IF(C56&lt;&gt;"",'CBL Score Standard'!$D112,IF(D56&lt;&gt;"",SUM('CBL Score Standard'!$D112:$E112),IF(E56&lt;&gt;"",SUM('CBL Score Standard'!$D112:$F112),IF(F56&lt;&gt;"",SUM('CBL Score Standard'!$D112:$G112),IF(G56&lt;&gt;"",SUM('CBL Score Standard'!$D112:$H112,0))))))</f>
        <v>3.8095238095238092E-2</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24" t="s">
        <v>77</v>
      </c>
      <c r="F57" s="24"/>
      <c r="G57" s="24"/>
      <c r="H57" s="10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17" t="s">
        <v>77</v>
      </c>
      <c r="F58" s="24"/>
      <c r="G58" s="24"/>
      <c r="H58" s="10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17" t="s">
        <v>77</v>
      </c>
      <c r="F59" s="24"/>
      <c r="G59" s="24"/>
      <c r="H59" s="109">
        <f>IF(C59&lt;&gt;"",'CBL Score Standard'!$D115,IF(D59&lt;&gt;"",SUM('CBL Score Standard'!$D115:$E115),IF(E59&lt;&gt;"",SUM('CBL Score Standard'!$D115:$F115),IF(F59&lt;&gt;"",SUM('CBL Score Standard'!$D115:$G115),IF(G59&lt;&gt;"",SUM('CBL Score Standard'!$D115:$H115,0))))))</f>
        <v>1.4285714285714285E-2</v>
      </c>
      <c r="K59" s="1197"/>
      <c r="L59" s="1197"/>
      <c r="M59" s="1183"/>
      <c r="N59" s="1185"/>
      <c r="O59" s="1185"/>
      <c r="P59" s="148" t="s">
        <v>141</v>
      </c>
      <c r="Q59" s="144"/>
      <c r="R59" s="144"/>
      <c r="S59" s="1210"/>
      <c r="T59" s="1191"/>
      <c r="U59" s="1191"/>
      <c r="V59" s="119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t="s">
        <v>77</v>
      </c>
      <c r="F60" s="24"/>
      <c r="G60" s="24"/>
      <c r="H60" s="109">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70" t="s">
        <v>318</v>
      </c>
      <c r="T60" s="157" t="s">
        <v>72</v>
      </c>
      <c r="U60" s="83"/>
      <c r="V60" s="83"/>
      <c r="W60" s="83"/>
      <c r="X60" s="83"/>
      <c r="Y60" s="55"/>
      <c r="Z60" s="259">
        <f t="shared" ref="Z60:Z67" si="6">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t="s">
        <v>77</v>
      </c>
      <c r="F61" s="24"/>
      <c r="G61" s="24"/>
      <c r="H61" s="109">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70" t="s">
        <v>318</v>
      </c>
      <c r="T61" s="157" t="s">
        <v>72</v>
      </c>
      <c r="U61" s="83"/>
      <c r="V61" s="83"/>
      <c r="W61" s="83"/>
      <c r="X61" s="83"/>
      <c r="Y61" s="55"/>
      <c r="Z61" s="259">
        <f t="shared" si="6"/>
        <v>0</v>
      </c>
      <c r="AA61" s="260"/>
      <c r="AB61" s="260"/>
      <c r="AC61" s="260"/>
      <c r="AD61" s="260"/>
      <c r="AE61" s="258"/>
      <c r="AF61" s="258"/>
      <c r="AG61" s="258"/>
      <c r="AH61" s="258"/>
      <c r="AI61" s="258"/>
      <c r="AJ61" s="258"/>
    </row>
    <row r="62" spans="1:36" x14ac:dyDescent="0.3">
      <c r="A62" s="110" t="s">
        <v>56</v>
      </c>
      <c r="B62" s="99" t="s">
        <v>67</v>
      </c>
      <c r="C62" s="100"/>
      <c r="D62" s="100"/>
      <c r="E62" s="24"/>
      <c r="F62" s="24" t="s">
        <v>77</v>
      </c>
      <c r="G62" s="24"/>
      <c r="H62" s="109">
        <f>IF(C62&lt;&gt;"",'CBL Score Standard'!$D118,IF(D62&lt;&gt;"",SUM('CBL Score Standard'!$D118:$E118),IF(E62&lt;&gt;"",SUM('CBL Score Standard'!$D118:$F118),IF(F62&lt;&gt;"",SUM('CBL Score Standard'!$D118:$G118),IF(G62&lt;&gt;"",SUM('CBL Score Standard'!$D118:$H118,0))))))</f>
        <v>4.9848024316109421E-2</v>
      </c>
      <c r="K62" s="1207"/>
      <c r="L62" s="1207"/>
      <c r="M62" s="104" t="s">
        <v>8</v>
      </c>
      <c r="N62" s="36" t="s">
        <v>56</v>
      </c>
      <c r="O62" s="38" t="s">
        <v>237</v>
      </c>
      <c r="P62" s="58"/>
      <c r="Q62" s="56"/>
      <c r="R62" s="59"/>
      <c r="S62" s="36"/>
      <c r="T62" s="83"/>
      <c r="U62" s="83"/>
      <c r="V62" s="83"/>
      <c r="W62" s="83"/>
      <c r="X62" s="83"/>
      <c r="Y62" s="55"/>
      <c r="Z62" s="259">
        <f t="shared" si="6"/>
        <v>0</v>
      </c>
      <c r="AA62" s="260"/>
      <c r="AB62" s="260"/>
      <c r="AC62" s="260"/>
      <c r="AD62" s="260"/>
      <c r="AE62" s="258"/>
      <c r="AF62" s="258"/>
      <c r="AG62" s="258"/>
      <c r="AH62" s="258"/>
      <c r="AI62" s="258"/>
      <c r="AJ62" s="258"/>
    </row>
    <row r="63" spans="1:36" ht="15" thickBot="1" x14ac:dyDescent="0.35">
      <c r="A63" s="111" t="s">
        <v>55</v>
      </c>
      <c r="B63" s="99" t="s">
        <v>1</v>
      </c>
      <c r="C63" s="100"/>
      <c r="D63" s="100"/>
      <c r="E63" s="24" t="s">
        <v>77</v>
      </c>
      <c r="F63" s="24"/>
      <c r="G63" s="24"/>
      <c r="H63" s="109">
        <f>IF(C63&lt;&gt;"",'CBL Score Standard'!$D119,IF(D63&lt;&gt;"",SUM('CBL Score Standard'!$D119:$E119),IF(E63&lt;&gt;"",SUM('CBL Score Standard'!$D119:$F119),IF(F63&lt;&gt;"",SUM('CBL Score Standard'!$D119:$G119),IF(G63&lt;&gt;"",SUM('CBL Score Standard'!$D119:$H119,0))))))</f>
        <v>2.8571428571428571E-2</v>
      </c>
      <c r="K63" s="1207"/>
      <c r="L63" s="1207"/>
      <c r="M63" s="104" t="s">
        <v>8</v>
      </c>
      <c r="N63" s="36" t="s">
        <v>55</v>
      </c>
      <c r="O63" s="38" t="s">
        <v>238</v>
      </c>
      <c r="P63" s="58"/>
      <c r="Q63" s="56"/>
      <c r="R63" s="59"/>
      <c r="S63" s="70" t="s">
        <v>318</v>
      </c>
      <c r="T63" s="157" t="s">
        <v>72</v>
      </c>
      <c r="U63" s="83"/>
      <c r="V63" s="83"/>
      <c r="W63" s="83"/>
      <c r="X63" s="83"/>
      <c r="Y63" s="55"/>
      <c r="Z63" s="259">
        <f t="shared" si="6"/>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3.1203647416413376</v>
      </c>
      <c r="K64" s="1207"/>
      <c r="L64" s="1207"/>
      <c r="M64" s="104" t="s">
        <v>8</v>
      </c>
      <c r="N64" s="57" t="s">
        <v>53</v>
      </c>
      <c r="O64" s="38" t="s">
        <v>239</v>
      </c>
      <c r="P64" s="58"/>
      <c r="Q64" s="56"/>
      <c r="R64" s="59"/>
      <c r="S64" s="36"/>
      <c r="T64" s="83"/>
      <c r="U64" s="83"/>
      <c r="V64" s="83"/>
      <c r="W64" s="83"/>
      <c r="X64" s="83"/>
      <c r="Y64" s="55"/>
      <c r="Z64" s="259">
        <f t="shared" si="6"/>
        <v>0</v>
      </c>
      <c r="AA64" s="260"/>
      <c r="AB64" s="260"/>
      <c r="AC64" s="260"/>
      <c r="AD64" s="260"/>
      <c r="AE64" s="258"/>
      <c r="AF64" s="258"/>
      <c r="AG64" s="258"/>
      <c r="AH64" s="258"/>
      <c r="AI64" s="258"/>
      <c r="AJ64" s="258"/>
    </row>
    <row r="65" spans="1:36" ht="28.2" thickBot="1" x14ac:dyDescent="0.35">
      <c r="A65" s="112" t="s">
        <v>83</v>
      </c>
      <c r="B65" s="113"/>
      <c r="C65" s="134">
        <v>1</v>
      </c>
      <c r="D65" s="134">
        <v>1</v>
      </c>
      <c r="E65" s="134">
        <v>1</v>
      </c>
      <c r="F65" s="134">
        <v>0.14893617021276595</v>
      </c>
      <c r="G65" s="134">
        <v>0</v>
      </c>
      <c r="H65" s="114">
        <v>2</v>
      </c>
      <c r="K65" s="1207"/>
      <c r="L65" s="1207"/>
      <c r="M65" s="104" t="s">
        <v>8</v>
      </c>
      <c r="N65" s="57" t="s">
        <v>59</v>
      </c>
      <c r="O65" s="38" t="s">
        <v>240</v>
      </c>
      <c r="P65" s="58"/>
      <c r="Q65" s="56"/>
      <c r="R65" s="59"/>
      <c r="S65" s="36"/>
      <c r="T65" s="83"/>
      <c r="U65" s="83"/>
      <c r="V65" s="83"/>
      <c r="W65" s="83"/>
      <c r="X65" s="83"/>
      <c r="Y65" s="55"/>
      <c r="Z65" s="259">
        <f t="shared" si="6"/>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3</v>
      </c>
      <c r="K66" s="1207"/>
      <c r="L66" s="1207"/>
      <c r="M66" s="104" t="s">
        <v>8</v>
      </c>
      <c r="N66" s="57" t="s">
        <v>55</v>
      </c>
      <c r="O66" s="38" t="s">
        <v>515</v>
      </c>
      <c r="P66" s="58"/>
      <c r="Q66" s="56"/>
      <c r="R66" s="59"/>
      <c r="S66" s="36"/>
      <c r="T66" s="83"/>
      <c r="U66" s="83"/>
      <c r="V66" s="83"/>
      <c r="W66" s="83"/>
      <c r="X66" s="83"/>
      <c r="Y66" s="55"/>
      <c r="Z66" s="259">
        <f t="shared" si="6"/>
        <v>0</v>
      </c>
      <c r="AA66" s="260"/>
      <c r="AB66" s="260"/>
      <c r="AC66" s="260"/>
      <c r="AD66" s="260"/>
      <c r="AE66" s="258"/>
      <c r="AF66" s="258"/>
      <c r="AG66" s="258"/>
      <c r="AH66" s="258"/>
      <c r="AI66" s="258"/>
      <c r="AJ66" s="258"/>
    </row>
    <row r="67" spans="1:36" ht="27.6" x14ac:dyDescent="0.3">
      <c r="C67" s="135"/>
      <c r="D67" s="135"/>
      <c r="E67" s="135"/>
      <c r="F67" s="135"/>
      <c r="G67" s="135"/>
      <c r="K67" s="1208"/>
      <c r="L67" s="1208"/>
      <c r="M67" s="104" t="s">
        <v>8</v>
      </c>
      <c r="N67" s="57" t="s">
        <v>149</v>
      </c>
      <c r="O67" s="38" t="s">
        <v>370</v>
      </c>
      <c r="P67" s="154" t="s">
        <v>145</v>
      </c>
      <c r="Q67" s="152" t="s">
        <v>217</v>
      </c>
      <c r="R67" s="79" t="s">
        <v>241</v>
      </c>
      <c r="S67" s="70" t="s">
        <v>318</v>
      </c>
      <c r="T67" s="157" t="s">
        <v>72</v>
      </c>
      <c r="U67" s="180">
        <v>43762</v>
      </c>
      <c r="V67" s="83" t="s">
        <v>374</v>
      </c>
      <c r="W67" s="83"/>
      <c r="X67" s="83"/>
      <c r="Y67" s="46" t="s">
        <v>242</v>
      </c>
      <c r="Z67" s="259">
        <f t="shared" si="6"/>
        <v>0</v>
      </c>
      <c r="AA67" s="260"/>
      <c r="AB67" s="260"/>
      <c r="AC67" s="260"/>
      <c r="AD67" s="260"/>
      <c r="AE67" s="258"/>
      <c r="AF67" s="258"/>
      <c r="AG67" s="258"/>
      <c r="AH67" s="258"/>
      <c r="AI67" s="258"/>
      <c r="AJ67" s="258"/>
    </row>
    <row r="68" spans="1:36" ht="13.8" customHeight="1" x14ac:dyDescent="0.3">
      <c r="C68" s="135"/>
      <c r="D68" s="135"/>
      <c r="E68" s="135"/>
      <c r="F68" s="135"/>
      <c r="G68" s="135"/>
      <c r="K68" s="3"/>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19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c r="T72" s="83"/>
      <c r="U72" s="83"/>
      <c r="V72" s="83" t="str">
        <f>IF(AND(W72="Y",X72="Y"),"Passed",IF(T72="M","Passed", ""))</f>
        <v/>
      </c>
      <c r="W72" s="83"/>
      <c r="X72" s="83"/>
      <c r="Y72" s="63"/>
      <c r="Z72" s="259">
        <f t="shared" ref="Z72:Z75" si="7">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36"/>
      <c r="T73" s="83"/>
      <c r="U73" s="83"/>
      <c r="V73" s="83" t="str">
        <f>IF(AND(W73="Y",X73="Y"),"Passed",IF(T73="M","Passed", ""))</f>
        <v/>
      </c>
      <c r="W73" s="83"/>
      <c r="X73" s="83"/>
      <c r="Y73" s="63"/>
      <c r="Z73" s="259">
        <f t="shared" si="7"/>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36"/>
      <c r="T74" s="83"/>
      <c r="U74" s="83"/>
      <c r="V74" s="83" t="str">
        <f>IF(AND(W74="Y",X74="Y"),"Passed",IF(T74="M","Passed", ""))</f>
        <v/>
      </c>
      <c r="W74" s="83"/>
      <c r="X74" s="83"/>
      <c r="Y74" s="63"/>
      <c r="Z74" s="259">
        <f t="shared" si="7"/>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36"/>
      <c r="T75" s="83"/>
      <c r="U75" s="83"/>
      <c r="V75" s="83" t="str">
        <f>IF(AND(W75="Y",X75="Y"),"Passed",IF(T75="M","Passed", ""))</f>
        <v/>
      </c>
      <c r="W75" s="83"/>
      <c r="X75" s="83"/>
      <c r="Y75" s="63"/>
      <c r="Z75" s="259">
        <f t="shared" si="7"/>
        <v>0</v>
      </c>
      <c r="AA75" s="260"/>
      <c r="AB75" s="260"/>
      <c r="AC75" s="260"/>
      <c r="AD75" s="260"/>
      <c r="AE75" s="258"/>
      <c r="AF75" s="258"/>
      <c r="AG75" s="258"/>
      <c r="AH75" s="258"/>
      <c r="AI75" s="258"/>
      <c r="AJ75" s="258"/>
    </row>
    <row r="76" spans="1:36" ht="13.2" customHeight="1"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A70"/>
  <customSheetViews>
    <customSheetView guid="{3F51B73C-8999-4BDD-B7BB-CFA8C5D5F118}" scale="85" showGridLines="0" showAutoFilter="1" topLeftCell="B1">
      <selection activeCell="N11" sqref="N11"/>
      <pageMargins left="0.7" right="0.7" top="0.75" bottom="0.75" header="0.3" footer="0.3"/>
      <pageSetup orientation="portrait" r:id="rId1"/>
      <autoFilter ref="A3:AA70"/>
    </customSheetView>
    <customSheetView guid="{61959E49-C4BC-41CB-B0BE-7EDA73DE356A}" scale="85" showGridLines="0" showAutoFilter="1" topLeftCell="H19">
      <selection activeCell="V54" sqref="V54"/>
      <pageMargins left="0.7" right="0.7" top="0.75" bottom="0.75" header="0.3" footer="0.3"/>
      <pageSetup orientation="portrait" r:id="rId2"/>
      <autoFilter ref="A3:AB70"/>
    </customSheetView>
    <customSheetView guid="{9F775BAE-2403-40FE-95E3-B0411D9A7170}" scale="85" showGridLines="0" showAutoFilter="1" topLeftCell="H25">
      <selection activeCell="W53" sqref="W53"/>
      <pageMargins left="0.7" right="0.7" top="0.75" bottom="0.75" header="0.3" footer="0.3"/>
      <pageSetup orientation="portrait" r:id="rId3"/>
      <autoFilter ref="A3:AB70"/>
    </customSheetView>
    <customSheetView guid="{B9E7682A-072E-4CF9-AE10-B3ED27CB27F8}" scale="85" showGridLines="0" showAutoFilter="1" topLeftCell="H9">
      <selection activeCell="U31" sqref="U31:V31"/>
      <pageMargins left="0.7" right="0.7" top="0.75" bottom="0.75" header="0.3" footer="0.3"/>
      <pageSetup orientation="portrait" r:id="rId4"/>
      <autoFilter ref="A3:AB70"/>
    </customSheetView>
    <customSheetView guid="{040B64FF-F135-4C7F-9498-A8399C10673D}" scale="85" showGridLines="0" showAutoFilter="1" topLeftCell="B1">
      <selection activeCell="N11" sqref="N11"/>
      <pageMargins left="0.7" right="0.7" top="0.75" bottom="0.75" header="0.3" footer="0.3"/>
      <pageSetup orientation="portrait" r:id="rId5"/>
      <autoFilter ref="A3:AA70"/>
    </customSheetView>
    <customSheetView guid="{6D9FC8F7-6352-4BF1-890A-27BF36FADC03}" scale="85" showGridLines="0" showAutoFilter="1" topLeftCell="B1">
      <selection activeCell="N11" sqref="N11"/>
      <pageMargins left="0.7" right="0.7" top="0.75" bottom="0.75" header="0.3" footer="0.3"/>
      <pageSetup orientation="portrait" r:id="rId6"/>
      <autoFilter ref="A3:AA70"/>
    </customSheetView>
  </customSheetViews>
  <mergeCells count="91">
    <mergeCell ref="A1:H1"/>
    <mergeCell ref="K60:K67"/>
    <mergeCell ref="L60:L67"/>
    <mergeCell ref="K37:Y37"/>
    <mergeCell ref="K38:K39"/>
    <mergeCell ref="L38:L39"/>
    <mergeCell ref="A64:G64"/>
    <mergeCell ref="A66:G66"/>
    <mergeCell ref="Y4:Y5"/>
    <mergeCell ref="K1:Y1"/>
    <mergeCell ref="K2:K3"/>
    <mergeCell ref="L2:L3"/>
    <mergeCell ref="M2:M3"/>
    <mergeCell ref="N2:N3"/>
    <mergeCell ref="O2:O3"/>
    <mergeCell ref="S2:S3"/>
    <mergeCell ref="Z2:Z3"/>
    <mergeCell ref="Z17:Z18"/>
    <mergeCell ref="Z38:Z39"/>
    <mergeCell ref="Z58:Z59"/>
    <mergeCell ref="Z70:Z71"/>
    <mergeCell ref="T2:T3"/>
    <mergeCell ref="U2:U3"/>
    <mergeCell ref="V2:V3"/>
    <mergeCell ref="Y2:Y3"/>
    <mergeCell ref="O38:O39"/>
    <mergeCell ref="S38:S39"/>
    <mergeCell ref="T38:T39"/>
    <mergeCell ref="K16:Y16"/>
    <mergeCell ref="K17:K18"/>
    <mergeCell ref="L17:L18"/>
    <mergeCell ref="M17:M18"/>
    <mergeCell ref="N17:N18"/>
    <mergeCell ref="O17:O18"/>
    <mergeCell ref="S17:S18"/>
    <mergeCell ref="T17:T18"/>
    <mergeCell ref="U17:U18"/>
    <mergeCell ref="U58:U59"/>
    <mergeCell ref="V58:V59"/>
    <mergeCell ref="Y58:Y59"/>
    <mergeCell ref="V17:V18"/>
    <mergeCell ref="Y17:Y18"/>
    <mergeCell ref="U38:U39"/>
    <mergeCell ref="V38:V39"/>
    <mergeCell ref="Y38:Y39"/>
    <mergeCell ref="M58:M59"/>
    <mergeCell ref="N58:N59"/>
    <mergeCell ref="O58:O59"/>
    <mergeCell ref="S58:S59"/>
    <mergeCell ref="T58:T59"/>
    <mergeCell ref="M38:M39"/>
    <mergeCell ref="N38:N39"/>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AA2:AB2"/>
    <mergeCell ref="AC2:AD2"/>
    <mergeCell ref="AE2:AF2"/>
    <mergeCell ref="AG2:AH2"/>
    <mergeCell ref="AI2:AJ2"/>
    <mergeCell ref="AA17:AB17"/>
    <mergeCell ref="AC17:AD17"/>
    <mergeCell ref="AE17:AF17"/>
    <mergeCell ref="AG17:AH17"/>
    <mergeCell ref="AI17:AJ17"/>
    <mergeCell ref="AA38:AB38"/>
    <mergeCell ref="AC38:AD38"/>
    <mergeCell ref="AE38:AF38"/>
    <mergeCell ref="AG38:AH38"/>
    <mergeCell ref="AI38:AJ38"/>
    <mergeCell ref="AA58:AB58"/>
    <mergeCell ref="AC58:AD58"/>
    <mergeCell ref="AE58:AF58"/>
    <mergeCell ref="AG58:AH58"/>
    <mergeCell ref="AI58:AJ58"/>
    <mergeCell ref="AA70:AB70"/>
    <mergeCell ref="AC70:AD70"/>
    <mergeCell ref="AE70:AF70"/>
    <mergeCell ref="AG70:AH70"/>
    <mergeCell ref="AI70:AJ70"/>
  </mergeCells>
  <conditionalFormatting sqref="E13">
    <cfRule type="containsText" dxfId="851" priority="18" operator="containsText" text="N/A">
      <formula>NOT(ISERROR(SEARCH("N/A",E13)))</formula>
    </cfRule>
    <cfRule type="containsText" dxfId="850" priority="19" operator="containsText" text="O">
      <formula>NOT(ISERROR(SEARCH("O",E13)))</formula>
    </cfRule>
    <cfRule type="containsText" dxfId="849" priority="20" operator="containsText" text="M">
      <formula>NOT(ISERROR(SEARCH("M",E13)))</formula>
    </cfRule>
  </conditionalFormatting>
  <conditionalFormatting sqref="C46:G46">
    <cfRule type="containsText" dxfId="848" priority="27" operator="containsText" text="O">
      <formula>NOT(ISERROR(SEARCH("O",C46)))</formula>
    </cfRule>
  </conditionalFormatting>
  <conditionalFormatting sqref="C46:G46">
    <cfRule type="containsText" dxfId="847" priority="24" operator="containsText" text="N/A">
      <formula>NOT(ISERROR(SEARCH("N/A",C46)))</formula>
    </cfRule>
    <cfRule type="containsText" dxfId="846" priority="25" operator="containsText" text="Blank">
      <formula>NOT(ISERROR(SEARCH("Blank",C46)))</formula>
    </cfRule>
    <cfRule type="containsText" dxfId="845" priority="26" operator="containsText" text="M">
      <formula>NOT(ISERROR(SEARCH("M",C46)))</formula>
    </cfRule>
  </conditionalFormatting>
  <conditionalFormatting sqref="E12">
    <cfRule type="containsText" dxfId="844" priority="21" operator="containsText" text="N/A">
      <formula>NOT(ISERROR(SEARCH("N/A",E12)))</formula>
    </cfRule>
    <cfRule type="containsText" dxfId="843" priority="22" operator="containsText" text="O">
      <formula>NOT(ISERROR(SEARCH("O",E12)))</formula>
    </cfRule>
    <cfRule type="containsText" dxfId="842" priority="23" operator="containsText" text="M">
      <formula>NOT(ISERROR(SEARCH("M",E12)))</formula>
    </cfRule>
  </conditionalFormatting>
  <conditionalFormatting sqref="C7:H7">
    <cfRule type="containsText" dxfId="841" priority="15" operator="containsText" text="N/A">
      <formula>NOT(ISERROR(SEARCH("N/A",C7)))</formula>
    </cfRule>
    <cfRule type="containsText" dxfId="840" priority="16" operator="containsText" text="Blank">
      <formula>NOT(ISERROR(SEARCH("Blank",C7)))</formula>
    </cfRule>
    <cfRule type="containsText" dxfId="839" priority="17" operator="containsText" text="M">
      <formula>NOT(ISERROR(SEARCH("M",C7)))</formula>
    </cfRule>
  </conditionalFormatting>
  <conditionalFormatting sqref="Z4 Z51:Z55 Z40:Z43 Z45:Z49 Z19:Z35">
    <cfRule type="cellIs" dxfId="838" priority="6" operator="greaterThan">
      <formula>0</formula>
    </cfRule>
  </conditionalFormatting>
  <conditionalFormatting sqref="Z5:Z14">
    <cfRule type="cellIs" dxfId="837" priority="5" operator="greaterThan">
      <formula>0</formula>
    </cfRule>
  </conditionalFormatting>
  <conditionalFormatting sqref="Z60:Z67">
    <cfRule type="cellIs" dxfId="836" priority="4" operator="greaterThan">
      <formula>0</formula>
    </cfRule>
  </conditionalFormatting>
  <conditionalFormatting sqref="Z72:Z75">
    <cfRule type="cellIs" dxfId="835" priority="3" operator="greaterThan">
      <formula>0</formula>
    </cfRule>
  </conditionalFormatting>
  <conditionalFormatting sqref="Z50">
    <cfRule type="cellIs" dxfId="834" priority="2" operator="greaterThan">
      <formula>0</formula>
    </cfRule>
  </conditionalFormatting>
  <conditionalFormatting sqref="Z44">
    <cfRule type="cellIs" dxfId="833"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V1:V79">
      <formula1>"Passed, Failed, N/A"</formula1>
    </dataValidation>
    <dataValidation type="list" allowBlank="1" showInputMessage="1" showErrorMessage="1" sqref="W1:W79">
      <formula1>"Y, N"</formula1>
    </dataValidation>
  </dataValidations>
  <hyperlinks>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s>
  <pageMargins left="0.7" right="0.7" top="0.75" bottom="0.75" header="0.3" footer="0.3"/>
  <pageSetup orientation="portrait" r:id="rId23"/>
  <drawing r:id="rId24"/>
  <legacyDrawing r:id="rId25"/>
  <controls>
    <mc:AlternateContent xmlns:mc="http://schemas.openxmlformats.org/markup-compatibility/2006">
      <mc:Choice Requires="x14">
        <control shapeId="161803" r:id="rId26" name="CommandButton2">
          <controlPr defaultSize="0" autoLine="0" autoPict="0" r:id="rId27">
            <anchor moveWithCells="1">
              <from>
                <xdr:col>8</xdr:col>
                <xdr:colOff>121920</xdr:colOff>
                <xdr:row>8</xdr:row>
                <xdr:rowOff>76200</xdr:rowOff>
              </from>
              <to>
                <xdr:col>9</xdr:col>
                <xdr:colOff>426720</xdr:colOff>
                <xdr:row>11</xdr:row>
                <xdr:rowOff>45720</xdr:rowOff>
              </to>
            </anchor>
          </controlPr>
        </control>
      </mc:Choice>
      <mc:Fallback>
        <control shapeId="161803" r:id="rId26" name="CommandButton2"/>
      </mc:Fallback>
    </mc:AlternateContent>
    <mc:AlternateContent xmlns:mc="http://schemas.openxmlformats.org/markup-compatibility/2006">
      <mc:Choice Requires="x14">
        <control shapeId="161802" r:id="rId28" name="CommandButton1">
          <controlPr defaultSize="0" autoLine="0" autoPict="0" r:id="rId29">
            <anchor moveWithCells="1">
              <from>
                <xdr:col>8</xdr:col>
                <xdr:colOff>114300</xdr:colOff>
                <xdr:row>5</xdr:row>
                <xdr:rowOff>274320</xdr:rowOff>
              </from>
              <to>
                <xdr:col>9</xdr:col>
                <xdr:colOff>388620</xdr:colOff>
                <xdr:row>7</xdr:row>
                <xdr:rowOff>121920</xdr:rowOff>
              </to>
            </anchor>
          </controlPr>
        </control>
      </mc:Choice>
      <mc:Fallback>
        <control shapeId="161802" r:id="rId28" name="CommandButton1"/>
      </mc:Fallback>
    </mc:AlternateContent>
  </controls>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7" tint="0.79998168889431442"/>
  </sheetPr>
  <dimension ref="A1:AN196"/>
  <sheetViews>
    <sheetView showGridLines="0" topLeftCell="A55" zoomScale="85" zoomScaleNormal="85" workbookViewId="0">
      <selection activeCell="F70" sqref="F70"/>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26.44140625" customWidth="1"/>
    <col min="20" max="20" width="7.5546875" customWidth="1"/>
    <col min="21" max="21" width="11" bestFit="1" customWidth="1"/>
    <col min="22" max="22" width="10.44140625" bestFit="1" customWidth="1"/>
    <col min="23" max="23" width="12.44140625" customWidth="1"/>
    <col min="24" max="24" width="15.109375" customWidth="1"/>
    <col min="25" max="25" width="36.5546875" bestFit="1" customWidth="1"/>
    <col min="27" max="28" width="9.109375" style="319"/>
    <col min="41" max="16384" width="9.109375" style="3"/>
  </cols>
  <sheetData>
    <row r="1" spans="1:36" ht="23.4" x14ac:dyDescent="0.45">
      <c r="A1" s="1188" t="s">
        <v>82</v>
      </c>
      <c r="B1" s="1189"/>
      <c r="C1" s="1189"/>
      <c r="D1" s="1189"/>
      <c r="E1" s="1189"/>
      <c r="F1" s="1189"/>
      <c r="G1" s="1189"/>
      <c r="H1" s="1189"/>
      <c r="J1" s="202" t="s">
        <v>432</v>
      </c>
      <c r="K1" s="1193" t="s">
        <v>132</v>
      </c>
      <c r="L1" s="1194"/>
      <c r="M1" s="1194"/>
      <c r="N1" s="1194"/>
      <c r="O1" s="1194"/>
      <c r="P1" s="1194"/>
      <c r="Q1" s="1194"/>
      <c r="R1" s="1194"/>
      <c r="S1" s="1194"/>
      <c r="T1" s="1194"/>
      <c r="U1" s="1194"/>
      <c r="V1" s="1194"/>
      <c r="W1" s="1194"/>
      <c r="X1" s="1194"/>
      <c r="Y1" s="1195"/>
      <c r="Z1" s="263"/>
      <c r="AA1" s="317"/>
      <c r="AB1" s="317"/>
      <c r="AC1" s="402"/>
      <c r="AD1" s="402"/>
      <c r="AE1" s="402"/>
      <c r="AF1" s="402"/>
      <c r="AG1" s="402"/>
      <c r="AH1" s="402"/>
      <c r="AI1" s="402"/>
      <c r="AJ1" s="402"/>
    </row>
    <row r="2" spans="1:36" ht="12.75" customHeight="1" x14ac:dyDescent="0.3">
      <c r="A2" s="98" t="s">
        <v>367</v>
      </c>
      <c r="B2" s="83" t="s">
        <v>319</v>
      </c>
      <c r="C2" s="3"/>
      <c r="D2" s="3"/>
      <c r="E2" s="3"/>
      <c r="F2" s="3"/>
      <c r="G2" s="3"/>
      <c r="H2" s="3"/>
      <c r="K2" s="1209" t="s">
        <v>133</v>
      </c>
      <c r="L2" s="1209" t="s">
        <v>91</v>
      </c>
      <c r="M2" s="1182" t="s">
        <v>75</v>
      </c>
      <c r="N2" s="1190" t="s">
        <v>134</v>
      </c>
      <c r="O2" s="1209" t="s">
        <v>135</v>
      </c>
      <c r="P2" s="415" t="s">
        <v>136</v>
      </c>
      <c r="Q2" s="415" t="s">
        <v>137</v>
      </c>
      <c r="R2" s="415" t="s">
        <v>138</v>
      </c>
      <c r="S2" s="1210" t="s">
        <v>139</v>
      </c>
      <c r="T2" s="1191" t="s">
        <v>344</v>
      </c>
      <c r="U2" s="1191" t="s">
        <v>342</v>
      </c>
      <c r="V2" s="1200" t="s">
        <v>343</v>
      </c>
      <c r="W2" s="404" t="s">
        <v>375</v>
      </c>
      <c r="X2" s="404" t="s">
        <v>376</v>
      </c>
      <c r="Y2" s="1209" t="s">
        <v>140</v>
      </c>
      <c r="Z2" s="1186" t="s">
        <v>667</v>
      </c>
      <c r="AA2" s="1232" t="s">
        <v>666</v>
      </c>
      <c r="AB2" s="1232"/>
      <c r="AC2" s="1172" t="s">
        <v>668</v>
      </c>
      <c r="AD2" s="1172"/>
      <c r="AE2" s="1172" t="s">
        <v>669</v>
      </c>
      <c r="AF2" s="1172"/>
      <c r="AG2" s="1172" t="s">
        <v>670</v>
      </c>
      <c r="AH2" s="1172"/>
      <c r="AI2" s="1172" t="s">
        <v>671</v>
      </c>
      <c r="AJ2" s="1172"/>
    </row>
    <row r="3" spans="1:36" ht="12.75" customHeight="1" x14ac:dyDescent="0.3">
      <c r="A3" s="98" t="s">
        <v>347</v>
      </c>
      <c r="B3" s="119">
        <v>42858</v>
      </c>
      <c r="C3" s="125"/>
      <c r="D3" s="3"/>
      <c r="E3" s="3"/>
      <c r="F3" s="3"/>
      <c r="G3" s="3"/>
      <c r="H3" s="3"/>
      <c r="K3" s="1197"/>
      <c r="L3" s="1197"/>
      <c r="M3" s="1183"/>
      <c r="N3" s="1185"/>
      <c r="O3" s="1197"/>
      <c r="P3" s="148" t="s">
        <v>141</v>
      </c>
      <c r="Q3" s="414"/>
      <c r="R3" s="414"/>
      <c r="S3" s="1210"/>
      <c r="T3" s="1191"/>
      <c r="U3" s="1191"/>
      <c r="V3" s="1201"/>
      <c r="W3" s="404"/>
      <c r="X3" s="404"/>
      <c r="Y3" s="1197"/>
      <c r="Z3" s="1187"/>
      <c r="AA3" s="418" t="s">
        <v>672</v>
      </c>
      <c r="AB3" s="418" t="s">
        <v>673</v>
      </c>
      <c r="AC3" s="400" t="s">
        <v>672</v>
      </c>
      <c r="AD3" s="400" t="s">
        <v>673</v>
      </c>
      <c r="AE3" s="400" t="s">
        <v>672</v>
      </c>
      <c r="AF3" s="400" t="s">
        <v>673</v>
      </c>
      <c r="AG3" s="400" t="s">
        <v>672</v>
      </c>
      <c r="AH3" s="400" t="s">
        <v>673</v>
      </c>
      <c r="AI3" s="400" t="s">
        <v>672</v>
      </c>
      <c r="AJ3" s="400" t="s">
        <v>673</v>
      </c>
    </row>
    <row r="4" spans="1:36" ht="12.75" customHeight="1" x14ac:dyDescent="0.3">
      <c r="A4" s="98" t="s">
        <v>368</v>
      </c>
      <c r="B4" s="124">
        <f ca="1">DATEDIF(B3,TODAY(),"D")/365</f>
        <v>3.5232876712328767</v>
      </c>
      <c r="C4" s="3"/>
      <c r="D4" s="3"/>
      <c r="E4" s="3"/>
      <c r="F4" s="3"/>
      <c r="G4" s="3"/>
      <c r="H4" s="3"/>
      <c r="K4" s="406" t="s">
        <v>142</v>
      </c>
      <c r="L4" s="406" t="s">
        <v>143</v>
      </c>
      <c r="M4" s="104" t="s">
        <v>5</v>
      </c>
      <c r="N4" s="93" t="s">
        <v>144</v>
      </c>
      <c r="O4" s="88" t="s">
        <v>372</v>
      </c>
      <c r="P4" s="149" t="s">
        <v>145</v>
      </c>
      <c r="Q4" s="149" t="s">
        <v>146</v>
      </c>
      <c r="R4" s="146" t="s">
        <v>147</v>
      </c>
      <c r="S4" s="36"/>
      <c r="T4" s="83"/>
      <c r="U4" s="83"/>
      <c r="V4" s="83" t="s">
        <v>374</v>
      </c>
      <c r="W4" s="83" t="s">
        <v>377</v>
      </c>
      <c r="X4" s="83" t="s">
        <v>377</v>
      </c>
      <c r="Y4" s="1227" t="s">
        <v>148</v>
      </c>
      <c r="Z4" s="259">
        <f t="shared" ref="Z4:Z14" ca="1" si="0">DATEDIF(AA4,AB4,"m")/12+DATEDIF(AC4,AD4,"m")/12+DATEDIF(AE4,AF4,"m")/12+DATEDIF(AG4,AH4,"m")/12+DATEDIF(AI4,AJ4,"m")/12</f>
        <v>3.5</v>
      </c>
      <c r="AA4" s="318">
        <v>42863</v>
      </c>
      <c r="AB4" s="318">
        <f t="shared" ref="AB4:AB9" ca="1" si="1">TODAY()</f>
        <v>44144</v>
      </c>
      <c r="AC4" s="260"/>
      <c r="AD4" s="260"/>
      <c r="AE4" s="258"/>
      <c r="AF4" s="258"/>
      <c r="AG4" s="258"/>
      <c r="AH4" s="258"/>
      <c r="AI4" s="258"/>
      <c r="AJ4" s="258"/>
    </row>
    <row r="5" spans="1:36" ht="12.75" customHeight="1" x14ac:dyDescent="0.3">
      <c r="A5" s="98" t="s">
        <v>387</v>
      </c>
      <c r="B5" s="124">
        <v>2</v>
      </c>
      <c r="C5" s="126"/>
      <c r="D5" s="3"/>
      <c r="E5" s="3"/>
      <c r="F5" s="3"/>
      <c r="G5" s="3"/>
      <c r="H5" s="3"/>
      <c r="K5" s="407"/>
      <c r="L5" s="407"/>
      <c r="M5" s="104" t="s">
        <v>5</v>
      </c>
      <c r="N5" s="93" t="s">
        <v>144</v>
      </c>
      <c r="O5" s="88" t="s">
        <v>373</v>
      </c>
      <c r="P5" s="150"/>
      <c r="Q5" s="151" t="s">
        <v>150</v>
      </c>
      <c r="R5" s="147" t="s">
        <v>151</v>
      </c>
      <c r="S5" s="36"/>
      <c r="T5" s="83"/>
      <c r="U5" s="83"/>
      <c r="V5" s="83" t="s">
        <v>374</v>
      </c>
      <c r="W5" s="83" t="s">
        <v>377</v>
      </c>
      <c r="X5" s="83" t="s">
        <v>377</v>
      </c>
      <c r="Y5" s="1228"/>
      <c r="Z5" s="259">
        <f t="shared" ca="1" si="0"/>
        <v>3.5</v>
      </c>
      <c r="AA5" s="318">
        <v>42863</v>
      </c>
      <c r="AB5" s="318">
        <f t="shared" ca="1" si="1"/>
        <v>44144</v>
      </c>
      <c r="AC5" s="260"/>
      <c r="AD5" s="260"/>
      <c r="AE5" s="258"/>
      <c r="AF5" s="258"/>
      <c r="AG5" s="258"/>
      <c r="AH5" s="258"/>
      <c r="AI5" s="258"/>
      <c r="AJ5" s="258"/>
    </row>
    <row r="6" spans="1:36" ht="15" thickBot="1" x14ac:dyDescent="0.35">
      <c r="A6" s="98" t="s">
        <v>388</v>
      </c>
      <c r="B6" s="124">
        <f ca="1">B4+B5</f>
        <v>5.5232876712328771</v>
      </c>
      <c r="C6" s="126"/>
      <c r="K6" s="407"/>
      <c r="L6" s="407"/>
      <c r="M6" s="104" t="s">
        <v>5</v>
      </c>
      <c r="N6" s="38" t="s">
        <v>149</v>
      </c>
      <c r="O6" s="65" t="s">
        <v>149</v>
      </c>
      <c r="P6" s="150"/>
      <c r="Q6" s="152" t="s">
        <v>150</v>
      </c>
      <c r="R6" s="79" t="s">
        <v>151</v>
      </c>
      <c r="S6" s="36"/>
      <c r="T6" s="83"/>
      <c r="U6" s="83"/>
      <c r="V6" s="83" t="s">
        <v>374</v>
      </c>
      <c r="W6" s="83" t="s">
        <v>377</v>
      </c>
      <c r="X6" s="83" t="s">
        <v>377</v>
      </c>
      <c r="Y6" s="41" t="s">
        <v>152</v>
      </c>
      <c r="Z6" s="259">
        <f t="shared" ca="1" si="0"/>
        <v>3.5</v>
      </c>
      <c r="AA6" s="318">
        <v>42863</v>
      </c>
      <c r="AB6" s="318">
        <f t="shared" ca="1" si="1"/>
        <v>44144</v>
      </c>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407"/>
      <c r="L7" s="407"/>
      <c r="M7" s="104" t="s">
        <v>5</v>
      </c>
      <c r="N7" s="127" t="s">
        <v>144</v>
      </c>
      <c r="O7" s="64" t="s">
        <v>452</v>
      </c>
      <c r="P7" s="150"/>
      <c r="Q7" s="149" t="s">
        <v>247</v>
      </c>
      <c r="R7" s="146" t="s">
        <v>154</v>
      </c>
      <c r="S7" s="36"/>
      <c r="T7" s="83"/>
      <c r="U7" s="83"/>
      <c r="V7" s="83" t="s">
        <v>374</v>
      </c>
      <c r="W7" s="83" t="s">
        <v>377</v>
      </c>
      <c r="X7" s="83" t="s">
        <v>377</v>
      </c>
      <c r="Y7" s="416" t="s">
        <v>248</v>
      </c>
      <c r="Z7" s="259">
        <f t="shared" ca="1" si="0"/>
        <v>3.5</v>
      </c>
      <c r="AA7" s="318">
        <v>42863</v>
      </c>
      <c r="AB7" s="318">
        <f t="shared" ca="1" si="1"/>
        <v>44144</v>
      </c>
      <c r="AC7" s="260"/>
      <c r="AD7" s="260"/>
      <c r="AE7" s="258"/>
      <c r="AF7" s="258"/>
      <c r="AG7" s="258"/>
      <c r="AH7" s="258"/>
      <c r="AI7" s="258"/>
      <c r="AJ7" s="258"/>
    </row>
    <row r="8" spans="1:36" x14ac:dyDescent="0.3">
      <c r="A8" s="107" t="s">
        <v>56</v>
      </c>
      <c r="B8" s="108" t="s">
        <v>182</v>
      </c>
      <c r="C8" s="1003"/>
      <c r="D8" s="1002"/>
      <c r="E8" s="1002" t="s">
        <v>77</v>
      </c>
      <c r="F8" s="1002"/>
      <c r="G8" s="1002"/>
      <c r="H8" s="109">
        <f>IF(C8&lt;&gt;"",'[1]CBL Score Standard'!$D64,IF(D8&lt;&gt;"",SUM('[1]CBL Score Standard'!$D64:$E64),IF(E8&lt;&gt;"",SUM('[1]CBL Score Standard'!$D64:$F64),IF(F8&lt;&gt;"",SUM('[1]CBL Score Standard'!$D64:$G64),IF(G8&lt;&gt;"",SUM('[1]CBL Score Standard'!$D64:$H64,0))))))</f>
        <v>7.468064199148379E-2</v>
      </c>
      <c r="K8" s="407"/>
      <c r="L8" s="407"/>
      <c r="M8" s="104" t="s">
        <v>5</v>
      </c>
      <c r="N8" s="127" t="s">
        <v>144</v>
      </c>
      <c r="O8" s="43" t="s">
        <v>517</v>
      </c>
      <c r="P8" s="150"/>
      <c r="Q8" s="152" t="s">
        <v>153</v>
      </c>
      <c r="R8" s="79" t="s">
        <v>156</v>
      </c>
      <c r="S8" s="36"/>
      <c r="T8" s="83"/>
      <c r="U8" s="83"/>
      <c r="V8" s="83" t="s">
        <v>374</v>
      </c>
      <c r="W8" s="83" t="s">
        <v>377</v>
      </c>
      <c r="X8" s="83" t="s">
        <v>377</v>
      </c>
      <c r="Y8" s="44" t="s">
        <v>157</v>
      </c>
      <c r="Z8" s="259">
        <f t="shared" ca="1" si="0"/>
        <v>3.5</v>
      </c>
      <c r="AA8" s="318">
        <v>42863</v>
      </c>
      <c r="AB8" s="318">
        <f t="shared" ca="1" si="1"/>
        <v>44144</v>
      </c>
      <c r="AC8" s="260"/>
      <c r="AD8" s="260"/>
      <c r="AE8" s="258"/>
      <c r="AF8" s="258"/>
      <c r="AG8" s="258"/>
      <c r="AH8" s="258"/>
      <c r="AI8" s="258"/>
      <c r="AJ8" s="258"/>
    </row>
    <row r="9" spans="1:36" x14ac:dyDescent="0.3">
      <c r="A9" s="110" t="s">
        <v>56</v>
      </c>
      <c r="B9" s="99" t="s">
        <v>427</v>
      </c>
      <c r="C9" s="1003"/>
      <c r="D9" s="1002"/>
      <c r="E9" s="1002" t="s">
        <v>77</v>
      </c>
      <c r="F9" s="1002"/>
      <c r="G9" s="1002"/>
      <c r="H9" s="109">
        <f>IF(C9&lt;&gt;"",'[1]CBL Score Standard'!$D65,IF(D9&lt;&gt;"",SUM('[1]CBL Score Standard'!$D65:$E65),IF(E9&lt;&gt;"",SUM('[1]CBL Score Standard'!$D65:$F65),IF(F9&lt;&gt;"",SUM('[1]CBL Score Standard'!$D65:$G65),IF(G9&lt;&gt;"",SUM('[1]CBL Score Standard'!$D65:$H65,0))))))</f>
        <v>7.468064199148379E-2</v>
      </c>
      <c r="K9" s="407"/>
      <c r="L9" s="407"/>
      <c r="M9" s="104" t="s">
        <v>5</v>
      </c>
      <c r="N9" s="127" t="s">
        <v>144</v>
      </c>
      <c r="O9" s="43" t="s">
        <v>661</v>
      </c>
      <c r="P9" s="150"/>
      <c r="Q9" s="152" t="s">
        <v>155</v>
      </c>
      <c r="R9" s="79" t="s">
        <v>158</v>
      </c>
      <c r="S9" s="36" t="str">
        <f>IF($K$16=$G$25+1,$A$1,"")</f>
        <v/>
      </c>
      <c r="T9" s="83"/>
      <c r="U9" s="83"/>
      <c r="V9" s="83" t="s">
        <v>374</v>
      </c>
      <c r="W9" s="83" t="s">
        <v>377</v>
      </c>
      <c r="X9" s="83" t="s">
        <v>377</v>
      </c>
      <c r="Y9" s="41" t="s">
        <v>159</v>
      </c>
      <c r="Z9" s="259">
        <f t="shared" ca="1" si="0"/>
        <v>3.5</v>
      </c>
      <c r="AA9" s="318">
        <v>42863</v>
      </c>
      <c r="AB9" s="318">
        <f t="shared" ca="1" si="1"/>
        <v>44144</v>
      </c>
      <c r="AC9" s="260"/>
      <c r="AD9" s="260"/>
      <c r="AE9" s="258"/>
      <c r="AF9" s="258"/>
      <c r="AG9" s="258"/>
      <c r="AH9" s="258"/>
      <c r="AI9" s="258"/>
      <c r="AJ9" s="258"/>
    </row>
    <row r="10" spans="1:36" x14ac:dyDescent="0.3">
      <c r="A10" s="110" t="s">
        <v>56</v>
      </c>
      <c r="B10" s="99" t="s">
        <v>663</v>
      </c>
      <c r="C10" s="1003"/>
      <c r="D10" s="1003"/>
      <c r="E10" s="1002" t="s">
        <v>77</v>
      </c>
      <c r="F10" s="1002"/>
      <c r="G10" s="1002"/>
      <c r="H10" s="109">
        <f>IF(C10&lt;&gt;"",'[1]CBL Score Standard'!$D66,IF(D10&lt;&gt;"",SUM('[1]CBL Score Standard'!$D66:$E66),IF(E10&lt;&gt;"",SUM('[1]CBL Score Standard'!$D66:$F66),IF(F10&lt;&gt;"",SUM('[1]CBL Score Standard'!$D66:$G66),IF(G10&lt;&gt;"",SUM('[1]CBL Score Standard'!$D66:$H66,0))))))</f>
        <v>2.8169014084507043E-2</v>
      </c>
      <c r="K10" s="407"/>
      <c r="L10" s="407"/>
      <c r="M10" s="104" t="s">
        <v>5</v>
      </c>
      <c r="N10" s="127" t="s">
        <v>144</v>
      </c>
      <c r="O10" s="43" t="s">
        <v>662</v>
      </c>
      <c r="P10" s="150"/>
      <c r="Q10" s="254" t="s">
        <v>659</v>
      </c>
      <c r="R10" s="254" t="s">
        <v>278</v>
      </c>
      <c r="S10" s="36" t="str">
        <f>IF($K$16=$G$25+1,$A$1,"")</f>
        <v/>
      </c>
      <c r="T10" s="83"/>
      <c r="U10" s="83"/>
      <c r="V10" s="83"/>
      <c r="W10" s="83" t="s">
        <v>377</v>
      </c>
      <c r="X10" s="83" t="s">
        <v>378</v>
      </c>
      <c r="Y10" s="46" t="s">
        <v>160</v>
      </c>
      <c r="Z10" s="259">
        <f t="shared" si="0"/>
        <v>0</v>
      </c>
      <c r="AA10" s="318"/>
      <c r="AB10" s="318"/>
      <c r="AC10" s="260"/>
      <c r="AD10" s="260"/>
      <c r="AE10" s="258"/>
      <c r="AF10" s="258"/>
      <c r="AG10" s="258"/>
      <c r="AH10" s="258"/>
      <c r="AI10" s="258"/>
      <c r="AJ10" s="258"/>
    </row>
    <row r="11" spans="1:36" x14ac:dyDescent="0.3">
      <c r="A11" s="110" t="s">
        <v>56</v>
      </c>
      <c r="B11" s="99" t="s">
        <v>215</v>
      </c>
      <c r="C11" s="1003"/>
      <c r="D11" s="1003"/>
      <c r="E11" s="1005"/>
      <c r="F11" s="1002" t="s">
        <v>77</v>
      </c>
      <c r="G11" s="1002"/>
      <c r="H11" s="109">
        <f>IF(C11&lt;&gt;"",'[1]CBL Score Standard'!$D67,IF(D11&lt;&gt;"",SUM('[1]CBL Score Standard'!$D67:$E67),IF(E11&lt;&gt;"",SUM('[1]CBL Score Standard'!$D67:$F67),IF(F11&lt;&gt;"",SUM('[1]CBL Score Standard'!$D67:$G67),IF(G11&lt;&gt;"",SUM('[1]CBL Score Standard'!$D67:$H67,0))))))</f>
        <v>4.9445609829187893E-2</v>
      </c>
      <c r="K11" s="407"/>
      <c r="L11" s="407"/>
      <c r="M11" s="104" t="s">
        <v>5</v>
      </c>
      <c r="N11" s="36" t="s">
        <v>31</v>
      </c>
      <c r="O11" s="89" t="s">
        <v>175</v>
      </c>
      <c r="P11" s="150"/>
      <c r="Q11" s="152" t="s">
        <v>383</v>
      </c>
      <c r="R11" s="79" t="s">
        <v>176</v>
      </c>
      <c r="S11" s="36" t="str">
        <f>IF($K$16=$G$25+1,$A$1,"")</f>
        <v/>
      </c>
      <c r="T11" s="83"/>
      <c r="U11" s="83"/>
      <c r="V11" s="83" t="s">
        <v>374</v>
      </c>
      <c r="W11" s="83" t="s">
        <v>377</v>
      </c>
      <c r="X11" s="83" t="s">
        <v>377</v>
      </c>
      <c r="Y11" s="44" t="s">
        <v>177</v>
      </c>
      <c r="Z11" s="259">
        <f t="shared" ca="1" si="0"/>
        <v>1.8333333333333333</v>
      </c>
      <c r="AA11" s="318">
        <v>43449</v>
      </c>
      <c r="AB11" s="318">
        <f ca="1">TODAY()</f>
        <v>44144</v>
      </c>
      <c r="AC11" s="260"/>
      <c r="AD11" s="260"/>
      <c r="AE11" s="258"/>
      <c r="AF11" s="258"/>
      <c r="AG11" s="258"/>
      <c r="AH11" s="258"/>
      <c r="AI11" s="258"/>
      <c r="AJ11" s="258"/>
    </row>
    <row r="12" spans="1:36" x14ac:dyDescent="0.3">
      <c r="A12" s="110" t="s">
        <v>63</v>
      </c>
      <c r="B12" s="99" t="s">
        <v>236</v>
      </c>
      <c r="C12" s="1003"/>
      <c r="D12" s="1003"/>
      <c r="E12" s="1006"/>
      <c r="F12" s="1002"/>
      <c r="G12" s="1002"/>
      <c r="H12" s="109" t="b">
        <f>IF(C12&lt;&gt;"",'[1]CBL Score Standard'!$D68,IF(D12&lt;&gt;"",SUM('[1]CBL Score Standard'!$D68:$E68),IF(E12&lt;&gt;"",SUM('[1]CBL Score Standard'!$D68:$F68),IF(F12&lt;&gt;"",SUM('[1]CBL Score Standard'!$D68:$G68),IF(G12&lt;&gt;"",SUM('[1]CBL Score Standard'!$D68:$H68,0))))))</f>
        <v>0</v>
      </c>
      <c r="K12" s="407"/>
      <c r="L12" s="407"/>
      <c r="M12" s="104" t="s">
        <v>5</v>
      </c>
      <c r="N12" s="127" t="s">
        <v>31</v>
      </c>
      <c r="O12" s="43" t="s">
        <v>660</v>
      </c>
      <c r="P12" s="153">
        <v>43613</v>
      </c>
      <c r="Q12" s="152" t="s">
        <v>167</v>
      </c>
      <c r="R12" s="79" t="s">
        <v>168</v>
      </c>
      <c r="S12" s="36" t="s">
        <v>385</v>
      </c>
      <c r="T12" s="83"/>
      <c r="U12" s="181">
        <v>43761</v>
      </c>
      <c r="V12" s="214" t="s">
        <v>374</v>
      </c>
      <c r="W12" s="83" t="s">
        <v>377</v>
      </c>
      <c r="X12" s="83" t="s">
        <v>377</v>
      </c>
      <c r="Y12" s="41"/>
      <c r="Z12" s="259">
        <f t="shared" ca="1" si="0"/>
        <v>1</v>
      </c>
      <c r="AA12" s="318">
        <v>43761</v>
      </c>
      <c r="AB12" s="318">
        <f ca="1">TODAY()</f>
        <v>44144</v>
      </c>
      <c r="AC12" s="260"/>
      <c r="AD12" s="260"/>
      <c r="AE12" s="258"/>
      <c r="AF12" s="258"/>
      <c r="AG12" s="258"/>
      <c r="AH12" s="258"/>
      <c r="AI12" s="258"/>
      <c r="AJ12" s="258"/>
    </row>
    <row r="13" spans="1:36" x14ac:dyDescent="0.3">
      <c r="A13" s="110" t="s">
        <v>63</v>
      </c>
      <c r="B13" s="99" t="s">
        <v>244</v>
      </c>
      <c r="C13" s="1003"/>
      <c r="D13" s="1003"/>
      <c r="E13" s="1003"/>
      <c r="F13" s="1003"/>
      <c r="G13" s="1002"/>
      <c r="H13" s="109" t="b">
        <f>IF(C13&lt;&gt;"",'[1]CBL Score Standard'!$D69,IF(D13&lt;&gt;"",SUM('[1]CBL Score Standard'!$D69:$E69),IF(E13&lt;&gt;"",SUM('[1]CBL Score Standard'!$D69:$F69),IF(F13&lt;&gt;"",SUM('[1]CBL Score Standard'!$D69:$G69),IF(G13&lt;&gt;"",SUM('[1]CBL Score Standard'!$D69:$H69,0))))))</f>
        <v>0</v>
      </c>
      <c r="K13" s="407"/>
      <c r="L13" s="407"/>
      <c r="M13" s="104" t="s">
        <v>5</v>
      </c>
      <c r="N13" s="127" t="s">
        <v>54</v>
      </c>
      <c r="O13" s="43" t="s">
        <v>425</v>
      </c>
      <c r="P13" s="152" t="s">
        <v>230</v>
      </c>
      <c r="Q13" s="152" t="s">
        <v>230</v>
      </c>
      <c r="R13" s="79" t="s">
        <v>230</v>
      </c>
      <c r="S13" s="36"/>
      <c r="T13" s="83"/>
      <c r="U13" s="83"/>
      <c r="V13" s="83"/>
      <c r="W13" s="83" t="s">
        <v>378</v>
      </c>
      <c r="X13" s="83"/>
      <c r="Y13" s="41" t="s">
        <v>169</v>
      </c>
      <c r="Z13" s="259">
        <f t="shared" si="0"/>
        <v>0</v>
      </c>
      <c r="AA13" s="318"/>
      <c r="AB13" s="318"/>
      <c r="AC13" s="260"/>
      <c r="AD13" s="260"/>
      <c r="AE13" s="258"/>
      <c r="AF13" s="258"/>
      <c r="AG13" s="258"/>
      <c r="AH13" s="258"/>
      <c r="AI13" s="258"/>
      <c r="AJ13" s="258"/>
    </row>
    <row r="14" spans="1:36" ht="27.6" x14ac:dyDescent="0.3">
      <c r="A14" s="110" t="s">
        <v>55</v>
      </c>
      <c r="B14" s="99" t="s">
        <v>694</v>
      </c>
      <c r="C14" s="1003"/>
      <c r="D14" s="1003"/>
      <c r="E14" s="1005"/>
      <c r="F14" s="1002" t="s">
        <v>77</v>
      </c>
      <c r="G14" s="1002"/>
      <c r="H14" s="109">
        <f>IF(C14&lt;&gt;"",'[1]CBL Score Standard'!$D70,IF(D14&lt;&gt;"",SUM('[1]CBL Score Standard'!$D70:$E70),IF(E14&lt;&gt;"",SUM('[1]CBL Score Standard'!$D70:$F70),IF(F14&lt;&gt;"",SUM('[1]CBL Score Standard'!$D70:$G70),IF(G14&lt;&gt;"",SUM('[1]CBL Score Standard'!$D70:$H70,0))))))</f>
        <v>4.9445609829187893E-2</v>
      </c>
      <c r="K14" s="408"/>
      <c r="L14" s="408"/>
      <c r="M14" s="104" t="s">
        <v>5</v>
      </c>
      <c r="N14" s="36" t="s">
        <v>41</v>
      </c>
      <c r="O14" s="87" t="s">
        <v>450</v>
      </c>
      <c r="P14" s="153">
        <v>43627</v>
      </c>
      <c r="Q14" s="152" t="s">
        <v>381</v>
      </c>
      <c r="R14" s="79" t="s">
        <v>382</v>
      </c>
      <c r="S14" s="36"/>
      <c r="T14" s="83"/>
      <c r="U14" s="181">
        <v>43627</v>
      </c>
      <c r="V14" s="83" t="s">
        <v>374</v>
      </c>
      <c r="W14" s="83" t="s">
        <v>378</v>
      </c>
      <c r="X14" s="83"/>
      <c r="Y14" s="41"/>
      <c r="Z14" s="259">
        <f t="shared" ca="1" si="0"/>
        <v>1.3333333333333333</v>
      </c>
      <c r="AA14" s="318">
        <v>43627</v>
      </c>
      <c r="AB14" s="318">
        <f ca="1">TODAY()</f>
        <v>44144</v>
      </c>
      <c r="AC14" s="260"/>
      <c r="AD14" s="260"/>
      <c r="AE14" s="258"/>
      <c r="AF14" s="258"/>
      <c r="AG14" s="258"/>
      <c r="AH14" s="258"/>
      <c r="AI14" s="258"/>
      <c r="AJ14" s="258"/>
    </row>
    <row r="15" spans="1:36" x14ac:dyDescent="0.3">
      <c r="A15" s="110" t="s">
        <v>55</v>
      </c>
      <c r="B15" s="99" t="s">
        <v>185</v>
      </c>
      <c r="C15" s="1003"/>
      <c r="D15" s="1002"/>
      <c r="E15" s="1002"/>
      <c r="F15" s="1002" t="s">
        <v>77</v>
      </c>
      <c r="G15" s="1002"/>
      <c r="H15" s="109">
        <f>IF(C15&lt;&gt;"",'[1]CBL Score Standard'!$D71,IF(D15&lt;&gt;"",SUM('[1]CBL Score Standard'!$D71:$E71),IF(E15&lt;&gt;"",SUM('[1]CBL Score Standard'!$D71:$F71),IF(F15&lt;&gt;"",SUM('[1]CBL Score Standard'!$D71:$G71),IF(G15&lt;&gt;"",SUM('[1]CBL Score Standard'!$D71:$H71,0))))))</f>
        <v>4.9445609829187893E-2</v>
      </c>
      <c r="K15" s="48">
        <v>2</v>
      </c>
      <c r="L15" s="48"/>
      <c r="M15" s="3"/>
      <c r="N15" s="94"/>
      <c r="O15" s="48"/>
      <c r="P15" s="48"/>
      <c r="Q15" s="48"/>
      <c r="R15" s="48"/>
      <c r="S15" s="48"/>
      <c r="T15" s="80"/>
      <c r="U15" s="80"/>
      <c r="V15" s="80"/>
      <c r="W15" s="80"/>
      <c r="X15" s="80"/>
      <c r="Y15" s="48"/>
      <c r="Z15" s="48"/>
      <c r="AA15" s="320"/>
      <c r="AB15" s="320"/>
      <c r="AC15" s="48"/>
      <c r="AD15" s="48"/>
      <c r="AE15" s="48"/>
      <c r="AF15" s="48"/>
      <c r="AG15" s="48"/>
      <c r="AH15" s="48"/>
      <c r="AI15" s="48"/>
      <c r="AJ15" s="48"/>
    </row>
    <row r="16" spans="1:36" ht="23.4" x14ac:dyDescent="0.45">
      <c r="A16" s="110" t="s">
        <v>55</v>
      </c>
      <c r="B16" s="99" t="s">
        <v>192</v>
      </c>
      <c r="C16" s="1003"/>
      <c r="D16" s="1003"/>
      <c r="E16" s="1005"/>
      <c r="F16" s="1002" t="s">
        <v>77</v>
      </c>
      <c r="G16" s="1003"/>
      <c r="H16" s="109">
        <f>IF(C16&lt;&gt;"",'[1]CBL Score Standard'!$D72,IF(D16&lt;&gt;"",SUM('[1]CBL Score Standard'!$D72:$E72),IF(E16&lt;&gt;"",SUM('[1]CBL Score Standard'!$D72:$F72),IF(F16&lt;&gt;"",SUM('[1]CBL Score Standard'!$D72:$G72),IF(G16&lt;&gt;"",SUM('[1]CBL Score Standard'!$D72:$H72,0))))))</f>
        <v>0</v>
      </c>
      <c r="K16" s="1193" t="s">
        <v>170</v>
      </c>
      <c r="L16" s="1194"/>
      <c r="M16" s="1194"/>
      <c r="N16" s="1194"/>
      <c r="O16" s="1194"/>
      <c r="P16" s="1194"/>
      <c r="Q16" s="1194"/>
      <c r="R16" s="1194"/>
      <c r="S16" s="1194"/>
      <c r="T16" s="1194"/>
      <c r="U16" s="1194"/>
      <c r="V16" s="1194"/>
      <c r="W16" s="1194"/>
      <c r="X16" s="1194"/>
      <c r="Y16" s="1195"/>
      <c r="Z16" s="263"/>
      <c r="AA16" s="317"/>
      <c r="AB16" s="317"/>
      <c r="AC16" s="402"/>
      <c r="AD16" s="402"/>
      <c r="AE16" s="402"/>
      <c r="AF16" s="402"/>
      <c r="AG16" s="402"/>
      <c r="AH16" s="402"/>
      <c r="AI16" s="402"/>
      <c r="AJ16" s="402"/>
    </row>
    <row r="17" spans="1:36" ht="23.4" customHeight="1" x14ac:dyDescent="0.3">
      <c r="A17" s="110" t="s">
        <v>55</v>
      </c>
      <c r="B17" s="99" t="s">
        <v>194</v>
      </c>
      <c r="C17" s="1003"/>
      <c r="D17" s="1003"/>
      <c r="E17" s="1003"/>
      <c r="F17" s="1003"/>
      <c r="G17" s="1003"/>
      <c r="H17" s="109" t="b">
        <f>IF(C17&lt;&gt;"",'[1]CBL Score Standard'!$D73,IF(D17&lt;&gt;"",SUM('[1]CBL Score Standard'!$D73:$E73),IF(E17&lt;&gt;"",SUM('[1]CBL Score Standard'!$D73:$F73),IF(F17&lt;&gt;"",SUM('[1]CBL Score Standard'!$D73:$G73),IF(G17&lt;&gt;"",SUM('[1]CBL Score Standard'!$D73:$H73,0))))))</f>
        <v>0</v>
      </c>
      <c r="K17" s="1211" t="s">
        <v>133</v>
      </c>
      <c r="L17" s="1211" t="s">
        <v>91</v>
      </c>
      <c r="M17" s="1182" t="s">
        <v>75</v>
      </c>
      <c r="N17" s="1184" t="s">
        <v>134</v>
      </c>
      <c r="O17" s="1211" t="s">
        <v>135</v>
      </c>
      <c r="P17" s="413" t="s">
        <v>136</v>
      </c>
      <c r="Q17" s="413" t="s">
        <v>137</v>
      </c>
      <c r="R17" s="413" t="s">
        <v>138</v>
      </c>
      <c r="S17" s="1212" t="s">
        <v>139</v>
      </c>
      <c r="T17" s="1191" t="s">
        <v>344</v>
      </c>
      <c r="U17" s="1191" t="s">
        <v>342</v>
      </c>
      <c r="V17" s="1200" t="s">
        <v>343</v>
      </c>
      <c r="W17" s="404" t="s">
        <v>375</v>
      </c>
      <c r="X17" s="404" t="s">
        <v>376</v>
      </c>
      <c r="Y17" s="1211" t="s">
        <v>140</v>
      </c>
      <c r="Z17" s="1186" t="s">
        <v>667</v>
      </c>
      <c r="AA17" s="1232" t="s">
        <v>666</v>
      </c>
      <c r="AB17" s="1232"/>
      <c r="AC17" s="1172" t="s">
        <v>668</v>
      </c>
      <c r="AD17" s="1172"/>
      <c r="AE17" s="1172" t="s">
        <v>669</v>
      </c>
      <c r="AF17" s="1172"/>
      <c r="AG17" s="1172" t="s">
        <v>670</v>
      </c>
      <c r="AH17" s="1172"/>
      <c r="AI17" s="1172" t="s">
        <v>671</v>
      </c>
      <c r="AJ17" s="1172"/>
    </row>
    <row r="18" spans="1:36" ht="41.4" x14ac:dyDescent="0.3">
      <c r="A18" s="110" t="s">
        <v>55</v>
      </c>
      <c r="B18" s="99" t="s">
        <v>196</v>
      </c>
      <c r="C18" s="1003"/>
      <c r="D18" s="1003"/>
      <c r="E18" s="1003"/>
      <c r="F18" s="1003"/>
      <c r="G18" s="1003"/>
      <c r="H18" s="109" t="b">
        <f>IF(C18&lt;&gt;"",'[1]CBL Score Standard'!$D74,IF(D18&lt;&gt;"",SUM('[1]CBL Score Standard'!$D74:$E74),IF(E18&lt;&gt;"",SUM('[1]CBL Score Standard'!$D74:$F74),IF(F18&lt;&gt;"",SUM('[1]CBL Score Standard'!$D74:$G74),IF(G18&lt;&gt;"",SUM('[1]CBL Score Standard'!$D74:$H74,0))))))</f>
        <v>0</v>
      </c>
      <c r="K18" s="1197"/>
      <c r="L18" s="1197"/>
      <c r="M18" s="1183"/>
      <c r="N18" s="1190"/>
      <c r="O18" s="1197"/>
      <c r="P18" s="148" t="s">
        <v>141</v>
      </c>
      <c r="Q18" s="414"/>
      <c r="R18" s="414"/>
      <c r="S18" s="1210"/>
      <c r="T18" s="1191"/>
      <c r="U18" s="1191"/>
      <c r="V18" s="1201"/>
      <c r="W18" s="404"/>
      <c r="X18" s="404"/>
      <c r="Y18" s="1197"/>
      <c r="Z18" s="1187"/>
      <c r="AA18" s="418" t="s">
        <v>672</v>
      </c>
      <c r="AB18" s="418" t="s">
        <v>673</v>
      </c>
      <c r="AC18" s="400" t="s">
        <v>672</v>
      </c>
      <c r="AD18" s="400" t="s">
        <v>673</v>
      </c>
      <c r="AE18" s="400" t="s">
        <v>672</v>
      </c>
      <c r="AF18" s="400" t="s">
        <v>673</v>
      </c>
      <c r="AG18" s="400" t="s">
        <v>672</v>
      </c>
      <c r="AH18" s="400" t="s">
        <v>673</v>
      </c>
      <c r="AI18" s="400" t="s">
        <v>672</v>
      </c>
      <c r="AJ18" s="400" t="s">
        <v>673</v>
      </c>
    </row>
    <row r="19" spans="1:36" x14ac:dyDescent="0.3">
      <c r="A19" s="110" t="s">
        <v>55</v>
      </c>
      <c r="B19" s="99" t="s">
        <v>198</v>
      </c>
      <c r="C19" s="1003"/>
      <c r="D19" s="1003"/>
      <c r="E19" s="1003"/>
      <c r="F19" s="1003"/>
      <c r="G19" s="1003"/>
      <c r="H19" s="109" t="b">
        <f>IF(C19&lt;&gt;"",'[1]CBL Score Standard'!$D75,IF(D19&lt;&gt;"",SUM('[1]CBL Score Standard'!$D75:$E75),IF(E19&lt;&gt;"",SUM('[1]CBL Score Standard'!$D75:$F75),IF(F19&lt;&gt;"",SUM('[1]CBL Score Standard'!$D75:$G75),IF(G19&lt;&gt;"",SUM('[1]CBL Score Standard'!$D75:$H75,0))))))</f>
        <v>0</v>
      </c>
      <c r="K19" s="406" t="s">
        <v>142</v>
      </c>
      <c r="L19" s="406" t="s">
        <v>143</v>
      </c>
      <c r="M19" s="104" t="s">
        <v>6</v>
      </c>
      <c r="N19" s="36" t="s">
        <v>46</v>
      </c>
      <c r="O19" s="89" t="s">
        <v>171</v>
      </c>
      <c r="P19" s="149" t="s">
        <v>145</v>
      </c>
      <c r="Q19" s="152" t="s">
        <v>172</v>
      </c>
      <c r="R19" s="79" t="s">
        <v>173</v>
      </c>
      <c r="S19" s="36" t="str">
        <f t="shared" ref="S19:S24" si="2">IF($K$16=$G$25+1,$A$1,"")</f>
        <v/>
      </c>
      <c r="T19" s="83"/>
      <c r="U19" s="83"/>
      <c r="V19" s="83" t="s">
        <v>374</v>
      </c>
      <c r="W19" s="83" t="s">
        <v>377</v>
      </c>
      <c r="X19" s="83" t="s">
        <v>377</v>
      </c>
      <c r="Y19" s="44" t="s">
        <v>174</v>
      </c>
      <c r="Z19" s="259">
        <f t="shared" ref="Z19:Z35" ca="1" si="3">DATEDIF(AA19,AB19,"m")/12+DATEDIF(AC19,AD19,"m")/12+DATEDIF(AE19,AF19,"m")/12+DATEDIF(AG19,AH19,"m")/12+DATEDIF(AI19,AJ19,"m")/12</f>
        <v>3.5</v>
      </c>
      <c r="AA19" s="318">
        <v>42863</v>
      </c>
      <c r="AB19" s="318">
        <f ca="1">TODAY()</f>
        <v>44144</v>
      </c>
      <c r="AC19" s="260"/>
      <c r="AD19" s="260"/>
      <c r="AE19" s="258"/>
      <c r="AF19" s="258"/>
      <c r="AG19" s="258"/>
      <c r="AH19" s="258"/>
      <c r="AI19" s="258"/>
      <c r="AJ19" s="258"/>
    </row>
    <row r="20" spans="1:36" ht="27.6" x14ac:dyDescent="0.3">
      <c r="A20" s="110" t="s">
        <v>55</v>
      </c>
      <c r="B20" s="99" t="s">
        <v>202</v>
      </c>
      <c r="C20" s="1003"/>
      <c r="D20" s="1003"/>
      <c r="E20" s="1003"/>
      <c r="F20" s="1003" t="s">
        <v>77</v>
      </c>
      <c r="G20" s="1003"/>
      <c r="H20" s="109">
        <f>IF(C20&lt;&gt;"",'[1]CBL Score Standard'!$D76,IF(D20&lt;&gt;"",SUM('[1]CBL Score Standard'!$D76:$E76),IF(E20&lt;&gt;"",SUM('[1]CBL Score Standard'!$D76:$F76),IF(F20&lt;&gt;"",SUM('[1]CBL Score Standard'!$D76:$G76),IF(G20&lt;&gt;"",SUM('[1]CBL Score Standard'!$D76:$H76,0))))))</f>
        <v>0</v>
      </c>
      <c r="K20" s="407"/>
      <c r="L20" s="407"/>
      <c r="M20" s="104" t="s">
        <v>6</v>
      </c>
      <c r="N20" s="36" t="s">
        <v>41</v>
      </c>
      <c r="O20" s="89" t="s">
        <v>178</v>
      </c>
      <c r="P20" s="151"/>
      <c r="Q20" s="152" t="s">
        <v>179</v>
      </c>
      <c r="R20" s="79" t="s">
        <v>180</v>
      </c>
      <c r="S20" s="36" t="str">
        <f t="shared" si="2"/>
        <v/>
      </c>
      <c r="T20" s="83"/>
      <c r="U20" s="83"/>
      <c r="V20" s="83" t="s">
        <v>374</v>
      </c>
      <c r="W20" s="83" t="s">
        <v>377</v>
      </c>
      <c r="X20" s="83" t="s">
        <v>377</v>
      </c>
      <c r="Y20" s="44" t="s">
        <v>181</v>
      </c>
      <c r="Z20" s="259">
        <f t="shared" ca="1" si="3"/>
        <v>2.5833333333333335</v>
      </c>
      <c r="AA20" s="318">
        <v>43191</v>
      </c>
      <c r="AB20" s="318">
        <f ca="1">TODAY()</f>
        <v>44144</v>
      </c>
      <c r="AC20" s="260"/>
      <c r="AD20" s="260"/>
      <c r="AE20" s="258"/>
      <c r="AF20" s="258"/>
      <c r="AG20" s="258"/>
      <c r="AH20" s="258"/>
      <c r="AI20" s="258"/>
      <c r="AJ20" s="258"/>
    </row>
    <row r="21" spans="1:36" x14ac:dyDescent="0.3">
      <c r="A21" s="110" t="s">
        <v>55</v>
      </c>
      <c r="B21" s="99" t="s">
        <v>664</v>
      </c>
      <c r="C21" s="1003"/>
      <c r="D21" s="1003"/>
      <c r="E21" s="1002" t="s">
        <v>77</v>
      </c>
      <c r="F21" s="1002"/>
      <c r="G21" s="1002"/>
      <c r="H21" s="109">
        <f>IF(C21&lt;&gt;"",'[1]CBL Score Standard'!$D77,IF(D21&lt;&gt;"",SUM('[1]CBL Score Standard'!$D77:$E77),IF(E21&lt;&gt;"",SUM('[1]CBL Score Standard'!$D77:$F77),IF(F21&lt;&gt;"",SUM('[1]CBL Score Standard'!$D77:$G77),IF(G21&lt;&gt;"",SUM('[1]CBL Score Standard'!$D77:$H77,0))))))</f>
        <v>2.8169014084507043E-2</v>
      </c>
      <c r="K21" s="407"/>
      <c r="L21" s="407"/>
      <c r="M21" s="104" t="s">
        <v>6</v>
      </c>
      <c r="N21" s="36" t="s">
        <v>56</v>
      </c>
      <c r="O21" s="87" t="s">
        <v>182</v>
      </c>
      <c r="P21" s="153">
        <v>43609</v>
      </c>
      <c r="Q21" s="152" t="s">
        <v>172</v>
      </c>
      <c r="R21" s="79" t="s">
        <v>183</v>
      </c>
      <c r="S21" s="36" t="str">
        <f t="shared" si="2"/>
        <v/>
      </c>
      <c r="T21" s="83"/>
      <c r="U21" s="83"/>
      <c r="V21" s="83" t="s">
        <v>374</v>
      </c>
      <c r="W21" s="83" t="s">
        <v>377</v>
      </c>
      <c r="X21" s="83" t="s">
        <v>377</v>
      </c>
      <c r="Y21" s="46" t="s">
        <v>184</v>
      </c>
      <c r="Z21" s="259">
        <f t="shared" ca="1" si="3"/>
        <v>1.4166666666666667</v>
      </c>
      <c r="AA21" s="318">
        <v>43609</v>
      </c>
      <c r="AB21" s="318">
        <f ca="1">TODAY()</f>
        <v>44144</v>
      </c>
      <c r="AC21" s="260"/>
      <c r="AD21" s="260"/>
      <c r="AE21" s="258"/>
      <c r="AF21" s="258"/>
      <c r="AG21" s="258"/>
      <c r="AH21" s="258"/>
      <c r="AI21" s="258"/>
      <c r="AJ21" s="258"/>
    </row>
    <row r="22" spans="1:36" x14ac:dyDescent="0.3">
      <c r="A22" s="110" t="s">
        <v>55</v>
      </c>
      <c r="B22" s="99" t="s">
        <v>448</v>
      </c>
      <c r="C22" s="1003"/>
      <c r="D22" s="1003"/>
      <c r="E22" s="1002"/>
      <c r="F22" s="1002" t="s">
        <v>77</v>
      </c>
      <c r="G22" s="1002"/>
      <c r="H22" s="109">
        <f>IF(C22&lt;&gt;"",'[1]CBL Score Standard'!$D78,IF(D22&lt;&gt;"",SUM('[1]CBL Score Standard'!$D78:$E78),IF(E22&lt;&gt;"",SUM('[1]CBL Score Standard'!$D78:$F78),IF(F22&lt;&gt;"",SUM('[1]CBL Score Standard'!$D78:$G78),IF(G22&lt;&gt;"",SUM('[1]CBL Score Standard'!$D78:$H78,0))))))</f>
        <v>4.9445609829187893E-2</v>
      </c>
      <c r="K22" s="407"/>
      <c r="L22" s="407"/>
      <c r="M22" s="104" t="s">
        <v>6</v>
      </c>
      <c r="N22" s="36" t="s">
        <v>144</v>
      </c>
      <c r="O22" s="87" t="s">
        <v>187</v>
      </c>
      <c r="P22" s="150"/>
      <c r="Q22" s="152" t="s">
        <v>153</v>
      </c>
      <c r="R22" s="79" t="s">
        <v>156</v>
      </c>
      <c r="S22" s="36" t="str">
        <f t="shared" si="2"/>
        <v/>
      </c>
      <c r="T22" s="83"/>
      <c r="U22" s="83"/>
      <c r="V22" s="83" t="s">
        <v>374</v>
      </c>
      <c r="W22" s="83" t="s">
        <v>377</v>
      </c>
      <c r="X22" s="83" t="s">
        <v>377</v>
      </c>
      <c r="Y22" s="44" t="s">
        <v>157</v>
      </c>
      <c r="Z22" s="259">
        <f t="shared" ca="1" si="3"/>
        <v>2.6666666666666665</v>
      </c>
      <c r="AA22" s="318">
        <v>43162</v>
      </c>
      <c r="AB22" s="318">
        <f ca="1">TODAY()</f>
        <v>44144</v>
      </c>
      <c r="AC22" s="260"/>
      <c r="AD22" s="260"/>
      <c r="AE22" s="258"/>
      <c r="AF22" s="258"/>
      <c r="AG22" s="258"/>
      <c r="AH22" s="258"/>
      <c r="AI22" s="258"/>
      <c r="AJ22" s="258"/>
    </row>
    <row r="23" spans="1:36" ht="12.75" customHeight="1" x14ac:dyDescent="0.3">
      <c r="A23" s="110" t="s">
        <v>55</v>
      </c>
      <c r="B23" s="99" t="s">
        <v>665</v>
      </c>
      <c r="C23" s="1003"/>
      <c r="D23" s="1003"/>
      <c r="E23" s="1005"/>
      <c r="F23" s="1002" t="s">
        <v>77</v>
      </c>
      <c r="G23" s="1002"/>
      <c r="H23" s="109">
        <f>IF(C23&lt;&gt;"",'[1]CBL Score Standard'!$D79,IF(D23&lt;&gt;"",SUM('[1]CBL Score Standard'!$D79:$E79),IF(E23&lt;&gt;"",SUM('[1]CBL Score Standard'!$D79:$F79),IF(F23&lt;&gt;"",SUM('[1]CBL Score Standard'!$D79:$G79),IF(G23&lt;&gt;"",SUM('[1]CBL Score Standard'!$D79:$H79,0))))))</f>
        <v>4.9445609829187893E-2</v>
      </c>
      <c r="K23" s="407"/>
      <c r="L23" s="407"/>
      <c r="M23" s="104" t="s">
        <v>6</v>
      </c>
      <c r="N23" s="36" t="s">
        <v>144</v>
      </c>
      <c r="O23" s="87" t="s">
        <v>188</v>
      </c>
      <c r="P23" s="150"/>
      <c r="Q23" s="152" t="s">
        <v>155</v>
      </c>
      <c r="R23" s="79" t="s">
        <v>158</v>
      </c>
      <c r="S23" s="36" t="str">
        <f t="shared" si="2"/>
        <v/>
      </c>
      <c r="T23" s="83"/>
      <c r="U23" s="83"/>
      <c r="V23" s="83" t="s">
        <v>374</v>
      </c>
      <c r="W23" s="83" t="s">
        <v>377</v>
      </c>
      <c r="X23" s="83" t="s">
        <v>377</v>
      </c>
      <c r="Y23" s="41" t="s">
        <v>159</v>
      </c>
      <c r="Z23" s="259">
        <f t="shared" ca="1" si="3"/>
        <v>2.6666666666666665</v>
      </c>
      <c r="AA23" s="318">
        <v>43162</v>
      </c>
      <c r="AB23" s="318">
        <f ca="1">TODAY()</f>
        <v>44144</v>
      </c>
      <c r="AC23" s="260"/>
      <c r="AD23" s="260"/>
      <c r="AE23" s="258"/>
      <c r="AF23" s="258"/>
      <c r="AG23" s="258"/>
      <c r="AH23" s="258"/>
      <c r="AI23" s="258"/>
      <c r="AJ23" s="258"/>
    </row>
    <row r="24" spans="1:36" ht="12.75" customHeight="1" x14ac:dyDescent="0.3">
      <c r="A24" s="110" t="s">
        <v>55</v>
      </c>
      <c r="B24" s="99" t="s">
        <v>238</v>
      </c>
      <c r="C24" s="1003"/>
      <c r="D24" s="1003"/>
      <c r="E24" s="1003" t="s">
        <v>77</v>
      </c>
      <c r="F24" s="1002"/>
      <c r="G24" s="1002"/>
      <c r="H24" s="109">
        <f>IF(C24&lt;&gt;"",'[1]CBL Score Standard'!$D80,IF(D24&lt;&gt;"",SUM('[1]CBL Score Standard'!$D80:$E80),IF(E24&lt;&gt;"",SUM('[1]CBL Score Standard'!$D80:$F80),IF(F24&lt;&gt;"",SUM('[1]CBL Score Standard'!$D80:$G80),IF(G24&lt;&gt;"",SUM('[1]CBL Score Standard'!$D80:$H80,0))))))</f>
        <v>0</v>
      </c>
      <c r="K24" s="407"/>
      <c r="L24" s="407"/>
      <c r="M24" s="104" t="s">
        <v>6</v>
      </c>
      <c r="N24" s="36" t="s">
        <v>144</v>
      </c>
      <c r="O24" s="87" t="s">
        <v>189</v>
      </c>
      <c r="P24" s="150"/>
      <c r="Q24" s="254" t="s">
        <v>659</v>
      </c>
      <c r="R24" s="254" t="s">
        <v>278</v>
      </c>
      <c r="S24" s="36" t="str">
        <f t="shared" si="2"/>
        <v/>
      </c>
      <c r="T24" s="83" t="s">
        <v>73</v>
      </c>
      <c r="U24" s="83"/>
      <c r="V24" s="83" t="s">
        <v>374</v>
      </c>
      <c r="W24" s="83" t="s">
        <v>377</v>
      </c>
      <c r="X24" s="83" t="s">
        <v>378</v>
      </c>
      <c r="Y24" s="46" t="s">
        <v>160</v>
      </c>
      <c r="Z24" s="259">
        <f t="shared" si="3"/>
        <v>0</v>
      </c>
      <c r="AA24" s="318"/>
      <c r="AB24" s="318"/>
      <c r="AC24" s="260"/>
      <c r="AD24" s="260"/>
      <c r="AE24" s="258"/>
      <c r="AF24" s="258"/>
      <c r="AG24" s="258"/>
      <c r="AH24" s="258"/>
      <c r="AI24" s="258"/>
      <c r="AJ24" s="258"/>
    </row>
    <row r="25" spans="1:36" x14ac:dyDescent="0.3">
      <c r="A25" s="110" t="s">
        <v>55</v>
      </c>
      <c r="B25" s="99" t="s">
        <v>515</v>
      </c>
      <c r="C25" s="1003"/>
      <c r="D25" s="1003"/>
      <c r="E25" s="1003"/>
      <c r="F25" s="1002"/>
      <c r="G25" s="1002"/>
      <c r="H25" s="109" t="b">
        <f>IF(C25&lt;&gt;"",'[1]CBL Score Standard'!$D81,IF(D25&lt;&gt;"",SUM('[1]CBL Score Standard'!$D81:$E81),IF(E25&lt;&gt;"",SUM('[1]CBL Score Standard'!$D81:$F81),IF(F25&lt;&gt;"",SUM('[1]CBL Score Standard'!$D81:$G81),IF(G25&lt;&gt;"",SUM('[1]CBL Score Standard'!$D81:$H81,0))))))</f>
        <v>0</v>
      </c>
      <c r="K25" s="407"/>
      <c r="L25" s="407"/>
      <c r="M25" s="104" t="s">
        <v>6</v>
      </c>
      <c r="N25" s="36" t="s">
        <v>144</v>
      </c>
      <c r="O25" s="87" t="s">
        <v>190</v>
      </c>
      <c r="P25" s="150"/>
      <c r="Q25" s="152" t="s">
        <v>161</v>
      </c>
      <c r="R25" s="79" t="s">
        <v>162</v>
      </c>
      <c r="S25" s="36"/>
      <c r="T25" s="83" t="s">
        <v>73</v>
      </c>
      <c r="U25" s="83"/>
      <c r="V25" s="83" t="s">
        <v>374</v>
      </c>
      <c r="W25" s="83" t="s">
        <v>377</v>
      </c>
      <c r="X25" s="83" t="s">
        <v>378</v>
      </c>
      <c r="Y25" s="46" t="s">
        <v>163</v>
      </c>
      <c r="Z25" s="259">
        <f t="shared" si="3"/>
        <v>0</v>
      </c>
      <c r="AA25" s="318"/>
      <c r="AB25" s="318"/>
      <c r="AC25" s="260"/>
      <c r="AD25" s="260"/>
      <c r="AE25" s="258"/>
      <c r="AF25" s="258"/>
      <c r="AG25" s="258"/>
      <c r="AH25" s="258"/>
      <c r="AI25" s="258"/>
      <c r="AJ25" s="258"/>
    </row>
    <row r="26" spans="1:36" ht="26.4" x14ac:dyDescent="0.3">
      <c r="A26" s="110" t="s">
        <v>3</v>
      </c>
      <c r="B26" s="99" t="s">
        <v>516</v>
      </c>
      <c r="C26" s="1003"/>
      <c r="D26" s="1003"/>
      <c r="E26" s="1003"/>
      <c r="F26" s="1003"/>
      <c r="G26" s="1002"/>
      <c r="H26" s="109" t="b">
        <f>IF(C26&lt;&gt;"",'[1]CBL Score Standard'!$D82,IF(D26&lt;&gt;"",SUM('[1]CBL Score Standard'!$D82:$E82),IF(E26&lt;&gt;"",SUM('[1]CBL Score Standard'!$D82:$F82),IF(F26&lt;&gt;"",SUM('[1]CBL Score Standard'!$D82:$G82),IF(G26&lt;&gt;"",SUM('[1]CBL Score Standard'!$D82:$H82,0))))))</f>
        <v>0</v>
      </c>
      <c r="K26" s="407"/>
      <c r="L26" s="407"/>
      <c r="M26" s="104" t="s">
        <v>6</v>
      </c>
      <c r="N26" s="36" t="s">
        <v>144</v>
      </c>
      <c r="O26" s="87" t="s">
        <v>191</v>
      </c>
      <c r="P26" s="151"/>
      <c r="Q26" s="152" t="s">
        <v>164</v>
      </c>
      <c r="R26" s="79" t="s">
        <v>165</v>
      </c>
      <c r="S26" s="36"/>
      <c r="T26" s="83" t="s">
        <v>73</v>
      </c>
      <c r="U26" s="83"/>
      <c r="V26" s="83" t="s">
        <v>374</v>
      </c>
      <c r="W26" s="83" t="s">
        <v>377</v>
      </c>
      <c r="X26" s="83" t="s">
        <v>378</v>
      </c>
      <c r="Y26" s="46" t="s">
        <v>166</v>
      </c>
      <c r="Z26" s="259">
        <f t="shared" si="3"/>
        <v>0</v>
      </c>
      <c r="AA26" s="318"/>
      <c r="AB26" s="318"/>
      <c r="AC26" s="260"/>
      <c r="AD26" s="260"/>
      <c r="AE26" s="258"/>
      <c r="AF26" s="258"/>
      <c r="AG26" s="258"/>
      <c r="AH26" s="258"/>
      <c r="AI26" s="258"/>
      <c r="AJ26" s="258"/>
    </row>
    <row r="27" spans="1:36" ht="26.4" x14ac:dyDescent="0.3">
      <c r="A27" s="110" t="s">
        <v>3</v>
      </c>
      <c r="B27" s="99" t="s">
        <v>246</v>
      </c>
      <c r="C27" s="1003"/>
      <c r="D27" s="1003"/>
      <c r="E27" s="1003"/>
      <c r="F27" s="1003"/>
      <c r="G27" s="1002"/>
      <c r="H27" s="109" t="b">
        <f>IF(C27&lt;&gt;"",'[1]CBL Score Standard'!$D83,IF(D27&lt;&gt;"",SUM('[1]CBL Score Standard'!$D83:$E83),IF(E27&lt;&gt;"",SUM('[1]CBL Score Standard'!$D83:$F83),IF(F27&lt;&gt;"",SUM('[1]CBL Score Standard'!$D83:$G83),IF(G27&lt;&gt;"",SUM('[1]CBL Score Standard'!$D83:$H83,0))))))</f>
        <v>0</v>
      </c>
      <c r="K27" s="407"/>
      <c r="L27" s="407"/>
      <c r="M27" s="104" t="s">
        <v>6</v>
      </c>
      <c r="N27" s="36" t="s">
        <v>55</v>
      </c>
      <c r="O27" s="87" t="s">
        <v>192</v>
      </c>
      <c r="P27" s="153">
        <v>43608</v>
      </c>
      <c r="Q27" s="152" t="s">
        <v>383</v>
      </c>
      <c r="R27" s="79" t="s">
        <v>341</v>
      </c>
      <c r="S27" s="36" t="str">
        <f>IF($K$16=$G$25+1,$A$1,"")</f>
        <v/>
      </c>
      <c r="T27" s="83" t="s">
        <v>73</v>
      </c>
      <c r="U27" s="83"/>
      <c r="V27" s="83"/>
      <c r="W27" s="83" t="s">
        <v>378</v>
      </c>
      <c r="X27" s="83"/>
      <c r="Y27" s="46" t="s">
        <v>193</v>
      </c>
      <c r="Z27" s="259">
        <f t="shared" si="3"/>
        <v>0</v>
      </c>
      <c r="AA27" s="318"/>
      <c r="AB27" s="318"/>
      <c r="AC27" s="260"/>
      <c r="AD27" s="260"/>
      <c r="AE27" s="258"/>
      <c r="AF27" s="258"/>
      <c r="AG27" s="258"/>
      <c r="AH27" s="258"/>
      <c r="AI27" s="258"/>
      <c r="AJ27" s="258"/>
    </row>
    <row r="28" spans="1:36" ht="27.6" x14ac:dyDescent="0.3">
      <c r="A28" s="110" t="s">
        <v>59</v>
      </c>
      <c r="B28" s="99" t="s">
        <v>684</v>
      </c>
      <c r="C28" s="1003"/>
      <c r="D28" s="1003"/>
      <c r="E28" s="1002" t="s">
        <v>77</v>
      </c>
      <c r="F28" s="1002"/>
      <c r="G28" s="1002"/>
      <c r="H28" s="109">
        <f>IF(C28&lt;&gt;"",'[1]CBL Score Standard'!$D84,IF(D28&lt;&gt;"",SUM('[1]CBL Score Standard'!$D84:$E84),IF(E28&lt;&gt;"",SUM('[1]CBL Score Standard'!$D84:$F84),IF(F28&lt;&gt;"",SUM('[1]CBL Score Standard'!$D84:$G84),IF(G28&lt;&gt;"",SUM('[1]CBL Score Standard'!$D84:$H84,0))))))</f>
        <v>2.8169014084507043E-2</v>
      </c>
      <c r="K28" s="407"/>
      <c r="L28" s="407"/>
      <c r="M28" s="104" t="s">
        <v>6</v>
      </c>
      <c r="N28" s="36" t="s">
        <v>55</v>
      </c>
      <c r="O28" s="87" t="s">
        <v>194</v>
      </c>
      <c r="P28" s="153">
        <v>43544</v>
      </c>
      <c r="Q28" s="254" t="s">
        <v>649</v>
      </c>
      <c r="R28" s="254" t="s">
        <v>650</v>
      </c>
      <c r="S28" s="36" t="str">
        <f>IF($K$16=$G$25+1,$A$1,"")</f>
        <v/>
      </c>
      <c r="T28" s="83" t="s">
        <v>73</v>
      </c>
      <c r="U28" s="83"/>
      <c r="V28" s="83"/>
      <c r="W28" s="83" t="s">
        <v>378</v>
      </c>
      <c r="X28" s="83"/>
      <c r="Y28" s="46" t="s">
        <v>195</v>
      </c>
      <c r="Z28" s="259">
        <f t="shared" si="3"/>
        <v>0</v>
      </c>
      <c r="AA28" s="318"/>
      <c r="AB28" s="318"/>
      <c r="AC28" s="260"/>
      <c r="AD28" s="260"/>
      <c r="AE28" s="258"/>
      <c r="AF28" s="258"/>
      <c r="AG28" s="258"/>
      <c r="AH28" s="258"/>
      <c r="AI28" s="258"/>
      <c r="AJ28" s="258"/>
    </row>
    <row r="29" spans="1:36" ht="27.6" x14ac:dyDescent="0.3">
      <c r="A29" s="110" t="s">
        <v>59</v>
      </c>
      <c r="B29" s="99" t="s">
        <v>683</v>
      </c>
      <c r="C29" s="1003"/>
      <c r="D29" s="1003"/>
      <c r="E29" s="1002" t="s">
        <v>77</v>
      </c>
      <c r="F29" s="1002"/>
      <c r="G29" s="1002"/>
      <c r="H29" s="109">
        <f>IF(C29&lt;&gt;"",'[1]CBL Score Standard'!$D85,IF(D29&lt;&gt;"",SUM('[1]CBL Score Standard'!$D85:$E85),IF(E29&lt;&gt;"",SUM('[1]CBL Score Standard'!$D85:$F85),IF(F29&lt;&gt;"",SUM('[1]CBL Score Standard'!$D85:$G85),IF(G29&lt;&gt;"",SUM('[1]CBL Score Standard'!$D85:$H85,0))))))</f>
        <v>2.8169014084507043E-2</v>
      </c>
      <c r="K29" s="407"/>
      <c r="L29" s="407"/>
      <c r="M29" s="104" t="s">
        <v>6</v>
      </c>
      <c r="N29" s="36" t="s">
        <v>55</v>
      </c>
      <c r="O29" s="87" t="s">
        <v>196</v>
      </c>
      <c r="P29" s="149" t="s">
        <v>145</v>
      </c>
      <c r="Q29" s="254" t="s">
        <v>651</v>
      </c>
      <c r="R29" s="254" t="s">
        <v>652</v>
      </c>
      <c r="S29" s="36" t="str">
        <f>IF($K$16=$G$25+1,$A$1,"")</f>
        <v/>
      </c>
      <c r="T29" s="83" t="s">
        <v>73</v>
      </c>
      <c r="U29" s="83"/>
      <c r="V29" s="83"/>
      <c r="W29" s="83" t="s">
        <v>378</v>
      </c>
      <c r="X29" s="83"/>
      <c r="Y29" s="46" t="s">
        <v>197</v>
      </c>
      <c r="Z29" s="259">
        <f t="shared" si="3"/>
        <v>0</v>
      </c>
      <c r="AA29" s="318"/>
      <c r="AB29" s="318"/>
      <c r="AC29" s="260"/>
      <c r="AD29" s="260"/>
      <c r="AE29" s="258"/>
      <c r="AF29" s="258"/>
      <c r="AG29" s="258"/>
      <c r="AH29" s="258"/>
      <c r="AI29" s="258"/>
      <c r="AJ29" s="258"/>
    </row>
    <row r="30" spans="1:36" x14ac:dyDescent="0.3">
      <c r="A30" s="110" t="s">
        <v>149</v>
      </c>
      <c r="B30" s="99" t="s">
        <v>149</v>
      </c>
      <c r="C30" s="1002"/>
      <c r="D30" s="1002"/>
      <c r="E30" s="1002" t="s">
        <v>77</v>
      </c>
      <c r="F30" s="1002"/>
      <c r="G30" s="1002"/>
      <c r="H30" s="109">
        <f>IF(C30&lt;&gt;"",'[1]CBL Score Standard'!$D86,IF(D30&lt;&gt;"",SUM('[1]CBL Score Standard'!$D86:$E86),IF(E30&lt;&gt;"",SUM('[1]CBL Score Standard'!$D86:$F86),IF(F30&lt;&gt;"",SUM('[1]CBL Score Standard'!$D86:$G86),IF(G30&lt;&gt;"",SUM('[1]CBL Score Standard'!$D86:$H86,0))))))</f>
        <v>0.16558973290057469</v>
      </c>
      <c r="K30" s="407"/>
      <c r="L30" s="407"/>
      <c r="M30" s="104" t="s">
        <v>6</v>
      </c>
      <c r="N30" s="36" t="s">
        <v>55</v>
      </c>
      <c r="O30" s="87" t="s">
        <v>198</v>
      </c>
      <c r="P30" s="151"/>
      <c r="Q30" s="152" t="s">
        <v>199</v>
      </c>
      <c r="R30" s="79" t="s">
        <v>200</v>
      </c>
      <c r="S30" s="36" t="str">
        <f>IF($K$16=$G$25+1,$A$1,"")</f>
        <v/>
      </c>
      <c r="T30" s="83" t="s">
        <v>73</v>
      </c>
      <c r="U30" s="83"/>
      <c r="V30" s="83"/>
      <c r="W30" s="83" t="s">
        <v>378</v>
      </c>
      <c r="X30" s="83"/>
      <c r="Y30" s="49" t="s">
        <v>201</v>
      </c>
      <c r="Z30" s="259">
        <f t="shared" si="3"/>
        <v>0</v>
      </c>
      <c r="AA30" s="318"/>
      <c r="AB30" s="318"/>
      <c r="AC30" s="260"/>
      <c r="AD30" s="260"/>
      <c r="AE30" s="258"/>
      <c r="AF30" s="258"/>
      <c r="AG30" s="258"/>
      <c r="AH30" s="258"/>
      <c r="AI30" s="258"/>
      <c r="AJ30" s="258"/>
    </row>
    <row r="31" spans="1:36" x14ac:dyDescent="0.3">
      <c r="A31" s="110" t="s">
        <v>149</v>
      </c>
      <c r="B31" s="99" t="s">
        <v>370</v>
      </c>
      <c r="C31" s="1003"/>
      <c r="D31" s="1003" t="s">
        <v>77</v>
      </c>
      <c r="E31" s="1004"/>
      <c r="F31" s="1002"/>
      <c r="G31" s="1002"/>
      <c r="H31" s="109">
        <f>IF(C31&lt;&gt;"",'[1]CBL Score Standard'!$D87,IF(D31&lt;&gt;"",SUM('[1]CBL Score Standard'!$D87:$E87),IF(E31&lt;&gt;"",SUM('[1]CBL Score Standard'!$D87:$F87),IF(F31&lt;&gt;"",SUM('[1]CBL Score Standard'!$D87:$G87),IF(G31&lt;&gt;"",SUM('[1]CBL Score Standard'!$D87:$H87,0))))))</f>
        <v>0</v>
      </c>
      <c r="K31" s="407"/>
      <c r="L31" s="407"/>
      <c r="M31" s="104" t="s">
        <v>6</v>
      </c>
      <c r="N31" s="36" t="s">
        <v>55</v>
      </c>
      <c r="O31" s="87" t="s">
        <v>202</v>
      </c>
      <c r="P31" s="153">
        <v>43629</v>
      </c>
      <c r="Q31" s="152" t="s">
        <v>384</v>
      </c>
      <c r="R31" s="79" t="s">
        <v>385</v>
      </c>
      <c r="S31" s="36" t="str">
        <f>IF($K$16=$G$25+1,$A$1,"")</f>
        <v/>
      </c>
      <c r="T31" s="83" t="s">
        <v>712</v>
      </c>
      <c r="U31" s="180">
        <v>43629</v>
      </c>
      <c r="V31" s="83" t="s">
        <v>374</v>
      </c>
      <c r="W31" s="83" t="s">
        <v>377</v>
      </c>
      <c r="X31" s="83" t="s">
        <v>377</v>
      </c>
      <c r="Y31" s="49" t="s">
        <v>203</v>
      </c>
      <c r="Z31" s="259">
        <f t="shared" ca="1" si="3"/>
        <v>1.3333333333333333</v>
      </c>
      <c r="AA31" s="318">
        <v>43629</v>
      </c>
      <c r="AB31" s="318">
        <f ca="1">TODAY()</f>
        <v>44144</v>
      </c>
      <c r="AC31" s="260"/>
      <c r="AD31" s="260"/>
      <c r="AE31" s="258"/>
      <c r="AF31" s="258"/>
      <c r="AG31" s="258"/>
      <c r="AH31" s="258"/>
      <c r="AI31" s="258"/>
      <c r="AJ31" s="258"/>
    </row>
    <row r="32" spans="1:36" ht="26.4" x14ac:dyDescent="0.3">
      <c r="A32" s="110" t="s">
        <v>31</v>
      </c>
      <c r="B32" s="99" t="s">
        <v>660</v>
      </c>
      <c r="C32" s="1002"/>
      <c r="D32" s="1002"/>
      <c r="E32" s="1002"/>
      <c r="F32" s="1002" t="s">
        <v>77</v>
      </c>
      <c r="G32" s="1002"/>
      <c r="H32" s="109">
        <f>IF(C32&lt;&gt;"",'[1]CBL Score Standard'!$D88,IF(D32&lt;&gt;"",SUM('[1]CBL Score Standard'!$D88:$E88),IF(E32&lt;&gt;"",SUM('[1]CBL Score Standard'!$D88:$F88),IF(F32&lt;&gt;"",SUM('[1]CBL Score Standard'!$D88:$G88),IF(G32&lt;&gt;"",SUM('[1]CBL Score Standard'!$D88:$H88,0))))))</f>
        <v>0.18686632864525554</v>
      </c>
      <c r="K32" s="407"/>
      <c r="L32" s="407"/>
      <c r="M32" s="104" t="s">
        <v>6</v>
      </c>
      <c r="N32" s="36" t="s">
        <v>56</v>
      </c>
      <c r="O32" s="87" t="s">
        <v>427</v>
      </c>
      <c r="P32" s="153">
        <v>43613</v>
      </c>
      <c r="Q32" s="152" t="s">
        <v>167</v>
      </c>
      <c r="R32" s="79" t="s">
        <v>204</v>
      </c>
      <c r="S32" s="70" t="s">
        <v>385</v>
      </c>
      <c r="T32" s="83" t="s">
        <v>72</v>
      </c>
      <c r="U32" s="153">
        <v>43761</v>
      </c>
      <c r="V32" s="214" t="s">
        <v>374</v>
      </c>
      <c r="W32" s="83" t="s">
        <v>378</v>
      </c>
      <c r="X32" s="83" t="s">
        <v>377</v>
      </c>
      <c r="Y32" s="46" t="s">
        <v>205</v>
      </c>
      <c r="Z32" s="259">
        <f t="shared" ca="1" si="3"/>
        <v>1</v>
      </c>
      <c r="AA32" s="318">
        <v>43761</v>
      </c>
      <c r="AB32" s="318">
        <f ca="1">TODAY()</f>
        <v>44144</v>
      </c>
      <c r="AC32" s="260"/>
      <c r="AD32" s="260"/>
      <c r="AE32" s="258"/>
      <c r="AF32" s="258"/>
      <c r="AG32" s="258"/>
      <c r="AH32" s="258"/>
      <c r="AI32" s="258"/>
      <c r="AJ32" s="258"/>
    </row>
    <row r="33" spans="1:36" x14ac:dyDescent="0.3">
      <c r="A33" s="110" t="s">
        <v>31</v>
      </c>
      <c r="B33" s="99" t="s">
        <v>175</v>
      </c>
      <c r="C33" s="1003"/>
      <c r="D33" s="1002"/>
      <c r="E33" s="1002"/>
      <c r="F33" s="1002" t="s">
        <v>77</v>
      </c>
      <c r="G33" s="1002"/>
      <c r="H33" s="109">
        <f>IF(C33&lt;&gt;"",'[1]CBL Score Standard'!$D89,IF(D33&lt;&gt;"",SUM('[1]CBL Score Standard'!$D89:$E89),IF(E33&lt;&gt;"",SUM('[1]CBL Score Standard'!$D89:$F89),IF(F33&lt;&gt;"",SUM('[1]CBL Score Standard'!$D89:$G89),IF(G33&lt;&gt;"",SUM('[1]CBL Score Standard'!$D89:$H89,0))))))</f>
        <v>0.18686632864525554</v>
      </c>
      <c r="K33" s="407"/>
      <c r="L33" s="407"/>
      <c r="M33" s="104" t="s">
        <v>6</v>
      </c>
      <c r="N33" s="36" t="s">
        <v>0</v>
      </c>
      <c r="O33" s="87" t="s">
        <v>426</v>
      </c>
      <c r="P33" s="152" t="s">
        <v>145</v>
      </c>
      <c r="Q33" s="152" t="s">
        <v>206</v>
      </c>
      <c r="R33" s="79" t="s">
        <v>206</v>
      </c>
      <c r="S33" s="36" t="str">
        <f>IF($K$16=$G$25+1,$A$1,"")</f>
        <v/>
      </c>
      <c r="T33" s="83"/>
      <c r="U33" s="83"/>
      <c r="V33" s="214" t="s">
        <v>374</v>
      </c>
      <c r="W33" s="83" t="s">
        <v>378</v>
      </c>
      <c r="X33" s="83" t="s">
        <v>377</v>
      </c>
      <c r="Y33" s="41"/>
      <c r="Z33" s="259">
        <f t="shared" si="3"/>
        <v>0</v>
      </c>
      <c r="AA33" s="318"/>
      <c r="AB33" s="318"/>
      <c r="AC33" s="260"/>
      <c r="AD33" s="260"/>
      <c r="AE33" s="258"/>
      <c r="AF33" s="258"/>
      <c r="AG33" s="258"/>
      <c r="AH33" s="258"/>
      <c r="AI33" s="258"/>
      <c r="AJ33" s="258"/>
    </row>
    <row r="34" spans="1:36" x14ac:dyDescent="0.3">
      <c r="A34" s="110" t="s">
        <v>46</v>
      </c>
      <c r="B34" s="99" t="s">
        <v>171</v>
      </c>
      <c r="C34" s="1003"/>
      <c r="D34" s="1002"/>
      <c r="E34" s="1002"/>
      <c r="F34" s="1002" t="s">
        <v>77</v>
      </c>
      <c r="G34" s="1002"/>
      <c r="H34" s="109">
        <f>IF(C34&lt;&gt;"",'[1]CBL Score Standard'!$D90,IF(D34&lt;&gt;"",SUM('[1]CBL Score Standard'!$D90:$E90),IF(E34&lt;&gt;"",SUM('[1]CBL Score Standard'!$D90:$F90),IF(F34&lt;&gt;"",SUM('[1]CBL Score Standard'!$D90:$G90),IF(G34&lt;&gt;"",SUM('[1]CBL Score Standard'!$D90:$H90,0))))))</f>
        <v>9.5957237736164644E-2</v>
      </c>
      <c r="K34" s="407"/>
      <c r="L34" s="407"/>
      <c r="M34" s="104" t="s">
        <v>6</v>
      </c>
      <c r="N34" s="36" t="s">
        <v>53</v>
      </c>
      <c r="O34" s="90" t="s">
        <v>371</v>
      </c>
      <c r="P34" s="152" t="s">
        <v>145</v>
      </c>
      <c r="Q34" s="152" t="s">
        <v>164</v>
      </c>
      <c r="R34" s="79" t="s">
        <v>207</v>
      </c>
      <c r="S34" s="36" t="str">
        <f>IF($K$16=$G$25+1,$A$1,"")</f>
        <v/>
      </c>
      <c r="T34" s="83"/>
      <c r="U34" s="83"/>
      <c r="V34" s="83"/>
      <c r="W34" s="83"/>
      <c r="X34" s="83"/>
      <c r="Y34" s="49" t="s">
        <v>208</v>
      </c>
      <c r="Z34" s="259">
        <f t="shared" si="3"/>
        <v>0</v>
      </c>
      <c r="AA34" s="318"/>
      <c r="AB34" s="318"/>
      <c r="AC34" s="260"/>
      <c r="AD34" s="260"/>
      <c r="AE34" s="258"/>
      <c r="AF34" s="258"/>
      <c r="AG34" s="258"/>
      <c r="AH34" s="258"/>
      <c r="AI34" s="258"/>
      <c r="AJ34" s="258"/>
    </row>
    <row r="35" spans="1:36" x14ac:dyDescent="0.3">
      <c r="A35" s="110" t="s">
        <v>2</v>
      </c>
      <c r="B35" s="99" t="s">
        <v>234</v>
      </c>
      <c r="C35" s="1003"/>
      <c r="D35" s="1003"/>
      <c r="E35" s="1003"/>
      <c r="F35" s="1002"/>
      <c r="G35" s="1002"/>
      <c r="H35" s="109" t="b">
        <f>IF(C35&lt;&gt;"",'[1]CBL Score Standard'!$D91,IF(D35&lt;&gt;"",SUM('[1]CBL Score Standard'!$D91:$E91),IF(E35&lt;&gt;"",SUM('[1]CBL Score Standard'!$D91:$F91),IF(F35&lt;&gt;"",SUM('[1]CBL Score Standard'!$D91:$G91),IF(G35&lt;&gt;"",SUM('[1]CBL Score Standard'!$D91:$H91,0))))))</f>
        <v>0</v>
      </c>
      <c r="K35" s="408"/>
      <c r="L35" s="408"/>
      <c r="M35" s="104" t="s">
        <v>6</v>
      </c>
      <c r="N35" s="36" t="s">
        <v>54</v>
      </c>
      <c r="O35" s="87" t="s">
        <v>345</v>
      </c>
      <c r="P35" s="153">
        <v>43644</v>
      </c>
      <c r="Q35" s="152" t="s">
        <v>209</v>
      </c>
      <c r="R35" s="79" t="s">
        <v>210</v>
      </c>
      <c r="S35" s="36" t="str">
        <f>IF($K$16=$G$25+1,$A$1,"")</f>
        <v/>
      </c>
      <c r="T35" s="83" t="s">
        <v>73</v>
      </c>
      <c r="U35" s="83"/>
      <c r="V35" s="83" t="s">
        <v>374</v>
      </c>
      <c r="W35" s="83" t="s">
        <v>378</v>
      </c>
      <c r="X35" s="83" t="s">
        <v>377</v>
      </c>
      <c r="Y35" s="46"/>
      <c r="Z35" s="259">
        <f t="shared" si="3"/>
        <v>0</v>
      </c>
      <c r="AA35" s="318"/>
      <c r="AB35" s="318"/>
      <c r="AC35" s="260"/>
      <c r="AD35" s="260"/>
      <c r="AE35" s="258"/>
      <c r="AF35" s="258"/>
      <c r="AG35" s="258"/>
      <c r="AH35" s="258"/>
      <c r="AI35" s="258"/>
      <c r="AJ35" s="258"/>
    </row>
    <row r="36" spans="1:36" x14ac:dyDescent="0.3">
      <c r="A36" s="110" t="s">
        <v>54</v>
      </c>
      <c r="B36" s="99" t="s">
        <v>425</v>
      </c>
      <c r="C36" s="1002"/>
      <c r="D36" s="1002" t="s">
        <v>77</v>
      </c>
      <c r="E36" s="1002"/>
      <c r="F36" s="1002"/>
      <c r="G36" s="1002"/>
      <c r="H36" s="109">
        <f>IF(C36&lt;&gt;"",'[1]CBL Score Standard'!$D92,IF(D36&lt;&gt;"",SUM('[1]CBL Score Standard'!$D92:$E92),IF(E36&lt;&gt;"",SUM('[1]CBL Score Standard'!$D92:$F92),IF(F36&lt;&gt;"",SUM('[1]CBL Score Standard'!$D92:$G92),IF(G36&lt;&gt;"",SUM('[1]CBL Score Standard'!$D92:$H92,0))))))</f>
        <v>0.13742071881606766</v>
      </c>
      <c r="K36" s="3">
        <v>3</v>
      </c>
      <c r="L36" s="3"/>
      <c r="M36" s="3"/>
      <c r="N36" s="92"/>
      <c r="O36" s="3"/>
      <c r="P36" s="3"/>
      <c r="Q36" s="3"/>
      <c r="R36" s="3"/>
      <c r="S36" s="3"/>
      <c r="T36" s="78"/>
      <c r="U36" s="78"/>
      <c r="V36" s="78"/>
      <c r="W36" s="78"/>
      <c r="X36" s="78"/>
      <c r="Y36" s="3"/>
      <c r="Z36" s="3"/>
      <c r="AA36" s="321"/>
      <c r="AB36" s="321"/>
      <c r="AC36" s="3"/>
      <c r="AD36" s="3"/>
      <c r="AE36" s="3"/>
      <c r="AF36" s="3"/>
      <c r="AG36" s="3"/>
      <c r="AH36" s="3"/>
      <c r="AI36" s="3"/>
      <c r="AJ36" s="3"/>
    </row>
    <row r="37" spans="1:36" ht="23.4" x14ac:dyDescent="0.45">
      <c r="A37" s="110" t="s">
        <v>54</v>
      </c>
      <c r="B37" s="99" t="s">
        <v>345</v>
      </c>
      <c r="C37" s="1003"/>
      <c r="D37" s="1002"/>
      <c r="E37" s="1002"/>
      <c r="F37" s="1002" t="s">
        <v>77</v>
      </c>
      <c r="G37" s="1002"/>
      <c r="H37" s="109">
        <f>IF(C37&lt;&gt;"",'[1]CBL Score Standard'!$D93,IF(D37&lt;&gt;"",SUM('[1]CBL Score Standard'!$D93:$E93),IF(E37&lt;&gt;"",SUM('[1]CBL Score Standard'!$D93:$F93),IF(F37&lt;&gt;"",SUM('[1]CBL Score Standard'!$D93:$G93),IF(G37&lt;&gt;"",SUM('[1]CBL Score Standard'!$D93:$H93,0))))))</f>
        <v>9.5957237736164644E-2</v>
      </c>
      <c r="K37" s="1193" t="s">
        <v>211</v>
      </c>
      <c r="L37" s="1194"/>
      <c r="M37" s="1194"/>
      <c r="N37" s="1194"/>
      <c r="O37" s="1194"/>
      <c r="P37" s="1194"/>
      <c r="Q37" s="1194"/>
      <c r="R37" s="1194"/>
      <c r="S37" s="1194"/>
      <c r="T37" s="1194"/>
      <c r="U37" s="1194"/>
      <c r="V37" s="1194"/>
      <c r="W37" s="1194"/>
      <c r="X37" s="1194"/>
      <c r="Y37" s="1195"/>
      <c r="Z37" s="263"/>
      <c r="AA37" s="317"/>
      <c r="AB37" s="317"/>
      <c r="AC37" s="402"/>
      <c r="AD37" s="402"/>
      <c r="AE37" s="402"/>
      <c r="AF37" s="402"/>
      <c r="AG37" s="402"/>
      <c r="AH37" s="402"/>
      <c r="AI37" s="402"/>
      <c r="AJ37" s="402"/>
    </row>
    <row r="38" spans="1:36" ht="23.4" customHeight="1" x14ac:dyDescent="0.3">
      <c r="A38" s="110" t="s">
        <v>54</v>
      </c>
      <c r="B38" s="99" t="s">
        <v>231</v>
      </c>
      <c r="C38" s="1003"/>
      <c r="D38" s="1003" t="s">
        <v>77</v>
      </c>
      <c r="E38" s="1002"/>
      <c r="F38" s="1002"/>
      <c r="G38" s="1002"/>
      <c r="H38" s="109">
        <f>IF(C38&lt;&gt;"",'[1]CBL Score Standard'!$D94,IF(D38&lt;&gt;"",SUM('[1]CBL Score Standard'!$D94:$E94),IF(E38&lt;&gt;"",SUM('[1]CBL Score Standard'!$D94:$F94),IF(F38&lt;&gt;"",SUM('[1]CBL Score Standard'!$D94:$G94),IF(G38&lt;&gt;"",SUM('[1]CBL Score Standard'!$D94:$H94,0))))))</f>
        <v>0</v>
      </c>
      <c r="K38" s="1211" t="s">
        <v>133</v>
      </c>
      <c r="L38" s="1211" t="s">
        <v>91</v>
      </c>
      <c r="M38" s="1182" t="s">
        <v>75</v>
      </c>
      <c r="N38" s="1184" t="s">
        <v>134</v>
      </c>
      <c r="O38" s="1184" t="s">
        <v>135</v>
      </c>
      <c r="P38" s="413" t="s">
        <v>136</v>
      </c>
      <c r="Q38" s="413" t="s">
        <v>137</v>
      </c>
      <c r="R38" s="413" t="s">
        <v>138</v>
      </c>
      <c r="S38" s="1212" t="s">
        <v>139</v>
      </c>
      <c r="T38" s="1191" t="s">
        <v>344</v>
      </c>
      <c r="U38" s="1191" t="s">
        <v>342</v>
      </c>
      <c r="V38" s="1200" t="s">
        <v>343</v>
      </c>
      <c r="W38" s="404" t="s">
        <v>375</v>
      </c>
      <c r="X38" s="404" t="s">
        <v>376</v>
      </c>
      <c r="Y38" s="1211" t="s">
        <v>140</v>
      </c>
      <c r="Z38" s="1186" t="s">
        <v>667</v>
      </c>
      <c r="AA38" s="1232" t="s">
        <v>666</v>
      </c>
      <c r="AB38" s="1232"/>
      <c r="AC38" s="1172" t="s">
        <v>668</v>
      </c>
      <c r="AD38" s="1172"/>
      <c r="AE38" s="1172" t="s">
        <v>669</v>
      </c>
      <c r="AF38" s="1172"/>
      <c r="AG38" s="1172" t="s">
        <v>670</v>
      </c>
      <c r="AH38" s="1172"/>
      <c r="AI38" s="1172" t="s">
        <v>671</v>
      </c>
      <c r="AJ38" s="1172"/>
    </row>
    <row r="39" spans="1:36" ht="41.4" x14ac:dyDescent="0.3">
      <c r="A39" s="110" t="s">
        <v>53</v>
      </c>
      <c r="B39" s="99" t="s">
        <v>371</v>
      </c>
      <c r="C39" s="1003"/>
      <c r="D39" s="1004"/>
      <c r="E39" s="1004"/>
      <c r="F39" s="1002"/>
      <c r="G39" s="1002"/>
      <c r="H39" s="109" t="b">
        <f>IF(C39&lt;&gt;"",'[1]CBL Score Standard'!$D95,IF(D39&lt;&gt;"",SUM('[1]CBL Score Standard'!$D95:$E95),IF(E39&lt;&gt;"",SUM('[1]CBL Score Standard'!$D95:$F95),IF(F39&lt;&gt;"",SUM('[1]CBL Score Standard'!$D95:$G95),IF(G39&lt;&gt;"",SUM('[1]CBL Score Standard'!$D95:$H95,0))))))</f>
        <v>0</v>
      </c>
      <c r="K39" s="1197"/>
      <c r="L39" s="1197"/>
      <c r="M39" s="1183"/>
      <c r="N39" s="1190"/>
      <c r="O39" s="1185"/>
      <c r="P39" s="148" t="s">
        <v>141</v>
      </c>
      <c r="Q39" s="414"/>
      <c r="R39" s="414"/>
      <c r="S39" s="1210"/>
      <c r="T39" s="1191"/>
      <c r="U39" s="1191"/>
      <c r="V39" s="1201"/>
      <c r="W39" s="404"/>
      <c r="X39" s="404"/>
      <c r="Y39" s="1197"/>
      <c r="Z39" s="1187"/>
      <c r="AA39" s="418" t="s">
        <v>672</v>
      </c>
      <c r="AB39" s="418" t="s">
        <v>673</v>
      </c>
      <c r="AC39" s="400" t="s">
        <v>672</v>
      </c>
      <c r="AD39" s="400" t="s">
        <v>673</v>
      </c>
      <c r="AE39" s="400" t="s">
        <v>672</v>
      </c>
      <c r="AF39" s="400" t="s">
        <v>673</v>
      </c>
      <c r="AG39" s="400" t="s">
        <v>672</v>
      </c>
      <c r="AH39" s="400" t="s">
        <v>673</v>
      </c>
      <c r="AI39" s="400" t="s">
        <v>672</v>
      </c>
      <c r="AJ39" s="400" t="s">
        <v>673</v>
      </c>
    </row>
    <row r="40" spans="1:36" x14ac:dyDescent="0.3">
      <c r="A40" s="110" t="s">
        <v>53</v>
      </c>
      <c r="B40" s="99" t="s">
        <v>223</v>
      </c>
      <c r="C40" s="1003"/>
      <c r="D40" s="1003"/>
      <c r="E40" s="1002" t="s">
        <v>77</v>
      </c>
      <c r="F40" s="1002"/>
      <c r="G40" s="1002"/>
      <c r="H40" s="109">
        <f>IF(C40&lt;&gt;"",'[1]CBL Score Standard'!$D96,IF(D40&lt;&gt;"",SUM('[1]CBL Score Standard'!$D96:$E96),IF(E40&lt;&gt;"",SUM('[1]CBL Score Standard'!$D96:$F96),IF(F40&lt;&gt;"",SUM('[1]CBL Score Standard'!$D96:$G96),IF(G40&lt;&gt;"",SUM('[1]CBL Score Standard'!$D96:$H96,0))))))</f>
        <v>1.4084507042253521E-2</v>
      </c>
      <c r="K40" s="406" t="s">
        <v>142</v>
      </c>
      <c r="L40" s="406" t="s">
        <v>143</v>
      </c>
      <c r="M40" s="104" t="s">
        <v>7</v>
      </c>
      <c r="N40" s="36" t="s">
        <v>56</v>
      </c>
      <c r="O40" s="87" t="s">
        <v>663</v>
      </c>
      <c r="P40" s="149" t="s">
        <v>145</v>
      </c>
      <c r="Q40" s="152" t="s">
        <v>212</v>
      </c>
      <c r="R40" s="79" t="s">
        <v>213</v>
      </c>
      <c r="S40" s="36"/>
      <c r="T40" s="83"/>
      <c r="U40" s="83"/>
      <c r="V40" s="83" t="s">
        <v>374</v>
      </c>
      <c r="W40" s="83" t="s">
        <v>377</v>
      </c>
      <c r="X40" s="83" t="s">
        <v>380</v>
      </c>
      <c r="Y40" s="46" t="s">
        <v>214</v>
      </c>
      <c r="Z40" s="259">
        <f t="shared" ref="Z40:Z55" ca="1" si="4">DATEDIF(AA40,AB40,"m")/12+DATEDIF(AC40,AD40,"m")/12+DATEDIF(AE40,AF40,"m")/12+DATEDIF(AG40,AH40,"m")/12+DATEDIF(AI40,AJ40,"m")/12</f>
        <v>2.5833333333333335</v>
      </c>
      <c r="AA40" s="318">
        <v>43191</v>
      </c>
      <c r="AB40" s="318">
        <f ca="1">TODAY()</f>
        <v>44144</v>
      </c>
      <c r="AC40" s="260"/>
      <c r="AD40" s="260"/>
      <c r="AE40" s="258"/>
      <c r="AF40" s="258"/>
      <c r="AG40" s="258"/>
      <c r="AH40" s="258"/>
      <c r="AI40" s="258"/>
      <c r="AJ40" s="258"/>
    </row>
    <row r="41" spans="1:36" x14ac:dyDescent="0.3">
      <c r="A41" s="110" t="s">
        <v>53</v>
      </c>
      <c r="B41" s="99" t="s">
        <v>226</v>
      </c>
      <c r="C41" s="1003"/>
      <c r="D41" s="1003"/>
      <c r="E41" s="1004"/>
      <c r="F41" s="1002"/>
      <c r="G41" s="1002"/>
      <c r="H41" s="109" t="b">
        <f>IF(C41&lt;&gt;"",'[1]CBL Score Standard'!$D97,IF(D41&lt;&gt;"",SUM('[1]CBL Score Standard'!$D97:$E97),IF(E41&lt;&gt;"",SUM('[1]CBL Score Standard'!$D97:$F97),IF(F41&lt;&gt;"",SUM('[1]CBL Score Standard'!$D97:$G97),IF(G41&lt;&gt;"",SUM('[1]CBL Score Standard'!$D97:$H97,0))))))</f>
        <v>0</v>
      </c>
      <c r="K41" s="407"/>
      <c r="L41" s="407"/>
      <c r="M41" s="104" t="s">
        <v>7</v>
      </c>
      <c r="N41" s="36" t="s">
        <v>56</v>
      </c>
      <c r="O41" s="87" t="s">
        <v>215</v>
      </c>
      <c r="P41" s="150"/>
      <c r="Q41" s="152" t="s">
        <v>164</v>
      </c>
      <c r="R41" s="79" t="s">
        <v>207</v>
      </c>
      <c r="S41" s="70" t="s">
        <v>319</v>
      </c>
      <c r="T41" s="84" t="s">
        <v>72</v>
      </c>
      <c r="U41" s="83"/>
      <c r="V41" s="83" t="s">
        <v>374</v>
      </c>
      <c r="W41" s="83" t="s">
        <v>377</v>
      </c>
      <c r="X41" s="83"/>
      <c r="Y41" s="49" t="s">
        <v>216</v>
      </c>
      <c r="Z41" s="259">
        <f t="shared" ca="1" si="4"/>
        <v>1.0833333333333333</v>
      </c>
      <c r="AA41" s="318">
        <v>43739</v>
      </c>
      <c r="AB41" s="318">
        <f ca="1">TODAY()</f>
        <v>44144</v>
      </c>
      <c r="AC41" s="260"/>
      <c r="AD41" s="260"/>
      <c r="AE41" s="258"/>
      <c r="AF41" s="258"/>
      <c r="AG41" s="258"/>
      <c r="AH41" s="258"/>
      <c r="AI41" s="258"/>
      <c r="AJ41" s="258"/>
    </row>
    <row r="42" spans="1:36" ht="27.6" x14ac:dyDescent="0.3">
      <c r="A42" s="110" t="s">
        <v>53</v>
      </c>
      <c r="B42" s="99" t="s">
        <v>239</v>
      </c>
      <c r="C42" s="1003"/>
      <c r="D42" s="1003"/>
      <c r="E42" s="1003"/>
      <c r="F42" s="1002"/>
      <c r="G42" s="1002"/>
      <c r="H42" s="109" t="b">
        <f>IF(C42&lt;&gt;"",'[1]CBL Score Standard'!$D98,IF(D42&lt;&gt;"",SUM('[1]CBL Score Standard'!$D98:$E98),IF(E42&lt;&gt;"",SUM('[1]CBL Score Standard'!$D98:$F98),IF(F42&lt;&gt;"",SUM('[1]CBL Score Standard'!$D98:$G98),IF(G42&lt;&gt;"",SUM('[1]CBL Score Standard'!$D98:$H98,0))))))</f>
        <v>0</v>
      </c>
      <c r="K42" s="407"/>
      <c r="L42" s="407"/>
      <c r="M42" s="104" t="s">
        <v>7</v>
      </c>
      <c r="N42" s="36" t="s">
        <v>55</v>
      </c>
      <c r="O42" s="91" t="s">
        <v>664</v>
      </c>
      <c r="P42" s="150"/>
      <c r="Q42" s="254" t="s">
        <v>653</v>
      </c>
      <c r="R42" s="254" t="s">
        <v>654</v>
      </c>
      <c r="S42" s="36"/>
      <c r="T42" s="83"/>
      <c r="U42" s="83"/>
      <c r="V42" s="83"/>
      <c r="W42" s="83" t="s">
        <v>377</v>
      </c>
      <c r="X42" s="83"/>
      <c r="Y42" s="52" t="s">
        <v>249</v>
      </c>
      <c r="Z42" s="259">
        <f t="shared" si="4"/>
        <v>0</v>
      </c>
      <c r="AA42" s="318"/>
      <c r="AB42" s="318"/>
      <c r="AC42" s="260"/>
      <c r="AD42" s="260"/>
      <c r="AE42" s="258"/>
      <c r="AF42" s="258"/>
      <c r="AG42" s="258"/>
      <c r="AH42" s="258"/>
      <c r="AI42" s="258"/>
      <c r="AJ42" s="258"/>
    </row>
    <row r="43" spans="1:36" ht="27.6" x14ac:dyDescent="0.3">
      <c r="A43" s="110" t="s">
        <v>0</v>
      </c>
      <c r="B43" s="99" t="s">
        <v>426</v>
      </c>
      <c r="C43" s="1003"/>
      <c r="D43" s="1002"/>
      <c r="E43" s="1002"/>
      <c r="F43" s="1002" t="s">
        <v>77</v>
      </c>
      <c r="G43" s="1002"/>
      <c r="H43" s="109">
        <f>IF(C43&lt;&gt;"",'[1]CBL Score Standard'!$D99,IF(D43&lt;&gt;"",SUM('[1]CBL Score Standard'!$D99:$E99),IF(E43&lt;&gt;"",SUM('[1]CBL Score Standard'!$D99:$F99),IF(F43&lt;&gt;"",SUM('[1]CBL Score Standard'!$D99:$G99),IF(G43&lt;&gt;"",SUM('[1]CBL Score Standard'!$D99:$H99,0))))))</f>
        <v>9.5957237736164644E-2</v>
      </c>
      <c r="K43" s="407"/>
      <c r="L43" s="407"/>
      <c r="M43" s="104" t="s">
        <v>7</v>
      </c>
      <c r="N43" s="36" t="s">
        <v>55</v>
      </c>
      <c r="O43" s="87" t="s">
        <v>448</v>
      </c>
      <c r="P43" s="151"/>
      <c r="Q43" s="254" t="s">
        <v>655</v>
      </c>
      <c r="R43" s="254" t="s">
        <v>656</v>
      </c>
      <c r="S43" s="36"/>
      <c r="T43" s="83"/>
      <c r="U43" s="83"/>
      <c r="V43" s="83" t="s">
        <v>374</v>
      </c>
      <c r="W43" s="83" t="s">
        <v>377</v>
      </c>
      <c r="X43" s="83"/>
      <c r="Y43" s="49" t="s">
        <v>219</v>
      </c>
      <c r="Z43" s="259">
        <f t="shared" si="4"/>
        <v>0</v>
      </c>
      <c r="AA43" s="318"/>
      <c r="AB43" s="318"/>
      <c r="AC43" s="260"/>
      <c r="AD43" s="260"/>
      <c r="AE43" s="258"/>
      <c r="AF43" s="258"/>
      <c r="AG43" s="258"/>
      <c r="AH43" s="258"/>
      <c r="AI43" s="258"/>
      <c r="AJ43" s="258"/>
    </row>
    <row r="44" spans="1:36" ht="26.4" x14ac:dyDescent="0.3">
      <c r="A44" s="110" t="s">
        <v>41</v>
      </c>
      <c r="B44" s="99" t="s">
        <v>450</v>
      </c>
      <c r="C44" s="1002"/>
      <c r="D44" s="1002"/>
      <c r="E44" s="1002"/>
      <c r="F44" s="1002" t="s">
        <v>77</v>
      </c>
      <c r="G44" s="1002"/>
      <c r="H44" s="109">
        <f>IF(C44&lt;&gt;"",'[1]CBL Score Standard'!$D100,IF(D44&lt;&gt;"",SUM('[1]CBL Score Standard'!$D100:$E100),IF(E44&lt;&gt;"",SUM('[1]CBL Score Standard'!$D100:$F100),IF(F44&lt;&gt;"",SUM('[1]CBL Score Standard'!$D100:$G100),IF(G44&lt;&gt;"",SUM('[1]CBL Score Standard'!$D100:$H100,0))))))</f>
        <v>0.18686632864525554</v>
      </c>
      <c r="K44" s="407"/>
      <c r="L44" s="407"/>
      <c r="M44" s="104" t="s">
        <v>7</v>
      </c>
      <c r="N44" s="36" t="s">
        <v>55</v>
      </c>
      <c r="O44" s="87" t="s">
        <v>185</v>
      </c>
      <c r="P44" s="149" t="s">
        <v>145</v>
      </c>
      <c r="Q44" s="254" t="s">
        <v>220</v>
      </c>
      <c r="R44" s="254" t="s">
        <v>270</v>
      </c>
      <c r="S44" s="36" t="str">
        <f>IF($K$16=$G$25+1,$A$1,"")</f>
        <v/>
      </c>
      <c r="T44" s="83"/>
      <c r="U44" s="83"/>
      <c r="V44" s="83" t="s">
        <v>374</v>
      </c>
      <c r="W44" s="83" t="s">
        <v>377</v>
      </c>
      <c r="X44" s="83" t="s">
        <v>377</v>
      </c>
      <c r="Y44" s="49" t="s">
        <v>186</v>
      </c>
      <c r="Z44" s="259">
        <f t="shared" ca="1" si="4"/>
        <v>2.5833333333333335</v>
      </c>
      <c r="AA44" s="318">
        <v>43191</v>
      </c>
      <c r="AB44" s="318">
        <f ca="1">TODAY()</f>
        <v>44144</v>
      </c>
      <c r="AC44" s="260"/>
      <c r="AD44" s="260"/>
      <c r="AE44" s="258"/>
      <c r="AF44" s="258"/>
      <c r="AG44" s="258"/>
      <c r="AH44" s="258"/>
      <c r="AI44" s="258"/>
      <c r="AJ44" s="258"/>
    </row>
    <row r="45" spans="1:36" ht="27.6" x14ac:dyDescent="0.3">
      <c r="A45" s="110" t="s">
        <v>41</v>
      </c>
      <c r="B45" s="99" t="s">
        <v>178</v>
      </c>
      <c r="C45" s="1003"/>
      <c r="D45" s="1002"/>
      <c r="E45" s="1002"/>
      <c r="F45" s="1002" t="s">
        <v>77</v>
      </c>
      <c r="G45" s="1002"/>
      <c r="H45" s="109">
        <f>IF(C45&lt;&gt;"",'[1]CBL Score Standard'!$D101,IF(D45&lt;&gt;"",SUM('[1]CBL Score Standard'!$D101:$E101),IF(E45&lt;&gt;"",SUM('[1]CBL Score Standard'!$D101:$F101),IF(F45&lt;&gt;"",SUM('[1]CBL Score Standard'!$D101:$G101),IF(G45&lt;&gt;"",SUM('[1]CBL Score Standard'!$D101:$H101,0))))))</f>
        <v>9.5957237736164644E-2</v>
      </c>
      <c r="K45" s="407"/>
      <c r="L45" s="407"/>
      <c r="M45" s="104" t="s">
        <v>7</v>
      </c>
      <c r="N45" s="36" t="s">
        <v>55</v>
      </c>
      <c r="O45" s="87" t="s">
        <v>694</v>
      </c>
      <c r="P45" s="153">
        <v>43539</v>
      </c>
      <c r="Q45" s="254" t="s">
        <v>658</v>
      </c>
      <c r="R45" s="254" t="s">
        <v>657</v>
      </c>
      <c r="S45" s="70" t="s">
        <v>319</v>
      </c>
      <c r="T45" s="84" t="s">
        <v>72</v>
      </c>
      <c r="U45" s="153">
        <v>43539</v>
      </c>
      <c r="V45" s="83" t="s">
        <v>374</v>
      </c>
      <c r="W45" s="83" t="s">
        <v>377</v>
      </c>
      <c r="X45" s="83" t="s">
        <v>378</v>
      </c>
      <c r="Y45" s="49" t="s">
        <v>186</v>
      </c>
      <c r="Z45" s="259">
        <f t="shared" ca="1" si="4"/>
        <v>1.5833333333333333</v>
      </c>
      <c r="AA45" s="318">
        <v>43539</v>
      </c>
      <c r="AB45" s="318">
        <f ca="1">TODAY()</f>
        <v>44144</v>
      </c>
      <c r="AC45" s="260"/>
      <c r="AD45" s="260"/>
      <c r="AE45" s="258"/>
      <c r="AF45" s="258"/>
      <c r="AG45" s="258"/>
      <c r="AH45" s="258"/>
      <c r="AI45" s="258"/>
      <c r="AJ45" s="258"/>
    </row>
    <row r="46" spans="1:36" ht="27.6" x14ac:dyDescent="0.3">
      <c r="A46" s="110" t="s">
        <v>229</v>
      </c>
      <c r="B46" s="99" t="s">
        <v>245</v>
      </c>
      <c r="C46" s="1003"/>
      <c r="D46" s="1003"/>
      <c r="E46" s="1003"/>
      <c r="F46" s="1003"/>
      <c r="G46" s="1002"/>
      <c r="H46" s="109" t="b">
        <f>IF(C46&lt;&gt;"",'[1]CBL Score Standard'!$D102,IF(D46&lt;&gt;"",SUM('[1]CBL Score Standard'!$D102:$E102),IF(E46&lt;&gt;"",SUM('[1]CBL Score Standard'!$D102:$F102),IF(F46&lt;&gt;"",SUM('[1]CBL Score Standard'!$D102:$G102),IF(G46&lt;&gt;"",SUM('[1]CBL Score Standard'!$D102:$H102,0))))))</f>
        <v>0</v>
      </c>
      <c r="K46" s="407"/>
      <c r="L46" s="407"/>
      <c r="M46" s="104" t="s">
        <v>7</v>
      </c>
      <c r="N46" s="36" t="s">
        <v>55</v>
      </c>
      <c r="O46" s="87" t="s">
        <v>665</v>
      </c>
      <c r="P46" s="153">
        <v>43607</v>
      </c>
      <c r="Q46" s="152" t="s">
        <v>221</v>
      </c>
      <c r="R46" s="79" t="s">
        <v>200</v>
      </c>
      <c r="S46" s="70" t="s">
        <v>319</v>
      </c>
      <c r="T46" s="84" t="s">
        <v>72</v>
      </c>
      <c r="U46" s="153">
        <v>43607</v>
      </c>
      <c r="V46" s="83" t="s">
        <v>374</v>
      </c>
      <c r="W46" s="83" t="s">
        <v>377</v>
      </c>
      <c r="X46" s="83"/>
      <c r="Y46" s="46" t="s">
        <v>222</v>
      </c>
      <c r="Z46" s="259">
        <f t="shared" ca="1" si="4"/>
        <v>1.4166666666666667</v>
      </c>
      <c r="AA46" s="318">
        <v>43607</v>
      </c>
      <c r="AB46" s="318">
        <f ca="1">TODAY()</f>
        <v>44144</v>
      </c>
      <c r="AC46" s="260"/>
      <c r="AD46" s="260"/>
      <c r="AE46" s="258"/>
      <c r="AF46" s="258"/>
      <c r="AG46" s="258"/>
      <c r="AH46" s="258"/>
      <c r="AI46" s="258"/>
      <c r="AJ46" s="258"/>
    </row>
    <row r="47" spans="1:36" x14ac:dyDescent="0.3">
      <c r="A47" s="110" t="s">
        <v>144</v>
      </c>
      <c r="B47" s="99" t="s">
        <v>372</v>
      </c>
      <c r="C47" s="1002"/>
      <c r="D47" s="1002"/>
      <c r="E47" s="1002"/>
      <c r="F47" s="1002" t="s">
        <v>77</v>
      </c>
      <c r="G47" s="1002"/>
      <c r="H47" s="109">
        <f>IF(C47&lt;&gt;"",'[1]CBL Score Standard'!$D103,IF(D47&lt;&gt;"",SUM('[1]CBL Score Standard'!$D103:$E103),IF(E47&lt;&gt;"",SUM('[1]CBL Score Standard'!$D103:$F103),IF(F47&lt;&gt;"",SUM('[1]CBL Score Standard'!$D103:$G103),IF(G47&lt;&gt;"",SUM('[1]CBL Score Standard'!$D103:$H103,0))))))</f>
        <v>0.18686632864525554</v>
      </c>
      <c r="K47" s="407"/>
      <c r="L47" s="407"/>
      <c r="M47" s="104" t="s">
        <v>7</v>
      </c>
      <c r="N47" s="36" t="s">
        <v>53</v>
      </c>
      <c r="O47" s="87" t="s">
        <v>223</v>
      </c>
      <c r="P47" s="153">
        <v>43621</v>
      </c>
      <c r="Q47" s="154" t="s">
        <v>224</v>
      </c>
      <c r="R47" s="155" t="s">
        <v>225</v>
      </c>
      <c r="S47" s="36" t="s">
        <v>319</v>
      </c>
      <c r="T47" s="83" t="s">
        <v>73</v>
      </c>
      <c r="U47" s="83"/>
      <c r="V47" s="83" t="s">
        <v>374</v>
      </c>
      <c r="W47" s="83" t="s">
        <v>378</v>
      </c>
      <c r="X47" s="83"/>
      <c r="Y47" s="55"/>
      <c r="Z47" s="259">
        <f t="shared" si="4"/>
        <v>0</v>
      </c>
      <c r="AA47" s="318"/>
      <c r="AB47" s="318"/>
      <c r="AC47" s="260"/>
      <c r="AD47" s="260"/>
      <c r="AE47" s="258"/>
      <c r="AF47" s="258"/>
      <c r="AG47" s="258"/>
      <c r="AH47" s="258"/>
      <c r="AI47" s="258"/>
      <c r="AJ47" s="258"/>
    </row>
    <row r="48" spans="1:36" ht="39.6" x14ac:dyDescent="0.3">
      <c r="A48" s="110" t="s">
        <v>144</v>
      </c>
      <c r="B48" s="99" t="s">
        <v>373</v>
      </c>
      <c r="C48" s="1002"/>
      <c r="D48" s="1002"/>
      <c r="E48" s="1002"/>
      <c r="F48" s="1002" t="s">
        <v>77</v>
      </c>
      <c r="G48" s="1002"/>
      <c r="H48" s="109">
        <f>IF(C48&lt;&gt;"",'[1]CBL Score Standard'!$D104,IF(D48&lt;&gt;"",SUM('[1]CBL Score Standard'!$D104:$E104),IF(E48&lt;&gt;"",SUM('[1]CBL Score Standard'!$D104:$F104),IF(F48&lt;&gt;"",SUM('[1]CBL Score Standard'!$D104:$G104),IF(G48&lt;&gt;"",SUM('[1]CBL Score Standard'!$D104:$H104,0))))))</f>
        <v>0.18686632864525554</v>
      </c>
      <c r="K48" s="407"/>
      <c r="L48" s="407"/>
      <c r="M48" s="104" t="s">
        <v>7</v>
      </c>
      <c r="N48" s="36" t="s">
        <v>53</v>
      </c>
      <c r="O48" s="87" t="s">
        <v>226</v>
      </c>
      <c r="P48" s="153">
        <v>43602</v>
      </c>
      <c r="Q48" s="154" t="s">
        <v>227</v>
      </c>
      <c r="R48" s="155" t="s">
        <v>228</v>
      </c>
      <c r="S48" s="36" t="s">
        <v>319</v>
      </c>
      <c r="T48" s="83" t="s">
        <v>73</v>
      </c>
      <c r="U48" s="83"/>
      <c r="V48" s="83"/>
      <c r="W48" s="83" t="s">
        <v>378</v>
      </c>
      <c r="X48" s="83"/>
      <c r="Y48" s="55"/>
      <c r="Z48" s="259">
        <f t="shared" si="4"/>
        <v>0</v>
      </c>
      <c r="AA48" s="318"/>
      <c r="AB48" s="318"/>
      <c r="AC48" s="260"/>
      <c r="AD48" s="260"/>
      <c r="AE48" s="258"/>
      <c r="AF48" s="258"/>
      <c r="AG48" s="258"/>
      <c r="AH48" s="258"/>
      <c r="AI48" s="258"/>
      <c r="AJ48" s="258"/>
    </row>
    <row r="49" spans="1:36" ht="27.6" x14ac:dyDescent="0.3">
      <c r="A49" s="110" t="s">
        <v>144</v>
      </c>
      <c r="B49" s="99" t="s">
        <v>452</v>
      </c>
      <c r="C49" s="1002"/>
      <c r="D49" s="1002"/>
      <c r="E49" s="1005"/>
      <c r="F49" s="1002" t="s">
        <v>77</v>
      </c>
      <c r="G49" s="1002"/>
      <c r="H49" s="109">
        <f>IF(C49&lt;&gt;"",'[1]CBL Score Standard'!$D105,IF(D49&lt;&gt;"",SUM('[1]CBL Score Standard'!$D105:$E105),IF(E49&lt;&gt;"",SUM('[1]CBL Score Standard'!$D105:$F105),IF(F49&lt;&gt;"",SUM('[1]CBL Score Standard'!$D105:$G105),IF(G49&lt;&gt;"",SUM('[1]CBL Score Standard'!$D105:$H105,0))))))</f>
        <v>0.18686632864525554</v>
      </c>
      <c r="K49" s="407"/>
      <c r="L49" s="407"/>
      <c r="M49" s="104" t="s">
        <v>7</v>
      </c>
      <c r="N49" s="36" t="s">
        <v>59</v>
      </c>
      <c r="O49" s="89" t="s">
        <v>684</v>
      </c>
      <c r="P49" s="153">
        <v>43623</v>
      </c>
      <c r="Q49" s="154" t="s">
        <v>153</v>
      </c>
      <c r="R49" s="155" t="s">
        <v>156</v>
      </c>
      <c r="S49" s="70" t="s">
        <v>319</v>
      </c>
      <c r="T49" s="157" t="s">
        <v>72</v>
      </c>
      <c r="U49" s="181">
        <v>43626</v>
      </c>
      <c r="V49" s="83" t="s">
        <v>374</v>
      </c>
      <c r="W49" s="83" t="s">
        <v>378</v>
      </c>
      <c r="X49" s="83"/>
      <c r="Y49" s="55"/>
      <c r="Z49" s="259">
        <f t="shared" ca="1" si="4"/>
        <v>1.3333333333333333</v>
      </c>
      <c r="AA49" s="318">
        <v>43626</v>
      </c>
      <c r="AB49" s="318">
        <f ca="1">TODAY()</f>
        <v>44144</v>
      </c>
      <c r="AC49" s="260"/>
      <c r="AD49" s="260"/>
      <c r="AE49" s="258"/>
      <c r="AF49" s="258"/>
      <c r="AG49" s="258"/>
      <c r="AH49" s="258"/>
      <c r="AI49" s="258"/>
      <c r="AJ49" s="258"/>
    </row>
    <row r="50" spans="1:36" ht="27.6" x14ac:dyDescent="0.3">
      <c r="A50" s="110" t="s">
        <v>144</v>
      </c>
      <c r="B50" s="99" t="s">
        <v>517</v>
      </c>
      <c r="C50" s="1002"/>
      <c r="D50" s="1002"/>
      <c r="E50" s="1005"/>
      <c r="F50" s="1002" t="s">
        <v>77</v>
      </c>
      <c r="G50" s="1002"/>
      <c r="H50" s="109">
        <f>IF(C50&lt;&gt;"",'[1]CBL Score Standard'!$D106,IF(D50&lt;&gt;"",SUM('[1]CBL Score Standard'!$D106:$E106),IF(E50&lt;&gt;"",SUM('[1]CBL Score Standard'!$D106:$F106),IF(F50&lt;&gt;"",SUM('[1]CBL Score Standard'!$D106:$G106),IF(G50&lt;&gt;"",SUM('[1]CBL Score Standard'!$D106:$H106,0))))))</f>
        <v>0.18686632864525554</v>
      </c>
      <c r="K50" s="407"/>
      <c r="L50" s="407"/>
      <c r="M50" s="104" t="s">
        <v>7</v>
      </c>
      <c r="N50" s="36" t="s">
        <v>59</v>
      </c>
      <c r="O50" s="89" t="s">
        <v>683</v>
      </c>
      <c r="P50" s="153">
        <v>43623</v>
      </c>
      <c r="Q50" s="154" t="s">
        <v>153</v>
      </c>
      <c r="R50" s="155" t="s">
        <v>156</v>
      </c>
      <c r="S50" s="70" t="s">
        <v>385</v>
      </c>
      <c r="T50" s="419" t="s">
        <v>72</v>
      </c>
      <c r="U50" s="181">
        <v>44008</v>
      </c>
      <c r="V50" s="83" t="s">
        <v>374</v>
      </c>
      <c r="W50" s="83" t="s">
        <v>378</v>
      </c>
      <c r="X50" s="83"/>
      <c r="Y50" s="55"/>
      <c r="Z50" s="259">
        <f t="shared" si="4"/>
        <v>0</v>
      </c>
      <c r="AA50" s="318"/>
      <c r="AB50" s="318"/>
      <c r="AC50" s="260"/>
      <c r="AD50" s="260"/>
      <c r="AE50" s="258"/>
      <c r="AF50" s="258"/>
      <c r="AG50" s="258"/>
      <c r="AH50" s="258"/>
      <c r="AI50" s="258"/>
      <c r="AJ50" s="258"/>
    </row>
    <row r="51" spans="1:36" x14ac:dyDescent="0.3">
      <c r="A51" s="110" t="s">
        <v>144</v>
      </c>
      <c r="B51" s="99" t="s">
        <v>661</v>
      </c>
      <c r="C51" s="1002"/>
      <c r="D51" s="1002"/>
      <c r="E51" s="1002"/>
      <c r="F51" s="1002" t="s">
        <v>77</v>
      </c>
      <c r="G51" s="1002"/>
      <c r="H51" s="109">
        <f>IF(C51&lt;&gt;"",'[1]CBL Score Standard'!$D107,IF(D51&lt;&gt;"",SUM('[1]CBL Score Standard'!$D107:$E107),IF(E51&lt;&gt;"",SUM('[1]CBL Score Standard'!$D107:$F107),IF(F51&lt;&gt;"",SUM('[1]CBL Score Standard'!$D107:$G107),IF(G51&lt;&gt;"",SUM('[1]CBL Score Standard'!$D107:$H107,0))))))</f>
        <v>0.18686632864525554</v>
      </c>
      <c r="K51" s="407"/>
      <c r="L51" s="407"/>
      <c r="M51" s="104" t="s">
        <v>7</v>
      </c>
      <c r="N51" s="36" t="s">
        <v>56</v>
      </c>
      <c r="O51" s="89" t="s">
        <v>67</v>
      </c>
      <c r="P51" s="153"/>
      <c r="Q51" s="154"/>
      <c r="R51" s="155"/>
      <c r="S51" s="83" t="s">
        <v>385</v>
      </c>
      <c r="T51" s="83"/>
      <c r="U51" s="180">
        <v>43766</v>
      </c>
      <c r="V51" s="214" t="s">
        <v>374</v>
      </c>
      <c r="W51" s="83"/>
      <c r="X51" s="83"/>
      <c r="Y51" s="83"/>
      <c r="Z51" s="259">
        <f t="shared" ca="1" si="4"/>
        <v>1</v>
      </c>
      <c r="AA51" s="318">
        <v>43766</v>
      </c>
      <c r="AB51" s="318">
        <f ca="1">TODAY()</f>
        <v>44144</v>
      </c>
      <c r="AC51" s="260"/>
      <c r="AD51" s="260"/>
      <c r="AE51" s="258"/>
      <c r="AF51" s="258"/>
      <c r="AG51" s="258"/>
      <c r="AH51" s="258"/>
      <c r="AI51" s="258"/>
      <c r="AJ51" s="258"/>
    </row>
    <row r="52" spans="1:36" x14ac:dyDescent="0.3">
      <c r="A52" s="110" t="s">
        <v>144</v>
      </c>
      <c r="B52" s="99" t="s">
        <v>662</v>
      </c>
      <c r="C52" s="1004"/>
      <c r="D52" s="1004" t="s">
        <v>77</v>
      </c>
      <c r="E52" s="1004"/>
      <c r="F52" s="1002"/>
      <c r="G52" s="1002"/>
      <c r="H52" s="109">
        <f>IF(C52&lt;&gt;"",'[1]CBL Score Standard'!$D108,IF(D52&lt;&gt;"",SUM('[1]CBL Score Standard'!$D108:$E108),IF(E52&lt;&gt;"",SUM('[1]CBL Score Standard'!$D108:$F108),IF(F52&lt;&gt;"",SUM('[1]CBL Score Standard'!$D108:$G108),IF(G52&lt;&gt;"",SUM('[1]CBL Score Standard'!$D108:$H108,0))))))</f>
        <v>0.13742071881606766</v>
      </c>
      <c r="K52" s="407"/>
      <c r="L52" s="407"/>
      <c r="M52" s="104" t="s">
        <v>7</v>
      </c>
      <c r="N52" s="36" t="s">
        <v>55</v>
      </c>
      <c r="O52" s="89" t="s">
        <v>1</v>
      </c>
      <c r="P52" s="153"/>
      <c r="Q52" s="154"/>
      <c r="R52" s="155"/>
      <c r="S52" s="83" t="s">
        <v>385</v>
      </c>
      <c r="T52" s="83"/>
      <c r="U52" s="180">
        <v>43763</v>
      </c>
      <c r="V52" s="214" t="s">
        <v>374</v>
      </c>
      <c r="W52" s="83"/>
      <c r="X52" s="83"/>
      <c r="Y52" s="83"/>
      <c r="Z52" s="259">
        <f t="shared" ca="1" si="4"/>
        <v>1</v>
      </c>
      <c r="AA52" s="318">
        <v>43763</v>
      </c>
      <c r="AB52" s="318">
        <f ca="1">TODAY()</f>
        <v>44144</v>
      </c>
      <c r="AC52" s="260"/>
      <c r="AD52" s="260"/>
      <c r="AE52" s="258"/>
      <c r="AF52" s="258"/>
      <c r="AG52" s="258"/>
      <c r="AH52" s="258"/>
      <c r="AI52" s="258"/>
      <c r="AJ52" s="258"/>
    </row>
    <row r="53" spans="1:36" x14ac:dyDescent="0.3">
      <c r="A53" s="110" t="s">
        <v>144</v>
      </c>
      <c r="B53" s="99" t="s">
        <v>187</v>
      </c>
      <c r="C53" s="1003"/>
      <c r="D53" s="1002"/>
      <c r="E53" s="1002"/>
      <c r="F53" s="1002" t="s">
        <v>77</v>
      </c>
      <c r="G53" s="1002"/>
      <c r="H53" s="109">
        <f>IF(C53&lt;&gt;"",'[1]CBL Score Standard'!$D109,IF(D53&lt;&gt;"",SUM('[1]CBL Score Standard'!$D109:$E109),IF(E53&lt;&gt;"",SUM('[1]CBL Score Standard'!$D109:$F109),IF(F53&lt;&gt;"",SUM('[1]CBL Score Standard'!$D109:$G109),IF(G53&lt;&gt;"",SUM('[1]CBL Score Standard'!$D109:$H109,0))))))</f>
        <v>9.5957237736164644E-2</v>
      </c>
      <c r="K53" s="407"/>
      <c r="L53" s="407"/>
      <c r="M53" s="104" t="s">
        <v>7</v>
      </c>
      <c r="N53" s="36" t="s">
        <v>56</v>
      </c>
      <c r="O53" s="89" t="s">
        <v>419</v>
      </c>
      <c r="P53" s="153">
        <v>43684</v>
      </c>
      <c r="Q53" s="154" t="s">
        <v>420</v>
      </c>
      <c r="R53" s="155" t="s">
        <v>420</v>
      </c>
      <c r="S53" s="36"/>
      <c r="T53" s="83"/>
      <c r="U53" s="181">
        <v>43684</v>
      </c>
      <c r="V53" s="83" t="s">
        <v>374</v>
      </c>
      <c r="W53" s="83"/>
      <c r="X53" s="83"/>
      <c r="Y53" s="55"/>
      <c r="Z53" s="259">
        <f t="shared" ca="1" si="4"/>
        <v>1.25</v>
      </c>
      <c r="AA53" s="318">
        <v>43684</v>
      </c>
      <c r="AB53" s="318">
        <f ca="1">TODAY()</f>
        <v>44144</v>
      </c>
      <c r="AC53" s="260"/>
      <c r="AD53" s="260"/>
      <c r="AE53" s="258"/>
      <c r="AF53" s="258"/>
      <c r="AG53" s="258"/>
      <c r="AH53" s="258"/>
      <c r="AI53" s="258"/>
      <c r="AJ53" s="258"/>
    </row>
    <row r="54" spans="1:36" ht="26.4" x14ac:dyDescent="0.3">
      <c r="A54" s="110" t="s">
        <v>144</v>
      </c>
      <c r="B54" s="99" t="s">
        <v>188</v>
      </c>
      <c r="C54" s="1003"/>
      <c r="D54" s="1002"/>
      <c r="E54" s="1002"/>
      <c r="F54" s="1002" t="s">
        <v>77</v>
      </c>
      <c r="G54" s="1002"/>
      <c r="H54" s="109">
        <f>IF(C54&lt;&gt;"",'[1]CBL Score Standard'!$D110,IF(D54&lt;&gt;"",SUM('[1]CBL Score Standard'!$D110:$E110),IF(E54&lt;&gt;"",SUM('[1]CBL Score Standard'!$D110:$F110),IF(F54&lt;&gt;"",SUM('[1]CBL Score Standard'!$D110:$G110),IF(G54&lt;&gt;"",SUM('[1]CBL Score Standard'!$D110:$H110,0))))))</f>
        <v>9.5957237736164644E-2</v>
      </c>
      <c r="K54" s="407"/>
      <c r="L54" s="407"/>
      <c r="M54" s="104" t="s">
        <v>7</v>
      </c>
      <c r="N54" s="36" t="s">
        <v>56</v>
      </c>
      <c r="O54" s="89" t="s">
        <v>421</v>
      </c>
      <c r="P54" s="152" t="s">
        <v>230</v>
      </c>
      <c r="Q54" s="154" t="s">
        <v>230</v>
      </c>
      <c r="R54" s="155" t="s">
        <v>230</v>
      </c>
      <c r="S54" s="36"/>
      <c r="T54" s="83"/>
      <c r="U54" s="83"/>
      <c r="V54" s="83"/>
      <c r="W54" s="83"/>
      <c r="X54" s="83"/>
      <c r="Y54" s="41" t="s">
        <v>230</v>
      </c>
      <c r="Z54" s="259">
        <f t="shared" si="4"/>
        <v>0</v>
      </c>
      <c r="AA54" s="318"/>
      <c r="AB54" s="318"/>
      <c r="AC54" s="260"/>
      <c r="AD54" s="260"/>
      <c r="AE54" s="258"/>
      <c r="AF54" s="258"/>
      <c r="AG54" s="258"/>
      <c r="AH54" s="258"/>
      <c r="AI54" s="258"/>
      <c r="AJ54" s="258"/>
    </row>
    <row r="55" spans="1:36" customFormat="1" x14ac:dyDescent="0.3">
      <c r="A55" s="110" t="s">
        <v>144</v>
      </c>
      <c r="B55" s="99" t="s">
        <v>189</v>
      </c>
      <c r="C55" s="1003"/>
      <c r="D55" s="1004"/>
      <c r="E55" s="1002" t="s">
        <v>77</v>
      </c>
      <c r="F55" s="1002"/>
      <c r="G55" s="1002"/>
      <c r="H55" s="109">
        <f>IF(C55&lt;&gt;"",'[1]CBL Score Standard'!$D111,IF(D55&lt;&gt;"",SUM('[1]CBL Score Standard'!$D111:$E111),IF(E55&lt;&gt;"",SUM('[1]CBL Score Standard'!$D111:$F111),IF(F55&lt;&gt;"",SUM('[1]CBL Score Standard'!$D111:$G111),IF(G55&lt;&gt;"",SUM('[1]CBL Score Standard'!$D111:$H111,0))))))</f>
        <v>3.7340320995741895E-2</v>
      </c>
      <c r="K55" s="408"/>
      <c r="L55" s="408"/>
      <c r="M55" s="104" t="s">
        <v>7</v>
      </c>
      <c r="N55" s="36" t="s">
        <v>54</v>
      </c>
      <c r="O55" s="89" t="s">
        <v>231</v>
      </c>
      <c r="P55" s="153">
        <v>43610</v>
      </c>
      <c r="Q55" s="152" t="s">
        <v>164</v>
      </c>
      <c r="R55" s="79" t="s">
        <v>165</v>
      </c>
      <c r="S55" s="36"/>
      <c r="T55" s="83"/>
      <c r="U55" s="83"/>
      <c r="V55" s="83"/>
      <c r="W55" s="83" t="s">
        <v>378</v>
      </c>
      <c r="X55" s="83"/>
      <c r="Y55" s="49" t="s">
        <v>232</v>
      </c>
      <c r="Z55" s="259">
        <f t="shared" si="4"/>
        <v>0</v>
      </c>
      <c r="AA55" s="318"/>
      <c r="AB55" s="318"/>
      <c r="AC55" s="260"/>
      <c r="AD55" s="260"/>
      <c r="AE55" s="258"/>
      <c r="AF55" s="258"/>
      <c r="AG55" s="258"/>
      <c r="AH55" s="258"/>
      <c r="AI55" s="258"/>
      <c r="AJ55" s="258"/>
    </row>
    <row r="56" spans="1:36" customFormat="1" x14ac:dyDescent="0.3">
      <c r="A56" s="110" t="s">
        <v>144</v>
      </c>
      <c r="B56" s="99" t="s">
        <v>190</v>
      </c>
      <c r="C56" s="1003"/>
      <c r="D56" s="1004"/>
      <c r="E56" s="1002" t="s">
        <v>77</v>
      </c>
      <c r="F56" s="1002"/>
      <c r="G56" s="1002"/>
      <c r="H56" s="109">
        <f>IF(C56&lt;&gt;"",'[1]CBL Score Standard'!$D112,IF(D56&lt;&gt;"",SUM('[1]CBL Score Standard'!$D112:$E112),IF(E56&lt;&gt;"",SUM('[1]CBL Score Standard'!$D112:$F112),IF(F56&lt;&gt;"",SUM('[1]CBL Score Standard'!$D112:$G112),IF(G56&lt;&gt;"",SUM('[1]CBL Score Standard'!$D112:$H112,0))))))</f>
        <v>3.7340320995741895E-2</v>
      </c>
      <c r="K56" s="3">
        <v>4</v>
      </c>
      <c r="L56" s="3"/>
      <c r="M56" s="3"/>
      <c r="N56" s="92"/>
      <c r="O56" s="3"/>
      <c r="P56" s="3"/>
      <c r="Q56" s="3"/>
      <c r="R56" s="3"/>
      <c r="S56" s="3"/>
      <c r="T56" s="78"/>
      <c r="U56" s="78"/>
      <c r="V56" s="78"/>
      <c r="W56" s="78"/>
      <c r="X56" s="78"/>
      <c r="Y56" s="3"/>
      <c r="Z56" s="3"/>
      <c r="AA56" s="321"/>
      <c r="AB56" s="321"/>
      <c r="AC56" s="3"/>
      <c r="AD56" s="3"/>
      <c r="AE56" s="3"/>
      <c r="AF56" s="3"/>
      <c r="AG56" s="3"/>
      <c r="AH56" s="3"/>
      <c r="AI56" s="3"/>
      <c r="AJ56" s="3"/>
    </row>
    <row r="57" spans="1:36" ht="26.4" x14ac:dyDescent="0.45">
      <c r="A57" s="110" t="s">
        <v>144</v>
      </c>
      <c r="B57" s="99" t="s">
        <v>191</v>
      </c>
      <c r="C57" s="1003"/>
      <c r="D57" s="1002"/>
      <c r="E57" s="1002"/>
      <c r="F57" s="1002" t="s">
        <v>77</v>
      </c>
      <c r="G57" s="1002"/>
      <c r="H57" s="109">
        <f>IF(C57&lt;&gt;"",'[1]CBL Score Standard'!$D113,IF(D57&lt;&gt;"",SUM('[1]CBL Score Standard'!$D113:$E113),IF(E57&lt;&gt;"",SUM('[1]CBL Score Standard'!$D113:$F113),IF(F57&lt;&gt;"",SUM('[1]CBL Score Standard'!$D113:$G113),IF(G57&lt;&gt;"",SUM('[1]CBL Score Standard'!$D113:$H113,0))))))</f>
        <v>9.5957237736164644E-2</v>
      </c>
      <c r="K57" s="1193" t="s">
        <v>233</v>
      </c>
      <c r="L57" s="1194"/>
      <c r="M57" s="1194"/>
      <c r="N57" s="1194"/>
      <c r="O57" s="1194"/>
      <c r="P57" s="1194"/>
      <c r="Q57" s="1194"/>
      <c r="R57" s="1194"/>
      <c r="S57" s="1194"/>
      <c r="T57" s="1194"/>
      <c r="U57" s="1194"/>
      <c r="V57" s="1194"/>
      <c r="W57" s="1194"/>
      <c r="X57" s="1194"/>
      <c r="Y57" s="1195"/>
      <c r="Z57" s="263"/>
      <c r="AA57" s="317"/>
      <c r="AB57" s="317"/>
      <c r="AC57" s="402"/>
      <c r="AD57" s="402"/>
      <c r="AE57" s="402"/>
      <c r="AF57" s="402"/>
      <c r="AG57" s="402"/>
      <c r="AH57" s="402"/>
      <c r="AI57" s="402"/>
      <c r="AJ57" s="402"/>
    </row>
    <row r="58" spans="1:36" ht="23.4" customHeight="1" x14ac:dyDescent="0.3">
      <c r="A58" s="110" t="s">
        <v>55</v>
      </c>
      <c r="B58" s="99" t="s">
        <v>419</v>
      </c>
      <c r="C58" s="1003"/>
      <c r="D58" s="1003"/>
      <c r="E58" s="1004"/>
      <c r="F58" s="1002" t="s">
        <v>77</v>
      </c>
      <c r="G58" s="1002"/>
      <c r="H58" s="109">
        <f>IF(C58&lt;&gt;"",'[1]CBL Score Standard'!$D114,IF(D58&lt;&gt;"",SUM('[1]CBL Score Standard'!$D114:$E114),IF(E58&lt;&gt;"",SUM('[1]CBL Score Standard'!$D114:$F114),IF(F58&lt;&gt;"",SUM('[1]CBL Score Standard'!$D114:$G114),IF(G58&lt;&gt;"",SUM('[1]CBL Score Standard'!$D114:$H114,0))))))</f>
        <v>4.9445609829187893E-2</v>
      </c>
      <c r="K58" s="1211" t="s">
        <v>133</v>
      </c>
      <c r="L58" s="1211" t="s">
        <v>91</v>
      </c>
      <c r="M58" s="1182" t="s">
        <v>75</v>
      </c>
      <c r="N58" s="1184" t="s">
        <v>134</v>
      </c>
      <c r="O58" s="1184" t="s">
        <v>135</v>
      </c>
      <c r="P58" s="413" t="s">
        <v>136</v>
      </c>
      <c r="Q58" s="413" t="s">
        <v>137</v>
      </c>
      <c r="R58" s="413" t="s">
        <v>138</v>
      </c>
      <c r="S58" s="1212" t="s">
        <v>139</v>
      </c>
      <c r="T58" s="1191" t="s">
        <v>344</v>
      </c>
      <c r="U58" s="1191" t="s">
        <v>342</v>
      </c>
      <c r="V58" s="1200" t="s">
        <v>343</v>
      </c>
      <c r="W58" s="404" t="s">
        <v>375</v>
      </c>
      <c r="X58" s="404" t="s">
        <v>376</v>
      </c>
      <c r="Y58" s="1211" t="s">
        <v>140</v>
      </c>
      <c r="Z58" s="1186" t="s">
        <v>667</v>
      </c>
      <c r="AA58" s="1232" t="s">
        <v>666</v>
      </c>
      <c r="AB58" s="1232"/>
      <c r="AC58" s="1172" t="s">
        <v>668</v>
      </c>
      <c r="AD58" s="1172"/>
      <c r="AE58" s="1172" t="s">
        <v>669</v>
      </c>
      <c r="AF58" s="1172"/>
      <c r="AG58" s="1172" t="s">
        <v>670</v>
      </c>
      <c r="AH58" s="1172"/>
      <c r="AI58" s="1172" t="s">
        <v>671</v>
      </c>
      <c r="AJ58" s="1172"/>
    </row>
    <row r="59" spans="1:36" ht="41.4" x14ac:dyDescent="0.3">
      <c r="A59" s="110" t="s">
        <v>56</v>
      </c>
      <c r="B59" s="99" t="s">
        <v>421</v>
      </c>
      <c r="C59" s="1003"/>
      <c r="D59" s="1003"/>
      <c r="E59" s="1004"/>
      <c r="F59" s="1002"/>
      <c r="G59" s="1002"/>
      <c r="H59" s="109" t="b">
        <f>IF(C59&lt;&gt;"",'[1]CBL Score Standard'!$D115,IF(D59&lt;&gt;"",SUM('[1]CBL Score Standard'!$D115:$E115),IF(E59&lt;&gt;"",SUM('[1]CBL Score Standard'!$D115:$F115),IF(F59&lt;&gt;"",SUM('[1]CBL Score Standard'!$D115:$G115),IF(G59&lt;&gt;"",SUM('[1]CBL Score Standard'!$D115:$H115,0))))))</f>
        <v>0</v>
      </c>
      <c r="K59" s="1197"/>
      <c r="L59" s="1197"/>
      <c r="M59" s="1183"/>
      <c r="N59" s="1185"/>
      <c r="O59" s="1185"/>
      <c r="P59" s="148" t="s">
        <v>141</v>
      </c>
      <c r="Q59" s="414"/>
      <c r="R59" s="414"/>
      <c r="S59" s="1210"/>
      <c r="T59" s="1191"/>
      <c r="U59" s="1191"/>
      <c r="V59" s="1201"/>
      <c r="W59" s="404"/>
      <c r="X59" s="404"/>
      <c r="Y59" s="1197"/>
      <c r="Z59" s="1187"/>
      <c r="AA59" s="418" t="s">
        <v>672</v>
      </c>
      <c r="AB59" s="418" t="s">
        <v>673</v>
      </c>
      <c r="AC59" s="400" t="s">
        <v>672</v>
      </c>
      <c r="AD59" s="400" t="s">
        <v>673</v>
      </c>
      <c r="AE59" s="400" t="s">
        <v>672</v>
      </c>
      <c r="AF59" s="400" t="s">
        <v>673</v>
      </c>
      <c r="AG59" s="400" t="s">
        <v>672</v>
      </c>
      <c r="AH59" s="400" t="s">
        <v>673</v>
      </c>
      <c r="AI59" s="400" t="s">
        <v>672</v>
      </c>
      <c r="AJ59" s="400" t="s">
        <v>673</v>
      </c>
    </row>
    <row r="60" spans="1:36" ht="26.4" x14ac:dyDescent="0.3">
      <c r="A60" s="110" t="s">
        <v>56</v>
      </c>
      <c r="B60" s="99" t="s">
        <v>237</v>
      </c>
      <c r="C60" s="1003"/>
      <c r="D60" s="1003"/>
      <c r="E60" s="1003" t="s">
        <v>77</v>
      </c>
      <c r="F60" s="1002"/>
      <c r="G60" s="1002"/>
      <c r="H60" s="109">
        <f>IF(C60&lt;&gt;"",'[1]CBL Score Standard'!$D116,IF(D60&lt;&gt;"",SUM('[1]CBL Score Standard'!$D116:$E116),IF(E60&lt;&gt;"",SUM('[1]CBL Score Standard'!$D116:$F116),IF(F60&lt;&gt;"",SUM('[1]CBL Score Standard'!$D116:$G116),IF(G60&lt;&gt;"",SUM('[1]CBL Score Standard'!$D116:$H116,0))))))</f>
        <v>0</v>
      </c>
      <c r="K60" s="1206" t="s">
        <v>142</v>
      </c>
      <c r="L60" s="1206" t="s">
        <v>143</v>
      </c>
      <c r="M60" s="104" t="s">
        <v>8</v>
      </c>
      <c r="N60" s="57" t="s">
        <v>2</v>
      </c>
      <c r="O60" s="38" t="s">
        <v>234</v>
      </c>
      <c r="P60" s="58"/>
      <c r="Q60" s="56"/>
      <c r="R60" s="59"/>
      <c r="S60" s="36" t="str">
        <f>IF($K$57=$G$25+1,$A$1,"")</f>
        <v/>
      </c>
      <c r="T60" s="83"/>
      <c r="U60" s="83"/>
      <c r="V60" s="83"/>
      <c r="W60" s="83"/>
      <c r="X60" s="83"/>
      <c r="Y60" s="55"/>
      <c r="Z60" s="259">
        <f t="shared" ref="Z60:Z67" si="5">DATEDIF(AA60,AB60,"m")/12+DATEDIF(AC60,AD60,"m")/12+DATEDIF(AE60,AF60,"m")/12+DATEDIF(AG60,AH60,"m")/12+DATEDIF(AI60,AJ60,"m")/12</f>
        <v>0</v>
      </c>
      <c r="AA60" s="318"/>
      <c r="AB60" s="318"/>
      <c r="AC60" s="260"/>
      <c r="AD60" s="260"/>
      <c r="AE60" s="258"/>
      <c r="AF60" s="258"/>
      <c r="AG60" s="258"/>
      <c r="AH60" s="258"/>
      <c r="AI60" s="258"/>
      <c r="AJ60" s="258"/>
    </row>
    <row r="61" spans="1:36" ht="27.6" x14ac:dyDescent="0.3">
      <c r="A61" s="110" t="s">
        <v>59</v>
      </c>
      <c r="B61" s="99" t="s">
        <v>240</v>
      </c>
      <c r="C61" s="1003"/>
      <c r="D61" s="1003" t="s">
        <v>77</v>
      </c>
      <c r="E61" s="1003"/>
      <c r="F61" s="1002"/>
      <c r="G61" s="1002"/>
      <c r="H61" s="109">
        <f>IF(C61&lt;&gt;"",'[1]CBL Score Standard'!$D117,IF(D61&lt;&gt;"",SUM('[1]CBL Score Standard'!$D117:$E117),IF(E61&lt;&gt;"",SUM('[1]CBL Score Standard'!$D117:$F117),IF(F61&lt;&gt;"",SUM('[1]CBL Score Standard'!$D117:$G117),IF(G61&lt;&gt;"",SUM('[1]CBL Score Standard'!$D117:$H117,0))))))</f>
        <v>0</v>
      </c>
      <c r="K61" s="1207"/>
      <c r="L61" s="1207"/>
      <c r="M61" s="104" t="s">
        <v>8</v>
      </c>
      <c r="N61" s="57" t="s">
        <v>63</v>
      </c>
      <c r="O61" s="38" t="s">
        <v>236</v>
      </c>
      <c r="P61" s="58"/>
      <c r="Q61" s="56"/>
      <c r="R61" s="59"/>
      <c r="S61" s="70" t="s">
        <v>319</v>
      </c>
      <c r="T61" s="157" t="s">
        <v>72</v>
      </c>
      <c r="U61" s="83"/>
      <c r="V61" s="83"/>
      <c r="W61" s="83"/>
      <c r="X61" s="83"/>
      <c r="Y61" s="55"/>
      <c r="Z61" s="259">
        <f t="shared" si="5"/>
        <v>0</v>
      </c>
      <c r="AA61" s="318"/>
      <c r="AB61" s="318"/>
      <c r="AC61" s="260"/>
      <c r="AD61" s="260"/>
      <c r="AE61" s="258"/>
      <c r="AF61" s="258"/>
      <c r="AG61" s="258"/>
      <c r="AH61" s="258"/>
      <c r="AI61" s="258"/>
      <c r="AJ61" s="258"/>
    </row>
    <row r="62" spans="1:36" x14ac:dyDescent="0.3">
      <c r="A62" s="110" t="s">
        <v>56</v>
      </c>
      <c r="B62" s="99" t="s">
        <v>67</v>
      </c>
      <c r="C62" s="1003"/>
      <c r="D62" s="1003"/>
      <c r="E62" s="1002" t="s">
        <v>77</v>
      </c>
      <c r="F62" s="1002"/>
      <c r="G62" s="1002"/>
      <c r="H62" s="109">
        <f>IF(C62&lt;&gt;"",'[1]CBL Score Standard'!$D118,IF(D62&lt;&gt;"",SUM('[1]CBL Score Standard'!$D118:$E118),IF(E62&lt;&gt;"",SUM('[1]CBL Score Standard'!$D118:$F118),IF(F62&lt;&gt;"",SUM('[1]CBL Score Standard'!$D118:$G118),IF(G62&lt;&gt;"",SUM('[1]CBL Score Standard'!$D118:$H118,0))))))</f>
        <v>2.8169014084507043E-2</v>
      </c>
      <c r="K62" s="1207"/>
      <c r="L62" s="1207"/>
      <c r="M62" s="104" t="s">
        <v>8</v>
      </c>
      <c r="N62" s="36" t="s">
        <v>56</v>
      </c>
      <c r="O62" s="38" t="s">
        <v>237</v>
      </c>
      <c r="P62" s="58"/>
      <c r="Q62" s="56"/>
      <c r="R62" s="59"/>
      <c r="S62" s="36"/>
      <c r="T62" s="83"/>
      <c r="U62" s="83"/>
      <c r="V62" s="83"/>
      <c r="W62" s="83"/>
      <c r="X62" s="83"/>
      <c r="Y62" s="55"/>
      <c r="Z62" s="259">
        <f t="shared" si="5"/>
        <v>0</v>
      </c>
      <c r="AA62" s="318"/>
      <c r="AB62" s="318"/>
      <c r="AC62" s="260"/>
      <c r="AD62" s="260"/>
      <c r="AE62" s="258"/>
      <c r="AF62" s="258"/>
      <c r="AG62" s="258"/>
      <c r="AH62" s="258"/>
      <c r="AI62" s="258"/>
      <c r="AJ62" s="258"/>
    </row>
    <row r="63" spans="1:36" ht="15" thickBot="1" x14ac:dyDescent="0.35">
      <c r="A63" s="111" t="s">
        <v>55</v>
      </c>
      <c r="B63" s="99" t="s">
        <v>1</v>
      </c>
      <c r="C63" s="1003"/>
      <c r="D63" s="1003"/>
      <c r="E63" s="1002" t="s">
        <v>77</v>
      </c>
      <c r="F63" s="1002"/>
      <c r="G63" s="1002"/>
      <c r="H63" s="109">
        <f>IF(C63&lt;&gt;"",'[1]CBL Score Standard'!$D119,IF(D63&lt;&gt;"",SUM('[1]CBL Score Standard'!$D119:$E119),IF(E63&lt;&gt;"",SUM('[1]CBL Score Standard'!$D119:$F119),IF(F63&lt;&gt;"",SUM('[1]CBL Score Standard'!$D119:$G119),IF(G63&lt;&gt;"",SUM('[1]CBL Score Standard'!$D119:$H119,0))))))</f>
        <v>2.8169014084507043E-2</v>
      </c>
      <c r="K63" s="1207"/>
      <c r="L63" s="1207"/>
      <c r="M63" s="104" t="s">
        <v>8</v>
      </c>
      <c r="N63" s="36" t="s">
        <v>55</v>
      </c>
      <c r="O63" s="38" t="s">
        <v>238</v>
      </c>
      <c r="P63" s="58"/>
      <c r="Q63" s="56"/>
      <c r="R63" s="59"/>
      <c r="S63" s="36"/>
      <c r="T63" s="83"/>
      <c r="U63" s="83"/>
      <c r="V63" s="83"/>
      <c r="W63" s="83"/>
      <c r="X63" s="83"/>
      <c r="Y63" s="55"/>
      <c r="Z63" s="259">
        <f t="shared" si="5"/>
        <v>0</v>
      </c>
      <c r="AA63" s="318"/>
      <c r="AB63" s="318"/>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3.3108766403467822</v>
      </c>
      <c r="K64" s="1207"/>
      <c r="L64" s="1207"/>
      <c r="M64" s="104" t="s">
        <v>8</v>
      </c>
      <c r="N64" s="57" t="s">
        <v>53</v>
      </c>
      <c r="O64" s="38" t="s">
        <v>239</v>
      </c>
      <c r="P64" s="58"/>
      <c r="Q64" s="56"/>
      <c r="R64" s="59"/>
      <c r="S64" s="36"/>
      <c r="T64" s="83"/>
      <c r="U64" s="83"/>
      <c r="V64" s="83"/>
      <c r="W64" s="83"/>
      <c r="X64" s="83"/>
      <c r="Y64" s="55"/>
      <c r="Z64" s="259">
        <f t="shared" si="5"/>
        <v>0</v>
      </c>
      <c r="AA64" s="318"/>
      <c r="AB64" s="318"/>
      <c r="AC64" s="260"/>
      <c r="AD64" s="260"/>
      <c r="AE64" s="258"/>
      <c r="AF64" s="258"/>
      <c r="AG64" s="258"/>
      <c r="AH64" s="258"/>
      <c r="AI64" s="258"/>
      <c r="AJ64" s="258"/>
    </row>
    <row r="65" spans="1:36" ht="28.2" thickBot="1" x14ac:dyDescent="0.35">
      <c r="A65" s="112" t="s">
        <v>83</v>
      </c>
      <c r="B65" s="113"/>
      <c r="C65" s="134">
        <v>1</v>
      </c>
      <c r="D65" s="134">
        <v>1</v>
      </c>
      <c r="E65" s="134">
        <v>0.93548387096774188</v>
      </c>
      <c r="F65" s="134">
        <v>0.68085106382978722</v>
      </c>
      <c r="G65" s="134">
        <v>0</v>
      </c>
      <c r="H65" s="114">
        <v>0</v>
      </c>
      <c r="K65" s="1207"/>
      <c r="L65" s="1207"/>
      <c r="M65" s="104" t="s">
        <v>8</v>
      </c>
      <c r="N65" s="57" t="s">
        <v>59</v>
      </c>
      <c r="O65" s="38" t="s">
        <v>240</v>
      </c>
      <c r="P65" s="58"/>
      <c r="Q65" s="56"/>
      <c r="R65" s="59"/>
      <c r="S65" s="36"/>
      <c r="T65" s="83"/>
      <c r="U65" s="83"/>
      <c r="V65" s="83"/>
      <c r="W65" s="83"/>
      <c r="X65" s="83"/>
      <c r="Y65" s="55"/>
      <c r="Z65" s="259">
        <f t="shared" si="5"/>
        <v>0</v>
      </c>
      <c r="AA65" s="318"/>
      <c r="AB65" s="318"/>
      <c r="AC65" s="260"/>
      <c r="AD65" s="260"/>
      <c r="AE65" s="258"/>
      <c r="AF65" s="258"/>
      <c r="AG65" s="258"/>
      <c r="AH65" s="258"/>
      <c r="AI65" s="258"/>
      <c r="AJ65" s="258"/>
    </row>
    <row r="66" spans="1:36" ht="15" thickBot="1" x14ac:dyDescent="0.35">
      <c r="A66" s="1178" t="s">
        <v>81</v>
      </c>
      <c r="B66" s="1179"/>
      <c r="C66" s="1180"/>
      <c r="D66" s="1180"/>
      <c r="E66" s="1180"/>
      <c r="F66" s="1180"/>
      <c r="G66" s="1181"/>
      <c r="H66" s="115">
        <v>2</v>
      </c>
      <c r="K66" s="1207"/>
      <c r="L66" s="1207"/>
      <c r="M66" s="104" t="s">
        <v>8</v>
      </c>
      <c r="N66" s="57" t="s">
        <v>55</v>
      </c>
      <c r="O66" s="38" t="s">
        <v>515</v>
      </c>
      <c r="P66" s="58"/>
      <c r="Q66" s="56"/>
      <c r="R66" s="59"/>
      <c r="S66" s="36"/>
      <c r="T66" s="83"/>
      <c r="U66" s="83"/>
      <c r="V66" s="83"/>
      <c r="W66" s="83"/>
      <c r="X66" s="83"/>
      <c r="Y66" s="55"/>
      <c r="Z66" s="259">
        <f t="shared" si="5"/>
        <v>0</v>
      </c>
      <c r="AA66" s="318"/>
      <c r="AB66" s="318"/>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36"/>
      <c r="T67" s="83"/>
      <c r="U67" s="83"/>
      <c r="V67" s="83"/>
      <c r="W67" s="83"/>
      <c r="X67" s="83"/>
      <c r="Y67" s="46" t="s">
        <v>242</v>
      </c>
      <c r="Z67" s="259">
        <f t="shared" si="5"/>
        <v>0</v>
      </c>
      <c r="AA67" s="318"/>
      <c r="AB67" s="318"/>
      <c r="AC67" s="260"/>
      <c r="AD67" s="260"/>
      <c r="AE67" s="258"/>
      <c r="AF67" s="258"/>
      <c r="AG67" s="258"/>
      <c r="AH67" s="258"/>
      <c r="AI67" s="258"/>
      <c r="AJ67" s="258"/>
    </row>
    <row r="68" spans="1:36" x14ac:dyDescent="0.3">
      <c r="C68" s="135"/>
      <c r="D68" s="135"/>
      <c r="E68" s="135"/>
      <c r="F68" s="135"/>
      <c r="G68" s="135"/>
      <c r="K68" s="3">
        <v>5</v>
      </c>
      <c r="L68" s="3"/>
      <c r="M68" s="3"/>
      <c r="N68" s="92"/>
      <c r="O68" s="3"/>
      <c r="P68" s="3"/>
      <c r="Q68" s="3"/>
      <c r="R68" s="3"/>
      <c r="S68" s="3"/>
      <c r="T68" s="78"/>
      <c r="U68" s="78"/>
      <c r="V68" s="78"/>
      <c r="W68" s="78"/>
      <c r="X68" s="78"/>
      <c r="Y68" s="3"/>
      <c r="Z68" s="3"/>
      <c r="AA68" s="321"/>
      <c r="AB68" s="321"/>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17"/>
      <c r="AB69" s="317"/>
      <c r="AC69" s="402"/>
      <c r="AD69" s="402"/>
      <c r="AE69" s="402"/>
      <c r="AF69" s="402"/>
      <c r="AG69" s="402"/>
      <c r="AH69" s="402"/>
      <c r="AI69" s="402"/>
      <c r="AJ69" s="402"/>
    </row>
    <row r="70" spans="1:36" ht="23.4" customHeight="1" x14ac:dyDescent="0.3">
      <c r="C70" s="135"/>
      <c r="D70" s="135"/>
      <c r="E70" s="135"/>
      <c r="F70" s="135"/>
      <c r="G70" s="135"/>
      <c r="K70" s="1211" t="s">
        <v>133</v>
      </c>
      <c r="L70" s="1211" t="s">
        <v>91</v>
      </c>
      <c r="M70" s="1182" t="s">
        <v>75</v>
      </c>
      <c r="N70" s="1184" t="s">
        <v>134</v>
      </c>
      <c r="O70" s="1184" t="s">
        <v>135</v>
      </c>
      <c r="P70" s="413" t="s">
        <v>136</v>
      </c>
      <c r="Q70" s="413" t="s">
        <v>137</v>
      </c>
      <c r="R70" s="413" t="s">
        <v>138</v>
      </c>
      <c r="S70" s="1212" t="s">
        <v>139</v>
      </c>
      <c r="T70" s="1191" t="s">
        <v>344</v>
      </c>
      <c r="U70" s="1191" t="s">
        <v>342</v>
      </c>
      <c r="V70" s="1200" t="s">
        <v>343</v>
      </c>
      <c r="W70" s="404" t="s">
        <v>375</v>
      </c>
      <c r="X70" s="404" t="s">
        <v>379</v>
      </c>
      <c r="Y70" s="1211" t="s">
        <v>140</v>
      </c>
      <c r="Z70" s="1186" t="s">
        <v>667</v>
      </c>
      <c r="AA70" s="1232" t="s">
        <v>666</v>
      </c>
      <c r="AB70" s="123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414"/>
      <c r="R71" s="414"/>
      <c r="S71" s="1210"/>
      <c r="T71" s="1191"/>
      <c r="U71" s="1191"/>
      <c r="V71" s="1201"/>
      <c r="W71" s="404"/>
      <c r="X71" s="404"/>
      <c r="Y71" s="1197"/>
      <c r="Z71" s="1187"/>
      <c r="AA71" s="418" t="s">
        <v>672</v>
      </c>
      <c r="AB71" s="418" t="s">
        <v>673</v>
      </c>
      <c r="AC71" s="400" t="s">
        <v>672</v>
      </c>
      <c r="AD71" s="400" t="s">
        <v>673</v>
      </c>
      <c r="AE71" s="400" t="s">
        <v>672</v>
      </c>
      <c r="AF71" s="400" t="s">
        <v>673</v>
      </c>
      <c r="AG71" s="400" t="s">
        <v>672</v>
      </c>
      <c r="AH71" s="400" t="s">
        <v>673</v>
      </c>
      <c r="AI71" s="400" t="s">
        <v>672</v>
      </c>
      <c r="AJ71" s="400" t="s">
        <v>673</v>
      </c>
    </row>
    <row r="72" spans="1:36" x14ac:dyDescent="0.3">
      <c r="C72" s="135"/>
      <c r="D72" s="135"/>
      <c r="E72" s="135"/>
      <c r="F72" s="135"/>
      <c r="G72" s="135"/>
      <c r="K72" s="406" t="s">
        <v>142</v>
      </c>
      <c r="L72" s="406" t="s">
        <v>143</v>
      </c>
      <c r="M72" s="104" t="s">
        <v>9</v>
      </c>
      <c r="N72" s="57" t="s">
        <v>235</v>
      </c>
      <c r="O72" s="38" t="s">
        <v>244</v>
      </c>
      <c r="P72" s="60"/>
      <c r="Q72" s="61"/>
      <c r="R72" s="62"/>
      <c r="S72" s="36"/>
      <c r="T72" s="83"/>
      <c r="U72" s="83"/>
      <c r="V72" s="83"/>
      <c r="W72" s="83"/>
      <c r="X72" s="83"/>
      <c r="Y72" s="63"/>
      <c r="Z72" s="259">
        <f>DATEDIF(AA72,AB72,"m")/12+DATEDIF(AC72,AD72,"m")/12+DATEDIF(AE72,AF72,"m")/12+DATEDIF(AG72,AH72,"m")/12+DATEDIF(AI72,AJ72,"m")/12</f>
        <v>0</v>
      </c>
      <c r="AA72" s="318"/>
      <c r="AB72" s="318"/>
      <c r="AC72" s="260"/>
      <c r="AD72" s="260"/>
      <c r="AE72" s="258"/>
      <c r="AF72" s="258"/>
      <c r="AG72" s="258"/>
      <c r="AH72" s="258"/>
      <c r="AI72" s="258"/>
      <c r="AJ72" s="258"/>
    </row>
    <row r="73" spans="1:36" x14ac:dyDescent="0.3">
      <c r="C73" s="135"/>
      <c r="D73" s="135"/>
      <c r="E73" s="135"/>
      <c r="F73" s="135"/>
      <c r="G73" s="135"/>
      <c r="K73" s="407"/>
      <c r="L73" s="407"/>
      <c r="M73" s="104" t="s">
        <v>9</v>
      </c>
      <c r="N73" s="57" t="s">
        <v>229</v>
      </c>
      <c r="O73" s="38" t="s">
        <v>245</v>
      </c>
      <c r="P73" s="60"/>
      <c r="Q73" s="61"/>
      <c r="R73" s="62"/>
      <c r="S73" s="36"/>
      <c r="T73" s="83"/>
      <c r="U73" s="83"/>
      <c r="V73" s="83"/>
      <c r="W73" s="83"/>
      <c r="X73" s="83"/>
      <c r="Y73" s="63"/>
      <c r="Z73" s="259">
        <f>DATEDIF(AA73,AB73,"m")/12+DATEDIF(AC73,AD73,"m")/12+DATEDIF(AE73,AF73,"m")/12+DATEDIF(AG73,AH73,"m")/12+DATEDIF(AI73,AJ73,"m")/12</f>
        <v>0</v>
      </c>
      <c r="AA73" s="318"/>
      <c r="AB73" s="318"/>
      <c r="AC73" s="260"/>
      <c r="AD73" s="260"/>
      <c r="AE73" s="258"/>
      <c r="AF73" s="258"/>
      <c r="AG73" s="258"/>
      <c r="AH73" s="258"/>
      <c r="AI73" s="258"/>
      <c r="AJ73" s="258"/>
    </row>
    <row r="74" spans="1:36" ht="41.4" x14ac:dyDescent="0.3">
      <c r="C74" s="135"/>
      <c r="D74" s="135"/>
      <c r="E74" s="135"/>
      <c r="F74" s="135"/>
      <c r="G74" s="135"/>
      <c r="K74" s="407"/>
      <c r="L74" s="407"/>
      <c r="M74" s="104" t="s">
        <v>9</v>
      </c>
      <c r="N74" s="57" t="s">
        <v>3</v>
      </c>
      <c r="O74" s="38" t="s">
        <v>516</v>
      </c>
      <c r="P74" s="60"/>
      <c r="Q74" s="61"/>
      <c r="R74" s="62"/>
      <c r="S74" s="36"/>
      <c r="T74" s="83"/>
      <c r="U74" s="83"/>
      <c r="V74" s="83"/>
      <c r="W74" s="83"/>
      <c r="X74" s="83"/>
      <c r="Y74" s="63"/>
      <c r="Z74" s="259">
        <f>DATEDIF(AA74,AB74,"m")/12+DATEDIF(AC74,AD74,"m")/12+DATEDIF(AE74,AF74,"m")/12+DATEDIF(AG74,AH74,"m")/12+DATEDIF(AI74,AJ74,"m")/12</f>
        <v>0</v>
      </c>
      <c r="AA74" s="318"/>
      <c r="AB74" s="318"/>
      <c r="AC74" s="260"/>
      <c r="AD74" s="260"/>
      <c r="AE74" s="258"/>
      <c r="AF74" s="258"/>
      <c r="AG74" s="258"/>
      <c r="AH74" s="258"/>
      <c r="AI74" s="258"/>
      <c r="AJ74" s="258"/>
    </row>
    <row r="75" spans="1:36" ht="41.4" x14ac:dyDescent="0.3">
      <c r="C75" s="135"/>
      <c r="D75" s="135"/>
      <c r="E75" s="135"/>
      <c r="F75" s="135"/>
      <c r="G75" s="135"/>
      <c r="K75" s="408"/>
      <c r="L75" s="408"/>
      <c r="M75" s="104" t="s">
        <v>9</v>
      </c>
      <c r="N75" s="57" t="s">
        <v>3</v>
      </c>
      <c r="O75" s="38" t="s">
        <v>246</v>
      </c>
      <c r="P75" s="60"/>
      <c r="Q75" s="61"/>
      <c r="R75" s="62"/>
      <c r="S75" s="36"/>
      <c r="T75" s="83"/>
      <c r="U75" s="83"/>
      <c r="V75" s="83"/>
      <c r="W75" s="83"/>
      <c r="X75" s="83"/>
      <c r="Y75" s="63"/>
      <c r="Z75" s="259">
        <f>DATEDIF(AA75,AB75,"m")/12+DATEDIF(AC75,AD75,"m")/12+DATEDIF(AE75,AF75,"m")/12+DATEDIF(AG75,AH75,"m")/12+DATEDIF(AI75,AJ75,"m")/12</f>
        <v>0</v>
      </c>
      <c r="AA75" s="318"/>
      <c r="AB75" s="318"/>
      <c r="AC75" s="260"/>
      <c r="AD75" s="260"/>
      <c r="AE75" s="258"/>
      <c r="AF75" s="258"/>
      <c r="AG75" s="258"/>
      <c r="AH75" s="258"/>
      <c r="AI75" s="258"/>
      <c r="AJ75" s="258"/>
    </row>
    <row r="76" spans="1:36" ht="13.2" customHeight="1" x14ac:dyDescent="0.3">
      <c r="C76" s="135"/>
      <c r="D76" s="135"/>
      <c r="E76" s="135"/>
      <c r="F76" s="135"/>
      <c r="G76" s="135"/>
      <c r="K76" s="3"/>
      <c r="L76" s="3"/>
      <c r="M76" s="3"/>
      <c r="N76" s="92"/>
      <c r="O76" s="3"/>
      <c r="P76" s="3"/>
      <c r="Q76" s="3"/>
      <c r="R76" s="3"/>
      <c r="S76" s="3"/>
      <c r="T76" s="78"/>
      <c r="U76" s="78"/>
      <c r="V76" s="78"/>
      <c r="W76" s="78"/>
      <c r="X76" s="78"/>
      <c r="Y76" s="3"/>
      <c r="Z76" s="3"/>
      <c r="AA76" s="321"/>
      <c r="AB76" s="321"/>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21"/>
      <c r="AB77" s="321"/>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21"/>
      <c r="AB78" s="321"/>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21"/>
      <c r="AB79" s="321"/>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customSheetViews>
    <customSheetView guid="{6D9FC8F7-6352-4BF1-890A-27BF36FADC03}" scale="85" showGridLines="0" topLeftCell="N40">
      <selection activeCell="V50" sqref="V50"/>
      <pageMargins left="0.7" right="0.7" top="0.75" bottom="0.75" header="0.3" footer="0.3"/>
      <pageSetup orientation="portrait" r:id="rId1"/>
    </customSheetView>
  </customSheetViews>
  <mergeCells count="91">
    <mergeCell ref="AC58:AD58"/>
    <mergeCell ref="AE58:AF58"/>
    <mergeCell ref="AG58:AH58"/>
    <mergeCell ref="AI58:AJ58"/>
    <mergeCell ref="AE70:AF70"/>
    <mergeCell ref="AG70:AH70"/>
    <mergeCell ref="AI70:AJ70"/>
    <mergeCell ref="AE2:AF2"/>
    <mergeCell ref="AG2:AH2"/>
    <mergeCell ref="AI2:AJ2"/>
    <mergeCell ref="AE38:AF38"/>
    <mergeCell ref="AG38:AH38"/>
    <mergeCell ref="AI38:AJ38"/>
    <mergeCell ref="AA17:AB17"/>
    <mergeCell ref="AC17:AD17"/>
    <mergeCell ref="AE17:AF17"/>
    <mergeCell ref="AG17:AH17"/>
    <mergeCell ref="AI17:AJ17"/>
    <mergeCell ref="AC2:AD2"/>
    <mergeCell ref="AA2:AB2"/>
    <mergeCell ref="AA38:AB38"/>
    <mergeCell ref="S58:S59"/>
    <mergeCell ref="T58:T59"/>
    <mergeCell ref="Y58:Y59"/>
    <mergeCell ref="Y17:Y18"/>
    <mergeCell ref="AA58:AB58"/>
    <mergeCell ref="AC38:AD38"/>
    <mergeCell ref="S2:S3"/>
    <mergeCell ref="T2:T3"/>
    <mergeCell ref="U2:U3"/>
    <mergeCell ref="V2:V3"/>
    <mergeCell ref="Y2:Y3"/>
    <mergeCell ref="K16:Y16"/>
    <mergeCell ref="K17:K18"/>
    <mergeCell ref="L60:L67"/>
    <mergeCell ref="U38:U39"/>
    <mergeCell ref="V38:V39"/>
    <mergeCell ref="Y38:Y39"/>
    <mergeCell ref="O38:O39"/>
    <mergeCell ref="M38:M39"/>
    <mergeCell ref="N38:N39"/>
    <mergeCell ref="U58:U59"/>
    <mergeCell ref="V58:V59"/>
    <mergeCell ref="N58:N59"/>
    <mergeCell ref="O58:O59"/>
    <mergeCell ref="AA70:AB70"/>
    <mergeCell ref="AC70:AD70"/>
    <mergeCell ref="K69:Y69"/>
    <mergeCell ref="K70:K71"/>
    <mergeCell ref="L70:L71"/>
    <mergeCell ref="M70:M71"/>
    <mergeCell ref="N70:N71"/>
    <mergeCell ref="O70:O71"/>
    <mergeCell ref="S70:S71"/>
    <mergeCell ref="T70:T71"/>
    <mergeCell ref="U70:U71"/>
    <mergeCell ref="V70:V71"/>
    <mergeCell ref="Z70:Z71"/>
    <mergeCell ref="Y70:Y71"/>
    <mergeCell ref="Z2:Z3"/>
    <mergeCell ref="Z17:Z18"/>
    <mergeCell ref="Z38:Z39"/>
    <mergeCell ref="Z58:Z59"/>
    <mergeCell ref="Y4:Y5"/>
    <mergeCell ref="K57:Y57"/>
    <mergeCell ref="K58:K59"/>
    <mergeCell ref="L58:L59"/>
    <mergeCell ref="S38:S39"/>
    <mergeCell ref="T38:T39"/>
    <mergeCell ref="M58:M59"/>
    <mergeCell ref="K38:K39"/>
    <mergeCell ref="L38:L39"/>
    <mergeCell ref="U17:U18"/>
    <mergeCell ref="V17:V18"/>
    <mergeCell ref="T17:T18"/>
    <mergeCell ref="A64:G64"/>
    <mergeCell ref="A66:G66"/>
    <mergeCell ref="K37:Y37"/>
    <mergeCell ref="K1:Y1"/>
    <mergeCell ref="K2:K3"/>
    <mergeCell ref="L2:L3"/>
    <mergeCell ref="M2:M3"/>
    <mergeCell ref="N2:N3"/>
    <mergeCell ref="O2:O3"/>
    <mergeCell ref="A1:H1"/>
    <mergeCell ref="L17:L18"/>
    <mergeCell ref="M17:M18"/>
    <mergeCell ref="N17:N18"/>
    <mergeCell ref="O17:O18"/>
    <mergeCell ref="S17:S18"/>
    <mergeCell ref="K60:K67"/>
  </mergeCells>
  <conditionalFormatting sqref="C7:H7">
    <cfRule type="containsText" dxfId="832" priority="17" operator="containsText" text="N/A">
      <formula>NOT(ISERROR(SEARCH("N/A",C7)))</formula>
    </cfRule>
    <cfRule type="containsText" dxfId="831" priority="18" operator="containsText" text="Blank">
      <formula>NOT(ISERROR(SEARCH("Blank",C7)))</formula>
    </cfRule>
    <cfRule type="containsText" dxfId="830" priority="19" operator="containsText" text="M">
      <formula>NOT(ISERROR(SEARCH("M",C7)))</formula>
    </cfRule>
  </conditionalFormatting>
  <conditionalFormatting sqref="Z4 Z51:Z55 Z40:Z43 Z45:Z49 Z19:Z35">
    <cfRule type="cellIs" dxfId="829" priority="16" operator="greaterThan">
      <formula>0</formula>
    </cfRule>
  </conditionalFormatting>
  <conditionalFormatting sqref="Z5:Z14">
    <cfRule type="cellIs" dxfId="828" priority="15" operator="greaterThan">
      <formula>0</formula>
    </cfRule>
  </conditionalFormatting>
  <conditionalFormatting sqref="Z60:Z67">
    <cfRule type="cellIs" dxfId="827" priority="14" operator="greaterThan">
      <formula>0</formula>
    </cfRule>
  </conditionalFormatting>
  <conditionalFormatting sqref="Z72:Z75">
    <cfRule type="cellIs" dxfId="826" priority="13" operator="greaterThan">
      <formula>0</formula>
    </cfRule>
  </conditionalFormatting>
  <conditionalFormatting sqref="Z50">
    <cfRule type="cellIs" dxfId="825" priority="12" operator="greaterThan">
      <formula>0</formula>
    </cfRule>
  </conditionalFormatting>
  <conditionalFormatting sqref="Z44">
    <cfRule type="cellIs" dxfId="824" priority="11" operator="greaterThan">
      <formula>0</formula>
    </cfRule>
  </conditionalFormatting>
  <conditionalFormatting sqref="E13">
    <cfRule type="containsText" dxfId="823" priority="1" operator="containsText" text="N/A">
      <formula>NOT(ISERROR(SEARCH("N/A",E13)))</formula>
    </cfRule>
    <cfRule type="containsText" dxfId="822" priority="2" operator="containsText" text="O">
      <formula>NOT(ISERROR(SEARCH("O",E13)))</formula>
    </cfRule>
    <cfRule type="containsText" dxfId="821" priority="3" operator="containsText" text="M">
      <formula>NOT(ISERROR(SEARCH("M",E13)))</formula>
    </cfRule>
  </conditionalFormatting>
  <conditionalFormatting sqref="C46:G46">
    <cfRule type="containsText" dxfId="820" priority="10" operator="containsText" text="O">
      <formula>NOT(ISERROR(SEARCH("O",C46)))</formula>
    </cfRule>
  </conditionalFormatting>
  <conditionalFormatting sqref="C46:G46">
    <cfRule type="containsText" dxfId="819" priority="7" operator="containsText" text="N/A">
      <formula>NOT(ISERROR(SEARCH("N/A",C46)))</formula>
    </cfRule>
    <cfRule type="containsText" dxfId="818" priority="8" operator="containsText" text="Blank">
      <formula>NOT(ISERROR(SEARCH("Blank",C46)))</formula>
    </cfRule>
    <cfRule type="containsText" dxfId="817" priority="9" operator="containsText" text="M">
      <formula>NOT(ISERROR(SEARCH("M",C46)))</formula>
    </cfRule>
  </conditionalFormatting>
  <conditionalFormatting sqref="E12">
    <cfRule type="containsText" dxfId="816" priority="4" operator="containsText" text="N/A">
      <formula>NOT(ISERROR(SEARCH("N/A",E12)))</formula>
    </cfRule>
    <cfRule type="containsText" dxfId="815" priority="5" operator="containsText" text="O">
      <formula>NOT(ISERROR(SEARCH("O",E12)))</formula>
    </cfRule>
    <cfRule type="containsText" dxfId="814" priority="6" operator="containsText" text="M">
      <formula>NOT(ISERROR(SEARCH("M",E12)))</formula>
    </cfRule>
  </conditionalFormatting>
  <dataValidations count="3">
    <dataValidation type="list" allowBlank="1" showInputMessage="1" showErrorMessage="1" sqref="W1:W79">
      <formula1>"Y, N"</formula1>
    </dataValidation>
    <dataValidation type="list" allowBlank="1" showInputMessage="1" showErrorMessage="1" sqref="V76:V79 V1:V3 V15:V18 V36:V39 V56:V59 V68:V71">
      <formula1>"Passed, Failed, N/A"</formula1>
    </dataValidation>
    <dataValidation type="list" allowBlank="1" showInputMessage="1" showErrorMessage="1" sqref="Y51:Y52 T1:T79">
      <formula1>"M, O, N/A"</formula1>
    </dataValidation>
  </dataValidations>
  <hyperlinks>
    <hyperlink ref="J1" location="Summary!A1" display="Home"/>
    <hyperlink ref="Y4" r:id="rId2" display="http://collab.lge.com/main/x/gOGHLw"/>
    <hyperlink ref="Y7" r:id="rId3" display="http://collab.lge.com/main/x/AocBNg"/>
    <hyperlink ref="Y8" r:id="rId4"/>
    <hyperlink ref="Y19" r:id="rId5"/>
    <hyperlink ref="Y20" r:id="rId6"/>
    <hyperlink ref="Y22" r:id="rId7"/>
    <hyperlink ref="Y30" r:id="rId8"/>
    <hyperlink ref="Y31" r:id="rId9"/>
    <hyperlink ref="Y34" r:id="rId10"/>
    <hyperlink ref="Y41" r:id="rId11"/>
    <hyperlink ref="Y42" r:id="rId12" display="http://collab.lge.com/main/x/j9smN"/>
    <hyperlink ref="Y43" r:id="rId13"/>
    <hyperlink ref="Y45" r:id="rId14"/>
    <hyperlink ref="Y55" r:id="rId15"/>
    <hyperlink ref="Y11" r:id="rId16"/>
    <hyperlink ref="Y44" r:id="rId17"/>
  </hyperlinks>
  <pageMargins left="0.7" right="0.7" top="0.75" bottom="0.75" header="0.3" footer="0.3"/>
  <pageSetup orientation="portrait" r:id="rId18"/>
  <drawing r:id="rId19"/>
  <legacyDrawing r:id="rId20"/>
  <controls>
    <mc:AlternateContent xmlns:mc="http://schemas.openxmlformats.org/markup-compatibility/2006">
      <mc:Choice Requires="x14">
        <control shapeId="842761" r:id="rId21" name="CommandButton2">
          <controlPr defaultSize="0" autoLine="0" r:id="rId22">
            <anchor moveWithCells="1">
              <from>
                <xdr:col>8</xdr:col>
                <xdr:colOff>76200</xdr:colOff>
                <xdr:row>48</xdr:row>
                <xdr:rowOff>152400</xdr:rowOff>
              </from>
              <to>
                <xdr:col>9</xdr:col>
                <xdr:colOff>396240</xdr:colOff>
                <xdr:row>49</xdr:row>
                <xdr:rowOff>251460</xdr:rowOff>
              </to>
            </anchor>
          </controlPr>
        </control>
      </mc:Choice>
      <mc:Fallback>
        <control shapeId="842761" r:id="rId21" name="CommandButton2"/>
      </mc:Fallback>
    </mc:AlternateContent>
    <mc:AlternateContent xmlns:mc="http://schemas.openxmlformats.org/markup-compatibility/2006">
      <mc:Choice Requires="x14">
        <control shapeId="842760" r:id="rId23" name="CommandButton1">
          <controlPr defaultSize="0" autoLine="0" r:id="rId24">
            <anchor moveWithCells="1">
              <from>
                <xdr:col>8</xdr:col>
                <xdr:colOff>114300</xdr:colOff>
                <xdr:row>44</xdr:row>
                <xdr:rowOff>0</xdr:rowOff>
              </from>
              <to>
                <xdr:col>9</xdr:col>
                <xdr:colOff>403860</xdr:colOff>
                <xdr:row>45</xdr:row>
                <xdr:rowOff>0</xdr:rowOff>
              </to>
            </anchor>
          </controlPr>
        </control>
      </mc:Choice>
      <mc:Fallback>
        <control shapeId="842760" r:id="rId23" name="CommandButton1"/>
      </mc:Fallback>
    </mc:AlternateContent>
  </controls>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4"/>
  </sheetPr>
  <dimension ref="A1:AN196"/>
  <sheetViews>
    <sheetView showGridLines="0" topLeftCell="A43" zoomScale="93" zoomScaleNormal="98" workbookViewId="0">
      <selection activeCell="F39" sqref="F39"/>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26.44140625" customWidth="1"/>
    <col min="20" max="20" width="7.5546875" customWidth="1"/>
    <col min="21" max="21" width="11" customWidth="1"/>
    <col min="22" max="22" width="10.44140625" bestFit="1" customWidth="1"/>
    <col min="23" max="23" width="20.33203125" customWidth="1"/>
    <col min="24" max="24" width="15.109375" customWidth="1"/>
    <col min="25" max="25" width="36.5546875" bestFit="1" customWidth="1"/>
    <col min="27" max="28" width="9.109375" style="319"/>
    <col min="41" max="16384" width="9.109375" style="3"/>
  </cols>
  <sheetData>
    <row r="1" spans="1:36" ht="23.4" x14ac:dyDescent="0.45">
      <c r="A1" s="1188" t="s">
        <v>82</v>
      </c>
      <c r="B1" s="1189"/>
      <c r="C1" s="1189"/>
      <c r="D1" s="1189"/>
      <c r="E1" s="1189"/>
      <c r="F1" s="1189"/>
      <c r="G1" s="1189"/>
      <c r="H1" s="1189"/>
      <c r="J1" s="202" t="s">
        <v>432</v>
      </c>
      <c r="K1" s="1193" t="s">
        <v>132</v>
      </c>
      <c r="L1" s="1194"/>
      <c r="M1" s="1194"/>
      <c r="N1" s="1194"/>
      <c r="O1" s="1194"/>
      <c r="P1" s="1194"/>
      <c r="Q1" s="1194"/>
      <c r="R1" s="1194"/>
      <c r="S1" s="1194"/>
      <c r="T1" s="1194"/>
      <c r="U1" s="1194"/>
      <c r="V1" s="1194"/>
      <c r="W1" s="1194"/>
      <c r="X1" s="1194"/>
      <c r="Y1" s="1195"/>
      <c r="Z1" s="263"/>
      <c r="AA1" s="317"/>
      <c r="AB1" s="317"/>
      <c r="AC1" s="330"/>
      <c r="AD1" s="330"/>
      <c r="AE1" s="330"/>
      <c r="AF1" s="330"/>
      <c r="AG1" s="330"/>
      <c r="AH1" s="330"/>
      <c r="AI1" s="330"/>
      <c r="AJ1" s="330"/>
    </row>
    <row r="2" spans="1:36" ht="12.75" customHeight="1" x14ac:dyDescent="0.3">
      <c r="A2" s="98" t="s">
        <v>367</v>
      </c>
      <c r="B2" s="83" t="s">
        <v>320</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200" t="s">
        <v>343</v>
      </c>
      <c r="W2" s="333" t="s">
        <v>375</v>
      </c>
      <c r="X2" s="333" t="s">
        <v>376</v>
      </c>
      <c r="Y2" s="1209" t="s">
        <v>140</v>
      </c>
      <c r="Z2" s="1186" t="s">
        <v>667</v>
      </c>
      <c r="AA2" s="1232" t="s">
        <v>666</v>
      </c>
      <c r="AB2" s="1232"/>
      <c r="AC2" s="1172" t="s">
        <v>668</v>
      </c>
      <c r="AD2" s="1172"/>
      <c r="AE2" s="1172" t="s">
        <v>669</v>
      </c>
      <c r="AF2" s="1172"/>
      <c r="AG2" s="1172" t="s">
        <v>670</v>
      </c>
      <c r="AH2" s="1172"/>
      <c r="AI2" s="1172" t="s">
        <v>671</v>
      </c>
      <c r="AJ2" s="1172"/>
    </row>
    <row r="3" spans="1:36" ht="12.75" customHeight="1" x14ac:dyDescent="0.3">
      <c r="A3" s="98" t="s">
        <v>347</v>
      </c>
      <c r="B3" s="119">
        <v>42814</v>
      </c>
      <c r="C3" s="125"/>
      <c r="D3" s="3"/>
      <c r="E3" s="3"/>
      <c r="F3" s="3"/>
      <c r="G3" s="3"/>
      <c r="H3" s="3"/>
      <c r="K3" s="1197"/>
      <c r="L3" s="1197"/>
      <c r="M3" s="1183"/>
      <c r="N3" s="1185"/>
      <c r="O3" s="1197"/>
      <c r="P3" s="148" t="s">
        <v>141</v>
      </c>
      <c r="Q3" s="144"/>
      <c r="R3" s="144"/>
      <c r="S3" s="1210"/>
      <c r="T3" s="1191"/>
      <c r="U3" s="1191"/>
      <c r="V3" s="1201"/>
      <c r="W3" s="333"/>
      <c r="X3" s="333"/>
      <c r="Y3" s="1197"/>
      <c r="Z3" s="1187"/>
      <c r="AA3" s="344" t="s">
        <v>672</v>
      </c>
      <c r="AB3" s="344"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3.6438356164383561</v>
      </c>
      <c r="C4" s="3"/>
      <c r="D4" s="3"/>
      <c r="E4" s="3"/>
      <c r="F4" s="3"/>
      <c r="G4" s="3"/>
      <c r="H4" s="3"/>
      <c r="K4" s="337" t="s">
        <v>142</v>
      </c>
      <c r="L4" s="337" t="s">
        <v>143</v>
      </c>
      <c r="M4" s="104" t="s">
        <v>5</v>
      </c>
      <c r="N4" s="93" t="s">
        <v>144</v>
      </c>
      <c r="O4" s="88" t="s">
        <v>372</v>
      </c>
      <c r="P4" s="149" t="s">
        <v>145</v>
      </c>
      <c r="Q4" s="149" t="s">
        <v>146</v>
      </c>
      <c r="R4" s="146" t="s">
        <v>147</v>
      </c>
      <c r="S4" s="36"/>
      <c r="T4" s="83"/>
      <c r="U4" s="83"/>
      <c r="V4" s="83" t="s">
        <v>374</v>
      </c>
      <c r="W4" s="83" t="s">
        <v>377</v>
      </c>
      <c r="X4" s="83" t="s">
        <v>377</v>
      </c>
      <c r="Y4" s="1227" t="s">
        <v>148</v>
      </c>
      <c r="Z4" s="259">
        <f>DATEDIF(AA4,AB4,"m")/12+DATEDIF(AC4,AD4,"m")/12+DATEDIF(AE4,AF4,"m")/12+DATEDIF(AG4,AH4,"m")/12+DATEDIF(AI4,AJ4,"m")/12</f>
        <v>3</v>
      </c>
      <c r="AA4" s="318">
        <v>42816</v>
      </c>
      <c r="AB4" s="318">
        <v>43916</v>
      </c>
      <c r="AC4" s="260"/>
      <c r="AD4" s="260"/>
      <c r="AE4" s="258"/>
      <c r="AF4" s="258"/>
      <c r="AG4" s="258"/>
      <c r="AH4" s="258"/>
      <c r="AI4" s="258"/>
      <c r="AJ4" s="258"/>
    </row>
    <row r="5" spans="1:36" ht="12.75" customHeight="1" x14ac:dyDescent="0.3">
      <c r="A5" s="98" t="s">
        <v>387</v>
      </c>
      <c r="B5" s="124">
        <v>4.5</v>
      </c>
      <c r="C5" s="126"/>
      <c r="D5" s="3"/>
      <c r="E5" s="3"/>
      <c r="F5" s="3"/>
      <c r="G5" s="3"/>
      <c r="H5" s="3"/>
      <c r="K5" s="338"/>
      <c r="L5" s="338"/>
      <c r="M5" s="104" t="s">
        <v>5</v>
      </c>
      <c r="N5" s="93" t="s">
        <v>144</v>
      </c>
      <c r="O5" s="88" t="s">
        <v>373</v>
      </c>
      <c r="P5" s="150"/>
      <c r="Q5" s="151" t="s">
        <v>150</v>
      </c>
      <c r="R5" s="147" t="s">
        <v>151</v>
      </c>
      <c r="S5" s="36"/>
      <c r="T5" s="83"/>
      <c r="U5" s="83"/>
      <c r="V5" s="83" t="s">
        <v>374</v>
      </c>
      <c r="W5" s="83" t="s">
        <v>377</v>
      </c>
      <c r="X5" s="83" t="s">
        <v>377</v>
      </c>
      <c r="Y5" s="1228"/>
      <c r="Z5" s="259">
        <f t="shared" ref="Z5:Z14" si="0">DATEDIF(AA5,AB5,"m")/12+DATEDIF(AC5,AD5,"m")/12+DATEDIF(AE5,AF5,"m")/12+DATEDIF(AG5,AH5,"m")/12+DATEDIF(AI5,AJ5,"m")/12</f>
        <v>3</v>
      </c>
      <c r="AA5" s="318">
        <v>42814</v>
      </c>
      <c r="AB5" s="318">
        <v>43916</v>
      </c>
      <c r="AC5" s="260"/>
      <c r="AD5" s="260"/>
      <c r="AE5" s="258"/>
      <c r="AF5" s="258"/>
      <c r="AG5" s="258"/>
      <c r="AH5" s="258"/>
      <c r="AI5" s="258"/>
      <c r="AJ5" s="258"/>
    </row>
    <row r="6" spans="1:36" ht="15" thickBot="1" x14ac:dyDescent="0.35">
      <c r="A6" s="98" t="s">
        <v>388</v>
      </c>
      <c r="B6" s="124">
        <f ca="1">B4+B5</f>
        <v>8.1438356164383556</v>
      </c>
      <c r="C6" s="126"/>
      <c r="K6" s="338"/>
      <c r="L6" s="338"/>
      <c r="M6" s="104" t="s">
        <v>5</v>
      </c>
      <c r="N6" s="38" t="s">
        <v>149</v>
      </c>
      <c r="O6" s="65" t="s">
        <v>149</v>
      </c>
      <c r="P6" s="150"/>
      <c r="Q6" s="152" t="s">
        <v>150</v>
      </c>
      <c r="R6" s="79" t="s">
        <v>151</v>
      </c>
      <c r="S6" s="36"/>
      <c r="T6" s="83"/>
      <c r="U6" s="83"/>
      <c r="V6" s="83" t="s">
        <v>374</v>
      </c>
      <c r="W6" s="83" t="s">
        <v>377</v>
      </c>
      <c r="X6" s="83" t="s">
        <v>377</v>
      </c>
      <c r="Y6" s="41" t="s">
        <v>152</v>
      </c>
      <c r="Z6" s="259">
        <f t="shared" si="0"/>
        <v>3</v>
      </c>
      <c r="AA6" s="318">
        <v>42814</v>
      </c>
      <c r="AB6" s="318">
        <v>43916</v>
      </c>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36"/>
      <c r="T7" s="83"/>
      <c r="U7" s="83"/>
      <c r="V7" s="83" t="s">
        <v>374</v>
      </c>
      <c r="W7" s="83" t="s">
        <v>377</v>
      </c>
      <c r="X7" s="83" t="s">
        <v>377</v>
      </c>
      <c r="Y7" s="342" t="s">
        <v>248</v>
      </c>
      <c r="Z7" s="259">
        <f t="shared" si="0"/>
        <v>3</v>
      </c>
      <c r="AA7" s="318">
        <v>42814</v>
      </c>
      <c r="AB7" s="318">
        <v>43916</v>
      </c>
      <c r="AC7" s="260"/>
      <c r="AD7" s="260"/>
      <c r="AE7" s="258"/>
      <c r="AF7" s="258"/>
      <c r="AG7" s="258"/>
      <c r="AH7" s="258"/>
      <c r="AI7" s="258"/>
      <c r="AJ7" s="258"/>
    </row>
    <row r="8" spans="1:36" x14ac:dyDescent="0.3">
      <c r="A8" s="107" t="s">
        <v>56</v>
      </c>
      <c r="B8" s="108" t="s">
        <v>182</v>
      </c>
      <c r="C8" s="100"/>
      <c r="D8" s="1002"/>
      <c r="E8" s="1002"/>
      <c r="F8" s="1002" t="s">
        <v>77</v>
      </c>
      <c r="G8" s="24"/>
      <c r="H8" s="109">
        <f>IF(C8&lt;&gt;"",'CBL Score Standard'!$D64,IF(D8&lt;&gt;"",SUM('CBL Score Standard'!$D64:$E64),IF(E8&lt;&gt;"",SUM('CBL Score Standard'!$D64:$F64),IF(F8&lt;&gt;"",SUM('CBL Score Standard'!$D64:$G64),IF(G8&lt;&gt;"",SUM('CBL Score Standard'!$D64:$H64,0))))))</f>
        <v>9.7467071935157037E-2</v>
      </c>
      <c r="K8" s="338"/>
      <c r="L8" s="338"/>
      <c r="M8" s="104" t="s">
        <v>5</v>
      </c>
      <c r="N8" s="127" t="s">
        <v>144</v>
      </c>
      <c r="O8" s="43" t="s">
        <v>517</v>
      </c>
      <c r="P8" s="150"/>
      <c r="Q8" s="152" t="s">
        <v>153</v>
      </c>
      <c r="R8" s="79" t="s">
        <v>156</v>
      </c>
      <c r="S8" s="36"/>
      <c r="T8" s="83"/>
      <c r="U8" s="83"/>
      <c r="V8" s="83" t="s">
        <v>374</v>
      </c>
      <c r="W8" s="83" t="s">
        <v>377</v>
      </c>
      <c r="X8" s="83" t="s">
        <v>377</v>
      </c>
      <c r="Y8" s="44" t="s">
        <v>157</v>
      </c>
      <c r="Z8" s="259">
        <f t="shared" si="0"/>
        <v>2.9166666666666665</v>
      </c>
      <c r="AA8" s="318">
        <v>42845</v>
      </c>
      <c r="AB8" s="318">
        <v>43916</v>
      </c>
      <c r="AC8" s="260"/>
      <c r="AD8" s="260"/>
      <c r="AE8" s="258"/>
      <c r="AF8" s="258"/>
      <c r="AG8" s="258"/>
      <c r="AH8" s="258"/>
      <c r="AI8" s="258"/>
      <c r="AJ8" s="258"/>
    </row>
    <row r="9" spans="1:36" x14ac:dyDescent="0.3">
      <c r="A9" s="110" t="s">
        <v>56</v>
      </c>
      <c r="B9" s="99" t="s">
        <v>427</v>
      </c>
      <c r="C9" s="100"/>
      <c r="D9" s="1002"/>
      <c r="E9" s="1002"/>
      <c r="F9" s="1002" t="s">
        <v>77</v>
      </c>
      <c r="G9" s="24"/>
      <c r="H9" s="109">
        <f>IF(C9&lt;&gt;"",'CBL Score Standard'!$D65,IF(D9&lt;&gt;"",SUM('CBL Score Standard'!$D65:$E65),IF(E9&lt;&gt;"",SUM('CBL Score Standard'!$D65:$F65),IF(F9&lt;&gt;"",SUM('CBL Score Standard'!$D65:$G65),IF(G9&lt;&gt;"",SUM('CBL Score Standard'!$D65:$H65,0))))))</f>
        <v>9.7467071935157037E-2</v>
      </c>
      <c r="K9" s="338"/>
      <c r="L9" s="338"/>
      <c r="M9" s="104" t="s">
        <v>5</v>
      </c>
      <c r="N9" s="127" t="s">
        <v>144</v>
      </c>
      <c r="O9" s="43" t="s">
        <v>661</v>
      </c>
      <c r="P9" s="150"/>
      <c r="Q9" s="152" t="s">
        <v>155</v>
      </c>
      <c r="R9" s="79" t="s">
        <v>158</v>
      </c>
      <c r="S9" s="36"/>
      <c r="T9" s="83"/>
      <c r="U9" s="83"/>
      <c r="V9" s="83"/>
      <c r="W9" s="83" t="s">
        <v>377</v>
      </c>
      <c r="X9" s="83" t="s">
        <v>377</v>
      </c>
      <c r="Y9" s="41" t="s">
        <v>159</v>
      </c>
      <c r="Z9" s="259">
        <f t="shared" si="0"/>
        <v>3</v>
      </c>
      <c r="AA9" s="318">
        <v>42814</v>
      </c>
      <c r="AB9" s="318">
        <v>43916</v>
      </c>
      <c r="AC9" s="260"/>
      <c r="AD9" s="260"/>
      <c r="AE9" s="258"/>
      <c r="AF9" s="258"/>
      <c r="AG9" s="258"/>
      <c r="AH9" s="258"/>
      <c r="AI9" s="258"/>
      <c r="AJ9" s="258"/>
    </row>
    <row r="10" spans="1:36" x14ac:dyDescent="0.3">
      <c r="A10" s="110" t="s">
        <v>56</v>
      </c>
      <c r="B10" s="99" t="s">
        <v>663</v>
      </c>
      <c r="C10" s="100"/>
      <c r="D10" s="1003"/>
      <c r="E10" s="1002"/>
      <c r="F10" s="1002" t="s">
        <v>77</v>
      </c>
      <c r="G10" s="24"/>
      <c r="H10" s="109">
        <f>IF(C10&lt;&gt;"",'CBL Score Standard'!$D66,IF(D10&lt;&gt;"",SUM('CBL Score Standard'!$D66:$E66),IF(E10&lt;&gt;"",SUM('CBL Score Standard'!$D66:$F66),IF(F10&lt;&gt;"",SUM('CBL Score Standard'!$D66:$G66),IF(G10&lt;&gt;"",SUM('CBL Score Standard'!$D66:$H66,0))))))</f>
        <v>4.9848024316109421E-2</v>
      </c>
      <c r="K10" s="338"/>
      <c r="L10" s="338"/>
      <c r="M10" s="104" t="s">
        <v>5</v>
      </c>
      <c r="N10" s="127" t="s">
        <v>144</v>
      </c>
      <c r="O10" s="43" t="s">
        <v>662</v>
      </c>
      <c r="P10" s="150"/>
      <c r="Q10" s="254" t="s">
        <v>659</v>
      </c>
      <c r="R10" s="254" t="s">
        <v>278</v>
      </c>
      <c r="S10" s="36"/>
      <c r="T10" s="83"/>
      <c r="U10" s="83"/>
      <c r="V10" s="83"/>
      <c r="W10" s="83" t="s">
        <v>377</v>
      </c>
      <c r="X10" s="83"/>
      <c r="Y10" s="46" t="s">
        <v>160</v>
      </c>
      <c r="Z10" s="259" t="e">
        <f>DATEDIF(AA11,AB10,"m")/12+DATEDIF(AC10,AD10,"m")/12+DATEDIF(AE10,AF10,"m")/12+DATEDIF(AG10,AH10,"m")/12+DATEDIF(AI10,AJ10,"m")/12</f>
        <v>#NUM!</v>
      </c>
      <c r="AB10" s="318"/>
      <c r="AC10" s="260"/>
      <c r="AD10" s="260"/>
      <c r="AE10" s="258"/>
      <c r="AF10" s="258"/>
      <c r="AG10" s="258"/>
      <c r="AH10" s="258"/>
      <c r="AI10" s="258"/>
      <c r="AJ10" s="258"/>
    </row>
    <row r="11" spans="1:36" x14ac:dyDescent="0.3">
      <c r="A11" s="110" t="s">
        <v>56</v>
      </c>
      <c r="B11" s="99" t="s">
        <v>215</v>
      </c>
      <c r="C11" s="100"/>
      <c r="D11" s="1003"/>
      <c r="E11" s="1002"/>
      <c r="F11" s="1002" t="s">
        <v>77</v>
      </c>
      <c r="G11" s="24"/>
      <c r="H11" s="109">
        <f>IF(C11&lt;&gt;"",'CBL Score Standard'!$D67,IF(D11&lt;&gt;"",SUM('CBL Score Standard'!$D67:$E67),IF(E11&lt;&gt;"",SUM('CBL Score Standard'!$D67:$F67),IF(F11&lt;&gt;"",SUM('CBL Score Standard'!$D67:$G67),IF(G11&lt;&gt;"",SUM('CBL Score Standard'!$D67:$H67,0))))))</f>
        <v>4.9848024316109421E-2</v>
      </c>
      <c r="K11" s="338"/>
      <c r="L11" s="338"/>
      <c r="M11" s="104" t="s">
        <v>5</v>
      </c>
      <c r="N11" s="36" t="s">
        <v>31</v>
      </c>
      <c r="O11" s="89" t="s">
        <v>175</v>
      </c>
      <c r="P11" s="150"/>
      <c r="Q11" s="152" t="s">
        <v>383</v>
      </c>
      <c r="R11" s="79" t="s">
        <v>176</v>
      </c>
      <c r="S11" s="36"/>
      <c r="T11" s="83"/>
      <c r="U11" s="83"/>
      <c r="V11" s="83" t="s">
        <v>374</v>
      </c>
      <c r="W11" s="83" t="s">
        <v>377</v>
      </c>
      <c r="X11" s="83" t="s">
        <v>377</v>
      </c>
      <c r="Y11" s="44" t="s">
        <v>177</v>
      </c>
      <c r="Z11" s="259">
        <f t="shared" si="0"/>
        <v>3</v>
      </c>
      <c r="AA11" s="318">
        <v>42814</v>
      </c>
      <c r="AB11" s="318">
        <v>43916</v>
      </c>
      <c r="AC11" s="260"/>
      <c r="AD11" s="260"/>
      <c r="AE11" s="258"/>
      <c r="AF11" s="258"/>
      <c r="AG11" s="258"/>
      <c r="AH11" s="258"/>
      <c r="AI11" s="258"/>
      <c r="AJ11" s="258"/>
    </row>
    <row r="12" spans="1:36" x14ac:dyDescent="0.3">
      <c r="A12" s="110" t="s">
        <v>63</v>
      </c>
      <c r="B12" s="99" t="s">
        <v>236</v>
      </c>
      <c r="C12" s="100"/>
      <c r="D12" s="1003"/>
      <c r="E12" s="1006"/>
      <c r="F12" s="1002"/>
      <c r="G12" s="24"/>
      <c r="H12" s="109" t="b">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36" t="s">
        <v>526</v>
      </c>
      <c r="T12" s="83"/>
      <c r="U12" s="181">
        <v>43761</v>
      </c>
      <c r="V12" s="214" t="s">
        <v>374</v>
      </c>
      <c r="W12" s="83" t="s">
        <v>377</v>
      </c>
      <c r="X12" s="83"/>
      <c r="Y12" s="41"/>
      <c r="Z12" s="259">
        <f t="shared" si="0"/>
        <v>0.41666666666666669</v>
      </c>
      <c r="AA12" s="318">
        <v>43761</v>
      </c>
      <c r="AB12" s="318">
        <v>43916</v>
      </c>
      <c r="AC12" s="260"/>
      <c r="AD12" s="260"/>
      <c r="AE12" s="258"/>
      <c r="AF12" s="258"/>
      <c r="AG12" s="258"/>
      <c r="AH12" s="258"/>
      <c r="AI12" s="258"/>
      <c r="AJ12" s="258"/>
    </row>
    <row r="13" spans="1:36" x14ac:dyDescent="0.3">
      <c r="A13" s="110" t="s">
        <v>63</v>
      </c>
      <c r="B13" s="99" t="s">
        <v>244</v>
      </c>
      <c r="C13" s="100"/>
      <c r="D13" s="1003"/>
      <c r="E13" s="1003"/>
      <c r="F13" s="1003"/>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36"/>
      <c r="T13" s="83"/>
      <c r="U13" s="83"/>
      <c r="V13" s="83"/>
      <c r="W13" s="83"/>
      <c r="X13" s="83"/>
      <c r="Y13" s="41" t="s">
        <v>169</v>
      </c>
      <c r="Z13" s="259">
        <f t="shared" si="0"/>
        <v>2.9166666666666665</v>
      </c>
      <c r="AA13" s="318">
        <v>42837</v>
      </c>
      <c r="AB13" s="318">
        <v>43916</v>
      </c>
      <c r="AC13" s="260"/>
      <c r="AD13" s="260"/>
      <c r="AE13" s="258"/>
      <c r="AF13" s="258"/>
      <c r="AG13" s="258"/>
      <c r="AH13" s="258"/>
      <c r="AI13" s="258"/>
      <c r="AJ13" s="258"/>
    </row>
    <row r="14" spans="1:36" ht="27.6" x14ac:dyDescent="0.3">
      <c r="A14" s="110" t="s">
        <v>55</v>
      </c>
      <c r="B14" s="99" t="s">
        <v>694</v>
      </c>
      <c r="C14" s="100"/>
      <c r="D14" s="1003"/>
      <c r="E14" s="1005"/>
      <c r="F14" s="1002" t="s">
        <v>77</v>
      </c>
      <c r="G14" s="24"/>
      <c r="H14" s="109">
        <f>IF(C14&lt;&gt;"",'CBL Score Standard'!$D70,IF(D14&lt;&gt;"",SUM('CBL Score Standard'!$D70:$E70),IF(E14&lt;&gt;"",SUM('CBL Score Standard'!$D70:$F70),IF(F14&lt;&gt;"",SUM('CBL Score Standard'!$D70:$G70),IF(G14&lt;&gt;"",SUM('CBL Score Standard'!$D70:$H70,0))))))</f>
        <v>3.5562310030395138E-2</v>
      </c>
      <c r="K14" s="339"/>
      <c r="L14" s="339"/>
      <c r="M14" s="104" t="s">
        <v>5</v>
      </c>
      <c r="N14" s="36" t="s">
        <v>41</v>
      </c>
      <c r="O14" s="87" t="s">
        <v>450</v>
      </c>
      <c r="P14" s="153">
        <v>43627</v>
      </c>
      <c r="Q14" s="152" t="s">
        <v>381</v>
      </c>
      <c r="R14" s="79" t="s">
        <v>382</v>
      </c>
      <c r="S14" s="36"/>
      <c r="T14" s="83"/>
      <c r="U14" s="181">
        <v>43627</v>
      </c>
      <c r="V14" s="83" t="s">
        <v>374</v>
      </c>
      <c r="W14" s="83" t="s">
        <v>378</v>
      </c>
      <c r="X14" s="83"/>
      <c r="Y14" s="41"/>
      <c r="Z14" s="259">
        <f t="shared" si="0"/>
        <v>0.75</v>
      </c>
      <c r="AA14" s="318">
        <v>43627</v>
      </c>
      <c r="AB14" s="318">
        <v>43916</v>
      </c>
      <c r="AC14" s="260"/>
      <c r="AD14" s="260"/>
      <c r="AE14" s="258"/>
      <c r="AF14" s="258"/>
      <c r="AG14" s="258"/>
      <c r="AH14" s="258"/>
      <c r="AI14" s="258"/>
      <c r="AJ14" s="258"/>
    </row>
    <row r="15" spans="1:36" x14ac:dyDescent="0.3">
      <c r="A15" s="110" t="s">
        <v>55</v>
      </c>
      <c r="B15" s="99" t="s">
        <v>185</v>
      </c>
      <c r="C15" s="100"/>
      <c r="D15" s="1002"/>
      <c r="E15" s="1002"/>
      <c r="F15" s="1002" t="s">
        <v>77</v>
      </c>
      <c r="G15" s="24"/>
      <c r="H15" s="109">
        <f>IF(C15&lt;&gt;"",'CBL Score Standard'!$D71,IF(D15&lt;&gt;"",SUM('CBL Score Standard'!$D71:$E71),IF(E15&lt;&gt;"",SUM('CBL Score Standard'!$D71:$F71),IF(F15&lt;&gt;"",SUM('CBL Score Standard'!$D71:$G71),IF(G15&lt;&gt;"",SUM('CBL Score Standard'!$D71:$H71,0))))))</f>
        <v>4.9848024316109421E-2</v>
      </c>
      <c r="K15" s="48">
        <v>2</v>
      </c>
      <c r="L15" s="48"/>
      <c r="M15" s="3"/>
      <c r="N15" s="94"/>
      <c r="O15" s="48"/>
      <c r="P15" s="48"/>
      <c r="Q15" s="48"/>
      <c r="R15" s="48"/>
      <c r="S15" s="48"/>
      <c r="T15" s="80"/>
      <c r="U15" s="80"/>
      <c r="V15" s="80"/>
      <c r="W15" s="80"/>
      <c r="X15" s="80"/>
      <c r="Y15" s="48"/>
      <c r="Z15" s="48"/>
      <c r="AA15" s="320"/>
      <c r="AB15" s="320"/>
      <c r="AC15" s="48"/>
      <c r="AD15" s="48"/>
      <c r="AE15" s="48"/>
      <c r="AF15" s="48"/>
      <c r="AG15" s="48"/>
      <c r="AH15" s="48"/>
      <c r="AI15" s="48"/>
      <c r="AJ15" s="48"/>
    </row>
    <row r="16" spans="1:36" ht="23.4" x14ac:dyDescent="0.45">
      <c r="A16" s="110" t="s">
        <v>55</v>
      </c>
      <c r="B16" s="99" t="s">
        <v>192</v>
      </c>
      <c r="C16" s="100"/>
      <c r="D16" s="1003"/>
      <c r="E16" s="1003" t="s">
        <v>77</v>
      </c>
      <c r="F16" s="1003"/>
      <c r="G16" s="100"/>
      <c r="H16" s="109">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17"/>
      <c r="AB16" s="317"/>
      <c r="AC16" s="330"/>
      <c r="AD16" s="330"/>
      <c r="AE16" s="330"/>
      <c r="AF16" s="330"/>
      <c r="AG16" s="330"/>
      <c r="AH16" s="330"/>
      <c r="AI16" s="330"/>
      <c r="AJ16" s="330"/>
    </row>
    <row r="17" spans="1:36" ht="23.4" customHeight="1" x14ac:dyDescent="0.3">
      <c r="A17" s="110" t="s">
        <v>55</v>
      </c>
      <c r="B17" s="99" t="s">
        <v>194</v>
      </c>
      <c r="C17" s="100"/>
      <c r="D17" s="1003"/>
      <c r="E17" s="1003"/>
      <c r="F17" s="1003"/>
      <c r="G17" s="100"/>
      <c r="H17" s="109" t="b">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200" t="s">
        <v>343</v>
      </c>
      <c r="W17" s="333" t="s">
        <v>375</v>
      </c>
      <c r="X17" s="333" t="s">
        <v>376</v>
      </c>
      <c r="Y17" s="1211" t="s">
        <v>140</v>
      </c>
      <c r="Z17" s="1186" t="s">
        <v>667</v>
      </c>
      <c r="AA17" s="1232" t="s">
        <v>666</v>
      </c>
      <c r="AB17" s="1232"/>
      <c r="AC17" s="1172" t="s">
        <v>668</v>
      </c>
      <c r="AD17" s="1172"/>
      <c r="AE17" s="1172" t="s">
        <v>669</v>
      </c>
      <c r="AF17" s="1172"/>
      <c r="AG17" s="1172" t="s">
        <v>670</v>
      </c>
      <c r="AH17" s="1172"/>
      <c r="AI17" s="1172" t="s">
        <v>671</v>
      </c>
      <c r="AJ17" s="1172"/>
    </row>
    <row r="18" spans="1:36" ht="41.4" customHeight="1" x14ac:dyDescent="0.3">
      <c r="A18" s="110" t="s">
        <v>55</v>
      </c>
      <c r="B18" s="99" t="s">
        <v>196</v>
      </c>
      <c r="C18" s="100"/>
      <c r="D18" s="1003"/>
      <c r="E18" s="1003"/>
      <c r="F18" s="1003"/>
      <c r="G18" s="100"/>
      <c r="H18" s="109" t="b">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201"/>
      <c r="W18" s="333"/>
      <c r="X18" s="333"/>
      <c r="Y18" s="1197"/>
      <c r="Z18" s="1187"/>
      <c r="AA18" s="344" t="s">
        <v>672</v>
      </c>
      <c r="AB18" s="344"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
      <c r="D19" s="1003"/>
      <c r="E19" s="1003"/>
      <c r="F19" s="1003"/>
      <c r="G19" s="100"/>
      <c r="H19" s="109" t="b">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36"/>
      <c r="T19" s="83"/>
      <c r="U19" s="83"/>
      <c r="V19" s="83" t="s">
        <v>374</v>
      </c>
      <c r="W19" s="83" t="s">
        <v>377</v>
      </c>
      <c r="X19" s="83" t="s">
        <v>377</v>
      </c>
      <c r="Y19" s="44" t="s">
        <v>174</v>
      </c>
      <c r="Z19" s="259">
        <f t="shared" ref="Z19:Z35" si="1">DATEDIF(AA19,AB19,"m")/12+DATEDIF(AC19,AD19,"m")/12+DATEDIF(AE19,AF19,"m")/12+DATEDIF(AG19,AH19,"m")/12+DATEDIF(AI19,AJ19,"m")/12</f>
        <v>3</v>
      </c>
      <c r="AA19" s="318">
        <v>42819</v>
      </c>
      <c r="AB19" s="318">
        <v>43916</v>
      </c>
      <c r="AC19" s="260"/>
      <c r="AD19" s="260"/>
      <c r="AE19" s="258"/>
      <c r="AF19" s="258"/>
      <c r="AG19" s="258"/>
      <c r="AH19" s="258"/>
      <c r="AI19" s="258"/>
      <c r="AJ19" s="258"/>
    </row>
    <row r="20" spans="1:36" ht="27.6" x14ac:dyDescent="0.3">
      <c r="A20" s="110" t="s">
        <v>55</v>
      </c>
      <c r="B20" s="99" t="s">
        <v>202</v>
      </c>
      <c r="C20" s="100"/>
      <c r="D20" s="1003"/>
      <c r="E20" s="1003"/>
      <c r="F20" s="1003" t="s">
        <v>77</v>
      </c>
      <c r="G20" s="100"/>
      <c r="H20" s="109">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36"/>
      <c r="T20" s="83"/>
      <c r="U20" s="83"/>
      <c r="V20" s="83" t="s">
        <v>374</v>
      </c>
      <c r="W20" s="83" t="s">
        <v>377</v>
      </c>
      <c r="X20" s="83" t="s">
        <v>377</v>
      </c>
      <c r="Y20" s="44" t="s">
        <v>181</v>
      </c>
      <c r="Z20" s="259">
        <f t="shared" si="1"/>
        <v>3</v>
      </c>
      <c r="AA20" s="318">
        <v>42819</v>
      </c>
      <c r="AB20" s="318">
        <v>43916</v>
      </c>
      <c r="AC20" s="260"/>
      <c r="AD20" s="260"/>
      <c r="AE20" s="258"/>
      <c r="AF20" s="258"/>
      <c r="AG20" s="258"/>
      <c r="AH20" s="258"/>
      <c r="AI20" s="258"/>
      <c r="AJ20" s="258"/>
    </row>
    <row r="21" spans="1:36" x14ac:dyDescent="0.3">
      <c r="A21" s="110" t="s">
        <v>55</v>
      </c>
      <c r="B21" s="99" t="s">
        <v>664</v>
      </c>
      <c r="C21" s="100"/>
      <c r="D21" s="1003"/>
      <c r="E21" s="1002"/>
      <c r="F21" s="1002" t="s">
        <v>77</v>
      </c>
      <c r="G21" s="24"/>
      <c r="H21" s="109">
        <f>IF(C21&lt;&gt;"",'CBL Score Standard'!$D77,IF(D21&lt;&gt;"",SUM('CBL Score Standard'!$D77:$E77),IF(E21&lt;&gt;"",SUM('CBL Score Standard'!$D77:$F77),IF(F21&lt;&gt;"",SUM('CBL Score Standard'!$D77:$G77),IF(G21&lt;&gt;"",SUM('CBL Score Standard'!$D77:$H77,0))))))</f>
        <v>4.9848024316109421E-2</v>
      </c>
      <c r="K21" s="338"/>
      <c r="L21" s="338"/>
      <c r="M21" s="104" t="s">
        <v>6</v>
      </c>
      <c r="N21" s="36" t="s">
        <v>56</v>
      </c>
      <c r="O21" s="87" t="s">
        <v>182</v>
      </c>
      <c r="P21" s="153">
        <v>43609</v>
      </c>
      <c r="Q21" s="152" t="s">
        <v>172</v>
      </c>
      <c r="R21" s="79" t="s">
        <v>183</v>
      </c>
      <c r="S21" s="36"/>
      <c r="T21" s="83"/>
      <c r="U21" s="83"/>
      <c r="V21" s="83" t="s">
        <v>374</v>
      </c>
      <c r="W21" s="83" t="s">
        <v>377</v>
      </c>
      <c r="X21" s="83" t="s">
        <v>377</v>
      </c>
      <c r="Y21" s="46" t="s">
        <v>184</v>
      </c>
      <c r="Z21" s="259">
        <f t="shared" si="1"/>
        <v>3</v>
      </c>
      <c r="AA21" s="318">
        <v>42819</v>
      </c>
      <c r="AB21" s="318">
        <v>43916</v>
      </c>
      <c r="AC21" s="260"/>
      <c r="AD21" s="260"/>
      <c r="AE21" s="258"/>
      <c r="AF21" s="258"/>
      <c r="AG21" s="258"/>
      <c r="AH21" s="258"/>
      <c r="AI21" s="258"/>
      <c r="AJ21" s="258"/>
    </row>
    <row r="22" spans="1:36" x14ac:dyDescent="0.3">
      <c r="A22" s="110" t="s">
        <v>55</v>
      </c>
      <c r="B22" s="99" t="s">
        <v>448</v>
      </c>
      <c r="C22" s="100"/>
      <c r="D22" s="1003"/>
      <c r="E22" s="1002"/>
      <c r="F22" s="1002" t="s">
        <v>77</v>
      </c>
      <c r="G22" s="24"/>
      <c r="H22" s="109">
        <f>IF(C22&lt;&gt;"",'CBL Score Standard'!$D78,IF(D22&lt;&gt;"",SUM('CBL Score Standard'!$D78:$E78),IF(E22&lt;&gt;"",SUM('CBL Score Standard'!$D78:$F78),IF(F22&lt;&gt;"",SUM('CBL Score Standard'!$D78:$G78),IF(G22&lt;&gt;"",SUM('CBL Score Standard'!$D78:$H78,0))))))</f>
        <v>4.9848024316109421E-2</v>
      </c>
      <c r="K22" s="338"/>
      <c r="L22" s="338"/>
      <c r="M22" s="104" t="s">
        <v>6</v>
      </c>
      <c r="N22" s="36" t="s">
        <v>144</v>
      </c>
      <c r="O22" s="87" t="s">
        <v>187</v>
      </c>
      <c r="P22" s="150"/>
      <c r="Q22" s="152" t="s">
        <v>153</v>
      </c>
      <c r="R22" s="79" t="s">
        <v>156</v>
      </c>
      <c r="S22" s="36"/>
      <c r="T22" s="83"/>
      <c r="U22" s="83"/>
      <c r="V22" s="83"/>
      <c r="W22" s="83" t="s">
        <v>378</v>
      </c>
      <c r="X22" s="83"/>
      <c r="Y22" s="44" t="s">
        <v>157</v>
      </c>
      <c r="Z22" s="259">
        <f t="shared" si="1"/>
        <v>0</v>
      </c>
      <c r="AA22" s="318"/>
      <c r="AB22" s="318"/>
      <c r="AC22" s="260"/>
      <c r="AD22" s="260"/>
      <c r="AE22" s="258"/>
      <c r="AF22" s="258"/>
      <c r="AG22" s="258"/>
      <c r="AH22" s="258"/>
      <c r="AI22" s="258"/>
      <c r="AJ22" s="258"/>
    </row>
    <row r="23" spans="1:36" ht="12.75" customHeight="1" x14ac:dyDescent="0.3">
      <c r="A23" s="110" t="s">
        <v>55</v>
      </c>
      <c r="B23" s="99" t="s">
        <v>665</v>
      </c>
      <c r="C23" s="100"/>
      <c r="D23" s="1003"/>
      <c r="E23" s="1005"/>
      <c r="F23" s="1002" t="s">
        <v>77</v>
      </c>
      <c r="G23" s="24"/>
      <c r="H23" s="109">
        <f>IF(C23&lt;&gt;"",'CBL Score Standard'!$D79,IF(D23&lt;&gt;"",SUM('CBL Score Standard'!$D79:$E79),IF(E23&lt;&gt;"",SUM('CBL Score Standard'!$D79:$F79),IF(F23&lt;&gt;"",SUM('CBL Score Standard'!$D79:$G79),IF(G23&lt;&gt;"",SUM('CBL Score Standard'!$D79:$H79,0))))))</f>
        <v>4.9848024316109421E-2</v>
      </c>
      <c r="K23" s="338"/>
      <c r="L23" s="338"/>
      <c r="M23" s="104" t="s">
        <v>6</v>
      </c>
      <c r="N23" s="36" t="s">
        <v>144</v>
      </c>
      <c r="O23" s="87" t="s">
        <v>188</v>
      </c>
      <c r="P23" s="150"/>
      <c r="Q23" s="152" t="s">
        <v>155</v>
      </c>
      <c r="R23" s="79" t="s">
        <v>158</v>
      </c>
      <c r="S23" s="36"/>
      <c r="T23" s="83"/>
      <c r="U23" s="83"/>
      <c r="V23" s="83" t="s">
        <v>374</v>
      </c>
      <c r="W23" s="83" t="s">
        <v>377</v>
      </c>
      <c r="X23" s="83" t="s">
        <v>377</v>
      </c>
      <c r="Y23" s="41" t="s">
        <v>159</v>
      </c>
      <c r="Z23" s="259">
        <f t="shared" si="1"/>
        <v>3</v>
      </c>
      <c r="AA23" s="318">
        <v>42819</v>
      </c>
      <c r="AB23" s="318">
        <v>43916</v>
      </c>
      <c r="AC23" s="260"/>
      <c r="AD23" s="260"/>
      <c r="AE23" s="258"/>
      <c r="AF23" s="258"/>
      <c r="AG23" s="258"/>
      <c r="AH23" s="258"/>
      <c r="AI23" s="258"/>
      <c r="AJ23" s="258"/>
    </row>
    <row r="24" spans="1:36" ht="12.75" customHeight="1" x14ac:dyDescent="0.3">
      <c r="A24" s="110" t="s">
        <v>55</v>
      </c>
      <c r="B24" s="99" t="s">
        <v>238</v>
      </c>
      <c r="C24" s="100"/>
      <c r="D24" s="1003"/>
      <c r="E24" s="1003"/>
      <c r="F24" s="1002"/>
      <c r="G24" s="24"/>
      <c r="H24" s="109" t="b">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36"/>
      <c r="T24" s="83"/>
      <c r="U24" s="83"/>
      <c r="V24" s="83"/>
      <c r="W24" s="83" t="s">
        <v>378</v>
      </c>
      <c r="X24" s="83"/>
      <c r="Y24" s="46" t="s">
        <v>160</v>
      </c>
      <c r="Z24" s="259">
        <f t="shared" si="1"/>
        <v>0</v>
      </c>
      <c r="AA24" s="318"/>
      <c r="AB24" s="318"/>
      <c r="AC24" s="260"/>
      <c r="AD24" s="260"/>
      <c r="AE24" s="258"/>
      <c r="AF24" s="258"/>
      <c r="AG24" s="258"/>
      <c r="AH24" s="258"/>
      <c r="AI24" s="258"/>
      <c r="AJ24" s="258"/>
    </row>
    <row r="25" spans="1:36" x14ac:dyDescent="0.3">
      <c r="A25" s="110" t="s">
        <v>55</v>
      </c>
      <c r="B25" s="99" t="s">
        <v>515</v>
      </c>
      <c r="C25" s="100"/>
      <c r="D25" s="1003"/>
      <c r="E25" s="1003"/>
      <c r="F25" s="1002" t="s">
        <v>77</v>
      </c>
      <c r="G25" s="24"/>
      <c r="H25" s="109">
        <f>IF(C25&lt;&gt;"",'CBL Score Standard'!$D81,IF(D25&lt;&gt;"",SUM('CBL Score Standard'!$D81:$E81),IF(E25&lt;&gt;"",SUM('CBL Score Standard'!$D81:$F81),IF(F25&lt;&gt;"",SUM('CBL Score Standard'!$D81:$G81),IF(G25&lt;&gt;"",SUM('CBL Score Standard'!$D81:$H81,0))))))</f>
        <v>2.1276595744680851E-2</v>
      </c>
      <c r="K25" s="338"/>
      <c r="L25" s="338"/>
      <c r="M25" s="104" t="s">
        <v>6</v>
      </c>
      <c r="N25" s="36" t="s">
        <v>144</v>
      </c>
      <c r="O25" s="87" t="s">
        <v>190</v>
      </c>
      <c r="P25" s="150"/>
      <c r="Q25" s="152" t="s">
        <v>161</v>
      </c>
      <c r="R25" s="79" t="s">
        <v>162</v>
      </c>
      <c r="S25" s="36"/>
      <c r="T25" s="83"/>
      <c r="U25" s="83"/>
      <c r="V25" s="83"/>
      <c r="W25" s="83" t="s">
        <v>378</v>
      </c>
      <c r="X25" s="83"/>
      <c r="Y25" s="46" t="s">
        <v>163</v>
      </c>
      <c r="Z25" s="259">
        <f t="shared" si="1"/>
        <v>0</v>
      </c>
      <c r="AA25" s="318"/>
      <c r="AB25" s="318"/>
      <c r="AC25" s="260"/>
      <c r="AD25" s="260"/>
      <c r="AE25" s="258"/>
      <c r="AF25" s="258"/>
      <c r="AG25" s="258"/>
      <c r="AH25" s="258"/>
      <c r="AI25" s="258"/>
      <c r="AJ25" s="258"/>
    </row>
    <row r="26" spans="1:36" ht="26.4" x14ac:dyDescent="0.3">
      <c r="A26" s="110" t="s">
        <v>3</v>
      </c>
      <c r="B26" s="99" t="s">
        <v>516</v>
      </c>
      <c r="C26" s="100"/>
      <c r="D26" s="1003"/>
      <c r="E26" s="1003"/>
      <c r="F26" s="1003"/>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36"/>
      <c r="T26" s="83"/>
      <c r="U26" s="83"/>
      <c r="V26" s="83"/>
      <c r="W26" s="83" t="s">
        <v>378</v>
      </c>
      <c r="X26" s="83"/>
      <c r="Y26" s="46" t="s">
        <v>166</v>
      </c>
      <c r="Z26" s="259">
        <f t="shared" si="1"/>
        <v>0</v>
      </c>
      <c r="AA26" s="318"/>
      <c r="AB26" s="318"/>
      <c r="AC26" s="260"/>
      <c r="AD26" s="260"/>
      <c r="AE26" s="258"/>
      <c r="AF26" s="258"/>
      <c r="AG26" s="258"/>
      <c r="AH26" s="258"/>
      <c r="AI26" s="258"/>
      <c r="AJ26" s="258"/>
    </row>
    <row r="27" spans="1:36" ht="26.4" x14ac:dyDescent="0.3">
      <c r="A27" s="110" t="s">
        <v>3</v>
      </c>
      <c r="B27" s="99" t="s">
        <v>246</v>
      </c>
      <c r="C27" s="100"/>
      <c r="D27" s="1003"/>
      <c r="E27" s="1003"/>
      <c r="F27" s="1003"/>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36"/>
      <c r="T27" s="83"/>
      <c r="U27" s="83"/>
      <c r="V27" s="83"/>
      <c r="W27" s="83" t="s">
        <v>378</v>
      </c>
      <c r="X27" s="83"/>
      <c r="Y27" s="46" t="s">
        <v>193</v>
      </c>
      <c r="Z27" s="259">
        <f t="shared" si="1"/>
        <v>0</v>
      </c>
      <c r="AA27" s="318"/>
      <c r="AB27" s="318"/>
      <c r="AC27" s="260"/>
      <c r="AD27" s="260"/>
      <c r="AE27" s="258"/>
      <c r="AF27" s="258"/>
      <c r="AG27" s="258"/>
      <c r="AH27" s="258"/>
      <c r="AI27" s="258"/>
      <c r="AJ27" s="258"/>
    </row>
    <row r="28" spans="1:36" ht="27.6" x14ac:dyDescent="0.3">
      <c r="A28" s="110" t="s">
        <v>59</v>
      </c>
      <c r="B28" s="99" t="s">
        <v>684</v>
      </c>
      <c r="C28" s="100"/>
      <c r="D28" s="1003"/>
      <c r="E28" s="1005"/>
      <c r="F28" s="1002" t="s">
        <v>77</v>
      </c>
      <c r="G28" s="24"/>
      <c r="H28" s="109">
        <f>IF(C28&lt;&gt;"",'CBL Score Standard'!$D84,IF(D28&lt;&gt;"",SUM('CBL Score Standard'!$D84:$E84),IF(E28&lt;&gt;"",SUM('CBL Score Standard'!$D84:$F84),IF(F28&lt;&gt;"",SUM('CBL Score Standard'!$D84:$G84),IF(G28&lt;&gt;"",SUM('CBL Score Standard'!$D84:$H84,0))))))</f>
        <v>4.9848024316109421E-2</v>
      </c>
      <c r="K28" s="338"/>
      <c r="L28" s="338"/>
      <c r="M28" s="104" t="s">
        <v>6</v>
      </c>
      <c r="N28" s="36" t="s">
        <v>55</v>
      </c>
      <c r="O28" s="87" t="s">
        <v>194</v>
      </c>
      <c r="P28" s="153">
        <v>43544</v>
      </c>
      <c r="Q28" s="254" t="s">
        <v>649</v>
      </c>
      <c r="R28" s="254" t="s">
        <v>650</v>
      </c>
      <c r="S28" s="36"/>
      <c r="T28" s="83"/>
      <c r="U28" s="83"/>
      <c r="V28" s="83"/>
      <c r="W28" s="83" t="s">
        <v>378</v>
      </c>
      <c r="X28" s="83"/>
      <c r="Y28" s="46" t="s">
        <v>195</v>
      </c>
      <c r="Z28" s="259">
        <f t="shared" si="1"/>
        <v>0</v>
      </c>
      <c r="AA28" s="318"/>
      <c r="AB28" s="318"/>
      <c r="AC28" s="260"/>
      <c r="AD28" s="260"/>
      <c r="AE28" s="258"/>
      <c r="AF28" s="258"/>
      <c r="AG28" s="258"/>
      <c r="AH28" s="258"/>
      <c r="AI28" s="258"/>
      <c r="AJ28" s="258"/>
    </row>
    <row r="29" spans="1:36" ht="27.6" x14ac:dyDescent="0.3">
      <c r="A29" s="110" t="s">
        <v>59</v>
      </c>
      <c r="B29" s="99" t="s">
        <v>683</v>
      </c>
      <c r="C29" s="100"/>
      <c r="D29" s="1003"/>
      <c r="E29" s="1005"/>
      <c r="F29" s="1002" t="s">
        <v>77</v>
      </c>
      <c r="G29" s="24"/>
      <c r="H29" s="109">
        <f>IF(C29&lt;&gt;"",'CBL Score Standard'!$D85,IF(D29&lt;&gt;"",SUM('CBL Score Standard'!$D85:$E85),IF(E29&lt;&gt;"",SUM('CBL Score Standard'!$D85:$F85),IF(F29&lt;&gt;"",SUM('CBL Score Standard'!$D85:$G85),IF(G29&lt;&gt;"",SUM('CBL Score Standard'!$D85:$H85,0))))))</f>
        <v>4.9848024316109421E-2</v>
      </c>
      <c r="K29" s="338"/>
      <c r="L29" s="338"/>
      <c r="M29" s="104" t="s">
        <v>6</v>
      </c>
      <c r="N29" s="36" t="s">
        <v>55</v>
      </c>
      <c r="O29" s="87" t="s">
        <v>196</v>
      </c>
      <c r="P29" s="149" t="s">
        <v>145</v>
      </c>
      <c r="Q29" s="254" t="s">
        <v>651</v>
      </c>
      <c r="R29" s="254" t="s">
        <v>652</v>
      </c>
      <c r="S29" s="36"/>
      <c r="T29" s="83"/>
      <c r="U29" s="83"/>
      <c r="V29" s="83"/>
      <c r="W29" s="83" t="s">
        <v>378</v>
      </c>
      <c r="X29" s="83"/>
      <c r="Y29" s="46" t="s">
        <v>197</v>
      </c>
      <c r="Z29" s="259">
        <f t="shared" si="1"/>
        <v>0</v>
      </c>
      <c r="AA29" s="318"/>
      <c r="AB29" s="318"/>
      <c r="AC29" s="260"/>
      <c r="AD29" s="260"/>
      <c r="AE29" s="258"/>
      <c r="AF29" s="258"/>
      <c r="AG29" s="258"/>
      <c r="AH29" s="258"/>
      <c r="AI29" s="258"/>
      <c r="AJ29" s="258"/>
    </row>
    <row r="30" spans="1:36" x14ac:dyDescent="0.3">
      <c r="A30" s="110" t="s">
        <v>149</v>
      </c>
      <c r="B30" s="99" t="s">
        <v>149</v>
      </c>
      <c r="C30" s="24"/>
      <c r="D30" s="1002"/>
      <c r="E30" s="1002"/>
      <c r="F30" s="1002" t="s">
        <v>77</v>
      </c>
      <c r="G30" s="24"/>
      <c r="H30" s="109">
        <f>IF(C30&lt;&gt;"",'CBL Score Standard'!$D86,IF(D30&lt;&gt;"",SUM('CBL Score Standard'!$D86:$E86),IF(E30&lt;&gt;"",SUM('CBL Score Standard'!$D86:$F86),IF(F30&lt;&gt;"",SUM('CBL Score Standard'!$D86:$G86),IF(G30&lt;&gt;"",SUM('CBL Score Standard'!$D86:$H86,0))))))</f>
        <v>0.18837616284424796</v>
      </c>
      <c r="K30" s="338"/>
      <c r="L30" s="338"/>
      <c r="M30" s="104" t="s">
        <v>6</v>
      </c>
      <c r="N30" s="36" t="s">
        <v>55</v>
      </c>
      <c r="O30" s="87" t="s">
        <v>198</v>
      </c>
      <c r="P30" s="151"/>
      <c r="Q30" s="152" t="s">
        <v>199</v>
      </c>
      <c r="R30" s="79" t="s">
        <v>200</v>
      </c>
      <c r="S30" s="36"/>
      <c r="T30" s="83"/>
      <c r="U30" s="83"/>
      <c r="V30" s="83"/>
      <c r="W30" s="83" t="s">
        <v>378</v>
      </c>
      <c r="X30" s="83"/>
      <c r="Y30" s="49" t="s">
        <v>201</v>
      </c>
      <c r="Z30" s="259">
        <f t="shared" si="1"/>
        <v>0</v>
      </c>
      <c r="AA30" s="318"/>
      <c r="AB30" s="318"/>
      <c r="AC30" s="260"/>
      <c r="AD30" s="260"/>
      <c r="AE30" s="258"/>
      <c r="AF30" s="258"/>
      <c r="AG30" s="258"/>
      <c r="AH30" s="258"/>
      <c r="AI30" s="258"/>
      <c r="AJ30" s="258"/>
    </row>
    <row r="31" spans="1:36" x14ac:dyDescent="0.3">
      <c r="A31" s="110" t="s">
        <v>149</v>
      </c>
      <c r="B31" s="99" t="s">
        <v>370</v>
      </c>
      <c r="C31" s="100"/>
      <c r="D31" s="1003"/>
      <c r="E31" s="1004" t="s">
        <v>77</v>
      </c>
      <c r="F31" s="1002"/>
      <c r="G31" s="24"/>
      <c r="H31" s="109">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36"/>
      <c r="T31" s="83"/>
      <c r="U31" s="180">
        <v>43629</v>
      </c>
      <c r="V31" s="83" t="s">
        <v>374</v>
      </c>
      <c r="W31" s="83" t="s">
        <v>377</v>
      </c>
      <c r="X31" s="83" t="s">
        <v>377</v>
      </c>
      <c r="Y31" s="49" t="s">
        <v>203</v>
      </c>
      <c r="Z31" s="259">
        <f t="shared" si="1"/>
        <v>1.75</v>
      </c>
      <c r="AA31" s="318">
        <v>43264</v>
      </c>
      <c r="AB31" s="318">
        <v>43916</v>
      </c>
      <c r="AC31" s="260"/>
      <c r="AD31" s="260"/>
      <c r="AE31" s="258"/>
      <c r="AF31" s="258"/>
      <c r="AG31" s="258"/>
      <c r="AH31" s="258"/>
      <c r="AI31" s="258"/>
      <c r="AJ31" s="258"/>
    </row>
    <row r="32" spans="1:36" ht="26.4" x14ac:dyDescent="0.3">
      <c r="A32" s="110" t="s">
        <v>31</v>
      </c>
      <c r="B32" s="99" t="s">
        <v>660</v>
      </c>
      <c r="C32" s="24"/>
      <c r="D32" s="1002"/>
      <c r="E32" s="1002"/>
      <c r="F32" s="1002" t="s">
        <v>77</v>
      </c>
      <c r="G32" s="24"/>
      <c r="H32" s="109">
        <f>IF(C32&lt;&gt;"",'CBL Score Standard'!$D88,IF(D32&lt;&gt;"",SUM('CBL Score Standard'!$D88:$E88),IF(E32&lt;&gt;"",SUM('CBL Score Standard'!$D88:$F88),IF(F32&lt;&gt;"",SUM('CBL Score Standard'!$D88:$G88),IF(G32&lt;&gt;"",SUM('CBL Score Standard'!$D88:$H88,0))))))</f>
        <v>0.18837616284424796</v>
      </c>
      <c r="K32" s="338"/>
      <c r="L32" s="338"/>
      <c r="M32" s="104" t="s">
        <v>6</v>
      </c>
      <c r="N32" s="36" t="s">
        <v>56</v>
      </c>
      <c r="O32" s="87" t="s">
        <v>427</v>
      </c>
      <c r="P32" s="153">
        <v>43613</v>
      </c>
      <c r="Q32" s="152" t="s">
        <v>167</v>
      </c>
      <c r="R32" s="79" t="s">
        <v>204</v>
      </c>
      <c r="S32" s="70" t="s">
        <v>428</v>
      </c>
      <c r="T32" s="83"/>
      <c r="U32" s="153">
        <v>43761</v>
      </c>
      <c r="V32" s="214" t="s">
        <v>374</v>
      </c>
      <c r="W32" s="83" t="s">
        <v>377</v>
      </c>
      <c r="X32" s="83" t="s">
        <v>377</v>
      </c>
      <c r="Y32" s="81" t="s">
        <v>205</v>
      </c>
      <c r="Z32" s="259">
        <f t="shared" si="1"/>
        <v>0.41666666666666669</v>
      </c>
      <c r="AA32" s="318">
        <v>43761</v>
      </c>
      <c r="AB32" s="318">
        <v>43916</v>
      </c>
      <c r="AC32" s="260"/>
      <c r="AD32" s="260"/>
      <c r="AE32" s="258"/>
      <c r="AF32" s="258"/>
      <c r="AG32" s="258"/>
      <c r="AH32" s="258"/>
      <c r="AI32" s="258"/>
      <c r="AJ32" s="258"/>
    </row>
    <row r="33" spans="1:36" x14ac:dyDescent="0.3">
      <c r="A33" s="110" t="s">
        <v>31</v>
      </c>
      <c r="B33" s="99" t="s">
        <v>175</v>
      </c>
      <c r="C33" s="100"/>
      <c r="D33" s="1002"/>
      <c r="E33" s="1002"/>
      <c r="F33" s="1002" t="s">
        <v>77</v>
      </c>
      <c r="G33" s="24"/>
      <c r="H33" s="109">
        <f>IF(C33&lt;&gt;"",'CBL Score Standard'!$D89,IF(D33&lt;&gt;"",SUM('CBL Score Standard'!$D89:$E89),IF(E33&lt;&gt;"",SUM('CBL Score Standard'!$D89:$F89),IF(F33&lt;&gt;"",SUM('CBL Score Standard'!$D89:$G89),IF(G33&lt;&gt;"",SUM('CBL Score Standard'!$D89:$H89,0))))))</f>
        <v>0.18837616284424796</v>
      </c>
      <c r="K33" s="338"/>
      <c r="L33" s="338"/>
      <c r="M33" s="104" t="s">
        <v>6</v>
      </c>
      <c r="N33" s="36" t="s">
        <v>0</v>
      </c>
      <c r="O33" s="87" t="s">
        <v>426</v>
      </c>
      <c r="P33" s="152" t="s">
        <v>145</v>
      </c>
      <c r="Q33" s="152" t="s">
        <v>206</v>
      </c>
      <c r="R33" s="79" t="s">
        <v>206</v>
      </c>
      <c r="S33" s="36"/>
      <c r="T33" s="83"/>
      <c r="U33" s="83"/>
      <c r="V33" s="83" t="s">
        <v>374</v>
      </c>
      <c r="W33" s="83" t="s">
        <v>377</v>
      </c>
      <c r="X33" s="83" t="s">
        <v>377</v>
      </c>
      <c r="Y33" s="41"/>
      <c r="Z33" s="259">
        <f t="shared" si="1"/>
        <v>1.5</v>
      </c>
      <c r="AA33" s="318">
        <v>43341</v>
      </c>
      <c r="AB33" s="318">
        <v>43916</v>
      </c>
      <c r="AC33" s="260"/>
      <c r="AD33" s="260"/>
      <c r="AE33" s="258"/>
      <c r="AF33" s="258"/>
      <c r="AG33" s="258"/>
      <c r="AH33" s="258"/>
      <c r="AI33" s="258"/>
      <c r="AJ33" s="258"/>
    </row>
    <row r="34" spans="1:36" x14ac:dyDescent="0.3">
      <c r="A34" s="110" t="s">
        <v>46</v>
      </c>
      <c r="B34" s="99" t="s">
        <v>171</v>
      </c>
      <c r="C34" s="100"/>
      <c r="D34" s="1002"/>
      <c r="E34" s="1002"/>
      <c r="F34" s="1002" t="s">
        <v>77</v>
      </c>
      <c r="G34" s="24"/>
      <c r="H34" s="109">
        <f>IF(C34&lt;&gt;"",'CBL Score Standard'!$D90,IF(D34&lt;&gt;"",SUM('CBL Score Standard'!$D90:$E90),IF(E34&lt;&gt;"",SUM('CBL Score Standard'!$D90:$F90),IF(F34&lt;&gt;"",SUM('CBL Score Standard'!$D90:$G90),IF(G34&lt;&gt;"",SUM('CBL Score Standard'!$D90:$H90,0))))))</f>
        <v>9.7467071935157037E-2</v>
      </c>
      <c r="K34" s="338"/>
      <c r="L34" s="338"/>
      <c r="M34" s="104" t="s">
        <v>6</v>
      </c>
      <c r="N34" s="36" t="s">
        <v>53</v>
      </c>
      <c r="O34" s="90" t="s">
        <v>371</v>
      </c>
      <c r="P34" s="152" t="s">
        <v>145</v>
      </c>
      <c r="Q34" s="152" t="s">
        <v>164</v>
      </c>
      <c r="R34" s="79" t="s">
        <v>207</v>
      </c>
      <c r="S34" s="36"/>
      <c r="T34" s="83"/>
      <c r="U34" s="83"/>
      <c r="V34" s="83" t="s">
        <v>374</v>
      </c>
      <c r="W34" s="83" t="s">
        <v>377</v>
      </c>
      <c r="X34" s="83" t="s">
        <v>380</v>
      </c>
      <c r="Y34" s="49" t="s">
        <v>208</v>
      </c>
      <c r="Z34" s="259">
        <f t="shared" si="1"/>
        <v>1.75</v>
      </c>
      <c r="AA34" s="318">
        <v>43255</v>
      </c>
      <c r="AB34" s="318">
        <v>43916</v>
      </c>
      <c r="AC34" s="260"/>
      <c r="AD34" s="260"/>
      <c r="AE34" s="258"/>
      <c r="AF34" s="258"/>
      <c r="AG34" s="258"/>
      <c r="AH34" s="258"/>
      <c r="AI34" s="258"/>
      <c r="AJ34" s="258"/>
    </row>
    <row r="35" spans="1:36" x14ac:dyDescent="0.3">
      <c r="A35" s="110" t="s">
        <v>2</v>
      </c>
      <c r="B35" s="99" t="s">
        <v>234</v>
      </c>
      <c r="C35" s="100"/>
      <c r="D35" s="1003"/>
      <c r="E35" s="1003"/>
      <c r="F35" s="1002"/>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36"/>
      <c r="T35" s="83"/>
      <c r="U35" s="83"/>
      <c r="V35" s="83"/>
      <c r="W35" s="83" t="s">
        <v>378</v>
      </c>
      <c r="X35" s="83"/>
      <c r="Y35" s="46"/>
      <c r="Z35" s="259">
        <f t="shared" si="1"/>
        <v>0</v>
      </c>
      <c r="AA35" s="318"/>
      <c r="AB35" s="318"/>
      <c r="AC35" s="260"/>
      <c r="AD35" s="260"/>
      <c r="AE35" s="258"/>
      <c r="AF35" s="258"/>
      <c r="AG35" s="258"/>
      <c r="AH35" s="258"/>
      <c r="AI35" s="258"/>
      <c r="AJ35" s="258"/>
    </row>
    <row r="36" spans="1:36" x14ac:dyDescent="0.3">
      <c r="A36" s="110" t="s">
        <v>54</v>
      </c>
      <c r="B36" s="99" t="s">
        <v>425</v>
      </c>
      <c r="C36" s="24"/>
      <c r="D36" s="1002"/>
      <c r="E36" s="1002" t="s">
        <v>77</v>
      </c>
      <c r="F36" s="1002"/>
      <c r="G36" s="24"/>
      <c r="H36" s="109">
        <f>IF(C36&lt;&gt;"",'CBL Score Standard'!$D92,IF(D36&lt;&gt;"",SUM('CBL Score Standard'!$D92:$E92),IF(E36&lt;&gt;"",SUM('CBL Score Standard'!$D92:$F92),IF(F36&lt;&gt;"",SUM('CBL Score Standard'!$D92:$G92),IF(G36&lt;&gt;"",SUM('CBL Score Standard'!$D92:$H92,0))))))</f>
        <v>0.16709956709956711</v>
      </c>
      <c r="K36" s="3">
        <v>3</v>
      </c>
      <c r="L36" s="3"/>
      <c r="M36" s="3"/>
      <c r="N36" s="92"/>
      <c r="O36" s="3"/>
      <c r="P36" s="3"/>
      <c r="Q36" s="3"/>
      <c r="R36" s="3"/>
      <c r="S36" s="3"/>
      <c r="T36" s="78"/>
      <c r="U36" s="78"/>
      <c r="V36" s="78"/>
      <c r="W36" s="78"/>
      <c r="X36" s="78"/>
      <c r="Y36" s="3"/>
      <c r="Z36" s="3"/>
      <c r="AA36" s="321"/>
      <c r="AB36" s="321"/>
      <c r="AC36" s="3"/>
      <c r="AD36" s="3"/>
      <c r="AE36" s="3"/>
      <c r="AF36" s="3"/>
      <c r="AG36" s="3"/>
      <c r="AH36" s="3"/>
      <c r="AI36" s="3"/>
      <c r="AJ36" s="3"/>
    </row>
    <row r="37" spans="1:36" ht="23.4" x14ac:dyDescent="0.45">
      <c r="A37" s="110" t="s">
        <v>54</v>
      </c>
      <c r="B37" s="99" t="s">
        <v>345</v>
      </c>
      <c r="C37" s="100"/>
      <c r="D37" s="1002"/>
      <c r="E37" s="1002" t="s">
        <v>77</v>
      </c>
      <c r="F37" s="1002"/>
      <c r="G37" s="24"/>
      <c r="H37" s="10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4"/>
      <c r="X37" s="1194"/>
      <c r="Y37" s="1195"/>
      <c r="Z37" s="263"/>
      <c r="AA37" s="317"/>
      <c r="AB37" s="317"/>
      <c r="AC37" s="330"/>
      <c r="AD37" s="330"/>
      <c r="AE37" s="330"/>
      <c r="AF37" s="330"/>
      <c r="AG37" s="330"/>
      <c r="AH37" s="330"/>
      <c r="AI37" s="330"/>
      <c r="AJ37" s="330"/>
    </row>
    <row r="38" spans="1:36" ht="23.4" customHeight="1" x14ac:dyDescent="0.3">
      <c r="A38" s="110" t="s">
        <v>54</v>
      </c>
      <c r="B38" s="99" t="s">
        <v>231</v>
      </c>
      <c r="C38" s="100"/>
      <c r="D38" s="1003"/>
      <c r="E38" s="1002" t="s">
        <v>77</v>
      </c>
      <c r="F38" s="1002"/>
      <c r="G38" s="24"/>
      <c r="H38" s="109">
        <f>IF(C38&lt;&gt;"",'CBL Score Standard'!$D94,IF(D38&lt;&gt;"",SUM('CBL Score Standard'!$D94:$E94),IF(E38&lt;&gt;"",SUM('CBL Score Standard'!$D94:$F94),IF(F38&lt;&gt;"",SUM('CBL Score Standard'!$D94:$G94),IF(G38&lt;&gt;"",SUM('CBL Score Standard'!$D94:$H94,0))))))</f>
        <v>1.4285714285714285E-2</v>
      </c>
      <c r="K38" s="1211" t="s">
        <v>133</v>
      </c>
      <c r="L38" s="1211" t="s">
        <v>91</v>
      </c>
      <c r="M38" s="1182" t="s">
        <v>75</v>
      </c>
      <c r="N38" s="1184" t="s">
        <v>134</v>
      </c>
      <c r="O38" s="1184" t="s">
        <v>135</v>
      </c>
      <c r="P38" s="145" t="s">
        <v>136</v>
      </c>
      <c r="Q38" s="145" t="s">
        <v>137</v>
      </c>
      <c r="R38" s="145" t="s">
        <v>138</v>
      </c>
      <c r="S38" s="1212" t="s">
        <v>139</v>
      </c>
      <c r="T38" s="1191" t="s">
        <v>344</v>
      </c>
      <c r="U38" s="1191" t="s">
        <v>342</v>
      </c>
      <c r="V38" s="1200" t="s">
        <v>343</v>
      </c>
      <c r="W38" s="333" t="s">
        <v>375</v>
      </c>
      <c r="X38" s="333" t="s">
        <v>376</v>
      </c>
      <c r="Y38" s="1211" t="s">
        <v>140</v>
      </c>
      <c r="Z38" s="1186" t="s">
        <v>667</v>
      </c>
      <c r="AA38" s="1232" t="s">
        <v>666</v>
      </c>
      <c r="AB38" s="1232"/>
      <c r="AC38" s="1172" t="s">
        <v>668</v>
      </c>
      <c r="AD38" s="1172"/>
      <c r="AE38" s="1172" t="s">
        <v>669</v>
      </c>
      <c r="AF38" s="1172"/>
      <c r="AG38" s="1172" t="s">
        <v>670</v>
      </c>
      <c r="AH38" s="1172"/>
      <c r="AI38" s="1172" t="s">
        <v>671</v>
      </c>
      <c r="AJ38" s="1172"/>
    </row>
    <row r="39" spans="1:36" ht="41.4" customHeight="1" x14ac:dyDescent="0.3">
      <c r="A39" s="110" t="s">
        <v>53</v>
      </c>
      <c r="B39" s="99" t="s">
        <v>371</v>
      </c>
      <c r="C39" s="100"/>
      <c r="D39" s="1004"/>
      <c r="E39" s="1004" t="s">
        <v>77</v>
      </c>
      <c r="F39" s="1002"/>
      <c r="G39" s="24"/>
      <c r="H39" s="109">
        <f>IF(C39&lt;&gt;"",'CBL Score Standard'!$D95,IF(D39&lt;&gt;"",SUM('CBL Score Standard'!$D95:$E95),IF(E39&lt;&gt;"",SUM('CBL Score Standard'!$D95:$F95),IF(F39&lt;&gt;"",SUM('CBL Score Standard'!$D95:$G95),IF(G39&lt;&gt;"",SUM('CBL Score Standard'!$D95:$H95,0))))))</f>
        <v>3.8095238095238092E-2</v>
      </c>
      <c r="K39" s="1197"/>
      <c r="L39" s="1197"/>
      <c r="M39" s="1183"/>
      <c r="N39" s="1190"/>
      <c r="O39" s="1185"/>
      <c r="P39" s="148" t="s">
        <v>141</v>
      </c>
      <c r="Q39" s="144"/>
      <c r="R39" s="144"/>
      <c r="S39" s="1210"/>
      <c r="T39" s="1191"/>
      <c r="U39" s="1191"/>
      <c r="V39" s="1201"/>
      <c r="W39" s="333"/>
      <c r="X39" s="333"/>
      <c r="Y39" s="1197"/>
      <c r="Z39" s="1187"/>
      <c r="AA39" s="344" t="s">
        <v>672</v>
      </c>
      <c r="AB39" s="344"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3"/>
      <c r="E40" s="1004"/>
      <c r="F40" s="1002"/>
      <c r="G40" s="24"/>
      <c r="H40" s="109" t="b">
        <f>IF(C40&lt;&gt;"",'CBL Score Standard'!$D96,IF(D40&lt;&gt;"",SUM('CBL Score Standard'!$D96:$E96),IF(E40&lt;&gt;"",SUM('CBL Score Standard'!$D96:$F96),IF(F40&lt;&gt;"",SUM('CBL Score Standard'!$D96:$G96),IF(G40&lt;&gt;"",SUM('CBL Score Standard'!$D96:$H96,0))))))</f>
        <v>0</v>
      </c>
      <c r="K40" s="337" t="s">
        <v>142</v>
      </c>
      <c r="L40" s="337" t="s">
        <v>143</v>
      </c>
      <c r="M40" s="104" t="s">
        <v>7</v>
      </c>
      <c r="N40" s="36" t="s">
        <v>56</v>
      </c>
      <c r="O40" s="87" t="s">
        <v>663</v>
      </c>
      <c r="P40" s="149" t="s">
        <v>145</v>
      </c>
      <c r="Q40" s="152" t="s">
        <v>212</v>
      </c>
      <c r="R40" s="79" t="s">
        <v>213</v>
      </c>
      <c r="S40" s="36"/>
      <c r="T40" s="83"/>
      <c r="U40" s="83"/>
      <c r="V40" s="83" t="s">
        <v>374</v>
      </c>
      <c r="W40" s="83" t="s">
        <v>377</v>
      </c>
      <c r="X40" s="83" t="s">
        <v>377</v>
      </c>
      <c r="Y40" s="81" t="s">
        <v>214</v>
      </c>
      <c r="Z40" s="259">
        <f t="shared" ref="Z40:Z55" si="2">DATEDIF(AA40,AB40,"m")/12+DATEDIF(AC40,AD40,"m")/12+DATEDIF(AE40,AF40,"m")/12+DATEDIF(AG40,AH40,"m")/12+DATEDIF(AI40,AJ40,"m")/12</f>
        <v>2</v>
      </c>
      <c r="AA40" s="318">
        <v>43166</v>
      </c>
      <c r="AB40" s="318">
        <v>43916</v>
      </c>
      <c r="AC40" s="260"/>
      <c r="AD40" s="260"/>
      <c r="AE40" s="258"/>
      <c r="AF40" s="258"/>
      <c r="AG40" s="258"/>
      <c r="AH40" s="258"/>
      <c r="AI40" s="258"/>
      <c r="AJ40" s="258"/>
    </row>
    <row r="41" spans="1:36" x14ac:dyDescent="0.3">
      <c r="A41" s="110" t="s">
        <v>53</v>
      </c>
      <c r="B41" s="99" t="s">
        <v>226</v>
      </c>
      <c r="C41" s="100"/>
      <c r="D41" s="1003"/>
      <c r="E41" s="1004"/>
      <c r="F41" s="1002"/>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36"/>
      <c r="T41" s="83"/>
      <c r="U41" s="83"/>
      <c r="V41" s="83" t="s">
        <v>374</v>
      </c>
      <c r="W41" s="83" t="s">
        <v>377</v>
      </c>
      <c r="X41" s="83" t="s">
        <v>377</v>
      </c>
      <c r="Y41" s="49" t="s">
        <v>216</v>
      </c>
      <c r="Z41" s="259">
        <f t="shared" si="2"/>
        <v>1.8333333333333333</v>
      </c>
      <c r="AA41" s="318">
        <v>43217</v>
      </c>
      <c r="AB41" s="318">
        <v>43916</v>
      </c>
      <c r="AC41" s="260"/>
      <c r="AD41" s="260"/>
      <c r="AE41" s="258"/>
      <c r="AF41" s="258"/>
      <c r="AG41" s="258"/>
      <c r="AH41" s="258"/>
      <c r="AI41" s="258"/>
      <c r="AJ41" s="258"/>
    </row>
    <row r="42" spans="1:36" ht="27.6" x14ac:dyDescent="0.3">
      <c r="A42" s="110" t="s">
        <v>53</v>
      </c>
      <c r="B42" s="99" t="s">
        <v>239</v>
      </c>
      <c r="C42" s="100"/>
      <c r="D42" s="1003"/>
      <c r="E42" s="1003"/>
      <c r="F42" s="1002"/>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36"/>
      <c r="T42" s="83"/>
      <c r="U42" s="83"/>
      <c r="V42" s="83" t="s">
        <v>374</v>
      </c>
      <c r="W42" s="83" t="s">
        <v>377</v>
      </c>
      <c r="X42" s="83" t="s">
        <v>377</v>
      </c>
      <c r="Y42" s="52" t="s">
        <v>249</v>
      </c>
      <c r="Z42" s="259">
        <f t="shared" si="2"/>
        <v>1.6666666666666667</v>
      </c>
      <c r="AA42" s="318">
        <v>43287</v>
      </c>
      <c r="AB42" s="318">
        <v>43916</v>
      </c>
      <c r="AC42" s="260"/>
      <c r="AD42" s="260"/>
      <c r="AE42" s="258"/>
      <c r="AF42" s="258"/>
      <c r="AG42" s="258"/>
      <c r="AH42" s="258"/>
      <c r="AI42" s="258"/>
      <c r="AJ42" s="258"/>
    </row>
    <row r="43" spans="1:36" ht="27.6" x14ac:dyDescent="0.3">
      <c r="A43" s="110" t="s">
        <v>0</v>
      </c>
      <c r="B43" s="99" t="s">
        <v>426</v>
      </c>
      <c r="C43" s="100"/>
      <c r="D43" s="1002"/>
      <c r="E43" s="1002"/>
      <c r="F43" s="1002" t="s">
        <v>77</v>
      </c>
      <c r="G43" s="24"/>
      <c r="H43" s="109">
        <f>IF(C43&lt;&gt;"",'CBL Score Standard'!$D99,IF(D43&lt;&gt;"",SUM('CBL Score Standard'!$D99:$E99),IF(E43&lt;&gt;"",SUM('CBL Score Standard'!$D99:$F99),IF(F43&lt;&gt;"",SUM('CBL Score Standard'!$D99:$G99),IF(G43&lt;&gt;"",SUM('CBL Score Standard'!$D99:$H99,0))))))</f>
        <v>9.7467071935157037E-2</v>
      </c>
      <c r="K43" s="338"/>
      <c r="L43" s="338"/>
      <c r="M43" s="104" t="s">
        <v>7</v>
      </c>
      <c r="N43" s="36" t="s">
        <v>55</v>
      </c>
      <c r="O43" s="87" t="s">
        <v>448</v>
      </c>
      <c r="P43" s="151"/>
      <c r="Q43" s="254" t="s">
        <v>655</v>
      </c>
      <c r="R43" s="254" t="s">
        <v>656</v>
      </c>
      <c r="S43" s="36"/>
      <c r="T43" s="83"/>
      <c r="U43" s="83"/>
      <c r="V43" s="83" t="s">
        <v>374</v>
      </c>
      <c r="W43" s="83" t="s">
        <v>377</v>
      </c>
      <c r="X43" s="83" t="s">
        <v>377</v>
      </c>
      <c r="Y43" s="49" t="s">
        <v>219</v>
      </c>
      <c r="Z43" s="259">
        <f t="shared" si="2"/>
        <v>1.9166666666666667</v>
      </c>
      <c r="AA43" s="318">
        <v>43192</v>
      </c>
      <c r="AB43" s="318">
        <v>43916</v>
      </c>
      <c r="AC43" s="260"/>
      <c r="AD43" s="260"/>
      <c r="AE43" s="258"/>
      <c r="AF43" s="258"/>
      <c r="AG43" s="258"/>
      <c r="AH43" s="258"/>
      <c r="AI43" s="258"/>
      <c r="AJ43" s="258"/>
    </row>
    <row r="44" spans="1:36" ht="26.4" x14ac:dyDescent="0.3">
      <c r="A44" s="110" t="s">
        <v>41</v>
      </c>
      <c r="B44" s="99" t="s">
        <v>450</v>
      </c>
      <c r="C44" s="24"/>
      <c r="D44" s="1002"/>
      <c r="E44" s="1002"/>
      <c r="F44" s="1002" t="s">
        <v>77</v>
      </c>
      <c r="G44" s="24"/>
      <c r="H44" s="109">
        <f>IF(C44&lt;&gt;"",'CBL Score Standard'!$D100,IF(D44&lt;&gt;"",SUM('CBL Score Standard'!$D100:$E100),IF(E44&lt;&gt;"",SUM('CBL Score Standard'!$D100:$F100),IF(F44&lt;&gt;"",SUM('CBL Score Standard'!$D100:$G100),IF(G44&lt;&gt;"",SUM('CBL Score Standard'!$D100:$H100,0))))))</f>
        <v>0.18837616284424796</v>
      </c>
      <c r="K44" s="338"/>
      <c r="L44" s="338"/>
      <c r="M44" s="104" t="s">
        <v>7</v>
      </c>
      <c r="N44" s="36" t="s">
        <v>55</v>
      </c>
      <c r="O44" s="87" t="s">
        <v>185</v>
      </c>
      <c r="P44" s="149" t="s">
        <v>145</v>
      </c>
      <c r="Q44" s="254" t="s">
        <v>220</v>
      </c>
      <c r="R44" s="254" t="s">
        <v>270</v>
      </c>
      <c r="S44" s="36"/>
      <c r="T44" s="83"/>
      <c r="U44" s="83"/>
      <c r="V44" s="83" t="s">
        <v>374</v>
      </c>
      <c r="W44" s="83" t="s">
        <v>377</v>
      </c>
      <c r="X44" s="83" t="s">
        <v>377</v>
      </c>
      <c r="Y44" s="49" t="s">
        <v>186</v>
      </c>
      <c r="Z44" s="259">
        <f t="shared" si="2"/>
        <v>0.75</v>
      </c>
      <c r="AA44" s="318">
        <v>43637</v>
      </c>
      <c r="AB44" s="318">
        <v>43916</v>
      </c>
      <c r="AC44" s="260"/>
      <c r="AD44" s="260"/>
      <c r="AE44" s="258"/>
      <c r="AF44" s="258"/>
      <c r="AG44" s="258"/>
      <c r="AH44" s="258"/>
      <c r="AI44" s="258"/>
      <c r="AJ44" s="258"/>
    </row>
    <row r="45" spans="1:36" ht="27.6" x14ac:dyDescent="0.3">
      <c r="A45" s="110" t="s">
        <v>41</v>
      </c>
      <c r="B45" s="99" t="s">
        <v>178</v>
      </c>
      <c r="C45" s="100"/>
      <c r="D45" s="1002"/>
      <c r="E45" s="1002"/>
      <c r="F45" s="1002" t="s">
        <v>77</v>
      </c>
      <c r="G45" s="24"/>
      <c r="H45" s="109">
        <f>IF(C45&lt;&gt;"",'CBL Score Standard'!$D101,IF(D45&lt;&gt;"",SUM('CBL Score Standard'!$D101:$E101),IF(E45&lt;&gt;"",SUM('CBL Score Standard'!$D101:$F101),IF(F45&lt;&gt;"",SUM('CBL Score Standard'!$D101:$G101),IF(G45&lt;&gt;"",SUM('CBL Score Standard'!$D101:$H101,0))))))</f>
        <v>9.7467071935157037E-2</v>
      </c>
      <c r="K45" s="338"/>
      <c r="L45" s="338"/>
      <c r="M45" s="104" t="s">
        <v>7</v>
      </c>
      <c r="N45" s="36" t="s">
        <v>55</v>
      </c>
      <c r="O45" s="87" t="s">
        <v>694</v>
      </c>
      <c r="P45" s="153">
        <v>43539</v>
      </c>
      <c r="Q45" s="254" t="s">
        <v>658</v>
      </c>
      <c r="R45" s="254" t="s">
        <v>657</v>
      </c>
      <c r="S45" s="70" t="s">
        <v>320</v>
      </c>
      <c r="T45" s="128" t="s">
        <v>72</v>
      </c>
      <c r="U45" s="153">
        <v>43539</v>
      </c>
      <c r="V45" s="83" t="s">
        <v>374</v>
      </c>
      <c r="W45" s="83" t="s">
        <v>377</v>
      </c>
      <c r="X45" s="83"/>
      <c r="Y45" s="49" t="s">
        <v>186</v>
      </c>
      <c r="Z45" s="259">
        <f t="shared" si="2"/>
        <v>0.75</v>
      </c>
      <c r="AA45" s="318">
        <v>43637</v>
      </c>
      <c r="AB45" s="318">
        <v>43916</v>
      </c>
      <c r="AC45" s="260"/>
      <c r="AD45" s="260"/>
      <c r="AE45" s="258"/>
      <c r="AF45" s="258"/>
      <c r="AG45" s="258"/>
      <c r="AH45" s="258"/>
      <c r="AI45" s="258"/>
      <c r="AJ45" s="258"/>
    </row>
    <row r="46" spans="1:36" ht="27.6" x14ac:dyDescent="0.3">
      <c r="A46" s="110" t="s">
        <v>229</v>
      </c>
      <c r="B46" s="99" t="s">
        <v>245</v>
      </c>
      <c r="C46" s="100"/>
      <c r="D46" s="1003"/>
      <c r="E46" s="1003"/>
      <c r="F46" s="1003"/>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70" t="s">
        <v>320</v>
      </c>
      <c r="T46" s="128" t="s">
        <v>72</v>
      </c>
      <c r="U46" s="153">
        <v>43607</v>
      </c>
      <c r="V46" s="83" t="s">
        <v>374</v>
      </c>
      <c r="W46" s="83" t="s">
        <v>377</v>
      </c>
      <c r="X46" s="83"/>
      <c r="Y46" s="46" t="s">
        <v>222</v>
      </c>
      <c r="Z46" s="259">
        <f t="shared" si="2"/>
        <v>0.75</v>
      </c>
      <c r="AA46" s="318">
        <v>43637</v>
      </c>
      <c r="AB46" s="318">
        <v>43916</v>
      </c>
      <c r="AC46" s="260"/>
      <c r="AD46" s="260"/>
      <c r="AE46" s="258"/>
      <c r="AF46" s="258"/>
      <c r="AG46" s="258"/>
      <c r="AH46" s="258"/>
      <c r="AI46" s="258"/>
      <c r="AJ46" s="258"/>
    </row>
    <row r="47" spans="1:36" x14ac:dyDescent="0.3">
      <c r="A47" s="110" t="s">
        <v>144</v>
      </c>
      <c r="B47" s="99" t="s">
        <v>372</v>
      </c>
      <c r="C47" s="24"/>
      <c r="D47" s="1002"/>
      <c r="E47" s="1002"/>
      <c r="F47" s="1002" t="s">
        <v>77</v>
      </c>
      <c r="G47" s="24"/>
      <c r="H47" s="109">
        <f>IF(C47&lt;&gt;"",'CBL Score Standard'!$D103,IF(D47&lt;&gt;"",SUM('CBL Score Standard'!$D103:$E103),IF(E47&lt;&gt;"",SUM('CBL Score Standard'!$D103:$F103),IF(F47&lt;&gt;"",SUM('CBL Score Standard'!$D103:$G103),IF(G47&lt;&gt;"",SUM('CBL Score Standard'!$D103:$H103,0))))))</f>
        <v>0.18837616284424796</v>
      </c>
      <c r="K47" s="338"/>
      <c r="L47" s="338"/>
      <c r="M47" s="104" t="s">
        <v>7</v>
      </c>
      <c r="N47" s="36" t="s">
        <v>53</v>
      </c>
      <c r="O47" s="87" t="s">
        <v>223</v>
      </c>
      <c r="P47" s="153">
        <v>43621</v>
      </c>
      <c r="Q47" s="154" t="s">
        <v>224</v>
      </c>
      <c r="R47" s="155" t="s">
        <v>225</v>
      </c>
      <c r="S47" s="70"/>
      <c r="T47" s="157"/>
      <c r="U47" s="83"/>
      <c r="V47" s="83"/>
      <c r="W47" s="83" t="s">
        <v>378</v>
      </c>
      <c r="X47" s="83"/>
      <c r="Y47" s="55"/>
      <c r="Z47" s="259">
        <f t="shared" si="2"/>
        <v>0</v>
      </c>
      <c r="AA47" s="318"/>
      <c r="AB47" s="318"/>
      <c r="AC47" s="260"/>
      <c r="AD47" s="260"/>
      <c r="AE47" s="258"/>
      <c r="AF47" s="258"/>
      <c r="AG47" s="258"/>
      <c r="AH47" s="258"/>
      <c r="AI47" s="258"/>
      <c r="AJ47" s="258"/>
    </row>
    <row r="48" spans="1:36" ht="39.6" x14ac:dyDescent="0.3">
      <c r="A48" s="110" t="s">
        <v>144</v>
      </c>
      <c r="B48" s="99" t="s">
        <v>373</v>
      </c>
      <c r="C48" s="24"/>
      <c r="D48" s="1002"/>
      <c r="E48" s="1002"/>
      <c r="F48" s="1002" t="s">
        <v>77</v>
      </c>
      <c r="G48" s="24"/>
      <c r="H48" s="109">
        <f>IF(C48&lt;&gt;"",'CBL Score Standard'!$D104,IF(D48&lt;&gt;"",SUM('CBL Score Standard'!$D104:$E104),IF(E48&lt;&gt;"",SUM('CBL Score Standard'!$D104:$F104),IF(F48&lt;&gt;"",SUM('CBL Score Standard'!$D104:$G104),IF(G48&lt;&gt;"",SUM('CBL Score Standard'!$D104:$H104,0))))))</f>
        <v>0.18837616284424796</v>
      </c>
      <c r="K48" s="338"/>
      <c r="L48" s="338"/>
      <c r="M48" s="104" t="s">
        <v>7</v>
      </c>
      <c r="N48" s="36" t="s">
        <v>53</v>
      </c>
      <c r="O48" s="87" t="s">
        <v>226</v>
      </c>
      <c r="P48" s="153">
        <v>43602</v>
      </c>
      <c r="Q48" s="154" t="s">
        <v>227</v>
      </c>
      <c r="R48" s="155" t="s">
        <v>228</v>
      </c>
      <c r="S48" s="70" t="s">
        <v>320</v>
      </c>
      <c r="T48" s="157" t="s">
        <v>73</v>
      </c>
      <c r="U48" s="83"/>
      <c r="V48" s="83"/>
      <c r="W48" s="83" t="s">
        <v>378</v>
      </c>
      <c r="X48" s="83"/>
      <c r="Y48" s="55"/>
      <c r="Z48" s="259">
        <f t="shared" si="2"/>
        <v>0</v>
      </c>
      <c r="AA48" s="318"/>
      <c r="AB48" s="318"/>
      <c r="AC48" s="260"/>
      <c r="AD48" s="260"/>
      <c r="AE48" s="258"/>
      <c r="AF48" s="258"/>
      <c r="AG48" s="258"/>
      <c r="AH48" s="258"/>
      <c r="AI48" s="258"/>
      <c r="AJ48" s="258"/>
    </row>
    <row r="49" spans="1:36" ht="27.6" x14ac:dyDescent="0.3">
      <c r="A49" s="110" t="s">
        <v>144</v>
      </c>
      <c r="B49" s="99" t="s">
        <v>452</v>
      </c>
      <c r="C49" s="24"/>
      <c r="D49" s="1002"/>
      <c r="E49" s="1002"/>
      <c r="F49" s="1002" t="s">
        <v>77</v>
      </c>
      <c r="G49" s="24"/>
      <c r="H49" s="109">
        <f>IF(C49&lt;&gt;"",'CBL Score Standard'!$D105,IF(D49&lt;&gt;"",SUM('CBL Score Standard'!$D105:$E105),IF(E49&lt;&gt;"",SUM('CBL Score Standard'!$D105:$F105),IF(F49&lt;&gt;"",SUM('CBL Score Standard'!$D105:$G105),IF(G49&lt;&gt;"",SUM('CBL Score Standard'!$D105:$H105,0))))))</f>
        <v>0.18837616284424796</v>
      </c>
      <c r="K49" s="338"/>
      <c r="L49" s="338"/>
      <c r="M49" s="104" t="s">
        <v>7</v>
      </c>
      <c r="N49" s="36" t="s">
        <v>59</v>
      </c>
      <c r="O49" s="89" t="s">
        <v>684</v>
      </c>
      <c r="P49" s="153">
        <v>43623</v>
      </c>
      <c r="Q49" s="154" t="s">
        <v>153</v>
      </c>
      <c r="R49" s="155" t="s">
        <v>156</v>
      </c>
      <c r="S49" s="70" t="s">
        <v>320</v>
      </c>
      <c r="T49" s="157" t="s">
        <v>72</v>
      </c>
      <c r="U49" s="181">
        <v>43626</v>
      </c>
      <c r="V49" s="83" t="s">
        <v>374</v>
      </c>
      <c r="W49" s="83" t="s">
        <v>378</v>
      </c>
      <c r="X49" s="83"/>
      <c r="Y49" s="55"/>
      <c r="Z49" s="259">
        <f t="shared" si="2"/>
        <v>0.41666666666666669</v>
      </c>
      <c r="AA49" s="318">
        <v>43744</v>
      </c>
      <c r="AB49" s="318">
        <v>43916</v>
      </c>
      <c r="AC49" s="260"/>
      <c r="AD49" s="260"/>
      <c r="AE49" s="258"/>
      <c r="AF49" s="258"/>
      <c r="AG49" s="258"/>
      <c r="AH49" s="258"/>
      <c r="AI49" s="258"/>
      <c r="AJ49" s="258"/>
    </row>
    <row r="50" spans="1:36" ht="27.6" x14ac:dyDescent="0.3">
      <c r="A50" s="110" t="s">
        <v>144</v>
      </c>
      <c r="B50" s="99" t="s">
        <v>517</v>
      </c>
      <c r="C50" s="24"/>
      <c r="D50" s="1002"/>
      <c r="E50" s="1002"/>
      <c r="F50" s="1002" t="s">
        <v>77</v>
      </c>
      <c r="G50" s="24"/>
      <c r="H50" s="109">
        <f>IF(C50&lt;&gt;"",'CBL Score Standard'!$D106,IF(D50&lt;&gt;"",SUM('CBL Score Standard'!$D106:$E106),IF(E50&lt;&gt;"",SUM('CBL Score Standard'!$D106:$F106),IF(F50&lt;&gt;"",SUM('CBL Score Standard'!$D106:$G106),IF(G50&lt;&gt;"",SUM('CBL Score Standard'!$D106:$H106,0))))))</f>
        <v>0.18837616284424796</v>
      </c>
      <c r="K50" s="338"/>
      <c r="L50" s="338"/>
      <c r="M50" s="104" t="s">
        <v>7</v>
      </c>
      <c r="N50" s="36" t="s">
        <v>59</v>
      </c>
      <c r="O50" s="89" t="s">
        <v>683</v>
      </c>
      <c r="P50" s="153">
        <v>43623</v>
      </c>
      <c r="Q50" s="154" t="s">
        <v>153</v>
      </c>
      <c r="R50" s="155" t="s">
        <v>156</v>
      </c>
      <c r="S50" s="70" t="s">
        <v>428</v>
      </c>
      <c r="T50" s="385" t="s">
        <v>72</v>
      </c>
      <c r="U50" s="181">
        <v>44008</v>
      </c>
      <c r="V50" s="83" t="s">
        <v>374</v>
      </c>
      <c r="W50" s="83" t="s">
        <v>378</v>
      </c>
      <c r="X50" s="83"/>
      <c r="Y50" s="55"/>
      <c r="Z50" s="259">
        <f t="shared" si="2"/>
        <v>0</v>
      </c>
      <c r="AA50" s="318"/>
      <c r="AB50" s="318"/>
      <c r="AC50" s="260"/>
      <c r="AD50" s="260"/>
      <c r="AE50" s="258"/>
      <c r="AF50" s="258"/>
      <c r="AG50" s="258"/>
      <c r="AH50" s="258"/>
      <c r="AI50" s="258"/>
      <c r="AJ50" s="258"/>
    </row>
    <row r="51" spans="1:36" x14ac:dyDescent="0.3">
      <c r="A51" s="110" t="s">
        <v>144</v>
      </c>
      <c r="B51" s="99" t="s">
        <v>661</v>
      </c>
      <c r="C51" s="24"/>
      <c r="D51" s="1002"/>
      <c r="E51" s="1002" t="s">
        <v>77</v>
      </c>
      <c r="F51" s="1002"/>
      <c r="G51" s="24"/>
      <c r="H51" s="109">
        <f>IF(C51&lt;&gt;"",'CBL Score Standard'!$D107,IF(D51&lt;&gt;"",SUM('CBL Score Standard'!$D107:$E107),IF(E51&lt;&gt;"",SUM('CBL Score Standard'!$D107:$F107),IF(F51&lt;&gt;"",SUM('CBL Score Standard'!$D107:$G107),IF(G51&lt;&gt;"",SUM('CBL Score Standard'!$D107:$H107,0))))))</f>
        <v>0.16709956709956711</v>
      </c>
      <c r="K51" s="338"/>
      <c r="L51" s="338"/>
      <c r="M51" s="104" t="s">
        <v>7</v>
      </c>
      <c r="N51" s="36" t="s">
        <v>56</v>
      </c>
      <c r="O51" s="89" t="s">
        <v>67</v>
      </c>
      <c r="P51" s="153"/>
      <c r="Q51" s="154"/>
      <c r="R51" s="155"/>
      <c r="S51" s="70" t="s">
        <v>428</v>
      </c>
      <c r="T51" s="157" t="s">
        <v>73</v>
      </c>
      <c r="U51" s="180">
        <v>43766</v>
      </c>
      <c r="V51" s="214" t="s">
        <v>374</v>
      </c>
      <c r="W51" s="83"/>
      <c r="X51" s="83"/>
      <c r="Y51" s="83"/>
      <c r="Z51" s="259">
        <f t="shared" si="2"/>
        <v>0.33333333333333331</v>
      </c>
      <c r="AA51" s="318">
        <v>43766</v>
      </c>
      <c r="AB51" s="318">
        <v>43916</v>
      </c>
      <c r="AC51" s="260"/>
      <c r="AD51" s="260"/>
      <c r="AE51" s="258"/>
      <c r="AF51" s="258"/>
      <c r="AG51" s="258"/>
      <c r="AH51" s="258"/>
      <c r="AI51" s="258"/>
      <c r="AJ51" s="258"/>
    </row>
    <row r="52" spans="1:36" x14ac:dyDescent="0.3">
      <c r="A52" s="110" t="s">
        <v>144</v>
      </c>
      <c r="B52" s="99" t="s">
        <v>662</v>
      </c>
      <c r="C52" s="117"/>
      <c r="D52" s="1004" t="s">
        <v>77</v>
      </c>
      <c r="E52" s="1004"/>
      <c r="F52" s="1002"/>
      <c r="G52" s="24"/>
      <c r="H52" s="109">
        <f>IF(C52&lt;&gt;"",'CBL Score Standard'!$D108,IF(D52&lt;&gt;"",SUM('CBL Score Standard'!$D108:$E108),IF(E52&lt;&gt;"",SUM('CBL Score Standard'!$D108:$F108),IF(F52&lt;&gt;"",SUM('CBL Score Standard'!$D108:$G108),IF(G52&lt;&gt;"",SUM('CBL Score Standard'!$D108:$H108,0))))))</f>
        <v>0.13852813852813853</v>
      </c>
      <c r="K52" s="338"/>
      <c r="L52" s="338"/>
      <c r="M52" s="104" t="s">
        <v>7</v>
      </c>
      <c r="N52" s="36" t="s">
        <v>55</v>
      </c>
      <c r="O52" s="89" t="s">
        <v>1</v>
      </c>
      <c r="P52" s="153"/>
      <c r="Q52" s="154"/>
      <c r="R52" s="155"/>
      <c r="S52" s="157" t="s">
        <v>428</v>
      </c>
      <c r="T52" s="157"/>
      <c r="U52" s="180">
        <v>43763</v>
      </c>
      <c r="V52" s="214" t="s">
        <v>374</v>
      </c>
      <c r="W52" s="83"/>
      <c r="X52" s="83"/>
      <c r="Y52" s="83"/>
      <c r="Z52" s="259">
        <f t="shared" si="2"/>
        <v>0.41666666666666669</v>
      </c>
      <c r="AA52" s="318">
        <v>43763</v>
      </c>
      <c r="AB52" s="318">
        <v>43916</v>
      </c>
      <c r="AC52" s="260"/>
      <c r="AD52" s="260"/>
      <c r="AE52" s="258"/>
      <c r="AF52" s="258"/>
      <c r="AG52" s="258"/>
      <c r="AH52" s="258"/>
      <c r="AI52" s="258"/>
      <c r="AJ52" s="258"/>
    </row>
    <row r="53" spans="1:36" x14ac:dyDescent="0.3">
      <c r="A53" s="110" t="s">
        <v>144</v>
      </c>
      <c r="B53" s="99" t="s">
        <v>187</v>
      </c>
      <c r="C53" s="100"/>
      <c r="D53" s="1002"/>
      <c r="E53" s="1002" t="s">
        <v>77</v>
      </c>
      <c r="F53" s="1002"/>
      <c r="G53" s="24"/>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55</v>
      </c>
      <c r="O53" s="89" t="s">
        <v>419</v>
      </c>
      <c r="P53" s="152" t="s">
        <v>145</v>
      </c>
      <c r="Q53" s="154" t="s">
        <v>420</v>
      </c>
      <c r="R53" s="155" t="s">
        <v>420</v>
      </c>
      <c r="S53" s="70"/>
      <c r="T53" s="157"/>
      <c r="U53" s="83"/>
      <c r="V53" s="83"/>
      <c r="W53" s="83" t="s">
        <v>378</v>
      </c>
      <c r="X53" s="83"/>
      <c r="Y53" s="55"/>
      <c r="Z53" s="259">
        <f t="shared" si="2"/>
        <v>0</v>
      </c>
      <c r="AA53" s="318"/>
      <c r="AB53" s="318"/>
      <c r="AC53" s="260"/>
      <c r="AD53" s="260"/>
      <c r="AE53" s="258"/>
      <c r="AF53" s="258"/>
      <c r="AG53" s="258"/>
      <c r="AH53" s="258"/>
      <c r="AI53" s="258"/>
      <c r="AJ53" s="258"/>
    </row>
    <row r="54" spans="1:36" ht="26.4" x14ac:dyDescent="0.3">
      <c r="A54" s="110" t="s">
        <v>144</v>
      </c>
      <c r="B54" s="99" t="s">
        <v>188</v>
      </c>
      <c r="C54" s="100"/>
      <c r="D54" s="1002"/>
      <c r="E54" s="1002"/>
      <c r="F54" s="1002" t="s">
        <v>77</v>
      </c>
      <c r="G54" s="24"/>
      <c r="H54" s="109">
        <f>IF(C54&lt;&gt;"",'CBL Score Standard'!$D110,IF(D54&lt;&gt;"",SUM('CBL Score Standard'!$D110:$E110),IF(E54&lt;&gt;"",SUM('CBL Score Standard'!$D110:$F110),IF(F54&lt;&gt;"",SUM('CBL Score Standard'!$D110:$G110),IF(G54&lt;&gt;"",SUM('CBL Score Standard'!$D110:$H110,0))))))</f>
        <v>9.7467071935157037E-2</v>
      </c>
      <c r="K54" s="338"/>
      <c r="L54" s="338"/>
      <c r="M54" s="104" t="s">
        <v>7</v>
      </c>
      <c r="N54" s="36" t="s">
        <v>56</v>
      </c>
      <c r="O54" s="89" t="s">
        <v>421</v>
      </c>
      <c r="P54" s="152" t="s">
        <v>230</v>
      </c>
      <c r="Q54" s="154" t="s">
        <v>230</v>
      </c>
      <c r="R54" s="155" t="s">
        <v>230</v>
      </c>
      <c r="S54" s="70" t="s">
        <v>428</v>
      </c>
      <c r="T54" s="157" t="s">
        <v>72</v>
      </c>
      <c r="U54" s="180">
        <v>43763</v>
      </c>
      <c r="V54" s="214" t="s">
        <v>374</v>
      </c>
      <c r="W54" s="83"/>
      <c r="X54" s="83"/>
      <c r="Y54" s="41" t="s">
        <v>230</v>
      </c>
      <c r="Z54" s="259">
        <f t="shared" si="2"/>
        <v>0.41666666666666669</v>
      </c>
      <c r="AA54" s="318">
        <v>43763</v>
      </c>
      <c r="AB54" s="318">
        <v>43916</v>
      </c>
      <c r="AC54" s="260"/>
      <c r="AD54" s="260"/>
      <c r="AE54" s="258"/>
      <c r="AF54" s="258"/>
      <c r="AG54" s="258"/>
      <c r="AH54" s="258"/>
      <c r="AI54" s="258"/>
      <c r="AJ54" s="258"/>
    </row>
    <row r="55" spans="1:36" customFormat="1" x14ac:dyDescent="0.3">
      <c r="A55" s="110" t="s">
        <v>144</v>
      </c>
      <c r="B55" s="99" t="s">
        <v>189</v>
      </c>
      <c r="C55" s="100"/>
      <c r="D55" s="1004" t="s">
        <v>77</v>
      </c>
      <c r="E55" s="1004"/>
      <c r="F55" s="1002"/>
      <c r="G55" s="24"/>
      <c r="H55" s="109">
        <f>IF(C55&lt;&gt;"",'CBL Score Standard'!$D111,IF(D55&lt;&gt;"",SUM('CBL Score Standard'!$D111:$E111),IF(E55&lt;&gt;"",SUM('CBL Score Standard'!$D111:$F111),IF(F55&lt;&gt;"",SUM('CBL Score Standard'!$D111:$G111),IF(G55&lt;&gt;"",SUM('CBL Score Standard'!$D111:$H111,0))))))</f>
        <v>2.3809523809523808E-2</v>
      </c>
      <c r="K55" s="339"/>
      <c r="L55" s="339"/>
      <c r="M55" s="104" t="s">
        <v>7</v>
      </c>
      <c r="N55" s="36" t="s">
        <v>54</v>
      </c>
      <c r="O55" s="89" t="s">
        <v>231</v>
      </c>
      <c r="P55" s="153">
        <v>43610</v>
      </c>
      <c r="Q55" s="152" t="s">
        <v>164</v>
      </c>
      <c r="R55" s="79" t="s">
        <v>165</v>
      </c>
      <c r="S55" s="70"/>
      <c r="T55" s="385" t="s">
        <v>72</v>
      </c>
      <c r="U55" s="83"/>
      <c r="V55" s="83"/>
      <c r="W55" s="83"/>
      <c r="X55" s="83"/>
      <c r="Y55" s="49" t="s">
        <v>232</v>
      </c>
      <c r="Z55" s="259">
        <f t="shared" si="2"/>
        <v>0</v>
      </c>
      <c r="AA55" s="318"/>
      <c r="AB55" s="318"/>
      <c r="AC55" s="260"/>
      <c r="AD55" s="260"/>
      <c r="AE55" s="258"/>
      <c r="AF55" s="258"/>
      <c r="AG55" s="258"/>
      <c r="AH55" s="258"/>
      <c r="AI55" s="258"/>
      <c r="AJ55" s="258"/>
    </row>
    <row r="56" spans="1:36" customFormat="1" x14ac:dyDescent="0.3">
      <c r="A56" s="110" t="s">
        <v>144</v>
      </c>
      <c r="B56" s="99" t="s">
        <v>190</v>
      </c>
      <c r="C56" s="100"/>
      <c r="D56" s="1004" t="s">
        <v>77</v>
      </c>
      <c r="E56" s="1004"/>
      <c r="F56" s="1002"/>
      <c r="G56" s="24"/>
      <c r="H56" s="109">
        <f>IF(C56&lt;&gt;"",'CBL Score Standard'!$D112,IF(D56&lt;&gt;"",SUM('CBL Score Standard'!$D112:$E112),IF(E56&lt;&gt;"",SUM('CBL Score Standard'!$D112:$F112),IF(F56&lt;&gt;"",SUM('CBL Score Standard'!$D112:$G112),IF(G56&lt;&gt;"",SUM('CBL Score Standard'!$D112:$H112,0))))))</f>
        <v>2.3809523809523808E-2</v>
      </c>
      <c r="K56" s="3">
        <v>4</v>
      </c>
      <c r="L56" s="3"/>
      <c r="M56" s="3"/>
      <c r="N56" s="92"/>
      <c r="O56" s="3"/>
      <c r="P56" s="3"/>
      <c r="Q56" s="3"/>
      <c r="R56" s="3"/>
      <c r="S56" s="3"/>
      <c r="T56" s="78"/>
      <c r="U56" s="78"/>
      <c r="V56" s="78"/>
      <c r="W56" s="78"/>
      <c r="X56" s="78"/>
      <c r="Y56" s="3"/>
      <c r="Z56" s="3"/>
      <c r="AA56" s="321"/>
      <c r="AB56" s="321"/>
      <c r="AC56" s="3"/>
      <c r="AD56" s="3"/>
      <c r="AE56" s="3"/>
      <c r="AF56" s="3"/>
      <c r="AG56" s="3"/>
      <c r="AH56" s="3"/>
      <c r="AI56" s="3"/>
      <c r="AJ56" s="3"/>
    </row>
    <row r="57" spans="1:36" ht="26.4" x14ac:dyDescent="0.45">
      <c r="A57" s="110" t="s">
        <v>144</v>
      </c>
      <c r="B57" s="99" t="s">
        <v>191</v>
      </c>
      <c r="C57" s="100"/>
      <c r="D57" s="1002" t="s">
        <v>77</v>
      </c>
      <c r="E57" s="1002"/>
      <c r="F57" s="1002"/>
      <c r="G57" s="24"/>
      <c r="H57" s="109">
        <f>IF(C57&lt;&gt;"",'CBL Score Standard'!$D113,IF(D57&lt;&gt;"",SUM('CBL Score Standard'!$D113:$E113),IF(E57&lt;&gt;"",SUM('CBL Score Standard'!$D113:$F113),IF(F57&lt;&gt;"",SUM('CBL Score Standard'!$D113:$G113),IF(G57&lt;&gt;"",SUM('CBL Score Standard'!$D113:$H113,0))))))</f>
        <v>2.3809523809523808E-2</v>
      </c>
      <c r="K57" s="1193" t="s">
        <v>233</v>
      </c>
      <c r="L57" s="1194"/>
      <c r="M57" s="1194"/>
      <c r="N57" s="1194"/>
      <c r="O57" s="1194"/>
      <c r="P57" s="1194"/>
      <c r="Q57" s="1194"/>
      <c r="R57" s="1194"/>
      <c r="S57" s="1194"/>
      <c r="T57" s="1194"/>
      <c r="U57" s="1194"/>
      <c r="V57" s="1194"/>
      <c r="W57" s="1194"/>
      <c r="X57" s="1194"/>
      <c r="Y57" s="1195"/>
      <c r="Z57" s="263"/>
      <c r="AA57" s="317"/>
      <c r="AB57" s="317"/>
      <c r="AC57" s="330"/>
      <c r="AD57" s="330"/>
      <c r="AE57" s="330"/>
      <c r="AF57" s="330"/>
      <c r="AG57" s="330"/>
      <c r="AH57" s="330"/>
      <c r="AI57" s="330"/>
      <c r="AJ57" s="330"/>
    </row>
    <row r="58" spans="1:36" ht="23.4" customHeight="1" x14ac:dyDescent="0.3">
      <c r="A58" s="110" t="s">
        <v>55</v>
      </c>
      <c r="B58" s="99" t="s">
        <v>419</v>
      </c>
      <c r="C58" s="100"/>
      <c r="D58" s="1003"/>
      <c r="E58" s="1004" t="s">
        <v>77</v>
      </c>
      <c r="F58" s="1002"/>
      <c r="G58" s="24"/>
      <c r="H58" s="10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200" t="s">
        <v>343</v>
      </c>
      <c r="W58" s="333" t="s">
        <v>375</v>
      </c>
      <c r="X58" s="333" t="s">
        <v>376</v>
      </c>
      <c r="Y58" s="1211" t="s">
        <v>140</v>
      </c>
      <c r="Z58" s="1186" t="s">
        <v>667</v>
      </c>
      <c r="AA58" s="1232" t="s">
        <v>666</v>
      </c>
      <c r="AB58" s="1232"/>
      <c r="AC58" s="1172" t="s">
        <v>668</v>
      </c>
      <c r="AD58" s="1172"/>
      <c r="AE58" s="1172" t="s">
        <v>669</v>
      </c>
      <c r="AF58" s="1172"/>
      <c r="AG58" s="1172" t="s">
        <v>670</v>
      </c>
      <c r="AH58" s="1172"/>
      <c r="AI58" s="1172" t="s">
        <v>671</v>
      </c>
      <c r="AJ58" s="1172"/>
    </row>
    <row r="59" spans="1:36" ht="41.4" customHeight="1" x14ac:dyDescent="0.3">
      <c r="A59" s="110" t="s">
        <v>56</v>
      </c>
      <c r="B59" s="99" t="s">
        <v>421</v>
      </c>
      <c r="C59" s="100"/>
      <c r="D59" s="1003"/>
      <c r="E59" s="132" t="s">
        <v>77</v>
      </c>
      <c r="F59" s="1002"/>
      <c r="G59" s="24"/>
      <c r="H59" s="109">
        <f>IF(C59&lt;&gt;"",'CBL Score Standard'!$D115,IF(D59&lt;&gt;"",SUM('CBL Score Standard'!$D115:$E115),IF(E59&lt;&gt;"",SUM('CBL Score Standard'!$D115:$F115),IF(F59&lt;&gt;"",SUM('CBL Score Standard'!$D115:$G115),IF(G59&lt;&gt;"",SUM('CBL Score Standard'!$D115:$H115,0))))))</f>
        <v>1.4285714285714285E-2</v>
      </c>
      <c r="K59" s="1197"/>
      <c r="L59" s="1197"/>
      <c r="M59" s="1183"/>
      <c r="N59" s="1185"/>
      <c r="O59" s="1185"/>
      <c r="P59" s="148" t="s">
        <v>141</v>
      </c>
      <c r="Q59" s="144"/>
      <c r="R59" s="144"/>
      <c r="S59" s="1210"/>
      <c r="T59" s="1191"/>
      <c r="U59" s="1191"/>
      <c r="V59" s="1201"/>
      <c r="W59" s="333"/>
      <c r="X59" s="333"/>
      <c r="Y59" s="1197"/>
      <c r="Z59" s="1187"/>
      <c r="AA59" s="344" t="s">
        <v>672</v>
      </c>
      <c r="AB59" s="344"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3"/>
      <c r="E60" s="1003"/>
      <c r="F60" s="1002"/>
      <c r="G60" s="24"/>
      <c r="H60" s="10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70" t="s">
        <v>320</v>
      </c>
      <c r="T60" s="157" t="s">
        <v>73</v>
      </c>
      <c r="U60" s="83"/>
      <c r="V60" s="83"/>
      <c r="W60" s="83"/>
      <c r="X60" s="83"/>
      <c r="Y60" s="55"/>
      <c r="Z60" s="259">
        <f t="shared" ref="Z60:Z67" si="3">DATEDIF(AA60,AB60,"m")/12+DATEDIF(AC60,AD60,"m")/12+DATEDIF(AE60,AF60,"m")/12+DATEDIF(AG60,AH60,"m")/12+DATEDIF(AI60,AJ60,"m")/12</f>
        <v>0</v>
      </c>
      <c r="AA60" s="318"/>
      <c r="AB60" s="318"/>
      <c r="AC60" s="260"/>
      <c r="AD60" s="260"/>
      <c r="AE60" s="258"/>
      <c r="AF60" s="258"/>
      <c r="AG60" s="258"/>
      <c r="AH60" s="258"/>
      <c r="AI60" s="258"/>
      <c r="AJ60" s="258"/>
    </row>
    <row r="61" spans="1:36" ht="27.6" x14ac:dyDescent="0.3">
      <c r="A61" s="110" t="s">
        <v>59</v>
      </c>
      <c r="B61" s="99" t="s">
        <v>240</v>
      </c>
      <c r="C61" s="100"/>
      <c r="D61" s="1003"/>
      <c r="E61" s="264" t="s">
        <v>77</v>
      </c>
      <c r="F61" s="1002"/>
      <c r="G61" s="24"/>
      <c r="H61" s="109">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70" t="s">
        <v>320</v>
      </c>
      <c r="T61" s="157" t="s">
        <v>72</v>
      </c>
      <c r="U61" s="83"/>
      <c r="V61" s="83"/>
      <c r="W61" s="83"/>
      <c r="X61" s="83"/>
      <c r="Y61" s="55"/>
      <c r="Z61" s="259">
        <f t="shared" si="3"/>
        <v>0</v>
      </c>
      <c r="AA61" s="318"/>
      <c r="AB61" s="318"/>
      <c r="AC61" s="260"/>
      <c r="AD61" s="260"/>
      <c r="AE61" s="258"/>
      <c r="AF61" s="258"/>
      <c r="AG61" s="258"/>
      <c r="AH61" s="258"/>
      <c r="AI61" s="258"/>
      <c r="AJ61" s="258"/>
    </row>
    <row r="62" spans="1:36" x14ac:dyDescent="0.3">
      <c r="A62" s="110" t="s">
        <v>56</v>
      </c>
      <c r="B62" s="99" t="s">
        <v>67</v>
      </c>
      <c r="C62" s="100"/>
      <c r="D62" s="1003"/>
      <c r="E62" s="1002"/>
      <c r="F62" s="1002" t="s">
        <v>77</v>
      </c>
      <c r="G62" s="24"/>
      <c r="H62" s="109">
        <f>IF(C62&lt;&gt;"",'CBL Score Standard'!$D118,IF(D62&lt;&gt;"",SUM('CBL Score Standard'!$D118:$E118),IF(E62&lt;&gt;"",SUM('CBL Score Standard'!$D118:$F118),IF(F62&lt;&gt;"",SUM('CBL Score Standard'!$D118:$G118),IF(G62&lt;&gt;"",SUM('CBL Score Standard'!$D118:$H118,0))))))</f>
        <v>4.9848024316109421E-2</v>
      </c>
      <c r="K62" s="1207"/>
      <c r="L62" s="1207"/>
      <c r="M62" s="104" t="s">
        <v>8</v>
      </c>
      <c r="N62" s="36" t="s">
        <v>56</v>
      </c>
      <c r="O62" s="38" t="s">
        <v>237</v>
      </c>
      <c r="P62" s="58"/>
      <c r="Q62" s="56"/>
      <c r="R62" s="59"/>
      <c r="S62" s="70" t="s">
        <v>320</v>
      </c>
      <c r="T62" s="157" t="s">
        <v>73</v>
      </c>
      <c r="U62" s="83"/>
      <c r="V62" s="83"/>
      <c r="W62" s="83"/>
      <c r="X62" s="83"/>
      <c r="Y62" s="55"/>
      <c r="Z62" s="259">
        <f t="shared" si="3"/>
        <v>0</v>
      </c>
      <c r="AA62" s="318"/>
      <c r="AB62" s="318"/>
      <c r="AC62" s="260"/>
      <c r="AD62" s="260"/>
      <c r="AE62" s="258"/>
      <c r="AF62" s="258"/>
      <c r="AG62" s="258"/>
      <c r="AH62" s="258"/>
      <c r="AI62" s="258"/>
      <c r="AJ62" s="258"/>
    </row>
    <row r="63" spans="1:36" ht="15" thickBot="1" x14ac:dyDescent="0.35">
      <c r="A63" s="111" t="s">
        <v>55</v>
      </c>
      <c r="B63" s="99" t="s">
        <v>1</v>
      </c>
      <c r="C63" s="100"/>
      <c r="D63" s="1003"/>
      <c r="E63" s="1002"/>
      <c r="F63" s="1002" t="s">
        <v>77</v>
      </c>
      <c r="G63" s="24"/>
      <c r="H63" s="109">
        <f>IF(C63&lt;&gt;"",'CBL Score Standard'!$D119,IF(D63&lt;&gt;"",SUM('CBL Score Standard'!$D119:$E119),IF(E63&lt;&gt;"",SUM('CBL Score Standard'!$D119:$F119),IF(F63&lt;&gt;"",SUM('CBL Score Standard'!$D119:$G119),IF(G63&lt;&gt;"",SUM('CBL Score Standard'!$D119:$H119,0))))))</f>
        <v>4.9848024316109421E-2</v>
      </c>
      <c r="K63" s="1207"/>
      <c r="L63" s="1207"/>
      <c r="M63" s="104" t="s">
        <v>8</v>
      </c>
      <c r="N63" s="36" t="s">
        <v>55</v>
      </c>
      <c r="O63" s="38" t="s">
        <v>238</v>
      </c>
      <c r="P63" s="58"/>
      <c r="Q63" s="56"/>
      <c r="R63" s="59"/>
      <c r="S63" s="70" t="s">
        <v>320</v>
      </c>
      <c r="T63" s="157" t="s">
        <v>73</v>
      </c>
      <c r="U63" s="83"/>
      <c r="V63" s="83"/>
      <c r="W63" s="83"/>
      <c r="X63" s="83"/>
      <c r="Y63" s="55"/>
      <c r="Z63" s="259">
        <f t="shared" si="3"/>
        <v>0</v>
      </c>
      <c r="AA63" s="318"/>
      <c r="AB63" s="318"/>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3.4389057750759893</v>
      </c>
      <c r="K64" s="1207"/>
      <c r="L64" s="1207"/>
      <c r="M64" s="104" t="s">
        <v>8</v>
      </c>
      <c r="N64" s="57" t="s">
        <v>53</v>
      </c>
      <c r="O64" s="38" t="s">
        <v>239</v>
      </c>
      <c r="P64" s="58"/>
      <c r="Q64" s="56"/>
      <c r="R64" s="59"/>
      <c r="S64" s="70" t="str">
        <f>IF($K$57=$G$25+1,$A$1,"")</f>
        <v/>
      </c>
      <c r="T64" s="157"/>
      <c r="U64" s="83"/>
      <c r="V64" s="83"/>
      <c r="W64" s="83"/>
      <c r="X64" s="83"/>
      <c r="Y64" s="55"/>
      <c r="Z64" s="259">
        <f t="shared" si="3"/>
        <v>0</v>
      </c>
      <c r="AA64" s="318"/>
      <c r="AB64" s="318"/>
      <c r="AC64" s="260"/>
      <c r="AD64" s="260"/>
      <c r="AE64" s="258"/>
      <c r="AF64" s="258"/>
      <c r="AG64" s="258"/>
      <c r="AH64" s="258"/>
      <c r="AI64" s="258"/>
      <c r="AJ64" s="258"/>
    </row>
    <row r="65" spans="1:36" ht="28.2" thickBot="1" x14ac:dyDescent="0.35">
      <c r="A65" s="112" t="s">
        <v>83</v>
      </c>
      <c r="B65" s="113"/>
      <c r="C65" s="134">
        <v>1</v>
      </c>
      <c r="D65" s="134">
        <v>1</v>
      </c>
      <c r="E65" s="134">
        <v>0.93548387096774188</v>
      </c>
      <c r="F65" s="134">
        <v>0.5957446808510638</v>
      </c>
      <c r="G65" s="134">
        <v>0</v>
      </c>
      <c r="H65" s="114">
        <v>0</v>
      </c>
      <c r="K65" s="1207"/>
      <c r="L65" s="1207"/>
      <c r="M65" s="104" t="s">
        <v>8</v>
      </c>
      <c r="N65" s="57" t="s">
        <v>59</v>
      </c>
      <c r="O65" s="38" t="s">
        <v>240</v>
      </c>
      <c r="P65" s="58"/>
      <c r="Q65" s="56"/>
      <c r="R65" s="59"/>
      <c r="S65" s="70" t="str">
        <f>IF($K$57=$G$25+1,$A$1,"")</f>
        <v/>
      </c>
      <c r="T65" s="157"/>
      <c r="U65" s="83"/>
      <c r="V65" s="83"/>
      <c r="W65" s="83"/>
      <c r="X65" s="83"/>
      <c r="Y65" s="55"/>
      <c r="Z65" s="259">
        <f t="shared" si="3"/>
        <v>0</v>
      </c>
      <c r="AA65" s="318"/>
      <c r="AB65" s="318"/>
      <c r="AC65" s="260"/>
      <c r="AD65" s="260"/>
      <c r="AE65" s="258"/>
      <c r="AF65" s="258"/>
      <c r="AG65" s="258"/>
      <c r="AH65" s="258"/>
      <c r="AI65" s="258"/>
      <c r="AJ65" s="258"/>
    </row>
    <row r="66" spans="1:36" ht="15" thickBot="1" x14ac:dyDescent="0.35">
      <c r="A66" s="1178" t="s">
        <v>81</v>
      </c>
      <c r="B66" s="1179"/>
      <c r="C66" s="1180"/>
      <c r="D66" s="1180"/>
      <c r="E66" s="1180"/>
      <c r="F66" s="1180"/>
      <c r="G66" s="1181"/>
      <c r="H66" s="115">
        <v>2</v>
      </c>
      <c r="K66" s="1207"/>
      <c r="L66" s="1207"/>
      <c r="M66" s="104" t="s">
        <v>8</v>
      </c>
      <c r="N66" s="57" t="s">
        <v>55</v>
      </c>
      <c r="O66" s="38" t="s">
        <v>515</v>
      </c>
      <c r="P66" s="58"/>
      <c r="Q66" s="56"/>
      <c r="R66" s="59"/>
      <c r="S66" s="161" t="s">
        <v>428</v>
      </c>
      <c r="T66" s="162" t="s">
        <v>73</v>
      </c>
      <c r="U66" s="1134">
        <v>44042.458333333336</v>
      </c>
      <c r="V66" s="83" t="s">
        <v>374</v>
      </c>
      <c r="W66" s="83"/>
      <c r="X66" s="83"/>
      <c r="Y66" s="55"/>
      <c r="Z66" s="259">
        <f t="shared" si="3"/>
        <v>0</v>
      </c>
      <c r="AA66" s="318"/>
      <c r="AB66" s="318"/>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70" t="str">
        <f>IF($K$57=$G$25+1,$A$1,"")</f>
        <v/>
      </c>
      <c r="T67" s="157"/>
      <c r="U67" s="83"/>
      <c r="V67" s="83"/>
      <c r="W67" s="83"/>
      <c r="X67" s="83"/>
      <c r="Y67" s="46" t="s">
        <v>242</v>
      </c>
      <c r="Z67" s="259">
        <f t="shared" si="3"/>
        <v>0</v>
      </c>
      <c r="AA67" s="318"/>
      <c r="AB67" s="318"/>
      <c r="AC67" s="260"/>
      <c r="AD67" s="260"/>
      <c r="AE67" s="258"/>
      <c r="AF67" s="258"/>
      <c r="AG67" s="258"/>
      <c r="AH67" s="258"/>
      <c r="AI67" s="258"/>
      <c r="AJ67" s="258"/>
    </row>
    <row r="68" spans="1:36" x14ac:dyDescent="0.3">
      <c r="C68" s="135"/>
      <c r="D68" s="135"/>
      <c r="E68" s="135"/>
      <c r="F68" s="135"/>
      <c r="G68" s="135"/>
      <c r="K68" s="3">
        <v>5</v>
      </c>
      <c r="L68" s="3"/>
      <c r="M68" s="3"/>
      <c r="N68" s="92"/>
      <c r="O68" s="3"/>
      <c r="P68" s="3"/>
      <c r="Q68" s="3"/>
      <c r="R68" s="3"/>
      <c r="S68" s="3"/>
      <c r="T68" s="78"/>
      <c r="U68" s="78"/>
      <c r="V68" s="78"/>
      <c r="W68" s="78"/>
      <c r="X68" s="78"/>
      <c r="Y68" s="3"/>
      <c r="Z68" s="3"/>
      <c r="AA68" s="321"/>
      <c r="AB68" s="321"/>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17"/>
      <c r="AB69" s="317"/>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200" t="s">
        <v>343</v>
      </c>
      <c r="W70" s="333" t="s">
        <v>375</v>
      </c>
      <c r="X70" s="333" t="s">
        <v>379</v>
      </c>
      <c r="Y70" s="1211" t="s">
        <v>140</v>
      </c>
      <c r="Z70" s="1186" t="s">
        <v>667</v>
      </c>
      <c r="AA70" s="1232" t="s">
        <v>666</v>
      </c>
      <c r="AB70" s="1232"/>
      <c r="AC70" s="1172" t="s">
        <v>668</v>
      </c>
      <c r="AD70" s="1172"/>
      <c r="AE70" s="1172" t="s">
        <v>669</v>
      </c>
      <c r="AF70" s="1172"/>
      <c r="AG70" s="1172" t="s">
        <v>670</v>
      </c>
      <c r="AH70" s="1172"/>
      <c r="AI70" s="1172" t="s">
        <v>671</v>
      </c>
      <c r="AJ70" s="1172"/>
    </row>
    <row r="71" spans="1:36" ht="41.4" customHeight="1" x14ac:dyDescent="0.3">
      <c r="C71" s="135"/>
      <c r="D71" s="135"/>
      <c r="E71" s="135"/>
      <c r="F71" s="135"/>
      <c r="G71" s="135"/>
      <c r="K71" s="1197"/>
      <c r="L71" s="1197"/>
      <c r="M71" s="1183"/>
      <c r="N71" s="1185"/>
      <c r="O71" s="1185"/>
      <c r="P71" s="148" t="s">
        <v>141</v>
      </c>
      <c r="Q71" s="144"/>
      <c r="R71" s="144"/>
      <c r="S71" s="1210"/>
      <c r="T71" s="1191"/>
      <c r="U71" s="1191"/>
      <c r="V71" s="1201"/>
      <c r="W71" s="333"/>
      <c r="X71" s="333"/>
      <c r="Y71" s="1197"/>
      <c r="Z71" s="1187"/>
      <c r="AA71" s="344" t="s">
        <v>672</v>
      </c>
      <c r="AB71" s="344"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t="str">
        <f>IF($K$69=$G$25+1,$A$1,"")</f>
        <v/>
      </c>
      <c r="T72" s="83"/>
      <c r="U72" s="83"/>
      <c r="V72" s="83"/>
      <c r="W72" s="83"/>
      <c r="X72" s="83"/>
      <c r="Y72" s="63"/>
      <c r="Z72" s="259">
        <f t="shared" ref="Z72:Z75" si="4">DATEDIF(AA72,AB72,"m")/12+DATEDIF(AC72,AD72,"m")/12+DATEDIF(AE72,AF72,"m")/12+DATEDIF(AG72,AH72,"m")/12+DATEDIF(AI72,AJ72,"m")/12</f>
        <v>0</v>
      </c>
      <c r="AA72" s="318"/>
      <c r="AB72" s="318"/>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36" t="str">
        <f>IF($K$69=$G$25+1,$A$1,"")</f>
        <v/>
      </c>
      <c r="T73" s="83"/>
      <c r="U73" s="83"/>
      <c r="V73" s="83"/>
      <c r="W73" s="83"/>
      <c r="X73" s="83"/>
      <c r="Y73" s="63"/>
      <c r="Z73" s="259">
        <f t="shared" si="4"/>
        <v>0</v>
      </c>
      <c r="AA73" s="318"/>
      <c r="AB73" s="318"/>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36" t="str">
        <f>IF($K$69=$G$25+1,$A$1,"")</f>
        <v/>
      </c>
      <c r="T74" s="83"/>
      <c r="U74" s="83"/>
      <c r="V74" s="83"/>
      <c r="W74" s="83"/>
      <c r="X74" s="83"/>
      <c r="Y74" s="63"/>
      <c r="Z74" s="259">
        <f t="shared" si="4"/>
        <v>0</v>
      </c>
      <c r="AA74" s="318"/>
      <c r="AB74" s="318"/>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36" t="str">
        <f>IF($K$69=$G$25+1,$A$1,"")</f>
        <v/>
      </c>
      <c r="T75" s="83"/>
      <c r="U75" s="83"/>
      <c r="V75" s="83"/>
      <c r="W75" s="83"/>
      <c r="X75" s="83"/>
      <c r="Y75" s="63"/>
      <c r="Z75" s="259">
        <f t="shared" si="4"/>
        <v>0</v>
      </c>
      <c r="AA75" s="318"/>
      <c r="AB75" s="318"/>
      <c r="AC75" s="260"/>
      <c r="AD75" s="260"/>
      <c r="AE75" s="258"/>
      <c r="AF75" s="258"/>
      <c r="AG75" s="258"/>
      <c r="AH75" s="258"/>
      <c r="AI75" s="258"/>
      <c r="AJ75" s="258"/>
    </row>
    <row r="76" spans="1:36" ht="13.2" customHeight="1" x14ac:dyDescent="0.3">
      <c r="C76" s="135"/>
      <c r="D76" s="135"/>
      <c r="E76" s="135"/>
      <c r="F76" s="135"/>
      <c r="G76" s="135"/>
      <c r="K76" s="3"/>
      <c r="L76" s="3"/>
      <c r="M76" s="3"/>
      <c r="N76" s="92"/>
      <c r="O76" s="3"/>
      <c r="P76" s="3"/>
      <c r="Q76" s="3"/>
      <c r="R76" s="3"/>
      <c r="S76" s="3"/>
      <c r="T76" s="78"/>
      <c r="U76" s="78"/>
      <c r="V76" s="78"/>
      <c r="W76" s="78"/>
      <c r="X76" s="78"/>
      <c r="Y76" s="3"/>
      <c r="Z76" s="3"/>
      <c r="AA76" s="321"/>
      <c r="AB76" s="321"/>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21"/>
      <c r="AB77" s="321"/>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21"/>
      <c r="AB78" s="321"/>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21"/>
      <c r="AB79" s="321"/>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A70"/>
  <customSheetViews>
    <customSheetView guid="{3F51B73C-8999-4BDD-B7BB-CFA8C5D5F118}" scale="93" showGridLines="0" showAutoFilter="1" topLeftCell="A16">
      <selection activeCell="S50" sqref="S50"/>
      <pageMargins left="0.7" right="0.7" top="0.75" bottom="0.75" header="0.3" footer="0.3"/>
      <pageSetup orientation="portrait" r:id="rId1"/>
      <autoFilter ref="A3:AA70"/>
    </customSheetView>
    <customSheetView guid="{61959E49-C4BC-41CB-B0BE-7EDA73DE356A}" scale="93" showGridLines="0" showAutoFilter="1" topLeftCell="O34">
      <selection activeCell="V52" sqref="V52"/>
      <pageMargins left="0.7" right="0.7" top="0.75" bottom="0.75" header="0.3" footer="0.3"/>
      <pageSetup orientation="portrait" r:id="rId2"/>
      <autoFilter ref="A3:AB70"/>
    </customSheetView>
    <customSheetView guid="{9F775BAE-2403-40FE-95E3-B0411D9A7170}" scale="93" showGridLines="0" showAutoFilter="1" topLeftCell="O22">
      <selection activeCell="S36" sqref="S36"/>
      <pageMargins left="0.7" right="0.7" top="0.75" bottom="0.75" header="0.3" footer="0.3"/>
      <pageSetup orientation="portrait" r:id="rId3"/>
      <autoFilter ref="A3:AB70"/>
    </customSheetView>
    <customSheetView guid="{B9E7682A-072E-4CF9-AE10-B3ED27CB27F8}" scale="93" showGridLines="0" showAutoFilter="1" topLeftCell="O29">
      <selection activeCell="U54" sqref="U54:V54"/>
      <pageMargins left="0.7" right="0.7" top="0.75" bottom="0.75" header="0.3" footer="0.3"/>
      <pageSetup orientation="portrait" r:id="rId4"/>
      <autoFilter ref="A3:AB70"/>
    </customSheetView>
    <customSheetView guid="{040B64FF-F135-4C7F-9498-A8399C10673D}" scale="93" showGridLines="0" showAutoFilter="1" topLeftCell="C1">
      <selection activeCell="K1" sqref="K1:AN1048576"/>
      <pageMargins left="0.7" right="0.7" top="0.75" bottom="0.75" header="0.3" footer="0.3"/>
      <pageSetup orientation="portrait" r:id="rId5"/>
      <autoFilter ref="A3:AA70"/>
    </customSheetView>
    <customSheetView guid="{6D9FC8F7-6352-4BF1-890A-27BF36FADC03}" scale="93" showGridLines="0" showAutoFilter="1" topLeftCell="A16">
      <selection activeCell="S50" sqref="S50"/>
      <pageMargins left="0.7" right="0.7" top="0.75" bottom="0.75" header="0.3" footer="0.3"/>
      <pageSetup orientation="portrait" r:id="rId6"/>
      <autoFilter ref="A3:AA70"/>
    </customSheetView>
  </customSheetViews>
  <mergeCells count="91">
    <mergeCell ref="AA70:AB70"/>
    <mergeCell ref="AC70:AD70"/>
    <mergeCell ref="AE70:AF70"/>
    <mergeCell ref="AG70:AH70"/>
    <mergeCell ref="AI70:AJ70"/>
    <mergeCell ref="AA58:AB58"/>
    <mergeCell ref="AC58:AD58"/>
    <mergeCell ref="AE58:AF58"/>
    <mergeCell ref="AG58:AH58"/>
    <mergeCell ref="AI58:AJ58"/>
    <mergeCell ref="AA38:AB38"/>
    <mergeCell ref="AC38:AD38"/>
    <mergeCell ref="AE38:AF38"/>
    <mergeCell ref="AG38:AH38"/>
    <mergeCell ref="AI38:AJ38"/>
    <mergeCell ref="AA17:AB17"/>
    <mergeCell ref="AC17:AD17"/>
    <mergeCell ref="AE17:AF17"/>
    <mergeCell ref="AG17:AH17"/>
    <mergeCell ref="AI17:AJ17"/>
    <mergeCell ref="AA2:AB2"/>
    <mergeCell ref="AC2:AD2"/>
    <mergeCell ref="AE2:AF2"/>
    <mergeCell ref="AG2:AH2"/>
    <mergeCell ref="AI2:AJ2"/>
    <mergeCell ref="M38:M39"/>
    <mergeCell ref="N38:N39"/>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M58:M59"/>
    <mergeCell ref="N58:N59"/>
    <mergeCell ref="O58:O59"/>
    <mergeCell ref="S58:S59"/>
    <mergeCell ref="T58:T59"/>
    <mergeCell ref="U58:U59"/>
    <mergeCell ref="V58:V59"/>
    <mergeCell ref="Y58:Y59"/>
    <mergeCell ref="V17:V18"/>
    <mergeCell ref="Y17:Y18"/>
    <mergeCell ref="U38:U39"/>
    <mergeCell ref="V38:V39"/>
    <mergeCell ref="Y38:Y39"/>
    <mergeCell ref="T2:T3"/>
    <mergeCell ref="U2:U3"/>
    <mergeCell ref="V2:V3"/>
    <mergeCell ref="Y2:Y3"/>
    <mergeCell ref="O38:O39"/>
    <mergeCell ref="S38:S39"/>
    <mergeCell ref="T38:T39"/>
    <mergeCell ref="K16:Y16"/>
    <mergeCell ref="K17:K18"/>
    <mergeCell ref="L17:L18"/>
    <mergeCell ref="M17:M18"/>
    <mergeCell ref="N17:N18"/>
    <mergeCell ref="O17:O18"/>
    <mergeCell ref="S17:S18"/>
    <mergeCell ref="T17:T18"/>
    <mergeCell ref="U17:U18"/>
    <mergeCell ref="L2:L3"/>
    <mergeCell ref="M2:M3"/>
    <mergeCell ref="N2:N3"/>
    <mergeCell ref="O2:O3"/>
    <mergeCell ref="S2:S3"/>
    <mergeCell ref="Z70:Z71"/>
    <mergeCell ref="A1:H1"/>
    <mergeCell ref="Z2:Z3"/>
    <mergeCell ref="Z17:Z18"/>
    <mergeCell ref="Z38:Z39"/>
    <mergeCell ref="Z58:Z59"/>
    <mergeCell ref="Y4:Y5"/>
    <mergeCell ref="A64:G64"/>
    <mergeCell ref="A66:G66"/>
    <mergeCell ref="K37:Y37"/>
    <mergeCell ref="K38:K39"/>
    <mergeCell ref="L38:L39"/>
    <mergeCell ref="K60:K67"/>
    <mergeCell ref="L60:L67"/>
    <mergeCell ref="K1:Y1"/>
    <mergeCell ref="K2:K3"/>
  </mergeCells>
  <conditionalFormatting sqref="C46 G46">
    <cfRule type="containsText" dxfId="813" priority="43" operator="containsText" text="O">
      <formula>NOT(ISERROR(SEARCH("O",C46)))</formula>
    </cfRule>
  </conditionalFormatting>
  <conditionalFormatting sqref="C46 G46">
    <cfRule type="containsText" dxfId="812" priority="40" operator="containsText" text="N/A">
      <formula>NOT(ISERROR(SEARCH("N/A",C46)))</formula>
    </cfRule>
    <cfRule type="containsText" dxfId="811" priority="41" operator="containsText" text="Blank">
      <formula>NOT(ISERROR(SEARCH("Blank",C46)))</formula>
    </cfRule>
    <cfRule type="containsText" dxfId="810" priority="42" operator="containsText" text="M">
      <formula>NOT(ISERROR(SEARCH("M",C46)))</formula>
    </cfRule>
  </conditionalFormatting>
  <conditionalFormatting sqref="C7:H7">
    <cfRule type="containsText" dxfId="809" priority="31" operator="containsText" text="N/A">
      <formula>NOT(ISERROR(SEARCH("N/A",C7)))</formula>
    </cfRule>
    <cfRule type="containsText" dxfId="808" priority="32" operator="containsText" text="Blank">
      <formula>NOT(ISERROR(SEARCH("Blank",C7)))</formula>
    </cfRule>
    <cfRule type="containsText" dxfId="807" priority="33" operator="containsText" text="M">
      <formula>NOT(ISERROR(SEARCH("M",C7)))</formula>
    </cfRule>
  </conditionalFormatting>
  <conditionalFormatting sqref="Z4 Z51:Z55 Z40:Z43 Z45:Z49 Z19:Z35">
    <cfRule type="cellIs" dxfId="806" priority="16" operator="greaterThan">
      <formula>0</formula>
    </cfRule>
  </conditionalFormatting>
  <conditionalFormatting sqref="Z5:Z14">
    <cfRule type="cellIs" dxfId="805" priority="15" operator="greaterThan">
      <formula>0</formula>
    </cfRule>
  </conditionalFormatting>
  <conditionalFormatting sqref="Z60:Z67">
    <cfRule type="cellIs" dxfId="804" priority="14" operator="greaterThan">
      <formula>0</formula>
    </cfRule>
  </conditionalFormatting>
  <conditionalFormatting sqref="Z72:Z75">
    <cfRule type="cellIs" dxfId="803" priority="13" operator="greaterThan">
      <formula>0</formula>
    </cfRule>
  </conditionalFormatting>
  <conditionalFormatting sqref="Z50">
    <cfRule type="cellIs" dxfId="802" priority="12" operator="greaterThan">
      <formula>0</formula>
    </cfRule>
  </conditionalFormatting>
  <conditionalFormatting sqref="Z44">
    <cfRule type="cellIs" dxfId="801" priority="11" operator="greaterThan">
      <formula>0</formula>
    </cfRule>
  </conditionalFormatting>
  <conditionalFormatting sqref="E13">
    <cfRule type="containsText" dxfId="800" priority="1" operator="containsText" text="N/A">
      <formula>NOT(ISERROR(SEARCH("N/A",E13)))</formula>
    </cfRule>
    <cfRule type="containsText" dxfId="799" priority="2" operator="containsText" text="O">
      <formula>NOT(ISERROR(SEARCH("O",E13)))</formula>
    </cfRule>
    <cfRule type="containsText" dxfId="798" priority="3" operator="containsText" text="M">
      <formula>NOT(ISERROR(SEARCH("M",E13)))</formula>
    </cfRule>
  </conditionalFormatting>
  <conditionalFormatting sqref="D46:F46">
    <cfRule type="containsText" dxfId="797" priority="10" operator="containsText" text="O">
      <formula>NOT(ISERROR(SEARCH("O",D46)))</formula>
    </cfRule>
  </conditionalFormatting>
  <conditionalFormatting sqref="D46:F46">
    <cfRule type="containsText" dxfId="796" priority="7" operator="containsText" text="N/A">
      <formula>NOT(ISERROR(SEARCH("N/A",D46)))</formula>
    </cfRule>
    <cfRule type="containsText" dxfId="795" priority="8" operator="containsText" text="Blank">
      <formula>NOT(ISERROR(SEARCH("Blank",D46)))</formula>
    </cfRule>
    <cfRule type="containsText" dxfId="794" priority="9" operator="containsText" text="M">
      <formula>NOT(ISERROR(SEARCH("M",D46)))</formula>
    </cfRule>
  </conditionalFormatting>
  <conditionalFormatting sqref="E12">
    <cfRule type="containsText" dxfId="793" priority="4" operator="containsText" text="N/A">
      <formula>NOT(ISERROR(SEARCH("N/A",E12)))</formula>
    </cfRule>
    <cfRule type="containsText" dxfId="792" priority="5" operator="containsText" text="O">
      <formula>NOT(ISERROR(SEARCH("O",E12)))</formula>
    </cfRule>
    <cfRule type="containsText" dxfId="791" priority="6" operator="containsText" text="M">
      <formula>NOT(ISERROR(SEARCH("M",E12)))</formula>
    </cfRule>
  </conditionalFormatting>
  <dataValidations count="3">
    <dataValidation type="list" allowBlank="1" showInputMessage="1" showErrorMessage="1" sqref="Y51:Y52 T1:T79">
      <formula1>"M, O, N/A"</formula1>
    </dataValidation>
    <dataValidation type="list" allowBlank="1" showInputMessage="1" showErrorMessage="1" sqref="V76:V79 V1:V3 V15:V18 V36:V39 V56:V59 V68:V71">
      <formula1>"Passed, Failed, N/A"</formula1>
    </dataValidation>
    <dataValidation type="list" allowBlank="1" showInputMessage="1" showErrorMessage="1" sqref="W1:W79">
      <formula1>"Y, N"</formula1>
    </dataValidation>
  </dataValidations>
  <hyperlinks>
    <hyperlink ref="J1" location="Summary!A1" display="Home"/>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 ref="Y32" r:id="rId23"/>
    <hyperlink ref="Y40" r:id="rId24"/>
  </hyperlinks>
  <pageMargins left="0.7" right="0.7" top="0.75" bottom="0.75" header="0.3" footer="0.3"/>
  <pageSetup orientation="portrait" r:id="rId25"/>
  <drawing r:id="rId26"/>
  <legacyDrawing r:id="rId27"/>
  <controls>
    <mc:AlternateContent xmlns:mc="http://schemas.openxmlformats.org/markup-compatibility/2006">
      <mc:Choice Requires="x14">
        <control shapeId="164875" r:id="rId28" name="CommandButton2">
          <controlPr defaultSize="0" autoLine="0" r:id="rId29">
            <anchor moveWithCells="1">
              <from>
                <xdr:col>8</xdr:col>
                <xdr:colOff>137160</xdr:colOff>
                <xdr:row>52</xdr:row>
                <xdr:rowOff>22860</xdr:rowOff>
              </from>
              <to>
                <xdr:col>9</xdr:col>
                <xdr:colOff>457200</xdr:colOff>
                <xdr:row>53</xdr:row>
                <xdr:rowOff>289560</xdr:rowOff>
              </to>
            </anchor>
          </controlPr>
        </control>
      </mc:Choice>
      <mc:Fallback>
        <control shapeId="164875" r:id="rId28" name="CommandButton2"/>
      </mc:Fallback>
    </mc:AlternateContent>
    <mc:AlternateContent xmlns:mc="http://schemas.openxmlformats.org/markup-compatibility/2006">
      <mc:Choice Requires="x14">
        <control shapeId="164874" r:id="rId30" name="CommandButton1">
          <controlPr defaultSize="0" autoLine="0" r:id="rId31">
            <anchor moveWithCells="1">
              <from>
                <xdr:col>8</xdr:col>
                <xdr:colOff>114300</xdr:colOff>
                <xdr:row>47</xdr:row>
                <xdr:rowOff>0</xdr:rowOff>
              </from>
              <to>
                <xdr:col>9</xdr:col>
                <xdr:colOff>403860</xdr:colOff>
                <xdr:row>47</xdr:row>
                <xdr:rowOff>350520</xdr:rowOff>
              </to>
            </anchor>
          </controlPr>
        </control>
      </mc:Choice>
      <mc:Fallback>
        <control shapeId="164874" r:id="rId30" name="CommandButton1"/>
      </mc:Fallback>
    </mc:AlternateContent>
  </controls>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4"/>
  </sheetPr>
  <dimension ref="A1:AN196"/>
  <sheetViews>
    <sheetView showGridLines="0" zoomScaleNormal="100" workbookViewId="0">
      <selection activeCell="J1" sqref="J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26.44140625" customWidth="1"/>
    <col min="20" max="20" width="7.5546875" customWidth="1"/>
    <col min="21" max="21" width="11" bestFit="1" customWidth="1"/>
    <col min="22" max="22" width="10.44140625" bestFit="1" customWidth="1"/>
    <col min="23" max="23" width="12.44140625" customWidth="1"/>
    <col min="24" max="24" width="15.109375" customWidth="1"/>
    <col min="25" max="25" width="36.5546875" customWidth="1"/>
    <col min="26" max="26" width="8.88671875" customWidth="1"/>
    <col min="41" max="16384" width="9.109375" style="3"/>
  </cols>
  <sheetData>
    <row r="1" spans="1:36" ht="23.4" x14ac:dyDescent="0.45">
      <c r="A1" s="1188" t="s">
        <v>82</v>
      </c>
      <c r="B1" s="1189"/>
      <c r="C1" s="1189"/>
      <c r="D1" s="1189"/>
      <c r="E1" s="1189"/>
      <c r="F1" s="1189"/>
      <c r="G1" s="1189"/>
      <c r="H1" s="1189"/>
      <c r="J1" s="202" t="s">
        <v>432</v>
      </c>
      <c r="K1" s="1193" t="s">
        <v>132</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12.75" customHeight="1" x14ac:dyDescent="0.3">
      <c r="A2" s="98" t="s">
        <v>367</v>
      </c>
      <c r="B2" s="83" t="s">
        <v>349</v>
      </c>
      <c r="C2" s="3"/>
      <c r="D2" s="3"/>
      <c r="E2" s="3"/>
      <c r="F2" s="3"/>
      <c r="G2" s="3"/>
      <c r="H2" s="3"/>
      <c r="K2" s="1209" t="s">
        <v>133</v>
      </c>
      <c r="L2" s="1209" t="s">
        <v>91</v>
      </c>
      <c r="M2" s="1182" t="s">
        <v>75</v>
      </c>
      <c r="N2" s="1190" t="s">
        <v>134</v>
      </c>
      <c r="O2" s="1209" t="s">
        <v>135</v>
      </c>
      <c r="P2" s="143" t="s">
        <v>136</v>
      </c>
      <c r="Q2" s="143" t="s">
        <v>137</v>
      </c>
      <c r="R2" s="143" t="s">
        <v>138</v>
      </c>
      <c r="S2" s="1191" t="s">
        <v>139</v>
      </c>
      <c r="T2" s="1191" t="s">
        <v>344</v>
      </c>
      <c r="U2" s="1191" t="s">
        <v>342</v>
      </c>
      <c r="V2" s="1200"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42702</v>
      </c>
      <c r="C3" s="125"/>
      <c r="D3" s="3"/>
      <c r="E3" s="3"/>
      <c r="F3" s="3"/>
      <c r="G3" s="3"/>
      <c r="H3" s="3"/>
      <c r="K3" s="1197"/>
      <c r="L3" s="1197"/>
      <c r="M3" s="1183"/>
      <c r="N3" s="1185"/>
      <c r="O3" s="1197"/>
      <c r="P3" s="148" t="s">
        <v>141</v>
      </c>
      <c r="Q3" s="144"/>
      <c r="R3" s="144"/>
      <c r="S3" s="1210"/>
      <c r="T3" s="1191"/>
      <c r="U3" s="1191"/>
      <c r="V3" s="120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3.9506849315068493</v>
      </c>
      <c r="C4" s="3"/>
      <c r="D4" s="3"/>
      <c r="E4" s="3"/>
      <c r="F4" s="3"/>
      <c r="G4" s="3"/>
      <c r="H4" s="3"/>
      <c r="K4" s="337" t="s">
        <v>142</v>
      </c>
      <c r="L4" s="337" t="s">
        <v>143</v>
      </c>
      <c r="M4" s="104" t="s">
        <v>5</v>
      </c>
      <c r="N4" s="93" t="s">
        <v>144</v>
      </c>
      <c r="O4" s="88" t="s">
        <v>372</v>
      </c>
      <c r="P4" s="149" t="s">
        <v>145</v>
      </c>
      <c r="Q4" s="149" t="s">
        <v>146</v>
      </c>
      <c r="R4" s="146" t="s">
        <v>147</v>
      </c>
      <c r="S4" s="36"/>
      <c r="T4" s="83"/>
      <c r="U4" s="83"/>
      <c r="V4" s="83" t="s">
        <v>374</v>
      </c>
      <c r="W4" s="83"/>
      <c r="X4" s="83"/>
      <c r="Y4" s="1227" t="s">
        <v>148</v>
      </c>
      <c r="Z4" s="259">
        <f>DATEDIF(AA4,AB4,"m")/12+DATEDIF(AC4,AD4,"m")/12+DATEDIF(AE4,AF4,"m")/12+DATEDIF(AG4,AH4,"m")/12+DATEDIF(AI4,AJ4,"m")/12</f>
        <v>3</v>
      </c>
      <c r="AA4" s="323">
        <v>42816</v>
      </c>
      <c r="AB4" s="323">
        <v>43915</v>
      </c>
      <c r="AC4" s="260"/>
      <c r="AD4" s="260"/>
      <c r="AE4" s="258"/>
      <c r="AF4" s="258"/>
      <c r="AG4" s="258"/>
      <c r="AH4" s="258"/>
      <c r="AI4" s="258"/>
      <c r="AJ4" s="258"/>
    </row>
    <row r="5" spans="1:36" ht="12.75" customHeight="1" x14ac:dyDescent="0.3">
      <c r="A5" s="98" t="s">
        <v>387</v>
      </c>
      <c r="B5" s="124">
        <v>8.75</v>
      </c>
      <c r="C5" s="126"/>
      <c r="D5" s="3"/>
      <c r="E5" s="3"/>
      <c r="F5" s="3"/>
      <c r="G5" s="3"/>
      <c r="H5" s="3"/>
      <c r="K5" s="338"/>
      <c r="L5" s="338"/>
      <c r="M5" s="104" t="s">
        <v>5</v>
      </c>
      <c r="N5" s="93" t="s">
        <v>144</v>
      </c>
      <c r="O5" s="88" t="s">
        <v>373</v>
      </c>
      <c r="P5" s="150"/>
      <c r="Q5" s="151" t="s">
        <v>150</v>
      </c>
      <c r="R5" s="147" t="s">
        <v>151</v>
      </c>
      <c r="S5" s="36"/>
      <c r="T5" s="83"/>
      <c r="U5" s="83"/>
      <c r="V5" s="83" t="s">
        <v>374</v>
      </c>
      <c r="W5" s="83"/>
      <c r="X5" s="83"/>
      <c r="Y5" s="1228"/>
      <c r="Z5" s="259">
        <f t="shared" ref="Z5:Z14" si="0">DATEDIF(AA5,AB5,"m")/12+DATEDIF(AC5,AD5,"m")/12+DATEDIF(AE5,AF5,"m")/12+DATEDIF(AG5,AH5,"m")/12+DATEDIF(AI5,AJ5,"m")/12</f>
        <v>3</v>
      </c>
      <c r="AA5" s="323">
        <v>42816</v>
      </c>
      <c r="AB5" s="323">
        <v>43915</v>
      </c>
      <c r="AC5" s="260"/>
      <c r="AD5" s="260"/>
      <c r="AE5" s="258"/>
      <c r="AF5" s="258"/>
      <c r="AG5" s="258"/>
      <c r="AH5" s="258"/>
      <c r="AI5" s="258"/>
      <c r="AJ5" s="258"/>
    </row>
    <row r="6" spans="1:36" ht="15" thickBot="1" x14ac:dyDescent="0.35">
      <c r="A6" s="98" t="s">
        <v>388</v>
      </c>
      <c r="B6" s="124">
        <f ca="1">B4+B5</f>
        <v>12.700684931506849</v>
      </c>
      <c r="C6" s="126"/>
      <c r="K6" s="338"/>
      <c r="L6" s="338"/>
      <c r="M6" s="104" t="s">
        <v>5</v>
      </c>
      <c r="N6" s="38" t="s">
        <v>149</v>
      </c>
      <c r="O6" s="65" t="s">
        <v>149</v>
      </c>
      <c r="P6" s="150"/>
      <c r="Q6" s="152" t="s">
        <v>150</v>
      </c>
      <c r="R6" s="79" t="s">
        <v>151</v>
      </c>
      <c r="S6" s="36"/>
      <c r="T6" s="83"/>
      <c r="U6" s="83"/>
      <c r="V6" s="83" t="s">
        <v>374</v>
      </c>
      <c r="W6" s="83"/>
      <c r="X6" s="83"/>
      <c r="Y6" s="41" t="s">
        <v>152</v>
      </c>
      <c r="Z6" s="259">
        <f t="shared" si="0"/>
        <v>3</v>
      </c>
      <c r="AA6" s="323">
        <v>42816</v>
      </c>
      <c r="AB6" s="323">
        <v>43915</v>
      </c>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36"/>
      <c r="T7" s="83"/>
      <c r="U7" s="83"/>
      <c r="V7" s="83" t="s">
        <v>374</v>
      </c>
      <c r="W7" s="83"/>
      <c r="X7" s="83"/>
      <c r="Y7" s="342" t="s">
        <v>248</v>
      </c>
      <c r="Z7" s="259">
        <f t="shared" si="0"/>
        <v>3</v>
      </c>
      <c r="AA7" s="323">
        <v>42816</v>
      </c>
      <c r="AB7" s="323">
        <v>43915</v>
      </c>
      <c r="AC7" s="260"/>
      <c r="AD7" s="260"/>
      <c r="AE7" s="258"/>
      <c r="AF7" s="258"/>
      <c r="AG7" s="258"/>
      <c r="AH7" s="258"/>
      <c r="AI7" s="258"/>
      <c r="AJ7" s="258"/>
    </row>
    <row r="8" spans="1:36" x14ac:dyDescent="0.3">
      <c r="A8" s="107" t="s">
        <v>56</v>
      </c>
      <c r="B8" s="108" t="s">
        <v>182</v>
      </c>
      <c r="C8" s="100"/>
      <c r="D8" s="24"/>
      <c r="E8" s="24"/>
      <c r="F8" s="24" t="s">
        <v>77</v>
      </c>
      <c r="G8" s="24"/>
      <c r="H8" s="109">
        <f>IF(C8&lt;&gt;"",'CBL Score Standard'!$D64,IF(D8&lt;&gt;"",SUM('CBL Score Standard'!$D64:$E64),IF(E8&lt;&gt;"",SUM('CBL Score Standard'!$D64:$F64),IF(F8&lt;&gt;"",SUM('CBL Score Standard'!$D64:$G64),IF(G8&lt;&gt;"",SUM('CBL Score Standard'!$D64:$H64,0))))))</f>
        <v>9.7467071935157037E-2</v>
      </c>
      <c r="K8" s="338"/>
      <c r="L8" s="338"/>
      <c r="M8" s="104" t="s">
        <v>5</v>
      </c>
      <c r="N8" s="127" t="s">
        <v>144</v>
      </c>
      <c r="O8" s="43" t="s">
        <v>517</v>
      </c>
      <c r="P8" s="150"/>
      <c r="Q8" s="152" t="s">
        <v>153</v>
      </c>
      <c r="R8" s="79" t="s">
        <v>156</v>
      </c>
      <c r="S8" s="36"/>
      <c r="T8" s="83"/>
      <c r="U8" s="83"/>
      <c r="V8" s="83" t="s">
        <v>374</v>
      </c>
      <c r="W8" s="83"/>
      <c r="X8" s="83"/>
      <c r="Y8" s="44" t="s">
        <v>157</v>
      </c>
      <c r="Z8" s="259">
        <f t="shared" si="0"/>
        <v>3</v>
      </c>
      <c r="AA8" s="323">
        <v>42816</v>
      </c>
      <c r="AB8" s="323">
        <v>43915</v>
      </c>
      <c r="AC8" s="260"/>
      <c r="AD8" s="260"/>
      <c r="AE8" s="258"/>
      <c r="AF8" s="258"/>
      <c r="AG8" s="258"/>
      <c r="AH8" s="258"/>
      <c r="AI8" s="258"/>
      <c r="AJ8" s="258"/>
    </row>
    <row r="9" spans="1:36" x14ac:dyDescent="0.3">
      <c r="A9" s="110" t="s">
        <v>56</v>
      </c>
      <c r="B9" s="99" t="s">
        <v>427</v>
      </c>
      <c r="C9" s="100"/>
      <c r="D9" s="24"/>
      <c r="E9" s="24"/>
      <c r="F9" s="24" t="s">
        <v>77</v>
      </c>
      <c r="G9" s="24"/>
      <c r="H9" s="109">
        <f>IF(C9&lt;&gt;"",'CBL Score Standard'!$D65,IF(D9&lt;&gt;"",SUM('CBL Score Standard'!$D65:$E65),IF(E9&lt;&gt;"",SUM('CBL Score Standard'!$D65:$F65),IF(F9&lt;&gt;"",SUM('CBL Score Standard'!$D65:$G65),IF(G9&lt;&gt;"",SUM('CBL Score Standard'!$D65:$H65,0))))))</f>
        <v>9.7467071935157037E-2</v>
      </c>
      <c r="K9" s="338"/>
      <c r="L9" s="338"/>
      <c r="M9" s="104" t="s">
        <v>5</v>
      </c>
      <c r="N9" s="127" t="s">
        <v>144</v>
      </c>
      <c r="O9" s="43" t="s">
        <v>661</v>
      </c>
      <c r="P9" s="150"/>
      <c r="Q9" s="152" t="s">
        <v>155</v>
      </c>
      <c r="R9" s="79" t="s">
        <v>158</v>
      </c>
      <c r="S9" s="36"/>
      <c r="T9" s="83"/>
      <c r="U9" s="83"/>
      <c r="V9" s="83" t="s">
        <v>374</v>
      </c>
      <c r="W9" s="83"/>
      <c r="X9" s="83"/>
      <c r="Y9" s="41" t="s">
        <v>159</v>
      </c>
      <c r="Z9" s="259">
        <f t="shared" si="0"/>
        <v>3</v>
      </c>
      <c r="AA9" s="323">
        <v>42816</v>
      </c>
      <c r="AB9" s="323">
        <v>43915</v>
      </c>
      <c r="AC9" s="260"/>
      <c r="AD9" s="260"/>
      <c r="AE9" s="258"/>
      <c r="AF9" s="258"/>
      <c r="AG9" s="258"/>
      <c r="AH9" s="258"/>
      <c r="AI9" s="258"/>
      <c r="AJ9" s="258"/>
    </row>
    <row r="10" spans="1:36" x14ac:dyDescent="0.3">
      <c r="A10" s="110" t="s">
        <v>56</v>
      </c>
      <c r="B10" s="99" t="s">
        <v>663</v>
      </c>
      <c r="C10" s="100"/>
      <c r="D10" s="100"/>
      <c r="E10" s="24"/>
      <c r="F10" s="24" t="s">
        <v>77</v>
      </c>
      <c r="G10" s="24"/>
      <c r="H10" s="109">
        <f>IF(C10&lt;&gt;"",'CBL Score Standard'!$D66,IF(D10&lt;&gt;"",SUM('CBL Score Standard'!$D66:$E66),IF(E10&lt;&gt;"",SUM('CBL Score Standard'!$D66:$F66),IF(F10&lt;&gt;"",SUM('CBL Score Standard'!$D66:$G66),IF(G10&lt;&gt;"",SUM('CBL Score Standard'!$D66:$H66,0))))))</f>
        <v>4.9848024316109421E-2</v>
      </c>
      <c r="K10" s="338"/>
      <c r="L10" s="338"/>
      <c r="M10" s="104" t="s">
        <v>5</v>
      </c>
      <c r="N10" s="127" t="s">
        <v>144</v>
      </c>
      <c r="O10" s="43" t="s">
        <v>662</v>
      </c>
      <c r="P10" s="150"/>
      <c r="Q10" s="254" t="s">
        <v>659</v>
      </c>
      <c r="R10" s="254" t="s">
        <v>278</v>
      </c>
      <c r="S10" s="36"/>
      <c r="T10" s="83"/>
      <c r="U10" s="83"/>
      <c r="V10" s="83" t="s">
        <v>374</v>
      </c>
      <c r="W10" s="83"/>
      <c r="X10" s="83"/>
      <c r="Y10" s="46" t="s">
        <v>160</v>
      </c>
      <c r="Z10" s="259">
        <f t="shared" si="0"/>
        <v>3</v>
      </c>
      <c r="AA10" s="323">
        <v>42816</v>
      </c>
      <c r="AB10" s="323">
        <v>43915</v>
      </c>
      <c r="AC10" s="260"/>
      <c r="AD10" s="260"/>
      <c r="AE10" s="258"/>
      <c r="AF10" s="258"/>
      <c r="AG10" s="258"/>
      <c r="AH10" s="258"/>
      <c r="AI10" s="258"/>
      <c r="AJ10" s="258"/>
    </row>
    <row r="11" spans="1:36" x14ac:dyDescent="0.3">
      <c r="A11" s="110" t="s">
        <v>56</v>
      </c>
      <c r="B11" s="99" t="s">
        <v>215</v>
      </c>
      <c r="C11" s="100"/>
      <c r="D11" s="100"/>
      <c r="E11" s="24"/>
      <c r="F11" s="24" t="s">
        <v>77</v>
      </c>
      <c r="G11" s="24"/>
      <c r="H11" s="109">
        <f>IF(C11&lt;&gt;"",'CBL Score Standard'!$D67,IF(D11&lt;&gt;"",SUM('CBL Score Standard'!$D67:$E67),IF(E11&lt;&gt;"",SUM('CBL Score Standard'!$D67:$F67),IF(F11&lt;&gt;"",SUM('CBL Score Standard'!$D67:$G67),IF(G11&lt;&gt;"",SUM('CBL Score Standard'!$D67:$H67,0))))))</f>
        <v>4.9848024316109421E-2</v>
      </c>
      <c r="K11" s="338"/>
      <c r="L11" s="338"/>
      <c r="M11" s="104" t="s">
        <v>5</v>
      </c>
      <c r="N11" s="36" t="s">
        <v>31</v>
      </c>
      <c r="O11" s="89" t="s">
        <v>175</v>
      </c>
      <c r="P11" s="150"/>
      <c r="Q11" s="152" t="s">
        <v>383</v>
      </c>
      <c r="R11" s="79" t="s">
        <v>176</v>
      </c>
      <c r="S11" s="36"/>
      <c r="T11" s="83"/>
      <c r="U11" s="83"/>
      <c r="V11" s="83" t="s">
        <v>374</v>
      </c>
      <c r="W11" s="83" t="s">
        <v>377</v>
      </c>
      <c r="X11" s="83" t="s">
        <v>377</v>
      </c>
      <c r="Y11" s="44" t="s">
        <v>177</v>
      </c>
      <c r="Z11" s="259">
        <f t="shared" si="0"/>
        <v>0.75</v>
      </c>
      <c r="AA11" s="260">
        <v>43637</v>
      </c>
      <c r="AB11" s="323">
        <v>43915</v>
      </c>
      <c r="AC11" s="260"/>
      <c r="AD11" s="260"/>
      <c r="AE11" s="258"/>
      <c r="AF11" s="258"/>
      <c r="AG11" s="258"/>
      <c r="AH11" s="258"/>
      <c r="AI11" s="258"/>
      <c r="AJ11" s="258"/>
    </row>
    <row r="12" spans="1:36" x14ac:dyDescent="0.3">
      <c r="A12" s="110" t="s">
        <v>63</v>
      </c>
      <c r="B12" s="99" t="s">
        <v>236</v>
      </c>
      <c r="C12" s="100"/>
      <c r="D12" s="100"/>
      <c r="E12" s="100" t="s">
        <v>77</v>
      </c>
      <c r="F12" s="24"/>
      <c r="G12" s="24"/>
      <c r="H12" s="109">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36"/>
      <c r="T12" s="83"/>
      <c r="U12" s="153">
        <v>43613</v>
      </c>
      <c r="V12" s="83" t="s">
        <v>374</v>
      </c>
      <c r="W12" s="83"/>
      <c r="X12" s="83"/>
      <c r="Y12" s="41"/>
      <c r="Z12" s="259">
        <f t="shared" si="0"/>
        <v>0.75</v>
      </c>
      <c r="AA12" s="323">
        <v>43613</v>
      </c>
      <c r="AB12" s="323">
        <v>43915</v>
      </c>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36"/>
      <c r="T13" s="83"/>
      <c r="U13" s="83"/>
      <c r="V13" s="83"/>
      <c r="W13" s="83"/>
      <c r="X13" s="83"/>
      <c r="Y13" s="41" t="s">
        <v>169</v>
      </c>
      <c r="Z13" s="259">
        <f t="shared" si="0"/>
        <v>0</v>
      </c>
      <c r="AA13" s="260"/>
      <c r="AB13" s="260"/>
      <c r="AC13" s="260"/>
      <c r="AD13" s="260"/>
      <c r="AE13" s="258"/>
      <c r="AF13" s="258"/>
      <c r="AG13" s="258"/>
      <c r="AH13" s="258"/>
      <c r="AI13" s="258"/>
      <c r="AJ13" s="258"/>
    </row>
    <row r="14" spans="1:36" ht="27.6" x14ac:dyDescent="0.3">
      <c r="A14" s="110" t="s">
        <v>55</v>
      </c>
      <c r="B14" s="99" t="s">
        <v>694</v>
      </c>
      <c r="C14" s="100"/>
      <c r="D14" s="100"/>
      <c r="E14" s="24"/>
      <c r="F14" s="24" t="s">
        <v>77</v>
      </c>
      <c r="G14" s="24"/>
      <c r="H14" s="109">
        <f>IF(C14&lt;&gt;"",'CBL Score Standard'!$D70,IF(D14&lt;&gt;"",SUM('CBL Score Standard'!$D70:$E70),IF(E14&lt;&gt;"",SUM('CBL Score Standard'!$D70:$F70),IF(F14&lt;&gt;"",SUM('CBL Score Standard'!$D70:$G70),IF(G14&lt;&gt;"",SUM('CBL Score Standard'!$D70:$H70,0))))))</f>
        <v>3.5562310030395138E-2</v>
      </c>
      <c r="K14" s="339"/>
      <c r="L14" s="339"/>
      <c r="M14" s="104" t="s">
        <v>5</v>
      </c>
      <c r="N14" s="36" t="s">
        <v>41</v>
      </c>
      <c r="O14" s="87" t="s">
        <v>450</v>
      </c>
      <c r="P14" s="153">
        <v>43627</v>
      </c>
      <c r="Q14" s="152" t="s">
        <v>381</v>
      </c>
      <c r="R14" s="79" t="s">
        <v>382</v>
      </c>
      <c r="S14" s="36"/>
      <c r="T14" s="83"/>
      <c r="U14" s="181">
        <v>43627</v>
      </c>
      <c r="V14" s="83" t="s">
        <v>374</v>
      </c>
      <c r="W14" s="83"/>
      <c r="X14" s="83"/>
      <c r="Y14" s="41"/>
      <c r="Z14" s="259">
        <f t="shared" si="0"/>
        <v>0.75</v>
      </c>
      <c r="AA14" s="323">
        <v>43627</v>
      </c>
      <c r="AB14" s="323">
        <v>43915</v>
      </c>
      <c r="AC14" s="260"/>
      <c r="AD14" s="260"/>
      <c r="AE14" s="258"/>
      <c r="AF14" s="258"/>
      <c r="AG14" s="258"/>
      <c r="AH14" s="258"/>
      <c r="AI14" s="258"/>
      <c r="AJ14" s="258"/>
    </row>
    <row r="15" spans="1:36" x14ac:dyDescent="0.3">
      <c r="A15" s="110" t="s">
        <v>55</v>
      </c>
      <c r="B15" s="99" t="s">
        <v>185</v>
      </c>
      <c r="C15" s="100"/>
      <c r="D15" s="24"/>
      <c r="E15" s="24"/>
      <c r="F15" s="24" t="s">
        <v>77</v>
      </c>
      <c r="G15" s="24"/>
      <c r="H15" s="109">
        <f>IF(C15&lt;&gt;"",'CBL Score Standard'!$D71,IF(D15&lt;&gt;"",SUM('CBL Score Standard'!$D71:$E71),IF(E15&lt;&gt;"",SUM('CBL Score Standard'!$D71:$F71),IF(F15&lt;&gt;"",SUM('CBL Score Standard'!$D71:$G71),IF(G15&lt;&gt;"",SUM('CBL Score Standard'!$D71:$H71,0))))))</f>
        <v>4.9848024316109421E-2</v>
      </c>
      <c r="K15" s="48">
        <v>2</v>
      </c>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00" t="s">
        <v>77</v>
      </c>
      <c r="F16" s="100"/>
      <c r="G16" s="100"/>
      <c r="H16" s="109">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200"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c r="F18" s="100"/>
      <c r="G18" s="100"/>
      <c r="H18" s="109" t="b">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20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36"/>
      <c r="T19" s="83"/>
      <c r="U19" s="83"/>
      <c r="V19" s="83" t="s">
        <v>374</v>
      </c>
      <c r="W19" s="83" t="s">
        <v>377</v>
      </c>
      <c r="X19" s="83" t="s">
        <v>377</v>
      </c>
      <c r="Y19" s="44" t="s">
        <v>174</v>
      </c>
      <c r="Z19" s="259">
        <f t="shared" ref="Z19:Z35" si="1">DATEDIF(AA19,AB19,"m")/12+DATEDIF(AC19,AD19,"m")/12+DATEDIF(AE19,AF19,"m")/12+DATEDIF(AG19,AH19,"m")/12+DATEDIF(AI19,AJ19,"m")/12</f>
        <v>0.58333333333333337</v>
      </c>
      <c r="AA19" s="323">
        <v>43672</v>
      </c>
      <c r="AB19" s="323">
        <v>43915</v>
      </c>
      <c r="AC19" s="260"/>
      <c r="AD19" s="260"/>
      <c r="AE19" s="258"/>
      <c r="AF19" s="258"/>
      <c r="AG19" s="258"/>
      <c r="AH19" s="258"/>
      <c r="AI19" s="258"/>
      <c r="AJ19" s="258"/>
    </row>
    <row r="20" spans="1:36" ht="27.6" x14ac:dyDescent="0.3">
      <c r="A20" s="110" t="s">
        <v>55</v>
      </c>
      <c r="B20" s="99" t="s">
        <v>202</v>
      </c>
      <c r="C20" s="100"/>
      <c r="D20" s="100"/>
      <c r="E20" s="100"/>
      <c r="F20" s="100" t="s">
        <v>77</v>
      </c>
      <c r="G20" s="100"/>
      <c r="H20" s="109">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36"/>
      <c r="T20" s="83"/>
      <c r="U20" s="83"/>
      <c r="V20" s="83" t="s">
        <v>374</v>
      </c>
      <c r="W20" s="83" t="s">
        <v>377</v>
      </c>
      <c r="X20" s="83" t="s">
        <v>377</v>
      </c>
      <c r="Y20" s="44" t="s">
        <v>181</v>
      </c>
      <c r="Z20" s="259">
        <f t="shared" si="1"/>
        <v>1.9166666666666667</v>
      </c>
      <c r="AA20" s="323">
        <v>43196</v>
      </c>
      <c r="AB20" s="323">
        <v>43915</v>
      </c>
      <c r="AC20" s="260"/>
      <c r="AD20" s="260"/>
      <c r="AE20" s="258"/>
      <c r="AF20" s="258"/>
      <c r="AG20" s="258"/>
      <c r="AH20" s="258"/>
      <c r="AI20" s="258"/>
      <c r="AJ20" s="258"/>
    </row>
    <row r="21" spans="1:36" x14ac:dyDescent="0.3">
      <c r="A21" s="110" t="s">
        <v>55</v>
      </c>
      <c r="B21" s="99" t="s">
        <v>664</v>
      </c>
      <c r="C21" s="100"/>
      <c r="D21" s="100"/>
      <c r="E21" s="24"/>
      <c r="F21" s="24" t="s">
        <v>77</v>
      </c>
      <c r="G21" s="24"/>
      <c r="H21" s="109">
        <f>IF(C21&lt;&gt;"",'CBL Score Standard'!$D77,IF(D21&lt;&gt;"",SUM('CBL Score Standard'!$D77:$E77),IF(E21&lt;&gt;"",SUM('CBL Score Standard'!$D77:$F77),IF(F21&lt;&gt;"",SUM('CBL Score Standard'!$D77:$G77),IF(G21&lt;&gt;"",SUM('CBL Score Standard'!$D77:$H77,0))))))</f>
        <v>4.9848024316109421E-2</v>
      </c>
      <c r="K21" s="338"/>
      <c r="L21" s="338"/>
      <c r="M21" s="104" t="s">
        <v>6</v>
      </c>
      <c r="N21" s="36" t="s">
        <v>56</v>
      </c>
      <c r="O21" s="87" t="s">
        <v>182</v>
      </c>
      <c r="P21" s="153">
        <v>43609</v>
      </c>
      <c r="Q21" s="152" t="s">
        <v>172</v>
      </c>
      <c r="R21" s="79" t="s">
        <v>183</v>
      </c>
      <c r="S21" s="36"/>
      <c r="T21" s="83"/>
      <c r="U21" s="83"/>
      <c r="V21" s="83" t="s">
        <v>374</v>
      </c>
      <c r="W21" s="83" t="s">
        <v>377</v>
      </c>
      <c r="X21" s="83" t="s">
        <v>377</v>
      </c>
      <c r="Y21" s="81" t="s">
        <v>184</v>
      </c>
      <c r="Z21" s="259">
        <f t="shared" si="1"/>
        <v>1.9166666666666667</v>
      </c>
      <c r="AA21" s="323">
        <v>43197</v>
      </c>
      <c r="AB21" s="323">
        <v>43915</v>
      </c>
      <c r="AC21" s="260"/>
      <c r="AD21" s="260"/>
      <c r="AE21" s="258"/>
      <c r="AF21" s="258"/>
      <c r="AG21" s="258"/>
      <c r="AH21" s="258"/>
      <c r="AI21" s="258"/>
      <c r="AJ21" s="258"/>
    </row>
    <row r="22" spans="1:36" x14ac:dyDescent="0.3">
      <c r="A22" s="110" t="s">
        <v>55</v>
      </c>
      <c r="B22" s="99" t="s">
        <v>448</v>
      </c>
      <c r="C22" s="100"/>
      <c r="D22" s="100"/>
      <c r="E22" s="24"/>
      <c r="F22" s="24" t="s">
        <v>77</v>
      </c>
      <c r="G22" s="24"/>
      <c r="H22" s="109">
        <f>IF(C22&lt;&gt;"",'CBL Score Standard'!$D78,IF(D22&lt;&gt;"",SUM('CBL Score Standard'!$D78:$E78),IF(E22&lt;&gt;"",SUM('CBL Score Standard'!$D78:$F78),IF(F22&lt;&gt;"",SUM('CBL Score Standard'!$D78:$G78),IF(G22&lt;&gt;"",SUM('CBL Score Standard'!$D78:$H78,0))))))</f>
        <v>4.9848024316109421E-2</v>
      </c>
      <c r="K22" s="338"/>
      <c r="L22" s="338"/>
      <c r="M22" s="104" t="s">
        <v>6</v>
      </c>
      <c r="N22" s="36" t="s">
        <v>144</v>
      </c>
      <c r="O22" s="87" t="s">
        <v>187</v>
      </c>
      <c r="P22" s="150"/>
      <c r="Q22" s="152" t="s">
        <v>153</v>
      </c>
      <c r="R22" s="79" t="s">
        <v>156</v>
      </c>
      <c r="S22" s="36"/>
      <c r="T22" s="83"/>
      <c r="U22" s="83"/>
      <c r="V22" s="83"/>
      <c r="W22" s="83"/>
      <c r="X22" s="83"/>
      <c r="Y22" s="44" t="s">
        <v>157</v>
      </c>
      <c r="Z22" s="259">
        <f t="shared" si="1"/>
        <v>0</v>
      </c>
      <c r="AA22" s="260"/>
      <c r="AB22" s="260"/>
      <c r="AC22" s="260"/>
      <c r="AD22" s="260"/>
      <c r="AE22" s="258"/>
      <c r="AF22" s="258"/>
      <c r="AG22" s="258"/>
      <c r="AH22" s="258"/>
      <c r="AI22" s="258"/>
      <c r="AJ22" s="258"/>
    </row>
    <row r="23" spans="1:36" ht="12.75" customHeight="1" x14ac:dyDescent="0.3">
      <c r="A23" s="110" t="s">
        <v>55</v>
      </c>
      <c r="B23" s="99" t="s">
        <v>665</v>
      </c>
      <c r="C23" s="100"/>
      <c r="D23" s="100"/>
      <c r="E23" s="24"/>
      <c r="F23" s="24" t="s">
        <v>77</v>
      </c>
      <c r="G23" s="24"/>
      <c r="H23" s="109">
        <f>IF(C23&lt;&gt;"",'CBL Score Standard'!$D79,IF(D23&lt;&gt;"",SUM('CBL Score Standard'!$D79:$E79),IF(E23&lt;&gt;"",SUM('CBL Score Standard'!$D79:$F79),IF(F23&lt;&gt;"",SUM('CBL Score Standard'!$D79:$G79),IF(G23&lt;&gt;"",SUM('CBL Score Standard'!$D79:$H79,0))))))</f>
        <v>4.9848024316109421E-2</v>
      </c>
      <c r="K23" s="338"/>
      <c r="L23" s="338"/>
      <c r="M23" s="104" t="s">
        <v>6</v>
      </c>
      <c r="N23" s="36" t="s">
        <v>144</v>
      </c>
      <c r="O23" s="87" t="s">
        <v>188</v>
      </c>
      <c r="P23" s="150"/>
      <c r="Q23" s="152" t="s">
        <v>155</v>
      </c>
      <c r="R23" s="79" t="s">
        <v>158</v>
      </c>
      <c r="S23" s="36"/>
      <c r="T23" s="83"/>
      <c r="U23" s="83"/>
      <c r="V23" s="83"/>
      <c r="W23" s="83"/>
      <c r="X23" s="83"/>
      <c r="Y23" s="41" t="s">
        <v>159</v>
      </c>
      <c r="Z23" s="259">
        <f t="shared" si="1"/>
        <v>0</v>
      </c>
      <c r="AA23" s="260"/>
      <c r="AB23" s="260"/>
      <c r="AC23" s="260"/>
      <c r="AD23" s="260"/>
      <c r="AE23" s="258"/>
      <c r="AF23" s="258"/>
      <c r="AG23" s="258"/>
      <c r="AH23" s="258"/>
      <c r="AI23" s="258"/>
      <c r="AJ23" s="258"/>
    </row>
    <row r="24" spans="1:36" ht="12.75" customHeight="1" x14ac:dyDescent="0.3">
      <c r="A24" s="110" t="s">
        <v>55</v>
      </c>
      <c r="B24" s="99" t="s">
        <v>238</v>
      </c>
      <c r="C24" s="100"/>
      <c r="D24" s="100" t="s">
        <v>77</v>
      </c>
      <c r="E24" s="100"/>
      <c r="F24" s="129"/>
      <c r="G24" s="24"/>
      <c r="H24" s="109">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36"/>
      <c r="T24" s="83"/>
      <c r="U24" s="83"/>
      <c r="V24" s="83"/>
      <c r="W24" s="83"/>
      <c r="X24" s="83"/>
      <c r="Y24" s="46" t="s">
        <v>160</v>
      </c>
      <c r="Z24" s="259">
        <f t="shared" si="1"/>
        <v>0</v>
      </c>
      <c r="AA24" s="260"/>
      <c r="AB24" s="260"/>
      <c r="AC24" s="260"/>
      <c r="AD24" s="260"/>
      <c r="AE24" s="258"/>
      <c r="AF24" s="258"/>
      <c r="AG24" s="258"/>
      <c r="AH24" s="258"/>
      <c r="AI24" s="258"/>
      <c r="AJ24" s="258"/>
    </row>
    <row r="25" spans="1:36" x14ac:dyDescent="0.3">
      <c r="A25" s="110" t="s">
        <v>55</v>
      </c>
      <c r="B25" s="99" t="s">
        <v>515</v>
      </c>
      <c r="C25" s="100"/>
      <c r="D25" s="100"/>
      <c r="E25" s="100"/>
      <c r="F25" s="24"/>
      <c r="G25" s="24"/>
      <c r="H25" s="109" t="b">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36"/>
      <c r="T25" s="83"/>
      <c r="U25" s="83"/>
      <c r="V25" s="83"/>
      <c r="W25" s="83"/>
      <c r="X25" s="83"/>
      <c r="Y25" s="46" t="s">
        <v>163</v>
      </c>
      <c r="Z25" s="259">
        <f t="shared" si="1"/>
        <v>0</v>
      </c>
      <c r="AA25" s="260"/>
      <c r="AB25" s="260"/>
      <c r="AC25" s="260"/>
      <c r="AD25" s="260"/>
      <c r="AE25" s="258"/>
      <c r="AF25" s="258"/>
      <c r="AG25" s="258"/>
      <c r="AH25" s="258"/>
      <c r="AI25" s="258"/>
      <c r="AJ25" s="258"/>
    </row>
    <row r="26" spans="1:36" ht="26.4"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36"/>
      <c r="T26" s="83"/>
      <c r="U26" s="83"/>
      <c r="V26" s="83"/>
      <c r="W26" s="83"/>
      <c r="X26" s="83"/>
      <c r="Y26" s="46" t="s">
        <v>166</v>
      </c>
      <c r="Z26" s="259">
        <f t="shared" si="1"/>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36"/>
      <c r="T27" s="83"/>
      <c r="U27" s="83"/>
      <c r="V27" s="83"/>
      <c r="W27" s="83"/>
      <c r="X27" s="83"/>
      <c r="Y27" s="46" t="s">
        <v>193</v>
      </c>
      <c r="Z27" s="259">
        <f t="shared" si="1"/>
        <v>0</v>
      </c>
      <c r="AA27" s="260"/>
      <c r="AB27" s="260"/>
      <c r="AC27" s="260"/>
      <c r="AD27" s="260"/>
      <c r="AE27" s="258"/>
      <c r="AF27" s="258"/>
      <c r="AG27" s="258"/>
      <c r="AH27" s="258"/>
      <c r="AI27" s="258"/>
      <c r="AJ27" s="258"/>
    </row>
    <row r="28" spans="1:36" ht="27.6" x14ac:dyDescent="0.3">
      <c r="A28" s="110" t="s">
        <v>59</v>
      </c>
      <c r="B28" s="99" t="s">
        <v>684</v>
      </c>
      <c r="C28" s="100"/>
      <c r="D28" s="100"/>
      <c r="E28" s="24"/>
      <c r="F28" s="24" t="s">
        <v>77</v>
      </c>
      <c r="G28" s="24"/>
      <c r="H28" s="109">
        <f>IF(C28&lt;&gt;"",'CBL Score Standard'!$D84,IF(D28&lt;&gt;"",SUM('CBL Score Standard'!$D84:$E84),IF(E28&lt;&gt;"",SUM('CBL Score Standard'!$D84:$F84),IF(F28&lt;&gt;"",SUM('CBL Score Standard'!$D84:$G84),IF(G28&lt;&gt;"",SUM('CBL Score Standard'!$D84:$H84,0))))))</f>
        <v>4.9848024316109421E-2</v>
      </c>
      <c r="K28" s="338"/>
      <c r="L28" s="338"/>
      <c r="M28" s="104" t="s">
        <v>6</v>
      </c>
      <c r="N28" s="36" t="s">
        <v>55</v>
      </c>
      <c r="O28" s="87" t="s">
        <v>194</v>
      </c>
      <c r="P28" s="153">
        <v>43544</v>
      </c>
      <c r="Q28" s="254" t="s">
        <v>649</v>
      </c>
      <c r="R28" s="254" t="s">
        <v>650</v>
      </c>
      <c r="S28" s="36"/>
      <c r="T28" s="83"/>
      <c r="U28" s="83"/>
      <c r="V28" s="83"/>
      <c r="W28" s="83"/>
      <c r="X28" s="83"/>
      <c r="Y28" s="46" t="s">
        <v>195</v>
      </c>
      <c r="Z28" s="259">
        <f t="shared" si="1"/>
        <v>0</v>
      </c>
      <c r="AA28" s="260"/>
      <c r="AB28" s="260"/>
      <c r="AC28" s="260"/>
      <c r="AD28" s="260"/>
      <c r="AE28" s="258"/>
      <c r="AF28" s="258"/>
      <c r="AG28" s="258"/>
      <c r="AH28" s="258"/>
      <c r="AI28" s="258"/>
      <c r="AJ28" s="258"/>
    </row>
    <row r="29" spans="1:36" ht="27.6" x14ac:dyDescent="0.3">
      <c r="A29" s="110" t="s">
        <v>59</v>
      </c>
      <c r="B29" s="99" t="s">
        <v>683</v>
      </c>
      <c r="C29" s="100"/>
      <c r="D29" s="100"/>
      <c r="E29" s="24" t="s">
        <v>77</v>
      </c>
      <c r="F29" s="24"/>
      <c r="G29" s="24"/>
      <c r="H29" s="109">
        <f>IF(C29&lt;&gt;"",'CBL Score Standard'!$D85,IF(D29&lt;&gt;"",SUM('CBL Score Standard'!$D85:$E85),IF(E29&lt;&gt;"",SUM('CBL Score Standard'!$D85:$F85),IF(F29&lt;&gt;"",SUM('CBL Score Standard'!$D85:$G85),IF(G29&lt;&gt;"",SUM('CBL Score Standard'!$D85:$H85,0))))))</f>
        <v>2.8571428571428571E-2</v>
      </c>
      <c r="K29" s="338"/>
      <c r="L29" s="338"/>
      <c r="M29" s="104" t="s">
        <v>6</v>
      </c>
      <c r="N29" s="36" t="s">
        <v>55</v>
      </c>
      <c r="O29" s="87" t="s">
        <v>196</v>
      </c>
      <c r="P29" s="149" t="s">
        <v>145</v>
      </c>
      <c r="Q29" s="254" t="s">
        <v>651</v>
      </c>
      <c r="R29" s="254" t="s">
        <v>652</v>
      </c>
      <c r="S29" s="36"/>
      <c r="T29" s="83"/>
      <c r="U29" s="83"/>
      <c r="V29" s="83"/>
      <c r="W29" s="83"/>
      <c r="X29" s="83"/>
      <c r="Y29" s="46" t="s">
        <v>197</v>
      </c>
      <c r="Z29" s="259">
        <f t="shared" si="1"/>
        <v>0</v>
      </c>
      <c r="AA29" s="260"/>
      <c r="AB29" s="260"/>
      <c r="AC29" s="260"/>
      <c r="AD29" s="260"/>
      <c r="AE29" s="258"/>
      <c r="AF29" s="258"/>
      <c r="AG29" s="258"/>
      <c r="AH29" s="258"/>
      <c r="AI29" s="258"/>
      <c r="AJ29" s="258"/>
    </row>
    <row r="30" spans="1:36" x14ac:dyDescent="0.3">
      <c r="A30" s="110" t="s">
        <v>149</v>
      </c>
      <c r="B30" s="99" t="s">
        <v>149</v>
      </c>
      <c r="C30" s="24"/>
      <c r="D30" s="24"/>
      <c r="E30" s="24"/>
      <c r="F30" s="24" t="s">
        <v>77</v>
      </c>
      <c r="G30" s="24"/>
      <c r="H30" s="109">
        <f>IF(C30&lt;&gt;"",'CBL Score Standard'!$D86,IF(D30&lt;&gt;"",SUM('CBL Score Standard'!$D86:$E86),IF(E30&lt;&gt;"",SUM('CBL Score Standard'!$D86:$F86),IF(F30&lt;&gt;"",SUM('CBL Score Standard'!$D86:$G86),IF(G30&lt;&gt;"",SUM('CBL Score Standard'!$D86:$H86,0))))))</f>
        <v>0.18837616284424796</v>
      </c>
      <c r="K30" s="338"/>
      <c r="L30" s="338"/>
      <c r="M30" s="104" t="s">
        <v>6</v>
      </c>
      <c r="N30" s="36" t="s">
        <v>55</v>
      </c>
      <c r="O30" s="87" t="s">
        <v>198</v>
      </c>
      <c r="P30" s="151"/>
      <c r="Q30" s="152" t="s">
        <v>199</v>
      </c>
      <c r="R30" s="79" t="s">
        <v>200</v>
      </c>
      <c r="S30" s="36"/>
      <c r="T30" s="83"/>
      <c r="U30" s="83"/>
      <c r="V30" s="83"/>
      <c r="W30" s="83"/>
      <c r="X30" s="83"/>
      <c r="Y30" s="49" t="s">
        <v>201</v>
      </c>
      <c r="Z30" s="259">
        <f t="shared" si="1"/>
        <v>0</v>
      </c>
      <c r="AA30" s="260"/>
      <c r="AB30" s="260"/>
      <c r="AC30" s="260"/>
      <c r="AD30" s="260"/>
      <c r="AE30" s="258"/>
      <c r="AF30" s="258"/>
      <c r="AG30" s="258"/>
      <c r="AH30" s="258"/>
      <c r="AI30" s="258"/>
      <c r="AJ30" s="258"/>
    </row>
    <row r="31" spans="1:36" x14ac:dyDescent="0.3">
      <c r="A31" s="110" t="s">
        <v>149</v>
      </c>
      <c r="B31" s="99" t="s">
        <v>370</v>
      </c>
      <c r="C31" s="100"/>
      <c r="D31" s="100"/>
      <c r="E31" s="117" t="s">
        <v>77</v>
      </c>
      <c r="F31" s="24"/>
      <c r="G31" s="24"/>
      <c r="H31" s="109">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36" t="s">
        <v>349</v>
      </c>
      <c r="T31" s="83"/>
      <c r="U31" s="180">
        <v>43629</v>
      </c>
      <c r="V31" s="83" t="s">
        <v>374</v>
      </c>
      <c r="W31" s="83" t="s">
        <v>377</v>
      </c>
      <c r="X31" s="83" t="s">
        <v>377</v>
      </c>
      <c r="Y31" s="49" t="s">
        <v>203</v>
      </c>
      <c r="Z31" s="259">
        <f t="shared" si="1"/>
        <v>0.75</v>
      </c>
      <c r="AA31" s="323">
        <v>43629</v>
      </c>
      <c r="AB31" s="323">
        <v>43915</v>
      </c>
      <c r="AC31" s="260"/>
      <c r="AD31" s="260"/>
      <c r="AE31" s="258"/>
      <c r="AF31" s="258"/>
      <c r="AG31" s="258"/>
      <c r="AH31" s="258"/>
      <c r="AI31" s="258"/>
      <c r="AJ31" s="258"/>
    </row>
    <row r="32" spans="1:36" ht="26.4" x14ac:dyDescent="0.3">
      <c r="A32" s="110" t="s">
        <v>31</v>
      </c>
      <c r="B32" s="99" t="s">
        <v>660</v>
      </c>
      <c r="C32" s="24"/>
      <c r="D32" s="24"/>
      <c r="E32" s="24"/>
      <c r="F32" s="24" t="s">
        <v>77</v>
      </c>
      <c r="G32" s="24"/>
      <c r="H32" s="109">
        <f>IF(C32&lt;&gt;"",'CBL Score Standard'!$D88,IF(D32&lt;&gt;"",SUM('CBL Score Standard'!$D88:$E88),IF(E32&lt;&gt;"",SUM('CBL Score Standard'!$D88:$F88),IF(F32&lt;&gt;"",SUM('CBL Score Standard'!$D88:$G88),IF(G32&lt;&gt;"",SUM('CBL Score Standard'!$D88:$H88,0))))))</f>
        <v>0.18837616284424796</v>
      </c>
      <c r="K32" s="338"/>
      <c r="L32" s="338"/>
      <c r="M32" s="104" t="s">
        <v>6</v>
      </c>
      <c r="N32" s="36" t="s">
        <v>56</v>
      </c>
      <c r="O32" s="87" t="s">
        <v>427</v>
      </c>
      <c r="P32" s="153">
        <v>43613</v>
      </c>
      <c r="Q32" s="152" t="s">
        <v>167</v>
      </c>
      <c r="R32" s="79" t="s">
        <v>204</v>
      </c>
      <c r="S32" s="36" t="s">
        <v>349</v>
      </c>
      <c r="T32" s="83"/>
      <c r="U32" s="153">
        <v>43613</v>
      </c>
      <c r="V32" s="83" t="s">
        <v>374</v>
      </c>
      <c r="W32" s="83" t="s">
        <v>377</v>
      </c>
      <c r="X32" s="83" t="s">
        <v>377</v>
      </c>
      <c r="Y32" s="46" t="s">
        <v>205</v>
      </c>
      <c r="Z32" s="259">
        <f t="shared" si="1"/>
        <v>0.75</v>
      </c>
      <c r="AA32" s="323">
        <v>43613</v>
      </c>
      <c r="AB32" s="323">
        <v>43915</v>
      </c>
      <c r="AC32" s="260"/>
      <c r="AD32" s="260"/>
      <c r="AE32" s="258"/>
      <c r="AF32" s="258"/>
      <c r="AG32" s="258"/>
      <c r="AH32" s="258"/>
      <c r="AI32" s="258"/>
      <c r="AJ32" s="258"/>
    </row>
    <row r="33" spans="1:36" x14ac:dyDescent="0.3">
      <c r="A33" s="110" t="s">
        <v>31</v>
      </c>
      <c r="B33" s="99" t="s">
        <v>175</v>
      </c>
      <c r="C33" s="100"/>
      <c r="D33" s="24"/>
      <c r="E33" s="24"/>
      <c r="F33" s="24" t="s">
        <v>77</v>
      </c>
      <c r="G33" s="24"/>
      <c r="H33" s="109">
        <f>IF(C33&lt;&gt;"",'CBL Score Standard'!$D89,IF(D33&lt;&gt;"",SUM('CBL Score Standard'!$D89:$E89),IF(E33&lt;&gt;"",SUM('CBL Score Standard'!$D89:$F89),IF(F33&lt;&gt;"",SUM('CBL Score Standard'!$D89:$G89),IF(G33&lt;&gt;"",SUM('CBL Score Standard'!$D89:$H89,0))))))</f>
        <v>0.18837616284424796</v>
      </c>
      <c r="K33" s="338"/>
      <c r="L33" s="338"/>
      <c r="M33" s="104" t="s">
        <v>6</v>
      </c>
      <c r="N33" s="36" t="s">
        <v>0</v>
      </c>
      <c r="O33" s="87" t="s">
        <v>426</v>
      </c>
      <c r="P33" s="152" t="s">
        <v>145</v>
      </c>
      <c r="Q33" s="152" t="s">
        <v>206</v>
      </c>
      <c r="R33" s="79" t="s">
        <v>206</v>
      </c>
      <c r="S33" s="36"/>
      <c r="T33" s="83"/>
      <c r="U33" s="83"/>
      <c r="V33" s="83"/>
      <c r="W33" s="83"/>
      <c r="X33" s="83"/>
      <c r="Y33" s="41"/>
      <c r="Z33" s="259">
        <f t="shared" si="1"/>
        <v>0</v>
      </c>
      <c r="AA33" s="260"/>
      <c r="AB33" s="260"/>
      <c r="AC33" s="260"/>
      <c r="AD33" s="260"/>
      <c r="AE33" s="258"/>
      <c r="AF33" s="258"/>
      <c r="AG33" s="258"/>
      <c r="AH33" s="258"/>
      <c r="AI33" s="258"/>
      <c r="AJ33" s="258"/>
    </row>
    <row r="34" spans="1:36" x14ac:dyDescent="0.3">
      <c r="A34" s="110" t="s">
        <v>46</v>
      </c>
      <c r="B34" s="99" t="s">
        <v>171</v>
      </c>
      <c r="C34" s="100"/>
      <c r="D34" s="24"/>
      <c r="E34" s="24"/>
      <c r="F34" s="24" t="s">
        <v>77</v>
      </c>
      <c r="G34" s="24"/>
      <c r="H34" s="109">
        <f>IF(C34&lt;&gt;"",'CBL Score Standard'!$D90,IF(D34&lt;&gt;"",SUM('CBL Score Standard'!$D90:$E90),IF(E34&lt;&gt;"",SUM('CBL Score Standard'!$D90:$F90),IF(F34&lt;&gt;"",SUM('CBL Score Standard'!$D90:$G90),IF(G34&lt;&gt;"",SUM('CBL Score Standard'!$D90:$H90,0))))))</f>
        <v>9.7467071935157037E-2</v>
      </c>
      <c r="K34" s="338"/>
      <c r="L34" s="338"/>
      <c r="M34" s="104" t="s">
        <v>6</v>
      </c>
      <c r="N34" s="36" t="s">
        <v>53</v>
      </c>
      <c r="O34" s="90" t="s">
        <v>371</v>
      </c>
      <c r="P34" s="152" t="s">
        <v>145</v>
      </c>
      <c r="Q34" s="152" t="s">
        <v>164</v>
      </c>
      <c r="R34" s="79" t="s">
        <v>207</v>
      </c>
      <c r="S34" s="36"/>
      <c r="T34" s="83"/>
      <c r="U34" s="83"/>
      <c r="V34" s="83"/>
      <c r="W34" s="83"/>
      <c r="X34" s="83"/>
      <c r="Y34" s="49" t="s">
        <v>208</v>
      </c>
      <c r="Z34" s="259">
        <f t="shared" si="1"/>
        <v>0</v>
      </c>
      <c r="AA34" s="260"/>
      <c r="AB34" s="260"/>
      <c r="AC34" s="260"/>
      <c r="AD34" s="260"/>
      <c r="AE34" s="258"/>
      <c r="AF34" s="258"/>
      <c r="AG34" s="258"/>
      <c r="AH34" s="258"/>
      <c r="AI34" s="258"/>
      <c r="AJ34" s="258"/>
    </row>
    <row r="35" spans="1:36" x14ac:dyDescent="0.3">
      <c r="A35" s="110" t="s">
        <v>2</v>
      </c>
      <c r="B35" s="99" t="s">
        <v>234</v>
      </c>
      <c r="C35" s="100"/>
      <c r="D35" s="100"/>
      <c r="E35" s="100" t="s">
        <v>77</v>
      </c>
      <c r="F35" s="129"/>
      <c r="G35" s="24"/>
      <c r="H35" s="109">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36"/>
      <c r="T35" s="83"/>
      <c r="U35" s="83"/>
      <c r="V35" s="83"/>
      <c r="W35" s="83"/>
      <c r="X35" s="83"/>
      <c r="Y35" s="46"/>
      <c r="Z35" s="259">
        <f t="shared" si="1"/>
        <v>0</v>
      </c>
      <c r="AA35" s="260"/>
      <c r="AB35" s="260"/>
      <c r="AC35" s="260"/>
      <c r="AD35" s="260"/>
      <c r="AE35" s="258"/>
      <c r="AF35" s="258"/>
      <c r="AG35" s="258"/>
      <c r="AH35" s="258"/>
      <c r="AI35" s="258"/>
      <c r="AJ35" s="258"/>
    </row>
    <row r="36" spans="1:36" x14ac:dyDescent="0.3">
      <c r="A36" s="110" t="s">
        <v>54</v>
      </c>
      <c r="B36" s="99" t="s">
        <v>425</v>
      </c>
      <c r="C36" s="24"/>
      <c r="D36" s="24"/>
      <c r="E36" s="24" t="s">
        <v>77</v>
      </c>
      <c r="F36" s="24"/>
      <c r="G36" s="24"/>
      <c r="H36" s="109">
        <f>IF(C36&lt;&gt;"",'CBL Score Standard'!$D92,IF(D36&lt;&gt;"",SUM('CBL Score Standard'!$D92:$E92),IF(E36&lt;&gt;"",SUM('CBL Score Standard'!$D92:$F92),IF(F36&lt;&gt;"",SUM('CBL Score Standard'!$D92:$G92),IF(G36&lt;&gt;"",SUM('CBL Score Standard'!$D92:$H92,0))))))</f>
        <v>0.16709956709956711</v>
      </c>
      <c r="K36" s="3">
        <v>3</v>
      </c>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t="s">
        <v>77</v>
      </c>
      <c r="F37" s="24"/>
      <c r="G37" s="24"/>
      <c r="H37" s="10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c r="E38" s="24"/>
      <c r="F38" s="24" t="s">
        <v>77</v>
      </c>
      <c r="G38" s="24"/>
      <c r="H38" s="109">
        <f>IF(C38&lt;&gt;"",'CBL Score Standard'!$D94,IF(D38&lt;&gt;"",SUM('CBL Score Standard'!$D94:$E94),IF(E38&lt;&gt;"",SUM('CBL Score Standard'!$D94:$F94),IF(F38&lt;&gt;"",SUM('CBL Score Standard'!$D94:$G94),IF(G38&lt;&gt;"",SUM('CBL Score Standard'!$D94:$H94,0))))))</f>
        <v>3.5562310030395138E-2</v>
      </c>
      <c r="K38" s="1211" t="s">
        <v>133</v>
      </c>
      <c r="L38" s="1211" t="s">
        <v>91</v>
      </c>
      <c r="M38" s="1182" t="s">
        <v>75</v>
      </c>
      <c r="N38" s="1184" t="s">
        <v>134</v>
      </c>
      <c r="O38" s="1184" t="s">
        <v>135</v>
      </c>
      <c r="P38" s="145" t="s">
        <v>136</v>
      </c>
      <c r="Q38" s="145" t="s">
        <v>137</v>
      </c>
      <c r="R38" s="145" t="s">
        <v>138</v>
      </c>
      <c r="S38" s="1212" t="s">
        <v>139</v>
      </c>
      <c r="T38" s="1191" t="s">
        <v>344</v>
      </c>
      <c r="U38" s="1191" t="s">
        <v>342</v>
      </c>
      <c r="V38" s="1200"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17"/>
      <c r="F39" s="24"/>
      <c r="G39" s="24"/>
      <c r="H39" s="109" t="b">
        <f>IF(C39&lt;&gt;"",'CBL Score Standard'!$D95,IF(D39&lt;&gt;"",SUM('CBL Score Standard'!$D95:$E95),IF(E39&lt;&gt;"",SUM('CBL Score Standard'!$D95:$F95),IF(F39&lt;&gt;"",SUM('CBL Score Standard'!$D95:$G95),IF(G39&lt;&gt;"",SUM('CBL Score Standard'!$D95:$H95,0))))))</f>
        <v>0</v>
      </c>
      <c r="K39" s="1197"/>
      <c r="L39" s="1197"/>
      <c r="M39" s="1183"/>
      <c r="N39" s="1190"/>
      <c r="O39" s="1185"/>
      <c r="P39" s="148" t="s">
        <v>141</v>
      </c>
      <c r="Q39" s="144"/>
      <c r="R39" s="144"/>
      <c r="S39" s="1210"/>
      <c r="T39" s="1191"/>
      <c r="U39" s="1191"/>
      <c r="V39" s="120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t="s">
        <v>77</v>
      </c>
      <c r="F40" s="24"/>
      <c r="G40" s="24"/>
      <c r="H40" s="109">
        <f>IF(C40&lt;&gt;"",'CBL Score Standard'!$D96,IF(D40&lt;&gt;"",SUM('CBL Score Standard'!$D96:$E96),IF(E40&lt;&gt;"",SUM('CBL Score Standard'!$D96:$F96),IF(F40&lt;&gt;"",SUM('CBL Score Standard'!$D96:$G96),IF(G40&lt;&gt;"",SUM('CBL Score Standard'!$D96:$H96,0))))))</f>
        <v>1.4285714285714285E-2</v>
      </c>
      <c r="K40" s="337" t="s">
        <v>142</v>
      </c>
      <c r="L40" s="337" t="s">
        <v>143</v>
      </c>
      <c r="M40" s="104" t="s">
        <v>7</v>
      </c>
      <c r="N40" s="36" t="s">
        <v>56</v>
      </c>
      <c r="O40" s="87" t="s">
        <v>663</v>
      </c>
      <c r="P40" s="149" t="s">
        <v>145</v>
      </c>
      <c r="Q40" s="152" t="s">
        <v>212</v>
      </c>
      <c r="R40" s="79" t="s">
        <v>213</v>
      </c>
      <c r="S40" s="36"/>
      <c r="T40" s="83"/>
      <c r="U40" s="83"/>
      <c r="V40" s="83" t="s">
        <v>374</v>
      </c>
      <c r="W40" s="83" t="s">
        <v>377</v>
      </c>
      <c r="X40" s="83" t="s">
        <v>377</v>
      </c>
      <c r="Y40" s="81" t="s">
        <v>214</v>
      </c>
      <c r="Z40" s="259">
        <f t="shared" ref="Z40:Z55" si="2">DATEDIF(AA40,AB40,"m")/12+DATEDIF(AC40,AD40,"m")/12+DATEDIF(AE40,AF40,"m")/12+DATEDIF(AG40,AH40,"m")/12+DATEDIF(AI40,AJ40,"m")/12</f>
        <v>1.75</v>
      </c>
      <c r="AA40" s="323">
        <v>43254</v>
      </c>
      <c r="AB40" s="323">
        <v>43915</v>
      </c>
      <c r="AC40" s="260"/>
      <c r="AD40" s="260"/>
      <c r="AE40" s="258"/>
      <c r="AF40" s="258"/>
      <c r="AG40" s="258"/>
      <c r="AH40" s="258"/>
      <c r="AI40" s="258"/>
      <c r="AJ40" s="258"/>
    </row>
    <row r="41" spans="1:36"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36"/>
      <c r="T41" s="83"/>
      <c r="U41" s="83"/>
      <c r="V41" s="83" t="s">
        <v>374</v>
      </c>
      <c r="W41" s="83" t="s">
        <v>377</v>
      </c>
      <c r="X41" s="83" t="s">
        <v>377</v>
      </c>
      <c r="Y41" s="81" t="s">
        <v>216</v>
      </c>
      <c r="Z41" s="259">
        <f t="shared" si="2"/>
        <v>1.9166666666666667</v>
      </c>
      <c r="AA41" s="323">
        <v>43193</v>
      </c>
      <c r="AB41" s="323">
        <v>43915</v>
      </c>
      <c r="AC41" s="260"/>
      <c r="AD41" s="260"/>
      <c r="AE41" s="258"/>
      <c r="AF41" s="258"/>
      <c r="AG41" s="258"/>
      <c r="AH41" s="258"/>
      <c r="AI41" s="258"/>
      <c r="AJ41" s="258"/>
    </row>
    <row r="42" spans="1:36" ht="27.6"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36"/>
      <c r="T42" s="83"/>
      <c r="U42" s="83"/>
      <c r="V42" s="83" t="s">
        <v>374</v>
      </c>
      <c r="W42" s="83" t="s">
        <v>377</v>
      </c>
      <c r="X42" s="83" t="s">
        <v>377</v>
      </c>
      <c r="Y42" s="52" t="s">
        <v>249</v>
      </c>
      <c r="Z42" s="259">
        <f t="shared" si="2"/>
        <v>1.6666666666666667</v>
      </c>
      <c r="AA42" s="323">
        <v>43287</v>
      </c>
      <c r="AB42" s="323">
        <v>43915</v>
      </c>
      <c r="AC42" s="260"/>
      <c r="AD42" s="260"/>
      <c r="AE42" s="258"/>
      <c r="AF42" s="258"/>
      <c r="AG42" s="258"/>
      <c r="AH42" s="258"/>
      <c r="AI42" s="258"/>
      <c r="AJ42" s="258"/>
    </row>
    <row r="43" spans="1:36" ht="27.6" x14ac:dyDescent="0.3">
      <c r="A43" s="110" t="s">
        <v>0</v>
      </c>
      <c r="B43" s="99" t="s">
        <v>426</v>
      </c>
      <c r="C43" s="100"/>
      <c r="D43" s="24"/>
      <c r="E43" s="24" t="s">
        <v>77</v>
      </c>
      <c r="F43" s="24"/>
      <c r="G43" s="24"/>
      <c r="H43" s="109">
        <f>IF(C43&lt;&gt;"",'CBL Score Standard'!$D99,IF(D43&lt;&gt;"",SUM('CBL Score Standard'!$D99:$E99),IF(E43&lt;&gt;"",SUM('CBL Score Standard'!$D99:$F99),IF(F43&lt;&gt;"",SUM('CBL Score Standard'!$D99:$G99),IF(G43&lt;&gt;"",SUM('CBL Score Standard'!$D99:$H99,0))))))</f>
        <v>7.6190476190476183E-2</v>
      </c>
      <c r="K43" s="338"/>
      <c r="L43" s="338"/>
      <c r="M43" s="104" t="s">
        <v>7</v>
      </c>
      <c r="N43" s="36" t="s">
        <v>55</v>
      </c>
      <c r="O43" s="87" t="s">
        <v>448</v>
      </c>
      <c r="P43" s="151"/>
      <c r="Q43" s="254" t="s">
        <v>655</v>
      </c>
      <c r="R43" s="254" t="s">
        <v>656</v>
      </c>
      <c r="S43" s="36"/>
      <c r="T43" s="83"/>
      <c r="U43" s="83"/>
      <c r="V43" s="83" t="s">
        <v>374</v>
      </c>
      <c r="W43" s="83" t="s">
        <v>377</v>
      </c>
      <c r="X43" s="83" t="s">
        <v>377</v>
      </c>
      <c r="Y43" s="49" t="s">
        <v>219</v>
      </c>
      <c r="Z43" s="259">
        <f t="shared" si="2"/>
        <v>1.9166666666666667</v>
      </c>
      <c r="AA43" s="323">
        <v>43192</v>
      </c>
      <c r="AB43" s="323">
        <v>43915</v>
      </c>
      <c r="AC43" s="260"/>
      <c r="AD43" s="260"/>
      <c r="AE43" s="258"/>
      <c r="AF43" s="258"/>
      <c r="AG43" s="258"/>
      <c r="AH43" s="258"/>
      <c r="AI43" s="258"/>
      <c r="AJ43" s="258"/>
    </row>
    <row r="44" spans="1:36" ht="26.4" x14ac:dyDescent="0.3">
      <c r="A44" s="110" t="s">
        <v>41</v>
      </c>
      <c r="B44" s="99" t="s">
        <v>450</v>
      </c>
      <c r="C44" s="24"/>
      <c r="D44" s="24"/>
      <c r="E44" s="24"/>
      <c r="F44" s="24" t="s">
        <v>77</v>
      </c>
      <c r="G44" s="24"/>
      <c r="H44" s="109">
        <f>IF(C44&lt;&gt;"",'CBL Score Standard'!$D100,IF(D44&lt;&gt;"",SUM('CBL Score Standard'!$D100:$E100),IF(E44&lt;&gt;"",SUM('CBL Score Standard'!$D100:$F100),IF(F44&lt;&gt;"",SUM('CBL Score Standard'!$D100:$G100),IF(G44&lt;&gt;"",SUM('CBL Score Standard'!$D100:$H100,0))))))</f>
        <v>0.18837616284424796</v>
      </c>
      <c r="K44" s="338"/>
      <c r="L44" s="338"/>
      <c r="M44" s="104" t="s">
        <v>7</v>
      </c>
      <c r="N44" s="36" t="s">
        <v>55</v>
      </c>
      <c r="O44" s="87" t="s">
        <v>185</v>
      </c>
      <c r="P44" s="149" t="s">
        <v>145</v>
      </c>
      <c r="Q44" s="254" t="s">
        <v>220</v>
      </c>
      <c r="R44" s="254" t="s">
        <v>270</v>
      </c>
      <c r="S44" s="36"/>
      <c r="T44" s="83"/>
      <c r="U44" s="83"/>
      <c r="V44" s="83" t="s">
        <v>374</v>
      </c>
      <c r="W44" s="83" t="s">
        <v>377</v>
      </c>
      <c r="X44" s="83" t="s">
        <v>377</v>
      </c>
      <c r="Y44" s="49" t="s">
        <v>186</v>
      </c>
      <c r="Z44" s="259">
        <f t="shared" si="2"/>
        <v>0.75</v>
      </c>
      <c r="AA44" s="323">
        <v>43637</v>
      </c>
      <c r="AB44" s="323">
        <v>43915</v>
      </c>
      <c r="AC44" s="260"/>
      <c r="AD44" s="260"/>
      <c r="AE44" s="258"/>
      <c r="AF44" s="258"/>
      <c r="AG44" s="258"/>
      <c r="AH44" s="258"/>
      <c r="AI44" s="258"/>
      <c r="AJ44" s="258"/>
    </row>
    <row r="45" spans="1:36" ht="27.6" x14ac:dyDescent="0.3">
      <c r="A45" s="110" t="s">
        <v>41</v>
      </c>
      <c r="B45" s="99" t="s">
        <v>178</v>
      </c>
      <c r="C45" s="100"/>
      <c r="D45" s="24"/>
      <c r="E45" s="24"/>
      <c r="F45" s="24" t="s">
        <v>77</v>
      </c>
      <c r="G45" s="24"/>
      <c r="H45" s="109">
        <f>IF(C45&lt;&gt;"",'CBL Score Standard'!$D101,IF(D45&lt;&gt;"",SUM('CBL Score Standard'!$D101:$E101),IF(E45&lt;&gt;"",SUM('CBL Score Standard'!$D101:$F101),IF(F45&lt;&gt;"",SUM('CBL Score Standard'!$D101:$G101),IF(G45&lt;&gt;"",SUM('CBL Score Standard'!$D101:$H101,0))))))</f>
        <v>9.7467071935157037E-2</v>
      </c>
      <c r="K45" s="338"/>
      <c r="L45" s="338"/>
      <c r="M45" s="104" t="s">
        <v>7</v>
      </c>
      <c r="N45" s="36" t="s">
        <v>55</v>
      </c>
      <c r="O45" s="87" t="s">
        <v>694</v>
      </c>
      <c r="P45" s="153">
        <v>43539</v>
      </c>
      <c r="Q45" s="254" t="s">
        <v>658</v>
      </c>
      <c r="R45" s="254" t="s">
        <v>657</v>
      </c>
      <c r="S45" s="69"/>
      <c r="T45" s="83"/>
      <c r="U45" s="153">
        <v>43539</v>
      </c>
      <c r="V45" s="83" t="s">
        <v>374</v>
      </c>
      <c r="W45" s="83" t="s">
        <v>377</v>
      </c>
      <c r="X45" s="83" t="s">
        <v>377</v>
      </c>
      <c r="Y45" s="49" t="s">
        <v>186</v>
      </c>
      <c r="Z45" s="259">
        <f t="shared" si="2"/>
        <v>1</v>
      </c>
      <c r="AA45" s="323">
        <v>43539</v>
      </c>
      <c r="AB45" s="323">
        <v>43915</v>
      </c>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36"/>
      <c r="T46" s="83"/>
      <c r="U46" s="83"/>
      <c r="V46" s="83" t="s">
        <v>374</v>
      </c>
      <c r="W46" s="83" t="s">
        <v>377</v>
      </c>
      <c r="X46" s="83" t="s">
        <v>377</v>
      </c>
      <c r="Y46" s="46" t="s">
        <v>222</v>
      </c>
      <c r="Z46" s="259">
        <f t="shared" si="2"/>
        <v>0.83333333333333337</v>
      </c>
      <c r="AA46" s="323">
        <v>43607</v>
      </c>
      <c r="AB46" s="323">
        <v>43915</v>
      </c>
      <c r="AC46" s="260"/>
      <c r="AD46" s="260"/>
      <c r="AE46" s="258"/>
      <c r="AF46" s="258"/>
      <c r="AG46" s="258"/>
      <c r="AH46" s="258"/>
      <c r="AI46" s="258"/>
      <c r="AJ46" s="258"/>
    </row>
    <row r="47" spans="1:36" x14ac:dyDescent="0.3">
      <c r="A47" s="110" t="s">
        <v>144</v>
      </c>
      <c r="B47" s="99" t="s">
        <v>372</v>
      </c>
      <c r="C47" s="24"/>
      <c r="D47" s="24"/>
      <c r="E47" s="24"/>
      <c r="F47" s="24" t="s">
        <v>77</v>
      </c>
      <c r="G47" s="24"/>
      <c r="H47" s="109">
        <f>IF(C47&lt;&gt;"",'CBL Score Standard'!$D103,IF(D47&lt;&gt;"",SUM('CBL Score Standard'!$D103:$E103),IF(E47&lt;&gt;"",SUM('CBL Score Standard'!$D103:$F103),IF(F47&lt;&gt;"",SUM('CBL Score Standard'!$D103:$G103),IF(G47&lt;&gt;"",SUM('CBL Score Standard'!$D103:$H103,0))))))</f>
        <v>0.18837616284424796</v>
      </c>
      <c r="K47" s="338"/>
      <c r="L47" s="338"/>
      <c r="M47" s="104" t="s">
        <v>7</v>
      </c>
      <c r="N47" s="36" t="s">
        <v>53</v>
      </c>
      <c r="O47" s="87" t="s">
        <v>223</v>
      </c>
      <c r="P47" s="153">
        <v>43621</v>
      </c>
      <c r="Q47" s="154" t="s">
        <v>224</v>
      </c>
      <c r="R47" s="155" t="s">
        <v>225</v>
      </c>
      <c r="S47" s="83" t="s">
        <v>349</v>
      </c>
      <c r="T47" s="83"/>
      <c r="U47" s="153">
        <v>43621</v>
      </c>
      <c r="V47" s="83" t="s">
        <v>374</v>
      </c>
      <c r="W47" s="83" t="s">
        <v>377</v>
      </c>
      <c r="X47" s="83" t="s">
        <v>377</v>
      </c>
      <c r="Y47" s="55"/>
      <c r="Z47" s="259">
        <f t="shared" si="2"/>
        <v>0.75</v>
      </c>
      <c r="AA47" s="323">
        <v>43621</v>
      </c>
      <c r="AB47" s="323">
        <v>43915</v>
      </c>
      <c r="AC47" s="260"/>
      <c r="AD47" s="260"/>
      <c r="AE47" s="258"/>
      <c r="AF47" s="258"/>
      <c r="AG47" s="258"/>
      <c r="AH47" s="258"/>
      <c r="AI47" s="258"/>
      <c r="AJ47" s="258"/>
    </row>
    <row r="48" spans="1:36" ht="39.6" x14ac:dyDescent="0.3">
      <c r="A48" s="110" t="s">
        <v>144</v>
      </c>
      <c r="B48" s="99" t="s">
        <v>373</v>
      </c>
      <c r="C48" s="24"/>
      <c r="D48" s="24"/>
      <c r="E48" s="24"/>
      <c r="F48" s="24" t="s">
        <v>77</v>
      </c>
      <c r="G48" s="24"/>
      <c r="H48" s="109">
        <f>IF(C48&lt;&gt;"",'CBL Score Standard'!$D104,IF(D48&lt;&gt;"",SUM('CBL Score Standard'!$D104:$E104),IF(E48&lt;&gt;"",SUM('CBL Score Standard'!$D104:$F104),IF(F48&lt;&gt;"",SUM('CBL Score Standard'!$D104:$G104),IF(G48&lt;&gt;"",SUM('CBL Score Standard'!$D104:$H104,0))))))</f>
        <v>0.18837616284424796</v>
      </c>
      <c r="K48" s="338"/>
      <c r="L48" s="338"/>
      <c r="M48" s="104" t="s">
        <v>7</v>
      </c>
      <c r="N48" s="36" t="s">
        <v>53</v>
      </c>
      <c r="O48" s="87" t="s">
        <v>226</v>
      </c>
      <c r="P48" s="153">
        <v>43602</v>
      </c>
      <c r="Q48" s="154" t="s">
        <v>227</v>
      </c>
      <c r="R48" s="155" t="s">
        <v>228</v>
      </c>
      <c r="S48" s="83" t="s">
        <v>349</v>
      </c>
      <c r="T48" s="83" t="s">
        <v>73</v>
      </c>
      <c r="U48" s="83"/>
      <c r="V48" s="83"/>
      <c r="W48" s="83"/>
      <c r="X48" s="83"/>
      <c r="Y48" s="55"/>
      <c r="Z48" s="259">
        <f t="shared" si="2"/>
        <v>0.83333333333333337</v>
      </c>
      <c r="AA48" s="323">
        <v>43602</v>
      </c>
      <c r="AB48" s="323">
        <v>43915</v>
      </c>
      <c r="AC48" s="260"/>
      <c r="AD48" s="260"/>
      <c r="AE48" s="258"/>
      <c r="AF48" s="258"/>
      <c r="AG48" s="258"/>
      <c r="AH48" s="258"/>
      <c r="AI48" s="258"/>
      <c r="AJ48" s="258"/>
    </row>
    <row r="49" spans="1:36" ht="27.6" x14ac:dyDescent="0.3">
      <c r="A49" s="110" t="s">
        <v>144</v>
      </c>
      <c r="B49" s="99" t="s">
        <v>452</v>
      </c>
      <c r="C49" s="24"/>
      <c r="D49" s="24"/>
      <c r="E49" s="24"/>
      <c r="F49" s="24" t="s">
        <v>77</v>
      </c>
      <c r="G49" s="24"/>
      <c r="H49" s="109">
        <f>IF(C49&lt;&gt;"",'CBL Score Standard'!$D105,IF(D49&lt;&gt;"",SUM('CBL Score Standard'!$D105:$E105),IF(E49&lt;&gt;"",SUM('CBL Score Standard'!$D105:$F105),IF(F49&lt;&gt;"",SUM('CBL Score Standard'!$D105:$G105),IF(G49&lt;&gt;"",SUM('CBL Score Standard'!$D105:$H105,0))))))</f>
        <v>0.18837616284424796</v>
      </c>
      <c r="K49" s="338"/>
      <c r="L49" s="338"/>
      <c r="M49" s="104" t="s">
        <v>7</v>
      </c>
      <c r="N49" s="36" t="s">
        <v>59</v>
      </c>
      <c r="O49" s="89" t="s">
        <v>684</v>
      </c>
      <c r="P49" s="153">
        <v>43623</v>
      </c>
      <c r="Q49" s="154" t="s">
        <v>153</v>
      </c>
      <c r="R49" s="155" t="s">
        <v>156</v>
      </c>
      <c r="S49" s="75"/>
      <c r="T49" s="83"/>
      <c r="U49" s="181">
        <v>43626</v>
      </c>
      <c r="V49" s="83" t="s">
        <v>374</v>
      </c>
      <c r="W49" s="83" t="s">
        <v>377</v>
      </c>
      <c r="X49" s="83" t="s">
        <v>377</v>
      </c>
      <c r="Y49" s="55"/>
      <c r="Z49" s="259">
        <f t="shared" si="2"/>
        <v>0.75</v>
      </c>
      <c r="AA49" s="323">
        <v>43623</v>
      </c>
      <c r="AB49" s="323">
        <v>43915</v>
      </c>
      <c r="AC49" s="260"/>
      <c r="AD49" s="260"/>
      <c r="AE49" s="258"/>
      <c r="AF49" s="258"/>
      <c r="AG49" s="258"/>
      <c r="AH49" s="258"/>
      <c r="AI49" s="258"/>
      <c r="AJ49" s="258"/>
    </row>
    <row r="50" spans="1:36" ht="27.6" x14ac:dyDescent="0.3">
      <c r="A50" s="110" t="s">
        <v>144</v>
      </c>
      <c r="B50" s="99" t="s">
        <v>517</v>
      </c>
      <c r="C50" s="24"/>
      <c r="D50" s="24"/>
      <c r="E50" s="24"/>
      <c r="F50" s="24" t="s">
        <v>77</v>
      </c>
      <c r="G50" s="24"/>
      <c r="H50" s="109">
        <f>IF(C50&lt;&gt;"",'CBL Score Standard'!$D106,IF(D50&lt;&gt;"",SUM('CBL Score Standard'!$D106:$E106),IF(E50&lt;&gt;"",SUM('CBL Score Standard'!$D106:$F106),IF(F50&lt;&gt;"",SUM('CBL Score Standard'!$D106:$G106),IF(G50&lt;&gt;"",SUM('CBL Score Standard'!$D106:$H106,0))))))</f>
        <v>0.18837616284424796</v>
      </c>
      <c r="K50" s="338"/>
      <c r="L50" s="338"/>
      <c r="M50" s="104" t="s">
        <v>7</v>
      </c>
      <c r="N50" s="36" t="s">
        <v>59</v>
      </c>
      <c r="O50" s="89" t="s">
        <v>683</v>
      </c>
      <c r="P50" s="153">
        <v>43623</v>
      </c>
      <c r="Q50" s="154" t="s">
        <v>153</v>
      </c>
      <c r="R50" s="155" t="s">
        <v>156</v>
      </c>
      <c r="S50" s="75" t="s">
        <v>349</v>
      </c>
      <c r="T50" s="385" t="s">
        <v>72</v>
      </c>
      <c r="U50" s="181">
        <v>44008</v>
      </c>
      <c r="V50" s="83"/>
      <c r="W50" s="83" t="s">
        <v>377</v>
      </c>
      <c r="X50" s="83" t="s">
        <v>377</v>
      </c>
      <c r="Y50" s="55"/>
      <c r="Z50" s="259">
        <f t="shared" si="2"/>
        <v>0</v>
      </c>
      <c r="AA50" s="260"/>
      <c r="AB50" s="323"/>
      <c r="AC50" s="260"/>
      <c r="AD50" s="260"/>
      <c r="AE50" s="258"/>
      <c r="AF50" s="258"/>
      <c r="AG50" s="258"/>
      <c r="AH50" s="258"/>
      <c r="AI50" s="258"/>
      <c r="AJ50" s="258"/>
    </row>
    <row r="51" spans="1:36" x14ac:dyDescent="0.3">
      <c r="A51" s="110" t="s">
        <v>144</v>
      </c>
      <c r="B51" s="99" t="s">
        <v>661</v>
      </c>
      <c r="C51" s="24"/>
      <c r="D51" s="24"/>
      <c r="E51" s="24"/>
      <c r="F51" s="24" t="s">
        <v>77</v>
      </c>
      <c r="G51" s="24"/>
      <c r="H51" s="109">
        <f>IF(C51&lt;&gt;"",'CBL Score Standard'!$D107,IF(D51&lt;&gt;"",SUM('CBL Score Standard'!$D107:$E107),IF(E51&lt;&gt;"",SUM('CBL Score Standard'!$D107:$F107),IF(F51&lt;&gt;"",SUM('CBL Score Standard'!$D107:$G107),IF(G51&lt;&gt;"",SUM('CBL Score Standard'!$D107:$H107,0))))))</f>
        <v>0.18837616284424796</v>
      </c>
      <c r="K51" s="338"/>
      <c r="L51" s="338"/>
      <c r="M51" s="104" t="s">
        <v>7</v>
      </c>
      <c r="N51" s="36" t="s">
        <v>56</v>
      </c>
      <c r="O51" s="89" t="s">
        <v>67</v>
      </c>
      <c r="P51" s="153"/>
      <c r="Q51" s="154"/>
      <c r="R51" s="155"/>
      <c r="S51" s="76" t="s">
        <v>349</v>
      </c>
      <c r="T51" s="83"/>
      <c r="U51" s="180">
        <v>43766</v>
      </c>
      <c r="V51" s="214" t="s">
        <v>374</v>
      </c>
      <c r="W51" s="83"/>
      <c r="X51" s="83"/>
      <c r="Y51" s="83"/>
      <c r="Z51" s="259">
        <f t="shared" si="2"/>
        <v>0</v>
      </c>
      <c r="AA51" s="260"/>
      <c r="AB51" s="260"/>
      <c r="AC51" s="260"/>
      <c r="AD51" s="260"/>
      <c r="AE51" s="258"/>
      <c r="AF51" s="258"/>
      <c r="AG51" s="258"/>
      <c r="AH51" s="258"/>
      <c r="AI51" s="258"/>
      <c r="AJ51" s="258"/>
    </row>
    <row r="52" spans="1:36" x14ac:dyDescent="0.3">
      <c r="A52" s="110" t="s">
        <v>144</v>
      </c>
      <c r="B52" s="99" t="s">
        <v>662</v>
      </c>
      <c r="C52" s="117"/>
      <c r="D52" s="117"/>
      <c r="E52" s="117"/>
      <c r="F52" s="24" t="s">
        <v>77</v>
      </c>
      <c r="G52" s="24"/>
      <c r="H52" s="109">
        <f>IF(C52&lt;&gt;"",'CBL Score Standard'!$D108,IF(D52&lt;&gt;"",SUM('CBL Score Standard'!$D108:$E108),IF(E52&lt;&gt;"",SUM('CBL Score Standard'!$D108:$F108),IF(F52&lt;&gt;"",SUM('CBL Score Standard'!$D108:$G108),IF(G52&lt;&gt;"",SUM('CBL Score Standard'!$D108:$H108,0))))))</f>
        <v>0.18837616284424796</v>
      </c>
      <c r="K52" s="338"/>
      <c r="L52" s="338"/>
      <c r="M52" s="104" t="s">
        <v>7</v>
      </c>
      <c r="N52" s="36" t="s">
        <v>55</v>
      </c>
      <c r="O52" s="89" t="s">
        <v>1</v>
      </c>
      <c r="P52" s="153"/>
      <c r="Q52" s="154"/>
      <c r="R52" s="155"/>
      <c r="S52" s="83" t="s">
        <v>349</v>
      </c>
      <c r="T52" s="83" t="s">
        <v>73</v>
      </c>
      <c r="U52" s="180">
        <v>43763</v>
      </c>
      <c r="V52" s="214" t="s">
        <v>374</v>
      </c>
      <c r="W52" s="83"/>
      <c r="X52" s="83"/>
      <c r="Y52" s="83"/>
      <c r="Z52" s="259">
        <f t="shared" si="2"/>
        <v>0</v>
      </c>
      <c r="AA52" s="260"/>
      <c r="AB52" s="260"/>
      <c r="AC52" s="260"/>
      <c r="AD52" s="260"/>
      <c r="AE52" s="258"/>
      <c r="AF52" s="258"/>
      <c r="AG52" s="258"/>
      <c r="AH52" s="258"/>
      <c r="AI52" s="258"/>
      <c r="AJ52" s="258"/>
    </row>
    <row r="53" spans="1:36" x14ac:dyDescent="0.3">
      <c r="A53" s="110" t="s">
        <v>144</v>
      </c>
      <c r="B53" s="99" t="s">
        <v>187</v>
      </c>
      <c r="C53" s="100"/>
      <c r="D53" s="24"/>
      <c r="E53" s="24" t="s">
        <v>77</v>
      </c>
      <c r="F53" s="24"/>
      <c r="G53" s="24"/>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55</v>
      </c>
      <c r="O53" s="89" t="s">
        <v>419</v>
      </c>
      <c r="P53" s="152" t="s">
        <v>145</v>
      </c>
      <c r="Q53" s="154" t="s">
        <v>420</v>
      </c>
      <c r="R53" s="155" t="s">
        <v>420</v>
      </c>
      <c r="S53" s="36"/>
      <c r="T53" s="83"/>
      <c r="U53" s="83"/>
      <c r="V53" s="83"/>
      <c r="W53" s="83"/>
      <c r="X53" s="83"/>
      <c r="Y53" s="55"/>
      <c r="Z53" s="259">
        <f t="shared" si="2"/>
        <v>0</v>
      </c>
      <c r="AA53" s="260"/>
      <c r="AB53" s="260"/>
      <c r="AC53" s="260"/>
      <c r="AD53" s="260"/>
      <c r="AE53" s="258"/>
      <c r="AF53" s="258"/>
      <c r="AG53" s="258"/>
      <c r="AH53" s="258"/>
      <c r="AI53" s="258"/>
      <c r="AJ53" s="258"/>
    </row>
    <row r="54" spans="1:36" ht="26.4" x14ac:dyDescent="0.3">
      <c r="A54" s="110" t="s">
        <v>144</v>
      </c>
      <c r="B54" s="99" t="s">
        <v>188</v>
      </c>
      <c r="C54" s="100"/>
      <c r="D54" s="24"/>
      <c r="E54" s="24" t="s">
        <v>77</v>
      </c>
      <c r="F54" s="24"/>
      <c r="G54" s="24"/>
      <c r="H54" s="109">
        <f>IF(C54&lt;&gt;"",'CBL Score Standard'!$D110,IF(D54&lt;&gt;"",SUM('CBL Score Standard'!$D110:$E110),IF(E54&lt;&gt;"",SUM('CBL Score Standard'!$D110:$F110),IF(F54&lt;&gt;"",SUM('CBL Score Standard'!$D110:$G110),IF(G54&lt;&gt;"",SUM('CBL Score Standard'!$D110:$H110,0))))))</f>
        <v>7.6190476190476183E-2</v>
      </c>
      <c r="K54" s="338"/>
      <c r="L54" s="338"/>
      <c r="M54" s="104" t="s">
        <v>7</v>
      </c>
      <c r="N54" s="36" t="s">
        <v>56</v>
      </c>
      <c r="O54" s="89" t="s">
        <v>421</v>
      </c>
      <c r="P54" s="153">
        <v>43669</v>
      </c>
      <c r="Q54" s="154" t="s">
        <v>422</v>
      </c>
      <c r="R54" s="155" t="s">
        <v>423</v>
      </c>
      <c r="S54" s="157" t="s">
        <v>349</v>
      </c>
      <c r="T54" s="157" t="s">
        <v>72</v>
      </c>
      <c r="U54" s="181">
        <v>43669</v>
      </c>
      <c r="V54" s="83" t="s">
        <v>374</v>
      </c>
      <c r="W54" s="83"/>
      <c r="X54" s="83"/>
      <c r="Y54" s="41" t="s">
        <v>230</v>
      </c>
      <c r="Z54" s="259">
        <f t="shared" si="2"/>
        <v>0</v>
      </c>
      <c r="AA54" s="260"/>
      <c r="AB54" s="260"/>
      <c r="AC54" s="260"/>
      <c r="AD54" s="260"/>
      <c r="AE54" s="258"/>
      <c r="AF54" s="258"/>
      <c r="AG54" s="258"/>
      <c r="AH54" s="258"/>
      <c r="AI54" s="258"/>
      <c r="AJ54" s="258"/>
    </row>
    <row r="55" spans="1:36" customFormat="1" ht="18" customHeight="1" x14ac:dyDescent="0.3">
      <c r="A55" s="110" t="s">
        <v>144</v>
      </c>
      <c r="B55" s="99" t="s">
        <v>189</v>
      </c>
      <c r="C55" s="100"/>
      <c r="D55" s="117"/>
      <c r="E55" s="117" t="s">
        <v>77</v>
      </c>
      <c r="F55" s="24"/>
      <c r="G55" s="24"/>
      <c r="H55" s="109">
        <f>IF(C55&lt;&gt;"",'CBL Score Standard'!$D111,IF(D55&lt;&gt;"",SUM('CBL Score Standard'!$D111:$E111),IF(E55&lt;&gt;"",SUM('CBL Score Standard'!$D111:$F111),IF(F55&lt;&gt;"",SUM('CBL Score Standard'!$D111:$G111),IF(G55&lt;&gt;"",SUM('CBL Score Standard'!$D111:$H111,0))))))</f>
        <v>3.8095238095238092E-2</v>
      </c>
      <c r="K55" s="339"/>
      <c r="L55" s="339"/>
      <c r="M55" s="104" t="s">
        <v>7</v>
      </c>
      <c r="N55" s="36" t="s">
        <v>54</v>
      </c>
      <c r="O55" s="89" t="s">
        <v>231</v>
      </c>
      <c r="P55" s="153">
        <v>43610</v>
      </c>
      <c r="Q55" s="152" t="s">
        <v>164</v>
      </c>
      <c r="R55" s="79" t="s">
        <v>165</v>
      </c>
      <c r="S55" s="36"/>
      <c r="T55" s="83"/>
      <c r="U55" s="83"/>
      <c r="V55" s="83" t="s">
        <v>374</v>
      </c>
      <c r="W55" s="83"/>
      <c r="X55" s="83"/>
      <c r="Y55" s="49" t="s">
        <v>232</v>
      </c>
      <c r="Z55" s="259">
        <f t="shared" si="2"/>
        <v>0</v>
      </c>
      <c r="AA55" s="260"/>
      <c r="AB55" s="260"/>
      <c r="AC55" s="260"/>
      <c r="AD55" s="260"/>
      <c r="AE55" s="258"/>
      <c r="AF55" s="258"/>
      <c r="AG55" s="258"/>
      <c r="AH55" s="258"/>
      <c r="AI55" s="258"/>
      <c r="AJ55" s="258"/>
    </row>
    <row r="56" spans="1:36" customFormat="1" x14ac:dyDescent="0.3">
      <c r="A56" s="110" t="s">
        <v>144</v>
      </c>
      <c r="B56" s="99" t="s">
        <v>190</v>
      </c>
      <c r="C56" s="100"/>
      <c r="D56" s="117"/>
      <c r="E56" s="117" t="s">
        <v>77</v>
      </c>
      <c r="F56" s="24"/>
      <c r="G56" s="24"/>
      <c r="H56" s="109">
        <f>IF(C56&lt;&gt;"",'CBL Score Standard'!$D112,IF(D56&lt;&gt;"",SUM('CBL Score Standard'!$D112:$E112),IF(E56&lt;&gt;"",SUM('CBL Score Standard'!$D112:$F112),IF(F56&lt;&gt;"",SUM('CBL Score Standard'!$D112:$G112),IF(G56&lt;&gt;"",SUM('CBL Score Standard'!$D112:$H112,0))))))</f>
        <v>3.8095238095238092E-2</v>
      </c>
      <c r="K56" s="3">
        <v>4</v>
      </c>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24" t="s">
        <v>77</v>
      </c>
      <c r="F57" s="24"/>
      <c r="G57" s="24"/>
      <c r="H57" s="10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17" t="s">
        <v>77</v>
      </c>
      <c r="F58" s="24"/>
      <c r="G58" s="24"/>
      <c r="H58" s="10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200"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17"/>
      <c r="F59" s="129" t="s">
        <v>77</v>
      </c>
      <c r="G59" s="24"/>
      <c r="H59" s="109">
        <f>IF(C59&lt;&gt;"",'CBL Score Standard'!$D115,IF(D59&lt;&gt;"",SUM('CBL Score Standard'!$D115:$E115),IF(E59&lt;&gt;"",SUM('CBL Score Standard'!$D115:$F115),IF(F59&lt;&gt;"",SUM('CBL Score Standard'!$D115:$G115),IF(G59&lt;&gt;"",SUM('CBL Score Standard'!$D115:$H115,0))))))</f>
        <v>3.5562310030395138E-2</v>
      </c>
      <c r="K59" s="1197"/>
      <c r="L59" s="1197"/>
      <c r="M59" s="1183"/>
      <c r="N59" s="1185"/>
      <c r="O59" s="1185"/>
      <c r="P59" s="148" t="s">
        <v>141</v>
      </c>
      <c r="Q59" s="144"/>
      <c r="R59" s="144"/>
      <c r="S59" s="1210"/>
      <c r="T59" s="1191"/>
      <c r="U59" s="1191"/>
      <c r="V59" s="120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t="s">
        <v>77</v>
      </c>
      <c r="F60" s="129"/>
      <c r="G60" s="24"/>
      <c r="H60" s="109">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157" t="s">
        <v>349</v>
      </c>
      <c r="T60" s="157" t="s">
        <v>72</v>
      </c>
      <c r="U60" s="83"/>
      <c r="V60" s="83"/>
      <c r="W60" s="83"/>
      <c r="X60" s="83"/>
      <c r="Y60" s="55"/>
      <c r="Z60" s="259">
        <f t="shared" ref="Z60:Z67" si="3">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t="s">
        <v>77</v>
      </c>
      <c r="F61" s="129"/>
      <c r="G61" s="24"/>
      <c r="H61" s="109">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70" t="str">
        <f>IF($K$57=$G$25+1,$A$1,"")</f>
        <v/>
      </c>
      <c r="T61" s="157"/>
      <c r="U61" s="83"/>
      <c r="V61" s="83"/>
      <c r="W61" s="83"/>
      <c r="X61" s="83"/>
      <c r="Y61" s="55"/>
      <c r="Z61" s="259">
        <f t="shared" si="3"/>
        <v>0</v>
      </c>
      <c r="AA61" s="260"/>
      <c r="AB61" s="260"/>
      <c r="AC61" s="260"/>
      <c r="AD61" s="260"/>
      <c r="AE61" s="258"/>
      <c r="AF61" s="258"/>
      <c r="AG61" s="258"/>
      <c r="AH61" s="258"/>
      <c r="AI61" s="258"/>
      <c r="AJ61" s="258"/>
    </row>
    <row r="62" spans="1:36" x14ac:dyDescent="0.3">
      <c r="A62" s="110" t="s">
        <v>56</v>
      </c>
      <c r="B62" s="99" t="s">
        <v>67</v>
      </c>
      <c r="C62" s="100"/>
      <c r="D62" s="100"/>
      <c r="E62" s="24"/>
      <c r="F62" s="24" t="s">
        <v>77</v>
      </c>
      <c r="G62" s="24"/>
      <c r="H62" s="109">
        <f>IF(C62&lt;&gt;"",'CBL Score Standard'!$D118,IF(D62&lt;&gt;"",SUM('CBL Score Standard'!$D118:$E118),IF(E62&lt;&gt;"",SUM('CBL Score Standard'!$D118:$F118),IF(F62&lt;&gt;"",SUM('CBL Score Standard'!$D118:$G118),IF(G62&lt;&gt;"",SUM('CBL Score Standard'!$D118:$H118,0))))))</f>
        <v>4.9848024316109421E-2</v>
      </c>
      <c r="K62" s="1207"/>
      <c r="L62" s="1207"/>
      <c r="M62" s="104" t="s">
        <v>8</v>
      </c>
      <c r="N62" s="36" t="s">
        <v>56</v>
      </c>
      <c r="O62" s="38" t="s">
        <v>237</v>
      </c>
      <c r="P62" s="58"/>
      <c r="Q62" s="56"/>
      <c r="R62" s="59"/>
      <c r="S62" s="157" t="s">
        <v>349</v>
      </c>
      <c r="T62" s="157" t="s">
        <v>72</v>
      </c>
      <c r="U62" s="83"/>
      <c r="V62" s="83"/>
      <c r="W62" s="83"/>
      <c r="X62" s="83"/>
      <c r="Y62" s="55"/>
      <c r="Z62" s="259">
        <f t="shared" si="3"/>
        <v>0</v>
      </c>
      <c r="AA62" s="260"/>
      <c r="AB62" s="260"/>
      <c r="AC62" s="260"/>
      <c r="AD62" s="260"/>
      <c r="AE62" s="258"/>
      <c r="AF62" s="258"/>
      <c r="AG62" s="258"/>
      <c r="AH62" s="258"/>
      <c r="AI62" s="258"/>
      <c r="AJ62" s="258"/>
    </row>
    <row r="63" spans="1:36" ht="15" thickBot="1" x14ac:dyDescent="0.35">
      <c r="A63" s="111" t="s">
        <v>55</v>
      </c>
      <c r="B63" s="99" t="s">
        <v>1</v>
      </c>
      <c r="C63" s="100"/>
      <c r="D63" s="100"/>
      <c r="E63" s="24"/>
      <c r="F63" s="24" t="s">
        <v>77</v>
      </c>
      <c r="G63" s="24"/>
      <c r="H63" s="109">
        <f>IF(C63&lt;&gt;"",'CBL Score Standard'!$D119,IF(D63&lt;&gt;"",SUM('CBL Score Standard'!$D119:$E119),IF(E63&lt;&gt;"",SUM('CBL Score Standard'!$D119:$F119),IF(F63&lt;&gt;"",SUM('CBL Score Standard'!$D119:$G119),IF(G63&lt;&gt;"",SUM('CBL Score Standard'!$D119:$H119,0))))))</f>
        <v>4.9848024316109421E-2</v>
      </c>
      <c r="K63" s="1207"/>
      <c r="L63" s="1207"/>
      <c r="M63" s="104" t="s">
        <v>8</v>
      </c>
      <c r="N63" s="36" t="s">
        <v>55</v>
      </c>
      <c r="O63" s="38" t="s">
        <v>238</v>
      </c>
      <c r="P63" s="58"/>
      <c r="Q63" s="56"/>
      <c r="R63" s="59"/>
      <c r="S63" s="157" t="s">
        <v>349</v>
      </c>
      <c r="T63" s="157" t="s">
        <v>72</v>
      </c>
      <c r="U63" s="83"/>
      <c r="V63" s="83"/>
      <c r="W63" s="83"/>
      <c r="X63" s="83"/>
      <c r="Y63" s="55"/>
      <c r="Z63" s="259">
        <f t="shared" si="3"/>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3.5008105369807514</v>
      </c>
      <c r="K64" s="1207"/>
      <c r="L64" s="1207"/>
      <c r="M64" s="104" t="s">
        <v>8</v>
      </c>
      <c r="N64" s="57" t="s">
        <v>53</v>
      </c>
      <c r="O64" s="38" t="s">
        <v>239</v>
      </c>
      <c r="P64" s="58"/>
      <c r="Q64" s="56"/>
      <c r="R64" s="59"/>
      <c r="S64" s="70" t="str">
        <f>IF($K$57=$G$25+1,$A$1,"")</f>
        <v/>
      </c>
      <c r="T64" s="157"/>
      <c r="U64" s="83"/>
      <c r="V64" s="83"/>
      <c r="W64" s="83"/>
      <c r="X64" s="83"/>
      <c r="Y64" s="55"/>
      <c r="Z64" s="259">
        <f t="shared" si="3"/>
        <v>0</v>
      </c>
      <c r="AA64" s="260"/>
      <c r="AB64" s="260"/>
      <c r="AC64" s="260"/>
      <c r="AD64" s="260"/>
      <c r="AE64" s="258"/>
      <c r="AF64" s="258"/>
      <c r="AG64" s="258"/>
      <c r="AH64" s="258"/>
      <c r="AI64" s="258"/>
      <c r="AJ64" s="258"/>
    </row>
    <row r="65" spans="1:36" ht="28.2" thickBot="1" x14ac:dyDescent="0.35">
      <c r="A65" s="112" t="s">
        <v>83</v>
      </c>
      <c r="B65" s="113"/>
      <c r="C65" s="134">
        <v>1</v>
      </c>
      <c r="D65" s="134">
        <v>1</v>
      </c>
      <c r="E65" s="134">
        <v>1</v>
      </c>
      <c r="F65" s="134">
        <v>0.57446808510638303</v>
      </c>
      <c r="G65" s="134">
        <v>0</v>
      </c>
      <c r="H65" s="114">
        <v>2</v>
      </c>
      <c r="K65" s="1207"/>
      <c r="L65" s="1207"/>
      <c r="M65" s="104" t="s">
        <v>8</v>
      </c>
      <c r="N65" s="57" t="s">
        <v>59</v>
      </c>
      <c r="O65" s="38" t="s">
        <v>240</v>
      </c>
      <c r="P65" s="58"/>
      <c r="Q65" s="56"/>
      <c r="R65" s="59"/>
      <c r="S65" s="157" t="s">
        <v>349</v>
      </c>
      <c r="T65" s="157" t="s">
        <v>72</v>
      </c>
      <c r="U65" s="83"/>
      <c r="V65" s="83"/>
      <c r="W65" s="83"/>
      <c r="X65" s="83"/>
      <c r="Y65" s="55"/>
      <c r="Z65" s="259">
        <f t="shared" si="3"/>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3</v>
      </c>
      <c r="K66" s="1207"/>
      <c r="L66" s="1207"/>
      <c r="M66" s="104" t="s">
        <v>8</v>
      </c>
      <c r="N66" s="57" t="s">
        <v>55</v>
      </c>
      <c r="O66" s="38" t="s">
        <v>515</v>
      </c>
      <c r="P66" s="58"/>
      <c r="Q66" s="56"/>
      <c r="R66" s="59"/>
      <c r="S66" s="157" t="str">
        <f>IF($K$57=$G$25+1,$A$1,"")</f>
        <v/>
      </c>
      <c r="T66" s="157"/>
      <c r="U66" s="83"/>
      <c r="V66" s="83"/>
      <c r="W66" s="83"/>
      <c r="X66" s="83"/>
      <c r="Y66" s="55"/>
      <c r="Z66" s="259">
        <f t="shared" si="3"/>
        <v>0</v>
      </c>
      <c r="AA66" s="260"/>
      <c r="AB66" s="260"/>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83"/>
      <c r="T67" s="83"/>
      <c r="U67" s="83"/>
      <c r="V67" s="83"/>
      <c r="W67" s="83"/>
      <c r="X67" s="83"/>
      <c r="Y67" s="46" t="s">
        <v>242</v>
      </c>
      <c r="Z67" s="259">
        <f t="shared" si="3"/>
        <v>0</v>
      </c>
      <c r="AA67" s="260"/>
      <c r="AB67" s="260"/>
      <c r="AC67" s="260"/>
      <c r="AD67" s="260"/>
      <c r="AE67" s="258"/>
      <c r="AF67" s="258"/>
      <c r="AG67" s="258"/>
      <c r="AH67" s="258"/>
      <c r="AI67" s="258"/>
      <c r="AJ67" s="258"/>
    </row>
    <row r="68" spans="1:36" x14ac:dyDescent="0.3">
      <c r="C68" s="135"/>
      <c r="D68" s="135"/>
      <c r="E68" s="135"/>
      <c r="F68" s="135"/>
      <c r="G68" s="135"/>
      <c r="K68" s="3">
        <v>5</v>
      </c>
      <c r="L68" s="3"/>
      <c r="M68" s="3"/>
      <c r="N68" s="92"/>
      <c r="O68" s="3"/>
      <c r="P68" s="3"/>
      <c r="Q68" s="3"/>
      <c r="R68" s="3"/>
      <c r="S68" s="78"/>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192" t="s">
        <v>139</v>
      </c>
      <c r="T70" s="1191" t="s">
        <v>344</v>
      </c>
      <c r="U70" s="1191" t="s">
        <v>342</v>
      </c>
      <c r="V70" s="1200"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191"/>
      <c r="T71" s="1191"/>
      <c r="U71" s="1191"/>
      <c r="V71" s="120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83"/>
      <c r="T72" s="83"/>
      <c r="U72" s="83"/>
      <c r="V72" s="83"/>
      <c r="W72" s="83"/>
      <c r="X72" s="83"/>
      <c r="Y72" s="63"/>
      <c r="Z72" s="259">
        <f>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83"/>
      <c r="T73" s="83"/>
      <c r="U73" s="83"/>
      <c r="V73" s="83"/>
      <c r="W73" s="83"/>
      <c r="X73" s="83"/>
      <c r="Y73" s="63"/>
      <c r="Z73" s="259">
        <f>DATEDIF(AA73,AB73,"m")/12+DATEDIF(AC73,AD73,"m")/12+DATEDIF(AE73,AF73,"m")/12+DATEDIF(AG73,AH73,"m")/12+DATEDIF(AI73,AJ73,"m")/12</f>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83"/>
      <c r="T74" s="83"/>
      <c r="U74" s="83"/>
      <c r="V74" s="83"/>
      <c r="W74" s="83"/>
      <c r="X74" s="83"/>
      <c r="Y74" s="63"/>
      <c r="Z74" s="259">
        <f>DATEDIF(AA74,AB74,"m")/12+DATEDIF(AC74,AD74,"m")/12+DATEDIF(AE74,AF74,"m")/12+DATEDIF(AG74,AH74,"m")/12+DATEDIF(AI74,AJ74,"m")/12</f>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83"/>
      <c r="T75" s="83"/>
      <c r="U75" s="83"/>
      <c r="V75" s="83"/>
      <c r="W75" s="83"/>
      <c r="X75" s="83"/>
      <c r="Y75" s="63"/>
      <c r="Z75" s="259">
        <f>DATEDIF(AA75,AB75,"m")/12+DATEDIF(AC75,AD75,"m")/12+DATEDIF(AE75,AF75,"m")/12+DATEDIF(AG75,AH75,"m")/12+DATEDIF(AI75,AJ75,"m")/12</f>
        <v>0</v>
      </c>
      <c r="AA75" s="260"/>
      <c r="AB75" s="260"/>
      <c r="AC75" s="260"/>
      <c r="AD75" s="260"/>
      <c r="AE75" s="258"/>
      <c r="AF75" s="258"/>
      <c r="AG75" s="258"/>
      <c r="AH75" s="258"/>
      <c r="AI75" s="258"/>
      <c r="AJ75" s="258"/>
    </row>
    <row r="76" spans="1:36" ht="13.2" customHeight="1" x14ac:dyDescent="0.3">
      <c r="C76" s="135"/>
      <c r="D76" s="135"/>
      <c r="E76" s="135"/>
      <c r="F76" s="135"/>
      <c r="G76" s="135"/>
      <c r="K76" s="3"/>
      <c r="L76" s="3"/>
      <c r="M76" s="3"/>
      <c r="N76" s="92"/>
      <c r="O76" s="3"/>
      <c r="P76" s="3"/>
      <c r="Q76" s="3"/>
      <c r="R76" s="3"/>
      <c r="S76" s="78"/>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78"/>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78"/>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78"/>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customSheetViews>
    <customSheetView guid="{3F51B73C-8999-4BDD-B7BB-CFA8C5D5F118}" showGridLines="0">
      <selection activeCell="J1" sqref="J1"/>
      <pageMargins left="0.7" right="0.7" top="0.75" bottom="0.75" header="0.3" footer="0.3"/>
      <pageSetup orientation="portrait" r:id="rId1"/>
    </customSheetView>
    <customSheetView guid="{61959E49-C4BC-41CB-B0BE-7EDA73DE356A}" showGridLines="0" topLeftCell="F40">
      <selection activeCell="U50" sqref="U50"/>
      <pageMargins left="0.7" right="0.7" top="0.75" bottom="0.75" header="0.3" footer="0.3"/>
      <pageSetup orientation="portrait" r:id="rId2"/>
    </customSheetView>
    <customSheetView guid="{9F775BAE-2403-40FE-95E3-B0411D9A7170}" showGridLines="0" topLeftCell="P31">
      <selection activeCell="V52" sqref="V52"/>
      <pageMargins left="0.7" right="0.7" top="0.75" bottom="0.75" header="0.3" footer="0.3"/>
      <pageSetup orientation="portrait" r:id="rId3"/>
    </customSheetView>
    <customSheetView guid="{B9E7682A-072E-4CF9-AE10-B3ED27CB27F8}" showGridLines="0" topLeftCell="I29">
      <selection activeCell="U54" sqref="U54:V54"/>
      <pageMargins left="0.7" right="0.7" top="0.75" bottom="0.75" header="0.3" footer="0.3"/>
      <pageSetup orientation="portrait" r:id="rId4"/>
    </customSheetView>
    <customSheetView guid="{040B64FF-F135-4C7F-9498-A8399C10673D}" showGridLines="0" topLeftCell="C1">
      <selection activeCell="K1" sqref="K1:AN1048576"/>
      <pageMargins left="0.7" right="0.7" top="0.75" bottom="0.75" header="0.3" footer="0.3"/>
      <pageSetup orientation="portrait" r:id="rId5"/>
    </customSheetView>
    <customSheetView guid="{6D9FC8F7-6352-4BF1-890A-27BF36FADC03}" showGridLines="0">
      <selection activeCell="J1" sqref="J1"/>
      <pageMargins left="0.7" right="0.7" top="0.75" bottom="0.75" header="0.3" footer="0.3"/>
      <pageSetup orientation="portrait" r:id="rId6"/>
    </customSheetView>
  </customSheetViews>
  <mergeCells count="91">
    <mergeCell ref="AA70:AB70"/>
    <mergeCell ref="AC70:AD70"/>
    <mergeCell ref="AE70:AF70"/>
    <mergeCell ref="AG70:AH70"/>
    <mergeCell ref="AI70:AJ70"/>
    <mergeCell ref="AA58:AB58"/>
    <mergeCell ref="AC58:AD58"/>
    <mergeCell ref="AE58:AF58"/>
    <mergeCell ref="AG58:AH58"/>
    <mergeCell ref="AI58:AJ58"/>
    <mergeCell ref="AA38:AB38"/>
    <mergeCell ref="AC38:AD38"/>
    <mergeCell ref="AE38:AF38"/>
    <mergeCell ref="AG38:AH38"/>
    <mergeCell ref="AI38:AJ38"/>
    <mergeCell ref="AA17:AB17"/>
    <mergeCell ref="AC17:AD17"/>
    <mergeCell ref="AE17:AF17"/>
    <mergeCell ref="AG17:AH17"/>
    <mergeCell ref="AI17:AJ17"/>
    <mergeCell ref="AA2:AB2"/>
    <mergeCell ref="AC2:AD2"/>
    <mergeCell ref="AE2:AF2"/>
    <mergeCell ref="AG2:AH2"/>
    <mergeCell ref="AI2:AJ2"/>
    <mergeCell ref="M38:M39"/>
    <mergeCell ref="N38:N39"/>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M58:M59"/>
    <mergeCell ref="N58:N59"/>
    <mergeCell ref="O58:O59"/>
    <mergeCell ref="S58:S59"/>
    <mergeCell ref="T58:T59"/>
    <mergeCell ref="U58:U59"/>
    <mergeCell ref="V58:V59"/>
    <mergeCell ref="Y58:Y59"/>
    <mergeCell ref="V17:V18"/>
    <mergeCell ref="Y17:Y18"/>
    <mergeCell ref="U38:U39"/>
    <mergeCell ref="V38:V39"/>
    <mergeCell ref="Y38:Y39"/>
    <mergeCell ref="T2:T3"/>
    <mergeCell ref="U2:U3"/>
    <mergeCell ref="V2:V3"/>
    <mergeCell ref="Y2:Y3"/>
    <mergeCell ref="O38:O39"/>
    <mergeCell ref="S38:S39"/>
    <mergeCell ref="T38:T39"/>
    <mergeCell ref="K16:Y16"/>
    <mergeCell ref="K17:K18"/>
    <mergeCell ref="L17:L18"/>
    <mergeCell ref="M17:M18"/>
    <mergeCell ref="N17:N18"/>
    <mergeCell ref="O17:O18"/>
    <mergeCell ref="S17:S18"/>
    <mergeCell ref="T17:T18"/>
    <mergeCell ref="U17:U18"/>
    <mergeCell ref="L2:L3"/>
    <mergeCell ref="M2:M3"/>
    <mergeCell ref="N2:N3"/>
    <mergeCell ref="O2:O3"/>
    <mergeCell ref="S2:S3"/>
    <mergeCell ref="Z70:Z71"/>
    <mergeCell ref="A1:H1"/>
    <mergeCell ref="Z2:Z3"/>
    <mergeCell ref="Z17:Z18"/>
    <mergeCell ref="Z38:Z39"/>
    <mergeCell ref="Z58:Z59"/>
    <mergeCell ref="Y4:Y5"/>
    <mergeCell ref="A64:G64"/>
    <mergeCell ref="A66:G66"/>
    <mergeCell ref="K37:Y37"/>
    <mergeCell ref="K38:K39"/>
    <mergeCell ref="L38:L39"/>
    <mergeCell ref="K60:K67"/>
    <mergeCell ref="L60:L67"/>
    <mergeCell ref="K1:Y1"/>
    <mergeCell ref="K2:K3"/>
  </mergeCells>
  <conditionalFormatting sqref="E13">
    <cfRule type="containsText" dxfId="790" priority="24" operator="containsText" text="N/A">
      <formula>NOT(ISERROR(SEARCH("N/A",E13)))</formula>
    </cfRule>
    <cfRule type="containsText" dxfId="789" priority="25" operator="containsText" text="O">
      <formula>NOT(ISERROR(SEARCH("O",E13)))</formula>
    </cfRule>
    <cfRule type="containsText" dxfId="788" priority="26" operator="containsText" text="M">
      <formula>NOT(ISERROR(SEARCH("M",E13)))</formula>
    </cfRule>
  </conditionalFormatting>
  <conditionalFormatting sqref="C46:G46">
    <cfRule type="containsText" dxfId="787" priority="33" operator="containsText" text="O">
      <formula>NOT(ISERROR(SEARCH("O",C46)))</formula>
    </cfRule>
  </conditionalFormatting>
  <conditionalFormatting sqref="C46:G46">
    <cfRule type="containsText" dxfId="786" priority="30" operator="containsText" text="N/A">
      <formula>NOT(ISERROR(SEARCH("N/A",C46)))</formula>
    </cfRule>
    <cfRule type="containsText" dxfId="785" priority="31" operator="containsText" text="Blank">
      <formula>NOT(ISERROR(SEARCH("Blank",C46)))</formula>
    </cfRule>
    <cfRule type="containsText" dxfId="784" priority="32" operator="containsText" text="M">
      <formula>NOT(ISERROR(SEARCH("M",C46)))</formula>
    </cfRule>
  </conditionalFormatting>
  <conditionalFormatting sqref="E12">
    <cfRule type="containsText" dxfId="783" priority="27" operator="containsText" text="N/A">
      <formula>NOT(ISERROR(SEARCH("N/A",E12)))</formula>
    </cfRule>
    <cfRule type="containsText" dxfId="782" priority="28" operator="containsText" text="O">
      <formula>NOT(ISERROR(SEARCH("O",E12)))</formula>
    </cfRule>
    <cfRule type="containsText" dxfId="781" priority="29" operator="containsText" text="M">
      <formula>NOT(ISERROR(SEARCH("M",E12)))</formula>
    </cfRule>
  </conditionalFormatting>
  <conditionalFormatting sqref="C7:H7">
    <cfRule type="containsText" dxfId="780" priority="21" operator="containsText" text="N/A">
      <formula>NOT(ISERROR(SEARCH("N/A",C7)))</formula>
    </cfRule>
    <cfRule type="containsText" dxfId="779" priority="22" operator="containsText" text="Blank">
      <formula>NOT(ISERROR(SEARCH("Blank",C7)))</formula>
    </cfRule>
    <cfRule type="containsText" dxfId="778" priority="23" operator="containsText" text="M">
      <formula>NOT(ISERROR(SEARCH("M",C7)))</formula>
    </cfRule>
  </conditionalFormatting>
  <conditionalFormatting sqref="Z4 Z51:Z55 Z45:Z49 Z19:Z35">
    <cfRule type="cellIs" dxfId="777" priority="6" operator="greaterThan">
      <formula>0</formula>
    </cfRule>
  </conditionalFormatting>
  <conditionalFormatting sqref="Z5:Z14">
    <cfRule type="cellIs" dxfId="776" priority="5" operator="greaterThan">
      <formula>0</formula>
    </cfRule>
  </conditionalFormatting>
  <conditionalFormatting sqref="Z60:Z67">
    <cfRule type="cellIs" dxfId="775" priority="4" operator="greaterThan">
      <formula>0</formula>
    </cfRule>
  </conditionalFormatting>
  <conditionalFormatting sqref="Z72:Z75">
    <cfRule type="cellIs" dxfId="774" priority="3" operator="greaterThan">
      <formula>0</formula>
    </cfRule>
  </conditionalFormatting>
  <conditionalFormatting sqref="Z50">
    <cfRule type="cellIs" dxfId="773" priority="2" operator="greaterThan">
      <formula>0</formula>
    </cfRule>
  </conditionalFormatting>
  <conditionalFormatting sqref="Z40:Z44">
    <cfRule type="cellIs" dxfId="772"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V76:V79 V1:V3 V15:V18 V36:V39 V56:V59 V68:V71">
      <formula1>"Passed, Failed, N/A"</formula1>
    </dataValidation>
    <dataValidation type="list" allowBlank="1" showInputMessage="1" showErrorMessage="1" sqref="W1:W79">
      <formula1>"Y, N"</formula1>
    </dataValidation>
  </dataValidations>
  <hyperlinks>
    <hyperlink ref="J1" location="Summary!A1" display="Home"/>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 ref="Y21" r:id="rId23"/>
    <hyperlink ref="Y40" r:id="rId24"/>
  </hyperlinks>
  <pageMargins left="0.7" right="0.7" top="0.75" bottom="0.75" header="0.3" footer="0.3"/>
  <pageSetup orientation="portrait" r:id="rId25"/>
  <drawing r:id="rId26"/>
  <legacyDrawing r:id="rId27"/>
  <controls>
    <mc:AlternateContent xmlns:mc="http://schemas.openxmlformats.org/markup-compatibility/2006">
      <mc:Choice Requires="x14">
        <control shapeId="165899" r:id="rId28" name="CommandButton2">
          <controlPr defaultSize="0" autoLine="0" r:id="rId29">
            <anchor moveWithCells="1">
              <from>
                <xdr:col>8</xdr:col>
                <xdr:colOff>114300</xdr:colOff>
                <xdr:row>56</xdr:row>
                <xdr:rowOff>30480</xdr:rowOff>
              </from>
              <to>
                <xdr:col>9</xdr:col>
                <xdr:colOff>434340</xdr:colOff>
                <xdr:row>57</xdr:row>
                <xdr:rowOff>144780</xdr:rowOff>
              </to>
            </anchor>
          </controlPr>
        </control>
      </mc:Choice>
      <mc:Fallback>
        <control shapeId="165899" r:id="rId28" name="CommandButton2"/>
      </mc:Fallback>
    </mc:AlternateContent>
    <mc:AlternateContent xmlns:mc="http://schemas.openxmlformats.org/markup-compatibility/2006">
      <mc:Choice Requires="x14">
        <control shapeId="165898" r:id="rId30" name="CommandButton1">
          <controlPr defaultSize="0" autoLine="0" r:id="rId31">
            <anchor moveWithCells="1">
              <from>
                <xdr:col>8</xdr:col>
                <xdr:colOff>114300</xdr:colOff>
                <xdr:row>52</xdr:row>
                <xdr:rowOff>0</xdr:rowOff>
              </from>
              <to>
                <xdr:col>9</xdr:col>
                <xdr:colOff>403860</xdr:colOff>
                <xdr:row>53</xdr:row>
                <xdr:rowOff>167640</xdr:rowOff>
              </to>
            </anchor>
          </controlPr>
        </control>
      </mc:Choice>
      <mc:Fallback>
        <control shapeId="165898" r:id="rId30" name="CommandButton1"/>
      </mc:Fallback>
    </mc:AlternateContent>
  </controls>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4"/>
  </sheetPr>
  <dimension ref="A1:AN196"/>
  <sheetViews>
    <sheetView showGridLines="0" topLeftCell="A49" zoomScale="98" zoomScaleNormal="98" workbookViewId="0">
      <selection activeCell="C59" sqref="C59"/>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29.88671875" customWidth="1"/>
    <col min="15" max="15" width="46.5546875" customWidth="1"/>
    <col min="16" max="16" width="27.5546875" customWidth="1"/>
    <col min="17" max="17" width="24.88671875" hidden="1" customWidth="1"/>
    <col min="18" max="18" width="26.109375" customWidth="1"/>
    <col min="19" max="19" width="26.44140625" customWidth="1"/>
    <col min="20" max="20" width="7.5546875" customWidth="1"/>
    <col min="21" max="21" width="11" customWidth="1"/>
    <col min="22" max="22" width="10.44140625" bestFit="1" customWidth="1"/>
    <col min="23" max="23" width="12.44140625" hidden="1" customWidth="1"/>
    <col min="24" max="24" width="11.6640625" hidden="1" customWidth="1"/>
    <col min="25" max="25" width="36.5546875" hidden="1" customWidth="1"/>
    <col min="41" max="16384" width="9.109375" style="3"/>
  </cols>
  <sheetData>
    <row r="1" spans="1:36" ht="23.4" x14ac:dyDescent="0.45">
      <c r="A1" s="1188" t="s">
        <v>82</v>
      </c>
      <c r="B1" s="1189"/>
      <c r="C1" s="1189"/>
      <c r="D1" s="1189"/>
      <c r="E1" s="1189"/>
      <c r="F1" s="1189"/>
      <c r="G1" s="1189"/>
      <c r="H1" s="1189"/>
      <c r="J1" s="202" t="s">
        <v>432</v>
      </c>
      <c r="K1" s="1193" t="s">
        <v>132</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12.75" customHeight="1" x14ac:dyDescent="0.3">
      <c r="A2" s="98" t="s">
        <v>367</v>
      </c>
      <c r="B2" s="83" t="s">
        <v>321</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200"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43304</v>
      </c>
      <c r="C3" s="125"/>
      <c r="D3" s="3"/>
      <c r="E3" s="3"/>
      <c r="F3" s="3"/>
      <c r="G3" s="3"/>
      <c r="H3" s="3"/>
      <c r="K3" s="1197"/>
      <c r="L3" s="1197"/>
      <c r="M3" s="1183"/>
      <c r="N3" s="1185"/>
      <c r="O3" s="1197"/>
      <c r="P3" s="148" t="s">
        <v>141</v>
      </c>
      <c r="Q3" s="144"/>
      <c r="R3" s="144"/>
      <c r="S3" s="1210"/>
      <c r="T3" s="1191"/>
      <c r="U3" s="1191"/>
      <c r="V3" s="120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2.3013698630136985</v>
      </c>
      <c r="C4" s="3"/>
      <c r="D4" s="3"/>
      <c r="E4" s="3"/>
      <c r="F4" s="3"/>
      <c r="G4" s="3"/>
      <c r="H4" s="3"/>
      <c r="K4" s="337" t="s">
        <v>142</v>
      </c>
      <c r="L4" s="337" t="s">
        <v>143</v>
      </c>
      <c r="M4" s="104" t="s">
        <v>5</v>
      </c>
      <c r="N4" s="93" t="s">
        <v>144</v>
      </c>
      <c r="O4" s="88" t="s">
        <v>372</v>
      </c>
      <c r="P4" s="149" t="s">
        <v>145</v>
      </c>
      <c r="Q4" s="149" t="s">
        <v>146</v>
      </c>
      <c r="R4" s="146" t="s">
        <v>147</v>
      </c>
      <c r="S4" s="36"/>
      <c r="T4" s="83"/>
      <c r="U4" s="83"/>
      <c r="V4" s="83" t="s">
        <v>374</v>
      </c>
      <c r="W4" s="83" t="s">
        <v>377</v>
      </c>
      <c r="X4" s="83" t="s">
        <v>377</v>
      </c>
      <c r="Y4" s="1227" t="s">
        <v>148</v>
      </c>
      <c r="Z4" s="259">
        <f>DATEDIF(AA4,AB4,"m")/12+DATEDIF(AC4,AD4,"m")/12+DATEDIF(AE4,AF4,"m")/12+DATEDIF(AG4,AH4,"m")/12+DATEDIF(AI4,AJ4,"m")/12</f>
        <v>1.6666666666666667</v>
      </c>
      <c r="AA4" s="323">
        <v>43306</v>
      </c>
      <c r="AB4" s="323">
        <v>43915</v>
      </c>
      <c r="AC4" s="260"/>
      <c r="AD4" s="260"/>
      <c r="AE4" s="258"/>
      <c r="AF4" s="258"/>
      <c r="AG4" s="258"/>
      <c r="AH4" s="258"/>
      <c r="AI4" s="258"/>
      <c r="AJ4" s="258"/>
    </row>
    <row r="5" spans="1:36" ht="12.75" customHeight="1" x14ac:dyDescent="0.3">
      <c r="A5" s="98" t="s">
        <v>387</v>
      </c>
      <c r="B5" s="124">
        <v>7.25</v>
      </c>
      <c r="C5" s="126"/>
      <c r="D5" s="3"/>
      <c r="E5" s="3"/>
      <c r="F5" s="3"/>
      <c r="G5" s="3"/>
      <c r="H5" s="3"/>
      <c r="K5" s="338"/>
      <c r="L5" s="338"/>
      <c r="M5" s="104" t="s">
        <v>5</v>
      </c>
      <c r="N5" s="93" t="s">
        <v>144</v>
      </c>
      <c r="O5" s="88" t="s">
        <v>373</v>
      </c>
      <c r="P5" s="150"/>
      <c r="Q5" s="151" t="s">
        <v>150</v>
      </c>
      <c r="R5" s="147" t="s">
        <v>151</v>
      </c>
      <c r="S5" s="36"/>
      <c r="T5" s="83"/>
      <c r="U5" s="83"/>
      <c r="V5" s="83"/>
      <c r="W5" s="83" t="s">
        <v>377</v>
      </c>
      <c r="X5" s="83"/>
      <c r="Y5" s="1228"/>
      <c r="Z5" s="259">
        <f t="shared" ref="Z5:Z14" si="0">DATEDIF(AA5,AB5,"m")/12+DATEDIF(AC5,AD5,"m")/12+DATEDIF(AE5,AF5,"m")/12+DATEDIF(AG5,AH5,"m")/12+DATEDIF(AI5,AJ5,"m")/12</f>
        <v>0</v>
      </c>
      <c r="AA5" s="260"/>
      <c r="AB5" s="260"/>
      <c r="AC5" s="260"/>
      <c r="AD5" s="260"/>
      <c r="AE5" s="258"/>
      <c r="AF5" s="258"/>
      <c r="AG5" s="258"/>
      <c r="AH5" s="258"/>
      <c r="AI5" s="258"/>
      <c r="AJ5" s="258"/>
    </row>
    <row r="6" spans="1:36" ht="15" thickBot="1" x14ac:dyDescent="0.35">
      <c r="A6" s="98" t="s">
        <v>388</v>
      </c>
      <c r="B6" s="124">
        <f ca="1">B4+B5</f>
        <v>9.5513698630136989</v>
      </c>
      <c r="C6" s="126"/>
      <c r="K6" s="338"/>
      <c r="L6" s="338"/>
      <c r="M6" s="104" t="s">
        <v>5</v>
      </c>
      <c r="N6" s="38" t="s">
        <v>149</v>
      </c>
      <c r="O6" s="65" t="s">
        <v>149</v>
      </c>
      <c r="P6" s="150"/>
      <c r="Q6" s="152" t="s">
        <v>150</v>
      </c>
      <c r="R6" s="79" t="s">
        <v>151</v>
      </c>
      <c r="S6" s="36"/>
      <c r="T6" s="83"/>
      <c r="U6" s="83"/>
      <c r="V6" s="83"/>
      <c r="W6" s="83"/>
      <c r="X6" s="83" t="s">
        <v>377</v>
      </c>
      <c r="Y6" s="41" t="s">
        <v>152</v>
      </c>
      <c r="Z6" s="259">
        <f t="shared" si="0"/>
        <v>0</v>
      </c>
      <c r="AA6" s="260"/>
      <c r="AB6" s="260"/>
      <c r="AC6" s="260"/>
      <c r="AD6" s="260"/>
      <c r="AE6" s="258"/>
      <c r="AF6" s="258"/>
      <c r="AG6" s="258"/>
      <c r="AH6" s="258"/>
      <c r="AI6" s="258"/>
      <c r="AJ6" s="258"/>
    </row>
    <row r="7" spans="1:36" ht="14.4" customHeight="1"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36"/>
      <c r="T7" s="83"/>
      <c r="U7" s="83"/>
      <c r="V7" s="83"/>
      <c r="W7" s="83" t="s">
        <v>377</v>
      </c>
      <c r="X7" s="83"/>
      <c r="Y7" s="342" t="s">
        <v>248</v>
      </c>
      <c r="Z7" s="259">
        <f t="shared" si="0"/>
        <v>0</v>
      </c>
      <c r="AA7" s="260"/>
      <c r="AB7" s="260"/>
      <c r="AC7" s="260"/>
      <c r="AD7" s="260"/>
      <c r="AE7" s="258"/>
      <c r="AF7" s="258"/>
      <c r="AG7" s="258"/>
      <c r="AH7" s="258"/>
      <c r="AI7" s="258"/>
      <c r="AJ7" s="258"/>
    </row>
    <row r="8" spans="1:36" ht="27.6" customHeight="1" x14ac:dyDescent="0.3">
      <c r="A8" s="107" t="s">
        <v>56</v>
      </c>
      <c r="B8" s="108" t="s">
        <v>182</v>
      </c>
      <c r="C8" s="100"/>
      <c r="D8" s="24"/>
      <c r="E8" s="24" t="s">
        <v>77</v>
      </c>
      <c r="F8" s="24"/>
      <c r="G8" s="24"/>
      <c r="H8" s="109">
        <f>IF(C8&lt;&gt;"",'CBL Score Standard'!$D64,IF(D8&lt;&gt;"",SUM('CBL Score Standard'!$D64:$E64),IF(E8&lt;&gt;"",SUM('CBL Score Standard'!$D64:$F64),IF(F8&lt;&gt;"",SUM('CBL Score Standard'!$D64:$G64),IF(G8&lt;&gt;"",SUM('CBL Score Standard'!$D64:$H64,0))))))</f>
        <v>7.6190476190476183E-2</v>
      </c>
      <c r="K8" s="338"/>
      <c r="L8" s="338"/>
      <c r="M8" s="104" t="s">
        <v>5</v>
      </c>
      <c r="N8" s="127" t="s">
        <v>144</v>
      </c>
      <c r="O8" s="43" t="s">
        <v>517</v>
      </c>
      <c r="P8" s="150"/>
      <c r="Q8" s="152" t="s">
        <v>153</v>
      </c>
      <c r="R8" s="79" t="s">
        <v>156</v>
      </c>
      <c r="S8" s="36"/>
      <c r="T8" s="83"/>
      <c r="U8" s="83"/>
      <c r="V8" s="83"/>
      <c r="W8" s="83"/>
      <c r="X8" s="83"/>
      <c r="Y8" s="44" t="s">
        <v>157</v>
      </c>
      <c r="Z8" s="259">
        <f t="shared" si="0"/>
        <v>0</v>
      </c>
      <c r="AA8" s="260"/>
      <c r="AB8" s="260"/>
      <c r="AC8" s="260"/>
      <c r="AD8" s="260"/>
      <c r="AE8" s="258"/>
      <c r="AF8" s="258"/>
      <c r="AG8" s="258"/>
      <c r="AH8" s="258"/>
      <c r="AI8" s="258"/>
      <c r="AJ8" s="258"/>
    </row>
    <row r="9" spans="1:36" ht="13.8" customHeight="1" x14ac:dyDescent="0.3">
      <c r="A9" s="110" t="s">
        <v>56</v>
      </c>
      <c r="B9" s="99" t="s">
        <v>427</v>
      </c>
      <c r="C9" s="100"/>
      <c r="D9" s="24"/>
      <c r="E9" s="24" t="s">
        <v>77</v>
      </c>
      <c r="F9" s="24"/>
      <c r="G9" s="24"/>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43" t="s">
        <v>661</v>
      </c>
      <c r="P9" s="150"/>
      <c r="Q9" s="152" t="s">
        <v>155</v>
      </c>
      <c r="R9" s="79" t="s">
        <v>158</v>
      </c>
      <c r="S9" s="70" t="str">
        <f>IF($K$16=$G$25+1,$A$1,"")</f>
        <v/>
      </c>
      <c r="T9" s="157"/>
      <c r="U9" s="83"/>
      <c r="V9" s="83"/>
      <c r="W9" s="83"/>
      <c r="X9" s="83"/>
      <c r="Y9" s="41" t="s">
        <v>159</v>
      </c>
      <c r="Z9" s="259">
        <f t="shared" si="0"/>
        <v>0</v>
      </c>
      <c r="AA9" s="260"/>
      <c r="AB9" s="260"/>
      <c r="AC9" s="260"/>
      <c r="AD9" s="260"/>
      <c r="AE9" s="258"/>
      <c r="AF9" s="258"/>
      <c r="AG9" s="258"/>
      <c r="AH9" s="258"/>
      <c r="AI9" s="258"/>
      <c r="AJ9" s="258"/>
    </row>
    <row r="10" spans="1:36" ht="13.8" customHeight="1" x14ac:dyDescent="0.3">
      <c r="A10" s="110" t="s">
        <v>56</v>
      </c>
      <c r="B10" s="99" t="s">
        <v>663</v>
      </c>
      <c r="C10" s="100"/>
      <c r="D10" s="100"/>
      <c r="E10" s="129" t="s">
        <v>77</v>
      </c>
      <c r="F10" s="24"/>
      <c r="G10" s="24"/>
      <c r="H10" s="109">
        <f>IF(C10&lt;&gt;"",'CBL Score Standard'!$D66,IF(D10&lt;&gt;"",SUM('CBL Score Standard'!$D66:$E66),IF(E10&lt;&gt;"",SUM('CBL Score Standard'!$D66:$F66),IF(F10&lt;&gt;"",SUM('CBL Score Standard'!$D66:$G66),IF(G10&lt;&gt;"",SUM('CBL Score Standard'!$D66:$H66,0))))))</f>
        <v>2.8571428571428571E-2</v>
      </c>
      <c r="K10" s="338"/>
      <c r="L10" s="338"/>
      <c r="M10" s="104" t="s">
        <v>5</v>
      </c>
      <c r="N10" s="127" t="s">
        <v>144</v>
      </c>
      <c r="O10" s="43" t="s">
        <v>662</v>
      </c>
      <c r="P10" s="150"/>
      <c r="Q10" s="254" t="s">
        <v>659</v>
      </c>
      <c r="R10" s="254" t="s">
        <v>278</v>
      </c>
      <c r="S10" s="36" t="str">
        <f>IF($K$16=$G$25+1,$A$1,"")</f>
        <v/>
      </c>
      <c r="T10" s="83"/>
      <c r="U10" s="83"/>
      <c r="V10" s="83"/>
      <c r="W10" s="83" t="s">
        <v>377</v>
      </c>
      <c r="X10" s="83"/>
      <c r="Y10" s="46" t="s">
        <v>160</v>
      </c>
      <c r="Z10" s="259">
        <f t="shared" si="0"/>
        <v>0</v>
      </c>
      <c r="AA10" s="260"/>
      <c r="AB10" s="260"/>
      <c r="AC10" s="260"/>
      <c r="AD10" s="260"/>
      <c r="AE10" s="258"/>
      <c r="AF10" s="258"/>
      <c r="AG10" s="258"/>
      <c r="AH10" s="258"/>
      <c r="AI10" s="258"/>
      <c r="AJ10" s="258"/>
    </row>
    <row r="11" spans="1:36" ht="13.8" customHeight="1" x14ac:dyDescent="0.3">
      <c r="A11" s="110" t="s">
        <v>56</v>
      </c>
      <c r="B11" s="99" t="s">
        <v>215</v>
      </c>
      <c r="C11" s="100"/>
      <c r="D11" s="100"/>
      <c r="E11" s="129" t="s">
        <v>77</v>
      </c>
      <c r="F11" s="24"/>
      <c r="G11" s="24"/>
      <c r="H11" s="109">
        <f>IF(C11&lt;&gt;"",'CBL Score Standard'!$D67,IF(D11&lt;&gt;"",SUM('CBL Score Standard'!$D67:$E67),IF(E11&lt;&gt;"",SUM('CBL Score Standard'!$D67:$F67),IF(F11&lt;&gt;"",SUM('CBL Score Standard'!$D67:$G67),IF(G11&lt;&gt;"",SUM('CBL Score Standard'!$D67:$H67,0))))))</f>
        <v>2.8571428571428571E-2</v>
      </c>
      <c r="K11" s="338"/>
      <c r="L11" s="338"/>
      <c r="M11" s="104" t="s">
        <v>5</v>
      </c>
      <c r="N11" s="36" t="s">
        <v>31</v>
      </c>
      <c r="O11" s="89" t="s">
        <v>175</v>
      </c>
      <c r="P11" s="150"/>
      <c r="Q11" s="152" t="s">
        <v>383</v>
      </c>
      <c r="R11" s="79" t="s">
        <v>176</v>
      </c>
      <c r="S11" s="70" t="s">
        <v>423</v>
      </c>
      <c r="T11" s="157" t="s">
        <v>72</v>
      </c>
      <c r="U11" s="180">
        <v>43755</v>
      </c>
      <c r="V11" s="214" t="s">
        <v>374</v>
      </c>
      <c r="W11" s="83"/>
      <c r="X11" s="83" t="s">
        <v>377</v>
      </c>
      <c r="Y11" s="44" t="s">
        <v>177</v>
      </c>
      <c r="Z11" s="259">
        <f t="shared" si="0"/>
        <v>1.6666666666666667</v>
      </c>
      <c r="AA11" s="323">
        <v>43306</v>
      </c>
      <c r="AB11" s="323">
        <v>43915</v>
      </c>
      <c r="AC11" s="260"/>
      <c r="AD11" s="260"/>
      <c r="AE11" s="258"/>
      <c r="AF11" s="258"/>
      <c r="AG11" s="258"/>
      <c r="AH11" s="258"/>
      <c r="AI11" s="258"/>
      <c r="AJ11" s="258"/>
    </row>
    <row r="12" spans="1:36" ht="13.8" customHeight="1" x14ac:dyDescent="0.3">
      <c r="A12" s="110" t="s">
        <v>63</v>
      </c>
      <c r="B12" s="99" t="s">
        <v>236</v>
      </c>
      <c r="C12" s="100"/>
      <c r="D12" s="100"/>
      <c r="E12" s="130"/>
      <c r="F12" s="24"/>
      <c r="G12" s="24"/>
      <c r="H12" s="109" t="b">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36"/>
      <c r="T12" s="83"/>
      <c r="U12" s="83"/>
      <c r="V12" s="83"/>
      <c r="W12" s="83"/>
      <c r="X12" s="83"/>
      <c r="Y12" s="41"/>
      <c r="Z12" s="259">
        <f t="shared" si="0"/>
        <v>0</v>
      </c>
      <c r="AA12" s="260"/>
      <c r="AB12" s="260"/>
      <c r="AC12" s="260"/>
      <c r="AD12" s="260"/>
      <c r="AE12" s="258"/>
      <c r="AF12" s="258"/>
      <c r="AG12" s="258"/>
      <c r="AH12" s="258"/>
      <c r="AI12" s="258"/>
      <c r="AJ12" s="258"/>
    </row>
    <row r="13" spans="1:36" ht="13.8" customHeight="1"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36"/>
      <c r="T13" s="83"/>
      <c r="U13" s="181">
        <v>43658</v>
      </c>
      <c r="V13" s="83" t="s">
        <v>374</v>
      </c>
      <c r="W13" s="83"/>
      <c r="X13" s="83"/>
      <c r="Y13" s="41" t="s">
        <v>169</v>
      </c>
      <c r="Z13" s="259">
        <f t="shared" si="0"/>
        <v>0.5</v>
      </c>
      <c r="AA13" s="323">
        <v>43733</v>
      </c>
      <c r="AB13" s="323">
        <v>43915</v>
      </c>
      <c r="AC13" s="260"/>
      <c r="AD13" s="260"/>
      <c r="AE13" s="258"/>
      <c r="AF13" s="258"/>
      <c r="AG13" s="258"/>
      <c r="AH13" s="258"/>
      <c r="AI13" s="258"/>
      <c r="AJ13" s="258"/>
    </row>
    <row r="14" spans="1:36" ht="13.8" customHeight="1" x14ac:dyDescent="0.3">
      <c r="A14" s="110" t="s">
        <v>55</v>
      </c>
      <c r="B14" s="99" t="s">
        <v>694</v>
      </c>
      <c r="C14" s="100"/>
      <c r="D14" s="100"/>
      <c r="E14" s="129" t="s">
        <v>77</v>
      </c>
      <c r="F14" s="24"/>
      <c r="G14" s="24"/>
      <c r="H14" s="109">
        <f>IF(C14&lt;&gt;"",'CBL Score Standard'!$D70,IF(D14&lt;&gt;"",SUM('CBL Score Standard'!$D70:$E70),IF(E14&lt;&gt;"",SUM('CBL Score Standard'!$D70:$F70),IF(F14&lt;&gt;"",SUM('CBL Score Standard'!$D70:$G70),IF(G14&lt;&gt;"",SUM('CBL Score Standard'!$D70:$H70,0))))))</f>
        <v>1.4285714285714285E-2</v>
      </c>
      <c r="K14" s="339"/>
      <c r="L14" s="339"/>
      <c r="M14" s="104" t="s">
        <v>5</v>
      </c>
      <c r="N14" s="36" t="s">
        <v>41</v>
      </c>
      <c r="O14" s="87" t="s">
        <v>450</v>
      </c>
      <c r="P14" s="153">
        <v>43627</v>
      </c>
      <c r="Q14" s="152" t="s">
        <v>381</v>
      </c>
      <c r="R14" s="79" t="s">
        <v>382</v>
      </c>
      <c r="S14" s="36"/>
      <c r="T14" s="83"/>
      <c r="U14" s="83"/>
      <c r="V14" s="83"/>
      <c r="W14" s="83"/>
      <c r="X14" s="83"/>
      <c r="Y14" s="41"/>
      <c r="Z14" s="259">
        <f t="shared" si="0"/>
        <v>0</v>
      </c>
      <c r="AA14" s="260"/>
      <c r="AB14" s="260"/>
      <c r="AC14" s="260"/>
      <c r="AD14" s="260"/>
      <c r="AE14" s="258"/>
      <c r="AF14" s="258"/>
      <c r="AG14" s="258"/>
      <c r="AH14" s="258"/>
      <c r="AI14" s="258"/>
      <c r="AJ14" s="258"/>
    </row>
    <row r="15" spans="1:36" x14ac:dyDescent="0.3">
      <c r="A15" s="110" t="s">
        <v>55</v>
      </c>
      <c r="B15" s="99" t="s">
        <v>185</v>
      </c>
      <c r="C15" s="100"/>
      <c r="D15" s="24"/>
      <c r="E15" s="129" t="s">
        <v>77</v>
      </c>
      <c r="F15" s="24"/>
      <c r="G15" s="24"/>
      <c r="H15" s="109">
        <f>IF(C15&lt;&gt;"",'CBL Score Standard'!$D71,IF(D15&lt;&gt;"",SUM('CBL Score Standard'!$D71:$E71),IF(E15&lt;&gt;"",SUM('CBL Score Standard'!$D71:$F71),IF(F15&lt;&gt;"",SUM('CBL Score Standard'!$D71:$G71),IF(G15&lt;&gt;"",SUM('CBL Score Standard'!$D71:$H71,0))))))</f>
        <v>2.8571428571428571E-2</v>
      </c>
      <c r="K15" s="48">
        <v>2</v>
      </c>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00" t="s">
        <v>77</v>
      </c>
      <c r="F16" s="100"/>
      <c r="G16" s="100"/>
      <c r="H16" s="109">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t="s">
        <v>77</v>
      </c>
      <c r="F17" s="100"/>
      <c r="G17" s="100"/>
      <c r="H17" s="109">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200"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customHeight="1" x14ac:dyDescent="0.3">
      <c r="A18" s="110" t="s">
        <v>55</v>
      </c>
      <c r="B18" s="99" t="s">
        <v>196</v>
      </c>
      <c r="C18" s="100"/>
      <c r="D18" s="100"/>
      <c r="E18" s="100" t="s">
        <v>77</v>
      </c>
      <c r="F18" s="100"/>
      <c r="G18" s="100"/>
      <c r="H18" s="109">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20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
      <c r="D19" s="100"/>
      <c r="E19" s="100" t="s">
        <v>77</v>
      </c>
      <c r="F19" s="100"/>
      <c r="G19" s="100"/>
      <c r="H19" s="109">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70" t="str">
        <f>IF($K$16=$G$25+1,$A$1,"")</f>
        <v/>
      </c>
      <c r="T19" s="157"/>
      <c r="U19" s="83"/>
      <c r="V19" s="83"/>
      <c r="W19" s="83"/>
      <c r="X19" s="83" t="s">
        <v>377</v>
      </c>
      <c r="Y19" s="44" t="s">
        <v>174</v>
      </c>
      <c r="Z19" s="259">
        <f t="shared" ref="Z19:Z35" si="1">DATEDIF(AA19,AB19,"m")/12+DATEDIF(AC19,AD19,"m")/12+DATEDIF(AE19,AF19,"m")/12+DATEDIF(AG19,AH19,"m")/12+DATEDIF(AI19,AJ19,"m")/12</f>
        <v>0</v>
      </c>
      <c r="AA19" s="260"/>
      <c r="AB19" s="260"/>
      <c r="AC19" s="260"/>
      <c r="AD19" s="260"/>
      <c r="AE19" s="258"/>
      <c r="AF19" s="258"/>
      <c r="AG19" s="258"/>
      <c r="AH19" s="258"/>
      <c r="AI19" s="258"/>
      <c r="AJ19" s="258"/>
    </row>
    <row r="20" spans="1:36" ht="13.8" customHeight="1" x14ac:dyDescent="0.3">
      <c r="A20" s="110" t="s">
        <v>55</v>
      </c>
      <c r="B20" s="99" t="s">
        <v>202</v>
      </c>
      <c r="C20" s="100"/>
      <c r="D20" s="100"/>
      <c r="E20" s="100" t="s">
        <v>77</v>
      </c>
      <c r="F20" s="100"/>
      <c r="G20" s="100"/>
      <c r="H20" s="109">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70" t="str">
        <f>IF($K$16=$G$25+1,$A$1,"")</f>
        <v/>
      </c>
      <c r="T20" s="157"/>
      <c r="U20" s="83"/>
      <c r="V20" s="83"/>
      <c r="W20" s="83"/>
      <c r="X20" s="83" t="s">
        <v>377</v>
      </c>
      <c r="Y20" s="44" t="s">
        <v>181</v>
      </c>
      <c r="Z20" s="259">
        <f t="shared" si="1"/>
        <v>0</v>
      </c>
      <c r="AA20" s="260"/>
      <c r="AB20" s="260"/>
      <c r="AC20" s="260"/>
      <c r="AD20" s="260"/>
      <c r="AE20" s="258"/>
      <c r="AF20" s="258"/>
      <c r="AG20" s="258"/>
      <c r="AH20" s="258"/>
      <c r="AI20" s="258"/>
      <c r="AJ20" s="258"/>
    </row>
    <row r="21" spans="1:36" ht="27.6" customHeight="1" x14ac:dyDescent="0.3">
      <c r="A21" s="110" t="s">
        <v>55</v>
      </c>
      <c r="B21" s="99" t="s">
        <v>664</v>
      </c>
      <c r="C21" s="100"/>
      <c r="D21" s="100"/>
      <c r="E21" s="129" t="s">
        <v>77</v>
      </c>
      <c r="F21" s="24"/>
      <c r="G21" s="24"/>
      <c r="H21" s="109">
        <f>IF(C21&lt;&gt;"",'CBL Score Standard'!$D77,IF(D21&lt;&gt;"",SUM('CBL Score Standard'!$D77:$E77),IF(E21&lt;&gt;"",SUM('CBL Score Standard'!$D77:$F77),IF(F21&lt;&gt;"",SUM('CBL Score Standard'!$D77:$G77),IF(G21&lt;&gt;"",SUM('CBL Score Standard'!$D77:$H77,0))))))</f>
        <v>2.8571428571428571E-2</v>
      </c>
      <c r="K21" s="338"/>
      <c r="L21" s="338"/>
      <c r="M21" s="104" t="s">
        <v>6</v>
      </c>
      <c r="N21" s="36" t="s">
        <v>56</v>
      </c>
      <c r="O21" s="87" t="s">
        <v>182</v>
      </c>
      <c r="P21" s="153">
        <v>43609</v>
      </c>
      <c r="Q21" s="152" t="s">
        <v>172</v>
      </c>
      <c r="R21" s="79" t="s">
        <v>183</v>
      </c>
      <c r="S21" s="70" t="s">
        <v>321</v>
      </c>
      <c r="T21" s="157" t="s">
        <v>72</v>
      </c>
      <c r="U21" s="181">
        <v>43609</v>
      </c>
      <c r="V21" s="83" t="s">
        <v>374</v>
      </c>
      <c r="W21" s="83"/>
      <c r="X21" s="83" t="s">
        <v>377</v>
      </c>
      <c r="Y21" s="46" t="s">
        <v>184</v>
      </c>
      <c r="Z21" s="259">
        <f t="shared" si="1"/>
        <v>0.75</v>
      </c>
      <c r="AA21" s="323">
        <v>43623</v>
      </c>
      <c r="AB21" s="323">
        <v>43915</v>
      </c>
      <c r="AC21" s="260"/>
      <c r="AD21" s="260"/>
      <c r="AE21" s="258"/>
      <c r="AF21" s="258"/>
      <c r="AG21" s="258"/>
      <c r="AH21" s="258"/>
      <c r="AI21" s="258"/>
      <c r="AJ21" s="258"/>
    </row>
    <row r="22" spans="1:36" ht="13.8" customHeight="1" x14ac:dyDescent="0.3">
      <c r="A22" s="110" t="s">
        <v>55</v>
      </c>
      <c r="B22" s="99" t="s">
        <v>448</v>
      </c>
      <c r="C22" s="100"/>
      <c r="D22" s="100"/>
      <c r="E22" s="129" t="s">
        <v>77</v>
      </c>
      <c r="F22" s="24"/>
      <c r="G22" s="24"/>
      <c r="H22" s="109">
        <f>IF(C22&lt;&gt;"",'CBL Score Standard'!$D78,IF(D22&lt;&gt;"",SUM('CBL Score Standard'!$D78:$E78),IF(E22&lt;&gt;"",SUM('CBL Score Standard'!$D78:$F78),IF(F22&lt;&gt;"",SUM('CBL Score Standard'!$D78:$G78),IF(G22&lt;&gt;"",SUM('CBL Score Standard'!$D78:$H78,0))))))</f>
        <v>2.8571428571428571E-2</v>
      </c>
      <c r="K22" s="338"/>
      <c r="L22" s="338"/>
      <c r="M22" s="104" t="s">
        <v>6</v>
      </c>
      <c r="N22" s="36" t="s">
        <v>144</v>
      </c>
      <c r="O22" s="87" t="s">
        <v>187</v>
      </c>
      <c r="P22" s="150"/>
      <c r="Q22" s="152" t="s">
        <v>153</v>
      </c>
      <c r="R22" s="79" t="s">
        <v>156</v>
      </c>
      <c r="S22" s="70" t="str">
        <f>IF($K$16=$G$25+1,$A$1,"")</f>
        <v/>
      </c>
      <c r="T22" s="157"/>
      <c r="U22" s="83"/>
      <c r="V22" s="83"/>
      <c r="W22" s="83"/>
      <c r="X22" s="83"/>
      <c r="Y22" s="44" t="s">
        <v>157</v>
      </c>
      <c r="Z22" s="259">
        <f t="shared" si="1"/>
        <v>0</v>
      </c>
      <c r="AA22" s="260"/>
      <c r="AB22" s="260"/>
      <c r="AC22" s="260"/>
      <c r="AD22" s="260"/>
      <c r="AE22" s="258"/>
      <c r="AF22" s="258"/>
      <c r="AG22" s="258"/>
      <c r="AH22" s="258"/>
      <c r="AI22" s="258"/>
      <c r="AJ22" s="258"/>
    </row>
    <row r="23" spans="1:36" ht="12.75" customHeight="1" x14ac:dyDescent="0.3">
      <c r="A23" s="110" t="s">
        <v>55</v>
      </c>
      <c r="B23" s="99" t="s">
        <v>665</v>
      </c>
      <c r="C23" s="100"/>
      <c r="D23" s="100"/>
      <c r="E23" s="129" t="s">
        <v>77</v>
      </c>
      <c r="F23" s="24"/>
      <c r="G23" s="24"/>
      <c r="H23" s="109">
        <f>IF(C23&lt;&gt;"",'CBL Score Standard'!$D79,IF(D23&lt;&gt;"",SUM('CBL Score Standard'!$D79:$E79),IF(E23&lt;&gt;"",SUM('CBL Score Standard'!$D79:$F79),IF(F23&lt;&gt;"",SUM('CBL Score Standard'!$D79:$G79),IF(G23&lt;&gt;"",SUM('CBL Score Standard'!$D79:$H79,0))))))</f>
        <v>2.8571428571428571E-2</v>
      </c>
      <c r="K23" s="338"/>
      <c r="L23" s="338"/>
      <c r="M23" s="104" t="s">
        <v>6</v>
      </c>
      <c r="N23" s="36" t="s">
        <v>144</v>
      </c>
      <c r="O23" s="87" t="s">
        <v>188</v>
      </c>
      <c r="P23" s="150"/>
      <c r="Q23" s="152" t="s">
        <v>155</v>
      </c>
      <c r="R23" s="79" t="s">
        <v>158</v>
      </c>
      <c r="S23" s="70" t="str">
        <f>IF($K$16=$G$25+1,$A$1,"")</f>
        <v/>
      </c>
      <c r="T23" s="157"/>
      <c r="U23" s="83"/>
      <c r="V23" s="83"/>
      <c r="W23" s="83"/>
      <c r="X23" s="83"/>
      <c r="Y23" s="41" t="s">
        <v>159</v>
      </c>
      <c r="Z23" s="259">
        <f t="shared" si="1"/>
        <v>0</v>
      </c>
      <c r="AA23" s="260"/>
      <c r="AB23" s="260"/>
      <c r="AC23" s="260"/>
      <c r="AD23" s="260"/>
      <c r="AE23" s="258"/>
      <c r="AF23" s="258"/>
      <c r="AG23" s="258"/>
      <c r="AH23" s="258"/>
      <c r="AI23" s="258"/>
      <c r="AJ23" s="258"/>
    </row>
    <row r="24" spans="1:36" ht="12.75" customHeight="1" x14ac:dyDescent="0.3">
      <c r="A24" s="110" t="s">
        <v>55</v>
      </c>
      <c r="B24" s="99" t="s">
        <v>238</v>
      </c>
      <c r="C24" s="100"/>
      <c r="D24" s="100"/>
      <c r="E24" s="100"/>
      <c r="F24" s="24"/>
      <c r="G24" s="24"/>
      <c r="H24" s="109" t="b">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36" t="str">
        <f>IF($K$16=$G$25+1,$A$1,"")</f>
        <v/>
      </c>
      <c r="T24" s="385" t="s">
        <v>73</v>
      </c>
      <c r="U24" s="83"/>
      <c r="V24" s="83"/>
      <c r="W24" s="83" t="s">
        <v>377</v>
      </c>
      <c r="X24" s="83"/>
      <c r="Y24" s="46" t="s">
        <v>160</v>
      </c>
      <c r="Z24" s="259">
        <f t="shared" si="1"/>
        <v>0</v>
      </c>
      <c r="AA24" s="260"/>
      <c r="AB24" s="260"/>
      <c r="AC24" s="260"/>
      <c r="AD24" s="260"/>
      <c r="AE24" s="258"/>
      <c r="AF24" s="258"/>
      <c r="AG24" s="258"/>
      <c r="AH24" s="258"/>
      <c r="AI24" s="258"/>
      <c r="AJ24" s="258"/>
    </row>
    <row r="25" spans="1:36" ht="13.8" customHeight="1" x14ac:dyDescent="0.3">
      <c r="A25" s="110" t="s">
        <v>55</v>
      </c>
      <c r="B25" s="99" t="s">
        <v>515</v>
      </c>
      <c r="C25" s="100"/>
      <c r="D25" s="100"/>
      <c r="E25" s="100" t="s">
        <v>77</v>
      </c>
      <c r="F25" s="24"/>
      <c r="G25" s="24"/>
      <c r="H25" s="109">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36"/>
      <c r="T25" s="385" t="s">
        <v>73</v>
      </c>
      <c r="U25" s="83"/>
      <c r="V25" s="83"/>
      <c r="W25" s="83" t="s">
        <v>377</v>
      </c>
      <c r="X25" s="83"/>
      <c r="Y25" s="46" t="s">
        <v>163</v>
      </c>
      <c r="Z25" s="259">
        <f t="shared" si="1"/>
        <v>0</v>
      </c>
      <c r="AA25" s="260"/>
      <c r="AB25" s="260"/>
      <c r="AC25" s="260"/>
      <c r="AD25" s="260"/>
      <c r="AE25" s="258"/>
      <c r="AF25" s="258"/>
      <c r="AG25" s="258"/>
      <c r="AH25" s="258"/>
      <c r="AI25" s="258"/>
      <c r="AJ25" s="258"/>
    </row>
    <row r="26" spans="1:36" ht="26.4" customHeight="1"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36"/>
      <c r="T26" s="83"/>
      <c r="U26" s="83"/>
      <c r="V26" s="83"/>
      <c r="W26" s="83" t="s">
        <v>377</v>
      </c>
      <c r="X26" s="83"/>
      <c r="Y26" s="46" t="s">
        <v>166</v>
      </c>
      <c r="Z26" s="259">
        <f t="shared" si="1"/>
        <v>0</v>
      </c>
      <c r="AA26" s="260"/>
      <c r="AB26" s="260"/>
      <c r="AC26" s="260"/>
      <c r="AD26" s="260"/>
      <c r="AE26" s="258"/>
      <c r="AF26" s="258"/>
      <c r="AG26" s="258"/>
      <c r="AH26" s="258"/>
      <c r="AI26" s="258"/>
      <c r="AJ26" s="258"/>
    </row>
    <row r="27" spans="1:36" ht="26.4" customHeight="1"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36" t="s">
        <v>423</v>
      </c>
      <c r="T27" s="385" t="s">
        <v>72</v>
      </c>
      <c r="U27" s="999">
        <v>44064</v>
      </c>
      <c r="V27" s="83" t="s">
        <v>374</v>
      </c>
      <c r="W27" s="83" t="s">
        <v>377</v>
      </c>
      <c r="X27" s="83"/>
      <c r="Y27" s="46" t="s">
        <v>193</v>
      </c>
      <c r="Z27" s="259">
        <f t="shared" si="1"/>
        <v>0</v>
      </c>
      <c r="AA27" s="260"/>
      <c r="AB27" s="260"/>
      <c r="AC27" s="260"/>
      <c r="AD27" s="260"/>
      <c r="AE27" s="258"/>
      <c r="AF27" s="258"/>
      <c r="AG27" s="258"/>
      <c r="AH27" s="258"/>
      <c r="AI27" s="258"/>
      <c r="AJ27" s="258"/>
    </row>
    <row r="28" spans="1:36" ht="13.8" customHeight="1" x14ac:dyDescent="0.3">
      <c r="A28" s="110" t="s">
        <v>59</v>
      </c>
      <c r="B28" s="99" t="s">
        <v>684</v>
      </c>
      <c r="C28" s="100"/>
      <c r="D28" s="100"/>
      <c r="E28" s="129" t="s">
        <v>77</v>
      </c>
      <c r="F28" s="24"/>
      <c r="G28" s="24"/>
      <c r="H28" s="109">
        <f>IF(C28&lt;&gt;"",'CBL Score Standard'!$D84,IF(D28&lt;&gt;"",SUM('CBL Score Standard'!$D84:$E84),IF(E28&lt;&gt;"",SUM('CBL Score Standard'!$D84:$F84),IF(F28&lt;&gt;"",SUM('CBL Score Standard'!$D84:$G84),IF(G28&lt;&gt;"",SUM('CBL Score Standard'!$D84:$H84,0))))))</f>
        <v>2.8571428571428571E-2</v>
      </c>
      <c r="K28" s="338"/>
      <c r="L28" s="338"/>
      <c r="M28" s="104" t="s">
        <v>6</v>
      </c>
      <c r="N28" s="36" t="s">
        <v>55</v>
      </c>
      <c r="O28" s="87" t="s">
        <v>194</v>
      </c>
      <c r="P28" s="153">
        <v>43544</v>
      </c>
      <c r="Q28" s="254" t="s">
        <v>649</v>
      </c>
      <c r="R28" s="254" t="s">
        <v>650</v>
      </c>
      <c r="S28" s="70" t="str">
        <f>IF($K$16=$G$25+1,$A$1,"")</f>
        <v/>
      </c>
      <c r="T28" s="83"/>
      <c r="U28" s="83"/>
      <c r="V28" s="83"/>
      <c r="W28" s="83"/>
      <c r="X28" s="83"/>
      <c r="Y28" s="46" t="s">
        <v>195</v>
      </c>
      <c r="Z28" s="259">
        <f t="shared" si="1"/>
        <v>0</v>
      </c>
      <c r="AA28" s="260"/>
      <c r="AB28" s="260"/>
      <c r="AC28" s="260"/>
      <c r="AD28" s="260"/>
      <c r="AE28" s="258"/>
      <c r="AF28" s="258"/>
      <c r="AG28" s="258"/>
      <c r="AH28" s="258"/>
      <c r="AI28" s="258"/>
      <c r="AJ28" s="258"/>
    </row>
    <row r="29" spans="1:36" ht="27.6" customHeight="1" x14ac:dyDescent="0.3">
      <c r="A29" s="110" t="s">
        <v>59</v>
      </c>
      <c r="B29" s="99" t="s">
        <v>683</v>
      </c>
      <c r="C29" s="100"/>
      <c r="D29" s="100"/>
      <c r="E29" s="129" t="s">
        <v>77</v>
      </c>
      <c r="F29" s="24"/>
      <c r="G29" s="24"/>
      <c r="H29" s="109">
        <f>IF(C29&lt;&gt;"",'CBL Score Standard'!$D85,IF(D29&lt;&gt;"",SUM('CBL Score Standard'!$D85:$E85),IF(E29&lt;&gt;"",SUM('CBL Score Standard'!$D85:$F85),IF(F29&lt;&gt;"",SUM('CBL Score Standard'!$D85:$G85),IF(G29&lt;&gt;"",SUM('CBL Score Standard'!$D85:$H85,0))))))</f>
        <v>2.8571428571428571E-2</v>
      </c>
      <c r="K29" s="338"/>
      <c r="L29" s="338"/>
      <c r="M29" s="104" t="s">
        <v>6</v>
      </c>
      <c r="N29" s="36" t="s">
        <v>55</v>
      </c>
      <c r="O29" s="87" t="s">
        <v>196</v>
      </c>
      <c r="P29" s="149" t="s">
        <v>145</v>
      </c>
      <c r="Q29" s="254" t="s">
        <v>651</v>
      </c>
      <c r="R29" s="254" t="s">
        <v>652</v>
      </c>
      <c r="S29" s="70" t="s">
        <v>423</v>
      </c>
      <c r="T29" s="385" t="s">
        <v>72</v>
      </c>
      <c r="U29" s="999">
        <v>44078</v>
      </c>
      <c r="V29" s="83" t="s">
        <v>374</v>
      </c>
      <c r="W29" s="83"/>
      <c r="X29" s="83"/>
      <c r="Y29" s="46" t="s">
        <v>197</v>
      </c>
      <c r="Z29" s="259">
        <f t="shared" si="1"/>
        <v>0</v>
      </c>
      <c r="AA29" s="260"/>
      <c r="AB29" s="260"/>
      <c r="AC29" s="260"/>
      <c r="AD29" s="260"/>
      <c r="AE29" s="258"/>
      <c r="AF29" s="258"/>
      <c r="AG29" s="258"/>
      <c r="AH29" s="258"/>
      <c r="AI29" s="258"/>
      <c r="AJ29" s="258"/>
    </row>
    <row r="30" spans="1:36" ht="27.6" customHeight="1" x14ac:dyDescent="0.3">
      <c r="A30" s="110" t="s">
        <v>149</v>
      </c>
      <c r="B30" s="99" t="s">
        <v>149</v>
      </c>
      <c r="C30" s="24"/>
      <c r="D30" s="24"/>
      <c r="E30" s="24" t="s">
        <v>77</v>
      </c>
      <c r="F30" s="24"/>
      <c r="G30" s="24"/>
      <c r="H30" s="109">
        <f>IF(C30&lt;&gt;"",'CBL Score Standard'!$D86,IF(D30&lt;&gt;"",SUM('CBL Score Standard'!$D86:$E86),IF(E30&lt;&gt;"",SUM('CBL Score Standard'!$D86:$F86),IF(F30&lt;&gt;"",SUM('CBL Score Standard'!$D86:$G86),IF(G30&lt;&gt;"",SUM('CBL Score Standard'!$D86:$H86,0))))))</f>
        <v>0.16709956709956711</v>
      </c>
      <c r="K30" s="338"/>
      <c r="L30" s="338"/>
      <c r="M30" s="104" t="s">
        <v>6</v>
      </c>
      <c r="N30" s="36" t="s">
        <v>55</v>
      </c>
      <c r="O30" s="87" t="s">
        <v>198</v>
      </c>
      <c r="P30" s="151"/>
      <c r="Q30" s="152" t="s">
        <v>199</v>
      </c>
      <c r="R30" s="79" t="s">
        <v>200</v>
      </c>
      <c r="S30" s="70" t="s">
        <v>423</v>
      </c>
      <c r="T30" s="385" t="s">
        <v>72</v>
      </c>
      <c r="U30" s="999">
        <v>44085</v>
      </c>
      <c r="V30" s="83" t="s">
        <v>374</v>
      </c>
      <c r="W30" s="83"/>
      <c r="X30" s="83"/>
      <c r="Y30" s="49" t="s">
        <v>201</v>
      </c>
      <c r="Z30" s="259">
        <f t="shared" si="1"/>
        <v>0</v>
      </c>
      <c r="AA30" s="260"/>
      <c r="AB30" s="260"/>
      <c r="AC30" s="260"/>
      <c r="AD30" s="260"/>
      <c r="AE30" s="258"/>
      <c r="AF30" s="258"/>
      <c r="AG30" s="258"/>
      <c r="AH30" s="258"/>
      <c r="AI30" s="258"/>
      <c r="AJ30" s="258"/>
    </row>
    <row r="31" spans="1:36" ht="13.8" customHeight="1" x14ac:dyDescent="0.3">
      <c r="A31" s="110" t="s">
        <v>149</v>
      </c>
      <c r="B31" s="99" t="s">
        <v>370</v>
      </c>
      <c r="C31" s="100"/>
      <c r="D31" s="100"/>
      <c r="E31" s="117" t="s">
        <v>77</v>
      </c>
      <c r="F31" s="24"/>
      <c r="G31" s="24"/>
      <c r="H31" s="109">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70" t="s">
        <v>321</v>
      </c>
      <c r="T31" s="157" t="s">
        <v>72</v>
      </c>
      <c r="U31" s="180">
        <v>43629</v>
      </c>
      <c r="V31" s="83" t="s">
        <v>374</v>
      </c>
      <c r="W31" s="83" t="s">
        <v>377</v>
      </c>
      <c r="X31" s="83" t="s">
        <v>377</v>
      </c>
      <c r="Y31" s="49" t="s">
        <v>203</v>
      </c>
      <c r="Z31" s="259">
        <f t="shared" si="1"/>
        <v>0.75</v>
      </c>
      <c r="AA31" s="323">
        <v>43629</v>
      </c>
      <c r="AB31" s="323">
        <v>43915</v>
      </c>
      <c r="AC31" s="260"/>
      <c r="AD31" s="260"/>
      <c r="AE31" s="258"/>
      <c r="AF31" s="258"/>
      <c r="AG31" s="258"/>
      <c r="AH31" s="258"/>
      <c r="AI31" s="258"/>
      <c r="AJ31" s="258"/>
    </row>
    <row r="32" spans="1:36" ht="26.4" customHeight="1" x14ac:dyDescent="0.3">
      <c r="A32" s="110" t="s">
        <v>31</v>
      </c>
      <c r="B32" s="99" t="s">
        <v>660</v>
      </c>
      <c r="C32" s="24"/>
      <c r="D32" s="24"/>
      <c r="E32" s="24" t="s">
        <v>77</v>
      </c>
      <c r="F32" s="24"/>
      <c r="G32" s="24"/>
      <c r="H32" s="109">
        <f>IF(C32&lt;&gt;"",'CBL Score Standard'!$D88,IF(D32&lt;&gt;"",SUM('CBL Score Standard'!$D88:$E88),IF(E32&lt;&gt;"",SUM('CBL Score Standard'!$D88:$F88),IF(F32&lt;&gt;"",SUM('CBL Score Standard'!$D88:$G88),IF(G32&lt;&gt;"",SUM('CBL Score Standard'!$D88:$H88,0))))))</f>
        <v>0.16709956709956711</v>
      </c>
      <c r="K32" s="338"/>
      <c r="L32" s="338"/>
      <c r="M32" s="104" t="s">
        <v>6</v>
      </c>
      <c r="N32" s="36" t="s">
        <v>56</v>
      </c>
      <c r="O32" s="87" t="s">
        <v>427</v>
      </c>
      <c r="P32" s="153">
        <v>43613</v>
      </c>
      <c r="Q32" s="152" t="s">
        <v>167</v>
      </c>
      <c r="R32" s="79" t="s">
        <v>204</v>
      </c>
      <c r="S32" s="70" t="s">
        <v>528</v>
      </c>
      <c r="T32" s="157" t="s">
        <v>72</v>
      </c>
      <c r="U32" s="181">
        <v>43761</v>
      </c>
      <c r="V32" s="214" t="s">
        <v>374</v>
      </c>
      <c r="W32" s="83"/>
      <c r="X32" s="83" t="s">
        <v>377</v>
      </c>
      <c r="Y32" s="46" t="s">
        <v>205</v>
      </c>
      <c r="Z32" s="259">
        <f t="shared" si="1"/>
        <v>0.75</v>
      </c>
      <c r="AA32" s="323">
        <v>43613</v>
      </c>
      <c r="AB32" s="323">
        <v>43915</v>
      </c>
      <c r="AC32" s="260"/>
      <c r="AD32" s="260"/>
      <c r="AE32" s="258"/>
      <c r="AF32" s="258"/>
      <c r="AG32" s="258"/>
      <c r="AH32" s="258"/>
      <c r="AI32" s="258"/>
      <c r="AJ32" s="258"/>
    </row>
    <row r="33" spans="1:36" ht="13.8" customHeight="1" x14ac:dyDescent="0.3">
      <c r="A33" s="110" t="s">
        <v>31</v>
      </c>
      <c r="B33" s="99" t="s">
        <v>175</v>
      </c>
      <c r="C33" s="100"/>
      <c r="D33" s="24"/>
      <c r="E33" s="129" t="s">
        <v>77</v>
      </c>
      <c r="F33" s="24"/>
      <c r="G33" s="24"/>
      <c r="H33" s="109">
        <f>IF(C33&lt;&gt;"",'CBL Score Standard'!$D89,IF(D33&lt;&gt;"",SUM('CBL Score Standard'!$D89:$E89),IF(E33&lt;&gt;"",SUM('CBL Score Standard'!$D89:$F89),IF(F33&lt;&gt;"",SUM('CBL Score Standard'!$D89:$G89),IF(G33&lt;&gt;"",SUM('CBL Score Standard'!$D89:$H89,0))))))</f>
        <v>0.16709956709956711</v>
      </c>
      <c r="K33" s="338"/>
      <c r="L33" s="338"/>
      <c r="M33" s="104" t="s">
        <v>6</v>
      </c>
      <c r="N33" s="36" t="s">
        <v>0</v>
      </c>
      <c r="O33" s="87" t="s">
        <v>426</v>
      </c>
      <c r="P33" s="152" t="s">
        <v>145</v>
      </c>
      <c r="Q33" s="152" t="s">
        <v>206</v>
      </c>
      <c r="R33" s="79" t="s">
        <v>206</v>
      </c>
      <c r="S33" s="70" t="str">
        <f>IF($K$16=$G$25+1,$A$1,"")</f>
        <v/>
      </c>
      <c r="T33" s="157"/>
      <c r="U33" s="83"/>
      <c r="V33" s="83"/>
      <c r="W33" s="83"/>
      <c r="X33" s="83"/>
      <c r="Y33" s="41"/>
      <c r="Z33" s="259">
        <f t="shared" si="1"/>
        <v>0</v>
      </c>
      <c r="AA33" s="260"/>
      <c r="AB33" s="260"/>
      <c r="AC33" s="260"/>
      <c r="AD33" s="260"/>
      <c r="AE33" s="258"/>
      <c r="AF33" s="258"/>
      <c r="AG33" s="258"/>
      <c r="AH33" s="258"/>
      <c r="AI33" s="258"/>
      <c r="AJ33" s="258"/>
    </row>
    <row r="34" spans="1:36" ht="13.8" customHeight="1" x14ac:dyDescent="0.3">
      <c r="A34" s="110" t="s">
        <v>46</v>
      </c>
      <c r="B34" s="99" t="s">
        <v>171</v>
      </c>
      <c r="C34" s="100"/>
      <c r="D34" s="24"/>
      <c r="E34" s="24" t="s">
        <v>77</v>
      </c>
      <c r="F34" s="24"/>
      <c r="G34" s="24"/>
      <c r="H34" s="109">
        <f>IF(C34&lt;&gt;"",'CBL Score Standard'!$D90,IF(D34&lt;&gt;"",SUM('CBL Score Standard'!$D90:$E90),IF(E34&lt;&gt;"",SUM('CBL Score Standard'!$D90:$F90),IF(F34&lt;&gt;"",SUM('CBL Score Standard'!$D90:$G90),IF(G34&lt;&gt;"",SUM('CBL Score Standard'!$D90:$H90,0))))))</f>
        <v>7.6190476190476183E-2</v>
      </c>
      <c r="K34" s="338"/>
      <c r="L34" s="338"/>
      <c r="M34" s="104" t="s">
        <v>6</v>
      </c>
      <c r="N34" s="36" t="s">
        <v>53</v>
      </c>
      <c r="O34" s="90" t="s">
        <v>371</v>
      </c>
      <c r="P34" s="152" t="s">
        <v>145</v>
      </c>
      <c r="Q34" s="152" t="s">
        <v>164</v>
      </c>
      <c r="R34" s="79" t="s">
        <v>207</v>
      </c>
      <c r="S34" s="70" t="str">
        <f>IF($K$16=$G$25+1,$A$1,"")</f>
        <v/>
      </c>
      <c r="T34" s="157"/>
      <c r="U34" s="83"/>
      <c r="V34" s="83"/>
      <c r="W34" s="83"/>
      <c r="X34" s="83"/>
      <c r="Y34" s="49" t="s">
        <v>208</v>
      </c>
      <c r="Z34" s="259">
        <f t="shared" si="1"/>
        <v>0</v>
      </c>
      <c r="AA34" s="260"/>
      <c r="AB34" s="260"/>
      <c r="AC34" s="260"/>
      <c r="AD34" s="260"/>
      <c r="AE34" s="258"/>
      <c r="AF34" s="258"/>
      <c r="AG34" s="258"/>
      <c r="AH34" s="258"/>
      <c r="AI34" s="258"/>
      <c r="AJ34" s="258"/>
    </row>
    <row r="35" spans="1:36" ht="13.8" customHeight="1" x14ac:dyDescent="0.3">
      <c r="A35" s="110" t="s">
        <v>2</v>
      </c>
      <c r="B35" s="99" t="s">
        <v>234</v>
      </c>
      <c r="C35" s="100"/>
      <c r="D35" s="100"/>
      <c r="E35" s="13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70" t="str">
        <f>IF($K$16=$G$25+1,$A$1,"")</f>
        <v/>
      </c>
      <c r="T35" s="157"/>
      <c r="U35" s="83"/>
      <c r="V35" s="83"/>
      <c r="W35" s="83"/>
      <c r="X35" s="83"/>
      <c r="Y35" s="46"/>
      <c r="Z35" s="259">
        <f t="shared" si="1"/>
        <v>0</v>
      </c>
      <c r="AA35" s="260"/>
      <c r="AB35" s="260"/>
      <c r="AC35" s="260"/>
      <c r="AD35" s="260"/>
      <c r="AE35" s="258"/>
      <c r="AF35" s="258"/>
      <c r="AG35" s="258"/>
      <c r="AH35" s="258"/>
      <c r="AI35" s="258"/>
      <c r="AJ35" s="258"/>
    </row>
    <row r="36" spans="1:36" ht="13.8" customHeight="1" x14ac:dyDescent="0.3">
      <c r="A36" s="110" t="s">
        <v>54</v>
      </c>
      <c r="B36" s="99" t="s">
        <v>425</v>
      </c>
      <c r="C36" s="24"/>
      <c r="D36" s="24"/>
      <c r="E36" s="24" t="s">
        <v>77</v>
      </c>
      <c r="F36" s="24"/>
      <c r="G36" s="24"/>
      <c r="H36" s="109">
        <f>IF(C36&lt;&gt;"",'CBL Score Standard'!$D92,IF(D36&lt;&gt;"",SUM('CBL Score Standard'!$D92:$E92),IF(E36&lt;&gt;"",SUM('CBL Score Standard'!$D92:$F92),IF(F36&lt;&gt;"",SUM('CBL Score Standard'!$D92:$G92),IF(G36&lt;&gt;"",SUM('CBL Score Standard'!$D92:$H92,0))))))</f>
        <v>0.16709956709956711</v>
      </c>
      <c r="K36" s="3">
        <v>3</v>
      </c>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t="s">
        <v>77</v>
      </c>
      <c r="F37" s="24"/>
      <c r="G37" s="24"/>
      <c r="H37" s="10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c r="E38" s="129" t="s">
        <v>77</v>
      </c>
      <c r="F38" s="24"/>
      <c r="G38" s="24"/>
      <c r="H38" s="109">
        <f>IF(C38&lt;&gt;"",'CBL Score Standard'!$D94,IF(D38&lt;&gt;"",SUM('CBL Score Standard'!$D94:$E94),IF(E38&lt;&gt;"",SUM('CBL Score Standard'!$D94:$F94),IF(F38&lt;&gt;"",SUM('CBL Score Standard'!$D94:$G94),IF(G38&lt;&gt;"",SUM('CBL Score Standard'!$D94:$H94,0))))))</f>
        <v>1.4285714285714285E-2</v>
      </c>
      <c r="K38" s="1211" t="s">
        <v>133</v>
      </c>
      <c r="L38" s="1211" t="s">
        <v>91</v>
      </c>
      <c r="M38" s="1182" t="s">
        <v>75</v>
      </c>
      <c r="N38" s="1184" t="s">
        <v>134</v>
      </c>
      <c r="O38" s="1184" t="s">
        <v>135</v>
      </c>
      <c r="P38" s="145" t="s">
        <v>136</v>
      </c>
      <c r="Q38" s="145" t="s">
        <v>137</v>
      </c>
      <c r="R38" s="145" t="s">
        <v>138</v>
      </c>
      <c r="S38" s="1212" t="s">
        <v>139</v>
      </c>
      <c r="T38" s="1191" t="s">
        <v>344</v>
      </c>
      <c r="U38" s="1191" t="s">
        <v>342</v>
      </c>
      <c r="V38" s="1200"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customHeight="1" x14ac:dyDescent="0.3">
      <c r="A39" s="110" t="s">
        <v>53</v>
      </c>
      <c r="B39" s="99" t="s">
        <v>371</v>
      </c>
      <c r="C39" s="100"/>
      <c r="D39" s="117"/>
      <c r="E39" s="117"/>
      <c r="F39" s="24"/>
      <c r="G39" s="24"/>
      <c r="H39" s="109" t="b">
        <f>IF(C39&lt;&gt;"",'CBL Score Standard'!$D95,IF(D39&lt;&gt;"",SUM('CBL Score Standard'!$D95:$E95),IF(E39&lt;&gt;"",SUM('CBL Score Standard'!$D95:$F95),IF(F39&lt;&gt;"",SUM('CBL Score Standard'!$D95:$G95),IF(G39&lt;&gt;"",SUM('CBL Score Standard'!$D95:$H95,0))))))</f>
        <v>0</v>
      </c>
      <c r="K39" s="1197"/>
      <c r="L39" s="1197"/>
      <c r="M39" s="1183"/>
      <c r="N39" s="1190"/>
      <c r="O39" s="1185"/>
      <c r="P39" s="148" t="s">
        <v>141</v>
      </c>
      <c r="Q39" s="144"/>
      <c r="R39" s="144"/>
      <c r="S39" s="1210"/>
      <c r="T39" s="1191"/>
      <c r="U39" s="1191"/>
      <c r="V39" s="120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337" t="s">
        <v>142</v>
      </c>
      <c r="L40" s="337" t="s">
        <v>143</v>
      </c>
      <c r="M40" s="104" t="s">
        <v>7</v>
      </c>
      <c r="N40" s="36" t="s">
        <v>56</v>
      </c>
      <c r="O40" s="87" t="s">
        <v>663</v>
      </c>
      <c r="P40" s="149" t="s">
        <v>145</v>
      </c>
      <c r="Q40" s="152" t="s">
        <v>212</v>
      </c>
      <c r="R40" s="79" t="s">
        <v>213</v>
      </c>
      <c r="S40" s="70" t="s">
        <v>423</v>
      </c>
      <c r="T40" s="157" t="s">
        <v>72</v>
      </c>
      <c r="U40" s="180">
        <v>43752</v>
      </c>
      <c r="V40" s="214" t="s">
        <v>374</v>
      </c>
      <c r="W40" s="83"/>
      <c r="X40" s="83" t="s">
        <v>377</v>
      </c>
      <c r="Y40" s="46" t="s">
        <v>214</v>
      </c>
      <c r="Z40" s="259">
        <f t="shared" ref="Z40:Z55" si="2">DATEDIF(AA40,AB40,"m")/12+DATEDIF(AC40,AD40,"m")/12+DATEDIF(AE40,AF40,"m")/12+DATEDIF(AG40,AH40,"m")/12+DATEDIF(AI40,AJ40,"m")/12</f>
        <v>0.75</v>
      </c>
      <c r="AA40" s="323">
        <v>43619</v>
      </c>
      <c r="AB40" s="323">
        <v>43915</v>
      </c>
      <c r="AC40" s="260"/>
      <c r="AD40" s="260"/>
      <c r="AE40" s="258"/>
      <c r="AF40" s="258"/>
      <c r="AG40" s="258"/>
      <c r="AH40" s="258"/>
      <c r="AI40" s="258"/>
      <c r="AJ40" s="258"/>
    </row>
    <row r="41" spans="1:36" ht="13.8" customHeight="1"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70" t="s">
        <v>423</v>
      </c>
      <c r="T41" s="157" t="s">
        <v>72</v>
      </c>
      <c r="U41" s="180">
        <v>43752</v>
      </c>
      <c r="V41" s="214" t="s">
        <v>374</v>
      </c>
      <c r="W41" s="83"/>
      <c r="X41" s="83"/>
      <c r="Y41" s="49" t="s">
        <v>216</v>
      </c>
      <c r="Z41" s="259">
        <f t="shared" si="2"/>
        <v>0.91666666666666663</v>
      </c>
      <c r="AA41" s="323">
        <v>43558</v>
      </c>
      <c r="AB41" s="323">
        <v>43915</v>
      </c>
      <c r="AC41" s="260"/>
      <c r="AD41" s="260"/>
      <c r="AE41" s="258"/>
      <c r="AF41" s="258"/>
      <c r="AG41" s="258"/>
      <c r="AH41" s="258"/>
      <c r="AI41" s="258"/>
      <c r="AJ41" s="258"/>
    </row>
    <row r="42" spans="1:36" ht="26.4" customHeight="1"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70" t="s">
        <v>423</v>
      </c>
      <c r="T42" s="157" t="s">
        <v>72</v>
      </c>
      <c r="U42" s="180">
        <v>43753</v>
      </c>
      <c r="V42" s="214" t="s">
        <v>374</v>
      </c>
      <c r="W42" s="83"/>
      <c r="X42" s="83"/>
      <c r="Y42" s="52" t="s">
        <v>249</v>
      </c>
      <c r="Z42" s="259">
        <f t="shared" si="2"/>
        <v>0.66666666666666663</v>
      </c>
      <c r="AA42" s="323">
        <v>43652</v>
      </c>
      <c r="AB42" s="323">
        <v>43915</v>
      </c>
      <c r="AC42" s="260"/>
      <c r="AD42" s="260"/>
      <c r="AE42" s="258"/>
      <c r="AF42" s="258"/>
      <c r="AG42" s="258"/>
      <c r="AH42" s="258"/>
      <c r="AI42" s="258"/>
      <c r="AJ42" s="258"/>
    </row>
    <row r="43" spans="1:36" ht="27.6" customHeight="1" x14ac:dyDescent="0.3">
      <c r="A43" s="110" t="s">
        <v>0</v>
      </c>
      <c r="B43" s="99" t="s">
        <v>426</v>
      </c>
      <c r="C43" s="100"/>
      <c r="D43" s="24"/>
      <c r="E43" s="24" t="s">
        <v>77</v>
      </c>
      <c r="F43" s="24"/>
      <c r="G43" s="24"/>
      <c r="H43" s="109">
        <f>IF(C43&lt;&gt;"",'CBL Score Standard'!$D99,IF(D43&lt;&gt;"",SUM('CBL Score Standard'!$D99:$E99),IF(E43&lt;&gt;"",SUM('CBL Score Standard'!$D99:$F99),IF(F43&lt;&gt;"",SUM('CBL Score Standard'!$D99:$G99),IF(G43&lt;&gt;"",SUM('CBL Score Standard'!$D99:$H99,0))))))</f>
        <v>7.6190476190476183E-2</v>
      </c>
      <c r="K43" s="338"/>
      <c r="L43" s="338"/>
      <c r="M43" s="104" t="s">
        <v>7</v>
      </c>
      <c r="N43" s="36" t="s">
        <v>55</v>
      </c>
      <c r="O43" s="87" t="s">
        <v>448</v>
      </c>
      <c r="P43" s="151"/>
      <c r="Q43" s="254" t="s">
        <v>655</v>
      </c>
      <c r="R43" s="254" t="s">
        <v>656</v>
      </c>
      <c r="S43" s="70" t="s">
        <v>423</v>
      </c>
      <c r="T43" s="157" t="s">
        <v>72</v>
      </c>
      <c r="U43" s="180">
        <v>43753</v>
      </c>
      <c r="V43" s="214" t="s">
        <v>374</v>
      </c>
      <c r="W43" s="83"/>
      <c r="X43" s="83" t="s">
        <v>377</v>
      </c>
      <c r="Y43" s="49" t="s">
        <v>219</v>
      </c>
      <c r="Z43" s="259">
        <f t="shared" si="2"/>
        <v>0.91666666666666663</v>
      </c>
      <c r="AA43" s="323">
        <v>43557</v>
      </c>
      <c r="AB43" s="323">
        <v>43915</v>
      </c>
      <c r="AC43" s="260"/>
      <c r="AD43" s="260"/>
      <c r="AE43" s="258"/>
      <c r="AF43" s="258"/>
      <c r="AG43" s="258"/>
      <c r="AH43" s="258"/>
      <c r="AI43" s="258"/>
      <c r="AJ43" s="258"/>
    </row>
    <row r="44" spans="1:36" ht="27.6" customHeight="1" x14ac:dyDescent="0.3">
      <c r="A44" s="110" t="s">
        <v>41</v>
      </c>
      <c r="B44" s="99" t="s">
        <v>450</v>
      </c>
      <c r="C44" s="24"/>
      <c r="D44" s="24"/>
      <c r="E44" s="24" t="s">
        <v>77</v>
      </c>
      <c r="F44" s="24"/>
      <c r="G44" s="24"/>
      <c r="H44" s="109">
        <f>IF(C44&lt;&gt;"",'CBL Score Standard'!$D100,IF(D44&lt;&gt;"",SUM('CBL Score Standard'!$D100:$E100),IF(E44&lt;&gt;"",SUM('CBL Score Standard'!$D100:$F100),IF(F44&lt;&gt;"",SUM('CBL Score Standard'!$D100:$G100),IF(G44&lt;&gt;"",SUM('CBL Score Standard'!$D100:$H100,0))))))</f>
        <v>0.16709956709956711</v>
      </c>
      <c r="K44" s="338"/>
      <c r="L44" s="338"/>
      <c r="M44" s="137" t="s">
        <v>7</v>
      </c>
      <c r="N44" s="138" t="s">
        <v>55</v>
      </c>
      <c r="O44" s="87" t="s">
        <v>185</v>
      </c>
      <c r="P44" s="149" t="s">
        <v>145</v>
      </c>
      <c r="Q44" s="254" t="s">
        <v>220</v>
      </c>
      <c r="R44" s="254" t="s">
        <v>270</v>
      </c>
      <c r="S44" s="36" t="s">
        <v>423</v>
      </c>
      <c r="T44" s="84" t="s">
        <v>72</v>
      </c>
      <c r="U44" s="180">
        <v>43753</v>
      </c>
      <c r="V44" s="214" t="s">
        <v>374</v>
      </c>
      <c r="W44" s="83" t="s">
        <v>377</v>
      </c>
      <c r="X44" s="83"/>
      <c r="Y44" s="49" t="s">
        <v>186</v>
      </c>
      <c r="Z44" s="259">
        <f t="shared" si="2"/>
        <v>0.75</v>
      </c>
      <c r="AA44" s="323">
        <v>43637</v>
      </c>
      <c r="AB44" s="323">
        <v>43915</v>
      </c>
      <c r="AC44" s="260"/>
      <c r="AD44" s="260"/>
      <c r="AE44" s="258"/>
      <c r="AF44" s="258"/>
      <c r="AG44" s="258"/>
      <c r="AH44" s="258"/>
      <c r="AI44" s="258"/>
      <c r="AJ44" s="258"/>
    </row>
    <row r="45" spans="1:36" ht="26.4" customHeight="1" x14ac:dyDescent="0.3">
      <c r="A45" s="110" t="s">
        <v>41</v>
      </c>
      <c r="B45" s="99" t="s">
        <v>178</v>
      </c>
      <c r="C45" s="100"/>
      <c r="D45" s="24"/>
      <c r="E45" s="24" t="s">
        <v>77</v>
      </c>
      <c r="F45" s="24"/>
      <c r="G45" s="24"/>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254" t="s">
        <v>657</v>
      </c>
      <c r="S45" s="70" t="s">
        <v>321</v>
      </c>
      <c r="T45" s="84" t="s">
        <v>72</v>
      </c>
      <c r="U45" s="153">
        <v>43539</v>
      </c>
      <c r="V45" s="83" t="s">
        <v>374</v>
      </c>
      <c r="W45" s="83" t="s">
        <v>377</v>
      </c>
      <c r="X45" s="83" t="s">
        <v>377</v>
      </c>
      <c r="Y45" s="49" t="s">
        <v>186</v>
      </c>
      <c r="Z45" s="259">
        <f t="shared" si="2"/>
        <v>1</v>
      </c>
      <c r="AA45" s="323">
        <v>43539</v>
      </c>
      <c r="AB45" s="323">
        <v>43915</v>
      </c>
      <c r="AC45" s="260"/>
      <c r="AD45" s="260"/>
      <c r="AE45" s="258"/>
      <c r="AF45" s="258"/>
      <c r="AG45" s="258"/>
      <c r="AH45" s="258"/>
      <c r="AI45" s="258"/>
      <c r="AJ45" s="258"/>
    </row>
    <row r="46" spans="1:36" ht="27.6" customHeight="1"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70" t="s">
        <v>423</v>
      </c>
      <c r="T46" s="157" t="s">
        <v>72</v>
      </c>
      <c r="U46" s="180">
        <v>43754</v>
      </c>
      <c r="V46" s="214" t="s">
        <v>374</v>
      </c>
      <c r="W46" s="83"/>
      <c r="X46" s="83"/>
      <c r="Y46" s="46" t="s">
        <v>222</v>
      </c>
      <c r="Z46" s="259">
        <f t="shared" si="2"/>
        <v>0.83333333333333337</v>
      </c>
      <c r="AA46" s="323">
        <v>43607</v>
      </c>
      <c r="AB46" s="323">
        <v>43915</v>
      </c>
      <c r="AC46" s="260"/>
      <c r="AD46" s="260"/>
      <c r="AE46" s="258"/>
      <c r="AF46" s="258"/>
      <c r="AG46" s="258"/>
      <c r="AH46" s="258"/>
      <c r="AI46" s="258"/>
      <c r="AJ46" s="258"/>
    </row>
    <row r="47" spans="1:36" ht="27.6" customHeight="1" x14ac:dyDescent="0.3">
      <c r="A47" s="110" t="s">
        <v>144</v>
      </c>
      <c r="B47" s="99" t="s">
        <v>372</v>
      </c>
      <c r="C47" s="24"/>
      <c r="D47" s="24"/>
      <c r="E47" s="24" t="s">
        <v>77</v>
      </c>
      <c r="F47" s="24"/>
      <c r="G47" s="24"/>
      <c r="H47" s="109">
        <f>IF(C47&lt;&gt;"",'CBL Score Standard'!$D103,IF(D47&lt;&gt;"",SUM('CBL Score Standard'!$D103:$E103),IF(E47&lt;&gt;"",SUM('CBL Score Standard'!$D103:$F103),IF(F47&lt;&gt;"",SUM('CBL Score Standard'!$D103:$G103),IF(G47&lt;&gt;"",SUM('CBL Score Standard'!$D103:$H103,0))))))</f>
        <v>0.16709956709956711</v>
      </c>
      <c r="K47" s="338"/>
      <c r="L47" s="338"/>
      <c r="M47" s="104" t="s">
        <v>7</v>
      </c>
      <c r="N47" s="36" t="s">
        <v>53</v>
      </c>
      <c r="O47" s="87" t="s">
        <v>223</v>
      </c>
      <c r="P47" s="153">
        <v>43621</v>
      </c>
      <c r="Q47" s="154" t="s">
        <v>224</v>
      </c>
      <c r="R47" s="155" t="s">
        <v>225</v>
      </c>
      <c r="S47" s="70"/>
      <c r="T47" s="157"/>
      <c r="U47" s="83"/>
      <c r="V47" s="83"/>
      <c r="W47" s="83"/>
      <c r="X47" s="83"/>
      <c r="Y47" s="55"/>
      <c r="Z47" s="259">
        <f t="shared" si="2"/>
        <v>0</v>
      </c>
      <c r="AA47" s="323"/>
      <c r="AB47" s="323"/>
      <c r="AC47" s="260"/>
      <c r="AD47" s="260"/>
      <c r="AE47" s="258"/>
      <c r="AF47" s="258"/>
      <c r="AG47" s="258"/>
      <c r="AH47" s="258"/>
      <c r="AI47" s="258"/>
      <c r="AJ47" s="258"/>
    </row>
    <row r="48" spans="1:36" ht="39.6" x14ac:dyDescent="0.3">
      <c r="A48" s="110" t="s">
        <v>144</v>
      </c>
      <c r="B48" s="99" t="s">
        <v>373</v>
      </c>
      <c r="C48" s="24"/>
      <c r="D48" s="24"/>
      <c r="E48" s="24" t="s">
        <v>77</v>
      </c>
      <c r="F48" s="24"/>
      <c r="G48" s="24"/>
      <c r="H48" s="109">
        <f>IF(C48&lt;&gt;"",'CBL Score Standard'!$D104,IF(D48&lt;&gt;"",SUM('CBL Score Standard'!$D104:$E104),IF(E48&lt;&gt;"",SUM('CBL Score Standard'!$D104:$F104),IF(F48&lt;&gt;"",SUM('CBL Score Standard'!$D104:$G104),IF(G48&lt;&gt;"",SUM('CBL Score Standard'!$D104:$H104,0))))))</f>
        <v>0.16709956709956711</v>
      </c>
      <c r="K48" s="338"/>
      <c r="L48" s="338"/>
      <c r="M48" s="104" t="s">
        <v>7</v>
      </c>
      <c r="N48" s="36" t="s">
        <v>53</v>
      </c>
      <c r="O48" s="87" t="s">
        <v>226</v>
      </c>
      <c r="P48" s="153">
        <v>43602</v>
      </c>
      <c r="Q48" s="154" t="s">
        <v>227</v>
      </c>
      <c r="R48" s="155" t="s">
        <v>228</v>
      </c>
      <c r="S48" s="70"/>
      <c r="T48" s="157"/>
      <c r="U48" s="83"/>
      <c r="V48" s="83"/>
      <c r="W48" s="83"/>
      <c r="X48" s="83"/>
      <c r="Y48" s="55"/>
      <c r="Z48" s="259">
        <f t="shared" si="2"/>
        <v>0</v>
      </c>
      <c r="AA48" s="323"/>
      <c r="AB48" s="323"/>
      <c r="AC48" s="260"/>
      <c r="AD48" s="260"/>
      <c r="AE48" s="258"/>
      <c r="AF48" s="258"/>
      <c r="AG48" s="258"/>
      <c r="AH48" s="258"/>
      <c r="AI48" s="258"/>
      <c r="AJ48" s="258"/>
    </row>
    <row r="49" spans="1:36" ht="13.8" customHeight="1" x14ac:dyDescent="0.3">
      <c r="A49" s="110" t="s">
        <v>144</v>
      </c>
      <c r="B49" s="99" t="s">
        <v>452</v>
      </c>
      <c r="C49" s="24"/>
      <c r="D49" s="24"/>
      <c r="E49" s="24" t="s">
        <v>77</v>
      </c>
      <c r="F49" s="24"/>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9" t="s">
        <v>684</v>
      </c>
      <c r="P49" s="153">
        <v>43623</v>
      </c>
      <c r="Q49" s="154" t="s">
        <v>153</v>
      </c>
      <c r="R49" s="155" t="s">
        <v>156</v>
      </c>
      <c r="S49" s="70" t="s">
        <v>321</v>
      </c>
      <c r="T49" s="157" t="s">
        <v>72</v>
      </c>
      <c r="U49" s="181">
        <v>43626</v>
      </c>
      <c r="V49" s="83" t="s">
        <v>374</v>
      </c>
      <c r="W49" s="83"/>
      <c r="X49" s="83"/>
      <c r="Y49" s="55"/>
      <c r="Z49" s="259">
        <f t="shared" si="2"/>
        <v>0.75</v>
      </c>
      <c r="AA49" s="323">
        <v>43623</v>
      </c>
      <c r="AB49" s="323">
        <v>43915</v>
      </c>
      <c r="AC49" s="260"/>
      <c r="AD49" s="260"/>
      <c r="AE49" s="258"/>
      <c r="AF49" s="258"/>
      <c r="AG49" s="258"/>
      <c r="AH49" s="258"/>
      <c r="AI49" s="258"/>
      <c r="AJ49" s="258"/>
    </row>
    <row r="50" spans="1:36" x14ac:dyDescent="0.3">
      <c r="A50" s="110" t="s">
        <v>144</v>
      </c>
      <c r="B50" s="99" t="s">
        <v>517</v>
      </c>
      <c r="C50" s="24"/>
      <c r="D50" s="24"/>
      <c r="E50" s="24" t="s">
        <v>77</v>
      </c>
      <c r="F50" s="24"/>
      <c r="G50" s="24"/>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9" t="s">
        <v>683</v>
      </c>
      <c r="P50" s="153">
        <v>43623</v>
      </c>
      <c r="Q50" s="154" t="s">
        <v>153</v>
      </c>
      <c r="R50" s="155" t="s">
        <v>156</v>
      </c>
      <c r="S50" s="70" t="s">
        <v>423</v>
      </c>
      <c r="T50" s="385" t="s">
        <v>72</v>
      </c>
      <c r="U50" s="181">
        <v>44008</v>
      </c>
      <c r="V50" s="83" t="s">
        <v>374</v>
      </c>
      <c r="W50" s="83"/>
      <c r="X50" s="83"/>
      <c r="Y50" s="55"/>
      <c r="Z50" s="259">
        <f t="shared" si="2"/>
        <v>0</v>
      </c>
      <c r="AA50" s="260"/>
      <c r="AB50" s="260"/>
      <c r="AC50" s="260"/>
      <c r="AD50" s="260"/>
      <c r="AE50" s="258"/>
      <c r="AF50" s="258"/>
      <c r="AG50" s="258"/>
      <c r="AH50" s="258"/>
      <c r="AI50" s="258"/>
      <c r="AJ50" s="258"/>
    </row>
    <row r="51" spans="1:36" x14ac:dyDescent="0.3">
      <c r="A51" s="110" t="s">
        <v>144</v>
      </c>
      <c r="B51" s="99" t="s">
        <v>661</v>
      </c>
      <c r="C51" s="24"/>
      <c r="D51" s="24"/>
      <c r="E51" s="24" t="s">
        <v>77</v>
      </c>
      <c r="F51" s="24"/>
      <c r="G51" s="24"/>
      <c r="H51" s="109">
        <f>IF(C51&lt;&gt;"",'CBL Score Standard'!$D107,IF(D51&lt;&gt;"",SUM('CBL Score Standard'!$D107:$E107),IF(E51&lt;&gt;"",SUM('CBL Score Standard'!$D107:$F107),IF(F51&lt;&gt;"",SUM('CBL Score Standard'!$D107:$G107),IF(G51&lt;&gt;"",SUM('CBL Score Standard'!$D107:$H107,0))))))</f>
        <v>0.16709956709956711</v>
      </c>
      <c r="K51" s="338"/>
      <c r="L51" s="338"/>
      <c r="M51" s="104" t="s">
        <v>7</v>
      </c>
      <c r="N51" s="36" t="s">
        <v>56</v>
      </c>
      <c r="O51" s="89" t="s">
        <v>67</v>
      </c>
      <c r="P51" s="153"/>
      <c r="Q51" s="154"/>
      <c r="R51" s="155"/>
      <c r="S51" s="157" t="s">
        <v>423</v>
      </c>
      <c r="T51" s="83"/>
      <c r="U51" s="180">
        <v>43766</v>
      </c>
      <c r="V51" s="214" t="s">
        <v>374</v>
      </c>
      <c r="W51" s="83"/>
      <c r="X51" s="83"/>
      <c r="Y51" s="83"/>
      <c r="Z51" s="259">
        <f t="shared" si="2"/>
        <v>0.75</v>
      </c>
      <c r="AA51" s="323">
        <v>43623</v>
      </c>
      <c r="AB51" s="323">
        <v>43915</v>
      </c>
      <c r="AC51" s="260"/>
      <c r="AD51" s="260"/>
      <c r="AE51" s="258"/>
      <c r="AF51" s="258"/>
      <c r="AG51" s="258"/>
      <c r="AH51" s="258"/>
      <c r="AI51" s="258"/>
      <c r="AJ51" s="258"/>
    </row>
    <row r="52" spans="1:36" x14ac:dyDescent="0.3">
      <c r="A52" s="110" t="s">
        <v>144</v>
      </c>
      <c r="B52" s="99" t="s">
        <v>662</v>
      </c>
      <c r="C52" s="117"/>
      <c r="D52" s="117"/>
      <c r="E52" s="117" t="s">
        <v>77</v>
      </c>
      <c r="F52" s="24"/>
      <c r="G52" s="24"/>
      <c r="H52" s="109">
        <f>IF(C52&lt;&gt;"",'CBL Score Standard'!$D108,IF(D52&lt;&gt;"",SUM('CBL Score Standard'!$D108:$E108),IF(E52&lt;&gt;"",SUM('CBL Score Standard'!$D108:$F108),IF(F52&lt;&gt;"",SUM('CBL Score Standard'!$D108:$G108),IF(G52&lt;&gt;"",SUM('CBL Score Standard'!$D108:$H108,0))))))</f>
        <v>0.16709956709956711</v>
      </c>
      <c r="K52" s="338"/>
      <c r="L52" s="338"/>
      <c r="M52" s="104" t="s">
        <v>7</v>
      </c>
      <c r="N52" s="36" t="s">
        <v>55</v>
      </c>
      <c r="O52" s="89" t="s">
        <v>1</v>
      </c>
      <c r="P52" s="153"/>
      <c r="Q52" s="154"/>
      <c r="R52" s="155"/>
      <c r="S52" s="157" t="s">
        <v>423</v>
      </c>
      <c r="T52" s="83"/>
      <c r="U52" s="180">
        <v>43763</v>
      </c>
      <c r="V52" s="214" t="s">
        <v>374</v>
      </c>
      <c r="W52" s="83"/>
      <c r="X52" s="83"/>
      <c r="Y52" s="83"/>
      <c r="Z52" s="259">
        <f t="shared" si="2"/>
        <v>0.75</v>
      </c>
      <c r="AA52" s="323">
        <v>43623</v>
      </c>
      <c r="AB52" s="323">
        <v>43915</v>
      </c>
      <c r="AC52" s="260"/>
      <c r="AD52" s="260"/>
      <c r="AE52" s="258"/>
      <c r="AF52" s="258"/>
      <c r="AG52" s="258"/>
      <c r="AH52" s="258"/>
      <c r="AI52" s="258"/>
      <c r="AJ52" s="258"/>
    </row>
    <row r="53" spans="1:36" x14ac:dyDescent="0.3">
      <c r="A53" s="110" t="s">
        <v>144</v>
      </c>
      <c r="B53" s="99" t="s">
        <v>187</v>
      </c>
      <c r="C53" s="100"/>
      <c r="D53" s="24"/>
      <c r="E53" s="24" t="s">
        <v>77</v>
      </c>
      <c r="F53" s="24"/>
      <c r="G53" s="24"/>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55</v>
      </c>
      <c r="O53" s="89" t="s">
        <v>419</v>
      </c>
      <c r="P53" s="152" t="s">
        <v>145</v>
      </c>
      <c r="Q53" s="154" t="s">
        <v>420</v>
      </c>
      <c r="R53" s="155" t="s">
        <v>420</v>
      </c>
      <c r="S53" s="70"/>
      <c r="T53" s="83"/>
      <c r="U53" s="83"/>
      <c r="V53" s="83"/>
      <c r="W53" s="83"/>
      <c r="X53" s="83"/>
      <c r="Y53" s="55"/>
      <c r="Z53" s="259">
        <f t="shared" si="2"/>
        <v>0</v>
      </c>
      <c r="AA53" s="260"/>
      <c r="AB53" s="260"/>
      <c r="AC53" s="260"/>
      <c r="AD53" s="260"/>
      <c r="AE53" s="258"/>
      <c r="AF53" s="258"/>
      <c r="AG53" s="258"/>
      <c r="AH53" s="258"/>
      <c r="AI53" s="258"/>
      <c r="AJ53" s="258"/>
    </row>
    <row r="54" spans="1:36" ht="26.4" customHeight="1" x14ac:dyDescent="0.3">
      <c r="A54" s="110" t="s">
        <v>144</v>
      </c>
      <c r="B54" s="99" t="s">
        <v>188</v>
      </c>
      <c r="C54" s="100"/>
      <c r="D54" s="24"/>
      <c r="E54" s="24" t="s">
        <v>77</v>
      </c>
      <c r="F54" s="24"/>
      <c r="G54" s="24"/>
      <c r="H54" s="109">
        <f>IF(C54&lt;&gt;"",'CBL Score Standard'!$D110,IF(D54&lt;&gt;"",SUM('CBL Score Standard'!$D110:$E110),IF(E54&lt;&gt;"",SUM('CBL Score Standard'!$D110:$F110),IF(F54&lt;&gt;"",SUM('CBL Score Standard'!$D110:$G110),IF(G54&lt;&gt;"",SUM('CBL Score Standard'!$D110:$H110,0))))))</f>
        <v>7.6190476190476183E-2</v>
      </c>
      <c r="K54" s="338"/>
      <c r="L54" s="338"/>
      <c r="M54" s="104" t="s">
        <v>7</v>
      </c>
      <c r="N54" s="36" t="s">
        <v>56</v>
      </c>
      <c r="O54" s="89" t="s">
        <v>421</v>
      </c>
      <c r="P54" s="153">
        <v>43669</v>
      </c>
      <c r="Q54" s="154" t="s">
        <v>424</v>
      </c>
      <c r="R54" s="155" t="s">
        <v>321</v>
      </c>
      <c r="S54" s="70" t="s">
        <v>321</v>
      </c>
      <c r="T54" s="157" t="s">
        <v>73</v>
      </c>
      <c r="U54" s="181">
        <v>43669</v>
      </c>
      <c r="V54" s="83" t="s">
        <v>374</v>
      </c>
      <c r="W54" s="83"/>
      <c r="X54" s="83"/>
      <c r="Y54" s="41" t="s">
        <v>230</v>
      </c>
      <c r="Z54" s="259">
        <f t="shared" si="2"/>
        <v>0.75</v>
      </c>
      <c r="AA54" s="323">
        <v>43623</v>
      </c>
      <c r="AB54" s="323">
        <v>43915</v>
      </c>
      <c r="AC54" s="260"/>
      <c r="AD54" s="260"/>
      <c r="AE54" s="258"/>
      <c r="AF54" s="258"/>
      <c r="AG54" s="258"/>
      <c r="AH54" s="258"/>
      <c r="AI54" s="258"/>
      <c r="AJ54" s="258"/>
    </row>
    <row r="55" spans="1:36" customFormat="1" ht="18" customHeight="1" x14ac:dyDescent="0.3">
      <c r="A55" s="110" t="s">
        <v>144</v>
      </c>
      <c r="B55" s="99" t="s">
        <v>189</v>
      </c>
      <c r="C55" s="100"/>
      <c r="D55" s="117" t="s">
        <v>77</v>
      </c>
      <c r="E55" s="117"/>
      <c r="F55" s="24"/>
      <c r="G55" s="24"/>
      <c r="H55" s="109">
        <f>IF(C55&lt;&gt;"",'CBL Score Standard'!$D111,IF(D55&lt;&gt;"",SUM('CBL Score Standard'!$D111:$E111),IF(E55&lt;&gt;"",SUM('CBL Score Standard'!$D111:$F111),IF(F55&lt;&gt;"",SUM('CBL Score Standard'!$D111:$G111),IF(G55&lt;&gt;"",SUM('CBL Score Standard'!$D111:$H111,0))))))</f>
        <v>2.3809523809523808E-2</v>
      </c>
      <c r="K55" s="339"/>
      <c r="L55" s="339"/>
      <c r="M55" s="104" t="s">
        <v>7</v>
      </c>
      <c r="N55" s="36" t="s">
        <v>54</v>
      </c>
      <c r="O55" s="89" t="s">
        <v>231</v>
      </c>
      <c r="P55" s="153">
        <v>43610</v>
      </c>
      <c r="Q55" s="152" t="s">
        <v>164</v>
      </c>
      <c r="R55" s="79" t="s">
        <v>165</v>
      </c>
      <c r="S55" s="70" t="s">
        <v>423</v>
      </c>
      <c r="T55" s="157" t="s">
        <v>72</v>
      </c>
      <c r="U55" s="180">
        <v>43756</v>
      </c>
      <c r="V55" s="214" t="s">
        <v>374</v>
      </c>
      <c r="W55" s="83"/>
      <c r="X55" s="83"/>
      <c r="Y55" s="49" t="s">
        <v>232</v>
      </c>
      <c r="Z55" s="259">
        <f t="shared" si="2"/>
        <v>0.75</v>
      </c>
      <c r="AA55" s="323">
        <v>43623</v>
      </c>
      <c r="AB55" s="323">
        <v>43915</v>
      </c>
      <c r="AC55" s="260"/>
      <c r="AD55" s="260"/>
      <c r="AE55" s="258"/>
      <c r="AF55" s="258"/>
      <c r="AG55" s="258"/>
      <c r="AH55" s="258"/>
      <c r="AI55" s="258"/>
      <c r="AJ55" s="258"/>
    </row>
    <row r="56" spans="1:36" customFormat="1" ht="14.4" customHeight="1" x14ac:dyDescent="0.3">
      <c r="A56" s="110" t="s">
        <v>144</v>
      </c>
      <c r="B56" s="99" t="s">
        <v>190</v>
      </c>
      <c r="C56" s="100"/>
      <c r="D56" s="117" t="s">
        <v>77</v>
      </c>
      <c r="E56" s="117"/>
      <c r="F56" s="24"/>
      <c r="G56" s="24"/>
      <c r="H56" s="109">
        <f>IF(C56&lt;&gt;"",'CBL Score Standard'!$D112,IF(D56&lt;&gt;"",SUM('CBL Score Standard'!$D112:$E112),IF(E56&lt;&gt;"",SUM('CBL Score Standard'!$D112:$F112),IF(F56&lt;&gt;"",SUM('CBL Score Standard'!$D112:$G112),IF(G56&lt;&gt;"",SUM('CBL Score Standard'!$D112:$H112,0))))))</f>
        <v>2.3809523809523808E-2</v>
      </c>
      <c r="K56" s="3">
        <v>4</v>
      </c>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24" t="s">
        <v>77</v>
      </c>
      <c r="F57" s="24"/>
      <c r="G57" s="24"/>
      <c r="H57" s="10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17" t="s">
        <v>77</v>
      </c>
      <c r="F58" s="24"/>
      <c r="G58" s="24"/>
      <c r="H58" s="10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200"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customHeight="1" x14ac:dyDescent="0.3">
      <c r="A59" s="110" t="s">
        <v>56</v>
      </c>
      <c r="B59" s="99" t="s">
        <v>421</v>
      </c>
      <c r="C59" s="100"/>
      <c r="D59" s="100"/>
      <c r="E59" s="117" t="s">
        <v>77</v>
      </c>
      <c r="F59" s="24"/>
      <c r="G59" s="24"/>
      <c r="H59" s="109">
        <f>IF(C59&lt;&gt;"",'CBL Score Standard'!$D115,IF(D59&lt;&gt;"",SUM('CBL Score Standard'!$D115:$E115),IF(E59&lt;&gt;"",SUM('CBL Score Standard'!$D115:$F115),IF(F59&lt;&gt;"",SUM('CBL Score Standard'!$D115:$G115),IF(G59&lt;&gt;"",SUM('CBL Score Standard'!$D115:$H115,0))))))</f>
        <v>1.4285714285714285E-2</v>
      </c>
      <c r="K59" s="1197"/>
      <c r="L59" s="1197"/>
      <c r="M59" s="1183"/>
      <c r="N59" s="1185"/>
      <c r="O59" s="1185"/>
      <c r="P59" s="148" t="s">
        <v>141</v>
      </c>
      <c r="Q59" s="144"/>
      <c r="R59" s="144"/>
      <c r="S59" s="1210"/>
      <c r="T59" s="1191"/>
      <c r="U59" s="1191"/>
      <c r="V59" s="120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t="s">
        <v>77</v>
      </c>
      <c r="F60" s="24"/>
      <c r="G60" s="24"/>
      <c r="H60" s="109">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70" t="s">
        <v>321</v>
      </c>
      <c r="T60" s="385" t="s">
        <v>73</v>
      </c>
      <c r="U60" s="83"/>
      <c r="V60" s="83"/>
      <c r="W60" s="83"/>
      <c r="X60" s="83"/>
      <c r="Y60" s="55"/>
      <c r="Z60" s="259">
        <f t="shared" ref="Z60:Z67" si="3">DATEDIF(AA60,AB60,"m")/12+DATEDIF(AC60,AD60,"m")/12+DATEDIF(AE60,AF60,"m")/12+DATEDIF(AG60,AH60,"m")/12+DATEDIF(AI60,AJ60,"m")/12</f>
        <v>0</v>
      </c>
      <c r="AA60" s="260"/>
      <c r="AB60" s="260"/>
      <c r="AC60" s="260"/>
      <c r="AD60" s="260"/>
      <c r="AE60" s="258"/>
      <c r="AF60" s="258"/>
      <c r="AG60" s="258"/>
      <c r="AH60" s="258"/>
      <c r="AI60" s="258"/>
      <c r="AJ60" s="258"/>
    </row>
    <row r="61" spans="1:36" x14ac:dyDescent="0.3">
      <c r="A61" s="110" t="s">
        <v>59</v>
      </c>
      <c r="B61" s="99" t="s">
        <v>240</v>
      </c>
      <c r="C61" s="100"/>
      <c r="D61" s="100" t="s">
        <v>77</v>
      </c>
      <c r="E61" s="100"/>
      <c r="F61" s="24"/>
      <c r="G61" s="24"/>
      <c r="H61" s="109">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70" t="s">
        <v>321</v>
      </c>
      <c r="T61" s="83"/>
      <c r="U61" s="83"/>
      <c r="V61" s="83"/>
      <c r="W61" s="83"/>
      <c r="X61" s="83"/>
      <c r="Y61" s="55"/>
      <c r="Z61" s="259">
        <f t="shared" si="3"/>
        <v>0</v>
      </c>
      <c r="AA61" s="260"/>
      <c r="AB61" s="260"/>
      <c r="AC61" s="260"/>
      <c r="AD61" s="260"/>
      <c r="AE61" s="258"/>
      <c r="AF61" s="258"/>
      <c r="AG61" s="258"/>
      <c r="AH61" s="258"/>
      <c r="AI61" s="258"/>
      <c r="AJ61" s="258"/>
    </row>
    <row r="62" spans="1:36" x14ac:dyDescent="0.3">
      <c r="A62" s="110" t="s">
        <v>56</v>
      </c>
      <c r="B62" s="99" t="s">
        <v>67</v>
      </c>
      <c r="C62" s="100"/>
      <c r="D62" s="100"/>
      <c r="E62" s="24" t="s">
        <v>77</v>
      </c>
      <c r="F62" s="24"/>
      <c r="G62" s="24"/>
      <c r="H62" s="109">
        <f>IF(C62&lt;&gt;"",'CBL Score Standard'!$D118,IF(D62&lt;&gt;"",SUM('CBL Score Standard'!$D118:$E118),IF(E62&lt;&gt;"",SUM('CBL Score Standard'!$D118:$F118),IF(F62&lt;&gt;"",SUM('CBL Score Standard'!$D118:$G118),IF(G62&lt;&gt;"",SUM('CBL Score Standard'!$D118:$H118,0))))))</f>
        <v>2.8571428571428571E-2</v>
      </c>
      <c r="K62" s="1207"/>
      <c r="L62" s="1207"/>
      <c r="M62" s="104" t="s">
        <v>8</v>
      </c>
      <c r="N62" s="36" t="s">
        <v>56</v>
      </c>
      <c r="O62" s="38" t="s">
        <v>237</v>
      </c>
      <c r="P62" s="58"/>
      <c r="Q62" s="56"/>
      <c r="R62" s="59"/>
      <c r="S62" s="36" t="str">
        <f t="shared" ref="S62:S67" si="4">IF($K$57=$G$25+1,$A$1,"")</f>
        <v/>
      </c>
      <c r="T62" s="83"/>
      <c r="U62" s="83"/>
      <c r="V62" s="83"/>
      <c r="W62" s="83"/>
      <c r="X62" s="83"/>
      <c r="Y62" s="55"/>
      <c r="Z62" s="259">
        <f t="shared" si="3"/>
        <v>0</v>
      </c>
      <c r="AA62" s="260"/>
      <c r="AB62" s="260"/>
      <c r="AC62" s="260"/>
      <c r="AD62" s="260"/>
      <c r="AE62" s="258"/>
      <c r="AF62" s="258"/>
      <c r="AG62" s="258"/>
      <c r="AH62" s="258"/>
      <c r="AI62" s="258"/>
      <c r="AJ62" s="258"/>
    </row>
    <row r="63" spans="1:36" ht="15" thickBot="1" x14ac:dyDescent="0.35">
      <c r="A63" s="111" t="s">
        <v>55</v>
      </c>
      <c r="B63" s="99" t="s">
        <v>1</v>
      </c>
      <c r="C63" s="100"/>
      <c r="D63" s="100"/>
      <c r="E63" s="24" t="s">
        <v>77</v>
      </c>
      <c r="F63" s="24"/>
      <c r="G63" s="24"/>
      <c r="H63" s="109">
        <f>IF(C63&lt;&gt;"",'CBL Score Standard'!$D119,IF(D63&lt;&gt;"",SUM('CBL Score Standard'!$D119:$E119),IF(E63&lt;&gt;"",SUM('CBL Score Standard'!$D119:$F119),IF(F63&lt;&gt;"",SUM('CBL Score Standard'!$D119:$G119),IF(G63&lt;&gt;"",SUM('CBL Score Standard'!$D119:$H119,0))))))</f>
        <v>2.8571428571428571E-2</v>
      </c>
      <c r="K63" s="1207"/>
      <c r="L63" s="1207"/>
      <c r="M63" s="104" t="s">
        <v>8</v>
      </c>
      <c r="N63" s="36" t="s">
        <v>55</v>
      </c>
      <c r="O63" s="38" t="s">
        <v>238</v>
      </c>
      <c r="P63" s="58"/>
      <c r="Q63" s="56"/>
      <c r="R63" s="59"/>
      <c r="S63" s="36" t="str">
        <f t="shared" si="4"/>
        <v/>
      </c>
      <c r="T63" s="83"/>
      <c r="U63" s="83"/>
      <c r="V63" s="83"/>
      <c r="W63" s="83"/>
      <c r="X63" s="83"/>
      <c r="Y63" s="55"/>
      <c r="Z63" s="259">
        <f t="shared" si="3"/>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2.9047619047619047</v>
      </c>
      <c r="K64" s="1207"/>
      <c r="L64" s="1207"/>
      <c r="M64" s="104" t="s">
        <v>8</v>
      </c>
      <c r="N64" s="57" t="s">
        <v>53</v>
      </c>
      <c r="O64" s="38" t="s">
        <v>239</v>
      </c>
      <c r="P64" s="58"/>
      <c r="Q64" s="56"/>
      <c r="R64" s="59"/>
      <c r="S64" s="36" t="str">
        <f t="shared" si="4"/>
        <v/>
      </c>
      <c r="T64" s="83"/>
      <c r="U64" s="83"/>
      <c r="V64" s="83"/>
      <c r="W64" s="83"/>
      <c r="X64" s="83"/>
      <c r="Y64" s="55"/>
      <c r="Z64" s="259">
        <f t="shared" si="3"/>
        <v>0</v>
      </c>
      <c r="AA64" s="260"/>
      <c r="AB64" s="260"/>
      <c r="AC64" s="260"/>
      <c r="AD64" s="260"/>
      <c r="AE64" s="258"/>
      <c r="AF64" s="258"/>
      <c r="AG64" s="258"/>
      <c r="AH64" s="258"/>
      <c r="AI64" s="258"/>
      <c r="AJ64" s="258"/>
    </row>
    <row r="65" spans="1:36" ht="15" thickBot="1" x14ac:dyDescent="0.35">
      <c r="A65" s="112" t="s">
        <v>83</v>
      </c>
      <c r="B65" s="113"/>
      <c r="C65" s="134">
        <v>1</v>
      </c>
      <c r="D65" s="134">
        <v>1</v>
      </c>
      <c r="E65" s="134">
        <v>1</v>
      </c>
      <c r="F65" s="134">
        <v>0</v>
      </c>
      <c r="G65" s="134">
        <v>0</v>
      </c>
      <c r="H65" s="114">
        <v>0</v>
      </c>
      <c r="K65" s="1207"/>
      <c r="L65" s="1207"/>
      <c r="M65" s="104" t="s">
        <v>8</v>
      </c>
      <c r="N65" s="57" t="s">
        <v>59</v>
      </c>
      <c r="O65" s="38" t="s">
        <v>240</v>
      </c>
      <c r="P65" s="58"/>
      <c r="Q65" s="56"/>
      <c r="R65" s="59"/>
      <c r="S65" s="36" t="str">
        <f t="shared" si="4"/>
        <v/>
      </c>
      <c r="T65" s="83"/>
      <c r="U65" s="83"/>
      <c r="V65" s="83"/>
      <c r="W65" s="83"/>
      <c r="X65" s="83"/>
      <c r="Y65" s="55"/>
      <c r="Z65" s="259">
        <f t="shared" si="3"/>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3</v>
      </c>
      <c r="K66" s="1207"/>
      <c r="L66" s="1207"/>
      <c r="M66" s="104" t="s">
        <v>8</v>
      </c>
      <c r="N66" s="57" t="s">
        <v>55</v>
      </c>
      <c r="O66" s="38" t="s">
        <v>515</v>
      </c>
      <c r="P66" s="58"/>
      <c r="Q66" s="56"/>
      <c r="R66" s="59"/>
      <c r="S66" s="36" t="s">
        <v>423</v>
      </c>
      <c r="T66" s="83"/>
      <c r="U66" s="1134">
        <v>44042.458333333336</v>
      </c>
      <c r="V66" s="83" t="s">
        <v>374</v>
      </c>
      <c r="W66" s="83"/>
      <c r="X66" s="83"/>
      <c r="Y66" s="55"/>
      <c r="Z66" s="259">
        <f t="shared" si="3"/>
        <v>0</v>
      </c>
      <c r="AA66" s="260"/>
      <c r="AB66" s="260"/>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36" t="str">
        <f t="shared" si="4"/>
        <v/>
      </c>
      <c r="T67" s="157" t="s">
        <v>72</v>
      </c>
      <c r="U67" s="83"/>
      <c r="V67" s="83" t="s">
        <v>374</v>
      </c>
      <c r="W67" s="83" t="s">
        <v>377</v>
      </c>
      <c r="X67" s="83" t="s">
        <v>377</v>
      </c>
      <c r="Y67" s="46" t="s">
        <v>242</v>
      </c>
      <c r="Z67" s="259">
        <f t="shared" si="3"/>
        <v>0.75</v>
      </c>
      <c r="AA67" s="323">
        <v>43623</v>
      </c>
      <c r="AB67" s="323">
        <v>43915</v>
      </c>
      <c r="AC67" s="260"/>
      <c r="AD67" s="260"/>
      <c r="AE67" s="258"/>
      <c r="AF67" s="258"/>
      <c r="AG67" s="258"/>
      <c r="AH67" s="258"/>
      <c r="AI67" s="258"/>
      <c r="AJ67" s="258"/>
    </row>
    <row r="68" spans="1:36" ht="13.8" customHeight="1" x14ac:dyDescent="0.3">
      <c r="C68" s="135"/>
      <c r="D68" s="135"/>
      <c r="E68" s="135"/>
      <c r="F68" s="135"/>
      <c r="G68" s="135"/>
      <c r="K68" s="3">
        <v>5</v>
      </c>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200"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customHeight="1" x14ac:dyDescent="0.3">
      <c r="C71" s="135"/>
      <c r="D71" s="135"/>
      <c r="E71" s="135"/>
      <c r="F71" s="135"/>
      <c r="G71" s="135"/>
      <c r="K71" s="1197"/>
      <c r="L71" s="1197"/>
      <c r="M71" s="1183"/>
      <c r="N71" s="1185"/>
      <c r="O71" s="1185"/>
      <c r="P71" s="148" t="s">
        <v>141</v>
      </c>
      <c r="Q71" s="144"/>
      <c r="R71" s="144"/>
      <c r="S71" s="1210"/>
      <c r="T71" s="1191"/>
      <c r="U71" s="1191"/>
      <c r="V71" s="120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t="str">
        <f>IF($K$69=$G$25+1,$A$1,"")</f>
        <v/>
      </c>
      <c r="T72" s="83"/>
      <c r="U72" s="83"/>
      <c r="V72" s="83"/>
      <c r="W72" s="83"/>
      <c r="X72" s="83"/>
      <c r="Y72" s="63"/>
      <c r="Z72" s="259">
        <f t="shared" ref="Z72:Z75" si="5">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36" t="str">
        <f>IF($K$69=$G$25+1,$A$1,"")</f>
        <v/>
      </c>
      <c r="T73" s="83"/>
      <c r="U73" s="83"/>
      <c r="V73" s="83"/>
      <c r="W73" s="83"/>
      <c r="X73" s="83"/>
      <c r="Y73" s="63"/>
      <c r="Z73" s="259">
        <f t="shared" si="5"/>
        <v>0</v>
      </c>
      <c r="AA73" s="260"/>
      <c r="AB73" s="260"/>
      <c r="AC73" s="260"/>
      <c r="AD73" s="260"/>
      <c r="AE73" s="258"/>
      <c r="AF73" s="258"/>
      <c r="AG73" s="258"/>
      <c r="AH73" s="258"/>
      <c r="AI73" s="258"/>
      <c r="AJ73" s="258"/>
    </row>
    <row r="74" spans="1:36" ht="27.6" x14ac:dyDescent="0.3">
      <c r="C74" s="135"/>
      <c r="D74" s="135"/>
      <c r="E74" s="135"/>
      <c r="F74" s="135"/>
      <c r="G74" s="135"/>
      <c r="K74" s="338"/>
      <c r="L74" s="338"/>
      <c r="M74" s="104" t="s">
        <v>9</v>
      </c>
      <c r="N74" s="57" t="s">
        <v>3</v>
      </c>
      <c r="O74" s="38" t="s">
        <v>516</v>
      </c>
      <c r="P74" s="60"/>
      <c r="Q74" s="61"/>
      <c r="R74" s="62"/>
      <c r="S74" s="36" t="str">
        <f>IF($K$69=$G$25+1,$A$1,"")</f>
        <v/>
      </c>
      <c r="T74" s="83"/>
      <c r="U74" s="83"/>
      <c r="V74" s="83"/>
      <c r="W74" s="83"/>
      <c r="X74" s="83"/>
      <c r="Y74" s="63"/>
      <c r="Z74" s="259">
        <f t="shared" si="5"/>
        <v>0</v>
      </c>
      <c r="AA74" s="260"/>
      <c r="AB74" s="260"/>
      <c r="AC74" s="260"/>
      <c r="AD74" s="260"/>
      <c r="AE74" s="258"/>
      <c r="AF74" s="258"/>
      <c r="AG74" s="258"/>
      <c r="AH74" s="258"/>
      <c r="AI74" s="258"/>
      <c r="AJ74" s="258"/>
    </row>
    <row r="75" spans="1:36" ht="27.6" x14ac:dyDescent="0.3">
      <c r="C75" s="135"/>
      <c r="D75" s="135"/>
      <c r="E75" s="135"/>
      <c r="F75" s="135"/>
      <c r="G75" s="135"/>
      <c r="K75" s="339"/>
      <c r="L75" s="339"/>
      <c r="M75" s="104" t="s">
        <v>9</v>
      </c>
      <c r="N75" s="57" t="s">
        <v>3</v>
      </c>
      <c r="O75" s="38" t="s">
        <v>246</v>
      </c>
      <c r="P75" s="60"/>
      <c r="Q75" s="61"/>
      <c r="R75" s="62"/>
      <c r="S75" s="36" t="str">
        <f>IF($K$69=$G$25+1,$A$1,"")</f>
        <v/>
      </c>
      <c r="T75" s="83"/>
      <c r="U75" s="83"/>
      <c r="V75" s="83"/>
      <c r="W75" s="83"/>
      <c r="X75" s="83"/>
      <c r="Y75" s="63"/>
      <c r="Z75" s="259">
        <f t="shared" si="5"/>
        <v>0</v>
      </c>
      <c r="AA75" s="260"/>
      <c r="AB75" s="260"/>
      <c r="AC75" s="260"/>
      <c r="AD75" s="260"/>
      <c r="AE75" s="258"/>
      <c r="AF75" s="258"/>
      <c r="AG75" s="258"/>
      <c r="AH75" s="258"/>
      <c r="AI75" s="258"/>
      <c r="AJ75" s="258"/>
    </row>
    <row r="76" spans="1:36" ht="13.2" customHeight="1"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A70"/>
  <customSheetViews>
    <customSheetView guid="{3F51B73C-8999-4BDD-B7BB-CFA8C5D5F118}" scale="98" showGridLines="0" showAutoFilter="1" hiddenColumns="1">
      <selection activeCell="J1" sqref="J1"/>
      <pageMargins left="0.7" right="0.7" top="0.75" bottom="0.75" header="0.3" footer="0.3"/>
      <pageSetup orientation="portrait" r:id="rId1"/>
      <autoFilter ref="A3:AA70"/>
    </customSheetView>
    <customSheetView guid="{61959E49-C4BC-41CB-B0BE-7EDA73DE356A}" scale="98" showGridLines="0" showAutoFilter="1" topLeftCell="O28">
      <selection activeCell="O36" sqref="A36:XFD36"/>
      <pageMargins left="0.7" right="0.7" top="0.75" bottom="0.75" header="0.3" footer="0.3"/>
      <pageSetup orientation="portrait" r:id="rId2"/>
      <autoFilter ref="A3:AB70"/>
    </customSheetView>
    <customSheetView guid="{9F775BAE-2403-40FE-95E3-B0411D9A7170}" scale="98" showGridLines="0" showAutoFilter="1" topLeftCell="O16">
      <selection activeCell="T35" sqref="T35"/>
      <pageMargins left="0.7" right="0.7" top="0.75" bottom="0.75" header="0.3" footer="0.3"/>
      <pageSetup orientation="portrait" r:id="rId3"/>
      <autoFilter ref="A3:AB70"/>
    </customSheetView>
    <customSheetView guid="{B9E7682A-072E-4CF9-AE10-B3ED27CB27F8}" scale="98" showGridLines="0" showAutoFilter="1" topLeftCell="O33">
      <selection activeCell="U54" sqref="U54:V54"/>
      <pageMargins left="0.7" right="0.7" top="0.75" bottom="0.75" header="0.3" footer="0.3"/>
      <pageSetup orientation="portrait" r:id="rId4"/>
      <autoFilter ref="A3:AB70"/>
    </customSheetView>
    <customSheetView guid="{040B64FF-F135-4C7F-9498-A8399C10673D}" scale="98" showGridLines="0" showAutoFilter="1" hiddenColumns="1">
      <selection activeCell="K1" sqref="K1:AN1048576"/>
      <pageMargins left="0.7" right="0.7" top="0.75" bottom="0.75" header="0.3" footer="0.3"/>
      <pageSetup orientation="portrait" r:id="rId5"/>
      <autoFilter ref="A3:AA70"/>
    </customSheetView>
    <customSheetView guid="{6D9FC8F7-6352-4BF1-890A-27BF36FADC03}" scale="98" showGridLines="0" showAutoFilter="1" hiddenColumns="1">
      <selection activeCell="J1" sqref="J1"/>
      <pageMargins left="0.7" right="0.7" top="0.75" bottom="0.75" header="0.3" footer="0.3"/>
      <pageSetup orientation="portrait" r:id="rId6"/>
      <autoFilter ref="A3:AA70"/>
    </customSheetView>
  </customSheetViews>
  <mergeCells count="91">
    <mergeCell ref="AA70:AB70"/>
    <mergeCell ref="AC70:AD70"/>
    <mergeCell ref="AE70:AF70"/>
    <mergeCell ref="AG70:AH70"/>
    <mergeCell ref="AI70:AJ70"/>
    <mergeCell ref="AA58:AB58"/>
    <mergeCell ref="AC58:AD58"/>
    <mergeCell ref="AE58:AF58"/>
    <mergeCell ref="AG58:AH58"/>
    <mergeCell ref="AI58:AJ58"/>
    <mergeCell ref="AA38:AB38"/>
    <mergeCell ref="AC38:AD38"/>
    <mergeCell ref="AE38:AF38"/>
    <mergeCell ref="AG38:AH38"/>
    <mergeCell ref="AI38:AJ38"/>
    <mergeCell ref="AA17:AB17"/>
    <mergeCell ref="AC17:AD17"/>
    <mergeCell ref="AE17:AF17"/>
    <mergeCell ref="AG17:AH17"/>
    <mergeCell ref="AI17:AJ17"/>
    <mergeCell ref="AA2:AB2"/>
    <mergeCell ref="AC2:AD2"/>
    <mergeCell ref="AE2:AF2"/>
    <mergeCell ref="AG2:AH2"/>
    <mergeCell ref="AI2:AJ2"/>
    <mergeCell ref="M38:M39"/>
    <mergeCell ref="N38:N39"/>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M58:M59"/>
    <mergeCell ref="N58:N59"/>
    <mergeCell ref="O58:O59"/>
    <mergeCell ref="S58:S59"/>
    <mergeCell ref="T58:T59"/>
    <mergeCell ref="U58:U59"/>
    <mergeCell ref="V58:V59"/>
    <mergeCell ref="Y58:Y59"/>
    <mergeCell ref="V17:V18"/>
    <mergeCell ref="Y17:Y18"/>
    <mergeCell ref="U38:U39"/>
    <mergeCell ref="V38:V39"/>
    <mergeCell ref="Y38:Y39"/>
    <mergeCell ref="T2:T3"/>
    <mergeCell ref="U2:U3"/>
    <mergeCell ref="V2:V3"/>
    <mergeCell ref="Y2:Y3"/>
    <mergeCell ref="O38:O39"/>
    <mergeCell ref="S38:S39"/>
    <mergeCell ref="T38:T39"/>
    <mergeCell ref="K16:Y16"/>
    <mergeCell ref="K17:K18"/>
    <mergeCell ref="L17:L18"/>
    <mergeCell ref="M17:M18"/>
    <mergeCell ref="N17:N18"/>
    <mergeCell ref="O17:O18"/>
    <mergeCell ref="S17:S18"/>
    <mergeCell ref="T17:T18"/>
    <mergeCell ref="U17:U18"/>
    <mergeCell ref="L2:L3"/>
    <mergeCell ref="M2:M3"/>
    <mergeCell ref="N2:N3"/>
    <mergeCell ref="O2:O3"/>
    <mergeCell ref="S2:S3"/>
    <mergeCell ref="Z70:Z71"/>
    <mergeCell ref="A1:H1"/>
    <mergeCell ref="Z2:Z3"/>
    <mergeCell ref="Z17:Z18"/>
    <mergeCell ref="Z38:Z39"/>
    <mergeCell ref="Z58:Z59"/>
    <mergeCell ref="Y4:Y5"/>
    <mergeCell ref="A64:G64"/>
    <mergeCell ref="A66:G66"/>
    <mergeCell ref="K37:Y37"/>
    <mergeCell ref="K38:K39"/>
    <mergeCell ref="L38:L39"/>
    <mergeCell ref="K60:K67"/>
    <mergeCell ref="L60:L67"/>
    <mergeCell ref="K1:Y1"/>
    <mergeCell ref="K2:K3"/>
  </mergeCells>
  <conditionalFormatting sqref="E13">
    <cfRule type="containsText" dxfId="771" priority="24" operator="containsText" text="N/A">
      <formula>NOT(ISERROR(SEARCH("N/A",E13)))</formula>
    </cfRule>
    <cfRule type="containsText" dxfId="770" priority="25" operator="containsText" text="O">
      <formula>NOT(ISERROR(SEARCH("O",E13)))</formula>
    </cfRule>
    <cfRule type="containsText" dxfId="769" priority="26" operator="containsText" text="M">
      <formula>NOT(ISERROR(SEARCH("M",E13)))</formula>
    </cfRule>
  </conditionalFormatting>
  <conditionalFormatting sqref="C46:G46">
    <cfRule type="containsText" dxfId="768" priority="33" operator="containsText" text="O">
      <formula>NOT(ISERROR(SEARCH("O",C46)))</formula>
    </cfRule>
  </conditionalFormatting>
  <conditionalFormatting sqref="C46:G46">
    <cfRule type="containsText" dxfId="767" priority="30" operator="containsText" text="N/A">
      <formula>NOT(ISERROR(SEARCH("N/A",C46)))</formula>
    </cfRule>
    <cfRule type="containsText" dxfId="766" priority="31" operator="containsText" text="Blank">
      <formula>NOT(ISERROR(SEARCH("Blank",C46)))</formula>
    </cfRule>
    <cfRule type="containsText" dxfId="765" priority="32" operator="containsText" text="M">
      <formula>NOT(ISERROR(SEARCH("M",C46)))</formula>
    </cfRule>
  </conditionalFormatting>
  <conditionalFormatting sqref="E12">
    <cfRule type="containsText" dxfId="764" priority="27" operator="containsText" text="N/A">
      <formula>NOT(ISERROR(SEARCH("N/A",E12)))</formula>
    </cfRule>
    <cfRule type="containsText" dxfId="763" priority="28" operator="containsText" text="O">
      <formula>NOT(ISERROR(SEARCH("O",E12)))</formula>
    </cfRule>
    <cfRule type="containsText" dxfId="762" priority="29" operator="containsText" text="M">
      <formula>NOT(ISERROR(SEARCH("M",E12)))</formula>
    </cfRule>
  </conditionalFormatting>
  <conditionalFormatting sqref="C7:H7">
    <cfRule type="containsText" dxfId="761" priority="21" operator="containsText" text="N/A">
      <formula>NOT(ISERROR(SEARCH("N/A",C7)))</formula>
    </cfRule>
    <cfRule type="containsText" dxfId="760" priority="22" operator="containsText" text="Blank">
      <formula>NOT(ISERROR(SEARCH("Blank",C7)))</formula>
    </cfRule>
    <cfRule type="containsText" dxfId="759" priority="23" operator="containsText" text="M">
      <formula>NOT(ISERROR(SEARCH("M",C7)))</formula>
    </cfRule>
  </conditionalFormatting>
  <conditionalFormatting sqref="Z4 Z51:Z55 Z40:Z43 Z45:Z49 Z19:Z35">
    <cfRule type="cellIs" dxfId="758" priority="6" operator="greaterThan">
      <formula>0</formula>
    </cfRule>
  </conditionalFormatting>
  <conditionalFormatting sqref="Z5:Z14">
    <cfRule type="cellIs" dxfId="757" priority="5" operator="greaterThan">
      <formula>0</formula>
    </cfRule>
  </conditionalFormatting>
  <conditionalFormatting sqref="Z60:Z67">
    <cfRule type="cellIs" dxfId="756" priority="4" operator="greaterThan">
      <formula>0</formula>
    </cfRule>
  </conditionalFormatting>
  <conditionalFormatting sqref="Z72:Z75">
    <cfRule type="cellIs" dxfId="755" priority="3" operator="greaterThan">
      <formula>0</formula>
    </cfRule>
  </conditionalFormatting>
  <conditionalFormatting sqref="Z50">
    <cfRule type="cellIs" dxfId="754" priority="2" operator="greaterThan">
      <formula>0</formula>
    </cfRule>
  </conditionalFormatting>
  <conditionalFormatting sqref="Z44">
    <cfRule type="cellIs" dxfId="753"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V76:V79 V1:V3 V15:V18 V36:V39 V56:V59 V68:V71">
      <formula1>"Passed, Failed, N/A"</formula1>
    </dataValidation>
    <dataValidation type="list" allowBlank="1" showInputMessage="1" showErrorMessage="1" sqref="W1:W79">
      <formula1>"Y, N"</formula1>
    </dataValidation>
  </dataValidations>
  <hyperlinks>
    <hyperlink ref="J1" location="Summary!A1" display="Home"/>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s>
  <pageMargins left="0.7" right="0.7" top="0.75" bottom="0.75" header="0.3" footer="0.3"/>
  <pageSetup orientation="portrait" r:id="rId23"/>
  <drawing r:id="rId24"/>
  <legacyDrawing r:id="rId25"/>
  <controls>
    <mc:AlternateContent xmlns:mc="http://schemas.openxmlformats.org/markup-compatibility/2006">
      <mc:Choice Requires="x14">
        <control shapeId="166923" r:id="rId26" name="CommandButton2">
          <controlPr defaultSize="0" autoLine="0" r:id="rId27">
            <anchor moveWithCells="1">
              <from>
                <xdr:col>8</xdr:col>
                <xdr:colOff>121920</xdr:colOff>
                <xdr:row>21</xdr:row>
                <xdr:rowOff>0</xdr:rowOff>
              </from>
              <to>
                <xdr:col>9</xdr:col>
                <xdr:colOff>441960</xdr:colOff>
                <xdr:row>23</xdr:row>
                <xdr:rowOff>114300</xdr:rowOff>
              </to>
            </anchor>
          </controlPr>
        </control>
      </mc:Choice>
      <mc:Fallback>
        <control shapeId="166923" r:id="rId26" name="CommandButton2"/>
      </mc:Fallback>
    </mc:AlternateContent>
    <mc:AlternateContent xmlns:mc="http://schemas.openxmlformats.org/markup-compatibility/2006">
      <mc:Choice Requires="x14">
        <control shapeId="166922" r:id="rId28" name="CommandButton1">
          <controlPr defaultSize="0" autoLine="0" r:id="rId29">
            <anchor moveWithCells="1">
              <from>
                <xdr:col>8</xdr:col>
                <xdr:colOff>114300</xdr:colOff>
                <xdr:row>21</xdr:row>
                <xdr:rowOff>0</xdr:rowOff>
              </from>
              <to>
                <xdr:col>9</xdr:col>
                <xdr:colOff>403860</xdr:colOff>
                <xdr:row>23</xdr:row>
                <xdr:rowOff>15240</xdr:rowOff>
              </to>
            </anchor>
          </controlPr>
        </control>
      </mc:Choice>
      <mc:Fallback>
        <control shapeId="166922" r:id="rId28" name="CommandButton1"/>
      </mc:Fallback>
    </mc:AlternateContent>
    <mc:AlternateContent xmlns:mc="http://schemas.openxmlformats.org/markup-compatibility/2006">
      <mc:Choice Requires="x14">
        <control shapeId="166924" r:id="rId30" name="CommandButton3">
          <controlPr defaultSize="0" autoLine="0" r:id="rId31">
            <anchor moveWithCells="1">
              <from>
                <xdr:col>8</xdr:col>
                <xdr:colOff>137160</xdr:colOff>
                <xdr:row>14</xdr:row>
                <xdr:rowOff>60960</xdr:rowOff>
              </from>
              <to>
                <xdr:col>9</xdr:col>
                <xdr:colOff>426720</xdr:colOff>
                <xdr:row>15</xdr:row>
                <xdr:rowOff>228600</xdr:rowOff>
              </to>
            </anchor>
          </controlPr>
        </control>
      </mc:Choice>
      <mc:Fallback>
        <control shapeId="166924" r:id="rId30" name="CommandButton3"/>
      </mc:Fallback>
    </mc:AlternateContent>
  </controls>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4"/>
  </sheetPr>
  <dimension ref="A1:AN196"/>
  <sheetViews>
    <sheetView showGridLines="0" zoomScale="80" zoomScaleNormal="80" workbookViewId="0">
      <selection activeCell="K1" sqref="K1:AN1048576"/>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31.88671875" customWidth="1"/>
    <col min="16" max="16" width="27.5546875" customWidth="1"/>
    <col min="17" max="17" width="24.88671875" customWidth="1"/>
    <col min="18" max="18" width="26.109375" customWidth="1"/>
    <col min="19" max="19" width="26.44140625" customWidth="1"/>
    <col min="20" max="20" width="7.5546875" customWidth="1"/>
    <col min="21" max="21" width="11" bestFit="1" customWidth="1"/>
    <col min="22" max="22" width="10.44140625" bestFit="1" customWidth="1"/>
    <col min="23" max="23" width="12.44140625" customWidth="1"/>
    <col min="24" max="24" width="15.109375" customWidth="1"/>
    <col min="25" max="25" width="36.5546875" bestFit="1" customWidth="1"/>
    <col min="41" max="16384" width="9.109375" style="3"/>
  </cols>
  <sheetData>
    <row r="1" spans="1:36" ht="23.4" x14ac:dyDescent="0.45">
      <c r="A1" s="1188" t="s">
        <v>82</v>
      </c>
      <c r="B1" s="1189"/>
      <c r="C1" s="1189"/>
      <c r="D1" s="1189"/>
      <c r="E1" s="1189"/>
      <c r="F1" s="1189"/>
      <c r="G1" s="1189"/>
      <c r="H1" s="1189"/>
      <c r="J1" s="202" t="s">
        <v>432</v>
      </c>
      <c r="K1" s="1193" t="s">
        <v>132</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12.75" customHeight="1" x14ac:dyDescent="0.3">
      <c r="A2" s="98" t="s">
        <v>367</v>
      </c>
      <c r="B2" s="83" t="s">
        <v>322</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200"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42814</v>
      </c>
      <c r="C3" s="125"/>
      <c r="D3" s="3"/>
      <c r="E3" s="3"/>
      <c r="F3" s="3"/>
      <c r="G3" s="3"/>
      <c r="H3" s="3"/>
      <c r="K3" s="1197"/>
      <c r="L3" s="1197"/>
      <c r="M3" s="1183"/>
      <c r="N3" s="1185"/>
      <c r="O3" s="1197"/>
      <c r="P3" s="148" t="s">
        <v>141</v>
      </c>
      <c r="Q3" s="144"/>
      <c r="R3" s="144"/>
      <c r="S3" s="1210"/>
      <c r="T3" s="1191"/>
      <c r="U3" s="1191"/>
      <c r="V3" s="120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3.6438356164383561</v>
      </c>
      <c r="C4" s="3"/>
      <c r="D4" s="3"/>
      <c r="E4" s="3"/>
      <c r="F4" s="3"/>
      <c r="G4" s="3"/>
      <c r="H4" s="3"/>
      <c r="K4" s="337" t="s">
        <v>142</v>
      </c>
      <c r="L4" s="337" t="s">
        <v>143</v>
      </c>
      <c r="M4" s="104" t="s">
        <v>5</v>
      </c>
      <c r="N4" s="93" t="s">
        <v>144</v>
      </c>
      <c r="O4" s="88" t="s">
        <v>372</v>
      </c>
      <c r="P4" s="149" t="s">
        <v>145</v>
      </c>
      <c r="Q4" s="149" t="s">
        <v>146</v>
      </c>
      <c r="R4" s="146" t="s">
        <v>147</v>
      </c>
      <c r="S4" s="36"/>
      <c r="T4" s="83"/>
      <c r="U4" s="83"/>
      <c r="V4" s="83" t="s">
        <v>374</v>
      </c>
      <c r="W4" s="83" t="s">
        <v>377</v>
      </c>
      <c r="X4" s="83" t="s">
        <v>377</v>
      </c>
      <c r="Y4" s="1227" t="s">
        <v>148</v>
      </c>
      <c r="Z4" s="259">
        <f>DATEDIF(AA4,AB4,"m")/12+DATEDIF(AC4,AD4,"m")/12+DATEDIF(AE4,AF4,"m")/12+DATEDIF(AG4,AH4,"m")/12+DATEDIF(AI4,AJ4,"m")/12</f>
        <v>0</v>
      </c>
      <c r="AA4" s="260"/>
      <c r="AB4" s="260"/>
      <c r="AC4" s="260"/>
      <c r="AD4" s="260"/>
      <c r="AE4" s="258"/>
      <c r="AF4" s="258"/>
      <c r="AG4" s="258"/>
      <c r="AH4" s="258"/>
      <c r="AI4" s="258"/>
      <c r="AJ4" s="258"/>
    </row>
    <row r="5" spans="1:36" ht="12.75" customHeight="1" x14ac:dyDescent="0.3">
      <c r="A5" s="98" t="s">
        <v>387</v>
      </c>
      <c r="B5" s="124">
        <v>5.5</v>
      </c>
      <c r="C5" s="126"/>
      <c r="D5" s="3"/>
      <c r="E5" s="3"/>
      <c r="F5" s="3"/>
      <c r="G5" s="3"/>
      <c r="H5" s="3"/>
      <c r="K5" s="338"/>
      <c r="L5" s="338"/>
      <c r="M5" s="104" t="s">
        <v>5</v>
      </c>
      <c r="N5" s="93" t="s">
        <v>144</v>
      </c>
      <c r="O5" s="88" t="s">
        <v>373</v>
      </c>
      <c r="P5" s="150"/>
      <c r="Q5" s="151" t="s">
        <v>150</v>
      </c>
      <c r="R5" s="147" t="s">
        <v>151</v>
      </c>
      <c r="S5" s="36"/>
      <c r="T5" s="83"/>
      <c r="U5" s="83"/>
      <c r="V5" s="83" t="s">
        <v>374</v>
      </c>
      <c r="W5" s="83" t="s">
        <v>377</v>
      </c>
      <c r="X5" s="83" t="s">
        <v>377</v>
      </c>
      <c r="Y5" s="1228"/>
      <c r="Z5" s="259">
        <f t="shared" ref="Z5:Z14" si="0">DATEDIF(AA5,AB5,"m")/12+DATEDIF(AC5,AD5,"m")/12+DATEDIF(AE5,AF5,"m")/12+DATEDIF(AG5,AH5,"m")/12+DATEDIF(AI5,AJ5,"m")/12</f>
        <v>0</v>
      </c>
      <c r="AA5" s="260"/>
      <c r="AB5" s="260"/>
      <c r="AC5" s="260"/>
      <c r="AD5" s="260"/>
      <c r="AE5" s="258"/>
      <c r="AF5" s="258"/>
      <c r="AG5" s="258"/>
      <c r="AH5" s="258"/>
      <c r="AI5" s="258"/>
      <c r="AJ5" s="258"/>
    </row>
    <row r="6" spans="1:36" ht="28.2" customHeight="1" thickBot="1" x14ac:dyDescent="0.35">
      <c r="A6" s="98" t="s">
        <v>388</v>
      </c>
      <c r="B6" s="124">
        <f ca="1">B4+B5</f>
        <v>9.1438356164383556</v>
      </c>
      <c r="C6" s="126"/>
      <c r="K6" s="338"/>
      <c r="L6" s="338"/>
      <c r="M6" s="104" t="s">
        <v>5</v>
      </c>
      <c r="N6" s="38" t="s">
        <v>149</v>
      </c>
      <c r="O6" s="65" t="s">
        <v>149</v>
      </c>
      <c r="P6" s="150"/>
      <c r="Q6" s="152" t="s">
        <v>150</v>
      </c>
      <c r="R6" s="79" t="s">
        <v>151</v>
      </c>
      <c r="S6" s="36"/>
      <c r="T6" s="83"/>
      <c r="U6" s="83"/>
      <c r="V6" s="83" t="s">
        <v>374</v>
      </c>
      <c r="W6" s="83" t="s">
        <v>377</v>
      </c>
      <c r="X6" s="83" t="s">
        <v>377</v>
      </c>
      <c r="Y6" s="41" t="s">
        <v>152</v>
      </c>
      <c r="Z6" s="259">
        <f t="shared" si="0"/>
        <v>0</v>
      </c>
      <c r="AA6" s="260"/>
      <c r="AB6" s="260"/>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36"/>
      <c r="T7" s="83"/>
      <c r="U7" s="83"/>
      <c r="V7" s="83" t="s">
        <v>374</v>
      </c>
      <c r="W7" s="83" t="s">
        <v>377</v>
      </c>
      <c r="X7" s="83" t="s">
        <v>377</v>
      </c>
      <c r="Y7" s="342" t="s">
        <v>248</v>
      </c>
      <c r="Z7" s="259">
        <f t="shared" si="0"/>
        <v>0</v>
      </c>
      <c r="AA7" s="260"/>
      <c r="AB7" s="260"/>
      <c r="AC7" s="260"/>
      <c r="AD7" s="260"/>
      <c r="AE7" s="258"/>
      <c r="AF7" s="258"/>
      <c r="AG7" s="258"/>
      <c r="AH7" s="258"/>
      <c r="AI7" s="258"/>
      <c r="AJ7" s="258"/>
    </row>
    <row r="8" spans="1:36" x14ac:dyDescent="0.3">
      <c r="A8" s="107" t="s">
        <v>56</v>
      </c>
      <c r="B8" s="108" t="s">
        <v>182</v>
      </c>
      <c r="C8" s="100"/>
      <c r="D8" s="24"/>
      <c r="E8" s="24"/>
      <c r="F8" s="24" t="s">
        <v>77</v>
      </c>
      <c r="G8" s="24"/>
      <c r="H8" s="109">
        <f>IF(C8&lt;&gt;"",'CBL Score Standard'!$D64,IF(D8&lt;&gt;"",SUM('CBL Score Standard'!$D64:$E64),IF(E8&lt;&gt;"",SUM('CBL Score Standard'!$D64:$F64),IF(F8&lt;&gt;"",SUM('CBL Score Standard'!$D64:$G64),IF(G8&lt;&gt;"",SUM('CBL Score Standard'!$D64:$H64,0))))))</f>
        <v>9.7467071935157037E-2</v>
      </c>
      <c r="K8" s="338"/>
      <c r="L8" s="338"/>
      <c r="M8" s="104" t="s">
        <v>5</v>
      </c>
      <c r="N8" s="127" t="s">
        <v>144</v>
      </c>
      <c r="O8" s="43" t="s">
        <v>517</v>
      </c>
      <c r="P8" s="150"/>
      <c r="Q8" s="152" t="s">
        <v>153</v>
      </c>
      <c r="R8" s="79" t="s">
        <v>156</v>
      </c>
      <c r="S8" s="36"/>
      <c r="T8" s="83"/>
      <c r="U8" s="83"/>
      <c r="V8" s="83" t="s">
        <v>374</v>
      </c>
      <c r="W8" s="83" t="s">
        <v>377</v>
      </c>
      <c r="X8" s="83" t="s">
        <v>377</v>
      </c>
      <c r="Y8" s="44" t="s">
        <v>157</v>
      </c>
      <c r="Z8" s="259">
        <f t="shared" si="0"/>
        <v>0</v>
      </c>
      <c r="AA8" s="260"/>
      <c r="AB8" s="260"/>
      <c r="AC8" s="260"/>
      <c r="AD8" s="260"/>
      <c r="AE8" s="258"/>
      <c r="AF8" s="258"/>
      <c r="AG8" s="258"/>
      <c r="AH8" s="258"/>
      <c r="AI8" s="258"/>
      <c r="AJ8" s="258"/>
    </row>
    <row r="9" spans="1:36" x14ac:dyDescent="0.3">
      <c r="A9" s="110" t="s">
        <v>56</v>
      </c>
      <c r="B9" s="99" t="s">
        <v>427</v>
      </c>
      <c r="C9" s="100"/>
      <c r="D9" s="24"/>
      <c r="E9" s="24"/>
      <c r="F9" s="24" t="s">
        <v>77</v>
      </c>
      <c r="G9" s="24"/>
      <c r="H9" s="109">
        <f>IF(C9&lt;&gt;"",'CBL Score Standard'!$D65,IF(D9&lt;&gt;"",SUM('CBL Score Standard'!$D65:$E65),IF(E9&lt;&gt;"",SUM('CBL Score Standard'!$D65:$F65),IF(F9&lt;&gt;"",SUM('CBL Score Standard'!$D65:$G65),IF(G9&lt;&gt;"",SUM('CBL Score Standard'!$D65:$H65,0))))))</f>
        <v>9.7467071935157037E-2</v>
      </c>
      <c r="K9" s="338"/>
      <c r="L9" s="338"/>
      <c r="M9" s="104" t="s">
        <v>5</v>
      </c>
      <c r="N9" s="127" t="s">
        <v>144</v>
      </c>
      <c r="O9" s="43" t="s">
        <v>661</v>
      </c>
      <c r="P9" s="150"/>
      <c r="Q9" s="152" t="s">
        <v>155</v>
      </c>
      <c r="R9" s="79" t="s">
        <v>158</v>
      </c>
      <c r="S9" s="36" t="str">
        <f>IF($K$16=$G$25+1,$A$1,"")</f>
        <v/>
      </c>
      <c r="T9" s="83"/>
      <c r="U9" s="83"/>
      <c r="V9" s="83"/>
      <c r="W9" s="83" t="s">
        <v>377</v>
      </c>
      <c r="X9" s="83" t="s">
        <v>377</v>
      </c>
      <c r="Y9" s="41" t="s">
        <v>159</v>
      </c>
      <c r="Z9" s="259">
        <f t="shared" si="0"/>
        <v>0</v>
      </c>
      <c r="AA9" s="260"/>
      <c r="AB9" s="260"/>
      <c r="AC9" s="260"/>
      <c r="AD9" s="260"/>
      <c r="AE9" s="258"/>
      <c r="AF9" s="258"/>
      <c r="AG9" s="258"/>
      <c r="AH9" s="258"/>
      <c r="AI9" s="258"/>
      <c r="AJ9" s="258"/>
    </row>
    <row r="10" spans="1:36" x14ac:dyDescent="0.3">
      <c r="A10" s="110" t="s">
        <v>56</v>
      </c>
      <c r="B10" s="99" t="s">
        <v>663</v>
      </c>
      <c r="C10" s="100"/>
      <c r="D10" s="24"/>
      <c r="E10" s="129"/>
      <c r="F10" s="24" t="s">
        <v>77</v>
      </c>
      <c r="G10" s="24"/>
      <c r="H10" s="109">
        <f>IF(C10&lt;&gt;"",'CBL Score Standard'!$D66,IF(D10&lt;&gt;"",SUM('CBL Score Standard'!$D66:$E66),IF(E10&lt;&gt;"",SUM('CBL Score Standard'!$D66:$F66),IF(F10&lt;&gt;"",SUM('CBL Score Standard'!$D66:$G66),IF(G10&lt;&gt;"",SUM('CBL Score Standard'!$D66:$H66,0))))))</f>
        <v>4.9848024316109421E-2</v>
      </c>
      <c r="K10" s="338"/>
      <c r="L10" s="338"/>
      <c r="M10" s="104" t="s">
        <v>5</v>
      </c>
      <c r="N10" s="127" t="s">
        <v>144</v>
      </c>
      <c r="O10" s="43" t="s">
        <v>662</v>
      </c>
      <c r="P10" s="150"/>
      <c r="Q10" s="254" t="s">
        <v>659</v>
      </c>
      <c r="R10" s="254" t="s">
        <v>278</v>
      </c>
      <c r="S10" s="36" t="str">
        <f>IF($K$16=$G$25+1,$A$1,"")</f>
        <v/>
      </c>
      <c r="T10" s="83"/>
      <c r="U10" s="83"/>
      <c r="V10" s="83"/>
      <c r="W10" s="83" t="s">
        <v>377</v>
      </c>
      <c r="X10" s="83" t="s">
        <v>377</v>
      </c>
      <c r="Y10" s="46" t="s">
        <v>160</v>
      </c>
      <c r="Z10" s="259">
        <f t="shared" si="0"/>
        <v>0</v>
      </c>
      <c r="AA10" s="260"/>
      <c r="AB10" s="260"/>
      <c r="AC10" s="260"/>
      <c r="AD10" s="260"/>
      <c r="AE10" s="258"/>
      <c r="AF10" s="258"/>
      <c r="AG10" s="258"/>
      <c r="AH10" s="258"/>
      <c r="AI10" s="258"/>
      <c r="AJ10" s="258"/>
    </row>
    <row r="11" spans="1:36" x14ac:dyDescent="0.3">
      <c r="A11" s="110" t="s">
        <v>56</v>
      </c>
      <c r="B11" s="99" t="s">
        <v>215</v>
      </c>
      <c r="C11" s="100"/>
      <c r="D11" s="100"/>
      <c r="E11" s="129"/>
      <c r="F11" s="24" t="s">
        <v>77</v>
      </c>
      <c r="G11" s="24"/>
      <c r="H11" s="109">
        <f>IF(C11&lt;&gt;"",'CBL Score Standard'!$D67,IF(D11&lt;&gt;"",SUM('CBL Score Standard'!$D67:$E67),IF(E11&lt;&gt;"",SUM('CBL Score Standard'!$D67:$F67),IF(F11&lt;&gt;"",SUM('CBL Score Standard'!$D67:$G67),IF(G11&lt;&gt;"",SUM('CBL Score Standard'!$D67:$H67,0))))))</f>
        <v>4.9848024316109421E-2</v>
      </c>
      <c r="K11" s="338"/>
      <c r="L11" s="338"/>
      <c r="M11" s="104" t="s">
        <v>5</v>
      </c>
      <c r="N11" s="36" t="s">
        <v>31</v>
      </c>
      <c r="O11" s="89" t="s">
        <v>175</v>
      </c>
      <c r="P11" s="150"/>
      <c r="Q11" s="152" t="s">
        <v>383</v>
      </c>
      <c r="R11" s="79" t="s">
        <v>176</v>
      </c>
      <c r="S11" s="36" t="str">
        <f>IF($K$16=$G$25+1,$A$1,"")</f>
        <v/>
      </c>
      <c r="T11" s="83"/>
      <c r="U11" s="83"/>
      <c r="V11" s="83" t="s">
        <v>374</v>
      </c>
      <c r="W11" s="83" t="s">
        <v>377</v>
      </c>
      <c r="X11" s="83" t="s">
        <v>377</v>
      </c>
      <c r="Y11" s="44" t="s">
        <v>177</v>
      </c>
      <c r="Z11" s="259">
        <f t="shared" si="0"/>
        <v>0</v>
      </c>
      <c r="AA11" s="260"/>
      <c r="AB11" s="260"/>
      <c r="AC11" s="260"/>
      <c r="AD11" s="260"/>
      <c r="AE11" s="258"/>
      <c r="AF11" s="258"/>
      <c r="AG11" s="258"/>
      <c r="AH11" s="258"/>
      <c r="AI11" s="258"/>
      <c r="AJ11" s="258"/>
    </row>
    <row r="12" spans="1:36" ht="27.6" x14ac:dyDescent="0.3">
      <c r="A12" s="110" t="s">
        <v>63</v>
      </c>
      <c r="B12" s="99" t="s">
        <v>236</v>
      </c>
      <c r="C12" s="100"/>
      <c r="D12" s="100"/>
      <c r="E12" s="130"/>
      <c r="F12" s="24"/>
      <c r="G12" s="24"/>
      <c r="H12" s="109" t="b">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36"/>
      <c r="T12" s="83"/>
      <c r="U12" s="83"/>
      <c r="V12" s="83" t="s">
        <v>374</v>
      </c>
      <c r="W12" s="83" t="s">
        <v>377</v>
      </c>
      <c r="X12" s="83" t="s">
        <v>377</v>
      </c>
      <c r="Y12" s="41"/>
      <c r="Z12" s="259">
        <f t="shared" si="0"/>
        <v>0</v>
      </c>
      <c r="AA12" s="260"/>
      <c r="AB12" s="260"/>
      <c r="AC12" s="260"/>
      <c r="AD12" s="260"/>
      <c r="AE12" s="258"/>
      <c r="AF12" s="258"/>
      <c r="AG12" s="258"/>
      <c r="AH12" s="258"/>
      <c r="AI12" s="258"/>
      <c r="AJ12" s="258"/>
    </row>
    <row r="13" spans="1:36" ht="13.8" customHeight="1"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36"/>
      <c r="T13" s="83"/>
      <c r="U13" s="83"/>
      <c r="V13" s="83"/>
      <c r="W13" s="83"/>
      <c r="X13" s="83" t="s">
        <v>377</v>
      </c>
      <c r="Y13" s="41" t="s">
        <v>169</v>
      </c>
      <c r="Z13" s="259">
        <f t="shared" si="0"/>
        <v>0</v>
      </c>
      <c r="AA13" s="260"/>
      <c r="AB13" s="260"/>
      <c r="AC13" s="260"/>
      <c r="AD13" s="260"/>
      <c r="AE13" s="258"/>
      <c r="AF13" s="258"/>
      <c r="AG13" s="258"/>
      <c r="AH13" s="258"/>
      <c r="AI13" s="258"/>
      <c r="AJ13" s="258"/>
    </row>
    <row r="14" spans="1:36" ht="27.6" x14ac:dyDescent="0.3">
      <c r="A14" s="110" t="s">
        <v>55</v>
      </c>
      <c r="B14" s="99" t="s">
        <v>694</v>
      </c>
      <c r="C14" s="100"/>
      <c r="D14" s="264" t="s">
        <v>77</v>
      </c>
      <c r="E14" s="24"/>
      <c r="F14" s="24"/>
      <c r="G14" s="24"/>
      <c r="H14" s="109">
        <f>IF(C14&lt;&gt;"",'CBL Score Standard'!$D70,IF(D14&lt;&gt;"",SUM('CBL Score Standard'!$D70:$E70),IF(E14&lt;&gt;"",SUM('CBL Score Standard'!$D70:$F70),IF(F14&lt;&gt;"",SUM('CBL Score Standard'!$D70:$G70),IF(G14&lt;&gt;"",SUM('CBL Score Standard'!$D70:$H70,0))))))</f>
        <v>0</v>
      </c>
      <c r="K14" s="339"/>
      <c r="L14" s="339"/>
      <c r="M14" s="104" t="s">
        <v>5</v>
      </c>
      <c r="N14" s="36" t="s">
        <v>41</v>
      </c>
      <c r="O14" s="87" t="s">
        <v>450</v>
      </c>
      <c r="P14" s="153">
        <v>43627</v>
      </c>
      <c r="Q14" s="152" t="s">
        <v>381</v>
      </c>
      <c r="R14" s="79" t="s">
        <v>382</v>
      </c>
      <c r="S14" s="36"/>
      <c r="T14" s="83"/>
      <c r="U14" s="83"/>
      <c r="V14" s="83" t="s">
        <v>374</v>
      </c>
      <c r="W14" s="83" t="s">
        <v>377</v>
      </c>
      <c r="X14" s="83" t="s">
        <v>377</v>
      </c>
      <c r="Y14" s="41"/>
      <c r="Z14" s="259">
        <f t="shared" si="0"/>
        <v>0</v>
      </c>
      <c r="AA14" s="260"/>
      <c r="AB14" s="260"/>
      <c r="AC14" s="260"/>
      <c r="AD14" s="260"/>
      <c r="AE14" s="258"/>
      <c r="AF14" s="258"/>
      <c r="AG14" s="258"/>
      <c r="AH14" s="258"/>
      <c r="AI14" s="258"/>
      <c r="AJ14" s="258"/>
    </row>
    <row r="15" spans="1:36" x14ac:dyDescent="0.3">
      <c r="A15" s="110" t="s">
        <v>55</v>
      </c>
      <c r="B15" s="99" t="s">
        <v>185</v>
      </c>
      <c r="C15" s="100"/>
      <c r="D15" s="24"/>
      <c r="E15" s="129"/>
      <c r="F15" s="24" t="s">
        <v>77</v>
      </c>
      <c r="G15" s="24"/>
      <c r="H15" s="109">
        <f>IF(C15&lt;&gt;"",'CBL Score Standard'!$D71,IF(D15&lt;&gt;"",SUM('CBL Score Standard'!$D71:$E71),IF(E15&lt;&gt;"",SUM('CBL Score Standard'!$D71:$F71),IF(F15&lt;&gt;"",SUM('CBL Score Standard'!$D71:$G71),IF(G15&lt;&gt;"",SUM('CBL Score Standard'!$D71:$H71,0))))))</f>
        <v>4.9848024316109421E-2</v>
      </c>
      <c r="K15" s="48">
        <v>2</v>
      </c>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00" t="s">
        <v>77</v>
      </c>
      <c r="F16" s="100"/>
      <c r="G16" s="100"/>
      <c r="H16" s="109">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200"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c r="F18" s="100"/>
      <c r="G18" s="100"/>
      <c r="H18" s="109" t="b">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20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36" t="str">
        <f>IF($K$16=$G$25+1,$A$1,"")</f>
        <v/>
      </c>
      <c r="T19" s="83"/>
      <c r="U19" s="83"/>
      <c r="V19" s="83" t="s">
        <v>374</v>
      </c>
      <c r="W19" s="83" t="s">
        <v>377</v>
      </c>
      <c r="X19" s="83" t="s">
        <v>377</v>
      </c>
      <c r="Y19" s="44" t="s">
        <v>174</v>
      </c>
      <c r="Z19" s="259">
        <f t="shared" ref="Z19:Z35" si="1">DATEDIF(AA19,AB19,"m")/12+DATEDIF(AC19,AD19,"m")/12+DATEDIF(AE19,AF19,"m")/12+DATEDIF(AG19,AH19,"m")/12+DATEDIF(AI19,AJ19,"m")/12</f>
        <v>0</v>
      </c>
      <c r="AA19" s="260"/>
      <c r="AB19" s="260"/>
      <c r="AC19" s="260"/>
      <c r="AD19" s="260"/>
      <c r="AE19" s="258"/>
      <c r="AF19" s="258"/>
      <c r="AG19" s="258"/>
      <c r="AH19" s="258"/>
      <c r="AI19" s="258"/>
      <c r="AJ19" s="258"/>
    </row>
    <row r="20" spans="1:36" ht="27.6" x14ac:dyDescent="0.3">
      <c r="A20" s="110" t="s">
        <v>55</v>
      </c>
      <c r="B20" s="99" t="s">
        <v>202</v>
      </c>
      <c r="C20" s="100"/>
      <c r="D20" s="100"/>
      <c r="E20" s="100"/>
      <c r="F20" s="100"/>
      <c r="G20" s="100"/>
      <c r="H20" s="109" t="b">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36" t="str">
        <f>IF($K$16=$G$25+1,$A$1,"")</f>
        <v/>
      </c>
      <c r="T20" s="83"/>
      <c r="U20" s="83"/>
      <c r="V20" s="83" t="s">
        <v>374</v>
      </c>
      <c r="W20" s="83" t="s">
        <v>377</v>
      </c>
      <c r="X20" s="83" t="s">
        <v>377</v>
      </c>
      <c r="Y20" s="44" t="s">
        <v>181</v>
      </c>
      <c r="Z20" s="259">
        <f t="shared" si="1"/>
        <v>0</v>
      </c>
      <c r="AA20" s="260"/>
      <c r="AB20" s="260"/>
      <c r="AC20" s="260"/>
      <c r="AD20" s="260"/>
      <c r="AE20" s="258"/>
      <c r="AF20" s="258"/>
      <c r="AG20" s="258"/>
      <c r="AH20" s="258"/>
      <c r="AI20" s="258"/>
      <c r="AJ20" s="258"/>
    </row>
    <row r="21" spans="1:36" x14ac:dyDescent="0.3">
      <c r="A21" s="110" t="s">
        <v>55</v>
      </c>
      <c r="B21" s="99" t="s">
        <v>664</v>
      </c>
      <c r="C21" s="100"/>
      <c r="D21" s="100"/>
      <c r="E21" s="24" t="s">
        <v>77</v>
      </c>
      <c r="F21" s="24"/>
      <c r="G21" s="24"/>
      <c r="H21" s="109">
        <f>IF(C21&lt;&gt;"",'CBL Score Standard'!$D77,IF(D21&lt;&gt;"",SUM('CBL Score Standard'!$D77:$E77),IF(E21&lt;&gt;"",SUM('CBL Score Standard'!$D77:$F77),IF(F21&lt;&gt;"",SUM('CBL Score Standard'!$D77:$G77),IF(G21&lt;&gt;"",SUM('CBL Score Standard'!$D77:$H77,0))))))</f>
        <v>2.8571428571428571E-2</v>
      </c>
      <c r="K21" s="338"/>
      <c r="L21" s="338"/>
      <c r="M21" s="104" t="s">
        <v>6</v>
      </c>
      <c r="N21" s="36" t="s">
        <v>56</v>
      </c>
      <c r="O21" s="87" t="s">
        <v>182</v>
      </c>
      <c r="P21" s="153">
        <v>43609</v>
      </c>
      <c r="Q21" s="152" t="s">
        <v>172</v>
      </c>
      <c r="R21" s="79" t="s">
        <v>183</v>
      </c>
      <c r="S21" s="70" t="s">
        <v>431</v>
      </c>
      <c r="T21" s="157" t="s">
        <v>72</v>
      </c>
      <c r="U21" s="180">
        <v>43752</v>
      </c>
      <c r="V21" s="214" t="s">
        <v>374</v>
      </c>
      <c r="W21" s="83"/>
      <c r="X21" s="83" t="s">
        <v>377</v>
      </c>
      <c r="Y21" s="46" t="s">
        <v>184</v>
      </c>
      <c r="Z21" s="259">
        <f t="shared" si="1"/>
        <v>1.8333333333333335</v>
      </c>
      <c r="AA21" s="260">
        <v>42814</v>
      </c>
      <c r="AB21" s="260">
        <v>42967</v>
      </c>
      <c r="AC21" s="260">
        <v>43393</v>
      </c>
      <c r="AD21" s="260">
        <v>43910</v>
      </c>
      <c r="AE21" s="258"/>
      <c r="AF21" s="258"/>
      <c r="AG21" s="258"/>
      <c r="AH21" s="258"/>
      <c r="AI21" s="258"/>
      <c r="AJ21" s="258"/>
    </row>
    <row r="22" spans="1:36" x14ac:dyDescent="0.3">
      <c r="A22" s="110" t="s">
        <v>55</v>
      </c>
      <c r="B22" s="99" t="s">
        <v>448</v>
      </c>
      <c r="C22" s="100"/>
      <c r="D22" s="100"/>
      <c r="E22" s="24" t="s">
        <v>77</v>
      </c>
      <c r="F22" s="24"/>
      <c r="G22" s="24"/>
      <c r="H22" s="109">
        <f>IF(C22&lt;&gt;"",'CBL Score Standard'!$D78,IF(D22&lt;&gt;"",SUM('CBL Score Standard'!$D78:$E78),IF(E22&lt;&gt;"",SUM('CBL Score Standard'!$D78:$F78),IF(F22&lt;&gt;"",SUM('CBL Score Standard'!$D78:$G78),IF(G22&lt;&gt;"",SUM('CBL Score Standard'!$D78:$H78,0))))))</f>
        <v>2.8571428571428571E-2</v>
      </c>
      <c r="K22" s="338"/>
      <c r="L22" s="338"/>
      <c r="M22" s="104" t="s">
        <v>6</v>
      </c>
      <c r="N22" s="36" t="s">
        <v>144</v>
      </c>
      <c r="O22" s="87" t="s">
        <v>187</v>
      </c>
      <c r="P22" s="150"/>
      <c r="Q22" s="152" t="s">
        <v>153</v>
      </c>
      <c r="R22" s="79" t="s">
        <v>156</v>
      </c>
      <c r="S22" s="36" t="str">
        <f>IF($K$16=$G$25+1,$A$1,"")</f>
        <v/>
      </c>
      <c r="T22" s="83"/>
      <c r="U22" s="83"/>
      <c r="V22" s="83"/>
      <c r="W22" s="83"/>
      <c r="X22" s="83"/>
      <c r="Y22" s="44" t="s">
        <v>157</v>
      </c>
      <c r="Z22" s="259">
        <f t="shared" si="1"/>
        <v>0</v>
      </c>
      <c r="AA22" s="260"/>
      <c r="AB22" s="260"/>
      <c r="AC22" s="260"/>
      <c r="AD22" s="260"/>
      <c r="AE22" s="258"/>
      <c r="AF22" s="258"/>
      <c r="AG22" s="258"/>
      <c r="AH22" s="258"/>
      <c r="AI22" s="258"/>
      <c r="AJ22" s="258"/>
    </row>
    <row r="23" spans="1:36" ht="12.75" customHeight="1" x14ac:dyDescent="0.3">
      <c r="A23" s="110" t="s">
        <v>55</v>
      </c>
      <c r="B23" s="99" t="s">
        <v>665</v>
      </c>
      <c r="C23" s="100"/>
      <c r="D23" s="264" t="s">
        <v>77</v>
      </c>
      <c r="E23" s="24"/>
      <c r="F23" s="24"/>
      <c r="G23" s="24"/>
      <c r="H23" s="109">
        <f>IF(C23&lt;&gt;"",'CBL Score Standard'!$D79,IF(D23&lt;&gt;"",SUM('CBL Score Standard'!$D79:$E79),IF(E23&lt;&gt;"",SUM('CBL Score Standard'!$D79:$F79),IF(F23&lt;&gt;"",SUM('CBL Score Standard'!$D79:$G79),IF(G23&lt;&gt;"",SUM('CBL Score Standard'!$D79:$H79,0))))))</f>
        <v>0</v>
      </c>
      <c r="K23" s="338"/>
      <c r="L23" s="338"/>
      <c r="M23" s="104" t="s">
        <v>6</v>
      </c>
      <c r="N23" s="36" t="s">
        <v>144</v>
      </c>
      <c r="O23" s="87" t="s">
        <v>188</v>
      </c>
      <c r="P23" s="150"/>
      <c r="Q23" s="152" t="s">
        <v>155</v>
      </c>
      <c r="R23" s="79" t="s">
        <v>158</v>
      </c>
      <c r="S23" s="36" t="str">
        <f>IF($K$16=$G$25+1,$A$1,"")</f>
        <v/>
      </c>
      <c r="T23" s="83"/>
      <c r="U23" s="83"/>
      <c r="V23" s="83"/>
      <c r="W23" s="83"/>
      <c r="X23" s="83"/>
      <c r="Y23" s="41" t="s">
        <v>159</v>
      </c>
      <c r="Z23" s="259">
        <f t="shared" si="1"/>
        <v>0</v>
      </c>
      <c r="AA23" s="260"/>
      <c r="AB23" s="260"/>
      <c r="AC23" s="260"/>
      <c r="AD23" s="260"/>
      <c r="AE23" s="258"/>
      <c r="AF23" s="258"/>
      <c r="AG23" s="258"/>
      <c r="AH23" s="258"/>
      <c r="AI23" s="258"/>
      <c r="AJ23" s="258"/>
    </row>
    <row r="24" spans="1:36" ht="12.75" customHeight="1" x14ac:dyDescent="0.3">
      <c r="A24" s="110" t="s">
        <v>55</v>
      </c>
      <c r="B24" s="99" t="s">
        <v>238</v>
      </c>
      <c r="C24" s="100"/>
      <c r="D24" s="100"/>
      <c r="E24" s="100" t="s">
        <v>77</v>
      </c>
      <c r="F24" s="24"/>
      <c r="G24" s="24"/>
      <c r="H24" s="109">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36" t="str">
        <f>IF($K$16=$G$25+1,$A$1,"")</f>
        <v/>
      </c>
      <c r="T24" s="83"/>
      <c r="U24" s="83"/>
      <c r="V24" s="83"/>
      <c r="W24" s="83"/>
      <c r="X24" s="83"/>
      <c r="Y24" s="46" t="s">
        <v>160</v>
      </c>
      <c r="Z24" s="259">
        <f t="shared" si="1"/>
        <v>0</v>
      </c>
      <c r="AA24" s="260"/>
      <c r="AB24" s="260"/>
      <c r="AC24" s="260"/>
      <c r="AD24" s="260"/>
      <c r="AE24" s="258"/>
      <c r="AF24" s="258"/>
      <c r="AG24" s="258"/>
      <c r="AH24" s="258"/>
      <c r="AI24" s="258"/>
      <c r="AJ24" s="258"/>
    </row>
    <row r="25" spans="1:36" x14ac:dyDescent="0.3">
      <c r="A25" s="110" t="s">
        <v>55</v>
      </c>
      <c r="B25" s="99" t="s">
        <v>515</v>
      </c>
      <c r="C25" s="100"/>
      <c r="D25" s="100"/>
      <c r="E25" s="100"/>
      <c r="F25" s="24" t="s">
        <v>77</v>
      </c>
      <c r="G25" s="24"/>
      <c r="H25" s="109">
        <f>IF(C25&lt;&gt;"",'CBL Score Standard'!$D81,IF(D25&lt;&gt;"",SUM('CBL Score Standard'!$D81:$E81),IF(E25&lt;&gt;"",SUM('CBL Score Standard'!$D81:$F81),IF(F25&lt;&gt;"",SUM('CBL Score Standard'!$D81:$G81),IF(G25&lt;&gt;"",SUM('CBL Score Standard'!$D81:$H81,0))))))</f>
        <v>2.1276595744680851E-2</v>
      </c>
      <c r="K25" s="338"/>
      <c r="L25" s="338"/>
      <c r="M25" s="104" t="s">
        <v>6</v>
      </c>
      <c r="N25" s="36" t="s">
        <v>144</v>
      </c>
      <c r="O25" s="87" t="s">
        <v>190</v>
      </c>
      <c r="P25" s="150"/>
      <c r="Q25" s="152" t="s">
        <v>161</v>
      </c>
      <c r="R25" s="79" t="s">
        <v>162</v>
      </c>
      <c r="S25" s="36"/>
      <c r="T25" s="83"/>
      <c r="U25" s="83"/>
      <c r="V25" s="83" t="s">
        <v>374</v>
      </c>
      <c r="W25" s="83"/>
      <c r="X25" s="83"/>
      <c r="Y25" s="46" t="s">
        <v>163</v>
      </c>
      <c r="Z25" s="259">
        <f t="shared" si="1"/>
        <v>0</v>
      </c>
      <c r="AA25" s="260"/>
      <c r="AB25" s="260"/>
      <c r="AC25" s="260"/>
      <c r="AD25" s="260"/>
      <c r="AE25" s="258"/>
      <c r="AF25" s="258"/>
      <c r="AG25" s="258"/>
      <c r="AH25" s="258"/>
      <c r="AI25" s="258"/>
      <c r="AJ25" s="258"/>
    </row>
    <row r="26" spans="1:36" ht="27.6"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36"/>
      <c r="T26" s="83"/>
      <c r="U26" s="83"/>
      <c r="V26" s="83" t="s">
        <v>374</v>
      </c>
      <c r="W26" s="83"/>
      <c r="X26" s="83" t="s">
        <v>377</v>
      </c>
      <c r="Y26" s="46" t="s">
        <v>166</v>
      </c>
      <c r="Z26" s="259">
        <f t="shared" si="1"/>
        <v>0</v>
      </c>
      <c r="AA26" s="260"/>
      <c r="AB26" s="260"/>
      <c r="AC26" s="260"/>
      <c r="AD26" s="260"/>
      <c r="AE26" s="258"/>
      <c r="AF26" s="258"/>
      <c r="AG26" s="258"/>
      <c r="AH26" s="258"/>
      <c r="AI26" s="258"/>
      <c r="AJ26" s="258"/>
    </row>
    <row r="27" spans="1:36" ht="26.4" customHeight="1"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36" t="str">
        <f>IF($K$16=$G$25+1,$A$1,"")</f>
        <v/>
      </c>
      <c r="T27" s="83"/>
      <c r="U27" s="83"/>
      <c r="V27" s="83"/>
      <c r="W27" s="83"/>
      <c r="X27" s="83"/>
      <c r="Y27" s="46" t="s">
        <v>193</v>
      </c>
      <c r="Z27" s="259">
        <f t="shared" si="1"/>
        <v>0</v>
      </c>
      <c r="AA27" s="260"/>
      <c r="AB27" s="260"/>
      <c r="AC27" s="260"/>
      <c r="AD27" s="260"/>
      <c r="AE27" s="258"/>
      <c r="AF27" s="258"/>
      <c r="AG27" s="258"/>
      <c r="AH27" s="258"/>
      <c r="AI27" s="258"/>
      <c r="AJ27" s="258"/>
    </row>
    <row r="28" spans="1:36" ht="27.6" x14ac:dyDescent="0.3">
      <c r="A28" s="110" t="s">
        <v>59</v>
      </c>
      <c r="B28" s="99" t="s">
        <v>684</v>
      </c>
      <c r="C28" s="100"/>
      <c r="D28" s="264" t="s">
        <v>77</v>
      </c>
      <c r="E28" s="129"/>
      <c r="F28" s="24"/>
      <c r="G28" s="24"/>
      <c r="H28" s="109">
        <f>IF(C28&lt;&gt;"",'CBL Score Standard'!$D84,IF(D28&lt;&gt;"",SUM('CBL Score Standard'!$D84:$E84),IF(E28&lt;&gt;"",SUM('CBL Score Standard'!$D84:$F84),IF(F28&lt;&gt;"",SUM('CBL Score Standard'!$D84:$G84),IF(G28&lt;&gt;"",SUM('CBL Score Standard'!$D84:$H84,0))))))</f>
        <v>0</v>
      </c>
      <c r="K28" s="338"/>
      <c r="L28" s="338"/>
      <c r="M28" s="104" t="s">
        <v>6</v>
      </c>
      <c r="N28" s="36" t="s">
        <v>55</v>
      </c>
      <c r="O28" s="87" t="s">
        <v>194</v>
      </c>
      <c r="P28" s="153">
        <v>43544</v>
      </c>
      <c r="Q28" s="254" t="s">
        <v>649</v>
      </c>
      <c r="R28" s="254" t="s">
        <v>650</v>
      </c>
      <c r="S28" s="36" t="str">
        <f>IF($K$16=$G$25+1,$A$1,"")</f>
        <v/>
      </c>
      <c r="T28" s="83"/>
      <c r="U28" s="83"/>
      <c r="V28" s="83"/>
      <c r="W28" s="83"/>
      <c r="X28" s="83"/>
      <c r="Y28" s="46" t="s">
        <v>195</v>
      </c>
      <c r="Z28" s="259">
        <f t="shared" si="1"/>
        <v>0</v>
      </c>
      <c r="AA28" s="260"/>
      <c r="AB28" s="260"/>
      <c r="AC28" s="260"/>
      <c r="AD28" s="260"/>
      <c r="AE28" s="258"/>
      <c r="AF28" s="258"/>
      <c r="AG28" s="258"/>
      <c r="AH28" s="258"/>
      <c r="AI28" s="258"/>
      <c r="AJ28" s="258"/>
    </row>
    <row r="29" spans="1:36" ht="27.6" x14ac:dyDescent="0.3">
      <c r="A29" s="110" t="s">
        <v>59</v>
      </c>
      <c r="B29" s="99" t="s">
        <v>683</v>
      </c>
      <c r="C29" s="100"/>
      <c r="D29" s="264"/>
      <c r="E29" s="129"/>
      <c r="F29" s="24" t="s">
        <v>77</v>
      </c>
      <c r="G29" s="24"/>
      <c r="H29" s="109">
        <f>IF(C29&lt;&gt;"",'CBL Score Standard'!$D85,IF(D29&lt;&gt;"",SUM('CBL Score Standard'!$D85:$E85),IF(E29&lt;&gt;"",SUM('CBL Score Standard'!$D85:$F85),IF(F29&lt;&gt;"",SUM('CBL Score Standard'!$D85:$G85),IF(G29&lt;&gt;"",SUM('CBL Score Standard'!$D85:$H85,0))))))</f>
        <v>4.9848024316109421E-2</v>
      </c>
      <c r="K29" s="338"/>
      <c r="L29" s="338"/>
      <c r="M29" s="104" t="s">
        <v>6</v>
      </c>
      <c r="N29" s="36" t="s">
        <v>55</v>
      </c>
      <c r="O29" s="87" t="s">
        <v>196</v>
      </c>
      <c r="P29" s="149" t="s">
        <v>145</v>
      </c>
      <c r="Q29" s="254" t="s">
        <v>651</v>
      </c>
      <c r="R29" s="254" t="s">
        <v>652</v>
      </c>
      <c r="S29" s="36" t="str">
        <f>IF($K$16=$G$25+1,$A$1,"")</f>
        <v/>
      </c>
      <c r="T29" s="83"/>
      <c r="U29" s="83"/>
      <c r="V29" s="83"/>
      <c r="W29" s="83"/>
      <c r="X29" s="83"/>
      <c r="Y29" s="46" t="s">
        <v>197</v>
      </c>
      <c r="Z29" s="259">
        <f t="shared" si="1"/>
        <v>0</v>
      </c>
      <c r="AA29" s="260"/>
      <c r="AB29" s="260"/>
      <c r="AC29" s="260"/>
      <c r="AD29" s="260"/>
      <c r="AE29" s="258"/>
      <c r="AF29" s="258"/>
      <c r="AG29" s="258"/>
      <c r="AH29" s="258"/>
      <c r="AI29" s="258"/>
      <c r="AJ29" s="258"/>
    </row>
    <row r="30" spans="1:36" x14ac:dyDescent="0.3">
      <c r="A30" s="110" t="s">
        <v>149</v>
      </c>
      <c r="B30" s="99" t="s">
        <v>149</v>
      </c>
      <c r="C30" s="24"/>
      <c r="D30" s="24"/>
      <c r="E30" s="24"/>
      <c r="F30" s="24" t="s">
        <v>77</v>
      </c>
      <c r="G30" s="24"/>
      <c r="H30" s="109">
        <f>IF(C30&lt;&gt;"",'CBL Score Standard'!$D86,IF(D30&lt;&gt;"",SUM('CBL Score Standard'!$D86:$E86),IF(E30&lt;&gt;"",SUM('CBL Score Standard'!$D86:$F86),IF(F30&lt;&gt;"",SUM('CBL Score Standard'!$D86:$G86),IF(G30&lt;&gt;"",SUM('CBL Score Standard'!$D86:$H86,0))))))</f>
        <v>0.18837616284424796</v>
      </c>
      <c r="K30" s="338"/>
      <c r="L30" s="338"/>
      <c r="M30" s="104" t="s">
        <v>6</v>
      </c>
      <c r="N30" s="36" t="s">
        <v>55</v>
      </c>
      <c r="O30" s="87" t="s">
        <v>198</v>
      </c>
      <c r="P30" s="151"/>
      <c r="Q30" s="152" t="s">
        <v>199</v>
      </c>
      <c r="R30" s="79" t="s">
        <v>200</v>
      </c>
      <c r="S30" s="36" t="str">
        <f>IF($K$16=$G$25+1,$A$1,"")</f>
        <v/>
      </c>
      <c r="T30" s="83"/>
      <c r="U30" s="83"/>
      <c r="V30" s="83"/>
      <c r="W30" s="83"/>
      <c r="X30" s="83"/>
      <c r="Y30" s="49" t="s">
        <v>201</v>
      </c>
      <c r="Z30" s="259">
        <f t="shared" si="1"/>
        <v>0</v>
      </c>
      <c r="AA30" s="260"/>
      <c r="AB30" s="260"/>
      <c r="AC30" s="260"/>
      <c r="AD30" s="260"/>
      <c r="AE30" s="258"/>
      <c r="AF30" s="258"/>
      <c r="AG30" s="258"/>
      <c r="AH30" s="258"/>
      <c r="AI30" s="258"/>
      <c r="AJ30" s="258"/>
    </row>
    <row r="31" spans="1:36"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36" t="str">
        <f>IF($K$16=$G$25+1,$A$1,"")</f>
        <v/>
      </c>
      <c r="T31" s="83"/>
      <c r="U31" s="83"/>
      <c r="V31" s="83"/>
      <c r="W31" s="83"/>
      <c r="X31" s="83"/>
      <c r="Y31" s="49" t="s">
        <v>203</v>
      </c>
      <c r="Z31" s="259">
        <f t="shared" si="1"/>
        <v>0</v>
      </c>
      <c r="AA31" s="260"/>
      <c r="AB31" s="260"/>
      <c r="AC31" s="260"/>
      <c r="AD31" s="260"/>
      <c r="AE31" s="258"/>
      <c r="AF31" s="258"/>
      <c r="AG31" s="258"/>
      <c r="AH31" s="258"/>
      <c r="AI31" s="258"/>
      <c r="AJ31" s="258"/>
    </row>
    <row r="32" spans="1:36" ht="26.4" x14ac:dyDescent="0.3">
      <c r="A32" s="110" t="s">
        <v>31</v>
      </c>
      <c r="B32" s="99" t="s">
        <v>660</v>
      </c>
      <c r="C32" s="24"/>
      <c r="D32" s="24"/>
      <c r="E32" s="24"/>
      <c r="F32" s="24" t="s">
        <v>77</v>
      </c>
      <c r="G32" s="24"/>
      <c r="H32" s="109">
        <f>IF(C32&lt;&gt;"",'CBL Score Standard'!$D88,IF(D32&lt;&gt;"",SUM('CBL Score Standard'!$D88:$E88),IF(E32&lt;&gt;"",SUM('CBL Score Standard'!$D88:$F88),IF(F32&lt;&gt;"",SUM('CBL Score Standard'!$D88:$G88),IF(G32&lt;&gt;"",SUM('CBL Score Standard'!$D88:$H88,0))))))</f>
        <v>0.18837616284424796</v>
      </c>
      <c r="K32" s="338"/>
      <c r="L32" s="338"/>
      <c r="M32" s="104" t="s">
        <v>6</v>
      </c>
      <c r="N32" s="36" t="s">
        <v>56</v>
      </c>
      <c r="O32" s="87" t="s">
        <v>427</v>
      </c>
      <c r="P32" s="153">
        <v>43613</v>
      </c>
      <c r="Q32" s="152" t="s">
        <v>167</v>
      </c>
      <c r="R32" s="79" t="s">
        <v>204</v>
      </c>
      <c r="S32" s="36" t="s">
        <v>322</v>
      </c>
      <c r="T32" s="83"/>
      <c r="U32" s="153">
        <v>43613</v>
      </c>
      <c r="V32" s="83" t="s">
        <v>374</v>
      </c>
      <c r="W32" s="83"/>
      <c r="X32" s="83"/>
      <c r="Y32" s="46" t="s">
        <v>205</v>
      </c>
      <c r="Z32" s="259">
        <f t="shared" si="1"/>
        <v>1.4166666666666667</v>
      </c>
      <c r="AA32" s="260">
        <v>43393</v>
      </c>
      <c r="AB32" s="260">
        <v>43910</v>
      </c>
      <c r="AC32" s="260"/>
      <c r="AD32" s="260"/>
      <c r="AE32" s="258"/>
      <c r="AF32" s="258"/>
      <c r="AG32" s="258"/>
      <c r="AH32" s="258"/>
      <c r="AI32" s="258"/>
      <c r="AJ32" s="258"/>
    </row>
    <row r="33" spans="1:36" x14ac:dyDescent="0.3">
      <c r="A33" s="110" t="s">
        <v>31</v>
      </c>
      <c r="B33" s="99" t="s">
        <v>175</v>
      </c>
      <c r="C33" s="100"/>
      <c r="D33" s="24"/>
      <c r="E33" s="24"/>
      <c r="F33" s="24" t="s">
        <v>77</v>
      </c>
      <c r="G33" s="24"/>
      <c r="H33" s="109">
        <f>IF(C33&lt;&gt;"",'CBL Score Standard'!$D89,IF(D33&lt;&gt;"",SUM('CBL Score Standard'!$D89:$E89),IF(E33&lt;&gt;"",SUM('CBL Score Standard'!$D89:$F89),IF(F33&lt;&gt;"",SUM('CBL Score Standard'!$D89:$G89),IF(G33&lt;&gt;"",SUM('CBL Score Standard'!$D89:$H89,0))))))</f>
        <v>0.18837616284424796</v>
      </c>
      <c r="K33" s="338"/>
      <c r="L33" s="338"/>
      <c r="M33" s="104" t="s">
        <v>6</v>
      </c>
      <c r="N33" s="36" t="s">
        <v>0</v>
      </c>
      <c r="O33" s="87" t="s">
        <v>426</v>
      </c>
      <c r="P33" s="152" t="s">
        <v>145</v>
      </c>
      <c r="Q33" s="152" t="s">
        <v>206</v>
      </c>
      <c r="R33" s="79" t="s">
        <v>206</v>
      </c>
      <c r="S33" s="36" t="str">
        <f>IF($K$16=$G$25+1,$A$1,"")</f>
        <v/>
      </c>
      <c r="T33" s="83"/>
      <c r="U33" s="83"/>
      <c r="V33" s="83"/>
      <c r="W33" s="83"/>
      <c r="X33" s="83"/>
      <c r="Y33" s="41"/>
      <c r="Z33" s="259">
        <f t="shared" si="1"/>
        <v>0</v>
      </c>
      <c r="AA33" s="260"/>
      <c r="AB33" s="260"/>
      <c r="AC33" s="260"/>
      <c r="AD33" s="260"/>
      <c r="AE33" s="258"/>
      <c r="AF33" s="258"/>
      <c r="AG33" s="258"/>
      <c r="AH33" s="258"/>
      <c r="AI33" s="258"/>
      <c r="AJ33" s="258"/>
    </row>
    <row r="34" spans="1:36" x14ac:dyDescent="0.3">
      <c r="A34" s="110" t="s">
        <v>46</v>
      </c>
      <c r="B34" s="99" t="s">
        <v>171</v>
      </c>
      <c r="C34" s="100"/>
      <c r="D34" s="24"/>
      <c r="E34" s="24"/>
      <c r="F34" s="24" t="s">
        <v>77</v>
      </c>
      <c r="G34" s="24"/>
      <c r="H34" s="109">
        <f>IF(C34&lt;&gt;"",'CBL Score Standard'!$D90,IF(D34&lt;&gt;"",SUM('CBL Score Standard'!$D90:$E90),IF(E34&lt;&gt;"",SUM('CBL Score Standard'!$D90:$F90),IF(F34&lt;&gt;"",SUM('CBL Score Standard'!$D90:$G90),IF(G34&lt;&gt;"",SUM('CBL Score Standard'!$D90:$H90,0))))))</f>
        <v>9.7467071935157037E-2</v>
      </c>
      <c r="K34" s="338"/>
      <c r="L34" s="338"/>
      <c r="M34" s="104" t="s">
        <v>6</v>
      </c>
      <c r="N34" s="36" t="s">
        <v>53</v>
      </c>
      <c r="O34" s="90" t="s">
        <v>371</v>
      </c>
      <c r="P34" s="152" t="s">
        <v>145</v>
      </c>
      <c r="Q34" s="152" t="s">
        <v>164</v>
      </c>
      <c r="R34" s="79" t="s">
        <v>207</v>
      </c>
      <c r="S34" s="36" t="str">
        <f>IF($K$16=$G$25+1,$A$1,"")</f>
        <v/>
      </c>
      <c r="T34" s="83"/>
      <c r="U34" s="83"/>
      <c r="V34" s="83"/>
      <c r="W34" s="83"/>
      <c r="X34" s="83"/>
      <c r="Y34" s="49" t="s">
        <v>208</v>
      </c>
      <c r="Z34" s="259">
        <f t="shared" si="1"/>
        <v>0</v>
      </c>
      <c r="AA34" s="260"/>
      <c r="AB34" s="260"/>
      <c r="AC34" s="260"/>
      <c r="AD34" s="260"/>
      <c r="AE34" s="258"/>
      <c r="AF34" s="258"/>
      <c r="AG34" s="258"/>
      <c r="AH34" s="258"/>
      <c r="AI34" s="258"/>
      <c r="AJ34" s="258"/>
    </row>
    <row r="35" spans="1:36"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36" t="str">
        <f>IF($K$16=$G$25+1,$A$1,"")</f>
        <v/>
      </c>
      <c r="T35" s="83"/>
      <c r="U35" s="83"/>
      <c r="V35" s="83"/>
      <c r="W35" s="83"/>
      <c r="X35" s="83"/>
      <c r="Y35" s="46"/>
      <c r="Z35" s="259">
        <f t="shared" si="1"/>
        <v>0</v>
      </c>
      <c r="AA35" s="260"/>
      <c r="AB35" s="260"/>
      <c r="AC35" s="260"/>
      <c r="AD35" s="260"/>
      <c r="AE35" s="258"/>
      <c r="AF35" s="258"/>
      <c r="AG35" s="258"/>
      <c r="AH35" s="258"/>
      <c r="AI35" s="258"/>
      <c r="AJ35" s="258"/>
    </row>
    <row r="36" spans="1:36" x14ac:dyDescent="0.3">
      <c r="A36" s="110" t="s">
        <v>54</v>
      </c>
      <c r="B36" s="99" t="s">
        <v>425</v>
      </c>
      <c r="C36" s="24"/>
      <c r="D36" s="24"/>
      <c r="E36" s="24" t="s">
        <v>77</v>
      </c>
      <c r="F36" s="24"/>
      <c r="G36" s="24"/>
      <c r="H36" s="109">
        <f>IF(C36&lt;&gt;"",'CBL Score Standard'!$D92,IF(D36&lt;&gt;"",SUM('CBL Score Standard'!$D92:$E92),IF(E36&lt;&gt;"",SUM('CBL Score Standard'!$D92:$F92),IF(F36&lt;&gt;"",SUM('CBL Score Standard'!$D92:$G92),IF(G36&lt;&gt;"",SUM('CBL Score Standard'!$D92:$H92,0))))))</f>
        <v>0.16709956709956711</v>
      </c>
      <c r="K36" s="3">
        <v>3</v>
      </c>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t="s">
        <v>77</v>
      </c>
      <c r="F37" s="24"/>
      <c r="G37" s="24"/>
      <c r="H37" s="10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c r="E38" s="129"/>
      <c r="F38" s="24" t="s">
        <v>77</v>
      </c>
      <c r="G38" s="24"/>
      <c r="H38" s="109">
        <f>IF(C38&lt;&gt;"",'CBL Score Standard'!$D94,IF(D38&lt;&gt;"",SUM('CBL Score Standard'!$D94:$E94),IF(E38&lt;&gt;"",SUM('CBL Score Standard'!$D94:$F94),IF(F38&lt;&gt;"",SUM('CBL Score Standard'!$D94:$G94),IF(G38&lt;&gt;"",SUM('CBL Score Standard'!$D94:$H94,0))))))</f>
        <v>3.5562310030395138E-2</v>
      </c>
      <c r="K38" s="1211" t="s">
        <v>133</v>
      </c>
      <c r="L38" s="1211" t="s">
        <v>91</v>
      </c>
      <c r="M38" s="1182" t="s">
        <v>75</v>
      </c>
      <c r="N38" s="1184" t="s">
        <v>134</v>
      </c>
      <c r="O38" s="1184" t="s">
        <v>135</v>
      </c>
      <c r="P38" s="145" t="s">
        <v>136</v>
      </c>
      <c r="Q38" s="145" t="s">
        <v>137</v>
      </c>
      <c r="R38" s="145" t="s">
        <v>138</v>
      </c>
      <c r="S38" s="1212" t="s">
        <v>139</v>
      </c>
      <c r="T38" s="1191" t="s">
        <v>344</v>
      </c>
      <c r="U38" s="1191" t="s">
        <v>342</v>
      </c>
      <c r="V38" s="1200"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17"/>
      <c r="F39" s="24"/>
      <c r="G39" s="24"/>
      <c r="H39" s="109" t="b">
        <f>IF(C39&lt;&gt;"",'CBL Score Standard'!$D95,IF(D39&lt;&gt;"",SUM('CBL Score Standard'!$D95:$E95),IF(E39&lt;&gt;"",SUM('CBL Score Standard'!$D95:$F95),IF(F39&lt;&gt;"",SUM('CBL Score Standard'!$D95:$G95),IF(G39&lt;&gt;"",SUM('CBL Score Standard'!$D95:$H95,0))))))</f>
        <v>0</v>
      </c>
      <c r="K39" s="1197"/>
      <c r="L39" s="1197"/>
      <c r="M39" s="1183"/>
      <c r="N39" s="1190"/>
      <c r="O39" s="1185"/>
      <c r="P39" s="148" t="s">
        <v>141</v>
      </c>
      <c r="Q39" s="144"/>
      <c r="R39" s="144"/>
      <c r="S39" s="1210"/>
      <c r="T39" s="1191"/>
      <c r="U39" s="1191"/>
      <c r="V39" s="120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c r="F40" s="24" t="s">
        <v>77</v>
      </c>
      <c r="G40" s="24"/>
      <c r="H40" s="109">
        <f>IF(C40&lt;&gt;"",'CBL Score Standard'!$D96,IF(D40&lt;&gt;"",SUM('CBL Score Standard'!$D96:$E96),IF(E40&lt;&gt;"",SUM('CBL Score Standard'!$D96:$F96),IF(F40&lt;&gt;"",SUM('CBL Score Standard'!$D96:$G96),IF(G40&lt;&gt;"",SUM('CBL Score Standard'!$D96:$H96,0))))))</f>
        <v>3.5562310030395138E-2</v>
      </c>
      <c r="K40" s="337" t="s">
        <v>142</v>
      </c>
      <c r="L40" s="337" t="s">
        <v>143</v>
      </c>
      <c r="M40" s="104" t="s">
        <v>7</v>
      </c>
      <c r="N40" s="36" t="s">
        <v>56</v>
      </c>
      <c r="O40" s="87" t="s">
        <v>663</v>
      </c>
      <c r="P40" s="149" t="s">
        <v>145</v>
      </c>
      <c r="Q40" s="152" t="s">
        <v>212</v>
      </c>
      <c r="R40" s="79" t="s">
        <v>213</v>
      </c>
      <c r="S40" s="70" t="s">
        <v>431</v>
      </c>
      <c r="T40" s="157" t="s">
        <v>72</v>
      </c>
      <c r="U40" s="180">
        <v>43752</v>
      </c>
      <c r="V40" s="214" t="s">
        <v>374</v>
      </c>
      <c r="W40" s="83"/>
      <c r="X40" s="83"/>
      <c r="Y40" s="46" t="s">
        <v>214</v>
      </c>
      <c r="Z40" s="259">
        <f t="shared" ref="Z40:Z55" si="2">DATEDIF(AA40,AB40,"m")/12+DATEDIF(AC40,AD40,"m")/12+DATEDIF(AE40,AF40,"m")/12+DATEDIF(AG40,AH40,"m")/12+DATEDIF(AI40,AJ40,"m")/12</f>
        <v>0.75</v>
      </c>
      <c r="AA40" s="260">
        <v>43636</v>
      </c>
      <c r="AB40" s="260">
        <v>43910</v>
      </c>
      <c r="AC40" s="260"/>
      <c r="AD40" s="260"/>
      <c r="AE40" s="258"/>
      <c r="AF40" s="258"/>
      <c r="AG40" s="258"/>
      <c r="AH40" s="258"/>
      <c r="AI40" s="258"/>
      <c r="AJ40" s="258"/>
    </row>
    <row r="41" spans="1:36"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70" t="s">
        <v>431</v>
      </c>
      <c r="T41" s="157" t="s">
        <v>72</v>
      </c>
      <c r="U41" s="180">
        <v>43752</v>
      </c>
      <c r="V41" s="214" t="s">
        <v>374</v>
      </c>
      <c r="W41" s="83"/>
      <c r="X41" s="83"/>
      <c r="Y41" s="49" t="s">
        <v>216</v>
      </c>
      <c r="Z41" s="259">
        <f t="shared" si="2"/>
        <v>0.75</v>
      </c>
      <c r="AA41" s="260">
        <v>43636</v>
      </c>
      <c r="AB41" s="260">
        <v>43910</v>
      </c>
      <c r="AC41" s="260"/>
      <c r="AD41" s="260"/>
      <c r="AE41" s="258"/>
      <c r="AF41" s="258"/>
      <c r="AG41" s="258"/>
      <c r="AH41" s="258"/>
      <c r="AI41" s="258"/>
      <c r="AJ41" s="258"/>
    </row>
    <row r="42" spans="1:36" ht="27.6"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70" t="s">
        <v>322</v>
      </c>
      <c r="T42" s="157" t="s">
        <v>73</v>
      </c>
      <c r="U42" s="83"/>
      <c r="V42" s="83"/>
      <c r="W42" s="83"/>
      <c r="X42" s="83"/>
      <c r="Y42" s="52" t="s">
        <v>249</v>
      </c>
      <c r="Z42" s="259">
        <f t="shared" si="2"/>
        <v>0</v>
      </c>
      <c r="AA42" s="260"/>
      <c r="AB42" s="260"/>
      <c r="AC42" s="260"/>
      <c r="AD42" s="260"/>
      <c r="AE42" s="258"/>
      <c r="AF42" s="258"/>
      <c r="AG42" s="258"/>
      <c r="AH42" s="258"/>
      <c r="AI42" s="258"/>
      <c r="AJ42" s="258"/>
    </row>
    <row r="43" spans="1:36" ht="27.6" x14ac:dyDescent="0.3">
      <c r="A43" s="110" t="s">
        <v>0</v>
      </c>
      <c r="B43" s="99" t="s">
        <v>426</v>
      </c>
      <c r="C43" s="100"/>
      <c r="D43" s="24"/>
      <c r="E43" s="24" t="s">
        <v>77</v>
      </c>
      <c r="F43" s="24"/>
      <c r="G43" s="24"/>
      <c r="H43" s="109">
        <f>IF(C43&lt;&gt;"",'CBL Score Standard'!$D99,IF(D43&lt;&gt;"",SUM('CBL Score Standard'!$D99:$E99),IF(E43&lt;&gt;"",SUM('CBL Score Standard'!$D99:$F99),IF(F43&lt;&gt;"",SUM('CBL Score Standard'!$D99:$G99),IF(G43&lt;&gt;"",SUM('CBL Score Standard'!$D99:$H99,0))))))</f>
        <v>7.6190476190476183E-2</v>
      </c>
      <c r="K43" s="338"/>
      <c r="L43" s="338"/>
      <c r="M43" s="104" t="s">
        <v>7</v>
      </c>
      <c r="N43" s="36" t="s">
        <v>55</v>
      </c>
      <c r="O43" s="87" t="s">
        <v>448</v>
      </c>
      <c r="P43" s="151"/>
      <c r="Q43" s="254" t="s">
        <v>655</v>
      </c>
      <c r="R43" s="254" t="s">
        <v>656</v>
      </c>
      <c r="S43" s="70" t="s">
        <v>322</v>
      </c>
      <c r="T43" s="157" t="s">
        <v>73</v>
      </c>
      <c r="U43" s="83"/>
      <c r="V43" s="83"/>
      <c r="W43" s="83"/>
      <c r="X43" s="83"/>
      <c r="Y43" s="49" t="s">
        <v>219</v>
      </c>
      <c r="Z43" s="259">
        <f t="shared" si="2"/>
        <v>0</v>
      </c>
      <c r="AA43" s="260"/>
      <c r="AB43" s="260"/>
      <c r="AC43" s="260"/>
      <c r="AD43" s="260"/>
      <c r="AE43" s="258"/>
      <c r="AF43" s="258"/>
      <c r="AG43" s="258"/>
      <c r="AH43" s="258"/>
      <c r="AI43" s="258"/>
      <c r="AJ43" s="258"/>
    </row>
    <row r="44" spans="1:36" ht="26.4" x14ac:dyDescent="0.3">
      <c r="A44" s="110" t="s">
        <v>41</v>
      </c>
      <c r="B44" s="99" t="s">
        <v>450</v>
      </c>
      <c r="C44" s="24"/>
      <c r="D44" s="24"/>
      <c r="E44" s="24"/>
      <c r="F44" s="24" t="s">
        <v>77</v>
      </c>
      <c r="G44" s="24"/>
      <c r="H44" s="109">
        <f>IF(C44&lt;&gt;"",'CBL Score Standard'!$D100,IF(D44&lt;&gt;"",SUM('CBL Score Standard'!$D100:$E100),IF(E44&lt;&gt;"",SUM('CBL Score Standard'!$D100:$F100),IF(F44&lt;&gt;"",SUM('CBL Score Standard'!$D100:$G100),IF(G44&lt;&gt;"",SUM('CBL Score Standard'!$D100:$H100,0))))))</f>
        <v>0.18837616284424796</v>
      </c>
      <c r="K44" s="338"/>
      <c r="L44" s="338"/>
      <c r="M44" s="104" t="s">
        <v>7</v>
      </c>
      <c r="N44" s="36" t="s">
        <v>55</v>
      </c>
      <c r="O44" s="87" t="s">
        <v>185</v>
      </c>
      <c r="P44" s="149" t="s">
        <v>145</v>
      </c>
      <c r="Q44" s="254" t="s">
        <v>220</v>
      </c>
      <c r="R44" s="254" t="s">
        <v>270</v>
      </c>
      <c r="S44" s="70" t="s">
        <v>431</v>
      </c>
      <c r="T44" s="157" t="s">
        <v>72</v>
      </c>
      <c r="U44" s="180">
        <v>43753</v>
      </c>
      <c r="V44" s="214" t="s">
        <v>374</v>
      </c>
      <c r="W44" s="83"/>
      <c r="X44" s="83" t="s">
        <v>377</v>
      </c>
      <c r="Y44" s="49" t="s">
        <v>186</v>
      </c>
      <c r="Z44" s="259">
        <f t="shared" si="2"/>
        <v>3</v>
      </c>
      <c r="AA44" s="260">
        <v>42814</v>
      </c>
      <c r="AB44" s="260">
        <v>43910</v>
      </c>
      <c r="AC44" s="260"/>
      <c r="AD44" s="260"/>
      <c r="AE44" s="258"/>
      <c r="AF44" s="258"/>
      <c r="AG44" s="258"/>
      <c r="AH44" s="258"/>
      <c r="AI44" s="258"/>
      <c r="AJ44" s="258"/>
    </row>
    <row r="45" spans="1:36" ht="27.6" x14ac:dyDescent="0.3">
      <c r="A45" s="110" t="s">
        <v>41</v>
      </c>
      <c r="B45" s="99" t="s">
        <v>178</v>
      </c>
      <c r="C45" s="100"/>
      <c r="D45" s="264"/>
      <c r="E45" s="24"/>
      <c r="F45" s="24" t="s">
        <v>77</v>
      </c>
      <c r="G45" s="24"/>
      <c r="H45" s="109">
        <f>IF(C45&lt;&gt;"",'CBL Score Standard'!$D101,IF(D45&lt;&gt;"",SUM('CBL Score Standard'!$D101:$E101),IF(E45&lt;&gt;"",SUM('CBL Score Standard'!$D101:$F101),IF(F45&lt;&gt;"",SUM('CBL Score Standard'!$D101:$G101),IF(G45&lt;&gt;"",SUM('CBL Score Standard'!$D101:$H101,0))))))</f>
        <v>9.7467071935157037E-2</v>
      </c>
      <c r="K45" s="338"/>
      <c r="L45" s="338"/>
      <c r="M45" s="104" t="s">
        <v>7</v>
      </c>
      <c r="N45" s="36" t="s">
        <v>55</v>
      </c>
      <c r="O45" s="87" t="s">
        <v>694</v>
      </c>
      <c r="P45" s="153">
        <v>43539</v>
      </c>
      <c r="Q45" s="254" t="s">
        <v>658</v>
      </c>
      <c r="R45" s="254" t="s">
        <v>657</v>
      </c>
      <c r="S45" s="70"/>
      <c r="T45" s="157"/>
      <c r="U45" s="83"/>
      <c r="V45" s="83"/>
      <c r="W45" s="83"/>
      <c r="X45" s="83"/>
      <c r="Y45" s="49" t="s">
        <v>186</v>
      </c>
      <c r="Z45" s="259">
        <f t="shared" si="2"/>
        <v>0</v>
      </c>
      <c r="AA45" s="260"/>
      <c r="AB45" s="260"/>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36"/>
      <c r="T46" s="83"/>
      <c r="U46" s="83"/>
      <c r="V46" s="83"/>
      <c r="W46" s="83"/>
      <c r="X46" s="83"/>
      <c r="Y46" s="46" t="s">
        <v>222</v>
      </c>
      <c r="Z46" s="259">
        <f t="shared" si="2"/>
        <v>0</v>
      </c>
      <c r="AA46" s="260"/>
      <c r="AB46" s="260"/>
      <c r="AC46" s="260"/>
      <c r="AD46" s="260"/>
      <c r="AE46" s="258"/>
      <c r="AF46" s="258"/>
      <c r="AG46" s="258"/>
      <c r="AH46" s="258"/>
      <c r="AI46" s="258"/>
      <c r="AJ46" s="258"/>
    </row>
    <row r="47" spans="1:36" x14ac:dyDescent="0.3">
      <c r="A47" s="110" t="s">
        <v>144</v>
      </c>
      <c r="B47" s="99" t="s">
        <v>372</v>
      </c>
      <c r="C47" s="24"/>
      <c r="D47" s="24"/>
      <c r="E47" s="24"/>
      <c r="F47" s="24" t="s">
        <v>77</v>
      </c>
      <c r="G47" s="24"/>
      <c r="H47" s="109">
        <f>IF(C47&lt;&gt;"",'CBL Score Standard'!$D103,IF(D47&lt;&gt;"",SUM('CBL Score Standard'!$D103:$E103),IF(E47&lt;&gt;"",SUM('CBL Score Standard'!$D103:$F103),IF(F47&lt;&gt;"",SUM('CBL Score Standard'!$D103:$G103),IF(G47&lt;&gt;"",SUM('CBL Score Standard'!$D103:$H103,0))))))</f>
        <v>0.18837616284424796</v>
      </c>
      <c r="K47" s="338"/>
      <c r="L47" s="338"/>
      <c r="M47" s="104" t="s">
        <v>7</v>
      </c>
      <c r="N47" s="36" t="s">
        <v>53</v>
      </c>
      <c r="O47" s="87" t="s">
        <v>223</v>
      </c>
      <c r="P47" s="153">
        <v>43621</v>
      </c>
      <c r="Q47" s="154" t="s">
        <v>224</v>
      </c>
      <c r="R47" s="155" t="s">
        <v>225</v>
      </c>
      <c r="S47" s="70" t="s">
        <v>322</v>
      </c>
      <c r="T47" s="157" t="s">
        <v>73</v>
      </c>
      <c r="U47" s="153">
        <v>43621</v>
      </c>
      <c r="V47" s="83" t="s">
        <v>374</v>
      </c>
      <c r="W47" s="83"/>
      <c r="X47" s="83"/>
      <c r="Y47" s="55"/>
      <c r="Z47" s="259">
        <f t="shared" si="2"/>
        <v>0.25</v>
      </c>
      <c r="AA47" s="260">
        <v>43758</v>
      </c>
      <c r="AB47" s="260">
        <v>43850</v>
      </c>
      <c r="AC47" s="260"/>
      <c r="AD47" s="260"/>
      <c r="AE47" s="258"/>
      <c r="AF47" s="258"/>
      <c r="AG47" s="258"/>
      <c r="AH47" s="258"/>
      <c r="AI47" s="258"/>
      <c r="AJ47" s="258"/>
    </row>
    <row r="48" spans="1:36" ht="39.6" x14ac:dyDescent="0.3">
      <c r="A48" s="110" t="s">
        <v>144</v>
      </c>
      <c r="B48" s="99" t="s">
        <v>373</v>
      </c>
      <c r="C48" s="24"/>
      <c r="D48" s="24"/>
      <c r="E48" s="24"/>
      <c r="F48" s="24" t="s">
        <v>77</v>
      </c>
      <c r="G48" s="24"/>
      <c r="H48" s="109">
        <f>IF(C48&lt;&gt;"",'CBL Score Standard'!$D104,IF(D48&lt;&gt;"",SUM('CBL Score Standard'!$D104:$E104),IF(E48&lt;&gt;"",SUM('CBL Score Standard'!$D104:$F104),IF(F48&lt;&gt;"",SUM('CBL Score Standard'!$D104:$G104),IF(G48&lt;&gt;"",SUM('CBL Score Standard'!$D104:$H104,0))))))</f>
        <v>0.18837616284424796</v>
      </c>
      <c r="K48" s="338"/>
      <c r="L48" s="338"/>
      <c r="M48" s="104" t="s">
        <v>7</v>
      </c>
      <c r="N48" s="36" t="s">
        <v>53</v>
      </c>
      <c r="O48" s="87" t="s">
        <v>226</v>
      </c>
      <c r="P48" s="153">
        <v>43602</v>
      </c>
      <c r="Q48" s="154" t="s">
        <v>227</v>
      </c>
      <c r="R48" s="155" t="s">
        <v>228</v>
      </c>
      <c r="S48" s="70"/>
      <c r="T48" s="157"/>
      <c r="U48" s="83"/>
      <c r="V48" s="83"/>
      <c r="W48" s="83"/>
      <c r="X48" s="83"/>
      <c r="Y48" s="55"/>
      <c r="Z48" s="259">
        <f t="shared" si="2"/>
        <v>0</v>
      </c>
      <c r="AA48" s="260"/>
      <c r="AB48" s="260"/>
      <c r="AC48" s="260"/>
      <c r="AD48" s="260"/>
      <c r="AE48" s="258"/>
      <c r="AF48" s="258"/>
      <c r="AG48" s="258"/>
      <c r="AH48" s="258"/>
      <c r="AI48" s="258"/>
      <c r="AJ48" s="258"/>
    </row>
    <row r="49" spans="1:36" ht="27.6" x14ac:dyDescent="0.3">
      <c r="A49" s="110" t="s">
        <v>144</v>
      </c>
      <c r="B49" s="99" t="s">
        <v>452</v>
      </c>
      <c r="C49" s="24"/>
      <c r="D49" s="24"/>
      <c r="E49" s="24"/>
      <c r="F49" s="24" t="s">
        <v>77</v>
      </c>
      <c r="G49" s="24"/>
      <c r="H49" s="109">
        <f>IF(C49&lt;&gt;"",'CBL Score Standard'!$D105,IF(D49&lt;&gt;"",SUM('CBL Score Standard'!$D105:$E105),IF(E49&lt;&gt;"",SUM('CBL Score Standard'!$D105:$F105),IF(F49&lt;&gt;"",SUM('CBL Score Standard'!$D105:$G105),IF(G49&lt;&gt;"",SUM('CBL Score Standard'!$D105:$H105,0))))))</f>
        <v>0.18837616284424796</v>
      </c>
      <c r="K49" s="338"/>
      <c r="L49" s="338"/>
      <c r="M49" s="104" t="s">
        <v>7</v>
      </c>
      <c r="N49" s="36" t="s">
        <v>59</v>
      </c>
      <c r="O49" s="89" t="s">
        <v>684</v>
      </c>
      <c r="P49" s="153">
        <v>43623</v>
      </c>
      <c r="Q49" s="154" t="s">
        <v>153</v>
      </c>
      <c r="R49" s="155" t="s">
        <v>156</v>
      </c>
      <c r="S49" s="70" t="s">
        <v>431</v>
      </c>
      <c r="T49" s="157" t="s">
        <v>72</v>
      </c>
      <c r="U49" s="180">
        <v>44039</v>
      </c>
      <c r="V49" s="214" t="s">
        <v>418</v>
      </c>
      <c r="W49" s="83"/>
      <c r="X49" s="83"/>
      <c r="Y49" s="55"/>
      <c r="Z49" s="259">
        <f t="shared" si="2"/>
        <v>0.16666666666666666</v>
      </c>
      <c r="AA49" s="260">
        <v>43240</v>
      </c>
      <c r="AB49" s="260">
        <v>43301</v>
      </c>
      <c r="AD49" s="260"/>
      <c r="AE49" s="258"/>
      <c r="AF49" s="258"/>
      <c r="AG49" s="258"/>
      <c r="AH49" s="258"/>
      <c r="AI49" s="258"/>
      <c r="AJ49" s="258"/>
    </row>
    <row r="50" spans="1:36" ht="27.6" x14ac:dyDescent="0.3">
      <c r="A50" s="110" t="s">
        <v>144</v>
      </c>
      <c r="B50" s="99" t="s">
        <v>517</v>
      </c>
      <c r="C50" s="24"/>
      <c r="D50" s="24"/>
      <c r="E50" s="24"/>
      <c r="F50" s="24" t="s">
        <v>77</v>
      </c>
      <c r="G50" s="24"/>
      <c r="H50" s="109">
        <f>IF(C50&lt;&gt;"",'CBL Score Standard'!$D106,IF(D50&lt;&gt;"",SUM('CBL Score Standard'!$D106:$E106),IF(E50&lt;&gt;"",SUM('CBL Score Standard'!$D106:$F106),IF(F50&lt;&gt;"",SUM('CBL Score Standard'!$D106:$G106),IF(G50&lt;&gt;"",SUM('CBL Score Standard'!$D106:$H106,0))))))</f>
        <v>0.18837616284424796</v>
      </c>
      <c r="K50" s="338"/>
      <c r="L50" s="338"/>
      <c r="M50" s="104" t="s">
        <v>7</v>
      </c>
      <c r="N50" s="36" t="s">
        <v>59</v>
      </c>
      <c r="O50" s="89" t="s">
        <v>683</v>
      </c>
      <c r="P50" s="153">
        <v>43623</v>
      </c>
      <c r="Q50" s="154" t="s">
        <v>153</v>
      </c>
      <c r="R50" s="155" t="s">
        <v>156</v>
      </c>
      <c r="S50" s="70" t="s">
        <v>431</v>
      </c>
      <c r="T50" s="157" t="s">
        <v>72</v>
      </c>
      <c r="U50" s="180">
        <v>44008</v>
      </c>
      <c r="V50" s="214" t="s">
        <v>374</v>
      </c>
      <c r="W50" s="83"/>
      <c r="X50" s="83"/>
      <c r="Y50" s="55"/>
      <c r="Z50" s="259">
        <f t="shared" si="2"/>
        <v>0</v>
      </c>
      <c r="AA50" s="260"/>
      <c r="AB50" s="260"/>
      <c r="AC50" s="260"/>
      <c r="AD50" s="260"/>
      <c r="AE50" s="258"/>
      <c r="AF50" s="258"/>
      <c r="AG50" s="258"/>
      <c r="AH50" s="258"/>
      <c r="AI50" s="258"/>
      <c r="AJ50" s="258"/>
    </row>
    <row r="51" spans="1:36" x14ac:dyDescent="0.3">
      <c r="A51" s="110" t="s">
        <v>144</v>
      </c>
      <c r="B51" s="99" t="s">
        <v>661</v>
      </c>
      <c r="C51" s="24"/>
      <c r="D51" s="24"/>
      <c r="E51" s="24" t="s">
        <v>77</v>
      </c>
      <c r="F51" s="24"/>
      <c r="G51" s="24"/>
      <c r="H51" s="109">
        <f>IF(C51&lt;&gt;"",'CBL Score Standard'!$D107,IF(D51&lt;&gt;"",SUM('CBL Score Standard'!$D107:$E107),IF(E51&lt;&gt;"",SUM('CBL Score Standard'!$D107:$F107),IF(F51&lt;&gt;"",SUM('CBL Score Standard'!$D107:$G107),IF(G51&lt;&gt;"",SUM('CBL Score Standard'!$D107:$H107,0))))))</f>
        <v>0.16709956709956711</v>
      </c>
      <c r="K51" s="338"/>
      <c r="L51" s="338"/>
      <c r="M51" s="104" t="s">
        <v>7</v>
      </c>
      <c r="N51" s="36" t="s">
        <v>56</v>
      </c>
      <c r="O51" s="89" t="s">
        <v>67</v>
      </c>
      <c r="P51" s="153"/>
      <c r="Q51" s="154"/>
      <c r="R51" s="155"/>
      <c r="S51" s="157" t="s">
        <v>431</v>
      </c>
      <c r="T51" s="157"/>
      <c r="U51" s="180">
        <v>43766</v>
      </c>
      <c r="V51" s="214" t="s">
        <v>374</v>
      </c>
      <c r="W51" s="83"/>
      <c r="X51" s="83"/>
      <c r="Y51" s="83"/>
      <c r="Z51" s="259">
        <f t="shared" si="2"/>
        <v>0.75</v>
      </c>
      <c r="AA51" s="260">
        <v>43636</v>
      </c>
      <c r="AB51" s="260">
        <v>43910</v>
      </c>
      <c r="AC51" s="260"/>
      <c r="AD51" s="260"/>
      <c r="AE51" s="258"/>
      <c r="AF51" s="258"/>
      <c r="AG51" s="258"/>
      <c r="AH51" s="258"/>
      <c r="AI51" s="258"/>
      <c r="AJ51" s="258"/>
    </row>
    <row r="52" spans="1:36" x14ac:dyDescent="0.3">
      <c r="A52" s="110" t="s">
        <v>144</v>
      </c>
      <c r="B52" s="99" t="s">
        <v>662</v>
      </c>
      <c r="C52" s="117"/>
      <c r="D52" s="117"/>
      <c r="E52" s="117" t="s">
        <v>77</v>
      </c>
      <c r="F52" s="24"/>
      <c r="G52" s="24"/>
      <c r="H52" s="109">
        <f>IF(C52&lt;&gt;"",'CBL Score Standard'!$D108,IF(D52&lt;&gt;"",SUM('CBL Score Standard'!$D108:$E108),IF(E52&lt;&gt;"",SUM('CBL Score Standard'!$D108:$F108),IF(F52&lt;&gt;"",SUM('CBL Score Standard'!$D108:$G108),IF(G52&lt;&gt;"",SUM('CBL Score Standard'!$D108:$H108,0))))))</f>
        <v>0.16709956709956711</v>
      </c>
      <c r="K52" s="338"/>
      <c r="L52" s="338"/>
      <c r="M52" s="104" t="s">
        <v>7</v>
      </c>
      <c r="N52" s="36" t="s">
        <v>55</v>
      </c>
      <c r="O52" s="89" t="s">
        <v>1</v>
      </c>
      <c r="P52" s="153"/>
      <c r="Q52" s="154"/>
      <c r="R52" s="155"/>
      <c r="S52" s="70" t="s">
        <v>431</v>
      </c>
      <c r="T52" s="157" t="s">
        <v>73</v>
      </c>
      <c r="U52" s="180">
        <v>43763</v>
      </c>
      <c r="V52" s="214" t="s">
        <v>374</v>
      </c>
      <c r="W52" s="83"/>
      <c r="X52" s="83"/>
      <c r="Y52" s="83"/>
      <c r="Z52" s="259">
        <f t="shared" si="2"/>
        <v>3</v>
      </c>
      <c r="AA52" s="260">
        <v>42814</v>
      </c>
      <c r="AB52" s="260">
        <v>43910</v>
      </c>
      <c r="AC52" s="260"/>
      <c r="AD52" s="260"/>
      <c r="AE52" s="258"/>
      <c r="AF52" s="258"/>
      <c r="AG52" s="258"/>
      <c r="AH52" s="258"/>
      <c r="AI52" s="258"/>
      <c r="AJ52" s="258"/>
    </row>
    <row r="53" spans="1:36" x14ac:dyDescent="0.3">
      <c r="A53" s="110" t="s">
        <v>144</v>
      </c>
      <c r="B53" s="99" t="s">
        <v>187</v>
      </c>
      <c r="C53" s="100"/>
      <c r="D53" s="24"/>
      <c r="E53" s="24" t="s">
        <v>77</v>
      </c>
      <c r="F53" s="24"/>
      <c r="G53" s="24"/>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55</v>
      </c>
      <c r="O53" s="89" t="s">
        <v>419</v>
      </c>
      <c r="P53" s="152" t="s">
        <v>145</v>
      </c>
      <c r="Q53" s="154" t="s">
        <v>420</v>
      </c>
      <c r="R53" s="155" t="s">
        <v>420</v>
      </c>
      <c r="S53" s="70" t="s">
        <v>322</v>
      </c>
      <c r="T53" s="157" t="s">
        <v>73</v>
      </c>
      <c r="U53" s="83"/>
      <c r="V53" s="83"/>
      <c r="W53" s="83"/>
      <c r="X53" s="83"/>
      <c r="Y53" s="55"/>
      <c r="Z53" s="259">
        <f t="shared" si="2"/>
        <v>0</v>
      </c>
      <c r="AA53" s="260"/>
      <c r="AB53" s="260"/>
      <c r="AC53" s="260"/>
      <c r="AD53" s="260"/>
      <c r="AE53" s="258"/>
      <c r="AF53" s="258"/>
      <c r="AG53" s="258"/>
      <c r="AH53" s="258"/>
      <c r="AI53" s="258"/>
      <c r="AJ53" s="258"/>
    </row>
    <row r="54" spans="1:36" ht="27.6" x14ac:dyDescent="0.3">
      <c r="A54" s="110" t="s">
        <v>144</v>
      </c>
      <c r="B54" s="99" t="s">
        <v>188</v>
      </c>
      <c r="C54" s="100"/>
      <c r="D54" s="24"/>
      <c r="E54" s="24" t="s">
        <v>77</v>
      </c>
      <c r="F54" s="24"/>
      <c r="G54" s="24"/>
      <c r="H54" s="109">
        <f>IF(C54&lt;&gt;"",'CBL Score Standard'!$D110,IF(D54&lt;&gt;"",SUM('CBL Score Standard'!$D110:$E110),IF(E54&lt;&gt;"",SUM('CBL Score Standard'!$D110:$F110),IF(F54&lt;&gt;"",SUM('CBL Score Standard'!$D110:$G110),IF(G54&lt;&gt;"",SUM('CBL Score Standard'!$D110:$H110,0))))))</f>
        <v>7.6190476190476183E-2</v>
      </c>
      <c r="K54" s="338"/>
      <c r="L54" s="338"/>
      <c r="M54" s="104" t="s">
        <v>7</v>
      </c>
      <c r="N54" s="36" t="s">
        <v>56</v>
      </c>
      <c r="O54" s="89" t="s">
        <v>421</v>
      </c>
      <c r="P54" s="152" t="s">
        <v>230</v>
      </c>
      <c r="Q54" s="154" t="s">
        <v>230</v>
      </c>
      <c r="R54" s="155" t="s">
        <v>230</v>
      </c>
      <c r="S54" s="70" t="str">
        <f>IF($K$37=$G$25+1,$A$1,"")</f>
        <v/>
      </c>
      <c r="T54" s="157"/>
      <c r="U54" s="83"/>
      <c r="V54" s="83"/>
      <c r="W54" s="83"/>
      <c r="X54" s="83"/>
      <c r="Y54" s="41" t="s">
        <v>230</v>
      </c>
      <c r="Z54" s="259">
        <f t="shared" si="2"/>
        <v>0</v>
      </c>
      <c r="AA54" s="260"/>
      <c r="AB54" s="260"/>
      <c r="AC54" s="260"/>
      <c r="AD54" s="260"/>
      <c r="AE54" s="258"/>
      <c r="AF54" s="258"/>
      <c r="AG54" s="258"/>
      <c r="AH54" s="258"/>
      <c r="AI54" s="258"/>
      <c r="AJ54" s="258"/>
    </row>
    <row r="55" spans="1:36" customFormat="1" ht="18" customHeight="1" x14ac:dyDescent="0.3">
      <c r="A55" s="110" t="s">
        <v>144</v>
      </c>
      <c r="B55" s="99" t="s">
        <v>189</v>
      </c>
      <c r="C55" s="100"/>
      <c r="D55" s="117" t="s">
        <v>77</v>
      </c>
      <c r="E55" s="117"/>
      <c r="F55" s="24"/>
      <c r="G55" s="24"/>
      <c r="H55" s="109">
        <f>IF(C55&lt;&gt;"",'CBL Score Standard'!$D111,IF(D55&lt;&gt;"",SUM('CBL Score Standard'!$D111:$E111),IF(E55&lt;&gt;"",SUM('CBL Score Standard'!$D111:$F111),IF(F55&lt;&gt;"",SUM('CBL Score Standard'!$D111:$G111),IF(G55&lt;&gt;"",SUM('CBL Score Standard'!$D111:$H111,0))))))</f>
        <v>2.3809523809523808E-2</v>
      </c>
      <c r="K55" s="339"/>
      <c r="L55" s="339"/>
      <c r="M55" s="104" t="s">
        <v>7</v>
      </c>
      <c r="N55" s="36" t="s">
        <v>54</v>
      </c>
      <c r="O55" s="89" t="s">
        <v>231</v>
      </c>
      <c r="P55" s="153">
        <v>43610</v>
      </c>
      <c r="Q55" s="152" t="s">
        <v>164</v>
      </c>
      <c r="R55" s="79" t="s">
        <v>165</v>
      </c>
      <c r="S55" s="70" t="s">
        <v>431</v>
      </c>
      <c r="T55" s="157" t="s">
        <v>72</v>
      </c>
      <c r="U55" s="180">
        <v>43756</v>
      </c>
      <c r="V55" s="214" t="s">
        <v>374</v>
      </c>
      <c r="W55" s="83"/>
      <c r="X55" s="83"/>
      <c r="Y55" s="49" t="s">
        <v>232</v>
      </c>
      <c r="Z55" s="259">
        <f t="shared" si="2"/>
        <v>0.16666666666666666</v>
      </c>
      <c r="AA55" s="260">
        <v>43240</v>
      </c>
      <c r="AB55" s="260">
        <v>43301</v>
      </c>
      <c r="AC55" s="260"/>
      <c r="AD55" s="260"/>
      <c r="AE55" s="258"/>
      <c r="AF55" s="258"/>
      <c r="AG55" s="258"/>
      <c r="AH55" s="258"/>
      <c r="AI55" s="258"/>
      <c r="AJ55" s="258"/>
    </row>
    <row r="56" spans="1:36" customFormat="1" x14ac:dyDescent="0.3">
      <c r="A56" s="110" t="s">
        <v>144</v>
      </c>
      <c r="B56" s="99" t="s">
        <v>190</v>
      </c>
      <c r="C56" s="100"/>
      <c r="D56" s="117"/>
      <c r="E56" s="117"/>
      <c r="F56" s="24" t="s">
        <v>77</v>
      </c>
      <c r="G56" s="24"/>
      <c r="H56" s="109">
        <f>IF(C56&lt;&gt;"",'CBL Score Standard'!$D112,IF(D56&lt;&gt;"",SUM('CBL Score Standard'!$D112:$E112),IF(E56&lt;&gt;"",SUM('CBL Score Standard'!$D112:$F112),IF(F56&lt;&gt;"",SUM('CBL Score Standard'!$D112:$G112),IF(G56&lt;&gt;"",SUM('CBL Score Standard'!$D112:$H112,0))))))</f>
        <v>5.9371833839918939E-2</v>
      </c>
      <c r="K56" s="3">
        <v>4</v>
      </c>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24"/>
      <c r="F57" s="24" t="s">
        <v>77</v>
      </c>
      <c r="G57" s="24"/>
      <c r="H57" s="109">
        <f>IF(C57&lt;&gt;"",'CBL Score Standard'!$D113,IF(D57&lt;&gt;"",SUM('CBL Score Standard'!$D113:$E113),IF(E57&lt;&gt;"",SUM('CBL Score Standard'!$D113:$F113),IF(F57&lt;&gt;"",SUM('CBL Score Standard'!$D113:$G113),IF(G57&lt;&gt;"",SUM('CBL Score Standard'!$D113:$H113,0))))))</f>
        <v>7.3657548125633229E-2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t="s">
        <v>77</v>
      </c>
      <c r="E58" s="117"/>
      <c r="F58" s="24"/>
      <c r="G58" s="24"/>
      <c r="H58" s="109">
        <f>IF(C58&lt;&gt;"",'CBL Score Standard'!$D114,IF(D58&lt;&gt;"",SUM('CBL Score Standard'!$D114:$E114),IF(E58&lt;&gt;"",SUM('CBL Score Standard'!$D114:$F114),IF(F58&lt;&gt;"",SUM('CBL Score Standard'!$D114:$G114),IF(G58&lt;&gt;"",SUM('CBL Score Standard'!$D114:$H114,0))))))</f>
        <v>0</v>
      </c>
      <c r="K58" s="1211" t="s">
        <v>133</v>
      </c>
      <c r="L58" s="1211" t="s">
        <v>91</v>
      </c>
      <c r="M58" s="1182" t="s">
        <v>75</v>
      </c>
      <c r="N58" s="1184" t="s">
        <v>134</v>
      </c>
      <c r="O58" s="1184" t="s">
        <v>135</v>
      </c>
      <c r="P58" s="145" t="s">
        <v>136</v>
      </c>
      <c r="Q58" s="145" t="s">
        <v>137</v>
      </c>
      <c r="R58" s="145" t="s">
        <v>138</v>
      </c>
      <c r="S58" s="1212" t="s">
        <v>139</v>
      </c>
      <c r="T58" s="1191" t="s">
        <v>344</v>
      </c>
      <c r="U58" s="1191" t="s">
        <v>342</v>
      </c>
      <c r="V58" s="1200"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17"/>
      <c r="F59" s="24"/>
      <c r="G59" s="24"/>
      <c r="H59" s="109" t="b">
        <f>IF(C59&lt;&gt;"",'CBL Score Standard'!$D115,IF(D59&lt;&gt;"",SUM('CBL Score Standard'!$D115:$E115),IF(E59&lt;&gt;"",SUM('CBL Score Standard'!$D115:$F115),IF(F59&lt;&gt;"",SUM('CBL Score Standard'!$D115:$G115),IF(G59&lt;&gt;"",SUM('CBL Score Standard'!$D115:$H115,0))))))</f>
        <v>0</v>
      </c>
      <c r="K59" s="1197"/>
      <c r="L59" s="1197"/>
      <c r="M59" s="1183"/>
      <c r="N59" s="1185"/>
      <c r="O59" s="1185"/>
      <c r="P59" s="148" t="s">
        <v>141</v>
      </c>
      <c r="Q59" s="144"/>
      <c r="R59" s="144"/>
      <c r="S59" s="1210"/>
      <c r="T59" s="1191"/>
      <c r="U59" s="1191"/>
      <c r="V59" s="120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36" t="str">
        <f>IF($K$57=$G$25+1,$A$1,"")</f>
        <v/>
      </c>
      <c r="T60" s="83"/>
      <c r="U60" s="83"/>
      <c r="V60" s="83"/>
      <c r="W60" s="83"/>
      <c r="X60" s="83"/>
      <c r="Y60" s="55"/>
      <c r="Z60" s="259">
        <f t="shared" ref="Z60:Z67" si="3">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t="s">
        <v>77</v>
      </c>
      <c r="F61" s="24"/>
      <c r="G61" s="24"/>
      <c r="H61" s="109">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70" t="s">
        <v>322</v>
      </c>
      <c r="T61" s="157" t="s">
        <v>72</v>
      </c>
      <c r="U61" s="83"/>
      <c r="V61" s="83"/>
      <c r="W61" s="83"/>
      <c r="X61" s="83"/>
      <c r="Y61" s="55"/>
      <c r="Z61" s="259">
        <f t="shared" si="3"/>
        <v>0</v>
      </c>
      <c r="AA61" s="260"/>
      <c r="AB61" s="260"/>
      <c r="AC61" s="260"/>
      <c r="AD61" s="260"/>
      <c r="AE61" s="258"/>
      <c r="AF61" s="258"/>
      <c r="AG61" s="258"/>
      <c r="AH61" s="258"/>
      <c r="AI61" s="258"/>
      <c r="AJ61" s="258"/>
    </row>
    <row r="62" spans="1:36" ht="27.6" x14ac:dyDescent="0.3">
      <c r="A62" s="110" t="s">
        <v>56</v>
      </c>
      <c r="B62" s="99" t="s">
        <v>67</v>
      </c>
      <c r="C62" s="100"/>
      <c r="D62" s="264"/>
      <c r="E62" s="24"/>
      <c r="F62" s="24" t="s">
        <v>77</v>
      </c>
      <c r="G62" s="24"/>
      <c r="H62" s="109">
        <f>IF(C62&lt;&gt;"",'CBL Score Standard'!$D118,IF(D62&lt;&gt;"",SUM('CBL Score Standard'!$D118:$E118),IF(E62&lt;&gt;"",SUM('CBL Score Standard'!$D118:$F118),IF(F62&lt;&gt;"",SUM('CBL Score Standard'!$D118:$G118),IF(G62&lt;&gt;"",SUM('CBL Score Standard'!$D118:$H118,0))))))</f>
        <v>4.9848024316109421E-2</v>
      </c>
      <c r="K62" s="1207"/>
      <c r="L62" s="1207"/>
      <c r="M62" s="104" t="s">
        <v>8</v>
      </c>
      <c r="N62" s="36" t="s">
        <v>56</v>
      </c>
      <c r="O62" s="38" t="s">
        <v>237</v>
      </c>
      <c r="P62" s="58"/>
      <c r="Q62" s="56"/>
      <c r="R62" s="59"/>
      <c r="S62" s="36" t="str">
        <f t="shared" ref="S62:S67" si="4">IF($K$57=$G$25+1,$A$1,"")</f>
        <v/>
      </c>
      <c r="T62" s="83"/>
      <c r="U62" s="83"/>
      <c r="V62" s="83"/>
      <c r="W62" s="83"/>
      <c r="X62" s="83"/>
      <c r="Y62" s="55"/>
      <c r="Z62" s="259">
        <f t="shared" si="3"/>
        <v>0</v>
      </c>
      <c r="AA62" s="260"/>
      <c r="AB62" s="260"/>
      <c r="AC62" s="260"/>
      <c r="AD62" s="260"/>
      <c r="AE62" s="258"/>
      <c r="AF62" s="258"/>
      <c r="AG62" s="258"/>
      <c r="AH62" s="258"/>
      <c r="AI62" s="258"/>
      <c r="AJ62" s="258"/>
    </row>
    <row r="63" spans="1:36" ht="14.4" customHeight="1" thickBot="1" x14ac:dyDescent="0.35">
      <c r="A63" s="111" t="s">
        <v>55</v>
      </c>
      <c r="B63" s="99" t="s">
        <v>1</v>
      </c>
      <c r="C63" s="100"/>
      <c r="D63" s="264"/>
      <c r="E63" s="24"/>
      <c r="F63" s="24" t="s">
        <v>77</v>
      </c>
      <c r="G63" s="24"/>
      <c r="H63" s="109">
        <f>IF(C63&lt;&gt;"",'CBL Score Standard'!$D119,IF(D63&lt;&gt;"",SUM('CBL Score Standard'!$D119:$E119),IF(E63&lt;&gt;"",SUM('CBL Score Standard'!$D119:$F119),IF(F63&lt;&gt;"",SUM('CBL Score Standard'!$D119:$G119),IF(G63&lt;&gt;"",SUM('CBL Score Standard'!$D119:$H119,0))))))</f>
        <v>4.9848024316109421E-2</v>
      </c>
      <c r="K63" s="1207"/>
      <c r="L63" s="1207"/>
      <c r="M63" s="104" t="s">
        <v>8</v>
      </c>
      <c r="N63" s="36" t="s">
        <v>55</v>
      </c>
      <c r="O63" s="38" t="s">
        <v>238</v>
      </c>
      <c r="P63" s="58"/>
      <c r="Q63" s="56"/>
      <c r="R63" s="59"/>
      <c r="S63" s="36" t="str">
        <f t="shared" si="4"/>
        <v/>
      </c>
      <c r="T63" s="83"/>
      <c r="U63" s="83"/>
      <c r="V63" s="83"/>
      <c r="W63" s="83"/>
      <c r="X63" s="83"/>
      <c r="Y63" s="55"/>
      <c r="Z63" s="259">
        <f t="shared" si="3"/>
        <v>0</v>
      </c>
      <c r="AA63" s="260"/>
      <c r="AB63" s="260"/>
      <c r="AC63" s="260"/>
      <c r="AD63" s="260"/>
      <c r="AE63" s="258"/>
      <c r="AF63" s="258"/>
      <c r="AG63" s="258"/>
      <c r="AH63" s="258"/>
      <c r="AI63" s="258"/>
      <c r="AJ63" s="258"/>
    </row>
    <row r="64" spans="1:36" ht="28.2" thickBot="1" x14ac:dyDescent="0.35">
      <c r="A64" s="1175" t="s">
        <v>79</v>
      </c>
      <c r="B64" s="1176"/>
      <c r="C64" s="1177"/>
      <c r="D64" s="1177"/>
      <c r="E64" s="1177"/>
      <c r="F64" s="1177"/>
      <c r="G64" s="1177"/>
      <c r="H64" s="9">
        <f>SUM(H8:H63)</f>
        <v>3.3084093211752803</v>
      </c>
      <c r="K64" s="1207"/>
      <c r="L64" s="1207"/>
      <c r="M64" s="104" t="s">
        <v>8</v>
      </c>
      <c r="N64" s="57" t="s">
        <v>53</v>
      </c>
      <c r="O64" s="38" t="s">
        <v>239</v>
      </c>
      <c r="P64" s="58"/>
      <c r="Q64" s="56"/>
      <c r="R64" s="59"/>
      <c r="S64" s="36" t="str">
        <f t="shared" si="4"/>
        <v/>
      </c>
      <c r="T64" s="83"/>
      <c r="U64" s="83"/>
      <c r="V64" s="83"/>
      <c r="W64" s="83"/>
      <c r="X64" s="83"/>
      <c r="Y64" s="55"/>
      <c r="Z64" s="259">
        <f t="shared" si="3"/>
        <v>0</v>
      </c>
      <c r="AA64" s="260"/>
      <c r="AB64" s="260"/>
      <c r="AC64" s="260"/>
      <c r="AD64" s="260"/>
      <c r="AE64" s="258"/>
      <c r="AF64" s="258"/>
      <c r="AG64" s="258"/>
      <c r="AH64" s="258"/>
      <c r="AI64" s="258"/>
      <c r="AJ64" s="258"/>
    </row>
    <row r="65" spans="1:36" ht="14.4" customHeight="1" thickBot="1" x14ac:dyDescent="0.35">
      <c r="A65" s="112" t="s">
        <v>83</v>
      </c>
      <c r="B65" s="113"/>
      <c r="C65" s="134">
        <v>1</v>
      </c>
      <c r="D65" s="134">
        <v>1</v>
      </c>
      <c r="E65" s="134">
        <v>0.90322580645161288</v>
      </c>
      <c r="F65" s="134">
        <v>0.48936170212765956</v>
      </c>
      <c r="G65" s="134">
        <v>0</v>
      </c>
      <c r="H65" s="114">
        <v>2</v>
      </c>
      <c r="K65" s="1207"/>
      <c r="L65" s="1207"/>
      <c r="M65" s="104" t="s">
        <v>8</v>
      </c>
      <c r="N65" s="57" t="s">
        <v>59</v>
      </c>
      <c r="O65" s="38" t="s">
        <v>240</v>
      </c>
      <c r="P65" s="58"/>
      <c r="Q65" s="56"/>
      <c r="R65" s="59"/>
      <c r="S65" s="36" t="str">
        <f t="shared" si="4"/>
        <v/>
      </c>
      <c r="T65" s="83"/>
      <c r="U65" s="83"/>
      <c r="V65" s="83"/>
      <c r="W65" s="83"/>
      <c r="X65" s="83"/>
      <c r="Y65" s="55"/>
      <c r="Z65" s="259">
        <f t="shared" si="3"/>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2</v>
      </c>
      <c r="K66" s="1207"/>
      <c r="L66" s="1207"/>
      <c r="M66" s="104" t="s">
        <v>8</v>
      </c>
      <c r="N66" s="57" t="s">
        <v>55</v>
      </c>
      <c r="O66" s="38" t="s">
        <v>515</v>
      </c>
      <c r="P66" s="58"/>
      <c r="Q66" s="56"/>
      <c r="R66" s="59"/>
      <c r="S66" s="36" t="s">
        <v>431</v>
      </c>
      <c r="T66" s="83"/>
      <c r="U66" s="1134">
        <v>44042.458333333336</v>
      </c>
      <c r="V66" s="83" t="s">
        <v>374</v>
      </c>
      <c r="W66" s="83"/>
      <c r="X66" s="83"/>
      <c r="Y66" s="55"/>
      <c r="Z66" s="259">
        <f t="shared" si="3"/>
        <v>0</v>
      </c>
      <c r="AA66" s="260"/>
      <c r="AB66" s="260"/>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36" t="str">
        <f t="shared" si="4"/>
        <v/>
      </c>
      <c r="T67" s="83"/>
      <c r="U67" s="83"/>
      <c r="V67" s="83"/>
      <c r="W67" s="83"/>
      <c r="X67" s="83"/>
      <c r="Y67" s="46" t="s">
        <v>242</v>
      </c>
      <c r="Z67" s="259">
        <f t="shared" si="3"/>
        <v>0</v>
      </c>
      <c r="AA67" s="260"/>
      <c r="AB67" s="260"/>
      <c r="AC67" s="260"/>
      <c r="AD67" s="260"/>
      <c r="AE67" s="258"/>
      <c r="AF67" s="258"/>
      <c r="AG67" s="258"/>
      <c r="AH67" s="258"/>
      <c r="AI67" s="258"/>
      <c r="AJ67" s="258"/>
    </row>
    <row r="68" spans="1:36" x14ac:dyDescent="0.3">
      <c r="C68" s="135"/>
      <c r="D68" s="135"/>
      <c r="E68" s="135"/>
      <c r="F68" s="135"/>
      <c r="G68" s="135"/>
      <c r="K68" s="3">
        <v>5</v>
      </c>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200"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20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t="str">
        <f>IF($K$69=$G$25+1,$A$1,"")</f>
        <v/>
      </c>
      <c r="T72" s="83"/>
      <c r="U72" s="83"/>
      <c r="V72" s="83"/>
      <c r="W72" s="83"/>
      <c r="X72" s="83"/>
      <c r="Y72" s="63"/>
      <c r="Z72" s="259">
        <f t="shared" ref="Z72:Z75" si="5">DATEDIF(AA72,AB72,"m")/12+DATEDIF(AC72,AD72,"m")/12+DATEDIF(AE72,AF72,"m")/12+DATEDIF(AG72,AH72,"m")/12+DATEDIF(AI72,AJ72,"m")/12</f>
        <v>0</v>
      </c>
      <c r="AA72" s="260"/>
      <c r="AB72" s="260"/>
      <c r="AC72" s="260"/>
      <c r="AD72" s="260"/>
      <c r="AE72" s="258"/>
      <c r="AF72" s="258"/>
      <c r="AG72" s="258"/>
      <c r="AH72" s="258"/>
      <c r="AI72" s="258"/>
      <c r="AJ72" s="258"/>
    </row>
    <row r="73" spans="1:36" ht="27.6" x14ac:dyDescent="0.3">
      <c r="C73" s="135"/>
      <c r="D73" s="135"/>
      <c r="E73" s="135"/>
      <c r="F73" s="135"/>
      <c r="G73" s="135"/>
      <c r="K73" s="338"/>
      <c r="L73" s="338"/>
      <c r="M73" s="104" t="s">
        <v>9</v>
      </c>
      <c r="N73" s="57" t="s">
        <v>229</v>
      </c>
      <c r="O73" s="38" t="s">
        <v>245</v>
      </c>
      <c r="P73" s="60"/>
      <c r="Q73" s="61"/>
      <c r="R73" s="62"/>
      <c r="S73" s="36" t="str">
        <f>IF($K$69=$G$25+1,$A$1,"")</f>
        <v/>
      </c>
      <c r="T73" s="83"/>
      <c r="U73" s="83"/>
      <c r="V73" s="83"/>
      <c r="W73" s="83"/>
      <c r="X73" s="83"/>
      <c r="Y73" s="63"/>
      <c r="Z73" s="259">
        <f t="shared" si="5"/>
        <v>0</v>
      </c>
      <c r="AA73" s="260"/>
      <c r="AB73" s="260"/>
      <c r="AC73" s="260"/>
      <c r="AD73" s="260"/>
      <c r="AE73" s="258"/>
      <c r="AF73" s="258"/>
      <c r="AG73" s="258"/>
      <c r="AH73" s="258"/>
      <c r="AI73" s="258"/>
      <c r="AJ73" s="258"/>
    </row>
    <row r="74" spans="1:36" ht="13.8" customHeight="1" x14ac:dyDescent="0.3">
      <c r="C74" s="135"/>
      <c r="D74" s="135"/>
      <c r="E74" s="135"/>
      <c r="F74" s="135"/>
      <c r="G74" s="135"/>
      <c r="K74" s="338"/>
      <c r="L74" s="338"/>
      <c r="M74" s="104" t="s">
        <v>9</v>
      </c>
      <c r="N74" s="57" t="s">
        <v>3</v>
      </c>
      <c r="O74" s="38" t="s">
        <v>516</v>
      </c>
      <c r="P74" s="60"/>
      <c r="Q74" s="61"/>
      <c r="R74" s="62"/>
      <c r="S74" s="36" t="str">
        <f>IF($K$69=$G$25+1,$A$1,"")</f>
        <v/>
      </c>
      <c r="T74" s="83"/>
      <c r="U74" s="83"/>
      <c r="V74" s="83"/>
      <c r="W74" s="83"/>
      <c r="X74" s="83"/>
      <c r="Y74" s="63"/>
      <c r="Z74" s="259">
        <f t="shared" si="5"/>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36" t="str">
        <f>IF($K$69=$G$25+1,$A$1,"")</f>
        <v/>
      </c>
      <c r="T75" s="83"/>
      <c r="U75" s="83"/>
      <c r="V75" s="83"/>
      <c r="W75" s="83"/>
      <c r="X75" s="83"/>
      <c r="Y75" s="63"/>
      <c r="Z75" s="259">
        <f t="shared" si="5"/>
        <v>0</v>
      </c>
      <c r="AA75" s="260"/>
      <c r="AB75" s="260"/>
      <c r="AC75" s="260"/>
      <c r="AD75" s="260"/>
      <c r="AE75" s="258"/>
      <c r="AF75" s="258"/>
      <c r="AG75" s="258"/>
      <c r="AH75" s="258"/>
      <c r="AI75" s="258"/>
      <c r="AJ75" s="258"/>
    </row>
    <row r="76" spans="1:36" ht="13.2" customHeight="1"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A70"/>
  <customSheetViews>
    <customSheetView guid="{3F51B73C-8999-4BDD-B7BB-CFA8C5D5F118}" scale="80" showGridLines="0" showAutoFilter="1">
      <selection activeCell="K1" sqref="K1:AN1048576"/>
      <pageMargins left="0.7" right="0.7" top="0.75" bottom="0.75" header="0.3" footer="0.3"/>
      <pageSetup orientation="portrait" r:id="rId1"/>
      <autoFilter ref="A3:AA70"/>
    </customSheetView>
    <customSheetView guid="{61959E49-C4BC-41CB-B0BE-7EDA73DE356A}" showGridLines="0" showAutoFilter="1" topLeftCell="P16">
      <selection activeCell="S36" sqref="S36"/>
      <pageMargins left="0.7" right="0.7" top="0.75" bottom="0.75" header="0.3" footer="0.3"/>
      <pageSetup orientation="portrait" r:id="rId2"/>
      <autoFilter ref="A3:AB70"/>
    </customSheetView>
    <customSheetView guid="{9F775BAE-2403-40FE-95E3-B0411D9A7170}" showGridLines="0" showAutoFilter="1" topLeftCell="P31">
      <selection activeCell="S54" sqref="S54"/>
      <pageMargins left="0.7" right="0.7" top="0.75" bottom="0.75" header="0.3" footer="0.3"/>
      <pageSetup orientation="portrait" r:id="rId3"/>
      <autoFilter ref="A3:AB70"/>
    </customSheetView>
    <customSheetView guid="{B9E7682A-072E-4CF9-AE10-B3ED27CB27F8}" showGridLines="0" showAutoFilter="1" topLeftCell="P16">
      <selection activeCell="C8" sqref="C8:G67"/>
      <pageMargins left="0.7" right="0.7" top="0.75" bottom="0.75" header="0.3" footer="0.3"/>
      <pageSetup orientation="portrait" r:id="rId4"/>
      <autoFilter ref="A3:AB70"/>
    </customSheetView>
    <customSheetView guid="{040B64FF-F135-4C7F-9498-A8399C10673D}" scale="80" showGridLines="0" showAutoFilter="1">
      <selection activeCell="K1" sqref="K1:AN1048576"/>
      <pageMargins left="0.7" right="0.7" top="0.75" bottom="0.75" header="0.3" footer="0.3"/>
      <pageSetup orientation="portrait" r:id="rId5"/>
      <autoFilter ref="A3:AA70"/>
    </customSheetView>
    <customSheetView guid="{6D9FC8F7-6352-4BF1-890A-27BF36FADC03}" scale="80" showGridLines="0" showAutoFilter="1">
      <selection activeCell="K1" sqref="K1:AN1048576"/>
      <pageMargins left="0.7" right="0.7" top="0.75" bottom="0.75" header="0.3" footer="0.3"/>
      <pageSetup orientation="portrait" r:id="rId6"/>
      <autoFilter ref="A3:AA70"/>
    </customSheetView>
  </customSheetViews>
  <mergeCells count="91">
    <mergeCell ref="AA70:AB70"/>
    <mergeCell ref="AC70:AD70"/>
    <mergeCell ref="AE70:AF70"/>
    <mergeCell ref="AG70:AH70"/>
    <mergeCell ref="AI70:AJ70"/>
    <mergeCell ref="AA58:AB58"/>
    <mergeCell ref="AC58:AD58"/>
    <mergeCell ref="AE58:AF58"/>
    <mergeCell ref="AG58:AH58"/>
    <mergeCell ref="AI58:AJ58"/>
    <mergeCell ref="AA38:AB38"/>
    <mergeCell ref="AC38:AD38"/>
    <mergeCell ref="AE38:AF38"/>
    <mergeCell ref="AG38:AH38"/>
    <mergeCell ref="AI38:AJ38"/>
    <mergeCell ref="AA17:AB17"/>
    <mergeCell ref="AC17:AD17"/>
    <mergeCell ref="AE17:AF17"/>
    <mergeCell ref="AG17:AH17"/>
    <mergeCell ref="AI17:AJ17"/>
    <mergeCell ref="AA2:AB2"/>
    <mergeCell ref="AC2:AD2"/>
    <mergeCell ref="AE2:AF2"/>
    <mergeCell ref="AG2:AH2"/>
    <mergeCell ref="AI2:AJ2"/>
    <mergeCell ref="M38:M39"/>
    <mergeCell ref="N38:N39"/>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M58:M59"/>
    <mergeCell ref="N58:N59"/>
    <mergeCell ref="O58:O59"/>
    <mergeCell ref="S58:S59"/>
    <mergeCell ref="T58:T59"/>
    <mergeCell ref="U58:U59"/>
    <mergeCell ref="V58:V59"/>
    <mergeCell ref="Y58:Y59"/>
    <mergeCell ref="V17:V18"/>
    <mergeCell ref="Y17:Y18"/>
    <mergeCell ref="U38:U39"/>
    <mergeCell ref="V38:V39"/>
    <mergeCell ref="Y38:Y39"/>
    <mergeCell ref="T2:T3"/>
    <mergeCell ref="U2:U3"/>
    <mergeCell ref="V2:V3"/>
    <mergeCell ref="Y2:Y3"/>
    <mergeCell ref="O38:O39"/>
    <mergeCell ref="S38:S39"/>
    <mergeCell ref="T38:T39"/>
    <mergeCell ref="K16:Y16"/>
    <mergeCell ref="K17:K18"/>
    <mergeCell ref="L17:L18"/>
    <mergeCell ref="M17:M18"/>
    <mergeCell ref="N17:N18"/>
    <mergeCell ref="O17:O18"/>
    <mergeCell ref="S17:S18"/>
    <mergeCell ref="T17:T18"/>
    <mergeCell ref="U17:U18"/>
    <mergeCell ref="L2:L3"/>
    <mergeCell ref="M2:M3"/>
    <mergeCell ref="N2:N3"/>
    <mergeCell ref="O2:O3"/>
    <mergeCell ref="S2:S3"/>
    <mergeCell ref="Z70:Z71"/>
    <mergeCell ref="A1:H1"/>
    <mergeCell ref="Z2:Z3"/>
    <mergeCell ref="Z17:Z18"/>
    <mergeCell ref="Z38:Z39"/>
    <mergeCell ref="Z58:Z59"/>
    <mergeCell ref="Y4:Y5"/>
    <mergeCell ref="A64:G64"/>
    <mergeCell ref="A66:G66"/>
    <mergeCell ref="K37:Y37"/>
    <mergeCell ref="K38:K39"/>
    <mergeCell ref="L38:L39"/>
    <mergeCell ref="K60:K67"/>
    <mergeCell ref="L60:L67"/>
    <mergeCell ref="K1:Y1"/>
    <mergeCell ref="K2:K3"/>
  </mergeCells>
  <conditionalFormatting sqref="E13">
    <cfRule type="containsText" dxfId="752" priority="24" operator="containsText" text="N/A">
      <formula>NOT(ISERROR(SEARCH("N/A",E13)))</formula>
    </cfRule>
    <cfRule type="containsText" dxfId="751" priority="25" operator="containsText" text="O">
      <formula>NOT(ISERROR(SEARCH("O",E13)))</formula>
    </cfRule>
    <cfRule type="containsText" dxfId="750" priority="26" operator="containsText" text="M">
      <formula>NOT(ISERROR(SEARCH("M",E13)))</formula>
    </cfRule>
  </conditionalFormatting>
  <conditionalFormatting sqref="C46:G46">
    <cfRule type="containsText" dxfId="749" priority="33" operator="containsText" text="O">
      <formula>NOT(ISERROR(SEARCH("O",C46)))</formula>
    </cfRule>
  </conditionalFormatting>
  <conditionalFormatting sqref="C46:G46">
    <cfRule type="containsText" dxfId="748" priority="30" operator="containsText" text="N/A">
      <formula>NOT(ISERROR(SEARCH("N/A",C46)))</formula>
    </cfRule>
    <cfRule type="containsText" dxfId="747" priority="31" operator="containsText" text="Blank">
      <formula>NOT(ISERROR(SEARCH("Blank",C46)))</formula>
    </cfRule>
    <cfRule type="containsText" dxfId="746" priority="32" operator="containsText" text="M">
      <formula>NOT(ISERROR(SEARCH("M",C46)))</formula>
    </cfRule>
  </conditionalFormatting>
  <conditionalFormatting sqref="E12">
    <cfRule type="containsText" dxfId="745" priority="27" operator="containsText" text="N/A">
      <formula>NOT(ISERROR(SEARCH("N/A",E12)))</formula>
    </cfRule>
    <cfRule type="containsText" dxfId="744" priority="28" operator="containsText" text="O">
      <formula>NOT(ISERROR(SEARCH("O",E12)))</formula>
    </cfRule>
    <cfRule type="containsText" dxfId="743" priority="29" operator="containsText" text="M">
      <formula>NOT(ISERROR(SEARCH("M",E12)))</formula>
    </cfRule>
  </conditionalFormatting>
  <conditionalFormatting sqref="C7:H7">
    <cfRule type="containsText" dxfId="742" priority="21" operator="containsText" text="N/A">
      <formula>NOT(ISERROR(SEARCH("N/A",C7)))</formula>
    </cfRule>
    <cfRule type="containsText" dxfId="741" priority="22" operator="containsText" text="Blank">
      <formula>NOT(ISERROR(SEARCH("Blank",C7)))</formula>
    </cfRule>
    <cfRule type="containsText" dxfId="740" priority="23" operator="containsText" text="M">
      <formula>NOT(ISERROR(SEARCH("M",C7)))</formula>
    </cfRule>
  </conditionalFormatting>
  <conditionalFormatting sqref="Z4 Z51:Z55 Z40:Z43 Z19:Z35 Z45:Z49">
    <cfRule type="cellIs" dxfId="739" priority="6" operator="greaterThan">
      <formula>0</formula>
    </cfRule>
  </conditionalFormatting>
  <conditionalFormatting sqref="Z5:Z14">
    <cfRule type="cellIs" dxfId="738" priority="5" operator="greaterThan">
      <formula>0</formula>
    </cfRule>
  </conditionalFormatting>
  <conditionalFormatting sqref="Z60:Z67">
    <cfRule type="cellIs" dxfId="737" priority="4" operator="greaterThan">
      <formula>0</formula>
    </cfRule>
  </conditionalFormatting>
  <conditionalFormatting sqref="Z72:Z75">
    <cfRule type="cellIs" dxfId="736" priority="3" operator="greaterThan">
      <formula>0</formula>
    </cfRule>
  </conditionalFormatting>
  <conditionalFormatting sqref="Z50">
    <cfRule type="cellIs" dxfId="735" priority="2" operator="greaterThan">
      <formula>0</formula>
    </cfRule>
  </conditionalFormatting>
  <conditionalFormatting sqref="Z44">
    <cfRule type="cellIs" dxfId="734"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V76:V79 V1:V3 V15:V18 V36:V39 V56:V59 V68:V71">
      <formula1>"Passed, Failed, N/A"</formula1>
    </dataValidation>
    <dataValidation type="list" allowBlank="1" showInputMessage="1" showErrorMessage="1" sqref="W1:W10 W12:W18 W28:W79 W21:W26">
      <formula1>"Y, N"</formula1>
    </dataValidation>
  </dataValidations>
  <hyperlinks>
    <hyperlink ref="J1" location="Summary!A1" display="Home"/>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s>
  <pageMargins left="0.7" right="0.7" top="0.75" bottom="0.75" header="0.3" footer="0.3"/>
  <pageSetup orientation="portrait" r:id="rId23"/>
  <drawing r:id="rId24"/>
  <legacyDrawing r:id="rId25"/>
  <controls>
    <mc:AlternateContent xmlns:mc="http://schemas.openxmlformats.org/markup-compatibility/2006">
      <mc:Choice Requires="x14">
        <control shapeId="167947" r:id="rId26" name="CommandButton2">
          <controlPr defaultSize="0" autoLine="0" r:id="rId27">
            <anchor moveWithCells="1">
              <from>
                <xdr:col>8</xdr:col>
                <xdr:colOff>83820</xdr:colOff>
                <xdr:row>28</xdr:row>
                <xdr:rowOff>137160</xdr:rowOff>
              </from>
              <to>
                <xdr:col>9</xdr:col>
                <xdr:colOff>403860</xdr:colOff>
                <xdr:row>30</xdr:row>
                <xdr:rowOff>53340</xdr:rowOff>
              </to>
            </anchor>
          </controlPr>
        </control>
      </mc:Choice>
      <mc:Fallback>
        <control shapeId="167947" r:id="rId26" name="CommandButton2"/>
      </mc:Fallback>
    </mc:AlternateContent>
    <mc:AlternateContent xmlns:mc="http://schemas.openxmlformats.org/markup-compatibility/2006">
      <mc:Choice Requires="x14">
        <control shapeId="167946" r:id="rId28" name="CommandButton1">
          <controlPr defaultSize="0" autoLine="0" r:id="rId29">
            <anchor moveWithCells="1">
              <from>
                <xdr:col>8</xdr:col>
                <xdr:colOff>114300</xdr:colOff>
                <xdr:row>23</xdr:row>
                <xdr:rowOff>0</xdr:rowOff>
              </from>
              <to>
                <xdr:col>9</xdr:col>
                <xdr:colOff>403860</xdr:colOff>
                <xdr:row>25</xdr:row>
                <xdr:rowOff>7620</xdr:rowOff>
              </to>
            </anchor>
          </controlPr>
        </control>
      </mc:Choice>
      <mc:Fallback>
        <control shapeId="167946" r:id="rId28" name="CommandButton1"/>
      </mc:Fallback>
    </mc:AlternateContent>
  </controls>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4"/>
  </sheetPr>
  <dimension ref="A1:AN196"/>
  <sheetViews>
    <sheetView showGridLines="0" topLeftCell="A61" zoomScale="98" zoomScaleNormal="98" workbookViewId="0">
      <selection activeCell="G72" sqref="G72"/>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hidden="1" customWidth="1"/>
    <col min="17" max="17" width="24.88671875" hidden="1" customWidth="1"/>
    <col min="18" max="18" width="26.109375" hidden="1" customWidth="1"/>
    <col min="19" max="19" width="26.44140625" hidden="1" customWidth="1"/>
    <col min="20" max="20" width="7.5546875" hidden="1" customWidth="1"/>
    <col min="21" max="21" width="11" hidden="1" customWidth="1"/>
    <col min="22" max="22" width="10.44140625" bestFit="1" customWidth="1"/>
    <col min="23" max="23" width="12.44140625" hidden="1" customWidth="1"/>
    <col min="24" max="24" width="15.109375" hidden="1" customWidth="1"/>
    <col min="25" max="25" width="36.5546875" hidden="1" customWidth="1"/>
    <col min="41" max="16384" width="9.109375" style="3"/>
  </cols>
  <sheetData>
    <row r="1" spans="1:36" ht="23.4" x14ac:dyDescent="0.45">
      <c r="A1" s="1188" t="s">
        <v>82</v>
      </c>
      <c r="B1" s="1189"/>
      <c r="C1" s="1189"/>
      <c r="D1" s="1189"/>
      <c r="E1" s="1189"/>
      <c r="F1" s="1189"/>
      <c r="G1" s="1189"/>
      <c r="H1" s="1189"/>
      <c r="J1" s="202" t="s">
        <v>432</v>
      </c>
      <c r="K1" s="1193" t="s">
        <v>132</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12.75" customHeight="1" x14ac:dyDescent="0.3">
      <c r="A2" s="98" t="s">
        <v>367</v>
      </c>
      <c r="B2" s="83" t="s">
        <v>323</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200"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42863</v>
      </c>
      <c r="C3" s="125"/>
      <c r="D3" s="3"/>
      <c r="E3" s="3"/>
      <c r="F3" s="3"/>
      <c r="G3" s="3"/>
      <c r="H3" s="3"/>
      <c r="K3" s="1197"/>
      <c r="L3" s="1197"/>
      <c r="M3" s="1183"/>
      <c r="N3" s="1185"/>
      <c r="O3" s="1197"/>
      <c r="P3" s="148" t="s">
        <v>141</v>
      </c>
      <c r="Q3" s="144"/>
      <c r="R3" s="144"/>
      <c r="S3" s="1210"/>
      <c r="T3" s="1191"/>
      <c r="U3" s="1191"/>
      <c r="V3" s="120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3.5095890410958903</v>
      </c>
      <c r="C4" s="3"/>
      <c r="D4" s="3"/>
      <c r="E4" s="3"/>
      <c r="F4" s="3"/>
      <c r="G4" s="3"/>
      <c r="H4" s="3"/>
      <c r="K4" s="337" t="s">
        <v>142</v>
      </c>
      <c r="L4" s="337" t="s">
        <v>143</v>
      </c>
      <c r="M4" s="104" t="s">
        <v>5</v>
      </c>
      <c r="N4" s="93" t="s">
        <v>144</v>
      </c>
      <c r="O4" s="88" t="s">
        <v>372</v>
      </c>
      <c r="P4" s="149" t="s">
        <v>145</v>
      </c>
      <c r="Q4" s="149" t="s">
        <v>146</v>
      </c>
      <c r="R4" s="146" t="s">
        <v>147</v>
      </c>
      <c r="S4" s="36"/>
      <c r="T4" s="83"/>
      <c r="U4" s="83"/>
      <c r="V4" s="83" t="s">
        <v>374</v>
      </c>
      <c r="W4" s="83" t="s">
        <v>377</v>
      </c>
      <c r="X4" s="83" t="s">
        <v>377</v>
      </c>
      <c r="Y4" s="1227" t="s">
        <v>148</v>
      </c>
      <c r="Z4" s="259">
        <f>DATEDIF(AA4,AB4,"m")/12+DATEDIF(AC4,AD4,"m")/12+DATEDIF(AE4,AF4,"m")/12+DATEDIF(AG4,AH4,"m")/12+DATEDIF(AI4,AJ4,"m")/12</f>
        <v>2.8333333333333335</v>
      </c>
      <c r="AA4" s="260">
        <v>42862</v>
      </c>
      <c r="AB4" s="260">
        <v>43917</v>
      </c>
      <c r="AC4" s="260"/>
      <c r="AD4" s="260"/>
      <c r="AE4" s="258"/>
      <c r="AF4" s="258"/>
      <c r="AG4" s="258"/>
      <c r="AH4" s="258"/>
      <c r="AI4" s="258"/>
      <c r="AJ4" s="258"/>
    </row>
    <row r="5" spans="1:36" ht="12.75" customHeight="1" x14ac:dyDescent="0.3">
      <c r="A5" s="98" t="s">
        <v>387</v>
      </c>
      <c r="B5" s="124">
        <v>0</v>
      </c>
      <c r="C5" s="126"/>
      <c r="D5" s="3"/>
      <c r="E5" s="3"/>
      <c r="F5" s="3"/>
      <c r="G5" s="3"/>
      <c r="H5" s="3"/>
      <c r="K5" s="338"/>
      <c r="L5" s="338"/>
      <c r="M5" s="104" t="s">
        <v>5</v>
      </c>
      <c r="N5" s="93" t="s">
        <v>144</v>
      </c>
      <c r="O5" s="88" t="s">
        <v>373</v>
      </c>
      <c r="P5" s="150"/>
      <c r="Q5" s="151" t="s">
        <v>150</v>
      </c>
      <c r="R5" s="147" t="s">
        <v>151</v>
      </c>
      <c r="S5" s="36"/>
      <c r="T5" s="83"/>
      <c r="U5" s="83"/>
      <c r="V5" s="83" t="s">
        <v>374</v>
      </c>
      <c r="W5" s="83" t="s">
        <v>377</v>
      </c>
      <c r="X5" s="83" t="s">
        <v>377</v>
      </c>
      <c r="Y5" s="1228"/>
      <c r="Z5" s="259">
        <f t="shared" ref="Z5:Z14" si="0">DATEDIF(AA5,AB5,"m")/12+DATEDIF(AC5,AD5,"m")/12+DATEDIF(AE5,AF5,"m")/12+DATEDIF(AG5,AH5,"m")/12+DATEDIF(AI5,AJ5,"m")/12</f>
        <v>2.8333333333333335</v>
      </c>
      <c r="AA5" s="260">
        <v>42862</v>
      </c>
      <c r="AB5" s="260">
        <v>43917</v>
      </c>
      <c r="AC5" s="260"/>
      <c r="AD5" s="260"/>
      <c r="AE5" s="258"/>
      <c r="AF5" s="258"/>
      <c r="AG5" s="258"/>
      <c r="AH5" s="258"/>
      <c r="AI5" s="258"/>
      <c r="AJ5" s="258"/>
    </row>
    <row r="6" spans="1:36" ht="15" thickBot="1" x14ac:dyDescent="0.35">
      <c r="A6" s="98" t="s">
        <v>388</v>
      </c>
      <c r="B6" s="124">
        <f ca="1">B4+B5</f>
        <v>3.5095890410958903</v>
      </c>
      <c r="C6" s="126"/>
      <c r="K6" s="338"/>
      <c r="L6" s="338"/>
      <c r="M6" s="104" t="s">
        <v>5</v>
      </c>
      <c r="N6" s="38" t="s">
        <v>149</v>
      </c>
      <c r="O6" s="65" t="s">
        <v>149</v>
      </c>
      <c r="P6" s="150"/>
      <c r="Q6" s="152" t="s">
        <v>150</v>
      </c>
      <c r="R6" s="79" t="s">
        <v>151</v>
      </c>
      <c r="S6" s="36"/>
      <c r="T6" s="83"/>
      <c r="U6" s="83"/>
      <c r="V6" s="83" t="s">
        <v>374</v>
      </c>
      <c r="W6" s="83" t="s">
        <v>377</v>
      </c>
      <c r="X6" s="83" t="s">
        <v>377</v>
      </c>
      <c r="Y6" s="41" t="s">
        <v>152</v>
      </c>
      <c r="Z6" s="259">
        <f t="shared" si="0"/>
        <v>2.8333333333333335</v>
      </c>
      <c r="AA6" s="260">
        <v>42862</v>
      </c>
      <c r="AB6" s="260">
        <v>43917</v>
      </c>
      <c r="AC6" s="260"/>
      <c r="AD6" s="260"/>
      <c r="AE6" s="258"/>
      <c r="AF6" s="258"/>
      <c r="AG6" s="258"/>
      <c r="AH6" s="258"/>
      <c r="AI6" s="258"/>
      <c r="AJ6" s="258"/>
    </row>
    <row r="7" spans="1:36" ht="14.4" customHeight="1"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36"/>
      <c r="T7" s="83"/>
      <c r="U7" s="83"/>
      <c r="V7" s="83" t="s">
        <v>374</v>
      </c>
      <c r="W7" s="83" t="s">
        <v>377</v>
      </c>
      <c r="X7" s="83" t="s">
        <v>377</v>
      </c>
      <c r="Y7" s="342" t="s">
        <v>248</v>
      </c>
      <c r="Z7" s="259">
        <f t="shared" si="0"/>
        <v>2.8333333333333335</v>
      </c>
      <c r="AA7" s="260">
        <v>42862</v>
      </c>
      <c r="AB7" s="260">
        <v>43917</v>
      </c>
      <c r="AC7" s="260"/>
      <c r="AD7" s="260"/>
      <c r="AE7" s="258"/>
      <c r="AF7" s="258"/>
      <c r="AG7" s="258"/>
      <c r="AH7" s="258"/>
      <c r="AI7" s="258"/>
      <c r="AJ7" s="258"/>
    </row>
    <row r="8" spans="1:36" ht="27.6" customHeight="1" x14ac:dyDescent="0.3">
      <c r="A8" s="107" t="s">
        <v>56</v>
      </c>
      <c r="B8" s="108" t="s">
        <v>182</v>
      </c>
      <c r="C8" s="100"/>
      <c r="D8" s="24"/>
      <c r="E8" s="199" t="s">
        <v>77</v>
      </c>
      <c r="F8" s="24"/>
      <c r="G8" s="24"/>
      <c r="H8" s="109">
        <f>IF(C8&lt;&gt;"",'CBL Score Standard'!$D64,IF(D8&lt;&gt;"",SUM('CBL Score Standard'!$D64:$E64),IF(E8&lt;&gt;"",SUM('CBL Score Standard'!$D64:$F64),IF(F8&lt;&gt;"",SUM('CBL Score Standard'!$D64:$G64),IF(G8&lt;&gt;"",SUM('CBL Score Standard'!$D64:$H64,0))))))</f>
        <v>7.6190476190476183E-2</v>
      </c>
      <c r="K8" s="338"/>
      <c r="L8" s="338"/>
      <c r="M8" s="104" t="s">
        <v>5</v>
      </c>
      <c r="N8" s="127" t="s">
        <v>144</v>
      </c>
      <c r="O8" s="43" t="s">
        <v>517</v>
      </c>
      <c r="P8" s="150"/>
      <c r="Q8" s="152" t="s">
        <v>153</v>
      </c>
      <c r="R8" s="79" t="s">
        <v>156</v>
      </c>
      <c r="S8" s="36"/>
      <c r="T8" s="83"/>
      <c r="U8" s="83"/>
      <c r="V8" s="83" t="s">
        <v>374</v>
      </c>
      <c r="W8" s="83" t="s">
        <v>377</v>
      </c>
      <c r="X8" s="83" t="s">
        <v>377</v>
      </c>
      <c r="Y8" s="44" t="s">
        <v>157</v>
      </c>
      <c r="Z8" s="259">
        <f t="shared" si="0"/>
        <v>2.8333333333333335</v>
      </c>
      <c r="AA8" s="260">
        <v>42862</v>
      </c>
      <c r="AB8" s="260">
        <v>43917</v>
      </c>
      <c r="AC8" s="260"/>
      <c r="AD8" s="260"/>
      <c r="AE8" s="258"/>
      <c r="AF8" s="258"/>
      <c r="AG8" s="258"/>
      <c r="AH8" s="258"/>
      <c r="AI8" s="258"/>
      <c r="AJ8" s="258"/>
    </row>
    <row r="9" spans="1:36" ht="13.8" customHeight="1" x14ac:dyDescent="0.3">
      <c r="A9" s="110" t="s">
        <v>56</v>
      </c>
      <c r="B9" s="99" t="s">
        <v>427</v>
      </c>
      <c r="C9" s="100"/>
      <c r="D9" s="24"/>
      <c r="E9" s="264" t="s">
        <v>77</v>
      </c>
      <c r="F9" s="24"/>
      <c r="G9" s="24"/>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43" t="s">
        <v>661</v>
      </c>
      <c r="P9" s="150"/>
      <c r="Q9" s="152" t="s">
        <v>155</v>
      </c>
      <c r="R9" s="79" t="s">
        <v>158</v>
      </c>
      <c r="S9" s="70"/>
      <c r="T9" s="157"/>
      <c r="U9" s="83"/>
      <c r="V9" s="83" t="s">
        <v>374</v>
      </c>
      <c r="W9" s="83" t="s">
        <v>377</v>
      </c>
      <c r="X9" s="83" t="s">
        <v>377</v>
      </c>
      <c r="Y9" s="41" t="s">
        <v>159</v>
      </c>
      <c r="Z9" s="259">
        <f t="shared" si="0"/>
        <v>2.8333333333333335</v>
      </c>
      <c r="AA9" s="260">
        <v>42862</v>
      </c>
      <c r="AB9" s="260">
        <v>43917</v>
      </c>
      <c r="AC9" s="260"/>
      <c r="AD9" s="260"/>
      <c r="AE9" s="258"/>
      <c r="AF9" s="258"/>
      <c r="AG9" s="258"/>
      <c r="AH9" s="258"/>
      <c r="AI9" s="258"/>
      <c r="AJ9" s="258"/>
    </row>
    <row r="10" spans="1:36" ht="13.8" customHeight="1" x14ac:dyDescent="0.3">
      <c r="A10" s="110" t="s">
        <v>56</v>
      </c>
      <c r="B10" s="99" t="s">
        <v>663</v>
      </c>
      <c r="C10" s="100"/>
      <c r="D10" s="130"/>
      <c r="E10" s="264" t="s">
        <v>77</v>
      </c>
      <c r="F10" s="24"/>
      <c r="G10" s="24"/>
      <c r="H10" s="109">
        <f>IF(C10&lt;&gt;"",'CBL Score Standard'!$D66,IF(D10&lt;&gt;"",SUM('CBL Score Standard'!$D66:$E66),IF(E10&lt;&gt;"",SUM('CBL Score Standard'!$D66:$F66),IF(F10&lt;&gt;"",SUM('CBL Score Standard'!$D66:$G66),IF(G10&lt;&gt;"",SUM('CBL Score Standard'!$D66:$H66,0))))))</f>
        <v>2.8571428571428571E-2</v>
      </c>
      <c r="K10" s="338"/>
      <c r="L10" s="338"/>
      <c r="M10" s="104" t="s">
        <v>5</v>
      </c>
      <c r="N10" s="127" t="s">
        <v>144</v>
      </c>
      <c r="O10" s="43" t="s">
        <v>662</v>
      </c>
      <c r="P10" s="150"/>
      <c r="Q10" s="254" t="s">
        <v>659</v>
      </c>
      <c r="R10" s="254" t="s">
        <v>278</v>
      </c>
      <c r="S10" s="70"/>
      <c r="T10" s="157"/>
      <c r="U10" s="83"/>
      <c r="V10" s="83"/>
      <c r="W10" s="83"/>
      <c r="X10" s="83"/>
      <c r="Y10" s="46" t="s">
        <v>160</v>
      </c>
      <c r="Z10" s="259">
        <f t="shared" si="0"/>
        <v>0</v>
      </c>
      <c r="AA10" s="260"/>
      <c r="AB10" s="260"/>
      <c r="AC10" s="260"/>
      <c r="AD10" s="260"/>
      <c r="AE10" s="258"/>
      <c r="AF10" s="258"/>
      <c r="AG10" s="258"/>
      <c r="AH10" s="258"/>
      <c r="AI10" s="258"/>
      <c r="AJ10" s="258"/>
    </row>
    <row r="11" spans="1:36" ht="13.8" customHeight="1" x14ac:dyDescent="0.3">
      <c r="A11" s="110" t="s">
        <v>56</v>
      </c>
      <c r="B11" s="99" t="s">
        <v>215</v>
      </c>
      <c r="C11" s="100"/>
      <c r="D11" s="130"/>
      <c r="E11" s="199" t="s">
        <v>77</v>
      </c>
      <c r="F11" s="24"/>
      <c r="G11" s="24"/>
      <c r="H11" s="109">
        <f>IF(C11&lt;&gt;"",'CBL Score Standard'!$D67,IF(D11&lt;&gt;"",SUM('CBL Score Standard'!$D67:$E67),IF(E11&lt;&gt;"",SUM('CBL Score Standard'!$D67:$F67),IF(F11&lt;&gt;"",SUM('CBL Score Standard'!$D67:$G67),IF(G11&lt;&gt;"",SUM('CBL Score Standard'!$D67:$H67,0))))))</f>
        <v>2.8571428571428571E-2</v>
      </c>
      <c r="K11" s="338"/>
      <c r="L11" s="338"/>
      <c r="M11" s="104" t="s">
        <v>5</v>
      </c>
      <c r="N11" s="36" t="s">
        <v>31</v>
      </c>
      <c r="O11" s="89" t="s">
        <v>175</v>
      </c>
      <c r="P11" s="150"/>
      <c r="Q11" s="152" t="s">
        <v>383</v>
      </c>
      <c r="R11" s="79" t="s">
        <v>176</v>
      </c>
      <c r="S11" s="36"/>
      <c r="T11" s="83"/>
      <c r="U11" s="83"/>
      <c r="V11" s="83" t="s">
        <v>374</v>
      </c>
      <c r="W11" s="83" t="s">
        <v>377</v>
      </c>
      <c r="X11" s="83" t="s">
        <v>377</v>
      </c>
      <c r="Y11" s="44" t="s">
        <v>177</v>
      </c>
      <c r="Z11" s="259">
        <f t="shared" si="0"/>
        <v>1.25</v>
      </c>
      <c r="AA11" s="260">
        <v>43449</v>
      </c>
      <c r="AB11" s="260">
        <v>43917</v>
      </c>
      <c r="AC11" s="260"/>
      <c r="AD11" s="260"/>
      <c r="AE11" s="258"/>
      <c r="AF11" s="258"/>
      <c r="AG11" s="258"/>
      <c r="AH11" s="258"/>
      <c r="AI11" s="258"/>
      <c r="AJ11" s="258"/>
    </row>
    <row r="12" spans="1:36" ht="13.8" customHeight="1" x14ac:dyDescent="0.3">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36"/>
      <c r="T12" s="83"/>
      <c r="U12" s="83"/>
      <c r="V12" s="83"/>
      <c r="W12" s="83" t="s">
        <v>377</v>
      </c>
      <c r="X12" s="83"/>
      <c r="Y12" s="41"/>
      <c r="Z12" s="259">
        <f t="shared" si="0"/>
        <v>0</v>
      </c>
      <c r="AA12" s="260"/>
      <c r="AB12" s="260"/>
      <c r="AC12" s="260"/>
      <c r="AD12" s="260"/>
      <c r="AE12" s="258"/>
      <c r="AF12" s="258"/>
      <c r="AG12" s="258"/>
      <c r="AH12" s="258"/>
      <c r="AI12" s="258"/>
      <c r="AJ12" s="258"/>
    </row>
    <row r="13" spans="1:36" ht="13.8" customHeight="1" x14ac:dyDescent="0.3">
      <c r="A13" s="110" t="s">
        <v>63</v>
      </c>
      <c r="B13" s="99" t="s">
        <v>244</v>
      </c>
      <c r="C13" s="100"/>
      <c r="D13" s="264" t="s">
        <v>77</v>
      </c>
      <c r="E13" s="100"/>
      <c r="F13" s="100"/>
      <c r="G13" s="24"/>
      <c r="H13" s="109">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36"/>
      <c r="T13" s="83"/>
      <c r="U13" s="83"/>
      <c r="V13" s="83"/>
      <c r="W13" s="83"/>
      <c r="X13" s="83"/>
      <c r="Y13" s="41" t="s">
        <v>169</v>
      </c>
      <c r="Z13" s="259">
        <f t="shared" si="0"/>
        <v>0</v>
      </c>
      <c r="AA13" s="260"/>
      <c r="AB13" s="260"/>
      <c r="AC13" s="260"/>
      <c r="AD13" s="260"/>
      <c r="AE13" s="258"/>
      <c r="AF13" s="258"/>
      <c r="AG13" s="258"/>
      <c r="AH13" s="258"/>
      <c r="AI13" s="258"/>
      <c r="AJ13" s="258"/>
    </row>
    <row r="14" spans="1:36" ht="13.8" customHeight="1" x14ac:dyDescent="0.3">
      <c r="A14" s="110" t="s">
        <v>55</v>
      </c>
      <c r="B14" s="99" t="s">
        <v>694</v>
      </c>
      <c r="C14" s="100"/>
      <c r="D14" s="100"/>
      <c r="E14" s="24"/>
      <c r="F14" s="24"/>
      <c r="G14" s="24"/>
      <c r="H14" s="109" t="b">
        <f>IF(C14&lt;&gt;"",'CBL Score Standard'!$D70,IF(D14&lt;&gt;"",SUM('CBL Score Standard'!$D70:$E70),IF(E14&lt;&gt;"",SUM('CBL Score Standard'!$D70:$F70),IF(F14&lt;&gt;"",SUM('CBL Score Standard'!$D70:$G70),IF(G14&lt;&gt;"",SUM('CBL Score Standard'!$D70:$H70,0))))))</f>
        <v>0</v>
      </c>
      <c r="K14" s="339"/>
      <c r="L14" s="339"/>
      <c r="M14" s="104" t="s">
        <v>5</v>
      </c>
      <c r="N14" s="36" t="s">
        <v>41</v>
      </c>
      <c r="O14" s="87" t="s">
        <v>450</v>
      </c>
      <c r="P14" s="153">
        <v>43627</v>
      </c>
      <c r="Q14" s="152" t="s">
        <v>381</v>
      </c>
      <c r="R14" s="79" t="s">
        <v>382</v>
      </c>
      <c r="S14" s="36"/>
      <c r="T14" s="83"/>
      <c r="U14" s="83"/>
      <c r="V14" s="83"/>
      <c r="W14" s="83"/>
      <c r="X14" s="83"/>
      <c r="Y14" s="41"/>
      <c r="Z14" s="259">
        <f t="shared" si="0"/>
        <v>0</v>
      </c>
      <c r="AA14" s="260"/>
      <c r="AB14" s="260"/>
      <c r="AC14" s="260"/>
      <c r="AD14" s="260"/>
      <c r="AE14" s="258"/>
      <c r="AF14" s="258"/>
      <c r="AG14" s="258"/>
      <c r="AH14" s="258"/>
      <c r="AI14" s="258"/>
      <c r="AJ14" s="258"/>
    </row>
    <row r="15" spans="1:36" x14ac:dyDescent="0.3">
      <c r="A15" s="110" t="s">
        <v>55</v>
      </c>
      <c r="B15" s="99" t="s">
        <v>185</v>
      </c>
      <c r="C15" s="100"/>
      <c r="D15" s="129"/>
      <c r="E15" s="24" t="s">
        <v>77</v>
      </c>
      <c r="F15" s="24"/>
      <c r="G15" s="24"/>
      <c r="H15" s="109">
        <f>IF(C15&lt;&gt;"",'CBL Score Standard'!$D71,IF(D15&lt;&gt;"",SUM('CBL Score Standard'!$D71:$E71),IF(E15&lt;&gt;"",SUM('CBL Score Standard'!$D71:$F71),IF(F15&lt;&gt;"",SUM('CBL Score Standard'!$D71:$G71),IF(G15&lt;&gt;"",SUM('CBL Score Standard'!$D71:$H71,0))))))</f>
        <v>2.8571428571428571E-2</v>
      </c>
      <c r="K15" s="48">
        <v>2</v>
      </c>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00" t="s">
        <v>77</v>
      </c>
      <c r="F16" s="100"/>
      <c r="G16" s="100"/>
      <c r="H16" s="109">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200"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customHeight="1" x14ac:dyDescent="0.3">
      <c r="A18" s="110" t="s">
        <v>55</v>
      </c>
      <c r="B18" s="99" t="s">
        <v>196</v>
      </c>
      <c r="C18" s="100"/>
      <c r="D18" s="100"/>
      <c r="E18" s="100"/>
      <c r="F18" s="100"/>
      <c r="G18" s="100"/>
      <c r="H18" s="109" t="b">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20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70" t="s">
        <v>433</v>
      </c>
      <c r="T19" s="128" t="s">
        <v>72</v>
      </c>
      <c r="U19" s="180">
        <v>43755</v>
      </c>
      <c r="V19" s="214" t="s">
        <v>374</v>
      </c>
      <c r="W19" s="83" t="s">
        <v>377</v>
      </c>
      <c r="X19" s="83" t="s">
        <v>377</v>
      </c>
      <c r="Y19" s="44" t="s">
        <v>174</v>
      </c>
      <c r="Z19" s="259">
        <f t="shared" ref="Z19:Z35" si="1">DATEDIF(AA19,AB19,"m")/12+DATEDIF(AC19,AD19,"m")/12+DATEDIF(AE19,AF19,"m")/12+DATEDIF(AG19,AH19,"m")/12+DATEDIF(AI19,AJ19,"m")/12</f>
        <v>1.9166666666666667</v>
      </c>
      <c r="AA19" s="260">
        <v>43191</v>
      </c>
      <c r="AB19" s="260">
        <v>43917</v>
      </c>
      <c r="AC19" s="260"/>
      <c r="AD19" s="260"/>
      <c r="AE19" s="258"/>
      <c r="AF19" s="258"/>
      <c r="AG19" s="258"/>
      <c r="AH19" s="258"/>
      <c r="AI19" s="258"/>
      <c r="AJ19" s="258"/>
    </row>
    <row r="20" spans="1:36" ht="13.8" customHeight="1" x14ac:dyDescent="0.3">
      <c r="A20" s="110" t="s">
        <v>55</v>
      </c>
      <c r="B20" s="99" t="s">
        <v>202</v>
      </c>
      <c r="C20" s="100"/>
      <c r="D20" s="100"/>
      <c r="E20" s="100"/>
      <c r="F20" s="100"/>
      <c r="G20" s="100"/>
      <c r="H20" s="109" t="b">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70"/>
      <c r="T20" s="157"/>
      <c r="U20" s="83"/>
      <c r="V20" s="83"/>
      <c r="W20" s="83"/>
      <c r="X20" s="83"/>
      <c r="Y20" s="44" t="s">
        <v>181</v>
      </c>
      <c r="Z20" s="259">
        <f t="shared" si="1"/>
        <v>0</v>
      </c>
      <c r="AA20" s="260"/>
      <c r="AB20" s="260"/>
      <c r="AC20" s="260"/>
      <c r="AD20" s="260"/>
      <c r="AE20" s="258"/>
      <c r="AF20" s="258"/>
      <c r="AG20" s="258"/>
      <c r="AH20" s="258"/>
      <c r="AI20" s="258"/>
      <c r="AJ20" s="258"/>
    </row>
    <row r="21" spans="1:36" ht="27.6" customHeight="1" x14ac:dyDescent="0.3">
      <c r="A21" s="110" t="s">
        <v>55</v>
      </c>
      <c r="B21" s="99" t="s">
        <v>664</v>
      </c>
      <c r="C21" s="100"/>
      <c r="D21" s="100"/>
      <c r="E21" s="24"/>
      <c r="F21" s="24"/>
      <c r="G21" s="24"/>
      <c r="H21" s="109" t="b">
        <f>IF(C21&lt;&gt;"",'CBL Score Standard'!$D77,IF(D21&lt;&gt;"",SUM('CBL Score Standard'!$D77:$E77),IF(E21&lt;&gt;"",SUM('CBL Score Standard'!$D77:$F77),IF(F21&lt;&gt;"",SUM('CBL Score Standard'!$D77:$G77),IF(G21&lt;&gt;"",SUM('CBL Score Standard'!$D77:$H77,0))))))</f>
        <v>0</v>
      </c>
      <c r="K21" s="338"/>
      <c r="L21" s="338"/>
      <c r="M21" s="104" t="s">
        <v>6</v>
      </c>
      <c r="N21" s="36" t="s">
        <v>56</v>
      </c>
      <c r="O21" s="87" t="s">
        <v>182</v>
      </c>
      <c r="P21" s="153">
        <v>43609</v>
      </c>
      <c r="Q21" s="152" t="s">
        <v>172</v>
      </c>
      <c r="R21" s="79" t="s">
        <v>183</v>
      </c>
      <c r="S21" s="70" t="s">
        <v>323</v>
      </c>
      <c r="T21" s="128" t="s">
        <v>72</v>
      </c>
      <c r="U21" s="181">
        <v>43609</v>
      </c>
      <c r="V21" s="83" t="s">
        <v>374</v>
      </c>
      <c r="W21" s="83" t="s">
        <v>377</v>
      </c>
      <c r="X21" s="83" t="s">
        <v>377</v>
      </c>
      <c r="Y21" s="46" t="s">
        <v>184</v>
      </c>
      <c r="Z21" s="259">
        <f t="shared" si="1"/>
        <v>1.9166666666666667</v>
      </c>
      <c r="AA21" s="260">
        <v>43191</v>
      </c>
      <c r="AB21" s="260">
        <v>43917</v>
      </c>
      <c r="AC21" s="260"/>
      <c r="AD21" s="260"/>
      <c r="AE21" s="258"/>
      <c r="AF21" s="258"/>
      <c r="AG21" s="258"/>
      <c r="AH21" s="258"/>
      <c r="AI21" s="258"/>
      <c r="AJ21" s="258"/>
    </row>
    <row r="22" spans="1:36" ht="13.8" customHeight="1" x14ac:dyDescent="0.3">
      <c r="A22" s="110" t="s">
        <v>55</v>
      </c>
      <c r="B22" s="99" t="s">
        <v>448</v>
      </c>
      <c r="C22" s="100"/>
      <c r="D22" s="100" t="s">
        <v>77</v>
      </c>
      <c r="E22" s="24"/>
      <c r="F22" s="24"/>
      <c r="G22" s="24"/>
      <c r="H22" s="109">
        <f>IF(C22&lt;&gt;"",'CBL Score Standard'!$D78,IF(D22&lt;&gt;"",SUM('CBL Score Standard'!$D78:$E78),IF(E22&lt;&gt;"",SUM('CBL Score Standard'!$D78:$F78),IF(F22&lt;&gt;"",SUM('CBL Score Standard'!$D78:$G78),IF(G22&lt;&gt;"",SUM('CBL Score Standard'!$D78:$H78,0))))))</f>
        <v>0</v>
      </c>
      <c r="K22" s="338"/>
      <c r="L22" s="338"/>
      <c r="M22" s="104" t="s">
        <v>6</v>
      </c>
      <c r="N22" s="36" t="s">
        <v>144</v>
      </c>
      <c r="O22" s="87" t="s">
        <v>187</v>
      </c>
      <c r="P22" s="150"/>
      <c r="Q22" s="152" t="s">
        <v>153</v>
      </c>
      <c r="R22" s="79" t="s">
        <v>156</v>
      </c>
      <c r="S22" s="70"/>
      <c r="T22" s="157"/>
      <c r="U22" s="83"/>
      <c r="V22" s="83"/>
      <c r="W22" s="83"/>
      <c r="X22" s="83"/>
      <c r="Y22" s="44" t="s">
        <v>157</v>
      </c>
      <c r="Z22" s="259">
        <f t="shared" si="1"/>
        <v>0</v>
      </c>
      <c r="AA22" s="260"/>
      <c r="AB22" s="260"/>
      <c r="AC22" s="260"/>
      <c r="AD22" s="260"/>
      <c r="AE22" s="258"/>
      <c r="AF22" s="258"/>
      <c r="AG22" s="258"/>
      <c r="AH22" s="258"/>
      <c r="AI22" s="258"/>
      <c r="AJ22" s="258"/>
    </row>
    <row r="23" spans="1:36" ht="12.75" customHeight="1" x14ac:dyDescent="0.3">
      <c r="A23" s="110" t="s">
        <v>55</v>
      </c>
      <c r="B23" s="99" t="s">
        <v>665</v>
      </c>
      <c r="C23" s="100"/>
      <c r="D23" s="100"/>
      <c r="E23" s="264" t="s">
        <v>77</v>
      </c>
      <c r="F23" s="24"/>
      <c r="G23" s="24"/>
      <c r="H23" s="109">
        <f>IF(C23&lt;&gt;"",'CBL Score Standard'!$D79,IF(D23&lt;&gt;"",SUM('CBL Score Standard'!$D79:$E79),IF(E23&lt;&gt;"",SUM('CBL Score Standard'!$D79:$F79),IF(F23&lt;&gt;"",SUM('CBL Score Standard'!$D79:$G79),IF(G23&lt;&gt;"",SUM('CBL Score Standard'!$D79:$H79,0))))))</f>
        <v>2.8571428571428571E-2</v>
      </c>
      <c r="K23" s="338"/>
      <c r="L23" s="338"/>
      <c r="M23" s="104" t="s">
        <v>6</v>
      </c>
      <c r="N23" s="36" t="s">
        <v>144</v>
      </c>
      <c r="O23" s="87" t="s">
        <v>188</v>
      </c>
      <c r="P23" s="150"/>
      <c r="Q23" s="152" t="s">
        <v>155</v>
      </c>
      <c r="R23" s="79" t="s">
        <v>158</v>
      </c>
      <c r="S23" s="36"/>
      <c r="T23" s="83"/>
      <c r="U23" s="83"/>
      <c r="V23" s="83" t="s">
        <v>374</v>
      </c>
      <c r="W23" s="83" t="s">
        <v>377</v>
      </c>
      <c r="X23" s="83" t="s">
        <v>377</v>
      </c>
      <c r="Y23" s="41" t="s">
        <v>159</v>
      </c>
      <c r="Z23" s="259">
        <f t="shared" si="1"/>
        <v>0</v>
      </c>
      <c r="AA23" s="260"/>
      <c r="AB23" s="260"/>
      <c r="AC23" s="260"/>
      <c r="AD23" s="260"/>
      <c r="AE23" s="258"/>
      <c r="AF23" s="258"/>
      <c r="AG23" s="258"/>
      <c r="AH23" s="258"/>
      <c r="AI23" s="258"/>
      <c r="AJ23" s="258"/>
    </row>
    <row r="24" spans="1:36" ht="12.75" customHeight="1" x14ac:dyDescent="0.3">
      <c r="A24" s="110" t="s">
        <v>55</v>
      </c>
      <c r="B24" s="99" t="s">
        <v>238</v>
      </c>
      <c r="C24" s="100"/>
      <c r="D24" s="100"/>
      <c r="E24" s="100"/>
      <c r="F24" s="24"/>
      <c r="G24" s="24"/>
      <c r="H24" s="109" t="b">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70"/>
      <c r="T24" s="157"/>
      <c r="U24" s="83"/>
      <c r="V24" s="83"/>
      <c r="W24" s="83"/>
      <c r="X24" s="83"/>
      <c r="Y24" s="46" t="s">
        <v>160</v>
      </c>
      <c r="Z24" s="259">
        <f t="shared" si="1"/>
        <v>0</v>
      </c>
      <c r="AA24" s="260"/>
      <c r="AB24" s="260"/>
      <c r="AC24" s="260"/>
      <c r="AD24" s="260"/>
      <c r="AE24" s="258"/>
      <c r="AF24" s="258"/>
      <c r="AG24" s="258"/>
      <c r="AH24" s="258"/>
      <c r="AI24" s="258"/>
      <c r="AJ24" s="258"/>
    </row>
    <row r="25" spans="1:36" ht="13.8" customHeight="1" x14ac:dyDescent="0.3">
      <c r="A25" s="110" t="s">
        <v>55</v>
      </c>
      <c r="B25" s="99" t="s">
        <v>515</v>
      </c>
      <c r="C25" s="100"/>
      <c r="D25" s="100"/>
      <c r="E25" s="100"/>
      <c r="F25" s="24"/>
      <c r="G25" s="24"/>
      <c r="H25" s="109" t="b">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36" t="s">
        <v>433</v>
      </c>
      <c r="T25" s="83"/>
      <c r="U25" s="180">
        <v>43763</v>
      </c>
      <c r="V25" s="214" t="s">
        <v>374</v>
      </c>
      <c r="W25" s="83"/>
      <c r="X25" s="83"/>
      <c r="Y25" s="46" t="s">
        <v>163</v>
      </c>
      <c r="Z25" s="259">
        <f t="shared" si="1"/>
        <v>0</v>
      </c>
      <c r="AA25" s="260"/>
      <c r="AB25" s="260"/>
      <c r="AC25" s="260"/>
      <c r="AD25" s="260"/>
      <c r="AE25" s="258"/>
      <c r="AF25" s="258"/>
      <c r="AG25" s="258"/>
      <c r="AH25" s="258"/>
      <c r="AI25" s="258"/>
      <c r="AJ25" s="258"/>
    </row>
    <row r="26" spans="1:36" ht="26.4" customHeight="1"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36"/>
      <c r="T26" s="83"/>
      <c r="U26" s="83"/>
      <c r="V26" s="83"/>
      <c r="W26" s="83"/>
      <c r="X26" s="83"/>
      <c r="Y26" s="46" t="s">
        <v>166</v>
      </c>
      <c r="Z26" s="259">
        <f t="shared" si="1"/>
        <v>0</v>
      </c>
      <c r="AA26" s="260"/>
      <c r="AB26" s="260"/>
      <c r="AC26" s="260"/>
      <c r="AD26" s="260"/>
      <c r="AE26" s="258"/>
      <c r="AF26" s="258"/>
      <c r="AG26" s="258"/>
      <c r="AH26" s="258"/>
      <c r="AI26" s="258"/>
      <c r="AJ26" s="258"/>
    </row>
    <row r="27" spans="1:36" ht="26.4" customHeight="1"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36"/>
      <c r="T27" s="83"/>
      <c r="U27" s="83"/>
      <c r="V27" s="83" t="s">
        <v>374</v>
      </c>
      <c r="W27" s="83" t="s">
        <v>377</v>
      </c>
      <c r="X27" s="83" t="s">
        <v>377</v>
      </c>
      <c r="Y27" s="46" t="s">
        <v>193</v>
      </c>
      <c r="Z27" s="259">
        <f t="shared" si="1"/>
        <v>1.9166666666666667</v>
      </c>
      <c r="AA27" s="260">
        <v>43191</v>
      </c>
      <c r="AB27" s="260">
        <v>43917</v>
      </c>
      <c r="AC27" s="260"/>
      <c r="AD27" s="260"/>
      <c r="AE27" s="258"/>
      <c r="AF27" s="258"/>
      <c r="AG27" s="258"/>
      <c r="AH27" s="258"/>
      <c r="AI27" s="258"/>
      <c r="AJ27" s="258"/>
    </row>
    <row r="28" spans="1:36" ht="13.8" customHeight="1" x14ac:dyDescent="0.3">
      <c r="A28" s="110" t="s">
        <v>59</v>
      </c>
      <c r="B28" s="99" t="s">
        <v>684</v>
      </c>
      <c r="C28" s="100"/>
      <c r="D28" s="100"/>
      <c r="E28" s="264" t="s">
        <v>77</v>
      </c>
      <c r="F28" s="24"/>
      <c r="G28" s="24"/>
      <c r="H28" s="109">
        <f>IF(C28&lt;&gt;"",'CBL Score Standard'!$D84,IF(D28&lt;&gt;"",SUM('CBL Score Standard'!$D84:$E84),IF(E28&lt;&gt;"",SUM('CBL Score Standard'!$D84:$F84),IF(F28&lt;&gt;"",SUM('CBL Score Standard'!$D84:$G84),IF(G28&lt;&gt;"",SUM('CBL Score Standard'!$D84:$H84,0))))))</f>
        <v>2.8571428571428571E-2</v>
      </c>
      <c r="K28" s="338"/>
      <c r="L28" s="338"/>
      <c r="M28" s="104" t="s">
        <v>6</v>
      </c>
      <c r="N28" s="36" t="s">
        <v>55</v>
      </c>
      <c r="O28" s="87" t="s">
        <v>194</v>
      </c>
      <c r="P28" s="153">
        <v>43544</v>
      </c>
      <c r="Q28" s="254" t="s">
        <v>649</v>
      </c>
      <c r="R28" s="254" t="s">
        <v>650</v>
      </c>
      <c r="S28" s="70"/>
      <c r="T28" s="157"/>
      <c r="U28" s="83"/>
      <c r="V28" s="83"/>
      <c r="W28" s="83"/>
      <c r="X28" s="83"/>
      <c r="Y28" s="46" t="s">
        <v>195</v>
      </c>
      <c r="Z28" s="259">
        <f t="shared" si="1"/>
        <v>0</v>
      </c>
      <c r="AA28" s="260"/>
      <c r="AB28" s="260"/>
      <c r="AC28" s="260"/>
      <c r="AD28" s="260"/>
      <c r="AE28" s="258"/>
      <c r="AF28" s="258"/>
      <c r="AG28" s="258"/>
      <c r="AH28" s="258"/>
      <c r="AI28" s="258"/>
      <c r="AJ28" s="258"/>
    </row>
    <row r="29" spans="1:36" ht="27.6" customHeight="1" x14ac:dyDescent="0.3">
      <c r="A29" s="110" t="s">
        <v>59</v>
      </c>
      <c r="B29" s="99" t="s">
        <v>683</v>
      </c>
      <c r="C29" s="100"/>
      <c r="D29" s="100" t="s">
        <v>77</v>
      </c>
      <c r="E29" s="264"/>
      <c r="F29" s="24"/>
      <c r="G29" s="24"/>
      <c r="H29" s="109">
        <f>IF(C29&lt;&gt;"",'CBL Score Standard'!$D85,IF(D29&lt;&gt;"",SUM('CBL Score Standard'!$D85:$E85),IF(E29&lt;&gt;"",SUM('CBL Score Standard'!$D85:$F85),IF(F29&lt;&gt;"",SUM('CBL Score Standard'!$D85:$G85),IF(G29&lt;&gt;"",SUM('CBL Score Standard'!$D85:$H85,0))))))</f>
        <v>0</v>
      </c>
      <c r="K29" s="338"/>
      <c r="L29" s="338"/>
      <c r="M29" s="104" t="s">
        <v>6</v>
      </c>
      <c r="N29" s="36" t="s">
        <v>55</v>
      </c>
      <c r="O29" s="87" t="s">
        <v>196</v>
      </c>
      <c r="P29" s="149" t="s">
        <v>145</v>
      </c>
      <c r="Q29" s="254" t="s">
        <v>651</v>
      </c>
      <c r="R29" s="254" t="s">
        <v>652</v>
      </c>
      <c r="S29" s="70"/>
      <c r="T29" s="157"/>
      <c r="U29" s="83"/>
      <c r="V29" s="83"/>
      <c r="W29" s="83"/>
      <c r="X29" s="83"/>
      <c r="Y29" s="46" t="s">
        <v>197</v>
      </c>
      <c r="Z29" s="259">
        <f t="shared" si="1"/>
        <v>0</v>
      </c>
      <c r="AA29" s="260"/>
      <c r="AB29" s="260"/>
      <c r="AC29" s="260"/>
      <c r="AD29" s="260"/>
      <c r="AE29" s="258"/>
      <c r="AF29" s="258"/>
      <c r="AG29" s="258"/>
      <c r="AH29" s="258"/>
      <c r="AI29" s="258"/>
      <c r="AJ29" s="258"/>
    </row>
    <row r="30" spans="1:36" ht="27.6" customHeight="1" x14ac:dyDescent="0.3">
      <c r="A30" s="110" t="s">
        <v>149</v>
      </c>
      <c r="B30" s="99" t="s">
        <v>149</v>
      </c>
      <c r="C30" s="24"/>
      <c r="D30" s="24"/>
      <c r="E30" s="24" t="s">
        <v>77</v>
      </c>
      <c r="F30" s="24"/>
      <c r="G30" s="24"/>
      <c r="H30" s="109">
        <f>IF(C30&lt;&gt;"",'CBL Score Standard'!$D86,IF(D30&lt;&gt;"",SUM('CBL Score Standard'!$D86:$E86),IF(E30&lt;&gt;"",SUM('CBL Score Standard'!$D86:$F86),IF(F30&lt;&gt;"",SUM('CBL Score Standard'!$D86:$G86),IF(G30&lt;&gt;"",SUM('CBL Score Standard'!$D86:$H86,0))))))</f>
        <v>0.16709956709956711</v>
      </c>
      <c r="K30" s="338"/>
      <c r="L30" s="338"/>
      <c r="M30" s="104" t="s">
        <v>6</v>
      </c>
      <c r="N30" s="36" t="s">
        <v>55</v>
      </c>
      <c r="O30" s="87" t="s">
        <v>198</v>
      </c>
      <c r="P30" s="151"/>
      <c r="Q30" s="152" t="s">
        <v>199</v>
      </c>
      <c r="R30" s="79" t="s">
        <v>200</v>
      </c>
      <c r="S30" s="70"/>
      <c r="T30" s="157"/>
      <c r="U30" s="83"/>
      <c r="V30" s="83"/>
      <c r="W30" s="83"/>
      <c r="X30" s="83"/>
      <c r="Y30" s="49" t="s">
        <v>201</v>
      </c>
      <c r="Z30" s="259">
        <f t="shared" si="1"/>
        <v>0</v>
      </c>
      <c r="AA30" s="260"/>
      <c r="AB30" s="260"/>
      <c r="AC30" s="260"/>
      <c r="AD30" s="260"/>
      <c r="AE30" s="258"/>
      <c r="AF30" s="258"/>
      <c r="AG30" s="258"/>
      <c r="AH30" s="258"/>
      <c r="AI30" s="258"/>
      <c r="AJ30" s="258"/>
    </row>
    <row r="31" spans="1:36" ht="13.8" customHeight="1"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70"/>
      <c r="T31" s="157"/>
      <c r="U31" s="83"/>
      <c r="V31" s="83"/>
      <c r="W31" s="83"/>
      <c r="X31" s="83"/>
      <c r="Y31" s="49" t="s">
        <v>203</v>
      </c>
      <c r="Z31" s="259">
        <f t="shared" si="1"/>
        <v>0</v>
      </c>
      <c r="AA31" s="260"/>
      <c r="AB31" s="260"/>
      <c r="AC31" s="260"/>
      <c r="AD31" s="260"/>
      <c r="AE31" s="258"/>
      <c r="AF31" s="258"/>
      <c r="AG31" s="258"/>
      <c r="AH31" s="258"/>
      <c r="AI31" s="258"/>
      <c r="AJ31" s="258"/>
    </row>
    <row r="32" spans="1:36" ht="26.4" customHeight="1" x14ac:dyDescent="0.3">
      <c r="A32" s="110" t="s">
        <v>31</v>
      </c>
      <c r="B32" s="99" t="s">
        <v>660</v>
      </c>
      <c r="C32" s="24"/>
      <c r="D32" s="24"/>
      <c r="E32" s="24" t="s">
        <v>77</v>
      </c>
      <c r="F32" s="24"/>
      <c r="G32" s="24"/>
      <c r="H32" s="109">
        <f>IF(C32&lt;&gt;"",'CBL Score Standard'!$D88,IF(D32&lt;&gt;"",SUM('CBL Score Standard'!$D88:$E88),IF(E32&lt;&gt;"",SUM('CBL Score Standard'!$D88:$F88),IF(F32&lt;&gt;"",SUM('CBL Score Standard'!$D88:$G88),IF(G32&lt;&gt;"",SUM('CBL Score Standard'!$D88:$H88,0))))))</f>
        <v>0.16709956709956711</v>
      </c>
      <c r="K32" s="338"/>
      <c r="L32" s="338"/>
      <c r="M32" s="104" t="s">
        <v>6</v>
      </c>
      <c r="N32" s="36" t="s">
        <v>56</v>
      </c>
      <c r="O32" s="87" t="s">
        <v>427</v>
      </c>
      <c r="P32" s="153">
        <v>43613</v>
      </c>
      <c r="Q32" s="152" t="s">
        <v>167</v>
      </c>
      <c r="R32" s="79" t="s">
        <v>204</v>
      </c>
      <c r="S32" s="70"/>
      <c r="T32" s="157"/>
      <c r="U32" s="83"/>
      <c r="V32" s="83"/>
      <c r="W32" s="83"/>
      <c r="X32" s="83"/>
      <c r="Y32" s="46" t="s">
        <v>205</v>
      </c>
      <c r="Z32" s="259">
        <f t="shared" si="1"/>
        <v>0</v>
      </c>
      <c r="AA32" s="260"/>
      <c r="AB32" s="260"/>
      <c r="AC32" s="260"/>
      <c r="AD32" s="260"/>
      <c r="AE32" s="258"/>
      <c r="AF32" s="258"/>
      <c r="AG32" s="258"/>
      <c r="AH32" s="258"/>
      <c r="AI32" s="258"/>
      <c r="AJ32" s="258"/>
    </row>
    <row r="33" spans="1:36" ht="13.8" customHeight="1" x14ac:dyDescent="0.3">
      <c r="A33" s="110" t="s">
        <v>31</v>
      </c>
      <c r="B33" s="99" t="s">
        <v>175</v>
      </c>
      <c r="C33" s="100"/>
      <c r="D33" s="24"/>
      <c r="E33" s="24" t="s">
        <v>77</v>
      </c>
      <c r="F33" s="24"/>
      <c r="G33" s="24"/>
      <c r="H33" s="109">
        <f>IF(C33&lt;&gt;"",'CBL Score Standard'!$D89,IF(D33&lt;&gt;"",SUM('CBL Score Standard'!$D89:$E89),IF(E33&lt;&gt;"",SUM('CBL Score Standard'!$D89:$F89),IF(F33&lt;&gt;"",SUM('CBL Score Standard'!$D89:$G89),IF(G33&lt;&gt;"",SUM('CBL Score Standard'!$D89:$H89,0))))))</f>
        <v>0.16709956709956711</v>
      </c>
      <c r="K33" s="338"/>
      <c r="L33" s="338"/>
      <c r="M33" s="104" t="s">
        <v>6</v>
      </c>
      <c r="N33" s="36" t="s">
        <v>0</v>
      </c>
      <c r="O33" s="87" t="s">
        <v>426</v>
      </c>
      <c r="P33" s="152" t="s">
        <v>145</v>
      </c>
      <c r="Q33" s="152" t="s">
        <v>206</v>
      </c>
      <c r="R33" s="79" t="s">
        <v>206</v>
      </c>
      <c r="S33" s="36"/>
      <c r="T33" s="83"/>
      <c r="U33" s="83"/>
      <c r="V33" s="83" t="s">
        <v>374</v>
      </c>
      <c r="W33" s="83" t="s">
        <v>377</v>
      </c>
      <c r="X33" s="83" t="s">
        <v>377</v>
      </c>
      <c r="Y33" s="41"/>
      <c r="Z33" s="259">
        <f t="shared" si="1"/>
        <v>0</v>
      </c>
      <c r="AA33" s="260"/>
      <c r="AB33" s="260"/>
      <c r="AC33" s="260"/>
      <c r="AD33" s="260"/>
      <c r="AE33" s="258"/>
      <c r="AF33" s="258"/>
      <c r="AG33" s="258"/>
      <c r="AH33" s="258"/>
      <c r="AI33" s="258"/>
      <c r="AJ33" s="258"/>
    </row>
    <row r="34" spans="1:36" ht="13.8" customHeight="1" x14ac:dyDescent="0.3">
      <c r="A34" s="110" t="s">
        <v>46</v>
      </c>
      <c r="B34" s="99" t="s">
        <v>171</v>
      </c>
      <c r="C34" s="100"/>
      <c r="D34" s="129"/>
      <c r="E34" s="199" t="s">
        <v>77</v>
      </c>
      <c r="F34" s="24"/>
      <c r="G34" s="24"/>
      <c r="H34" s="109">
        <f>IF(C34&lt;&gt;"",'CBL Score Standard'!$D90,IF(D34&lt;&gt;"",SUM('CBL Score Standard'!$D90:$E90),IF(E34&lt;&gt;"",SUM('CBL Score Standard'!$D90:$F90),IF(F34&lt;&gt;"",SUM('CBL Score Standard'!$D90:$G90),IF(G34&lt;&gt;"",SUM('CBL Score Standard'!$D90:$H90,0))))))</f>
        <v>7.6190476190476183E-2</v>
      </c>
      <c r="K34" s="338"/>
      <c r="L34" s="338"/>
      <c r="M34" s="104" t="s">
        <v>6</v>
      </c>
      <c r="N34" s="36" t="s">
        <v>53</v>
      </c>
      <c r="O34" s="90" t="s">
        <v>371</v>
      </c>
      <c r="P34" s="152" t="s">
        <v>145</v>
      </c>
      <c r="Q34" s="152" t="s">
        <v>164</v>
      </c>
      <c r="R34" s="79" t="s">
        <v>207</v>
      </c>
      <c r="S34" s="70"/>
      <c r="T34" s="157"/>
      <c r="U34" s="83"/>
      <c r="V34" s="83"/>
      <c r="W34" s="83"/>
      <c r="X34" s="83"/>
      <c r="Y34" s="49" t="s">
        <v>208</v>
      </c>
      <c r="Z34" s="259">
        <f t="shared" si="1"/>
        <v>0</v>
      </c>
      <c r="AA34" s="260"/>
      <c r="AB34" s="260"/>
      <c r="AC34" s="260"/>
      <c r="AD34" s="260"/>
      <c r="AE34" s="258"/>
      <c r="AF34" s="258"/>
      <c r="AG34" s="258"/>
      <c r="AH34" s="258"/>
      <c r="AI34" s="258"/>
      <c r="AJ34" s="258"/>
    </row>
    <row r="35" spans="1:36" ht="13.8" customHeight="1"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70"/>
      <c r="T35" s="157"/>
      <c r="U35" s="83"/>
      <c r="V35" s="83"/>
      <c r="W35" s="83"/>
      <c r="X35" s="83"/>
      <c r="Y35" s="46"/>
      <c r="Z35" s="259">
        <f t="shared" si="1"/>
        <v>0</v>
      </c>
      <c r="AA35" s="260"/>
      <c r="AB35" s="260"/>
      <c r="AC35" s="260"/>
      <c r="AD35" s="260"/>
      <c r="AE35" s="258"/>
      <c r="AF35" s="258"/>
      <c r="AG35" s="258"/>
      <c r="AH35" s="258"/>
      <c r="AI35" s="258"/>
      <c r="AJ35" s="258"/>
    </row>
    <row r="36" spans="1:36" ht="13.8" customHeight="1" x14ac:dyDescent="0.3">
      <c r="A36" s="110" t="s">
        <v>54</v>
      </c>
      <c r="B36" s="99" t="s">
        <v>425</v>
      </c>
      <c r="C36" s="24"/>
      <c r="D36" s="24" t="s">
        <v>77</v>
      </c>
      <c r="E36" s="24"/>
      <c r="F36" s="24"/>
      <c r="G36" s="24"/>
      <c r="H36" s="109">
        <f>IF(C36&lt;&gt;"",'CBL Score Standard'!$D92,IF(D36&lt;&gt;"",SUM('CBL Score Standard'!$D92:$E92),IF(E36&lt;&gt;"",SUM('CBL Score Standard'!$D92:$F92),IF(F36&lt;&gt;"",SUM('CBL Score Standard'!$D92:$G92),IF(G36&lt;&gt;"",SUM('CBL Score Standard'!$D92:$H92,0))))))</f>
        <v>0.13852813852813853</v>
      </c>
      <c r="K36" s="3">
        <v>3</v>
      </c>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199" t="s">
        <v>77</v>
      </c>
      <c r="F37" s="24"/>
      <c r="G37" s="24"/>
      <c r="H37" s="10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c r="E38" s="24"/>
      <c r="F38" s="24"/>
      <c r="G38" s="24"/>
      <c r="H38" s="109" t="b">
        <f>IF(C38&lt;&gt;"",'CBL Score Standard'!$D94,IF(D38&lt;&gt;"",SUM('CBL Score Standard'!$D94:$E94),IF(E38&lt;&gt;"",SUM('CBL Score Standard'!$D94:$F94),IF(F38&lt;&gt;"",SUM('CBL Score Standard'!$D94:$G94),IF(G38&lt;&gt;"",SUM('CBL Score Standard'!$D94:$H94,0))))))</f>
        <v>0</v>
      </c>
      <c r="K38" s="1211" t="s">
        <v>133</v>
      </c>
      <c r="L38" s="1211" t="s">
        <v>91</v>
      </c>
      <c r="M38" s="1182" t="s">
        <v>75</v>
      </c>
      <c r="N38" s="1184" t="s">
        <v>134</v>
      </c>
      <c r="O38" s="1184" t="s">
        <v>135</v>
      </c>
      <c r="P38" s="145" t="s">
        <v>136</v>
      </c>
      <c r="Q38" s="145" t="s">
        <v>137</v>
      </c>
      <c r="R38" s="145" t="s">
        <v>138</v>
      </c>
      <c r="S38" s="1212" t="s">
        <v>139</v>
      </c>
      <c r="T38" s="1191" t="s">
        <v>344</v>
      </c>
      <c r="U38" s="1191" t="s">
        <v>342</v>
      </c>
      <c r="V38" s="1200"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customHeight="1" x14ac:dyDescent="0.3">
      <c r="A39" s="110" t="s">
        <v>53</v>
      </c>
      <c r="B39" s="99" t="s">
        <v>371</v>
      </c>
      <c r="C39" s="100"/>
      <c r="D39" s="117"/>
      <c r="E39" s="117"/>
      <c r="F39" s="24"/>
      <c r="G39" s="24"/>
      <c r="H39" s="109" t="b">
        <f>IF(C39&lt;&gt;"",'CBL Score Standard'!$D95,IF(D39&lt;&gt;"",SUM('CBL Score Standard'!$D95:$E95),IF(E39&lt;&gt;"",SUM('CBL Score Standard'!$D95:$F95),IF(F39&lt;&gt;"",SUM('CBL Score Standard'!$D95:$G95),IF(G39&lt;&gt;"",SUM('CBL Score Standard'!$D95:$H95,0))))))</f>
        <v>0</v>
      </c>
      <c r="K39" s="1197"/>
      <c r="L39" s="1197"/>
      <c r="M39" s="1183"/>
      <c r="N39" s="1190"/>
      <c r="O39" s="1185"/>
      <c r="P39" s="148" t="s">
        <v>141</v>
      </c>
      <c r="Q39" s="144"/>
      <c r="R39" s="144"/>
      <c r="S39" s="1210"/>
      <c r="T39" s="1191"/>
      <c r="U39" s="1191"/>
      <c r="V39" s="120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337" t="s">
        <v>142</v>
      </c>
      <c r="L40" s="337" t="s">
        <v>143</v>
      </c>
      <c r="M40" s="104" t="s">
        <v>7</v>
      </c>
      <c r="N40" s="36" t="s">
        <v>56</v>
      </c>
      <c r="O40" s="87" t="s">
        <v>663</v>
      </c>
      <c r="P40" s="149" t="s">
        <v>145</v>
      </c>
      <c r="Q40" s="152" t="s">
        <v>212</v>
      </c>
      <c r="R40" s="79" t="s">
        <v>213</v>
      </c>
      <c r="S40" s="70" t="s">
        <v>433</v>
      </c>
      <c r="T40" s="128" t="s">
        <v>72</v>
      </c>
      <c r="U40" s="180">
        <v>43752</v>
      </c>
      <c r="V40" s="214" t="s">
        <v>374</v>
      </c>
      <c r="W40" s="83" t="s">
        <v>377</v>
      </c>
      <c r="X40" s="83" t="s">
        <v>377</v>
      </c>
      <c r="Y40" s="46" t="s">
        <v>214</v>
      </c>
      <c r="Z40" s="259">
        <f t="shared" ref="Z40:Z55" si="2">DATEDIF(AA40,AB40,"m")/12+DATEDIF(AC40,AD40,"m")/12+DATEDIF(AE40,AF40,"m")/12+DATEDIF(AG40,AH40,"m")/12+DATEDIF(AI40,AJ40,"m")/12</f>
        <v>1.9166666666666667</v>
      </c>
      <c r="AA40" s="260">
        <v>43191</v>
      </c>
      <c r="AB40" s="260">
        <v>43917</v>
      </c>
      <c r="AC40" s="260"/>
      <c r="AD40" s="260"/>
      <c r="AE40" s="258"/>
      <c r="AF40" s="258"/>
      <c r="AG40" s="258"/>
      <c r="AH40" s="258"/>
      <c r="AI40" s="258"/>
      <c r="AJ40" s="258"/>
    </row>
    <row r="41" spans="1:36" ht="13.8" customHeight="1"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70" t="s">
        <v>433</v>
      </c>
      <c r="T41" s="157" t="s">
        <v>72</v>
      </c>
      <c r="U41" s="180">
        <v>43752</v>
      </c>
      <c r="V41" s="214" t="s">
        <v>374</v>
      </c>
      <c r="W41" s="83"/>
      <c r="X41" s="83"/>
      <c r="Y41" s="49" t="s">
        <v>216</v>
      </c>
      <c r="Z41" s="259">
        <f t="shared" si="2"/>
        <v>1.9166666666666667</v>
      </c>
      <c r="AA41" s="260">
        <v>43191</v>
      </c>
      <c r="AB41" s="260">
        <v>43917</v>
      </c>
      <c r="AC41" s="260"/>
      <c r="AD41" s="260"/>
      <c r="AE41" s="258"/>
      <c r="AF41" s="258"/>
      <c r="AG41" s="258"/>
      <c r="AH41" s="258"/>
      <c r="AI41" s="258"/>
      <c r="AJ41" s="258"/>
    </row>
    <row r="42" spans="1:36" ht="26.4" customHeight="1"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70"/>
      <c r="T42" s="157"/>
      <c r="U42" s="83"/>
      <c r="V42" s="83"/>
      <c r="W42" s="83"/>
      <c r="X42" s="83"/>
      <c r="Y42" s="52" t="s">
        <v>249</v>
      </c>
      <c r="Z42" s="259">
        <f t="shared" si="2"/>
        <v>0</v>
      </c>
      <c r="AA42" s="260"/>
      <c r="AB42" s="260"/>
      <c r="AC42" s="260"/>
      <c r="AD42" s="260"/>
      <c r="AE42" s="258"/>
      <c r="AF42" s="258"/>
      <c r="AG42" s="258"/>
      <c r="AH42" s="258"/>
      <c r="AI42" s="258"/>
      <c r="AJ42" s="258"/>
    </row>
    <row r="43" spans="1:36" ht="27.6" customHeight="1" x14ac:dyDescent="0.3">
      <c r="A43" s="110" t="s">
        <v>0</v>
      </c>
      <c r="B43" s="99" t="s">
        <v>426</v>
      </c>
      <c r="C43" s="100"/>
      <c r="D43" s="24"/>
      <c r="E43" s="199" t="s">
        <v>77</v>
      </c>
      <c r="F43" s="24"/>
      <c r="G43" s="24"/>
      <c r="H43" s="109">
        <f>IF(C43&lt;&gt;"",'CBL Score Standard'!$D99,IF(D43&lt;&gt;"",SUM('CBL Score Standard'!$D99:$E99),IF(E43&lt;&gt;"",SUM('CBL Score Standard'!$D99:$F99),IF(F43&lt;&gt;"",SUM('CBL Score Standard'!$D99:$G99),IF(G43&lt;&gt;"",SUM('CBL Score Standard'!$D99:$H99,0))))))</f>
        <v>7.6190476190476183E-2</v>
      </c>
      <c r="K43" s="338"/>
      <c r="L43" s="338"/>
      <c r="M43" s="104" t="s">
        <v>7</v>
      </c>
      <c r="N43" s="36" t="s">
        <v>55</v>
      </c>
      <c r="O43" s="87" t="s">
        <v>448</v>
      </c>
      <c r="P43" s="151"/>
      <c r="Q43" s="254" t="s">
        <v>655</v>
      </c>
      <c r="R43" s="254" t="s">
        <v>656</v>
      </c>
      <c r="S43" s="70"/>
      <c r="T43" s="157"/>
      <c r="U43" s="83"/>
      <c r="V43" s="83"/>
      <c r="W43" s="83"/>
      <c r="X43" s="83"/>
      <c r="Y43" s="49" t="s">
        <v>219</v>
      </c>
      <c r="Z43" s="259">
        <f t="shared" si="2"/>
        <v>0</v>
      </c>
      <c r="AA43" s="260"/>
      <c r="AB43" s="260"/>
      <c r="AC43" s="260"/>
      <c r="AD43" s="260"/>
      <c r="AE43" s="258"/>
      <c r="AF43" s="258"/>
      <c r="AG43" s="258"/>
      <c r="AH43" s="258"/>
      <c r="AI43" s="258"/>
      <c r="AJ43" s="258"/>
    </row>
    <row r="44" spans="1:36" ht="27.6" customHeight="1" x14ac:dyDescent="0.3">
      <c r="A44" s="110" t="s">
        <v>41</v>
      </c>
      <c r="B44" s="99" t="s">
        <v>450</v>
      </c>
      <c r="C44" s="24"/>
      <c r="D44" s="24"/>
      <c r="E44" s="264" t="s">
        <v>77</v>
      </c>
      <c r="F44" s="24"/>
      <c r="G44" s="24"/>
      <c r="H44" s="109">
        <f>IF(C44&lt;&gt;"",'CBL Score Standard'!$D100,IF(D44&lt;&gt;"",SUM('CBL Score Standard'!$D100:$E100),IF(E44&lt;&gt;"",SUM('CBL Score Standard'!$D100:$F100),IF(F44&lt;&gt;"",SUM('CBL Score Standard'!$D100:$G100),IF(G44&lt;&gt;"",SUM('CBL Score Standard'!$D100:$H100,0))))))</f>
        <v>0.16709956709956711</v>
      </c>
      <c r="K44" s="338"/>
      <c r="L44" s="338"/>
      <c r="M44" s="104" t="s">
        <v>7</v>
      </c>
      <c r="N44" s="36" t="s">
        <v>55</v>
      </c>
      <c r="O44" s="87" t="s">
        <v>185</v>
      </c>
      <c r="P44" s="149" t="s">
        <v>145</v>
      </c>
      <c r="Q44" s="254" t="s">
        <v>220</v>
      </c>
      <c r="R44" s="254" t="s">
        <v>270</v>
      </c>
      <c r="S44" s="70" t="s">
        <v>433</v>
      </c>
      <c r="T44" s="157" t="s">
        <v>72</v>
      </c>
      <c r="U44" s="180">
        <v>43753</v>
      </c>
      <c r="V44" s="214" t="s">
        <v>374</v>
      </c>
      <c r="W44" s="83"/>
      <c r="X44" s="83"/>
      <c r="Y44" s="49" t="s">
        <v>186</v>
      </c>
      <c r="Z44" s="259">
        <f t="shared" si="2"/>
        <v>1.9166666666666667</v>
      </c>
      <c r="AA44" s="260">
        <v>43191</v>
      </c>
      <c r="AB44" s="260">
        <v>43917</v>
      </c>
      <c r="AC44" s="260"/>
      <c r="AD44" s="260"/>
      <c r="AE44" s="258"/>
      <c r="AF44" s="258"/>
      <c r="AG44" s="258"/>
      <c r="AH44" s="258"/>
      <c r="AI44" s="258"/>
      <c r="AJ44" s="258"/>
    </row>
    <row r="45" spans="1:36" ht="26.4" customHeight="1" x14ac:dyDescent="0.3">
      <c r="A45" s="110" t="s">
        <v>41</v>
      </c>
      <c r="B45" s="99" t="s">
        <v>178</v>
      </c>
      <c r="C45" s="100"/>
      <c r="D45" s="24"/>
      <c r="E45" s="24" t="s">
        <v>77</v>
      </c>
      <c r="F45" s="24"/>
      <c r="G45" s="24"/>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254" t="s">
        <v>657</v>
      </c>
      <c r="S45" s="70" t="s">
        <v>323</v>
      </c>
      <c r="T45" s="157" t="s">
        <v>73</v>
      </c>
      <c r="U45" s="83"/>
      <c r="V45" s="83"/>
      <c r="W45" s="83"/>
      <c r="X45" s="83"/>
      <c r="Y45" s="49" t="s">
        <v>186</v>
      </c>
      <c r="Z45" s="259">
        <f t="shared" si="2"/>
        <v>0</v>
      </c>
      <c r="AA45" s="260"/>
      <c r="AB45" s="260"/>
      <c r="AC45" s="260"/>
      <c r="AD45" s="260"/>
      <c r="AE45" s="258"/>
      <c r="AF45" s="258"/>
      <c r="AG45" s="258"/>
      <c r="AH45" s="258"/>
      <c r="AI45" s="258"/>
      <c r="AJ45" s="258"/>
    </row>
    <row r="46" spans="1:36" ht="27.6" customHeight="1"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36"/>
      <c r="T46" s="83"/>
      <c r="U46" s="83"/>
      <c r="V46" s="83"/>
      <c r="W46" s="83"/>
      <c r="X46" s="83"/>
      <c r="Y46" s="46" t="s">
        <v>222</v>
      </c>
      <c r="Z46" s="259">
        <f t="shared" si="2"/>
        <v>0</v>
      </c>
      <c r="AA46" s="260"/>
      <c r="AB46" s="260"/>
      <c r="AC46" s="260"/>
      <c r="AD46" s="260"/>
      <c r="AE46" s="258"/>
      <c r="AF46" s="258"/>
      <c r="AG46" s="258"/>
      <c r="AH46" s="258"/>
      <c r="AI46" s="258"/>
      <c r="AJ46" s="258"/>
    </row>
    <row r="47" spans="1:36" ht="27.6" customHeight="1" x14ac:dyDescent="0.3">
      <c r="A47" s="110" t="s">
        <v>144</v>
      </c>
      <c r="B47" s="99" t="s">
        <v>372</v>
      </c>
      <c r="C47" s="24"/>
      <c r="D47" s="24"/>
      <c r="E47" s="24" t="s">
        <v>77</v>
      </c>
      <c r="F47" s="24"/>
      <c r="G47" s="24"/>
      <c r="H47" s="109">
        <f>IF(C47&lt;&gt;"",'CBL Score Standard'!$D103,IF(D47&lt;&gt;"",SUM('CBL Score Standard'!$D103:$E103),IF(E47&lt;&gt;"",SUM('CBL Score Standard'!$D103:$F103),IF(F47&lt;&gt;"",SUM('CBL Score Standard'!$D103:$G103),IF(G47&lt;&gt;"",SUM('CBL Score Standard'!$D103:$H103,0))))))</f>
        <v>0.16709956709956711</v>
      </c>
      <c r="K47" s="338"/>
      <c r="L47" s="338"/>
      <c r="M47" s="104" t="s">
        <v>7</v>
      </c>
      <c r="N47" s="36" t="s">
        <v>53</v>
      </c>
      <c r="O47" s="87" t="s">
        <v>223</v>
      </c>
      <c r="P47" s="153">
        <v>43621</v>
      </c>
      <c r="Q47" s="154" t="s">
        <v>224</v>
      </c>
      <c r="R47" s="155" t="s">
        <v>225</v>
      </c>
      <c r="S47" s="36"/>
      <c r="T47" s="83"/>
      <c r="U47" s="83"/>
      <c r="V47" s="83"/>
      <c r="W47" s="83"/>
      <c r="X47" s="83"/>
      <c r="Y47" s="55"/>
      <c r="Z47" s="259">
        <f t="shared" si="2"/>
        <v>0</v>
      </c>
      <c r="AA47" s="260"/>
      <c r="AB47" s="260"/>
      <c r="AC47" s="260"/>
      <c r="AD47" s="260"/>
      <c r="AE47" s="258"/>
      <c r="AF47" s="258"/>
      <c r="AG47" s="258"/>
      <c r="AH47" s="258"/>
      <c r="AI47" s="258"/>
      <c r="AJ47" s="258"/>
    </row>
    <row r="48" spans="1:36" ht="39.6" x14ac:dyDescent="0.3">
      <c r="A48" s="110" t="s">
        <v>144</v>
      </c>
      <c r="B48" s="99" t="s">
        <v>373</v>
      </c>
      <c r="C48" s="24"/>
      <c r="D48" s="24"/>
      <c r="E48" s="24" t="s">
        <v>77</v>
      </c>
      <c r="F48" s="24"/>
      <c r="G48" s="24"/>
      <c r="H48" s="109">
        <f>IF(C48&lt;&gt;"",'CBL Score Standard'!$D104,IF(D48&lt;&gt;"",SUM('CBL Score Standard'!$D104:$E104),IF(E48&lt;&gt;"",SUM('CBL Score Standard'!$D104:$F104),IF(F48&lt;&gt;"",SUM('CBL Score Standard'!$D104:$G104),IF(G48&lt;&gt;"",SUM('CBL Score Standard'!$D104:$H104,0))))))</f>
        <v>0.16709956709956711</v>
      </c>
      <c r="K48" s="338"/>
      <c r="L48" s="338"/>
      <c r="M48" s="104" t="s">
        <v>7</v>
      </c>
      <c r="N48" s="36" t="s">
        <v>53</v>
      </c>
      <c r="O48" s="87" t="s">
        <v>226</v>
      </c>
      <c r="P48" s="153">
        <v>43602</v>
      </c>
      <c r="Q48" s="154" t="s">
        <v>227</v>
      </c>
      <c r="R48" s="155" t="s">
        <v>228</v>
      </c>
      <c r="S48" s="36"/>
      <c r="T48" s="83"/>
      <c r="U48" s="83"/>
      <c r="V48" s="83"/>
      <c r="W48" s="83"/>
      <c r="X48" s="83"/>
      <c r="Y48" s="55"/>
      <c r="Z48" s="259">
        <f t="shared" si="2"/>
        <v>0</v>
      </c>
      <c r="AA48" s="260"/>
      <c r="AB48" s="260"/>
      <c r="AC48" s="260"/>
      <c r="AD48" s="260"/>
      <c r="AE48" s="258"/>
      <c r="AF48" s="258"/>
      <c r="AG48" s="258"/>
      <c r="AH48" s="258"/>
      <c r="AI48" s="258"/>
      <c r="AJ48" s="258"/>
    </row>
    <row r="49" spans="1:36" ht="13.8" customHeight="1" x14ac:dyDescent="0.3">
      <c r="A49" s="110" t="s">
        <v>144</v>
      </c>
      <c r="B49" s="99" t="s">
        <v>452</v>
      </c>
      <c r="C49" s="24"/>
      <c r="D49" s="24"/>
      <c r="E49" s="24" t="s">
        <v>77</v>
      </c>
      <c r="F49" s="24"/>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9" t="s">
        <v>684</v>
      </c>
      <c r="P49" s="153">
        <v>43623</v>
      </c>
      <c r="Q49" s="154" t="s">
        <v>153</v>
      </c>
      <c r="R49" s="155" t="s">
        <v>156</v>
      </c>
      <c r="S49" s="36"/>
      <c r="T49" s="83"/>
      <c r="U49" s="181">
        <v>43623</v>
      </c>
      <c r="V49" s="83" t="s">
        <v>418</v>
      </c>
      <c r="W49" s="83"/>
      <c r="X49" s="83"/>
      <c r="Y49" s="55"/>
      <c r="Z49" s="259">
        <f t="shared" si="2"/>
        <v>1.9166666666666667</v>
      </c>
      <c r="AA49" s="260">
        <v>43191</v>
      </c>
      <c r="AB49" s="260">
        <v>43917</v>
      </c>
      <c r="AC49" s="260"/>
      <c r="AD49" s="260"/>
      <c r="AE49" s="258"/>
      <c r="AF49" s="258"/>
      <c r="AG49" s="258"/>
      <c r="AH49" s="258"/>
      <c r="AI49" s="258"/>
      <c r="AJ49" s="258"/>
    </row>
    <row r="50" spans="1:36" ht="27.6" x14ac:dyDescent="0.3">
      <c r="A50" s="110" t="s">
        <v>144</v>
      </c>
      <c r="B50" s="99" t="s">
        <v>517</v>
      </c>
      <c r="C50" s="24"/>
      <c r="D50" s="24"/>
      <c r="E50" s="24" t="s">
        <v>77</v>
      </c>
      <c r="F50" s="24"/>
      <c r="G50" s="24"/>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9" t="s">
        <v>683</v>
      </c>
      <c r="P50" s="153">
        <v>43623</v>
      </c>
      <c r="Q50" s="154" t="s">
        <v>153</v>
      </c>
      <c r="R50" s="155" t="s">
        <v>156</v>
      </c>
      <c r="S50" s="36"/>
      <c r="T50" s="83"/>
      <c r="U50" s="181">
        <v>43623</v>
      </c>
      <c r="V50" s="83"/>
      <c r="W50" s="83"/>
      <c r="X50" s="83"/>
      <c r="Y50" s="55"/>
      <c r="Z50" s="259">
        <f t="shared" si="2"/>
        <v>0</v>
      </c>
      <c r="AA50" s="260"/>
      <c r="AB50" s="260"/>
      <c r="AC50" s="260"/>
      <c r="AD50" s="260"/>
      <c r="AE50" s="258"/>
      <c r="AF50" s="258"/>
      <c r="AG50" s="258"/>
      <c r="AH50" s="258"/>
      <c r="AI50" s="258"/>
      <c r="AJ50" s="258"/>
    </row>
    <row r="51" spans="1:36" x14ac:dyDescent="0.3">
      <c r="A51" s="110" t="s">
        <v>144</v>
      </c>
      <c r="B51" s="99" t="s">
        <v>661</v>
      </c>
      <c r="C51" s="24"/>
      <c r="D51" s="24"/>
      <c r="E51" s="24" t="s">
        <v>77</v>
      </c>
      <c r="F51" s="24"/>
      <c r="G51" s="24"/>
      <c r="H51" s="109">
        <f>IF(C51&lt;&gt;"",'CBL Score Standard'!$D107,IF(D51&lt;&gt;"",SUM('CBL Score Standard'!$D107:$E107),IF(E51&lt;&gt;"",SUM('CBL Score Standard'!$D107:$F107),IF(F51&lt;&gt;"",SUM('CBL Score Standard'!$D107:$G107),IF(G51&lt;&gt;"",SUM('CBL Score Standard'!$D107:$H107,0))))))</f>
        <v>0.16709956709956711</v>
      </c>
      <c r="K51" s="338"/>
      <c r="L51" s="338"/>
      <c r="M51" s="104" t="s">
        <v>7</v>
      </c>
      <c r="N51" s="36" t="s">
        <v>56</v>
      </c>
      <c r="O51" s="89" t="s">
        <v>67</v>
      </c>
      <c r="P51" s="153"/>
      <c r="Q51" s="154"/>
      <c r="R51" s="155"/>
      <c r="S51" s="83"/>
      <c r="T51" s="83"/>
      <c r="U51" s="83"/>
      <c r="V51" s="83"/>
      <c r="W51" s="83"/>
      <c r="X51" s="83"/>
      <c r="Y51" s="83"/>
      <c r="Z51" s="259">
        <f t="shared" si="2"/>
        <v>0</v>
      </c>
      <c r="AA51" s="260"/>
      <c r="AB51" s="260"/>
      <c r="AC51" s="260"/>
      <c r="AD51" s="260"/>
      <c r="AE51" s="258"/>
      <c r="AF51" s="258"/>
      <c r="AG51" s="258"/>
      <c r="AH51" s="258"/>
      <c r="AI51" s="258"/>
      <c r="AJ51" s="258"/>
    </row>
    <row r="52" spans="1:36" x14ac:dyDescent="0.3">
      <c r="A52" s="110" t="s">
        <v>144</v>
      </c>
      <c r="B52" s="99" t="s">
        <v>662</v>
      </c>
      <c r="C52" s="117"/>
      <c r="D52" s="117" t="s">
        <v>77</v>
      </c>
      <c r="E52" s="117"/>
      <c r="F52" s="24"/>
      <c r="G52" s="24"/>
      <c r="H52" s="109">
        <f>IF(C52&lt;&gt;"",'CBL Score Standard'!$D108,IF(D52&lt;&gt;"",SUM('CBL Score Standard'!$D108:$E108),IF(E52&lt;&gt;"",SUM('CBL Score Standard'!$D108:$F108),IF(F52&lt;&gt;"",SUM('CBL Score Standard'!$D108:$G108),IF(G52&lt;&gt;"",SUM('CBL Score Standard'!$D108:$H108,0))))))</f>
        <v>0.13852813852813853</v>
      </c>
      <c r="K52" s="338"/>
      <c r="L52" s="338"/>
      <c r="M52" s="104" t="s">
        <v>7</v>
      </c>
      <c r="N52" s="36" t="s">
        <v>55</v>
      </c>
      <c r="O52" s="89" t="s">
        <v>1</v>
      </c>
      <c r="P52" s="153"/>
      <c r="Q52" s="154"/>
      <c r="R52" s="155"/>
      <c r="S52" s="83"/>
      <c r="T52" s="83"/>
      <c r="U52" s="83"/>
      <c r="V52" s="83"/>
      <c r="W52" s="83"/>
      <c r="X52" s="83"/>
      <c r="Y52" s="83"/>
      <c r="Z52" s="259">
        <f t="shared" si="2"/>
        <v>0</v>
      </c>
      <c r="AA52" s="260"/>
      <c r="AB52" s="260"/>
      <c r="AC52" s="260"/>
      <c r="AD52" s="260"/>
      <c r="AE52" s="258"/>
      <c r="AF52" s="258"/>
      <c r="AG52" s="258"/>
      <c r="AH52" s="258"/>
      <c r="AI52" s="258"/>
      <c r="AJ52" s="258"/>
    </row>
    <row r="53" spans="1:36" x14ac:dyDescent="0.3">
      <c r="A53" s="110" t="s">
        <v>144</v>
      </c>
      <c r="B53" s="99" t="s">
        <v>187</v>
      </c>
      <c r="C53" s="100"/>
      <c r="D53" s="24" t="s">
        <v>77</v>
      </c>
      <c r="E53" s="24"/>
      <c r="F53" s="24"/>
      <c r="G53" s="24"/>
      <c r="H53" s="109">
        <f>IF(C53&lt;&gt;"",'CBL Score Standard'!$D109,IF(D53&lt;&gt;"",SUM('CBL Score Standard'!$D109:$E109),IF(E53&lt;&gt;"",SUM('CBL Score Standard'!$D109:$F109),IF(F53&lt;&gt;"",SUM('CBL Score Standard'!$D109:$G109),IF(G53&lt;&gt;"",SUM('CBL Score Standard'!$D109:$H109,0))))))</f>
        <v>4.7619047619047616E-2</v>
      </c>
      <c r="K53" s="338"/>
      <c r="L53" s="338"/>
      <c r="M53" s="104" t="s">
        <v>7</v>
      </c>
      <c r="N53" s="36" t="s">
        <v>55</v>
      </c>
      <c r="O53" s="89" t="s">
        <v>419</v>
      </c>
      <c r="P53" s="152" t="s">
        <v>145</v>
      </c>
      <c r="Q53" s="154" t="s">
        <v>420</v>
      </c>
      <c r="R53" s="155" t="s">
        <v>420</v>
      </c>
      <c r="S53" s="36"/>
      <c r="T53" s="83"/>
      <c r="U53" s="83"/>
      <c r="V53" s="83"/>
      <c r="W53" s="83"/>
      <c r="X53" s="83"/>
      <c r="Y53" s="55"/>
      <c r="Z53" s="259">
        <f t="shared" si="2"/>
        <v>0</v>
      </c>
      <c r="AA53" s="260"/>
      <c r="AB53" s="260"/>
      <c r="AC53" s="260"/>
      <c r="AD53" s="260"/>
      <c r="AE53" s="258"/>
      <c r="AF53" s="258"/>
      <c r="AG53" s="258"/>
      <c r="AH53" s="258"/>
      <c r="AI53" s="258"/>
      <c r="AJ53" s="258"/>
    </row>
    <row r="54" spans="1:36" ht="26.4" customHeight="1" x14ac:dyDescent="0.3">
      <c r="A54" s="110" t="s">
        <v>144</v>
      </c>
      <c r="B54" s="99" t="s">
        <v>188</v>
      </c>
      <c r="C54" s="100"/>
      <c r="D54" s="24"/>
      <c r="E54" s="24" t="s">
        <v>77</v>
      </c>
      <c r="F54" s="24"/>
      <c r="G54" s="24"/>
      <c r="H54" s="109">
        <f>IF(C54&lt;&gt;"",'CBL Score Standard'!$D110,IF(D54&lt;&gt;"",SUM('CBL Score Standard'!$D110:$E110),IF(E54&lt;&gt;"",SUM('CBL Score Standard'!$D110:$F110),IF(F54&lt;&gt;"",SUM('CBL Score Standard'!$D110:$G110),IF(G54&lt;&gt;"",SUM('CBL Score Standard'!$D110:$H110,0))))))</f>
        <v>7.6190476190476183E-2</v>
      </c>
      <c r="K54" s="338"/>
      <c r="L54" s="338"/>
      <c r="M54" s="104" t="s">
        <v>7</v>
      </c>
      <c r="N54" s="36" t="s">
        <v>56</v>
      </c>
      <c r="O54" s="89" t="s">
        <v>421</v>
      </c>
      <c r="P54" s="152" t="s">
        <v>230</v>
      </c>
      <c r="Q54" s="154" t="s">
        <v>230</v>
      </c>
      <c r="R54" s="155" t="s">
        <v>230</v>
      </c>
      <c r="S54" s="36"/>
      <c r="T54" s="83"/>
      <c r="U54" s="83"/>
      <c r="V54" s="83"/>
      <c r="W54" s="83"/>
      <c r="X54" s="83"/>
      <c r="Y54" s="41" t="s">
        <v>230</v>
      </c>
      <c r="Z54" s="259">
        <f t="shared" si="2"/>
        <v>0</v>
      </c>
      <c r="AA54" s="260"/>
      <c r="AB54" s="260"/>
      <c r="AC54" s="260"/>
      <c r="AD54" s="260"/>
      <c r="AE54" s="258"/>
      <c r="AF54" s="258"/>
      <c r="AG54" s="258"/>
      <c r="AH54" s="258"/>
      <c r="AI54" s="258"/>
      <c r="AJ54" s="258"/>
    </row>
    <row r="55" spans="1:36" customFormat="1" ht="18" customHeight="1" x14ac:dyDescent="0.3">
      <c r="A55" s="110" t="s">
        <v>144</v>
      </c>
      <c r="B55" s="99" t="s">
        <v>189</v>
      </c>
      <c r="C55" s="100"/>
      <c r="D55" s="117" t="s">
        <v>77</v>
      </c>
      <c r="E55" s="117"/>
      <c r="F55" s="24"/>
      <c r="G55" s="24"/>
      <c r="H55" s="109">
        <f>IF(C55&lt;&gt;"",'CBL Score Standard'!$D111,IF(D55&lt;&gt;"",SUM('CBL Score Standard'!$D111:$E111),IF(E55&lt;&gt;"",SUM('CBL Score Standard'!$D111:$F111),IF(F55&lt;&gt;"",SUM('CBL Score Standard'!$D111:$G111),IF(G55&lt;&gt;"",SUM('CBL Score Standard'!$D111:$H111,0))))))</f>
        <v>2.3809523809523808E-2</v>
      </c>
      <c r="K55" s="339"/>
      <c r="L55" s="339"/>
      <c r="M55" s="104" t="s">
        <v>7</v>
      </c>
      <c r="N55" s="36" t="s">
        <v>54</v>
      </c>
      <c r="O55" s="89" t="s">
        <v>231</v>
      </c>
      <c r="P55" s="153">
        <v>43610</v>
      </c>
      <c r="Q55" s="152" t="s">
        <v>164</v>
      </c>
      <c r="R55" s="79" t="s">
        <v>165</v>
      </c>
      <c r="S55" s="36"/>
      <c r="T55" s="83"/>
      <c r="U55" s="83"/>
      <c r="V55" s="83"/>
      <c r="W55" s="83"/>
      <c r="X55" s="83"/>
      <c r="Y55" s="49" t="s">
        <v>232</v>
      </c>
      <c r="Z55" s="259">
        <f t="shared" si="2"/>
        <v>0</v>
      </c>
      <c r="AA55" s="260"/>
      <c r="AB55" s="260"/>
      <c r="AC55" s="260"/>
      <c r="AD55" s="260"/>
      <c r="AE55" s="258"/>
      <c r="AF55" s="258"/>
      <c r="AG55" s="258"/>
      <c r="AH55" s="258"/>
      <c r="AI55" s="258"/>
      <c r="AJ55" s="258"/>
    </row>
    <row r="56" spans="1:36" customFormat="1" ht="14.4" customHeight="1" x14ac:dyDescent="0.3">
      <c r="A56" s="110" t="s">
        <v>144</v>
      </c>
      <c r="B56" s="99" t="s">
        <v>190</v>
      </c>
      <c r="C56" s="100"/>
      <c r="D56" s="132"/>
      <c r="E56" s="117" t="s">
        <v>77</v>
      </c>
      <c r="F56" s="24"/>
      <c r="G56" s="24"/>
      <c r="H56" s="109">
        <f>IF(C56&lt;&gt;"",'CBL Score Standard'!$D112,IF(D56&lt;&gt;"",SUM('CBL Score Standard'!$D112:$E112),IF(E56&lt;&gt;"",SUM('CBL Score Standard'!$D112:$F112),IF(F56&lt;&gt;"",SUM('CBL Score Standard'!$D112:$G112),IF(G56&lt;&gt;"",SUM('CBL Score Standard'!$D112:$H112,0))))))</f>
        <v>3.8095238095238092E-2</v>
      </c>
      <c r="K56" s="3">
        <v>4</v>
      </c>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t="s">
        <v>77</v>
      </c>
      <c r="E57" s="24"/>
      <c r="F57" s="24"/>
      <c r="G57" s="24"/>
      <c r="H57" s="109">
        <f>IF(C57&lt;&gt;"",'CBL Score Standard'!$D113,IF(D57&lt;&gt;"",SUM('CBL Score Standard'!$D113:$E113),IF(E57&lt;&gt;"",SUM('CBL Score Standard'!$D113:$F113),IF(F57&lt;&gt;"",SUM('CBL Score Standard'!$D113:$G113),IF(G57&lt;&gt;"",SUM('CBL Score Standard'!$D113:$H113,0))))))</f>
        <v>2.3809523809523808E-2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99" t="s">
        <v>77</v>
      </c>
      <c r="F58" s="24"/>
      <c r="G58" s="24"/>
      <c r="H58" s="10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200"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customHeight="1" x14ac:dyDescent="0.3">
      <c r="A59" s="110" t="s">
        <v>56</v>
      </c>
      <c r="B59" s="99" t="s">
        <v>421</v>
      </c>
      <c r="C59" s="100"/>
      <c r="D59" s="100"/>
      <c r="E59" s="117"/>
      <c r="F59" s="24"/>
      <c r="G59" s="24"/>
      <c r="H59" s="109" t="b">
        <f>IF(C59&lt;&gt;"",'CBL Score Standard'!$D115,IF(D59&lt;&gt;"",SUM('CBL Score Standard'!$D115:$E115),IF(E59&lt;&gt;"",SUM('CBL Score Standard'!$D115:$F115),IF(F59&lt;&gt;"",SUM('CBL Score Standard'!$D115:$G115),IF(G59&lt;&gt;"",SUM('CBL Score Standard'!$D115:$H115,0))))))</f>
        <v>0</v>
      </c>
      <c r="K59" s="1197"/>
      <c r="L59" s="1197"/>
      <c r="M59" s="1183"/>
      <c r="N59" s="1185"/>
      <c r="O59" s="1185"/>
      <c r="P59" s="148" t="s">
        <v>141</v>
      </c>
      <c r="Q59" s="144"/>
      <c r="R59" s="144"/>
      <c r="S59" s="1210"/>
      <c r="T59" s="1191"/>
      <c r="U59" s="1191"/>
      <c r="V59" s="120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36" t="str">
        <f t="shared" ref="S60:S67" si="3">IF($K$57=$G$25+1,$A$1,"")</f>
        <v/>
      </c>
      <c r="T60" s="83"/>
      <c r="U60" s="83"/>
      <c r="V60" s="83"/>
      <c r="W60" s="83"/>
      <c r="X60" s="83"/>
      <c r="Y60" s="55"/>
      <c r="Z60" s="259">
        <f t="shared" ref="Z60:Z67" si="4">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t="s">
        <v>77</v>
      </c>
      <c r="E61" s="100"/>
      <c r="F61" s="24"/>
      <c r="G61" s="24"/>
      <c r="H61" s="109">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36" t="str">
        <f t="shared" si="3"/>
        <v/>
      </c>
      <c r="T61" s="83"/>
      <c r="U61" s="83"/>
      <c r="V61" s="83"/>
      <c r="W61" s="83"/>
      <c r="X61" s="83"/>
      <c r="Y61" s="55"/>
      <c r="Z61" s="259">
        <f t="shared" si="4"/>
        <v>0</v>
      </c>
      <c r="AA61" s="260"/>
      <c r="AB61" s="260"/>
      <c r="AC61" s="260"/>
      <c r="AD61" s="260"/>
      <c r="AE61" s="258"/>
      <c r="AF61" s="258"/>
      <c r="AG61" s="258"/>
      <c r="AH61" s="258"/>
      <c r="AI61" s="258"/>
      <c r="AJ61" s="258"/>
    </row>
    <row r="62" spans="1:36" x14ac:dyDescent="0.3">
      <c r="A62" s="110" t="s">
        <v>56</v>
      </c>
      <c r="B62" s="99" t="s">
        <v>67</v>
      </c>
      <c r="C62" s="100"/>
      <c r="D62" s="100" t="s">
        <v>77</v>
      </c>
      <c r="E62" s="24"/>
      <c r="F62" s="24"/>
      <c r="G62" s="24"/>
      <c r="H62" s="109">
        <f>IF(C62&lt;&gt;"",'CBL Score Standard'!$D118,IF(D62&lt;&gt;"",SUM('CBL Score Standard'!$D118:$E118),IF(E62&lt;&gt;"",SUM('CBL Score Standard'!$D118:$F118),IF(F62&lt;&gt;"",SUM('CBL Score Standard'!$D118:$G118),IF(G62&lt;&gt;"",SUM('CBL Score Standard'!$D118:$H118,0))))))</f>
        <v>0</v>
      </c>
      <c r="K62" s="1207"/>
      <c r="L62" s="1207"/>
      <c r="M62" s="104" t="s">
        <v>8</v>
      </c>
      <c r="N62" s="36" t="s">
        <v>56</v>
      </c>
      <c r="O62" s="38" t="s">
        <v>237</v>
      </c>
      <c r="P62" s="58"/>
      <c r="Q62" s="56"/>
      <c r="R62" s="59"/>
      <c r="S62" s="36" t="str">
        <f t="shared" si="3"/>
        <v/>
      </c>
      <c r="T62" s="83"/>
      <c r="U62" s="83"/>
      <c r="V62" s="83"/>
      <c r="W62" s="83"/>
      <c r="X62" s="83"/>
      <c r="Y62" s="55"/>
      <c r="Z62" s="259">
        <f t="shared" si="4"/>
        <v>0</v>
      </c>
      <c r="AA62" s="260"/>
      <c r="AB62" s="260"/>
      <c r="AC62" s="260"/>
      <c r="AD62" s="260"/>
      <c r="AE62" s="258"/>
      <c r="AF62" s="258"/>
      <c r="AG62" s="258"/>
      <c r="AH62" s="258"/>
      <c r="AI62" s="258"/>
      <c r="AJ62" s="258"/>
    </row>
    <row r="63" spans="1:36" ht="15" thickBot="1" x14ac:dyDescent="0.35">
      <c r="A63" s="111" t="s">
        <v>55</v>
      </c>
      <c r="B63" s="99" t="s">
        <v>1</v>
      </c>
      <c r="C63" s="100"/>
      <c r="D63" s="100" t="s">
        <v>77</v>
      </c>
      <c r="E63" s="24"/>
      <c r="F63" s="24"/>
      <c r="G63" s="24"/>
      <c r="H63" s="109">
        <f>IF(C63&lt;&gt;"",'CBL Score Standard'!$D119,IF(D63&lt;&gt;"",SUM('CBL Score Standard'!$D119:$E119),IF(E63&lt;&gt;"",SUM('CBL Score Standard'!$D119:$F119),IF(F63&lt;&gt;"",SUM('CBL Score Standard'!$D119:$G119),IF(G63&lt;&gt;"",SUM('CBL Score Standard'!$D119:$H119,0))))))</f>
        <v>0</v>
      </c>
      <c r="K63" s="1207"/>
      <c r="L63" s="1207"/>
      <c r="M63" s="104" t="s">
        <v>8</v>
      </c>
      <c r="N63" s="36" t="s">
        <v>55</v>
      </c>
      <c r="O63" s="38" t="s">
        <v>238</v>
      </c>
      <c r="P63" s="58"/>
      <c r="Q63" s="56"/>
      <c r="R63" s="59"/>
      <c r="S63" s="36" t="str">
        <f t="shared" si="3"/>
        <v/>
      </c>
      <c r="T63" s="83"/>
      <c r="U63" s="83"/>
      <c r="V63" s="83"/>
      <c r="W63" s="83"/>
      <c r="X63" s="83"/>
      <c r="Y63" s="55"/>
      <c r="Z63" s="259">
        <f t="shared" si="4"/>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2.6190476190476191</v>
      </c>
      <c r="K64" s="1207"/>
      <c r="L64" s="1207"/>
      <c r="M64" s="104" t="s">
        <v>8</v>
      </c>
      <c r="N64" s="57" t="s">
        <v>53</v>
      </c>
      <c r="O64" s="38" t="s">
        <v>239</v>
      </c>
      <c r="P64" s="58"/>
      <c r="Q64" s="56"/>
      <c r="R64" s="59"/>
      <c r="S64" s="36" t="str">
        <f t="shared" si="3"/>
        <v/>
      </c>
      <c r="T64" s="83"/>
      <c r="U64" s="83"/>
      <c r="V64" s="83"/>
      <c r="W64" s="83"/>
      <c r="X64" s="83"/>
      <c r="Y64" s="55"/>
      <c r="Z64" s="259">
        <f t="shared" si="4"/>
        <v>0</v>
      </c>
      <c r="AA64" s="260"/>
      <c r="AB64" s="260"/>
      <c r="AC64" s="260"/>
      <c r="AD64" s="260"/>
      <c r="AE64" s="258"/>
      <c r="AF64" s="258"/>
      <c r="AG64" s="258"/>
      <c r="AH64" s="258"/>
      <c r="AI64" s="258"/>
      <c r="AJ64" s="258"/>
    </row>
    <row r="65" spans="1:36" ht="28.2" thickBot="1" x14ac:dyDescent="0.35">
      <c r="A65" s="112" t="s">
        <v>83</v>
      </c>
      <c r="B65" s="113"/>
      <c r="C65" s="134">
        <v>1</v>
      </c>
      <c r="D65" s="134">
        <v>1</v>
      </c>
      <c r="E65" s="134">
        <v>0.70967741935483875</v>
      </c>
      <c r="F65" s="134">
        <v>0</v>
      </c>
      <c r="G65" s="134">
        <v>0</v>
      </c>
      <c r="H65" s="114">
        <v>0</v>
      </c>
      <c r="K65" s="1207"/>
      <c r="L65" s="1207"/>
      <c r="M65" s="104" t="s">
        <v>8</v>
      </c>
      <c r="N65" s="57" t="s">
        <v>59</v>
      </c>
      <c r="O65" s="38" t="s">
        <v>240</v>
      </c>
      <c r="P65" s="58"/>
      <c r="Q65" s="56"/>
      <c r="R65" s="59"/>
      <c r="S65" s="36" t="str">
        <f t="shared" si="3"/>
        <v/>
      </c>
      <c r="T65" s="83"/>
      <c r="U65" s="83"/>
      <c r="V65" s="83"/>
      <c r="W65" s="83"/>
      <c r="X65" s="83"/>
      <c r="Y65" s="55"/>
      <c r="Z65" s="259">
        <f t="shared" si="4"/>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2</v>
      </c>
      <c r="K66" s="1207"/>
      <c r="L66" s="1207"/>
      <c r="M66" s="104" t="s">
        <v>8</v>
      </c>
      <c r="N66" s="57" t="s">
        <v>55</v>
      </c>
      <c r="O66" s="38" t="s">
        <v>515</v>
      </c>
      <c r="P66" s="58"/>
      <c r="Q66" s="56"/>
      <c r="R66" s="59"/>
      <c r="S66" s="36" t="str">
        <f t="shared" si="3"/>
        <v/>
      </c>
      <c r="T66" s="83"/>
      <c r="U66" s="83"/>
      <c r="V66" s="83"/>
      <c r="W66" s="83"/>
      <c r="X66" s="83"/>
      <c r="Y66" s="55"/>
      <c r="Z66" s="259">
        <f t="shared" si="4"/>
        <v>0</v>
      </c>
      <c r="AA66" s="260"/>
      <c r="AB66" s="260"/>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36" t="str">
        <f t="shared" si="3"/>
        <v/>
      </c>
      <c r="T67" s="83"/>
      <c r="U67" s="83"/>
      <c r="V67" s="83"/>
      <c r="W67" s="83"/>
      <c r="X67" s="83"/>
      <c r="Y67" s="46" t="s">
        <v>242</v>
      </c>
      <c r="Z67" s="259">
        <f t="shared" si="4"/>
        <v>0</v>
      </c>
      <c r="AA67" s="260"/>
      <c r="AB67" s="260"/>
      <c r="AC67" s="260"/>
      <c r="AD67" s="260"/>
      <c r="AE67" s="258"/>
      <c r="AF67" s="258"/>
      <c r="AG67" s="258"/>
      <c r="AH67" s="258"/>
      <c r="AI67" s="258"/>
      <c r="AJ67" s="258"/>
    </row>
    <row r="68" spans="1:36" ht="13.8" customHeight="1" x14ac:dyDescent="0.3">
      <c r="C68" s="135"/>
      <c r="D68" s="135"/>
      <c r="E68" s="135"/>
      <c r="F68" s="135"/>
      <c r="G68" s="135"/>
      <c r="K68" s="3">
        <v>5</v>
      </c>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200"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customHeight="1" x14ac:dyDescent="0.3">
      <c r="C71" s="135"/>
      <c r="D71" s="135"/>
      <c r="E71" s="135"/>
      <c r="F71" s="135"/>
      <c r="G71" s="135"/>
      <c r="K71" s="1197"/>
      <c r="L71" s="1197"/>
      <c r="M71" s="1183"/>
      <c r="N71" s="1185"/>
      <c r="O71" s="1185"/>
      <c r="P71" s="148" t="s">
        <v>141</v>
      </c>
      <c r="Q71" s="144"/>
      <c r="R71" s="144"/>
      <c r="S71" s="1210"/>
      <c r="T71" s="1191"/>
      <c r="U71" s="1191"/>
      <c r="V71" s="120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t="str">
        <f>IF($K$69=$G$25+1,$A$1,"")</f>
        <v/>
      </c>
      <c r="T72" s="83"/>
      <c r="U72" s="83"/>
      <c r="V72" s="83"/>
      <c r="W72" s="83"/>
      <c r="X72" s="83"/>
      <c r="Y72" s="63"/>
      <c r="Z72" s="259">
        <f t="shared" ref="Z72:Z75" si="5">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36" t="str">
        <f>IF($K$69=$G$25+1,$A$1,"")</f>
        <v/>
      </c>
      <c r="T73" s="83"/>
      <c r="U73" s="83"/>
      <c r="V73" s="83"/>
      <c r="W73" s="83"/>
      <c r="X73" s="83"/>
      <c r="Y73" s="63"/>
      <c r="Z73" s="259">
        <f t="shared" si="5"/>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36" t="str">
        <f>IF($K$69=$G$25+1,$A$1,"")</f>
        <v/>
      </c>
      <c r="T74" s="83"/>
      <c r="U74" s="83"/>
      <c r="V74" s="83"/>
      <c r="W74" s="83"/>
      <c r="X74" s="83"/>
      <c r="Y74" s="63"/>
      <c r="Z74" s="259">
        <f t="shared" si="5"/>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36" t="str">
        <f>IF($K$69=$G$25+1,$A$1,"")</f>
        <v/>
      </c>
      <c r="T75" s="83"/>
      <c r="U75" s="83"/>
      <c r="V75" s="83"/>
      <c r="W75" s="83"/>
      <c r="X75" s="83"/>
      <c r="Y75" s="63"/>
      <c r="Z75" s="259">
        <f t="shared" si="5"/>
        <v>0</v>
      </c>
      <c r="AA75" s="260"/>
      <c r="AB75" s="260"/>
      <c r="AC75" s="260"/>
      <c r="AD75" s="260"/>
      <c r="AE75" s="258"/>
      <c r="AF75" s="258"/>
      <c r="AG75" s="258"/>
      <c r="AH75" s="258"/>
      <c r="AI75" s="258"/>
      <c r="AJ75" s="258"/>
    </row>
    <row r="76" spans="1:36" ht="13.2" customHeight="1"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customSheetViews>
    <customSheetView guid="{3F51B73C-8999-4BDD-B7BB-CFA8C5D5F118}" scale="98" showGridLines="0" hiddenColumns="1">
      <selection activeCell="K1" sqref="K1:AN1048576"/>
      <pageMargins left="0.7" right="0.7" top="0.75" bottom="0.75" header="0.3" footer="0.3"/>
      <pageSetup orientation="portrait" r:id="rId1"/>
    </customSheetView>
    <customSheetView guid="{61959E49-C4BC-41CB-B0BE-7EDA73DE356A}" scale="98" showGridLines="0" topLeftCell="F28">
      <selection activeCell="V54" sqref="V54"/>
      <pageMargins left="0.7" right="0.7" top="0.75" bottom="0.75" header="0.3" footer="0.3"/>
      <pageSetup orientation="portrait" r:id="rId2"/>
    </customSheetView>
    <customSheetView guid="{9F775BAE-2403-40FE-95E3-B0411D9A7170}" scale="98" showGridLines="0" topLeftCell="O13">
      <selection activeCell="U24" sqref="U24"/>
      <pageMargins left="0.7" right="0.7" top="0.75" bottom="0.75" header="0.3" footer="0.3"/>
      <pageSetup orientation="portrait" r:id="rId3"/>
    </customSheetView>
    <customSheetView guid="{B9E7682A-072E-4CF9-AE10-B3ED27CB27F8}" scale="98" showGridLines="0">
      <selection activeCell="C8" sqref="C8:G67"/>
      <pageMargins left="0.7" right="0.7" top="0.75" bottom="0.75" header="0.3" footer="0.3"/>
      <pageSetup orientation="portrait" r:id="rId4"/>
    </customSheetView>
    <customSheetView guid="{040B64FF-F135-4C7F-9498-A8399C10673D}" scale="98" showGridLines="0" hiddenColumns="1">
      <selection activeCell="K1" sqref="K1:AN1048576"/>
      <pageMargins left="0.7" right="0.7" top="0.75" bottom="0.75" header="0.3" footer="0.3"/>
      <pageSetup orientation="portrait" r:id="rId5"/>
    </customSheetView>
    <customSheetView guid="{6D9FC8F7-6352-4BF1-890A-27BF36FADC03}" scale="98" showGridLines="0" hiddenColumns="1">
      <selection activeCell="K1" sqref="K1:AN1048576"/>
      <pageMargins left="0.7" right="0.7" top="0.75" bottom="0.75" header="0.3" footer="0.3"/>
      <pageSetup orientation="portrait" r:id="rId6"/>
    </customSheetView>
  </customSheetViews>
  <mergeCells count="91">
    <mergeCell ref="AA70:AB70"/>
    <mergeCell ref="AC70:AD70"/>
    <mergeCell ref="AE70:AF70"/>
    <mergeCell ref="AG70:AH70"/>
    <mergeCell ref="AI70:AJ70"/>
    <mergeCell ref="AA58:AB58"/>
    <mergeCell ref="AC58:AD58"/>
    <mergeCell ref="AE58:AF58"/>
    <mergeCell ref="AG58:AH58"/>
    <mergeCell ref="AI58:AJ58"/>
    <mergeCell ref="AA38:AB38"/>
    <mergeCell ref="AC38:AD38"/>
    <mergeCell ref="AE38:AF38"/>
    <mergeCell ref="AG38:AH38"/>
    <mergeCell ref="AI38:AJ38"/>
    <mergeCell ref="AA17:AB17"/>
    <mergeCell ref="AC17:AD17"/>
    <mergeCell ref="AE17:AF17"/>
    <mergeCell ref="AG17:AH17"/>
    <mergeCell ref="AI17:AJ17"/>
    <mergeCell ref="AA2:AB2"/>
    <mergeCell ref="AC2:AD2"/>
    <mergeCell ref="AE2:AF2"/>
    <mergeCell ref="AG2:AH2"/>
    <mergeCell ref="AI2:AJ2"/>
    <mergeCell ref="M38:M39"/>
    <mergeCell ref="N38:N39"/>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M58:M59"/>
    <mergeCell ref="N58:N59"/>
    <mergeCell ref="O58:O59"/>
    <mergeCell ref="S58:S59"/>
    <mergeCell ref="T58:T59"/>
    <mergeCell ref="U58:U59"/>
    <mergeCell ref="V58:V59"/>
    <mergeCell ref="Y58:Y59"/>
    <mergeCell ref="V17:V18"/>
    <mergeCell ref="Y17:Y18"/>
    <mergeCell ref="U38:U39"/>
    <mergeCell ref="V38:V39"/>
    <mergeCell ref="Y38:Y39"/>
    <mergeCell ref="T2:T3"/>
    <mergeCell ref="U2:U3"/>
    <mergeCell ref="V2:V3"/>
    <mergeCell ref="Y2:Y3"/>
    <mergeCell ref="O38:O39"/>
    <mergeCell ref="S38:S39"/>
    <mergeCell ref="T38:T39"/>
    <mergeCell ref="K16:Y16"/>
    <mergeCell ref="K17:K18"/>
    <mergeCell ref="L17:L18"/>
    <mergeCell ref="M17:M18"/>
    <mergeCell ref="N17:N18"/>
    <mergeCell ref="O17:O18"/>
    <mergeCell ref="S17:S18"/>
    <mergeCell ref="T17:T18"/>
    <mergeCell ref="U17:U18"/>
    <mergeCell ref="L2:L3"/>
    <mergeCell ref="M2:M3"/>
    <mergeCell ref="N2:N3"/>
    <mergeCell ref="O2:O3"/>
    <mergeCell ref="S2:S3"/>
    <mergeCell ref="Z70:Z71"/>
    <mergeCell ref="A1:H1"/>
    <mergeCell ref="Z2:Z3"/>
    <mergeCell ref="Z17:Z18"/>
    <mergeCell ref="Z38:Z39"/>
    <mergeCell ref="Z58:Z59"/>
    <mergeCell ref="Y4:Y5"/>
    <mergeCell ref="A64:G64"/>
    <mergeCell ref="A66:G66"/>
    <mergeCell ref="K37:Y37"/>
    <mergeCell ref="K38:K39"/>
    <mergeCell ref="L38:L39"/>
    <mergeCell ref="K60:K67"/>
    <mergeCell ref="L60:L67"/>
    <mergeCell ref="K1:Y1"/>
    <mergeCell ref="K2:K3"/>
  </mergeCells>
  <conditionalFormatting sqref="E13">
    <cfRule type="containsText" dxfId="733" priority="24" operator="containsText" text="N/A">
      <formula>NOT(ISERROR(SEARCH("N/A",E13)))</formula>
    </cfRule>
    <cfRule type="containsText" dxfId="732" priority="25" operator="containsText" text="O">
      <formula>NOT(ISERROR(SEARCH("O",E13)))</formula>
    </cfRule>
    <cfRule type="containsText" dxfId="731" priority="26" operator="containsText" text="M">
      <formula>NOT(ISERROR(SEARCH("M",E13)))</formula>
    </cfRule>
  </conditionalFormatting>
  <conditionalFormatting sqref="C46:G46">
    <cfRule type="containsText" dxfId="730" priority="33" operator="containsText" text="O">
      <formula>NOT(ISERROR(SEARCH("O",C46)))</formula>
    </cfRule>
  </conditionalFormatting>
  <conditionalFormatting sqref="C46:G46">
    <cfRule type="containsText" dxfId="729" priority="30" operator="containsText" text="N/A">
      <formula>NOT(ISERROR(SEARCH("N/A",C46)))</formula>
    </cfRule>
    <cfRule type="containsText" dxfId="728" priority="31" operator="containsText" text="Blank">
      <formula>NOT(ISERROR(SEARCH("Blank",C46)))</formula>
    </cfRule>
    <cfRule type="containsText" dxfId="727" priority="32" operator="containsText" text="M">
      <formula>NOT(ISERROR(SEARCH("M",C46)))</formula>
    </cfRule>
  </conditionalFormatting>
  <conditionalFormatting sqref="E12">
    <cfRule type="containsText" dxfId="726" priority="27" operator="containsText" text="N/A">
      <formula>NOT(ISERROR(SEARCH("N/A",E12)))</formula>
    </cfRule>
    <cfRule type="containsText" dxfId="725" priority="28" operator="containsText" text="O">
      <formula>NOT(ISERROR(SEARCH("O",E12)))</formula>
    </cfRule>
    <cfRule type="containsText" dxfId="724" priority="29" operator="containsText" text="M">
      <formula>NOT(ISERROR(SEARCH("M",E12)))</formula>
    </cfRule>
  </conditionalFormatting>
  <conditionalFormatting sqref="C7:H7">
    <cfRule type="containsText" dxfId="723" priority="21" operator="containsText" text="N/A">
      <formula>NOT(ISERROR(SEARCH("N/A",C7)))</formula>
    </cfRule>
    <cfRule type="containsText" dxfId="722" priority="22" operator="containsText" text="Blank">
      <formula>NOT(ISERROR(SEARCH("Blank",C7)))</formula>
    </cfRule>
    <cfRule type="containsText" dxfId="721" priority="23" operator="containsText" text="M">
      <formula>NOT(ISERROR(SEARCH("M",C7)))</formula>
    </cfRule>
  </conditionalFormatting>
  <conditionalFormatting sqref="Z4 Z51:Z55 Z40:Z43 Z45:Z49 Z19:Z35">
    <cfRule type="cellIs" dxfId="720" priority="6" operator="greaterThan">
      <formula>0</formula>
    </cfRule>
  </conditionalFormatting>
  <conditionalFormatting sqref="Z5:Z14">
    <cfRule type="cellIs" dxfId="719" priority="5" operator="greaterThan">
      <formula>0</formula>
    </cfRule>
  </conditionalFormatting>
  <conditionalFormatting sqref="Z60:Z67">
    <cfRule type="cellIs" dxfId="718" priority="4" operator="greaterThan">
      <formula>0</formula>
    </cfRule>
  </conditionalFormatting>
  <conditionalFormatting sqref="Z72:Z75">
    <cfRule type="cellIs" dxfId="717" priority="3" operator="greaterThan">
      <formula>0</formula>
    </cfRule>
  </conditionalFormatting>
  <conditionalFormatting sqref="Z50">
    <cfRule type="cellIs" dxfId="716" priority="2" operator="greaterThan">
      <formula>0</formula>
    </cfRule>
  </conditionalFormatting>
  <conditionalFormatting sqref="Z44">
    <cfRule type="cellIs" dxfId="715"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V76:V79 V1:V3 V15:V18 V36:V39 V56:V59 V68:V71">
      <formula1>"Passed, Failed, N/A"</formula1>
    </dataValidation>
    <dataValidation type="list" allowBlank="1" showInputMessage="1" showErrorMessage="1" sqref="W1:W79">
      <formula1>"Y, N"</formula1>
    </dataValidation>
  </dataValidations>
  <hyperlinks>
    <hyperlink ref="J1" location="Summary!A1" display="Home"/>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s>
  <pageMargins left="0.7" right="0.7" top="0.75" bottom="0.75" header="0.3" footer="0.3"/>
  <pageSetup orientation="portrait" r:id="rId23"/>
  <drawing r:id="rId24"/>
  <legacyDrawing r:id="rId25"/>
  <controls>
    <mc:AlternateContent xmlns:mc="http://schemas.openxmlformats.org/markup-compatibility/2006">
      <mc:Choice Requires="x14">
        <control shapeId="168971" r:id="rId26" name="CommandButton2">
          <controlPr defaultSize="0" autoLine="0" r:id="rId27">
            <anchor moveWithCells="1">
              <from>
                <xdr:col>8</xdr:col>
                <xdr:colOff>99060</xdr:colOff>
                <xdr:row>49</xdr:row>
                <xdr:rowOff>213360</xdr:rowOff>
              </from>
              <to>
                <xdr:col>9</xdr:col>
                <xdr:colOff>419100</xdr:colOff>
                <xdr:row>51</xdr:row>
                <xdr:rowOff>129540</xdr:rowOff>
              </to>
            </anchor>
          </controlPr>
        </control>
      </mc:Choice>
      <mc:Fallback>
        <control shapeId="168971" r:id="rId26" name="CommandButton2"/>
      </mc:Fallback>
    </mc:AlternateContent>
    <mc:AlternateContent xmlns:mc="http://schemas.openxmlformats.org/markup-compatibility/2006">
      <mc:Choice Requires="x14">
        <control shapeId="168970" r:id="rId28" name="CommandButton1">
          <controlPr defaultSize="0" autoLine="0" r:id="rId29">
            <anchor moveWithCells="1">
              <from>
                <xdr:col>8</xdr:col>
                <xdr:colOff>114300</xdr:colOff>
                <xdr:row>45</xdr:row>
                <xdr:rowOff>0</xdr:rowOff>
              </from>
              <to>
                <xdr:col>9</xdr:col>
                <xdr:colOff>403860</xdr:colOff>
                <xdr:row>46</xdr:row>
                <xdr:rowOff>0</xdr:rowOff>
              </to>
            </anchor>
          </controlPr>
        </control>
      </mc:Choice>
      <mc:Fallback>
        <control shapeId="168970" r:id="rId28" name="CommandButton1"/>
      </mc:Fallback>
    </mc:AlternateContent>
  </controls>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4"/>
  </sheetPr>
  <dimension ref="A1:AN196"/>
  <sheetViews>
    <sheetView showGridLines="0" topLeftCell="A41" zoomScale="99" zoomScaleNormal="98" workbookViewId="0">
      <selection activeCell="E45" sqref="E45"/>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85"/>
    <col min="9" max="10" width="9.109375" style="3"/>
    <col min="11" max="11" width="8.5546875" bestFit="1" customWidth="1"/>
    <col min="12" max="12" width="6.44140625" bestFit="1" customWidth="1"/>
    <col min="13" max="13" width="7.88671875" bestFit="1" customWidth="1"/>
    <col min="14" max="14" width="18.44140625" bestFit="1" customWidth="1"/>
    <col min="15" max="15" width="32.109375" customWidth="1"/>
    <col min="16" max="16" width="19.88671875" customWidth="1"/>
    <col min="17" max="17" width="24.88671875" customWidth="1"/>
    <col min="18" max="18" width="13.5546875" style="316" customWidth="1"/>
    <col min="19" max="19" width="15.5546875" customWidth="1"/>
    <col min="20" max="20" width="7.5546875" customWidth="1"/>
    <col min="21" max="21" width="11" bestFit="1" customWidth="1"/>
    <col min="22" max="22" width="10.44140625" bestFit="1" customWidth="1"/>
    <col min="23" max="23" width="12.44140625" customWidth="1"/>
    <col min="24" max="24" width="15.109375" customWidth="1"/>
    <col min="25" max="25" width="36.5546875" bestFit="1" customWidth="1"/>
    <col min="41" max="16384" width="9.109375" style="3"/>
  </cols>
  <sheetData>
    <row r="1" spans="1:36" ht="23.4" x14ac:dyDescent="0.45">
      <c r="A1" s="1188" t="s">
        <v>82</v>
      </c>
      <c r="B1" s="1189"/>
      <c r="C1" s="1189"/>
      <c r="D1" s="1189"/>
      <c r="E1" s="1189"/>
      <c r="F1" s="1189"/>
      <c r="G1" s="1189"/>
      <c r="H1" s="1189"/>
      <c r="J1" s="202" t="s">
        <v>432</v>
      </c>
      <c r="K1" s="1193" t="s">
        <v>132</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12.75" customHeight="1" x14ac:dyDescent="0.3">
      <c r="A2" s="98" t="s">
        <v>367</v>
      </c>
      <c r="B2" s="83" t="s">
        <v>324</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200"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42569</v>
      </c>
      <c r="C3" s="125"/>
      <c r="D3" s="3"/>
      <c r="E3" s="3"/>
      <c r="F3" s="3"/>
      <c r="G3" s="3"/>
      <c r="H3" s="3"/>
      <c r="K3" s="1197"/>
      <c r="L3" s="1197"/>
      <c r="M3" s="1183"/>
      <c r="N3" s="1185"/>
      <c r="O3" s="1197"/>
      <c r="P3" s="148" t="s">
        <v>141</v>
      </c>
      <c r="Q3" s="144"/>
      <c r="R3" s="144"/>
      <c r="S3" s="1210"/>
      <c r="T3" s="1191"/>
      <c r="U3" s="1191"/>
      <c r="V3" s="120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4.3150684931506849</v>
      </c>
      <c r="C4" s="3"/>
      <c r="D4" s="3"/>
      <c r="E4" s="3"/>
      <c r="F4" s="3"/>
      <c r="G4" s="3"/>
      <c r="H4" s="3"/>
      <c r="K4" s="337" t="s">
        <v>142</v>
      </c>
      <c r="L4" s="337" t="s">
        <v>143</v>
      </c>
      <c r="M4" s="104" t="s">
        <v>5</v>
      </c>
      <c r="N4" s="93" t="s">
        <v>144</v>
      </c>
      <c r="O4" s="88" t="s">
        <v>372</v>
      </c>
      <c r="P4" s="149" t="s">
        <v>145</v>
      </c>
      <c r="Q4" s="149" t="s">
        <v>146</v>
      </c>
      <c r="R4" s="146" t="s">
        <v>147</v>
      </c>
      <c r="S4" s="36"/>
      <c r="T4" s="83"/>
      <c r="U4" s="83"/>
      <c r="V4" s="83" t="s">
        <v>374</v>
      </c>
      <c r="W4" s="83" t="s">
        <v>377</v>
      </c>
      <c r="X4" s="83" t="s">
        <v>377</v>
      </c>
      <c r="Y4" s="1227" t="s">
        <v>148</v>
      </c>
      <c r="Z4" s="259">
        <f>DATEDIF(AA4,AB4,"m")/12+DATEDIF(AC4,AD4,"m")/12+DATEDIF(AE4,AF4,"m")/12+DATEDIF(AG4,AH4,"m")/12+DATEDIF(AI4,AJ4,"m")/12</f>
        <v>0.16666666666666666</v>
      </c>
      <c r="AA4" s="260">
        <v>42570</v>
      </c>
      <c r="AB4" s="260">
        <v>42632</v>
      </c>
      <c r="AC4" s="260"/>
      <c r="AD4" s="260"/>
      <c r="AE4" s="258"/>
      <c r="AF4" s="258"/>
      <c r="AG4" s="258"/>
      <c r="AH4" s="258"/>
      <c r="AI4" s="258"/>
      <c r="AJ4" s="258"/>
    </row>
    <row r="5" spans="1:36" ht="12.75" customHeight="1" x14ac:dyDescent="0.3">
      <c r="A5" s="98" t="s">
        <v>387</v>
      </c>
      <c r="B5" s="124">
        <v>5.3</v>
      </c>
      <c r="C5" s="126"/>
      <c r="D5" s="3"/>
      <c r="E5" s="3"/>
      <c r="F5" s="3"/>
      <c r="G5" s="3"/>
      <c r="H5" s="3"/>
      <c r="K5" s="338"/>
      <c r="L5" s="338"/>
      <c r="M5" s="104" t="s">
        <v>5</v>
      </c>
      <c r="N5" s="93" t="s">
        <v>144</v>
      </c>
      <c r="O5" s="88" t="s">
        <v>373</v>
      </c>
      <c r="P5" s="150"/>
      <c r="Q5" s="151" t="s">
        <v>150</v>
      </c>
      <c r="R5" s="147" t="s">
        <v>151</v>
      </c>
      <c r="S5" s="36"/>
      <c r="T5" s="83"/>
      <c r="U5" s="83"/>
      <c r="V5" s="83" t="s">
        <v>374</v>
      </c>
      <c r="W5" s="83" t="s">
        <v>377</v>
      </c>
      <c r="X5" s="83" t="s">
        <v>377</v>
      </c>
      <c r="Y5" s="1228"/>
      <c r="Z5" s="259">
        <f t="shared" ref="Z5:Z14" si="0">DATEDIF(AA5,AB5,"m")/12+DATEDIF(AC5,AD5,"m")/12+DATEDIF(AE5,AF5,"m")/12+DATEDIF(AG5,AH5,"m")/12+DATEDIF(AI5,AJ5,"m")/12</f>
        <v>0.16666666666666666</v>
      </c>
      <c r="AA5" s="260">
        <v>42570</v>
      </c>
      <c r="AB5" s="260">
        <v>42632</v>
      </c>
      <c r="AC5" s="260"/>
      <c r="AD5" s="260"/>
      <c r="AE5" s="258"/>
      <c r="AF5" s="258"/>
      <c r="AG5" s="258"/>
      <c r="AH5" s="258"/>
      <c r="AI5" s="258"/>
      <c r="AJ5" s="258"/>
    </row>
    <row r="6" spans="1:36" ht="28.2" customHeight="1" thickBot="1" x14ac:dyDescent="0.35">
      <c r="A6" s="98" t="s">
        <v>388</v>
      </c>
      <c r="B6" s="124">
        <f ca="1">B4+B5</f>
        <v>9.6150684931506838</v>
      </c>
      <c r="C6" s="126"/>
      <c r="H6" s="34"/>
      <c r="K6" s="338"/>
      <c r="L6" s="338"/>
      <c r="M6" s="104" t="s">
        <v>5</v>
      </c>
      <c r="N6" s="38" t="s">
        <v>149</v>
      </c>
      <c r="O6" s="65" t="s">
        <v>149</v>
      </c>
      <c r="P6" s="150"/>
      <c r="Q6" s="152" t="s">
        <v>150</v>
      </c>
      <c r="R6" s="79" t="s">
        <v>151</v>
      </c>
      <c r="S6" s="36"/>
      <c r="T6" s="83"/>
      <c r="U6" s="83"/>
      <c r="V6" s="83" t="s">
        <v>374</v>
      </c>
      <c r="W6" s="83" t="s">
        <v>377</v>
      </c>
      <c r="X6" s="83" t="s">
        <v>377</v>
      </c>
      <c r="Y6" s="41" t="s">
        <v>152</v>
      </c>
      <c r="Z6" s="259">
        <f t="shared" si="0"/>
        <v>0.16666666666666666</v>
      </c>
      <c r="AA6" s="260">
        <v>42570</v>
      </c>
      <c r="AB6" s="260">
        <v>42632</v>
      </c>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36"/>
      <c r="T7" s="83"/>
      <c r="U7" s="83"/>
      <c r="V7" s="83" t="s">
        <v>374</v>
      </c>
      <c r="W7" s="83" t="s">
        <v>377</v>
      </c>
      <c r="X7" s="83" t="s">
        <v>377</v>
      </c>
      <c r="Y7" s="342" t="s">
        <v>248</v>
      </c>
      <c r="Z7" s="259">
        <f t="shared" si="0"/>
        <v>0.16666666666666666</v>
      </c>
      <c r="AA7" s="260">
        <v>42570</v>
      </c>
      <c r="AB7" s="260">
        <v>42632</v>
      </c>
      <c r="AC7" s="260"/>
      <c r="AD7" s="260"/>
      <c r="AE7" s="258"/>
      <c r="AF7" s="258"/>
      <c r="AG7" s="258"/>
      <c r="AH7" s="258"/>
      <c r="AI7" s="258"/>
      <c r="AJ7" s="258"/>
    </row>
    <row r="8" spans="1:36" x14ac:dyDescent="0.3">
      <c r="A8" s="107" t="s">
        <v>56</v>
      </c>
      <c r="B8" s="108" t="s">
        <v>182</v>
      </c>
      <c r="C8" s="100"/>
      <c r="D8" s="24"/>
      <c r="E8" s="24"/>
      <c r="F8" s="24" t="s">
        <v>77</v>
      </c>
      <c r="G8" s="24"/>
      <c r="H8" s="109">
        <f>IF(C8&lt;&gt;"",'CBL Score Standard'!$D64,IF(D8&lt;&gt;"",SUM('CBL Score Standard'!$D64:$E64),IF(E8&lt;&gt;"",SUM('CBL Score Standard'!$D64:$F64),IF(F8&lt;&gt;"",SUM('CBL Score Standard'!$D64:$G64),IF(G8&lt;&gt;"",SUM('CBL Score Standard'!$D64:$H64,0))))))</f>
        <v>9.7467071935157037E-2</v>
      </c>
      <c r="K8" s="338"/>
      <c r="L8" s="338"/>
      <c r="M8" s="104" t="s">
        <v>5</v>
      </c>
      <c r="N8" s="127" t="s">
        <v>144</v>
      </c>
      <c r="O8" s="43" t="s">
        <v>517</v>
      </c>
      <c r="P8" s="150"/>
      <c r="Q8" s="152" t="s">
        <v>153</v>
      </c>
      <c r="R8" s="79" t="s">
        <v>156</v>
      </c>
      <c r="S8" s="36"/>
      <c r="T8" s="83"/>
      <c r="U8" s="83"/>
      <c r="V8" s="83" t="s">
        <v>374</v>
      </c>
      <c r="W8" s="83" t="s">
        <v>377</v>
      </c>
      <c r="X8" s="83" t="s">
        <v>377</v>
      </c>
      <c r="Y8" s="44" t="s">
        <v>157</v>
      </c>
      <c r="Z8" s="259">
        <f t="shared" si="0"/>
        <v>0.16666666666666666</v>
      </c>
      <c r="AA8" s="260">
        <v>42570</v>
      </c>
      <c r="AB8" s="260">
        <v>42632</v>
      </c>
      <c r="AC8" s="260"/>
      <c r="AD8" s="260"/>
      <c r="AE8" s="258"/>
      <c r="AF8" s="258"/>
      <c r="AG8" s="258"/>
      <c r="AH8" s="258"/>
      <c r="AI8" s="258"/>
      <c r="AJ8" s="258"/>
    </row>
    <row r="9" spans="1:36" x14ac:dyDescent="0.3">
      <c r="A9" s="110" t="s">
        <v>56</v>
      </c>
      <c r="B9" s="99" t="s">
        <v>427</v>
      </c>
      <c r="C9" s="100"/>
      <c r="D9" s="24"/>
      <c r="E9" s="24"/>
      <c r="F9" s="24" t="s">
        <v>77</v>
      </c>
      <c r="G9" s="24"/>
      <c r="H9" s="109">
        <f>IF(C9&lt;&gt;"",'CBL Score Standard'!$D65,IF(D9&lt;&gt;"",SUM('CBL Score Standard'!$D65:$E65),IF(E9&lt;&gt;"",SUM('CBL Score Standard'!$D65:$F65),IF(F9&lt;&gt;"",SUM('CBL Score Standard'!$D65:$G65),IF(G9&lt;&gt;"",SUM('CBL Score Standard'!$D65:$H65,0))))))</f>
        <v>9.7467071935157037E-2</v>
      </c>
      <c r="K9" s="338"/>
      <c r="L9" s="338"/>
      <c r="M9" s="104" t="s">
        <v>5</v>
      </c>
      <c r="N9" s="127" t="s">
        <v>144</v>
      </c>
      <c r="O9" s="43" t="s">
        <v>661</v>
      </c>
      <c r="P9" s="150"/>
      <c r="Q9" s="152" t="s">
        <v>155</v>
      </c>
      <c r="R9" s="79" t="s">
        <v>158</v>
      </c>
      <c r="S9" s="36"/>
      <c r="T9" s="83"/>
      <c r="U9" s="83"/>
      <c r="V9" s="83" t="s">
        <v>374</v>
      </c>
      <c r="W9" s="83" t="s">
        <v>377</v>
      </c>
      <c r="X9" s="83" t="s">
        <v>377</v>
      </c>
      <c r="Y9" s="41" t="s">
        <v>159</v>
      </c>
      <c r="Z9" s="259">
        <f t="shared" si="0"/>
        <v>0.16666666666666666</v>
      </c>
      <c r="AA9" s="260">
        <v>42570</v>
      </c>
      <c r="AB9" s="260">
        <v>42632</v>
      </c>
      <c r="AC9" s="260"/>
      <c r="AD9" s="260"/>
      <c r="AE9" s="258"/>
      <c r="AF9" s="258"/>
      <c r="AG9" s="258"/>
      <c r="AH9" s="258"/>
      <c r="AI9" s="258"/>
      <c r="AJ9" s="258"/>
    </row>
    <row r="10" spans="1:36" x14ac:dyDescent="0.3">
      <c r="A10" s="110" t="s">
        <v>56</v>
      </c>
      <c r="B10" s="99" t="s">
        <v>663</v>
      </c>
      <c r="C10" s="100"/>
      <c r="D10" s="100"/>
      <c r="E10" s="24" t="s">
        <v>77</v>
      </c>
      <c r="F10" s="24"/>
      <c r="G10" s="24"/>
      <c r="H10" s="109">
        <f>IF(C10&lt;&gt;"",'CBL Score Standard'!$D66,IF(D10&lt;&gt;"",SUM('CBL Score Standard'!$D66:$E66),IF(E10&lt;&gt;"",SUM('CBL Score Standard'!$D66:$F66),IF(F10&lt;&gt;"",SUM('CBL Score Standard'!$D66:$G66),IF(G10&lt;&gt;"",SUM('CBL Score Standard'!$D66:$H66,0))))))</f>
        <v>2.8571428571428571E-2</v>
      </c>
      <c r="K10" s="338"/>
      <c r="L10" s="338"/>
      <c r="M10" s="104" t="s">
        <v>5</v>
      </c>
      <c r="N10" s="127" t="s">
        <v>144</v>
      </c>
      <c r="O10" s="43" t="s">
        <v>662</v>
      </c>
      <c r="P10" s="150"/>
      <c r="Q10" s="254" t="s">
        <v>659</v>
      </c>
      <c r="R10" s="315" t="s">
        <v>278</v>
      </c>
      <c r="S10" s="36"/>
      <c r="T10" s="83"/>
      <c r="U10" s="83"/>
      <c r="V10" s="83" t="s">
        <v>374</v>
      </c>
      <c r="W10" s="83" t="s">
        <v>377</v>
      </c>
      <c r="X10" s="83" t="s">
        <v>378</v>
      </c>
      <c r="Y10" s="46" t="s">
        <v>160</v>
      </c>
      <c r="Z10" s="259">
        <f t="shared" si="0"/>
        <v>0.16666666666666666</v>
      </c>
      <c r="AA10" s="260">
        <v>42570</v>
      </c>
      <c r="AB10" s="260">
        <v>42632</v>
      </c>
      <c r="AC10" s="260"/>
      <c r="AD10" s="260"/>
      <c r="AE10" s="258"/>
      <c r="AF10" s="258"/>
      <c r="AG10" s="258"/>
      <c r="AH10" s="258"/>
      <c r="AI10" s="258"/>
      <c r="AJ10" s="258"/>
    </row>
    <row r="11" spans="1:36" x14ac:dyDescent="0.3">
      <c r="A11" s="110" t="s">
        <v>56</v>
      </c>
      <c r="B11" s="99" t="s">
        <v>215</v>
      </c>
      <c r="C11" s="100"/>
      <c r="D11" s="100"/>
      <c r="E11" s="24" t="s">
        <v>77</v>
      </c>
      <c r="F11" s="24"/>
      <c r="G11" s="24"/>
      <c r="H11" s="109">
        <f>IF(C11&lt;&gt;"",'CBL Score Standard'!$D67,IF(D11&lt;&gt;"",SUM('CBL Score Standard'!$D67:$E67),IF(E11&lt;&gt;"",SUM('CBL Score Standard'!$D67:$F67),IF(F11&lt;&gt;"",SUM('CBL Score Standard'!$D67:$G67),IF(G11&lt;&gt;"",SUM('CBL Score Standard'!$D67:$H67,0))))))</f>
        <v>2.8571428571428571E-2</v>
      </c>
      <c r="K11" s="338"/>
      <c r="L11" s="338"/>
      <c r="M11" s="104" t="s">
        <v>5</v>
      </c>
      <c r="N11" s="36" t="s">
        <v>31</v>
      </c>
      <c r="O11" s="89" t="s">
        <v>175</v>
      </c>
      <c r="P11" s="150"/>
      <c r="Q11" s="152" t="s">
        <v>383</v>
      </c>
      <c r="R11" s="79" t="s">
        <v>176</v>
      </c>
      <c r="S11" s="36" t="s">
        <v>430</v>
      </c>
      <c r="T11" s="83"/>
      <c r="U11" s="999">
        <v>44029</v>
      </c>
      <c r="V11" s="83" t="s">
        <v>374</v>
      </c>
      <c r="W11" s="83" t="s">
        <v>378</v>
      </c>
      <c r="X11" s="83" t="s">
        <v>377</v>
      </c>
      <c r="Y11" s="44" t="s">
        <v>177</v>
      </c>
      <c r="Z11" s="259">
        <f t="shared" si="0"/>
        <v>0</v>
      </c>
      <c r="AA11" s="260"/>
      <c r="AB11" s="260"/>
      <c r="AC11" s="260"/>
      <c r="AD11" s="260"/>
      <c r="AE11" s="258"/>
      <c r="AF11" s="258"/>
      <c r="AG11" s="258"/>
      <c r="AH11" s="258"/>
      <c r="AI11" s="258"/>
      <c r="AJ11" s="258"/>
    </row>
    <row r="12" spans="1:36" ht="27.6" x14ac:dyDescent="0.3">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36"/>
      <c r="T12" s="83"/>
      <c r="U12" s="83"/>
      <c r="V12" s="83"/>
      <c r="W12" s="83"/>
      <c r="X12" s="83"/>
      <c r="Y12" s="41"/>
      <c r="Z12" s="259">
        <f t="shared" si="0"/>
        <v>0</v>
      </c>
      <c r="AA12" s="260"/>
      <c r="AB12" s="260"/>
      <c r="AC12" s="260"/>
      <c r="AD12" s="260"/>
      <c r="AE12" s="258"/>
      <c r="AF12" s="258"/>
      <c r="AG12" s="258"/>
      <c r="AH12" s="258"/>
      <c r="AI12" s="258"/>
      <c r="AJ12" s="258"/>
    </row>
    <row r="13" spans="1:36" ht="13.8" customHeight="1"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36" t="s">
        <v>430</v>
      </c>
      <c r="T13" s="83"/>
      <c r="U13" s="180">
        <v>43756</v>
      </c>
      <c r="V13" s="214" t="s">
        <v>374</v>
      </c>
      <c r="W13" s="83"/>
      <c r="X13" s="83"/>
      <c r="Y13" s="41" t="s">
        <v>169</v>
      </c>
      <c r="Z13" s="259">
        <f t="shared" si="0"/>
        <v>8.3333333333333329E-2</v>
      </c>
      <c r="AA13" s="260">
        <v>43757</v>
      </c>
      <c r="AB13" s="260">
        <v>43788</v>
      </c>
      <c r="AC13" s="260"/>
      <c r="AD13" s="260"/>
      <c r="AE13" s="258"/>
      <c r="AF13" s="258"/>
      <c r="AG13" s="258"/>
      <c r="AH13" s="258"/>
      <c r="AI13" s="258"/>
      <c r="AJ13" s="258"/>
    </row>
    <row r="14" spans="1:36" ht="27.6" x14ac:dyDescent="0.3">
      <c r="A14" s="110" t="s">
        <v>55</v>
      </c>
      <c r="B14" s="99" t="s">
        <v>694</v>
      </c>
      <c r="C14" s="100"/>
      <c r="D14" s="100"/>
      <c r="E14" s="24" t="s">
        <v>77</v>
      </c>
      <c r="F14" s="129"/>
      <c r="G14" s="24"/>
      <c r="H14" s="109">
        <f>IF(C14&lt;&gt;"",'CBL Score Standard'!$D70,IF(D14&lt;&gt;"",SUM('CBL Score Standard'!$D70:$E70),IF(E14&lt;&gt;"",SUM('CBL Score Standard'!$D70:$F70),IF(F14&lt;&gt;"",SUM('CBL Score Standard'!$D70:$G70),IF(G14&lt;&gt;"",SUM('CBL Score Standard'!$D70:$H70,0))))))</f>
        <v>1.4285714285714285E-2</v>
      </c>
      <c r="K14" s="339"/>
      <c r="L14" s="339"/>
      <c r="M14" s="104" t="s">
        <v>5</v>
      </c>
      <c r="N14" s="36" t="s">
        <v>41</v>
      </c>
      <c r="O14" s="87" t="s">
        <v>450</v>
      </c>
      <c r="P14" s="153">
        <v>43627</v>
      </c>
      <c r="Q14" s="152" t="s">
        <v>381</v>
      </c>
      <c r="R14" s="79" t="s">
        <v>382</v>
      </c>
      <c r="S14" s="36" t="s">
        <v>430</v>
      </c>
      <c r="T14" s="83"/>
      <c r="U14" s="180">
        <v>43759</v>
      </c>
      <c r="V14" s="214" t="s">
        <v>374</v>
      </c>
      <c r="W14" s="83" t="s">
        <v>378</v>
      </c>
      <c r="X14" s="83" t="s">
        <v>377</v>
      </c>
      <c r="Y14" s="41"/>
      <c r="Z14" s="259">
        <f t="shared" si="0"/>
        <v>8.3333333333333329E-2</v>
      </c>
      <c r="AA14" s="260">
        <v>43757</v>
      </c>
      <c r="AB14" s="260">
        <v>43788</v>
      </c>
      <c r="AC14" s="260"/>
      <c r="AD14" s="260"/>
      <c r="AE14" s="258"/>
      <c r="AF14" s="258"/>
      <c r="AG14" s="258"/>
      <c r="AH14" s="258"/>
      <c r="AI14" s="258"/>
      <c r="AJ14" s="258"/>
    </row>
    <row r="15" spans="1:36" x14ac:dyDescent="0.3">
      <c r="A15" s="110" t="s">
        <v>55</v>
      </c>
      <c r="B15" s="99" t="s">
        <v>185</v>
      </c>
      <c r="C15" s="100"/>
      <c r="D15" s="24"/>
      <c r="E15" s="24" t="s">
        <v>77</v>
      </c>
      <c r="F15" s="129"/>
      <c r="G15" s="24"/>
      <c r="H15" s="109">
        <f>IF(C15&lt;&gt;"",'CBL Score Standard'!$D71,IF(D15&lt;&gt;"",SUM('CBL Score Standard'!$D71:$E71),IF(E15&lt;&gt;"",SUM('CBL Score Standard'!$D71:$F71),IF(F15&lt;&gt;"",SUM('CBL Score Standard'!$D71:$G71),IF(G15&lt;&gt;"",SUM('CBL Score Standard'!$D71:$H71,0))))))</f>
        <v>2.8571428571428571E-2</v>
      </c>
      <c r="K15" s="48">
        <v>2</v>
      </c>
      <c r="L15" s="48"/>
      <c r="M15" s="3"/>
      <c r="N15" s="94"/>
      <c r="O15" s="48"/>
      <c r="P15" s="48"/>
      <c r="Q15" s="48"/>
      <c r="R15" s="80"/>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264"/>
      <c r="F16" s="100" t="s">
        <v>77</v>
      </c>
      <c r="G16" s="100"/>
      <c r="H16" s="109">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200"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t="s">
        <v>77</v>
      </c>
      <c r="F18" s="100"/>
      <c r="G18" s="100"/>
      <c r="H18" s="109">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20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36" t="s">
        <v>430</v>
      </c>
      <c r="T19" s="83"/>
      <c r="U19" s="180">
        <v>43755</v>
      </c>
      <c r="V19" s="214" t="s">
        <v>374</v>
      </c>
      <c r="W19" s="83" t="s">
        <v>378</v>
      </c>
      <c r="X19" s="83" t="s">
        <v>377</v>
      </c>
      <c r="Y19" s="44" t="s">
        <v>174</v>
      </c>
      <c r="Z19" s="259">
        <f t="shared" ref="Z19:Z35" si="1">DATEDIF(AA19,AB19,"m")/12+DATEDIF(AC19,AD19,"m")/12+DATEDIF(AE19,AF19,"m")/12+DATEDIF(AG19,AH19,"m")/12+DATEDIF(AI19,AJ19,"m")/12</f>
        <v>8.3333333333333329E-2</v>
      </c>
      <c r="AA19" s="260">
        <v>43757</v>
      </c>
      <c r="AB19" s="260">
        <v>43788</v>
      </c>
      <c r="AC19" s="260"/>
      <c r="AD19" s="260"/>
      <c r="AE19" s="258"/>
      <c r="AF19" s="258"/>
      <c r="AG19" s="258"/>
      <c r="AH19" s="258"/>
      <c r="AI19" s="258"/>
      <c r="AJ19" s="258"/>
    </row>
    <row r="20" spans="1:36" ht="27.6" x14ac:dyDescent="0.3">
      <c r="A20" s="110" t="s">
        <v>55</v>
      </c>
      <c r="B20" s="99" t="s">
        <v>202</v>
      </c>
      <c r="C20" s="100"/>
      <c r="D20" s="100"/>
      <c r="E20" s="100"/>
      <c r="F20" s="100"/>
      <c r="G20" s="100"/>
      <c r="H20" s="109" t="b">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36"/>
      <c r="T20" s="83"/>
      <c r="U20" s="83"/>
      <c r="V20" s="83"/>
      <c r="W20" s="83" t="s">
        <v>378</v>
      </c>
      <c r="X20" s="83" t="s">
        <v>377</v>
      </c>
      <c r="Y20" s="44" t="s">
        <v>181</v>
      </c>
      <c r="Z20" s="259">
        <f t="shared" si="1"/>
        <v>0</v>
      </c>
      <c r="AA20" s="260"/>
      <c r="AB20" s="260"/>
      <c r="AC20" s="260"/>
      <c r="AD20" s="260"/>
      <c r="AE20" s="258"/>
      <c r="AF20" s="258"/>
      <c r="AG20" s="258"/>
      <c r="AH20" s="258"/>
      <c r="AI20" s="258"/>
      <c r="AJ20" s="258"/>
    </row>
    <row r="21" spans="1:36" x14ac:dyDescent="0.3">
      <c r="A21" s="110" t="s">
        <v>55</v>
      </c>
      <c r="B21" s="99" t="s">
        <v>664</v>
      </c>
      <c r="C21" s="100"/>
      <c r="D21" s="100"/>
      <c r="E21" s="24"/>
      <c r="F21" s="24" t="s">
        <v>77</v>
      </c>
      <c r="G21" s="24"/>
      <c r="H21" s="109">
        <f>IF(C21&lt;&gt;"",'CBL Score Standard'!$D77,IF(D21&lt;&gt;"",SUM('CBL Score Standard'!$D77:$E77),IF(E21&lt;&gt;"",SUM('CBL Score Standard'!$D77:$F77),IF(F21&lt;&gt;"",SUM('CBL Score Standard'!$D77:$G77),IF(G21&lt;&gt;"",SUM('CBL Score Standard'!$D77:$H77,0))))))</f>
        <v>4.9848024316109421E-2</v>
      </c>
      <c r="K21" s="338"/>
      <c r="L21" s="338"/>
      <c r="M21" s="104" t="s">
        <v>6</v>
      </c>
      <c r="N21" s="36" t="s">
        <v>56</v>
      </c>
      <c r="O21" s="87" t="s">
        <v>182</v>
      </c>
      <c r="P21" s="153">
        <v>43609</v>
      </c>
      <c r="Q21" s="152" t="s">
        <v>172</v>
      </c>
      <c r="R21" s="79" t="s">
        <v>183</v>
      </c>
      <c r="S21" s="36"/>
      <c r="T21" s="83"/>
      <c r="U21" s="83"/>
      <c r="V21" s="83"/>
      <c r="W21" s="83" t="s">
        <v>378</v>
      </c>
      <c r="X21" s="83" t="s">
        <v>377</v>
      </c>
      <c r="Y21" s="46" t="s">
        <v>184</v>
      </c>
      <c r="Z21" s="259">
        <f t="shared" si="1"/>
        <v>0</v>
      </c>
      <c r="AA21" s="260"/>
      <c r="AB21" s="260"/>
      <c r="AC21" s="260"/>
      <c r="AD21" s="260"/>
      <c r="AE21" s="258"/>
      <c r="AF21" s="258"/>
      <c r="AG21" s="258"/>
      <c r="AH21" s="258"/>
      <c r="AI21" s="258"/>
      <c r="AJ21" s="258"/>
    </row>
    <row r="22" spans="1:36" x14ac:dyDescent="0.3">
      <c r="A22" s="110" t="s">
        <v>55</v>
      </c>
      <c r="B22" s="99" t="s">
        <v>448</v>
      </c>
      <c r="C22" s="100"/>
      <c r="D22" s="100"/>
      <c r="E22" s="24"/>
      <c r="F22" s="24" t="s">
        <v>77</v>
      </c>
      <c r="G22" s="24"/>
      <c r="H22" s="109">
        <f>IF(C22&lt;&gt;"",'CBL Score Standard'!$D78,IF(D22&lt;&gt;"",SUM('CBL Score Standard'!$D78:$E78),IF(E22&lt;&gt;"",SUM('CBL Score Standard'!$D78:$F78),IF(F22&lt;&gt;"",SUM('CBL Score Standard'!$D78:$G78),IF(G22&lt;&gt;"",SUM('CBL Score Standard'!$D78:$H78,0))))))</f>
        <v>4.9848024316109421E-2</v>
      </c>
      <c r="K22" s="338"/>
      <c r="L22" s="338"/>
      <c r="M22" s="104" t="s">
        <v>6</v>
      </c>
      <c r="N22" s="36" t="s">
        <v>144</v>
      </c>
      <c r="O22" s="87" t="s">
        <v>187</v>
      </c>
      <c r="P22" s="150"/>
      <c r="Q22" s="152" t="s">
        <v>153</v>
      </c>
      <c r="R22" s="79" t="s">
        <v>156</v>
      </c>
      <c r="S22" s="36"/>
      <c r="T22" s="83"/>
      <c r="U22" s="83"/>
      <c r="V22" s="83"/>
      <c r="W22" s="83" t="s">
        <v>378</v>
      </c>
      <c r="X22" s="83" t="s">
        <v>377</v>
      </c>
      <c r="Y22" s="44" t="s">
        <v>157</v>
      </c>
      <c r="Z22" s="259">
        <f t="shared" si="1"/>
        <v>0</v>
      </c>
      <c r="AA22" s="260"/>
      <c r="AB22" s="260"/>
      <c r="AC22" s="260"/>
      <c r="AD22" s="260"/>
      <c r="AE22" s="258"/>
      <c r="AF22" s="258"/>
      <c r="AG22" s="258"/>
      <c r="AH22" s="258"/>
      <c r="AI22" s="258"/>
      <c r="AJ22" s="258"/>
    </row>
    <row r="23" spans="1:36" ht="12.75" customHeight="1" x14ac:dyDescent="0.3">
      <c r="A23" s="110" t="s">
        <v>55</v>
      </c>
      <c r="B23" s="99" t="s">
        <v>665</v>
      </c>
      <c r="C23" s="100"/>
      <c r="D23" s="100"/>
      <c r="E23" s="24" t="s">
        <v>77</v>
      </c>
      <c r="F23" s="24"/>
      <c r="G23" s="24"/>
      <c r="H23" s="109">
        <f>IF(C23&lt;&gt;"",'CBL Score Standard'!$D79,IF(D23&lt;&gt;"",SUM('CBL Score Standard'!$D79:$E79),IF(E23&lt;&gt;"",SUM('CBL Score Standard'!$D79:$F79),IF(F23&lt;&gt;"",SUM('CBL Score Standard'!$D79:$G79),IF(G23&lt;&gt;"",SUM('CBL Score Standard'!$D79:$H79,0))))))</f>
        <v>2.8571428571428571E-2</v>
      </c>
      <c r="K23" s="338"/>
      <c r="L23" s="338"/>
      <c r="M23" s="104" t="s">
        <v>6</v>
      </c>
      <c r="N23" s="36" t="s">
        <v>144</v>
      </c>
      <c r="O23" s="87" t="s">
        <v>188</v>
      </c>
      <c r="P23" s="150"/>
      <c r="Q23" s="152" t="s">
        <v>155</v>
      </c>
      <c r="R23" s="79" t="s">
        <v>158</v>
      </c>
      <c r="S23" s="36"/>
      <c r="T23" s="83"/>
      <c r="U23" s="83"/>
      <c r="V23" s="83"/>
      <c r="W23" s="83" t="s">
        <v>378</v>
      </c>
      <c r="X23" s="83" t="s">
        <v>377</v>
      </c>
      <c r="Y23" s="41" t="s">
        <v>159</v>
      </c>
      <c r="Z23" s="259">
        <f t="shared" si="1"/>
        <v>0</v>
      </c>
      <c r="AA23" s="260"/>
      <c r="AB23" s="260"/>
      <c r="AC23" s="260"/>
      <c r="AD23" s="260"/>
      <c r="AE23" s="258"/>
      <c r="AF23" s="258"/>
      <c r="AG23" s="258"/>
      <c r="AH23" s="258"/>
      <c r="AI23" s="258"/>
      <c r="AJ23" s="258"/>
    </row>
    <row r="24" spans="1:36" ht="12.75" customHeight="1" x14ac:dyDescent="0.3">
      <c r="A24" s="110" t="s">
        <v>55</v>
      </c>
      <c r="B24" s="99" t="s">
        <v>238</v>
      </c>
      <c r="C24" s="100"/>
      <c r="D24" s="100"/>
      <c r="E24" s="100"/>
      <c r="F24" s="129" t="s">
        <v>77</v>
      </c>
      <c r="G24" s="24"/>
      <c r="H24" s="109">
        <f>IF(C24&lt;&gt;"",'CBL Score Standard'!$D80,IF(D24&lt;&gt;"",SUM('CBL Score Standard'!$D80:$E80),IF(E24&lt;&gt;"",SUM('CBL Score Standard'!$D80:$F80),IF(F24&lt;&gt;"",SUM('CBL Score Standard'!$D80:$G80),IF(G24&lt;&gt;"",SUM('CBL Score Standard'!$D80:$H80,0))))))</f>
        <v>2.1276595744680851E-2</v>
      </c>
      <c r="K24" s="338"/>
      <c r="L24" s="338"/>
      <c r="M24" s="104" t="s">
        <v>6</v>
      </c>
      <c r="N24" s="36" t="s">
        <v>144</v>
      </c>
      <c r="O24" s="87" t="s">
        <v>189</v>
      </c>
      <c r="P24" s="150"/>
      <c r="Q24" s="254" t="s">
        <v>659</v>
      </c>
      <c r="R24" s="315" t="s">
        <v>278</v>
      </c>
      <c r="S24" s="36"/>
      <c r="T24" s="83"/>
      <c r="U24" s="83"/>
      <c r="V24" s="83"/>
      <c r="W24" s="83" t="s">
        <v>378</v>
      </c>
      <c r="X24" s="83" t="s">
        <v>378</v>
      </c>
      <c r="Y24" s="46" t="s">
        <v>160</v>
      </c>
      <c r="Z24" s="259">
        <f t="shared" si="1"/>
        <v>0</v>
      </c>
      <c r="AA24" s="260"/>
      <c r="AB24" s="260"/>
      <c r="AC24" s="260"/>
      <c r="AD24" s="260"/>
      <c r="AE24" s="258"/>
      <c r="AF24" s="258"/>
      <c r="AG24" s="258"/>
      <c r="AH24" s="258"/>
      <c r="AI24" s="258"/>
      <c r="AJ24" s="258"/>
    </row>
    <row r="25" spans="1:36" x14ac:dyDescent="0.3">
      <c r="A25" s="110" t="s">
        <v>55</v>
      </c>
      <c r="B25" s="99" t="s">
        <v>515</v>
      </c>
      <c r="C25" s="100"/>
      <c r="D25" s="100"/>
      <c r="E25" s="100"/>
      <c r="F25" s="24"/>
      <c r="G25" s="24"/>
      <c r="H25" s="109" t="b">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36"/>
      <c r="T25" s="83"/>
      <c r="U25" s="83"/>
      <c r="V25" s="83" t="s">
        <v>374</v>
      </c>
      <c r="W25" s="83" t="s">
        <v>378</v>
      </c>
      <c r="X25" s="83" t="s">
        <v>377</v>
      </c>
      <c r="Y25" s="46" t="s">
        <v>163</v>
      </c>
      <c r="Z25" s="259">
        <f t="shared" si="1"/>
        <v>0</v>
      </c>
      <c r="AA25" s="260">
        <v>43757</v>
      </c>
      <c r="AB25" s="260">
        <v>43769</v>
      </c>
      <c r="AC25" s="260"/>
      <c r="AD25" s="260"/>
      <c r="AE25" s="258"/>
      <c r="AF25" s="258"/>
      <c r="AG25" s="258"/>
      <c r="AH25" s="258"/>
      <c r="AI25" s="258"/>
      <c r="AJ25" s="258"/>
    </row>
    <row r="26" spans="1:36" ht="27.6"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37" t="s">
        <v>6</v>
      </c>
      <c r="N26" s="138" t="s">
        <v>144</v>
      </c>
      <c r="O26" s="87" t="s">
        <v>191</v>
      </c>
      <c r="P26" s="151"/>
      <c r="Q26" s="152" t="s">
        <v>164</v>
      </c>
      <c r="R26" s="79" t="s">
        <v>165</v>
      </c>
      <c r="S26" s="36"/>
      <c r="T26" s="83"/>
      <c r="U26" s="83"/>
      <c r="V26" s="83"/>
      <c r="W26" s="83" t="s">
        <v>378</v>
      </c>
      <c r="X26" s="83" t="s">
        <v>377</v>
      </c>
      <c r="Y26" s="46" t="s">
        <v>166</v>
      </c>
      <c r="Z26" s="259">
        <f t="shared" si="1"/>
        <v>0</v>
      </c>
      <c r="AA26" s="260"/>
      <c r="AB26" s="260"/>
      <c r="AC26" s="260"/>
      <c r="AD26" s="260"/>
      <c r="AE26" s="258"/>
      <c r="AF26" s="258"/>
      <c r="AG26" s="258"/>
      <c r="AH26" s="258"/>
      <c r="AI26" s="258"/>
      <c r="AJ26" s="258"/>
    </row>
    <row r="27" spans="1:36" ht="26.4" customHeight="1"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36" t="s">
        <v>324</v>
      </c>
      <c r="T27" s="83" t="s">
        <v>73</v>
      </c>
      <c r="U27" s="181">
        <v>43608</v>
      </c>
      <c r="V27" s="83" t="s">
        <v>374</v>
      </c>
      <c r="W27" s="83" t="s">
        <v>378</v>
      </c>
      <c r="X27" s="83" t="s">
        <v>377</v>
      </c>
      <c r="Y27" s="46" t="s">
        <v>193</v>
      </c>
      <c r="Z27" s="259">
        <f t="shared" si="1"/>
        <v>0.16666666666666666</v>
      </c>
      <c r="AA27" s="260">
        <v>43548</v>
      </c>
      <c r="AB27" s="260">
        <v>43609</v>
      </c>
      <c r="AC27" s="260"/>
      <c r="AD27" s="260"/>
      <c r="AE27" s="258"/>
      <c r="AF27" s="258"/>
      <c r="AG27" s="258"/>
      <c r="AH27" s="258"/>
      <c r="AI27" s="258"/>
      <c r="AJ27" s="258"/>
    </row>
    <row r="28" spans="1:36" ht="13.8" customHeight="1" x14ac:dyDescent="0.3">
      <c r="A28" s="110" t="s">
        <v>59</v>
      </c>
      <c r="B28" s="99" t="s">
        <v>684</v>
      </c>
      <c r="C28" s="100"/>
      <c r="D28" s="100"/>
      <c r="E28" s="129" t="s">
        <v>77</v>
      </c>
      <c r="F28" s="24"/>
      <c r="G28" s="24"/>
      <c r="H28" s="109">
        <f>IF(C28&lt;&gt;"",'CBL Score Standard'!$D84,IF(D28&lt;&gt;"",SUM('CBL Score Standard'!$D84:$E84),IF(E28&lt;&gt;"",SUM('CBL Score Standard'!$D84:$F84),IF(F28&lt;&gt;"",SUM('CBL Score Standard'!$D84:$G84),IF(G28&lt;&gt;"",SUM('CBL Score Standard'!$D84:$H84,0))))))</f>
        <v>2.8571428571428571E-2</v>
      </c>
      <c r="K28" s="338"/>
      <c r="L28" s="338"/>
      <c r="M28" s="104" t="s">
        <v>6</v>
      </c>
      <c r="N28" s="36" t="s">
        <v>55</v>
      </c>
      <c r="O28" s="87" t="s">
        <v>194</v>
      </c>
      <c r="P28" s="153">
        <v>43544</v>
      </c>
      <c r="Q28" s="254" t="s">
        <v>649</v>
      </c>
      <c r="R28" s="315" t="s">
        <v>650</v>
      </c>
      <c r="S28" s="36"/>
      <c r="T28" s="83"/>
      <c r="U28" s="83"/>
      <c r="V28" s="83"/>
      <c r="W28" s="83" t="s">
        <v>378</v>
      </c>
      <c r="X28" s="83" t="s">
        <v>377</v>
      </c>
      <c r="Y28" s="46" t="s">
        <v>195</v>
      </c>
      <c r="Z28" s="259">
        <f t="shared" si="1"/>
        <v>0</v>
      </c>
      <c r="AA28" s="260"/>
      <c r="AB28" s="260"/>
      <c r="AC28" s="260"/>
      <c r="AD28" s="260"/>
      <c r="AE28" s="258"/>
      <c r="AF28" s="258"/>
      <c r="AG28" s="258"/>
      <c r="AH28" s="258"/>
      <c r="AI28" s="258"/>
      <c r="AJ28" s="258"/>
    </row>
    <row r="29" spans="1:36" ht="27.6" x14ac:dyDescent="0.3">
      <c r="A29" s="110" t="s">
        <v>59</v>
      </c>
      <c r="B29" s="99" t="s">
        <v>683</v>
      </c>
      <c r="C29" s="100"/>
      <c r="D29" s="100"/>
      <c r="E29" s="129" t="s">
        <v>77</v>
      </c>
      <c r="F29" s="24"/>
      <c r="G29" s="24"/>
      <c r="H29" s="109">
        <f>IF(C29&lt;&gt;"",'CBL Score Standard'!$D85,IF(D29&lt;&gt;"",SUM('CBL Score Standard'!$D85:$E85),IF(E29&lt;&gt;"",SUM('CBL Score Standard'!$D85:$F85),IF(F29&lt;&gt;"",SUM('CBL Score Standard'!$D85:$G85),IF(G29&lt;&gt;"",SUM('CBL Score Standard'!$D85:$H85,0))))))</f>
        <v>2.8571428571428571E-2</v>
      </c>
      <c r="K29" s="338"/>
      <c r="L29" s="338"/>
      <c r="M29" s="104" t="s">
        <v>6</v>
      </c>
      <c r="N29" s="36" t="s">
        <v>55</v>
      </c>
      <c r="O29" s="87" t="s">
        <v>196</v>
      </c>
      <c r="P29" s="149" t="s">
        <v>145</v>
      </c>
      <c r="Q29" s="254" t="s">
        <v>651</v>
      </c>
      <c r="R29" s="315" t="s">
        <v>652</v>
      </c>
      <c r="S29" s="36"/>
      <c r="T29" s="83"/>
      <c r="U29" s="83"/>
      <c r="V29" s="83"/>
      <c r="W29" s="83" t="s">
        <v>378</v>
      </c>
      <c r="X29" s="83" t="s">
        <v>377</v>
      </c>
      <c r="Y29" s="46" t="s">
        <v>197</v>
      </c>
      <c r="Z29" s="259">
        <f t="shared" si="1"/>
        <v>0</v>
      </c>
      <c r="AA29" s="260"/>
      <c r="AB29" s="260"/>
      <c r="AC29" s="260"/>
      <c r="AD29" s="260"/>
      <c r="AE29" s="258"/>
      <c r="AF29" s="258"/>
      <c r="AG29" s="258"/>
      <c r="AH29" s="258"/>
      <c r="AI29" s="258"/>
      <c r="AJ29" s="258"/>
    </row>
    <row r="30" spans="1:36" x14ac:dyDescent="0.3">
      <c r="A30" s="110" t="s">
        <v>149</v>
      </c>
      <c r="B30" s="99" t="s">
        <v>149</v>
      </c>
      <c r="C30" s="24"/>
      <c r="D30" s="24"/>
      <c r="E30" s="264" t="s">
        <v>77</v>
      </c>
      <c r="F30" s="24"/>
      <c r="G30" s="24"/>
      <c r="H30" s="109">
        <f>IF(C30&lt;&gt;"",'CBL Score Standard'!$D86,IF(D30&lt;&gt;"",SUM('CBL Score Standard'!$D86:$E86),IF(E30&lt;&gt;"",SUM('CBL Score Standard'!$D86:$F86),IF(F30&lt;&gt;"",SUM('CBL Score Standard'!$D86:$G86),IF(G30&lt;&gt;"",SUM('CBL Score Standard'!$D86:$H86,0))))))</f>
        <v>0.16709956709956711</v>
      </c>
      <c r="K30" s="338"/>
      <c r="L30" s="338"/>
      <c r="M30" s="104" t="s">
        <v>6</v>
      </c>
      <c r="N30" s="36" t="s">
        <v>55</v>
      </c>
      <c r="O30" s="87" t="s">
        <v>198</v>
      </c>
      <c r="P30" s="151"/>
      <c r="Q30" s="152" t="s">
        <v>199</v>
      </c>
      <c r="R30" s="79" t="s">
        <v>200</v>
      </c>
      <c r="S30" s="36"/>
      <c r="T30" s="83"/>
      <c r="U30" s="83"/>
      <c r="V30" s="83"/>
      <c r="W30" s="83" t="s">
        <v>378</v>
      </c>
      <c r="X30" s="83" t="s">
        <v>377</v>
      </c>
      <c r="Y30" s="49" t="s">
        <v>201</v>
      </c>
      <c r="Z30" s="259">
        <f t="shared" si="1"/>
        <v>0</v>
      </c>
      <c r="AA30" s="260"/>
      <c r="AB30" s="260"/>
      <c r="AC30" s="260"/>
      <c r="AD30" s="260"/>
      <c r="AE30" s="258"/>
      <c r="AF30" s="258"/>
      <c r="AG30" s="258"/>
      <c r="AH30" s="258"/>
      <c r="AI30" s="258"/>
      <c r="AJ30" s="258"/>
    </row>
    <row r="31" spans="1:36" x14ac:dyDescent="0.3">
      <c r="A31" s="110" t="s">
        <v>149</v>
      </c>
      <c r="B31" s="99" t="s">
        <v>370</v>
      </c>
      <c r="C31" s="100"/>
      <c r="D31" s="100"/>
      <c r="E31" s="117" t="s">
        <v>77</v>
      </c>
      <c r="F31" s="24"/>
      <c r="G31" s="24"/>
      <c r="H31" s="109">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36"/>
      <c r="T31" s="83"/>
      <c r="U31" s="83"/>
      <c r="V31" s="83"/>
      <c r="W31" s="83" t="s">
        <v>378</v>
      </c>
      <c r="X31" s="83" t="s">
        <v>377</v>
      </c>
      <c r="Y31" s="49" t="s">
        <v>203</v>
      </c>
      <c r="Z31" s="259">
        <f t="shared" si="1"/>
        <v>0</v>
      </c>
      <c r="AA31" s="260"/>
      <c r="AB31" s="260"/>
      <c r="AC31" s="260"/>
      <c r="AD31" s="260"/>
      <c r="AE31" s="258"/>
      <c r="AF31" s="258"/>
      <c r="AG31" s="258"/>
      <c r="AH31" s="258"/>
      <c r="AI31" s="258"/>
      <c r="AJ31" s="258"/>
    </row>
    <row r="32" spans="1:36" ht="27.6" x14ac:dyDescent="0.3">
      <c r="A32" s="110" t="s">
        <v>31</v>
      </c>
      <c r="B32" s="99" t="s">
        <v>660</v>
      </c>
      <c r="C32" s="24"/>
      <c r="D32" s="24"/>
      <c r="E32" s="24" t="s">
        <v>77</v>
      </c>
      <c r="F32" s="24"/>
      <c r="G32" s="24"/>
      <c r="H32" s="109">
        <f>IF(C32&lt;&gt;"",'CBL Score Standard'!$D88,IF(D32&lt;&gt;"",SUM('CBL Score Standard'!$D88:$E88),IF(E32&lt;&gt;"",SUM('CBL Score Standard'!$D88:$F88),IF(F32&lt;&gt;"",SUM('CBL Score Standard'!$D88:$G88),IF(G32&lt;&gt;"",SUM('CBL Score Standard'!$D88:$H88,0))))))</f>
        <v>0.16709956709956711</v>
      </c>
      <c r="K32" s="338"/>
      <c r="L32" s="338"/>
      <c r="M32" s="104" t="s">
        <v>6</v>
      </c>
      <c r="N32" s="36" t="s">
        <v>56</v>
      </c>
      <c r="O32" s="87" t="s">
        <v>427</v>
      </c>
      <c r="P32" s="153">
        <v>43613</v>
      </c>
      <c r="Q32" s="152" t="s">
        <v>167</v>
      </c>
      <c r="R32" s="79" t="s">
        <v>204</v>
      </c>
      <c r="S32" s="36" t="s">
        <v>324</v>
      </c>
      <c r="T32" s="83" t="s">
        <v>72</v>
      </c>
      <c r="U32" s="153">
        <v>43613</v>
      </c>
      <c r="V32" s="83" t="s">
        <v>374</v>
      </c>
      <c r="W32" s="83" t="s">
        <v>378</v>
      </c>
      <c r="X32" s="83" t="s">
        <v>377</v>
      </c>
      <c r="Y32" s="46" t="s">
        <v>205</v>
      </c>
      <c r="Z32" s="259">
        <f t="shared" si="1"/>
        <v>8.3333333333333329E-2</v>
      </c>
      <c r="AA32" s="260">
        <v>43670</v>
      </c>
      <c r="AB32" s="260">
        <v>43701</v>
      </c>
      <c r="AC32" s="260"/>
      <c r="AD32" s="260"/>
      <c r="AE32" s="258"/>
      <c r="AF32" s="258"/>
      <c r="AG32" s="258"/>
      <c r="AH32" s="258"/>
      <c r="AI32" s="258"/>
      <c r="AJ32" s="258"/>
    </row>
    <row r="33" spans="1:36" ht="13.8" customHeight="1" x14ac:dyDescent="0.3">
      <c r="A33" s="110" t="s">
        <v>31</v>
      </c>
      <c r="B33" s="99" t="s">
        <v>175</v>
      </c>
      <c r="C33" s="100"/>
      <c r="D33" s="24"/>
      <c r="E33" s="24"/>
      <c r="F33" s="24" t="s">
        <v>77</v>
      </c>
      <c r="G33" s="24"/>
      <c r="H33" s="109">
        <f>IF(C33&lt;&gt;"",'CBL Score Standard'!$D89,IF(D33&lt;&gt;"",SUM('CBL Score Standard'!$D89:$E89),IF(E33&lt;&gt;"",SUM('CBL Score Standard'!$D89:$F89),IF(F33&lt;&gt;"",SUM('CBL Score Standard'!$D89:$G89),IF(G33&lt;&gt;"",SUM('CBL Score Standard'!$D89:$H89,0))))))</f>
        <v>0.18837616284424796</v>
      </c>
      <c r="K33" s="338"/>
      <c r="L33" s="338"/>
      <c r="M33" s="104" t="s">
        <v>6</v>
      </c>
      <c r="N33" s="36" t="s">
        <v>0</v>
      </c>
      <c r="O33" s="87" t="s">
        <v>426</v>
      </c>
      <c r="P33" s="152" t="s">
        <v>145</v>
      </c>
      <c r="Q33" s="152" t="s">
        <v>688</v>
      </c>
      <c r="R33" s="79" t="s">
        <v>430</v>
      </c>
      <c r="S33" s="36"/>
      <c r="T33" s="83"/>
      <c r="U33" s="83"/>
      <c r="V33" s="83"/>
      <c r="W33" s="83" t="s">
        <v>378</v>
      </c>
      <c r="X33" s="83" t="s">
        <v>377</v>
      </c>
      <c r="Y33" s="41"/>
      <c r="Z33" s="259">
        <f t="shared" si="1"/>
        <v>0</v>
      </c>
      <c r="AA33" s="260"/>
      <c r="AB33" s="260"/>
      <c r="AC33" s="260"/>
      <c r="AD33" s="260"/>
      <c r="AE33" s="258"/>
      <c r="AF33" s="258"/>
      <c r="AG33" s="258"/>
      <c r="AH33" s="258"/>
      <c r="AI33" s="258"/>
      <c r="AJ33" s="258"/>
    </row>
    <row r="34" spans="1:36" x14ac:dyDescent="0.3">
      <c r="A34" s="110" t="s">
        <v>46</v>
      </c>
      <c r="B34" s="99" t="s">
        <v>171</v>
      </c>
      <c r="C34" s="100"/>
      <c r="D34" s="24"/>
      <c r="E34" s="264"/>
      <c r="F34" s="24" t="s">
        <v>77</v>
      </c>
      <c r="G34" s="24"/>
      <c r="H34" s="109">
        <f>IF(C34&lt;&gt;"",'CBL Score Standard'!$D90,IF(D34&lt;&gt;"",SUM('CBL Score Standard'!$D90:$E90),IF(E34&lt;&gt;"",SUM('CBL Score Standard'!$D90:$F90),IF(F34&lt;&gt;"",SUM('CBL Score Standard'!$D90:$G90),IF(G34&lt;&gt;"",SUM('CBL Score Standard'!$D90:$H90,0))))))</f>
        <v>9.7467071935157037E-2</v>
      </c>
      <c r="K34" s="338"/>
      <c r="L34" s="338"/>
      <c r="M34" s="104" t="s">
        <v>6</v>
      </c>
      <c r="N34" s="36" t="s">
        <v>53</v>
      </c>
      <c r="O34" s="90" t="s">
        <v>371</v>
      </c>
      <c r="P34" s="152" t="s">
        <v>145</v>
      </c>
      <c r="Q34" s="152" t="s">
        <v>164</v>
      </c>
      <c r="R34" s="79" t="s">
        <v>207</v>
      </c>
      <c r="S34" s="36"/>
      <c r="T34" s="83"/>
      <c r="U34" s="83"/>
      <c r="V34" s="83"/>
      <c r="W34" s="83" t="s">
        <v>378</v>
      </c>
      <c r="X34" s="83" t="s">
        <v>377</v>
      </c>
      <c r="Y34" s="49" t="s">
        <v>208</v>
      </c>
      <c r="Z34" s="259">
        <f t="shared" si="1"/>
        <v>0</v>
      </c>
      <c r="AA34" s="260"/>
      <c r="AB34" s="260"/>
      <c r="AC34" s="260"/>
      <c r="AD34" s="260"/>
      <c r="AE34" s="258"/>
      <c r="AF34" s="258"/>
      <c r="AG34" s="258"/>
      <c r="AH34" s="258"/>
      <c r="AI34" s="258"/>
      <c r="AJ34" s="258"/>
    </row>
    <row r="35" spans="1:36"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36"/>
      <c r="T35" s="83"/>
      <c r="U35" s="83"/>
      <c r="V35" s="83"/>
      <c r="W35" s="83" t="s">
        <v>378</v>
      </c>
      <c r="X35" s="83" t="s">
        <v>377</v>
      </c>
      <c r="Y35" s="46"/>
      <c r="Z35" s="259">
        <f t="shared" si="1"/>
        <v>0</v>
      </c>
      <c r="AA35" s="260"/>
      <c r="AB35" s="260"/>
      <c r="AC35" s="260"/>
      <c r="AD35" s="260"/>
      <c r="AE35" s="258"/>
      <c r="AF35" s="258"/>
      <c r="AG35" s="258"/>
      <c r="AH35" s="258"/>
      <c r="AI35" s="258"/>
      <c r="AJ35" s="258"/>
    </row>
    <row r="36" spans="1:36" x14ac:dyDescent="0.3">
      <c r="A36" s="110" t="s">
        <v>54</v>
      </c>
      <c r="B36" s="99" t="s">
        <v>425</v>
      </c>
      <c r="C36" s="24"/>
      <c r="D36" s="264"/>
      <c r="E36" s="24" t="s">
        <v>77</v>
      </c>
      <c r="F36" s="24"/>
      <c r="G36" s="24"/>
      <c r="H36" s="109">
        <f>IF(C36&lt;&gt;"",'CBL Score Standard'!$D92,IF(D36&lt;&gt;"",SUM('CBL Score Standard'!$D92:$E92),IF(E36&lt;&gt;"",SUM('CBL Score Standard'!$D92:$F92),IF(F36&lt;&gt;"",SUM('CBL Score Standard'!$D92:$G92),IF(G36&lt;&gt;"",SUM('CBL Score Standard'!$D92:$H92,0))))))</f>
        <v>0.16709956709956711</v>
      </c>
      <c r="K36" s="3">
        <v>3</v>
      </c>
      <c r="L36" s="3"/>
      <c r="M36" s="3"/>
      <c r="N36" s="92"/>
      <c r="O36" s="3"/>
      <c r="P36" s="3"/>
      <c r="Q36" s="3"/>
      <c r="R36" s="78"/>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t="s">
        <v>77</v>
      </c>
      <c r="F37" s="24"/>
      <c r="G37" s="24"/>
      <c r="H37" s="10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264"/>
      <c r="E38" s="1002" t="s">
        <v>77</v>
      </c>
      <c r="F38" s="1002"/>
      <c r="G38" s="24"/>
      <c r="H38" s="109">
        <f>IF(C38&lt;&gt;"",'CBL Score Standard'!$D94,IF(D38&lt;&gt;"",SUM('CBL Score Standard'!$D94:$E94),IF(E38&lt;&gt;"",SUM('CBL Score Standard'!$D94:$F94),IF(F38&lt;&gt;"",SUM('CBL Score Standard'!$D94:$G94),IF(G38&lt;&gt;"",SUM('CBL Score Standard'!$D94:$H94,0))))))</f>
        <v>1.4285714285714285E-2</v>
      </c>
      <c r="K38" s="1211" t="s">
        <v>133</v>
      </c>
      <c r="L38" s="1211" t="s">
        <v>91</v>
      </c>
      <c r="M38" s="1182" t="s">
        <v>75</v>
      </c>
      <c r="N38" s="1184" t="s">
        <v>134</v>
      </c>
      <c r="O38" s="1184" t="s">
        <v>135</v>
      </c>
      <c r="P38" s="145" t="s">
        <v>136</v>
      </c>
      <c r="Q38" s="145" t="s">
        <v>137</v>
      </c>
      <c r="R38" s="145" t="s">
        <v>138</v>
      </c>
      <c r="S38" s="1212" t="s">
        <v>139</v>
      </c>
      <c r="T38" s="1191" t="s">
        <v>344</v>
      </c>
      <c r="U38" s="1191" t="s">
        <v>342</v>
      </c>
      <c r="V38" s="1200"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17" t="s">
        <v>77</v>
      </c>
      <c r="F39" s="24"/>
      <c r="G39" s="24"/>
      <c r="H39" s="109">
        <f>IF(C39&lt;&gt;"",'CBL Score Standard'!$D95,IF(D39&lt;&gt;"",SUM('CBL Score Standard'!$D95:$E95),IF(E39&lt;&gt;"",SUM('CBL Score Standard'!$D95:$F95),IF(F39&lt;&gt;"",SUM('CBL Score Standard'!$D95:$G95),IF(G39&lt;&gt;"",SUM('CBL Score Standard'!$D95:$H95,0))))))</f>
        <v>3.8095238095238092E-2</v>
      </c>
      <c r="K39" s="1197"/>
      <c r="L39" s="1197"/>
      <c r="M39" s="1183"/>
      <c r="N39" s="1190"/>
      <c r="O39" s="1185"/>
      <c r="P39" s="148" t="s">
        <v>141</v>
      </c>
      <c r="Q39" s="144"/>
      <c r="R39" s="144"/>
      <c r="S39" s="1210"/>
      <c r="T39" s="1191"/>
      <c r="U39" s="1191"/>
      <c r="V39" s="120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002" t="s">
        <v>77</v>
      </c>
      <c r="F40" s="1002"/>
      <c r="G40" s="24"/>
      <c r="H40" s="109">
        <f>IF(C40&lt;&gt;"",'CBL Score Standard'!$D96,IF(D40&lt;&gt;"",SUM('CBL Score Standard'!$D96:$E96),IF(E40&lt;&gt;"",SUM('CBL Score Standard'!$D96:$F96),IF(F40&lt;&gt;"",SUM('CBL Score Standard'!$D96:$G96),IF(G40&lt;&gt;"",SUM('CBL Score Standard'!$D96:$H96,0))))))</f>
        <v>1.4285714285714285E-2</v>
      </c>
      <c r="K40" s="337" t="s">
        <v>142</v>
      </c>
      <c r="L40" s="337" t="s">
        <v>143</v>
      </c>
      <c r="M40" s="104" t="s">
        <v>7</v>
      </c>
      <c r="N40" s="36" t="s">
        <v>56</v>
      </c>
      <c r="O40" s="87" t="s">
        <v>663</v>
      </c>
      <c r="P40" s="149" t="s">
        <v>145</v>
      </c>
      <c r="Q40" s="152" t="s">
        <v>212</v>
      </c>
      <c r="R40" s="79" t="s">
        <v>213</v>
      </c>
      <c r="S40" s="70" t="str">
        <f>IF($K$37=$G$25+1,$A$1,"")</f>
        <v/>
      </c>
      <c r="T40" s="157"/>
      <c r="U40" s="83"/>
      <c r="V40" s="83"/>
      <c r="W40" s="83" t="s">
        <v>378</v>
      </c>
      <c r="X40" s="83" t="s">
        <v>377</v>
      </c>
      <c r="Y40" s="46" t="s">
        <v>214</v>
      </c>
      <c r="Z40" s="259">
        <f t="shared" ref="Z40:Z55" si="2">DATEDIF(AA40,AB40,"m")/12+DATEDIF(AC40,AD40,"m")/12+DATEDIF(AE40,AF40,"m")/12+DATEDIF(AG40,AH40,"m")/12+DATEDIF(AI40,AJ40,"m")/12</f>
        <v>0</v>
      </c>
      <c r="AA40" s="260"/>
      <c r="AB40" s="260"/>
      <c r="AC40" s="260"/>
      <c r="AD40" s="260"/>
      <c r="AE40" s="258"/>
      <c r="AF40" s="258"/>
      <c r="AG40" s="258"/>
      <c r="AH40" s="258"/>
      <c r="AI40" s="258"/>
      <c r="AJ40" s="258"/>
    </row>
    <row r="41" spans="1:36" x14ac:dyDescent="0.3">
      <c r="A41" s="110" t="s">
        <v>53</v>
      </c>
      <c r="B41" s="99" t="s">
        <v>226</v>
      </c>
      <c r="C41" s="100"/>
      <c r="D41" s="100"/>
      <c r="E41" s="1002" t="s">
        <v>77</v>
      </c>
      <c r="F41" s="1002"/>
      <c r="G41" s="24"/>
      <c r="H41" s="109">
        <f>IF(C41&lt;&gt;"",'CBL Score Standard'!$D97,IF(D41&lt;&gt;"",SUM('CBL Score Standard'!$D97:$E97),IF(E41&lt;&gt;"",SUM('CBL Score Standard'!$D97:$F97),IF(F41&lt;&gt;"",SUM('CBL Score Standard'!$D97:$G97),IF(G41&lt;&gt;"",SUM('CBL Score Standard'!$D97:$H97,0))))))</f>
        <v>1.4285714285714285E-2</v>
      </c>
      <c r="K41" s="338"/>
      <c r="L41" s="338"/>
      <c r="M41" s="104" t="s">
        <v>7</v>
      </c>
      <c r="N41" s="36" t="s">
        <v>56</v>
      </c>
      <c r="O41" s="87" t="s">
        <v>215</v>
      </c>
      <c r="P41" s="150"/>
      <c r="Q41" s="152" t="s">
        <v>164</v>
      </c>
      <c r="R41" s="79" t="s">
        <v>207</v>
      </c>
      <c r="S41" s="70" t="str">
        <f>IF($K$37=$G$25+1,$A$1,"")</f>
        <v/>
      </c>
      <c r="T41" s="157"/>
      <c r="U41" s="83"/>
      <c r="V41" s="83"/>
      <c r="W41" s="83" t="s">
        <v>378</v>
      </c>
      <c r="X41" s="83" t="s">
        <v>377</v>
      </c>
      <c r="Y41" s="49" t="s">
        <v>216</v>
      </c>
      <c r="Z41" s="259">
        <f t="shared" si="2"/>
        <v>0</v>
      </c>
      <c r="AA41" s="260"/>
      <c r="AB41" s="260"/>
      <c r="AC41" s="260"/>
      <c r="AD41" s="260"/>
      <c r="AE41" s="258"/>
      <c r="AF41" s="258"/>
      <c r="AG41" s="258"/>
      <c r="AH41" s="258"/>
      <c r="AI41" s="258"/>
      <c r="AJ41" s="258"/>
    </row>
    <row r="42" spans="1:36" ht="27.6" x14ac:dyDescent="0.3">
      <c r="A42" s="110" t="s">
        <v>53</v>
      </c>
      <c r="B42" s="99" t="s">
        <v>239</v>
      </c>
      <c r="C42" s="100"/>
      <c r="D42" s="100"/>
      <c r="E42" s="264" t="s">
        <v>77</v>
      </c>
      <c r="F42" s="24"/>
      <c r="G42" s="24"/>
      <c r="H42" s="109">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315" t="s">
        <v>654</v>
      </c>
      <c r="S42" s="70" t="str">
        <f>IF($K$37=$G$25+1,$A$1,"")</f>
        <v/>
      </c>
      <c r="T42" s="157"/>
      <c r="U42" s="83"/>
      <c r="V42" s="83"/>
      <c r="W42" s="83" t="s">
        <v>378</v>
      </c>
      <c r="X42" s="83" t="s">
        <v>377</v>
      </c>
      <c r="Y42" s="52" t="s">
        <v>249</v>
      </c>
      <c r="Z42" s="259">
        <f t="shared" si="2"/>
        <v>0</v>
      </c>
      <c r="AA42" s="260"/>
      <c r="AB42" s="260"/>
      <c r="AC42" s="260"/>
      <c r="AD42" s="260"/>
      <c r="AE42" s="258"/>
      <c r="AF42" s="258"/>
      <c r="AG42" s="258"/>
      <c r="AH42" s="258"/>
      <c r="AI42" s="258"/>
      <c r="AJ42" s="258"/>
    </row>
    <row r="43" spans="1:36" ht="41.4" x14ac:dyDescent="0.3">
      <c r="A43" s="110" t="s">
        <v>0</v>
      </c>
      <c r="B43" s="99" t="s">
        <v>426</v>
      </c>
      <c r="C43" s="100"/>
      <c r="D43" s="24"/>
      <c r="E43" s="24"/>
      <c r="F43" s="264" t="s">
        <v>77</v>
      </c>
      <c r="G43" s="24"/>
      <c r="H43" s="109">
        <f>IF(C43&lt;&gt;"",'CBL Score Standard'!$D99,IF(D43&lt;&gt;"",SUM('CBL Score Standard'!$D99:$E99),IF(E43&lt;&gt;"",SUM('CBL Score Standard'!$D99:$F99),IF(F43&lt;&gt;"",SUM('CBL Score Standard'!$D99:$G99),IF(G43&lt;&gt;"",SUM('CBL Score Standard'!$D99:$H99,0))))))</f>
        <v>9.7467071935157037E-2</v>
      </c>
      <c r="K43" s="338"/>
      <c r="L43" s="338"/>
      <c r="M43" s="104" t="s">
        <v>7</v>
      </c>
      <c r="N43" s="36" t="s">
        <v>55</v>
      </c>
      <c r="O43" s="87" t="s">
        <v>448</v>
      </c>
      <c r="P43" s="151"/>
      <c r="Q43" s="254" t="s">
        <v>655</v>
      </c>
      <c r="R43" s="315" t="s">
        <v>656</v>
      </c>
      <c r="S43" s="70" t="str">
        <f>IF($K$37=$G$25+1,$A$1,"")</f>
        <v/>
      </c>
      <c r="T43" s="157" t="s">
        <v>72</v>
      </c>
      <c r="U43" s="83"/>
      <c r="V43" s="83" t="s">
        <v>374</v>
      </c>
      <c r="W43" s="83" t="s">
        <v>378</v>
      </c>
      <c r="X43" s="83" t="s">
        <v>377</v>
      </c>
      <c r="Y43" s="49" t="s">
        <v>219</v>
      </c>
      <c r="Z43" s="259">
        <f t="shared" si="2"/>
        <v>8.3333333333333329E-2</v>
      </c>
      <c r="AA43" s="260">
        <v>43885</v>
      </c>
      <c r="AB43" s="260">
        <v>43914</v>
      </c>
      <c r="AC43" s="260"/>
      <c r="AD43" s="260"/>
      <c r="AE43" s="258"/>
      <c r="AF43" s="258"/>
      <c r="AG43" s="258"/>
      <c r="AH43" s="258"/>
      <c r="AI43" s="258"/>
      <c r="AJ43" s="258"/>
    </row>
    <row r="44" spans="1:36" ht="27.6" customHeight="1" x14ac:dyDescent="0.3">
      <c r="A44" s="110" t="s">
        <v>41</v>
      </c>
      <c r="B44" s="99" t="s">
        <v>450</v>
      </c>
      <c r="C44" s="24"/>
      <c r="D44" s="24"/>
      <c r="E44" s="24"/>
      <c r="F44" s="24" t="s">
        <v>77</v>
      </c>
      <c r="G44" s="24"/>
      <c r="H44" s="109">
        <f>IF(C44&lt;&gt;"",'CBL Score Standard'!$D100,IF(D44&lt;&gt;"",SUM('CBL Score Standard'!$D100:$E100),IF(E44&lt;&gt;"",SUM('CBL Score Standard'!$D100:$F100),IF(F44&lt;&gt;"",SUM('CBL Score Standard'!$D100:$G100),IF(G44&lt;&gt;"",SUM('CBL Score Standard'!$D100:$H100,0))))))</f>
        <v>0.18837616284424796</v>
      </c>
      <c r="K44" s="338"/>
      <c r="L44" s="338"/>
      <c r="M44" s="137" t="s">
        <v>7</v>
      </c>
      <c r="N44" s="138" t="s">
        <v>55</v>
      </c>
      <c r="O44" s="87" t="s">
        <v>185</v>
      </c>
      <c r="P44" s="149" t="s">
        <v>145</v>
      </c>
      <c r="Q44" s="254" t="s">
        <v>220</v>
      </c>
      <c r="R44" s="315" t="s">
        <v>270</v>
      </c>
      <c r="S44" s="70" t="s">
        <v>430</v>
      </c>
      <c r="T44" s="162" t="s">
        <v>72</v>
      </c>
      <c r="U44" s="180">
        <v>43767</v>
      </c>
      <c r="V44" s="214" t="s">
        <v>374</v>
      </c>
      <c r="W44" s="83" t="s">
        <v>378</v>
      </c>
      <c r="X44" s="83" t="s">
        <v>377</v>
      </c>
      <c r="Y44" s="49" t="s">
        <v>186</v>
      </c>
      <c r="Z44" s="259">
        <f t="shared" si="2"/>
        <v>8.3333333333333329E-2</v>
      </c>
      <c r="AA44" s="260">
        <v>43885</v>
      </c>
      <c r="AB44" s="260">
        <v>43914</v>
      </c>
      <c r="AC44" s="260"/>
      <c r="AD44" s="260"/>
      <c r="AE44" s="258"/>
      <c r="AF44" s="258"/>
      <c r="AG44" s="258"/>
      <c r="AH44" s="258"/>
      <c r="AI44" s="258"/>
      <c r="AJ44" s="258"/>
    </row>
    <row r="45" spans="1:36" ht="27.6" x14ac:dyDescent="0.3">
      <c r="A45" s="110" t="s">
        <v>41</v>
      </c>
      <c r="B45" s="99" t="s">
        <v>178</v>
      </c>
      <c r="C45" s="100"/>
      <c r="D45" s="24"/>
      <c r="E45" s="24" t="s">
        <v>77</v>
      </c>
      <c r="F45" s="24"/>
      <c r="G45" s="24"/>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315" t="s">
        <v>657</v>
      </c>
      <c r="S45" s="70" t="s">
        <v>430</v>
      </c>
      <c r="T45" s="157" t="s">
        <v>72</v>
      </c>
      <c r="U45" s="180">
        <v>43767</v>
      </c>
      <c r="V45" s="214" t="s">
        <v>374</v>
      </c>
      <c r="W45" s="83" t="s">
        <v>378</v>
      </c>
      <c r="X45" s="83" t="s">
        <v>377</v>
      </c>
      <c r="Y45" s="49" t="s">
        <v>186</v>
      </c>
      <c r="Z45" s="259">
        <f t="shared" si="2"/>
        <v>8.3333333333333329E-2</v>
      </c>
      <c r="AA45" s="260">
        <v>43885</v>
      </c>
      <c r="AB45" s="260">
        <v>43914</v>
      </c>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70" t="str">
        <f>IF($K$37=$G$25+1,$A$1,"")</f>
        <v/>
      </c>
      <c r="T46" s="157"/>
      <c r="U46" s="83"/>
      <c r="V46" s="83"/>
      <c r="W46" s="83" t="s">
        <v>378</v>
      </c>
      <c r="X46" s="83" t="s">
        <v>377</v>
      </c>
      <c r="Y46" s="46" t="s">
        <v>222</v>
      </c>
      <c r="Z46" s="259">
        <f t="shared" si="2"/>
        <v>0</v>
      </c>
      <c r="AA46" s="260"/>
      <c r="AB46" s="260"/>
      <c r="AC46" s="260"/>
      <c r="AD46" s="260"/>
      <c r="AE46" s="258"/>
      <c r="AF46" s="258"/>
      <c r="AG46" s="258"/>
      <c r="AH46" s="258"/>
      <c r="AI46" s="258"/>
      <c r="AJ46" s="258"/>
    </row>
    <row r="47" spans="1:36" ht="27.6" x14ac:dyDescent="0.3">
      <c r="A47" s="110" t="s">
        <v>144</v>
      </c>
      <c r="B47" s="99" t="s">
        <v>372</v>
      </c>
      <c r="C47" s="24"/>
      <c r="D47" s="24"/>
      <c r="E47" s="24"/>
      <c r="F47" s="24" t="s">
        <v>77</v>
      </c>
      <c r="G47" s="24"/>
      <c r="H47" s="109">
        <f>IF(C47&lt;&gt;"",'CBL Score Standard'!$D103,IF(D47&lt;&gt;"",SUM('CBL Score Standard'!$D103:$E103),IF(E47&lt;&gt;"",SUM('CBL Score Standard'!$D103:$F103),IF(F47&lt;&gt;"",SUM('CBL Score Standard'!$D103:$G103),IF(G47&lt;&gt;"",SUM('CBL Score Standard'!$D103:$H103,0))))))</f>
        <v>0.18837616284424796</v>
      </c>
      <c r="K47" s="338"/>
      <c r="L47" s="338"/>
      <c r="M47" s="104" t="s">
        <v>7</v>
      </c>
      <c r="N47" s="36" t="s">
        <v>53</v>
      </c>
      <c r="O47" s="87" t="s">
        <v>223</v>
      </c>
      <c r="P47" s="153">
        <v>43621</v>
      </c>
      <c r="Q47" s="154" t="s">
        <v>224</v>
      </c>
      <c r="R47" s="79" t="s">
        <v>225</v>
      </c>
      <c r="S47" s="70" t="s">
        <v>324</v>
      </c>
      <c r="T47" s="157"/>
      <c r="U47" s="153">
        <v>43621</v>
      </c>
      <c r="V47" s="83" t="s">
        <v>374</v>
      </c>
      <c r="W47" s="83" t="s">
        <v>378</v>
      </c>
      <c r="X47" s="83" t="s">
        <v>377</v>
      </c>
      <c r="Y47" s="55"/>
      <c r="Z47" s="259">
        <f t="shared" si="2"/>
        <v>8.3333333333333329E-2</v>
      </c>
      <c r="AA47" s="260">
        <v>43762</v>
      </c>
      <c r="AB47" s="260">
        <v>43793</v>
      </c>
      <c r="AC47" s="260"/>
      <c r="AD47" s="260"/>
      <c r="AE47" s="258"/>
      <c r="AF47" s="258"/>
      <c r="AG47" s="258"/>
      <c r="AH47" s="258"/>
      <c r="AI47" s="258"/>
      <c r="AJ47" s="258"/>
    </row>
    <row r="48" spans="1:36" ht="39.6" x14ac:dyDescent="0.3">
      <c r="A48" s="110" t="s">
        <v>144</v>
      </c>
      <c r="B48" s="99" t="s">
        <v>373</v>
      </c>
      <c r="C48" s="24"/>
      <c r="D48" s="24"/>
      <c r="E48" s="129"/>
      <c r="F48" s="24" t="s">
        <v>77</v>
      </c>
      <c r="G48" s="24"/>
      <c r="H48" s="109">
        <f>IF(C48&lt;&gt;"",'CBL Score Standard'!$D104,IF(D48&lt;&gt;"",SUM('CBL Score Standard'!$D104:$E104),IF(E48&lt;&gt;"",SUM('CBL Score Standard'!$D104:$F104),IF(F48&lt;&gt;"",SUM('CBL Score Standard'!$D104:$G104),IF(G48&lt;&gt;"",SUM('CBL Score Standard'!$D104:$H104,0))))))</f>
        <v>0.18837616284424796</v>
      </c>
      <c r="K48" s="338"/>
      <c r="L48" s="338"/>
      <c r="M48" s="104" t="s">
        <v>7</v>
      </c>
      <c r="N48" s="36" t="s">
        <v>53</v>
      </c>
      <c r="O48" s="87" t="s">
        <v>226</v>
      </c>
      <c r="P48" s="153">
        <v>43602</v>
      </c>
      <c r="Q48" s="154" t="s">
        <v>227</v>
      </c>
      <c r="R48" s="79" t="s">
        <v>228</v>
      </c>
      <c r="S48" s="70" t="s">
        <v>430</v>
      </c>
      <c r="T48" s="157" t="s">
        <v>72</v>
      </c>
      <c r="U48" s="180">
        <v>43761</v>
      </c>
      <c r="V48" s="214" t="s">
        <v>374</v>
      </c>
      <c r="W48" s="83" t="s">
        <v>378</v>
      </c>
      <c r="X48" s="83" t="s">
        <v>377</v>
      </c>
      <c r="Y48" s="55"/>
      <c r="Z48" s="259">
        <f t="shared" si="2"/>
        <v>8.3333333333333329E-2</v>
      </c>
      <c r="AA48" s="260">
        <v>43762</v>
      </c>
      <c r="AB48" s="260">
        <v>43793</v>
      </c>
      <c r="AC48" s="260"/>
      <c r="AD48" s="260"/>
      <c r="AE48" s="258"/>
      <c r="AF48" s="258"/>
      <c r="AG48" s="258"/>
      <c r="AH48" s="258"/>
      <c r="AI48" s="258"/>
      <c r="AJ48" s="258"/>
    </row>
    <row r="49" spans="1:36" ht="27.6" x14ac:dyDescent="0.3">
      <c r="A49" s="110" t="s">
        <v>144</v>
      </c>
      <c r="B49" s="99" t="s">
        <v>452</v>
      </c>
      <c r="C49" s="24"/>
      <c r="D49" s="24"/>
      <c r="E49" s="24"/>
      <c r="F49" s="24" t="s">
        <v>77</v>
      </c>
      <c r="G49" s="24"/>
      <c r="H49" s="109">
        <f>IF(C49&lt;&gt;"",'CBL Score Standard'!$D105,IF(D49&lt;&gt;"",SUM('CBL Score Standard'!$D105:$E105),IF(E49&lt;&gt;"",SUM('CBL Score Standard'!$D105:$F105),IF(F49&lt;&gt;"",SUM('CBL Score Standard'!$D105:$G105),IF(G49&lt;&gt;"",SUM('CBL Score Standard'!$D105:$H105,0))))))</f>
        <v>0.18837616284424796</v>
      </c>
      <c r="K49" s="338"/>
      <c r="L49" s="338"/>
      <c r="M49" s="104" t="s">
        <v>7</v>
      </c>
      <c r="N49" s="36" t="s">
        <v>59</v>
      </c>
      <c r="O49" s="89" t="s">
        <v>684</v>
      </c>
      <c r="P49" s="153">
        <v>43623</v>
      </c>
      <c r="Q49" s="154" t="s">
        <v>153</v>
      </c>
      <c r="R49" s="79" t="s">
        <v>156</v>
      </c>
      <c r="S49" s="70" t="s">
        <v>430</v>
      </c>
      <c r="T49" s="157"/>
      <c r="U49" s="181">
        <v>43754</v>
      </c>
      <c r="V49" s="214" t="s">
        <v>374</v>
      </c>
      <c r="W49" s="83" t="s">
        <v>378</v>
      </c>
      <c r="X49" s="83" t="s">
        <v>377</v>
      </c>
      <c r="Y49" s="55"/>
      <c r="Z49" s="259">
        <f t="shared" si="2"/>
        <v>8.3333333333333329E-2</v>
      </c>
      <c r="AA49" s="260">
        <v>43885</v>
      </c>
      <c r="AB49" s="260">
        <v>43914</v>
      </c>
      <c r="AC49" s="260"/>
      <c r="AD49" s="260"/>
      <c r="AE49" s="258"/>
      <c r="AF49" s="258"/>
      <c r="AG49" s="258"/>
      <c r="AH49" s="258"/>
      <c r="AI49" s="258"/>
      <c r="AJ49" s="258"/>
    </row>
    <row r="50" spans="1:36" ht="27.6" x14ac:dyDescent="0.3">
      <c r="A50" s="110" t="s">
        <v>144</v>
      </c>
      <c r="B50" s="99" t="s">
        <v>517</v>
      </c>
      <c r="C50" s="24"/>
      <c r="D50" s="24"/>
      <c r="E50" s="1002"/>
      <c r="F50" s="1002" t="s">
        <v>77</v>
      </c>
      <c r="G50" s="24"/>
      <c r="H50" s="109">
        <f>IF(C50&lt;&gt;"",'CBL Score Standard'!$D106,IF(D50&lt;&gt;"",SUM('CBL Score Standard'!$D106:$E106),IF(E50&lt;&gt;"",SUM('CBL Score Standard'!$D106:$F106),IF(F50&lt;&gt;"",SUM('CBL Score Standard'!$D106:$G106),IF(G50&lt;&gt;"",SUM('CBL Score Standard'!$D106:$H106,0))))))</f>
        <v>0.18837616284424796</v>
      </c>
      <c r="K50" s="338"/>
      <c r="L50" s="338"/>
      <c r="M50" s="104" t="s">
        <v>7</v>
      </c>
      <c r="N50" s="36" t="s">
        <v>59</v>
      </c>
      <c r="O50" s="89" t="s">
        <v>683</v>
      </c>
      <c r="P50" s="153">
        <v>43623</v>
      </c>
      <c r="Q50" s="154" t="s">
        <v>153</v>
      </c>
      <c r="R50" s="79" t="s">
        <v>156</v>
      </c>
      <c r="S50" s="70" t="s">
        <v>430</v>
      </c>
      <c r="T50" s="385" t="s">
        <v>72</v>
      </c>
      <c r="U50" s="181">
        <v>43754</v>
      </c>
      <c r="V50" s="214"/>
      <c r="W50" s="83" t="s">
        <v>378</v>
      </c>
      <c r="X50" s="83" t="s">
        <v>377</v>
      </c>
      <c r="Y50" s="55"/>
      <c r="Z50" s="259">
        <f t="shared" si="2"/>
        <v>0</v>
      </c>
      <c r="AA50" s="260"/>
      <c r="AB50" s="260"/>
      <c r="AC50" s="260"/>
      <c r="AD50" s="260"/>
      <c r="AE50" s="258"/>
      <c r="AF50" s="258"/>
      <c r="AG50" s="258"/>
      <c r="AH50" s="258"/>
      <c r="AI50" s="258"/>
      <c r="AJ50" s="258"/>
    </row>
    <row r="51" spans="1:36" x14ac:dyDescent="0.3">
      <c r="A51" s="110" t="s">
        <v>144</v>
      </c>
      <c r="B51" s="99" t="s">
        <v>661</v>
      </c>
      <c r="C51" s="24"/>
      <c r="D51" s="24"/>
      <c r="E51" s="24"/>
      <c r="F51" s="24" t="s">
        <v>77</v>
      </c>
      <c r="G51" s="24"/>
      <c r="H51" s="109">
        <f>IF(C51&lt;&gt;"",'CBL Score Standard'!$D107,IF(D51&lt;&gt;"",SUM('CBL Score Standard'!$D107:$E107),IF(E51&lt;&gt;"",SUM('CBL Score Standard'!$D107:$F107),IF(F51&lt;&gt;"",SUM('CBL Score Standard'!$D107:$G107),IF(G51&lt;&gt;"",SUM('CBL Score Standard'!$D107:$H107,0))))))</f>
        <v>0.18837616284424796</v>
      </c>
      <c r="K51" s="338"/>
      <c r="L51" s="338"/>
      <c r="M51" s="104" t="s">
        <v>7</v>
      </c>
      <c r="N51" s="36" t="s">
        <v>56</v>
      </c>
      <c r="O51" s="89" t="s">
        <v>67</v>
      </c>
      <c r="P51" s="153"/>
      <c r="Q51" s="154"/>
      <c r="R51" s="79"/>
      <c r="S51" s="157" t="s">
        <v>430</v>
      </c>
      <c r="T51" s="157"/>
      <c r="U51" s="180">
        <v>43766</v>
      </c>
      <c r="V51" s="214" t="s">
        <v>374</v>
      </c>
      <c r="W51" s="83" t="s">
        <v>378</v>
      </c>
      <c r="X51" s="83" t="s">
        <v>377</v>
      </c>
      <c r="Y51" s="83"/>
      <c r="Z51" s="259">
        <f t="shared" si="2"/>
        <v>8.3333333333333329E-2</v>
      </c>
      <c r="AA51" s="260">
        <v>43885</v>
      </c>
      <c r="AB51" s="260">
        <v>43914</v>
      </c>
      <c r="AC51" s="260"/>
      <c r="AD51" s="260"/>
      <c r="AE51" s="258"/>
      <c r="AF51" s="258"/>
      <c r="AG51" s="258"/>
      <c r="AH51" s="258"/>
      <c r="AI51" s="258"/>
      <c r="AJ51" s="258"/>
    </row>
    <row r="52" spans="1:36" x14ac:dyDescent="0.3">
      <c r="A52" s="110" t="s">
        <v>144</v>
      </c>
      <c r="B52" s="99" t="s">
        <v>662</v>
      </c>
      <c r="C52" s="117"/>
      <c r="D52" s="117"/>
      <c r="E52" s="117"/>
      <c r="F52" s="24" t="s">
        <v>77</v>
      </c>
      <c r="G52" s="24"/>
      <c r="H52" s="109">
        <f>IF(C52&lt;&gt;"",'CBL Score Standard'!$D108,IF(D52&lt;&gt;"",SUM('CBL Score Standard'!$D108:$E108),IF(E52&lt;&gt;"",SUM('CBL Score Standard'!$D108:$F108),IF(F52&lt;&gt;"",SUM('CBL Score Standard'!$D108:$G108),IF(G52&lt;&gt;"",SUM('CBL Score Standard'!$D108:$H108,0))))))</f>
        <v>0.18837616284424796</v>
      </c>
      <c r="K52" s="338"/>
      <c r="L52" s="338"/>
      <c r="M52" s="104" t="s">
        <v>7</v>
      </c>
      <c r="N52" s="36" t="s">
        <v>55</v>
      </c>
      <c r="O52" s="89" t="s">
        <v>1</v>
      </c>
      <c r="P52" s="153"/>
      <c r="Q52" s="154"/>
      <c r="R52" s="79"/>
      <c r="S52" s="157" t="s">
        <v>430</v>
      </c>
      <c r="T52" s="157"/>
      <c r="U52" s="180">
        <v>43763</v>
      </c>
      <c r="V52" s="214" t="s">
        <v>374</v>
      </c>
      <c r="W52" s="83" t="s">
        <v>378</v>
      </c>
      <c r="X52" s="83" t="s">
        <v>377</v>
      </c>
      <c r="Y52" s="83"/>
      <c r="Z52" s="259">
        <f t="shared" si="2"/>
        <v>8.3333333333333329E-2</v>
      </c>
      <c r="AA52" s="260">
        <v>43885</v>
      </c>
      <c r="AB52" s="260">
        <v>43914</v>
      </c>
      <c r="AC52" s="260"/>
      <c r="AD52" s="260"/>
      <c r="AE52" s="258"/>
      <c r="AF52" s="258"/>
      <c r="AG52" s="258"/>
      <c r="AH52" s="258"/>
      <c r="AI52" s="258"/>
      <c r="AJ52" s="258"/>
    </row>
    <row r="53" spans="1:36" ht="27.6" x14ac:dyDescent="0.3">
      <c r="A53" s="110" t="s">
        <v>144</v>
      </c>
      <c r="B53" s="99" t="s">
        <v>187</v>
      </c>
      <c r="C53" s="100"/>
      <c r="D53" s="24"/>
      <c r="E53" s="24" t="s">
        <v>77</v>
      </c>
      <c r="F53" s="24"/>
      <c r="G53" s="24"/>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55</v>
      </c>
      <c r="O53" s="89" t="s">
        <v>419</v>
      </c>
      <c r="P53" s="152" t="s">
        <v>145</v>
      </c>
      <c r="Q53" s="154" t="s">
        <v>420</v>
      </c>
      <c r="R53" s="79" t="s">
        <v>420</v>
      </c>
      <c r="S53" s="70" t="str">
        <f>IF($K$37=$G$25+1,$A$1,"")</f>
        <v/>
      </c>
      <c r="T53" s="157"/>
      <c r="U53" s="83"/>
      <c r="V53" s="83"/>
      <c r="W53" s="83" t="s">
        <v>378</v>
      </c>
      <c r="X53" s="83" t="s">
        <v>377</v>
      </c>
      <c r="Y53" s="55"/>
      <c r="Z53" s="259">
        <f t="shared" si="2"/>
        <v>0</v>
      </c>
      <c r="AA53" s="260"/>
      <c r="AB53" s="260"/>
      <c r="AC53" s="260"/>
      <c r="AD53" s="260"/>
      <c r="AE53" s="258"/>
      <c r="AF53" s="258"/>
      <c r="AG53" s="258"/>
      <c r="AH53" s="258"/>
      <c r="AI53" s="258"/>
      <c r="AJ53" s="258"/>
    </row>
    <row r="54" spans="1:36" ht="26.4" customHeight="1" x14ac:dyDescent="0.3">
      <c r="A54" s="110" t="s">
        <v>144</v>
      </c>
      <c r="B54" s="99" t="s">
        <v>188</v>
      </c>
      <c r="C54" s="100"/>
      <c r="D54" s="24"/>
      <c r="E54" s="24" t="s">
        <v>77</v>
      </c>
      <c r="F54" s="24"/>
      <c r="G54" s="24"/>
      <c r="H54" s="109">
        <f>IF(C54&lt;&gt;"",'CBL Score Standard'!$D110,IF(D54&lt;&gt;"",SUM('CBL Score Standard'!$D110:$E110),IF(E54&lt;&gt;"",SUM('CBL Score Standard'!$D110:$F110),IF(F54&lt;&gt;"",SUM('CBL Score Standard'!$D110:$G110),IF(G54&lt;&gt;"",SUM('CBL Score Standard'!$D110:$H110,0))))))</f>
        <v>7.6190476190476183E-2</v>
      </c>
      <c r="K54" s="338"/>
      <c r="L54" s="338"/>
      <c r="M54" s="104" t="s">
        <v>7</v>
      </c>
      <c r="N54" s="36" t="s">
        <v>56</v>
      </c>
      <c r="O54" s="89" t="s">
        <v>421</v>
      </c>
      <c r="P54" s="152" t="s">
        <v>230</v>
      </c>
      <c r="Q54" s="154" t="s">
        <v>230</v>
      </c>
      <c r="R54" s="79" t="s">
        <v>230</v>
      </c>
      <c r="S54" s="70" t="s">
        <v>430</v>
      </c>
      <c r="T54" s="162" t="s">
        <v>72</v>
      </c>
      <c r="U54" s="180">
        <v>43763</v>
      </c>
      <c r="V54" s="214" t="s">
        <v>374</v>
      </c>
      <c r="W54" s="83"/>
      <c r="X54" s="83"/>
      <c r="Y54" s="41" t="s">
        <v>230</v>
      </c>
      <c r="Z54" s="259">
        <f t="shared" si="2"/>
        <v>8.3333333333333329E-2</v>
      </c>
      <c r="AA54" s="260">
        <v>43885</v>
      </c>
      <c r="AB54" s="260">
        <v>43914</v>
      </c>
      <c r="AC54" s="260"/>
      <c r="AD54" s="260"/>
      <c r="AE54" s="258"/>
      <c r="AF54" s="258"/>
      <c r="AG54" s="258"/>
      <c r="AH54" s="258"/>
      <c r="AI54" s="258"/>
      <c r="AJ54" s="258"/>
    </row>
    <row r="55" spans="1:36" customFormat="1" ht="18" customHeight="1" x14ac:dyDescent="0.3">
      <c r="A55" s="110" t="s">
        <v>144</v>
      </c>
      <c r="B55" s="99" t="s">
        <v>189</v>
      </c>
      <c r="C55" s="100"/>
      <c r="D55" s="117"/>
      <c r="E55" s="117" t="s">
        <v>77</v>
      </c>
      <c r="F55" s="24"/>
      <c r="G55" s="24"/>
      <c r="H55" s="109">
        <f>IF(C55&lt;&gt;"",'CBL Score Standard'!$D111,IF(D55&lt;&gt;"",SUM('CBL Score Standard'!$D111:$E111),IF(E55&lt;&gt;"",SUM('CBL Score Standard'!$D111:$F111),IF(F55&lt;&gt;"",SUM('CBL Score Standard'!$D111:$G111),IF(G55&lt;&gt;"",SUM('CBL Score Standard'!$D111:$H111,0))))))</f>
        <v>3.8095238095238092E-2</v>
      </c>
      <c r="K55" s="339"/>
      <c r="L55" s="339"/>
      <c r="M55" s="137" t="s">
        <v>7</v>
      </c>
      <c r="N55" s="138" t="s">
        <v>54</v>
      </c>
      <c r="O55" s="89" t="s">
        <v>231</v>
      </c>
      <c r="P55" s="153">
        <v>43610</v>
      </c>
      <c r="Q55" s="152" t="s">
        <v>164</v>
      </c>
      <c r="R55" s="79" t="s">
        <v>165</v>
      </c>
      <c r="S55" s="70" t="s">
        <v>430</v>
      </c>
      <c r="T55" s="162" t="s">
        <v>72</v>
      </c>
      <c r="U55" s="213">
        <v>43756</v>
      </c>
      <c r="V55" s="214" t="s">
        <v>374</v>
      </c>
      <c r="W55" s="139" t="s">
        <v>378</v>
      </c>
      <c r="X55" s="83" t="s">
        <v>377</v>
      </c>
      <c r="Y55" s="49" t="s">
        <v>232</v>
      </c>
      <c r="Z55" s="259">
        <f t="shared" si="2"/>
        <v>8.3333333333333329E-2</v>
      </c>
      <c r="AA55" s="260">
        <v>43885</v>
      </c>
      <c r="AB55" s="260">
        <v>43914</v>
      </c>
      <c r="AC55" s="260"/>
      <c r="AD55" s="260"/>
      <c r="AE55" s="258"/>
      <c r="AF55" s="258"/>
      <c r="AG55" s="258"/>
      <c r="AH55" s="258"/>
      <c r="AI55" s="258"/>
      <c r="AJ55" s="258"/>
    </row>
    <row r="56" spans="1:36" customFormat="1" x14ac:dyDescent="0.3">
      <c r="A56" s="110" t="s">
        <v>144</v>
      </c>
      <c r="B56" s="99" t="s">
        <v>190</v>
      </c>
      <c r="C56" s="100"/>
      <c r="D56" s="132"/>
      <c r="E56" s="1002" t="s">
        <v>77</v>
      </c>
      <c r="F56" s="1002"/>
      <c r="G56" s="24"/>
      <c r="H56" s="109">
        <f>IF(C56&lt;&gt;"",'CBL Score Standard'!$D112,IF(D56&lt;&gt;"",SUM('CBL Score Standard'!$D112:$E112),IF(E56&lt;&gt;"",SUM('CBL Score Standard'!$D112:$F112),IF(F56&lt;&gt;"",SUM('CBL Score Standard'!$D112:$G112),IF(G56&lt;&gt;"",SUM('CBL Score Standard'!$D112:$H112,0))))))</f>
        <v>3.8095238095238092E-2</v>
      </c>
      <c r="K56" s="3">
        <v>4</v>
      </c>
      <c r="L56" s="3"/>
      <c r="M56" s="3"/>
      <c r="N56" s="92"/>
      <c r="O56" s="3"/>
      <c r="P56" s="3"/>
      <c r="Q56" s="3"/>
      <c r="R56" s="78"/>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24" t="s">
        <v>77</v>
      </c>
      <c r="F57" s="129"/>
      <c r="G57" s="24"/>
      <c r="H57" s="10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17" t="s">
        <v>77</v>
      </c>
      <c r="F58" s="24"/>
      <c r="G58" s="24"/>
      <c r="H58" s="10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200"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30"/>
      <c r="E59" s="1002" t="s">
        <v>77</v>
      </c>
      <c r="F59" s="1002"/>
      <c r="G59" s="24"/>
      <c r="H59" s="109">
        <f>IF(C59&lt;&gt;"",'CBL Score Standard'!$D115,IF(D59&lt;&gt;"",SUM('CBL Score Standard'!$D115:$E115),IF(E59&lt;&gt;"",SUM('CBL Score Standard'!$D115:$F115),IF(F59&lt;&gt;"",SUM('CBL Score Standard'!$D115:$G115),IF(G59&lt;&gt;"",SUM('CBL Score Standard'!$D115:$H115,0))))))</f>
        <v>1.4285714285714285E-2</v>
      </c>
      <c r="K59" s="1197"/>
      <c r="L59" s="1197"/>
      <c r="M59" s="1183"/>
      <c r="N59" s="1185"/>
      <c r="O59" s="1185"/>
      <c r="P59" s="148" t="s">
        <v>141</v>
      </c>
      <c r="Q59" s="144"/>
      <c r="R59" s="144"/>
      <c r="S59" s="1210"/>
      <c r="T59" s="1191"/>
      <c r="U59" s="1191"/>
      <c r="V59" s="120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36" t="str">
        <f>IF($K$57=$G$25+1,$A$1,"")</f>
        <v/>
      </c>
      <c r="T60" s="83"/>
      <c r="U60" s="83"/>
      <c r="V60" s="83"/>
      <c r="W60" s="83" t="s">
        <v>378</v>
      </c>
      <c r="X60" s="83" t="s">
        <v>377</v>
      </c>
      <c r="Y60" s="55"/>
      <c r="Z60" s="259">
        <f t="shared" ref="Z60:Z67" si="3">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t="s">
        <v>77</v>
      </c>
      <c r="F61" s="24"/>
      <c r="G61" s="24"/>
      <c r="H61" s="109">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36" t="str">
        <f>IF($K$57=$G$25+1,$A$1,"")</f>
        <v/>
      </c>
      <c r="T61" s="83"/>
      <c r="U61" s="83"/>
      <c r="V61" s="83"/>
      <c r="W61" s="83" t="s">
        <v>378</v>
      </c>
      <c r="X61" s="83" t="s">
        <v>377</v>
      </c>
      <c r="Y61" s="55"/>
      <c r="Z61" s="259">
        <f t="shared" si="3"/>
        <v>0</v>
      </c>
      <c r="AA61" s="260"/>
      <c r="AB61" s="260"/>
      <c r="AC61" s="260"/>
      <c r="AD61" s="260"/>
      <c r="AE61" s="258"/>
      <c r="AF61" s="258"/>
      <c r="AG61" s="258"/>
      <c r="AH61" s="258"/>
      <c r="AI61" s="258"/>
      <c r="AJ61" s="258"/>
    </row>
    <row r="62" spans="1:36" ht="27.6" x14ac:dyDescent="0.3">
      <c r="A62" s="110" t="s">
        <v>56</v>
      </c>
      <c r="B62" s="99" t="s">
        <v>67</v>
      </c>
      <c r="C62" s="100"/>
      <c r="D62" s="100"/>
      <c r="E62" s="1002" t="s">
        <v>77</v>
      </c>
      <c r="F62" s="1002"/>
      <c r="G62" s="24"/>
      <c r="H62" s="109">
        <f>IF(C62&lt;&gt;"",'CBL Score Standard'!$D118,IF(D62&lt;&gt;"",SUM('CBL Score Standard'!$D118:$E118),IF(E62&lt;&gt;"",SUM('CBL Score Standard'!$D118:$F118),IF(F62&lt;&gt;"",SUM('CBL Score Standard'!$D118:$G118),IF(G62&lt;&gt;"",SUM('CBL Score Standard'!$D118:$H118,0))))))</f>
        <v>2.8571428571428571E-2</v>
      </c>
      <c r="K62" s="1207"/>
      <c r="L62" s="1207"/>
      <c r="M62" s="104" t="s">
        <v>8</v>
      </c>
      <c r="N62" s="36" t="s">
        <v>56</v>
      </c>
      <c r="O62" s="38" t="s">
        <v>237</v>
      </c>
      <c r="P62" s="58"/>
      <c r="Q62" s="56"/>
      <c r="R62" s="59"/>
      <c r="S62" s="36" t="str">
        <f>IF($K$57=$G$25+1,$A$1,"")</f>
        <v/>
      </c>
      <c r="T62" s="83"/>
      <c r="U62" s="83"/>
      <c r="V62" s="83"/>
      <c r="W62" s="83" t="s">
        <v>378</v>
      </c>
      <c r="X62" s="83" t="s">
        <v>377</v>
      </c>
      <c r="Y62" s="55"/>
      <c r="Z62" s="259">
        <f t="shared" si="3"/>
        <v>0</v>
      </c>
      <c r="AA62" s="260"/>
      <c r="AB62" s="260"/>
      <c r="AC62" s="260"/>
      <c r="AD62" s="260"/>
      <c r="AE62" s="258"/>
      <c r="AF62" s="258"/>
      <c r="AG62" s="258"/>
      <c r="AH62" s="258"/>
      <c r="AI62" s="258"/>
      <c r="AJ62" s="258"/>
    </row>
    <row r="63" spans="1:36" ht="14.4" customHeight="1" thickBot="1" x14ac:dyDescent="0.35">
      <c r="A63" s="111" t="s">
        <v>55</v>
      </c>
      <c r="B63" s="99" t="s">
        <v>1</v>
      </c>
      <c r="C63" s="100"/>
      <c r="D63" s="100"/>
      <c r="E63" s="1002" t="s">
        <v>77</v>
      </c>
      <c r="F63" s="1002"/>
      <c r="G63" s="24"/>
      <c r="H63" s="109">
        <f>IF(C63&lt;&gt;"",'CBL Score Standard'!$D119,IF(D63&lt;&gt;"",SUM('CBL Score Standard'!$D119:$E119),IF(E63&lt;&gt;"",SUM('CBL Score Standard'!$D119:$F119),IF(F63&lt;&gt;"",SUM('CBL Score Standard'!$D119:$G119),IF(G63&lt;&gt;"",SUM('CBL Score Standard'!$D119:$H119,0))))))</f>
        <v>2.8571428571428571E-2</v>
      </c>
      <c r="K63" s="1207"/>
      <c r="L63" s="1207"/>
      <c r="M63" s="104" t="s">
        <v>8</v>
      </c>
      <c r="N63" s="36" t="s">
        <v>55</v>
      </c>
      <c r="O63" s="38" t="s">
        <v>238</v>
      </c>
      <c r="P63" s="58"/>
      <c r="Q63" s="56"/>
      <c r="R63" s="59"/>
      <c r="S63" s="70" t="s">
        <v>324</v>
      </c>
      <c r="T63" s="157" t="s">
        <v>72</v>
      </c>
      <c r="U63" s="83"/>
      <c r="V63" s="83"/>
      <c r="W63" s="83" t="s">
        <v>378</v>
      </c>
      <c r="X63" s="83" t="s">
        <v>377</v>
      </c>
      <c r="Y63" s="55"/>
      <c r="Z63" s="259">
        <f t="shared" si="3"/>
        <v>0</v>
      </c>
      <c r="AA63" s="260"/>
      <c r="AB63" s="260"/>
      <c r="AC63" s="260"/>
      <c r="AD63" s="260"/>
      <c r="AE63" s="258"/>
      <c r="AF63" s="258"/>
      <c r="AG63" s="258"/>
      <c r="AH63" s="258"/>
      <c r="AI63" s="258"/>
      <c r="AJ63" s="258"/>
    </row>
    <row r="64" spans="1:36" ht="14.4" customHeight="1" thickBot="1" x14ac:dyDescent="0.35">
      <c r="A64" s="1175" t="s">
        <v>79</v>
      </c>
      <c r="B64" s="1176"/>
      <c r="C64" s="1177"/>
      <c r="D64" s="1177"/>
      <c r="E64" s="1177"/>
      <c r="F64" s="1177"/>
      <c r="G64" s="1177"/>
      <c r="H64" s="9">
        <f>SUM(H8:H63)</f>
        <v>3.3191489361702136</v>
      </c>
      <c r="K64" s="1207"/>
      <c r="L64" s="1207"/>
      <c r="M64" s="104" t="s">
        <v>8</v>
      </c>
      <c r="N64" s="57" t="s">
        <v>53</v>
      </c>
      <c r="O64" s="38" t="s">
        <v>239</v>
      </c>
      <c r="P64" s="58"/>
      <c r="Q64" s="56"/>
      <c r="R64" s="59"/>
      <c r="S64" s="70" t="s">
        <v>324</v>
      </c>
      <c r="T64" s="157" t="s">
        <v>73</v>
      </c>
      <c r="U64" s="83"/>
      <c r="V64" s="83"/>
      <c r="W64" s="83" t="s">
        <v>378</v>
      </c>
      <c r="X64" s="83" t="s">
        <v>377</v>
      </c>
      <c r="Y64" s="55"/>
      <c r="Z64" s="259">
        <f t="shared" si="3"/>
        <v>0</v>
      </c>
      <c r="AA64" s="260"/>
      <c r="AB64" s="260"/>
      <c r="AC64" s="260"/>
      <c r="AD64" s="260"/>
      <c r="AE64" s="258"/>
      <c r="AF64" s="258"/>
      <c r="AG64" s="258"/>
      <c r="AH64" s="258"/>
      <c r="AI64" s="258"/>
      <c r="AJ64" s="258"/>
    </row>
    <row r="65" spans="1:36" ht="14.4" customHeight="1" thickBot="1" x14ac:dyDescent="0.35">
      <c r="A65" s="112" t="s">
        <v>83</v>
      </c>
      <c r="B65" s="113"/>
      <c r="C65" s="134">
        <v>1</v>
      </c>
      <c r="D65" s="134">
        <v>1</v>
      </c>
      <c r="E65" s="134">
        <v>0.90322580645161288</v>
      </c>
      <c r="F65" s="134">
        <v>0.51063829787234039</v>
      </c>
      <c r="G65" s="134">
        <v>0</v>
      </c>
      <c r="H65" s="114">
        <v>2</v>
      </c>
      <c r="K65" s="1207"/>
      <c r="L65" s="1207"/>
      <c r="M65" s="104" t="s">
        <v>8</v>
      </c>
      <c r="N65" s="57" t="s">
        <v>59</v>
      </c>
      <c r="O65" s="38" t="s">
        <v>240</v>
      </c>
      <c r="P65" s="58"/>
      <c r="Q65" s="56"/>
      <c r="R65" s="59"/>
      <c r="S65" s="70" t="s">
        <v>324</v>
      </c>
      <c r="T65" s="157" t="s">
        <v>73</v>
      </c>
      <c r="U65" s="83"/>
      <c r="V65" s="83"/>
      <c r="W65" s="83" t="s">
        <v>378</v>
      </c>
      <c r="X65" s="83" t="s">
        <v>377</v>
      </c>
      <c r="Y65" s="55"/>
      <c r="Z65" s="259">
        <f t="shared" si="3"/>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2</v>
      </c>
      <c r="K66" s="1207"/>
      <c r="L66" s="1207"/>
      <c r="M66" s="104" t="s">
        <v>8</v>
      </c>
      <c r="N66" s="57" t="s">
        <v>55</v>
      </c>
      <c r="O66" s="38" t="s">
        <v>515</v>
      </c>
      <c r="P66" s="58"/>
      <c r="Q66" s="56"/>
      <c r="R66" s="59"/>
      <c r="S66" s="36"/>
      <c r="T66" s="83"/>
      <c r="U66" s="83"/>
      <c r="V66" s="83"/>
      <c r="W66" s="83" t="s">
        <v>378</v>
      </c>
      <c r="X66" s="83" t="s">
        <v>377</v>
      </c>
      <c r="Y66" s="55"/>
      <c r="Z66" s="259">
        <f t="shared" si="3"/>
        <v>0</v>
      </c>
      <c r="AA66" s="260"/>
      <c r="AB66" s="260"/>
      <c r="AC66" s="260"/>
      <c r="AD66" s="260"/>
      <c r="AE66" s="258"/>
      <c r="AF66" s="258"/>
      <c r="AG66" s="258"/>
      <c r="AH66" s="258"/>
      <c r="AI66" s="258"/>
      <c r="AJ66" s="258"/>
    </row>
    <row r="67" spans="1:36" ht="27.6" x14ac:dyDescent="0.3">
      <c r="C67" s="135"/>
      <c r="D67" s="135"/>
      <c r="E67" s="135"/>
      <c r="F67" s="135"/>
      <c r="G67" s="135"/>
      <c r="K67" s="1208"/>
      <c r="L67" s="1208"/>
      <c r="M67" s="104" t="s">
        <v>8</v>
      </c>
      <c r="N67" s="57" t="s">
        <v>149</v>
      </c>
      <c r="O67" s="38" t="s">
        <v>370</v>
      </c>
      <c r="P67" s="154" t="s">
        <v>145</v>
      </c>
      <c r="Q67" s="152" t="s">
        <v>217</v>
      </c>
      <c r="R67" s="79" t="s">
        <v>241</v>
      </c>
      <c r="S67" s="36"/>
      <c r="T67" s="83"/>
      <c r="U67" s="83"/>
      <c r="V67" s="83"/>
      <c r="W67" s="83" t="s">
        <v>377</v>
      </c>
      <c r="X67" s="83" t="s">
        <v>378</v>
      </c>
      <c r="Y67" s="46" t="s">
        <v>242</v>
      </c>
      <c r="Z67" s="259">
        <f t="shared" si="3"/>
        <v>0</v>
      </c>
      <c r="AA67" s="260"/>
      <c r="AB67" s="260"/>
      <c r="AC67" s="260"/>
      <c r="AD67" s="260"/>
      <c r="AE67" s="258"/>
      <c r="AF67" s="258"/>
      <c r="AG67" s="258"/>
      <c r="AH67" s="258"/>
      <c r="AI67" s="258"/>
      <c r="AJ67" s="258"/>
    </row>
    <row r="68" spans="1:36" ht="13.8" customHeight="1" x14ac:dyDescent="0.3">
      <c r="C68" s="135"/>
      <c r="D68" s="135"/>
      <c r="E68" s="135"/>
      <c r="F68" s="135"/>
      <c r="G68" s="135"/>
      <c r="K68" s="3">
        <v>5</v>
      </c>
      <c r="L68" s="3"/>
      <c r="M68" s="3"/>
      <c r="N68" s="92"/>
      <c r="O68" s="3"/>
      <c r="P68" s="3"/>
      <c r="Q68" s="3"/>
      <c r="R68" s="78"/>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200"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20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t="str">
        <f>IF($K$69=$G$25+1,$A$1,"")</f>
        <v/>
      </c>
      <c r="T72" s="83"/>
      <c r="U72" s="83"/>
      <c r="V72" s="83"/>
      <c r="W72" s="83" t="s">
        <v>378</v>
      </c>
      <c r="X72" s="83" t="s">
        <v>377</v>
      </c>
      <c r="Y72" s="63"/>
      <c r="Z72" s="259">
        <f t="shared" ref="Z72:Z75" si="4">DATEDIF(AA72,AB72,"m")/12+DATEDIF(AC72,AD72,"m")/12+DATEDIF(AE72,AF72,"m")/12+DATEDIF(AG72,AH72,"m")/12+DATEDIF(AI72,AJ72,"m")/12</f>
        <v>0</v>
      </c>
      <c r="AA72" s="260"/>
      <c r="AB72" s="260"/>
      <c r="AC72" s="260"/>
      <c r="AD72" s="260"/>
      <c r="AE72" s="258"/>
      <c r="AF72" s="258"/>
      <c r="AG72" s="258"/>
      <c r="AH72" s="258"/>
      <c r="AI72" s="258"/>
      <c r="AJ72" s="258"/>
    </row>
    <row r="73" spans="1:36" ht="27.6" x14ac:dyDescent="0.3">
      <c r="C73" s="135"/>
      <c r="D73" s="135"/>
      <c r="E73" s="135"/>
      <c r="F73" s="135"/>
      <c r="G73" s="135"/>
      <c r="K73" s="338"/>
      <c r="L73" s="338"/>
      <c r="M73" s="104" t="s">
        <v>9</v>
      </c>
      <c r="N73" s="57" t="s">
        <v>229</v>
      </c>
      <c r="O73" s="38" t="s">
        <v>245</v>
      </c>
      <c r="P73" s="60"/>
      <c r="Q73" s="61"/>
      <c r="R73" s="62"/>
      <c r="S73" s="36" t="str">
        <f>IF($K$69=$G$25+1,$A$1,"")</f>
        <v/>
      </c>
      <c r="T73" s="83"/>
      <c r="U73" s="83"/>
      <c r="V73" s="83"/>
      <c r="W73" s="83" t="s">
        <v>378</v>
      </c>
      <c r="X73" s="83" t="s">
        <v>377</v>
      </c>
      <c r="Y73" s="63"/>
      <c r="Z73" s="259">
        <f t="shared" si="4"/>
        <v>0</v>
      </c>
      <c r="AA73" s="260"/>
      <c r="AB73" s="260"/>
      <c r="AC73" s="260"/>
      <c r="AD73" s="260"/>
      <c r="AE73" s="258"/>
      <c r="AF73" s="258"/>
      <c r="AG73" s="258"/>
      <c r="AH73" s="258"/>
      <c r="AI73" s="258"/>
      <c r="AJ73" s="258"/>
    </row>
    <row r="74" spans="1:36" ht="13.8" customHeight="1" x14ac:dyDescent="0.3">
      <c r="C74" s="135"/>
      <c r="D74" s="135"/>
      <c r="E74" s="135"/>
      <c r="F74" s="135"/>
      <c r="G74" s="135"/>
      <c r="K74" s="338"/>
      <c r="L74" s="338"/>
      <c r="M74" s="104" t="s">
        <v>9</v>
      </c>
      <c r="N74" s="57" t="s">
        <v>3</v>
      </c>
      <c r="O74" s="38" t="s">
        <v>516</v>
      </c>
      <c r="P74" s="60"/>
      <c r="Q74" s="61"/>
      <c r="R74" s="62"/>
      <c r="S74" s="36" t="str">
        <f>IF($K$69=$G$25+1,$A$1,"")</f>
        <v/>
      </c>
      <c r="T74" s="83"/>
      <c r="U74" s="83"/>
      <c r="V74" s="83"/>
      <c r="W74" s="83" t="s">
        <v>378</v>
      </c>
      <c r="X74" s="83" t="s">
        <v>377</v>
      </c>
      <c r="Y74" s="63"/>
      <c r="Z74" s="259">
        <f t="shared" si="4"/>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36" t="str">
        <f>IF($K$69=$G$25+1,$A$1,"")</f>
        <v/>
      </c>
      <c r="T75" s="83"/>
      <c r="U75" s="83"/>
      <c r="V75" s="83"/>
      <c r="W75" s="83" t="s">
        <v>378</v>
      </c>
      <c r="X75" s="83" t="s">
        <v>377</v>
      </c>
      <c r="Y75" s="63"/>
      <c r="Z75" s="259">
        <f t="shared" si="4"/>
        <v>0</v>
      </c>
      <c r="AA75" s="260"/>
      <c r="AB75" s="260"/>
      <c r="AC75" s="260"/>
      <c r="AD75" s="260"/>
      <c r="AE75" s="258"/>
      <c r="AF75" s="258"/>
      <c r="AG75" s="258"/>
      <c r="AH75" s="258"/>
      <c r="AI75" s="258"/>
      <c r="AJ75" s="258"/>
    </row>
    <row r="76" spans="1:36" ht="13.2" customHeight="1" x14ac:dyDescent="0.3">
      <c r="C76" s="135"/>
      <c r="D76" s="135"/>
      <c r="E76" s="135"/>
      <c r="F76" s="135"/>
      <c r="G76" s="135"/>
      <c r="K76" s="3"/>
      <c r="L76" s="3"/>
      <c r="M76" s="3"/>
      <c r="N76" s="92"/>
      <c r="O76" s="3"/>
      <c r="P76" s="3"/>
      <c r="Q76" s="3"/>
      <c r="R76" s="78"/>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78"/>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78"/>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78"/>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customSheetViews>
    <customSheetView guid="{3F51B73C-8999-4BDD-B7BB-CFA8C5D5F118}" scale="99" showGridLines="0" topLeftCell="A34">
      <selection activeCell="T50" sqref="T50"/>
      <pageMargins left="0.7" right="0.7" top="0.75" bottom="0.75" header="0.3" footer="0.3"/>
      <pageSetup orientation="portrait" r:id="rId1"/>
    </customSheetView>
    <customSheetView guid="{61959E49-C4BC-41CB-B0BE-7EDA73DE356A}" scale="99" showGridLines="0" topLeftCell="P40">
      <selection activeCell="V54" sqref="V54"/>
      <pageMargins left="0.7" right="0.7" top="0.75" bottom="0.75" header="0.3" footer="0.3"/>
      <pageSetup orientation="portrait" r:id="rId2"/>
    </customSheetView>
    <customSheetView guid="{9F775BAE-2403-40FE-95E3-B0411D9A7170}" scale="99" showGridLines="0" topLeftCell="P34">
      <selection activeCell="Q51" sqref="Q51"/>
      <pageMargins left="0.7" right="0.7" top="0.75" bottom="0.75" header="0.3" footer="0.3"/>
      <pageSetup orientation="portrait" r:id="rId3"/>
    </customSheetView>
    <customSheetView guid="{B9E7682A-072E-4CF9-AE10-B3ED27CB27F8}" scale="99" showGridLines="0" topLeftCell="J1">
      <selection activeCell="U31" sqref="U31:V31"/>
      <pageMargins left="0.7" right="0.7" top="0.75" bottom="0.75" header="0.3" footer="0.3"/>
      <pageSetup orientation="portrait" r:id="rId4"/>
    </customSheetView>
    <customSheetView guid="{040B64FF-F135-4C7F-9498-A8399C10673D}" scale="99" showGridLines="0">
      <selection activeCell="K1" sqref="K1:AN1048576"/>
      <pageMargins left="0.7" right="0.7" top="0.75" bottom="0.75" header="0.3" footer="0.3"/>
      <pageSetup orientation="portrait" r:id="rId5"/>
    </customSheetView>
    <customSheetView guid="{6D9FC8F7-6352-4BF1-890A-27BF36FADC03}" scale="99" showGridLines="0" topLeftCell="A34">
      <selection activeCell="T50" sqref="T50"/>
      <pageMargins left="0.7" right="0.7" top="0.75" bottom="0.75" header="0.3" footer="0.3"/>
      <pageSetup orientation="portrait" r:id="rId6"/>
    </customSheetView>
  </customSheetViews>
  <mergeCells count="91">
    <mergeCell ref="AA70:AB70"/>
    <mergeCell ref="AC70:AD70"/>
    <mergeCell ref="AE70:AF70"/>
    <mergeCell ref="AG70:AH70"/>
    <mergeCell ref="AI70:AJ70"/>
    <mergeCell ref="AA58:AB58"/>
    <mergeCell ref="AC58:AD58"/>
    <mergeCell ref="AE58:AF58"/>
    <mergeCell ref="AG58:AH58"/>
    <mergeCell ref="AI58:AJ58"/>
    <mergeCell ref="AA38:AB38"/>
    <mergeCell ref="AC38:AD38"/>
    <mergeCell ref="AE38:AF38"/>
    <mergeCell ref="AG38:AH38"/>
    <mergeCell ref="AI38:AJ38"/>
    <mergeCell ref="AA17:AB17"/>
    <mergeCell ref="AC17:AD17"/>
    <mergeCell ref="AE17:AF17"/>
    <mergeCell ref="AG17:AH17"/>
    <mergeCell ref="AI17:AJ17"/>
    <mergeCell ref="AA2:AB2"/>
    <mergeCell ref="AC2:AD2"/>
    <mergeCell ref="AE2:AF2"/>
    <mergeCell ref="AG2:AH2"/>
    <mergeCell ref="AI2:AJ2"/>
    <mergeCell ref="M38:M39"/>
    <mergeCell ref="N38:N39"/>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M58:M59"/>
    <mergeCell ref="N58:N59"/>
    <mergeCell ref="O58:O59"/>
    <mergeCell ref="S58:S59"/>
    <mergeCell ref="T58:T59"/>
    <mergeCell ref="U58:U59"/>
    <mergeCell ref="V58:V59"/>
    <mergeCell ref="Y58:Y59"/>
    <mergeCell ref="V17:V18"/>
    <mergeCell ref="Y17:Y18"/>
    <mergeCell ref="U38:U39"/>
    <mergeCell ref="V38:V39"/>
    <mergeCell ref="Y38:Y39"/>
    <mergeCell ref="T2:T3"/>
    <mergeCell ref="U2:U3"/>
    <mergeCell ref="V2:V3"/>
    <mergeCell ref="Y2:Y3"/>
    <mergeCell ref="O38:O39"/>
    <mergeCell ref="S38:S39"/>
    <mergeCell ref="T38:T39"/>
    <mergeCell ref="K16:Y16"/>
    <mergeCell ref="K17:K18"/>
    <mergeCell ref="L17:L18"/>
    <mergeCell ref="M17:M18"/>
    <mergeCell ref="N17:N18"/>
    <mergeCell ref="O17:O18"/>
    <mergeCell ref="S17:S18"/>
    <mergeCell ref="T17:T18"/>
    <mergeCell ref="U17:U18"/>
    <mergeCell ref="L2:L3"/>
    <mergeCell ref="M2:M3"/>
    <mergeCell ref="N2:N3"/>
    <mergeCell ref="O2:O3"/>
    <mergeCell ref="S2:S3"/>
    <mergeCell ref="Z70:Z71"/>
    <mergeCell ref="A1:H1"/>
    <mergeCell ref="Z2:Z3"/>
    <mergeCell ref="Z17:Z18"/>
    <mergeCell ref="Z38:Z39"/>
    <mergeCell ref="Z58:Z59"/>
    <mergeCell ref="Y4:Y5"/>
    <mergeCell ref="A64:G64"/>
    <mergeCell ref="A66:G66"/>
    <mergeCell ref="K37:Y37"/>
    <mergeCell ref="K38:K39"/>
    <mergeCell ref="L38:L39"/>
    <mergeCell ref="K60:K67"/>
    <mergeCell ref="L60:L67"/>
    <mergeCell ref="K1:Y1"/>
    <mergeCell ref="K2:K3"/>
  </mergeCells>
  <conditionalFormatting sqref="E13">
    <cfRule type="containsText" dxfId="714" priority="24" operator="containsText" text="N/A">
      <formula>NOT(ISERROR(SEARCH("N/A",E13)))</formula>
    </cfRule>
    <cfRule type="containsText" dxfId="713" priority="25" operator="containsText" text="O">
      <formula>NOT(ISERROR(SEARCH("O",E13)))</formula>
    </cfRule>
    <cfRule type="containsText" dxfId="712" priority="26" operator="containsText" text="M">
      <formula>NOT(ISERROR(SEARCH("M",E13)))</formula>
    </cfRule>
  </conditionalFormatting>
  <conditionalFormatting sqref="C46:G46">
    <cfRule type="containsText" dxfId="711" priority="33" operator="containsText" text="O">
      <formula>NOT(ISERROR(SEARCH("O",C46)))</formula>
    </cfRule>
  </conditionalFormatting>
  <conditionalFormatting sqref="C46:G46">
    <cfRule type="containsText" dxfId="710" priority="30" operator="containsText" text="N/A">
      <formula>NOT(ISERROR(SEARCH("N/A",C46)))</formula>
    </cfRule>
    <cfRule type="containsText" dxfId="709" priority="31" operator="containsText" text="Blank">
      <formula>NOT(ISERROR(SEARCH("Blank",C46)))</formula>
    </cfRule>
    <cfRule type="containsText" dxfId="708" priority="32" operator="containsText" text="M">
      <formula>NOT(ISERROR(SEARCH("M",C46)))</formula>
    </cfRule>
  </conditionalFormatting>
  <conditionalFormatting sqref="E12">
    <cfRule type="containsText" dxfId="707" priority="27" operator="containsText" text="N/A">
      <formula>NOT(ISERROR(SEARCH("N/A",E12)))</formula>
    </cfRule>
    <cfRule type="containsText" dxfId="706" priority="28" operator="containsText" text="O">
      <formula>NOT(ISERROR(SEARCH("O",E12)))</formula>
    </cfRule>
    <cfRule type="containsText" dxfId="705" priority="29" operator="containsText" text="M">
      <formula>NOT(ISERROR(SEARCH("M",E12)))</formula>
    </cfRule>
  </conditionalFormatting>
  <conditionalFormatting sqref="C7:H7">
    <cfRule type="containsText" dxfId="704" priority="21" operator="containsText" text="N/A">
      <formula>NOT(ISERROR(SEARCH("N/A",C7)))</formula>
    </cfRule>
    <cfRule type="containsText" dxfId="703" priority="22" operator="containsText" text="Blank">
      <formula>NOT(ISERROR(SEARCH("Blank",C7)))</formula>
    </cfRule>
    <cfRule type="containsText" dxfId="702" priority="23" operator="containsText" text="M">
      <formula>NOT(ISERROR(SEARCH("M",C7)))</formula>
    </cfRule>
  </conditionalFormatting>
  <conditionalFormatting sqref="Z4 Z51:Z55 Z40:Z43 Z45:Z49 Z19:Z35">
    <cfRule type="cellIs" dxfId="701" priority="6" operator="greaterThan">
      <formula>0</formula>
    </cfRule>
  </conditionalFormatting>
  <conditionalFormatting sqref="Z5:Z14">
    <cfRule type="cellIs" dxfId="700" priority="5" operator="greaterThan">
      <formula>0</formula>
    </cfRule>
  </conditionalFormatting>
  <conditionalFormatting sqref="Z60:Z67">
    <cfRule type="cellIs" dxfId="699" priority="4" operator="greaterThan">
      <formula>0</formula>
    </cfRule>
  </conditionalFormatting>
  <conditionalFormatting sqref="Z72:Z75">
    <cfRule type="cellIs" dxfId="698" priority="3" operator="greaterThan">
      <formula>0</formula>
    </cfRule>
  </conditionalFormatting>
  <conditionalFormatting sqref="Z50">
    <cfRule type="cellIs" dxfId="697" priority="2" operator="greaterThan">
      <formula>0</formula>
    </cfRule>
  </conditionalFormatting>
  <conditionalFormatting sqref="Z44">
    <cfRule type="cellIs" dxfId="696"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V76:V79 V1:V3 V15:V18 V36:V39 V56:V59 V68:V71">
      <formula1>"Passed, Failed, N/A"</formula1>
    </dataValidation>
    <dataValidation type="list" allowBlank="1" showInputMessage="1" showErrorMessage="1" sqref="W1:W79">
      <formula1>"Y, N"</formula1>
    </dataValidation>
  </dataValidations>
  <hyperlinks>
    <hyperlink ref="J1" location="Summary!A1" display="Home"/>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s>
  <pageMargins left="0.7" right="0.7" top="0.75" bottom="0.75" header="0.3" footer="0.3"/>
  <pageSetup orientation="portrait" r:id="rId23"/>
  <drawing r:id="rId24"/>
  <legacyDrawing r:id="rId25"/>
  <controls>
    <mc:AlternateContent xmlns:mc="http://schemas.openxmlformats.org/markup-compatibility/2006">
      <mc:Choice Requires="x14">
        <control shapeId="171019" r:id="rId26" name="CommandButton2">
          <controlPr defaultSize="0" autoLine="0" r:id="rId27">
            <anchor moveWithCells="1">
              <from>
                <xdr:col>8</xdr:col>
                <xdr:colOff>121920</xdr:colOff>
                <xdr:row>24</xdr:row>
                <xdr:rowOff>0</xdr:rowOff>
              </from>
              <to>
                <xdr:col>9</xdr:col>
                <xdr:colOff>441960</xdr:colOff>
                <xdr:row>25</xdr:row>
                <xdr:rowOff>266700</xdr:rowOff>
              </to>
            </anchor>
          </controlPr>
        </control>
      </mc:Choice>
      <mc:Fallback>
        <control shapeId="171019" r:id="rId26" name="CommandButton2"/>
      </mc:Fallback>
    </mc:AlternateContent>
    <mc:AlternateContent xmlns:mc="http://schemas.openxmlformats.org/markup-compatibility/2006">
      <mc:Choice Requires="x14">
        <control shapeId="171018" r:id="rId28" name="CommandButton1">
          <controlPr defaultSize="0" autoLine="0" r:id="rId29">
            <anchor moveWithCells="1">
              <from>
                <xdr:col>8</xdr:col>
                <xdr:colOff>114300</xdr:colOff>
                <xdr:row>24</xdr:row>
                <xdr:rowOff>0</xdr:rowOff>
              </from>
              <to>
                <xdr:col>9</xdr:col>
                <xdr:colOff>403860</xdr:colOff>
                <xdr:row>25</xdr:row>
                <xdr:rowOff>167640</xdr:rowOff>
              </to>
            </anchor>
          </controlPr>
        </control>
      </mc:Choice>
      <mc:Fallback>
        <control shapeId="171018" r:id="rId28" name="CommandButton1"/>
      </mc:Fallback>
    </mc:AlternateContent>
    <mc:AlternateContent xmlns:mc="http://schemas.openxmlformats.org/markup-compatibility/2006">
      <mc:Choice Requires="x14">
        <control shapeId="171020" r:id="rId30" name="CommandButton3">
          <controlPr defaultSize="0" autoLine="0" r:id="rId31">
            <anchor moveWithCells="1">
              <from>
                <xdr:col>8</xdr:col>
                <xdr:colOff>137160</xdr:colOff>
                <xdr:row>16</xdr:row>
                <xdr:rowOff>106680</xdr:rowOff>
              </from>
              <to>
                <xdr:col>9</xdr:col>
                <xdr:colOff>426720</xdr:colOff>
                <xdr:row>17</xdr:row>
                <xdr:rowOff>160020</xdr:rowOff>
              </to>
            </anchor>
          </controlPr>
        </control>
      </mc:Choice>
      <mc:Fallback>
        <control shapeId="171020" r:id="rId30" name="CommandButton3"/>
      </mc:Fallback>
    </mc:AlternateContent>
  </controls>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6">
    <tabColor theme="8"/>
  </sheetPr>
  <dimension ref="A1:AN196"/>
  <sheetViews>
    <sheetView showGridLines="0" topLeftCell="A37" zoomScale="85" zoomScaleNormal="85" workbookViewId="0">
      <selection activeCell="F34" sqref="F34"/>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26.44140625" customWidth="1"/>
    <col min="20" max="20" width="7.5546875" customWidth="1"/>
    <col min="21" max="21" width="11" bestFit="1" customWidth="1"/>
    <col min="22" max="22" width="10.44140625" bestFit="1" customWidth="1"/>
    <col min="23" max="23" width="12.44140625" customWidth="1"/>
    <col min="24" max="24" width="15.109375" customWidth="1"/>
    <col min="25" max="25" width="36.5546875" bestFit="1" customWidth="1"/>
    <col min="41" max="16384" width="9.109375" style="3"/>
  </cols>
  <sheetData>
    <row r="1" spans="1:36" ht="23.4" x14ac:dyDescent="0.45">
      <c r="A1" s="1188" t="s">
        <v>82</v>
      </c>
      <c r="B1" s="1189"/>
      <c r="C1" s="1189"/>
      <c r="D1" s="1189"/>
      <c r="E1" s="1189"/>
      <c r="F1" s="1189"/>
      <c r="G1" s="1189"/>
      <c r="H1" s="1189"/>
      <c r="J1" s="202" t="s">
        <v>432</v>
      </c>
      <c r="K1" s="1193" t="s">
        <v>132</v>
      </c>
      <c r="L1" s="1194"/>
      <c r="M1" s="1194"/>
      <c r="N1" s="1194"/>
      <c r="O1" s="1194"/>
      <c r="P1" s="1194"/>
      <c r="Q1" s="1194"/>
      <c r="R1" s="1194"/>
      <c r="S1" s="1194"/>
      <c r="T1" s="1194"/>
      <c r="U1" s="1194"/>
      <c r="V1" s="1194"/>
      <c r="W1" s="1194"/>
      <c r="X1" s="1194"/>
      <c r="Y1" s="1195"/>
      <c r="Z1" s="263"/>
      <c r="AA1" s="402"/>
      <c r="AB1" s="402"/>
      <c r="AC1" s="402"/>
      <c r="AD1" s="402"/>
      <c r="AE1" s="402"/>
      <c r="AF1" s="402"/>
      <c r="AG1" s="402"/>
      <c r="AH1" s="402"/>
      <c r="AI1" s="402"/>
      <c r="AJ1" s="402"/>
    </row>
    <row r="2" spans="1:36" ht="23.25" customHeight="1" x14ac:dyDescent="0.3">
      <c r="A2" s="98" t="s">
        <v>367</v>
      </c>
      <c r="B2" s="83" t="s">
        <v>350</v>
      </c>
      <c r="C2" s="3"/>
      <c r="D2" s="3"/>
      <c r="E2" s="3"/>
      <c r="F2" s="3"/>
      <c r="G2" s="3"/>
      <c r="H2" s="3"/>
      <c r="K2" s="1209" t="s">
        <v>133</v>
      </c>
      <c r="L2" s="1209" t="s">
        <v>91</v>
      </c>
      <c r="M2" s="1182" t="s">
        <v>75</v>
      </c>
      <c r="N2" s="1190" t="s">
        <v>134</v>
      </c>
      <c r="O2" s="1209" t="s">
        <v>135</v>
      </c>
      <c r="P2" s="415" t="s">
        <v>136</v>
      </c>
      <c r="Q2" s="415" t="s">
        <v>137</v>
      </c>
      <c r="R2" s="415" t="s">
        <v>138</v>
      </c>
      <c r="S2" s="1210" t="s">
        <v>139</v>
      </c>
      <c r="T2" s="1191" t="s">
        <v>344</v>
      </c>
      <c r="U2" s="1191" t="s">
        <v>342</v>
      </c>
      <c r="V2" s="1191" t="s">
        <v>343</v>
      </c>
      <c r="W2" s="404" t="s">
        <v>375</v>
      </c>
      <c r="X2" s="404"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42751</v>
      </c>
      <c r="C3" s="125"/>
      <c r="D3" s="3"/>
      <c r="E3" s="3"/>
      <c r="F3" s="3"/>
      <c r="G3" s="3"/>
      <c r="H3" s="3"/>
      <c r="K3" s="1197"/>
      <c r="L3" s="1197"/>
      <c r="M3" s="1183"/>
      <c r="N3" s="1185"/>
      <c r="O3" s="1197"/>
      <c r="P3" s="148" t="s">
        <v>141</v>
      </c>
      <c r="Q3" s="414"/>
      <c r="R3" s="414"/>
      <c r="S3" s="1210"/>
      <c r="T3" s="1191"/>
      <c r="U3" s="1191"/>
      <c r="V3" s="1191"/>
      <c r="W3" s="404"/>
      <c r="X3" s="404"/>
      <c r="Y3" s="1197"/>
      <c r="Z3" s="1187"/>
      <c r="AA3" s="400" t="s">
        <v>672</v>
      </c>
      <c r="AB3" s="400" t="s">
        <v>673</v>
      </c>
      <c r="AC3" s="400" t="s">
        <v>672</v>
      </c>
      <c r="AD3" s="400" t="s">
        <v>673</v>
      </c>
      <c r="AE3" s="400" t="s">
        <v>672</v>
      </c>
      <c r="AF3" s="400" t="s">
        <v>673</v>
      </c>
      <c r="AG3" s="400" t="s">
        <v>672</v>
      </c>
      <c r="AH3" s="400" t="s">
        <v>673</v>
      </c>
      <c r="AI3" s="400" t="s">
        <v>672</v>
      </c>
      <c r="AJ3" s="400" t="s">
        <v>673</v>
      </c>
    </row>
    <row r="4" spans="1:36" ht="12.75" customHeight="1" x14ac:dyDescent="0.3">
      <c r="A4" s="98" t="s">
        <v>368</v>
      </c>
      <c r="B4" s="124">
        <f ca="1">DATEDIF(B3,TODAY(),"D")/365</f>
        <v>3.8164383561643835</v>
      </c>
      <c r="C4" s="3"/>
      <c r="D4" s="3"/>
      <c r="E4" s="3"/>
      <c r="F4" s="3"/>
      <c r="G4" s="3"/>
      <c r="H4" s="3"/>
      <c r="K4" s="406" t="s">
        <v>142</v>
      </c>
      <c r="L4" s="406" t="s">
        <v>143</v>
      </c>
      <c r="M4" s="104" t="s">
        <v>5</v>
      </c>
      <c r="N4" s="93" t="s">
        <v>144</v>
      </c>
      <c r="O4" s="88" t="s">
        <v>372</v>
      </c>
      <c r="P4" s="149" t="s">
        <v>145</v>
      </c>
      <c r="Q4" s="149" t="s">
        <v>146</v>
      </c>
      <c r="R4" s="146" t="s">
        <v>147</v>
      </c>
      <c r="S4" s="36"/>
      <c r="T4" s="83"/>
      <c r="U4" s="83"/>
      <c r="V4" s="83" t="str">
        <f t="shared" ref="V4:V13" si="0">IF(AND(W4="Y",X4="Y"),"Passed",IF(T4="M","Passed", ""))</f>
        <v>Passed</v>
      </c>
      <c r="W4" s="83" t="s">
        <v>377</v>
      </c>
      <c r="X4" s="83" t="s">
        <v>377</v>
      </c>
      <c r="Y4" s="1227" t="s">
        <v>148</v>
      </c>
      <c r="Z4" s="259">
        <f t="shared" ref="Z4:Z14" ca="1" si="1">DATEDIF(AA4,AB4,"m")/12+DATEDIF(AC4,AD4,"m")/12+DATEDIF(AE4,AF4,"m")/12+DATEDIF(AG4,AH4,"m")/12+DATEDIF(AI4,AJ4,"m")/12</f>
        <v>2.8333333333333335</v>
      </c>
      <c r="AA4" s="260">
        <v>43101</v>
      </c>
      <c r="AB4" s="260">
        <f ca="1">TODAY()</f>
        <v>44144</v>
      </c>
      <c r="AC4" s="260"/>
      <c r="AD4" s="260"/>
      <c r="AE4" s="258"/>
      <c r="AF4" s="258"/>
      <c r="AG4" s="258"/>
      <c r="AH4" s="258"/>
      <c r="AI4" s="258"/>
      <c r="AJ4" s="258"/>
    </row>
    <row r="5" spans="1:36" ht="12.75" customHeight="1" x14ac:dyDescent="0.3">
      <c r="A5" s="98" t="s">
        <v>387</v>
      </c>
      <c r="B5" s="124">
        <v>2</v>
      </c>
      <c r="C5" s="126"/>
      <c r="D5" s="3"/>
      <c r="E5" s="3"/>
      <c r="F5" s="3"/>
      <c r="G5" s="3"/>
      <c r="H5" s="3"/>
      <c r="K5" s="407"/>
      <c r="L5" s="407"/>
      <c r="M5" s="104" t="s">
        <v>5</v>
      </c>
      <c r="N5" s="93" t="s">
        <v>144</v>
      </c>
      <c r="O5" s="88" t="s">
        <v>373</v>
      </c>
      <c r="P5" s="150"/>
      <c r="Q5" s="151" t="s">
        <v>150</v>
      </c>
      <c r="R5" s="147" t="s">
        <v>151</v>
      </c>
      <c r="S5" s="36"/>
      <c r="T5" s="83"/>
      <c r="U5" s="83"/>
      <c r="V5" s="83" t="str">
        <f t="shared" si="0"/>
        <v>Passed</v>
      </c>
      <c r="W5" s="83" t="s">
        <v>377</v>
      </c>
      <c r="X5" s="83" t="s">
        <v>377</v>
      </c>
      <c r="Y5" s="1228"/>
      <c r="Z5" s="259">
        <f t="shared" ca="1" si="1"/>
        <v>2.8333333333333335</v>
      </c>
      <c r="AA5" s="260">
        <v>43101</v>
      </c>
      <c r="AB5" s="260">
        <f ca="1">TODAY()</f>
        <v>44144</v>
      </c>
      <c r="AC5" s="260"/>
      <c r="AD5" s="260"/>
      <c r="AE5" s="258"/>
      <c r="AF5" s="258"/>
      <c r="AG5" s="258"/>
      <c r="AH5" s="258"/>
      <c r="AI5" s="258"/>
      <c r="AJ5" s="258"/>
    </row>
    <row r="6" spans="1:36" ht="15" thickBot="1" x14ac:dyDescent="0.35">
      <c r="A6" s="98" t="s">
        <v>388</v>
      </c>
      <c r="B6" s="124">
        <f ca="1">B4+B5</f>
        <v>5.8164383561643831</v>
      </c>
      <c r="C6" s="126"/>
      <c r="K6" s="407"/>
      <c r="L6" s="407"/>
      <c r="M6" s="104" t="s">
        <v>5</v>
      </c>
      <c r="N6" s="38" t="s">
        <v>149</v>
      </c>
      <c r="O6" s="65" t="s">
        <v>149</v>
      </c>
      <c r="P6" s="150"/>
      <c r="Q6" s="152" t="s">
        <v>150</v>
      </c>
      <c r="R6" s="79" t="s">
        <v>151</v>
      </c>
      <c r="S6" s="36"/>
      <c r="T6" s="83"/>
      <c r="U6" s="83"/>
      <c r="V6" s="83" t="str">
        <f t="shared" si="0"/>
        <v>Passed</v>
      </c>
      <c r="W6" s="83" t="s">
        <v>377</v>
      </c>
      <c r="X6" s="83" t="s">
        <v>377</v>
      </c>
      <c r="Y6" s="41" t="s">
        <v>152</v>
      </c>
      <c r="Z6" s="259">
        <f t="shared" ca="1" si="1"/>
        <v>2.8333333333333335</v>
      </c>
      <c r="AA6" s="260">
        <v>43101</v>
      </c>
      <c r="AB6" s="260">
        <f ca="1">TODAY()</f>
        <v>44144</v>
      </c>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407"/>
      <c r="L7" s="407"/>
      <c r="M7" s="104" t="s">
        <v>5</v>
      </c>
      <c r="N7" s="127" t="s">
        <v>144</v>
      </c>
      <c r="O7" s="64" t="s">
        <v>452</v>
      </c>
      <c r="P7" s="150"/>
      <c r="Q7" s="149" t="s">
        <v>247</v>
      </c>
      <c r="R7" s="146" t="s">
        <v>154</v>
      </c>
      <c r="S7" s="36"/>
      <c r="T7" s="83"/>
      <c r="U7" s="83"/>
      <c r="V7" s="83" t="str">
        <f t="shared" si="0"/>
        <v>Passed</v>
      </c>
      <c r="W7" s="83" t="s">
        <v>377</v>
      </c>
      <c r="X7" s="83" t="s">
        <v>377</v>
      </c>
      <c r="Y7" s="416" t="s">
        <v>248</v>
      </c>
      <c r="Z7" s="259">
        <f t="shared" ca="1" si="1"/>
        <v>2.8333333333333335</v>
      </c>
      <c r="AA7" s="260">
        <v>43101</v>
      </c>
      <c r="AB7" s="260">
        <f ca="1">TODAY()</f>
        <v>44144</v>
      </c>
      <c r="AC7" s="260"/>
      <c r="AD7" s="260"/>
      <c r="AE7" s="258"/>
      <c r="AF7" s="258"/>
      <c r="AG7" s="258"/>
      <c r="AH7" s="258"/>
      <c r="AI7" s="258"/>
      <c r="AJ7" s="258"/>
    </row>
    <row r="8" spans="1:36" x14ac:dyDescent="0.3">
      <c r="A8" s="107" t="s">
        <v>56</v>
      </c>
      <c r="B8" s="108" t="s">
        <v>182</v>
      </c>
      <c r="C8" s="1003"/>
      <c r="D8" s="1002"/>
      <c r="E8" s="1002"/>
      <c r="F8" s="1002" t="s">
        <v>77</v>
      </c>
      <c r="G8" s="1002"/>
      <c r="H8" s="109">
        <f>IF(C8&lt;&gt;"",'[1]CBL Score Standard'!$D64,IF(D8&lt;&gt;"",SUM('[1]CBL Score Standard'!$D64:$E64),IF(E8&lt;&gt;"",SUM('[1]CBL Score Standard'!$D64:$F64),IF(F8&lt;&gt;"",SUM('[1]CBL Score Standard'!$D64:$G64),IF(G8&lt;&gt;"",SUM('[1]CBL Score Standard'!$D64:$H64,0))))))</f>
        <v>9.5957237736164644E-2</v>
      </c>
      <c r="K8" s="407"/>
      <c r="L8" s="407"/>
      <c r="M8" s="104" t="s">
        <v>5</v>
      </c>
      <c r="N8" s="127" t="s">
        <v>144</v>
      </c>
      <c r="O8" s="43" t="s">
        <v>517</v>
      </c>
      <c r="P8" s="150"/>
      <c r="Q8" s="152" t="s">
        <v>153</v>
      </c>
      <c r="R8" s="79" t="s">
        <v>156</v>
      </c>
      <c r="S8" s="36"/>
      <c r="T8" s="83"/>
      <c r="U8" s="83"/>
      <c r="V8" s="83" t="s">
        <v>374</v>
      </c>
      <c r="W8" s="83"/>
      <c r="X8" s="83"/>
      <c r="Y8" s="44" t="s">
        <v>157</v>
      </c>
      <c r="Z8" s="259">
        <f t="shared" si="1"/>
        <v>0</v>
      </c>
      <c r="AA8" s="260"/>
      <c r="AB8" s="260"/>
      <c r="AC8" s="260"/>
      <c r="AD8" s="260"/>
      <c r="AE8" s="258"/>
      <c r="AF8" s="258"/>
      <c r="AG8" s="258"/>
      <c r="AH8" s="258"/>
      <c r="AI8" s="258"/>
      <c r="AJ8" s="258"/>
    </row>
    <row r="9" spans="1:36" x14ac:dyDescent="0.3">
      <c r="A9" s="110" t="s">
        <v>56</v>
      </c>
      <c r="B9" s="99" t="s">
        <v>427</v>
      </c>
      <c r="C9" s="1003"/>
      <c r="D9" s="1002"/>
      <c r="E9" s="1002" t="s">
        <v>77</v>
      </c>
      <c r="F9" s="1002"/>
      <c r="G9" s="1002"/>
      <c r="H9" s="109">
        <f>IF(C9&lt;&gt;"",'[1]CBL Score Standard'!$D65,IF(D9&lt;&gt;"",SUM('[1]CBL Score Standard'!$D65:$E65),IF(E9&lt;&gt;"",SUM('[1]CBL Score Standard'!$D65:$F65),IF(F9&lt;&gt;"",SUM('[1]CBL Score Standard'!$D65:$G65),IF(G9&lt;&gt;"",SUM('[1]CBL Score Standard'!$D65:$H65,0))))))</f>
        <v>7.468064199148379E-2</v>
      </c>
      <c r="K9" s="407"/>
      <c r="L9" s="407"/>
      <c r="M9" s="104" t="s">
        <v>5</v>
      </c>
      <c r="N9" s="127" t="s">
        <v>144</v>
      </c>
      <c r="O9" s="43" t="s">
        <v>661</v>
      </c>
      <c r="P9" s="150"/>
      <c r="Q9" s="152" t="s">
        <v>155</v>
      </c>
      <c r="R9" s="79" t="s">
        <v>158</v>
      </c>
      <c r="S9" s="36" t="str">
        <f>IF($K$16=$G$25+1,$A$1,"")</f>
        <v/>
      </c>
      <c r="T9" s="83"/>
      <c r="U9" s="83"/>
      <c r="V9" s="83" t="str">
        <f t="shared" si="0"/>
        <v>Passed</v>
      </c>
      <c r="W9" s="83" t="s">
        <v>377</v>
      </c>
      <c r="X9" s="83" t="s">
        <v>377</v>
      </c>
      <c r="Y9" s="41" t="s">
        <v>159</v>
      </c>
      <c r="Z9" s="259">
        <f t="shared" ca="1" si="1"/>
        <v>2.8333333333333335</v>
      </c>
      <c r="AA9" s="260">
        <v>43101</v>
      </c>
      <c r="AB9" s="260">
        <f ca="1">TODAY()</f>
        <v>44144</v>
      </c>
      <c r="AC9" s="260"/>
      <c r="AD9" s="260"/>
      <c r="AE9" s="258"/>
      <c r="AF9" s="258"/>
      <c r="AG9" s="258"/>
      <c r="AH9" s="258"/>
      <c r="AI9" s="258"/>
      <c r="AJ9" s="258"/>
    </row>
    <row r="10" spans="1:36" x14ac:dyDescent="0.3">
      <c r="A10" s="110" t="s">
        <v>56</v>
      </c>
      <c r="B10" s="99" t="s">
        <v>663</v>
      </c>
      <c r="C10" s="1003"/>
      <c r="D10" s="1003"/>
      <c r="E10" s="1002"/>
      <c r="F10" s="1002" t="s">
        <v>77</v>
      </c>
      <c r="G10" s="1002"/>
      <c r="H10" s="109">
        <f>IF(C10&lt;&gt;"",'[1]CBL Score Standard'!$D66,IF(D10&lt;&gt;"",SUM('[1]CBL Score Standard'!$D66:$E66),IF(E10&lt;&gt;"",SUM('[1]CBL Score Standard'!$D66:$F66),IF(F10&lt;&gt;"",SUM('[1]CBL Score Standard'!$D66:$G66),IF(G10&lt;&gt;"",SUM('[1]CBL Score Standard'!$D66:$H66,0))))))</f>
        <v>4.9445609829187893E-2</v>
      </c>
      <c r="K10" s="407"/>
      <c r="L10" s="407"/>
      <c r="M10" s="104" t="s">
        <v>5</v>
      </c>
      <c r="N10" s="127" t="s">
        <v>144</v>
      </c>
      <c r="O10" s="43" t="s">
        <v>662</v>
      </c>
      <c r="P10" s="150"/>
      <c r="Q10" s="254" t="s">
        <v>659</v>
      </c>
      <c r="R10" s="254" t="s">
        <v>278</v>
      </c>
      <c r="S10" s="36" t="str">
        <f>IF($K$16=$G$25+1,$A$1,"")</f>
        <v/>
      </c>
      <c r="T10" s="83"/>
      <c r="U10" s="83"/>
      <c r="V10" s="83" t="str">
        <f t="shared" si="0"/>
        <v/>
      </c>
      <c r="W10" s="83" t="s">
        <v>377</v>
      </c>
      <c r="X10" s="83"/>
      <c r="Y10" s="46" t="s">
        <v>160</v>
      </c>
      <c r="Z10" s="259">
        <f t="shared" si="1"/>
        <v>0</v>
      </c>
      <c r="AA10" s="260"/>
      <c r="AB10" s="260"/>
      <c r="AC10" s="260"/>
      <c r="AD10" s="260"/>
      <c r="AE10" s="258"/>
      <c r="AF10" s="258"/>
      <c r="AG10" s="258"/>
      <c r="AH10" s="258"/>
      <c r="AI10" s="258"/>
      <c r="AJ10" s="258"/>
    </row>
    <row r="11" spans="1:36" x14ac:dyDescent="0.3">
      <c r="A11" s="110" t="s">
        <v>56</v>
      </c>
      <c r="B11" s="99" t="s">
        <v>215</v>
      </c>
      <c r="C11" s="1003"/>
      <c r="D11" s="1003"/>
      <c r="E11" s="1002"/>
      <c r="F11" s="1002" t="s">
        <v>77</v>
      </c>
      <c r="G11" s="1002"/>
      <c r="H11" s="109">
        <f>IF(C11&lt;&gt;"",'[1]CBL Score Standard'!$D67,IF(D11&lt;&gt;"",SUM('[1]CBL Score Standard'!$D67:$E67),IF(E11&lt;&gt;"",SUM('[1]CBL Score Standard'!$D67:$F67),IF(F11&lt;&gt;"",SUM('[1]CBL Score Standard'!$D67:$G67),IF(G11&lt;&gt;"",SUM('[1]CBL Score Standard'!$D67:$H67,0))))))</f>
        <v>4.9445609829187893E-2</v>
      </c>
      <c r="K11" s="407"/>
      <c r="L11" s="407"/>
      <c r="M11" s="104" t="s">
        <v>5</v>
      </c>
      <c r="N11" s="36" t="s">
        <v>31</v>
      </c>
      <c r="O11" s="89" t="s">
        <v>175</v>
      </c>
      <c r="P11" s="150"/>
      <c r="Q11" s="152" t="s">
        <v>383</v>
      </c>
      <c r="R11" s="79" t="s">
        <v>176</v>
      </c>
      <c r="S11" s="36" t="str">
        <f>IF($K$16=$G$25+1,$A$1,"")</f>
        <v/>
      </c>
      <c r="T11" s="83"/>
      <c r="U11" s="83"/>
      <c r="V11" s="83" t="s">
        <v>374</v>
      </c>
      <c r="W11" s="83"/>
      <c r="X11" s="83"/>
      <c r="Y11" s="44" t="s">
        <v>177</v>
      </c>
      <c r="Z11" s="259">
        <f t="shared" si="1"/>
        <v>0</v>
      </c>
      <c r="AA11" s="260"/>
      <c r="AB11" s="260"/>
      <c r="AC11" s="260"/>
      <c r="AD11" s="260"/>
      <c r="AE11" s="258"/>
      <c r="AF11" s="258"/>
      <c r="AG11" s="258"/>
      <c r="AH11" s="258"/>
      <c r="AI11" s="258"/>
      <c r="AJ11" s="258"/>
    </row>
    <row r="12" spans="1:36" x14ac:dyDescent="0.3">
      <c r="A12" s="110" t="s">
        <v>63</v>
      </c>
      <c r="B12" s="99" t="s">
        <v>236</v>
      </c>
      <c r="C12" s="1003"/>
      <c r="D12" s="1003"/>
      <c r="E12" s="1006"/>
      <c r="F12" s="1002"/>
      <c r="G12" s="1002"/>
      <c r="H12" s="109" t="b">
        <f>IF(C12&lt;&gt;"",'[1]CBL Score Standard'!$D68,IF(D12&lt;&gt;"",SUM('[1]CBL Score Standard'!$D68:$E68),IF(E12&lt;&gt;"",SUM('[1]CBL Score Standard'!$D68:$F68),IF(F12&lt;&gt;"",SUM('[1]CBL Score Standard'!$D68:$G68),IF(G12&lt;&gt;"",SUM('[1]CBL Score Standard'!$D68:$H68,0))))))</f>
        <v>0</v>
      </c>
      <c r="K12" s="407"/>
      <c r="L12" s="407"/>
      <c r="M12" s="104" t="s">
        <v>5</v>
      </c>
      <c r="N12" s="127" t="s">
        <v>31</v>
      </c>
      <c r="O12" s="43" t="s">
        <v>660</v>
      </c>
      <c r="P12" s="153">
        <v>43613</v>
      </c>
      <c r="Q12" s="152" t="s">
        <v>167</v>
      </c>
      <c r="R12" s="79" t="s">
        <v>168</v>
      </c>
      <c r="S12" s="36"/>
      <c r="T12" s="83"/>
      <c r="U12" s="83"/>
      <c r="V12" s="83" t="str">
        <f t="shared" si="0"/>
        <v/>
      </c>
      <c r="W12" s="83"/>
      <c r="X12" s="83"/>
      <c r="Y12" s="41"/>
      <c r="Z12" s="259">
        <f t="shared" si="1"/>
        <v>0</v>
      </c>
      <c r="AA12" s="260"/>
      <c r="AB12" s="260"/>
      <c r="AC12" s="260"/>
      <c r="AD12" s="260"/>
      <c r="AE12" s="258"/>
      <c r="AF12" s="258"/>
      <c r="AG12" s="258"/>
      <c r="AH12" s="258"/>
      <c r="AI12" s="258"/>
      <c r="AJ12" s="258"/>
    </row>
    <row r="13" spans="1:36" x14ac:dyDescent="0.3">
      <c r="A13" s="110" t="s">
        <v>63</v>
      </c>
      <c r="B13" s="99" t="s">
        <v>244</v>
      </c>
      <c r="C13" s="1003"/>
      <c r="D13" s="1003"/>
      <c r="E13" s="1003"/>
      <c r="F13" s="1003"/>
      <c r="G13" s="1002"/>
      <c r="H13" s="109" t="b">
        <f>IF(C13&lt;&gt;"",'[1]CBL Score Standard'!$D69,IF(D13&lt;&gt;"",SUM('[1]CBL Score Standard'!$D69:$E69),IF(E13&lt;&gt;"",SUM('[1]CBL Score Standard'!$D69:$F69),IF(F13&lt;&gt;"",SUM('[1]CBL Score Standard'!$D69:$G69),IF(G13&lt;&gt;"",SUM('[1]CBL Score Standard'!$D69:$H69,0))))))</f>
        <v>0</v>
      </c>
      <c r="K13" s="407"/>
      <c r="L13" s="407"/>
      <c r="M13" s="104" t="s">
        <v>5</v>
      </c>
      <c r="N13" s="127" t="s">
        <v>54</v>
      </c>
      <c r="O13" s="43" t="s">
        <v>425</v>
      </c>
      <c r="P13" s="152" t="s">
        <v>230</v>
      </c>
      <c r="Q13" s="152" t="s">
        <v>230</v>
      </c>
      <c r="R13" s="79" t="s">
        <v>230</v>
      </c>
      <c r="S13" s="36"/>
      <c r="T13" s="83"/>
      <c r="U13" s="83"/>
      <c r="V13" s="83" t="str">
        <f t="shared" si="0"/>
        <v/>
      </c>
      <c r="W13" s="83"/>
      <c r="X13" s="83"/>
      <c r="Y13" s="41" t="s">
        <v>169</v>
      </c>
      <c r="Z13" s="259">
        <f t="shared" si="1"/>
        <v>0</v>
      </c>
      <c r="AA13" s="260"/>
      <c r="AB13" s="260"/>
      <c r="AC13" s="260"/>
      <c r="AD13" s="260"/>
      <c r="AE13" s="258"/>
      <c r="AF13" s="258"/>
      <c r="AG13" s="258"/>
      <c r="AH13" s="258"/>
      <c r="AI13" s="258"/>
      <c r="AJ13" s="258"/>
    </row>
    <row r="14" spans="1:36" ht="27.6" x14ac:dyDescent="0.3">
      <c r="A14" s="110" t="s">
        <v>55</v>
      </c>
      <c r="B14" s="99" t="s">
        <v>694</v>
      </c>
      <c r="C14" s="1003"/>
      <c r="D14" s="1003"/>
      <c r="E14" s="1005"/>
      <c r="F14" s="1002" t="s">
        <v>77</v>
      </c>
      <c r="G14" s="1002"/>
      <c r="H14" s="109">
        <f>IF(C14&lt;&gt;"",'[1]CBL Score Standard'!$D70,IF(D14&lt;&gt;"",SUM('[1]CBL Score Standard'!$D70:$E70),IF(E14&lt;&gt;"",SUM('[1]CBL Score Standard'!$D70:$F70),IF(F14&lt;&gt;"",SUM('[1]CBL Score Standard'!$D70:$G70),IF(G14&lt;&gt;"",SUM('[1]CBL Score Standard'!$D70:$H70,0))))))</f>
        <v>4.9445609829187893E-2</v>
      </c>
      <c r="K14" s="408"/>
      <c r="L14" s="408"/>
      <c r="M14" s="137" t="s">
        <v>5</v>
      </c>
      <c r="N14" s="138" t="s">
        <v>41</v>
      </c>
      <c r="O14" s="87" t="s">
        <v>450</v>
      </c>
      <c r="P14" s="153">
        <v>43627</v>
      </c>
      <c r="Q14" s="152" t="s">
        <v>381</v>
      </c>
      <c r="R14" s="79" t="s">
        <v>382</v>
      </c>
      <c r="S14" s="161" t="s">
        <v>350</v>
      </c>
      <c r="T14" s="162" t="s">
        <v>72</v>
      </c>
      <c r="U14" s="181">
        <v>43627</v>
      </c>
      <c r="V14" s="83" t="s">
        <v>374</v>
      </c>
      <c r="W14" s="83" t="s">
        <v>377</v>
      </c>
      <c r="X14" s="83" t="s">
        <v>377</v>
      </c>
      <c r="Y14" s="41"/>
      <c r="Z14" s="259">
        <f t="shared" ca="1" si="1"/>
        <v>2.8333333333333335</v>
      </c>
      <c r="AA14" s="260">
        <v>43101</v>
      </c>
      <c r="AB14" s="260">
        <f ca="1">TODAY()</f>
        <v>44144</v>
      </c>
      <c r="AC14" s="260"/>
      <c r="AD14" s="260"/>
      <c r="AE14" s="258"/>
      <c r="AF14" s="258"/>
      <c r="AG14" s="258"/>
      <c r="AH14" s="258"/>
      <c r="AI14" s="258"/>
      <c r="AJ14" s="258"/>
    </row>
    <row r="15" spans="1:36" x14ac:dyDescent="0.3">
      <c r="A15" s="110" t="s">
        <v>55</v>
      </c>
      <c r="B15" s="99" t="s">
        <v>185</v>
      </c>
      <c r="C15" s="1003"/>
      <c r="D15" s="1002"/>
      <c r="E15" s="1002"/>
      <c r="F15" s="1002" t="s">
        <v>77</v>
      </c>
      <c r="G15" s="1002"/>
      <c r="H15" s="109">
        <f>IF(C15&lt;&gt;"",'[1]CBL Score Standard'!$D71,IF(D15&lt;&gt;"",SUM('[1]CBL Score Standard'!$D71:$E71),IF(E15&lt;&gt;"",SUM('[1]CBL Score Standard'!$D71:$F71),IF(F15&lt;&gt;"",SUM('[1]CBL Score Standard'!$D71:$G71),IF(G15&lt;&gt;"",SUM('[1]CBL Score Standard'!$D71:$H71,0))))))</f>
        <v>4.9445609829187893E-2</v>
      </c>
      <c r="K15" s="48">
        <v>2</v>
      </c>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3"/>
      <c r="D16" s="1003"/>
      <c r="E16" s="1003" t="s">
        <v>77</v>
      </c>
      <c r="F16" s="1003"/>
      <c r="G16" s="1003"/>
      <c r="H16" s="109">
        <f>IF(C16&lt;&gt;"",'[1]CBL Score Standard'!$D72,IF(D16&lt;&gt;"",SUM('[1]CBL Score Standard'!$D72:$E72),IF(E16&lt;&gt;"",SUM('[1]CBL Score Standard'!$D72:$F72),IF(F16&lt;&gt;"",SUM('[1]CBL Score Standard'!$D72:$G72),IF(G16&lt;&gt;"",SUM('[1]CBL Score Standard'!$D72:$H72,0))))))</f>
        <v>0</v>
      </c>
      <c r="K16" s="1193" t="s">
        <v>170</v>
      </c>
      <c r="L16" s="1194"/>
      <c r="M16" s="1194"/>
      <c r="N16" s="1194"/>
      <c r="O16" s="1194"/>
      <c r="P16" s="1194"/>
      <c r="Q16" s="1194"/>
      <c r="R16" s="1194"/>
      <c r="S16" s="1194"/>
      <c r="T16" s="1194"/>
      <c r="U16" s="1194"/>
      <c r="V16" s="1194"/>
      <c r="W16" s="1194"/>
      <c r="X16" s="1194"/>
      <c r="Y16" s="1195"/>
      <c r="Z16" s="263"/>
      <c r="AA16" s="402"/>
      <c r="AB16" s="402"/>
      <c r="AC16" s="402"/>
      <c r="AD16" s="402"/>
      <c r="AE16" s="402"/>
      <c r="AF16" s="402"/>
      <c r="AG16" s="402"/>
      <c r="AH16" s="402"/>
      <c r="AI16" s="402"/>
      <c r="AJ16" s="402"/>
    </row>
    <row r="17" spans="1:36" ht="23.4" customHeight="1" x14ac:dyDescent="0.3">
      <c r="A17" s="110" t="s">
        <v>55</v>
      </c>
      <c r="B17" s="99" t="s">
        <v>194</v>
      </c>
      <c r="C17" s="1003"/>
      <c r="D17" s="1003"/>
      <c r="E17" s="1003"/>
      <c r="F17" s="1003"/>
      <c r="G17" s="1003"/>
      <c r="H17" s="109" t="b">
        <f>IF(C17&lt;&gt;"",'[1]CBL Score Standard'!$D73,IF(D17&lt;&gt;"",SUM('[1]CBL Score Standard'!$D73:$E73),IF(E17&lt;&gt;"",SUM('[1]CBL Score Standard'!$D73:$F73),IF(F17&lt;&gt;"",SUM('[1]CBL Score Standard'!$D73:$G73),IF(G17&lt;&gt;"",SUM('[1]CBL Score Standard'!$D73:$H73,0))))))</f>
        <v>0</v>
      </c>
      <c r="K17" s="1211" t="s">
        <v>133</v>
      </c>
      <c r="L17" s="1211" t="s">
        <v>91</v>
      </c>
      <c r="M17" s="1182" t="s">
        <v>75</v>
      </c>
      <c r="N17" s="1184" t="s">
        <v>134</v>
      </c>
      <c r="O17" s="1211" t="s">
        <v>135</v>
      </c>
      <c r="P17" s="413" t="s">
        <v>136</v>
      </c>
      <c r="Q17" s="413" t="s">
        <v>137</v>
      </c>
      <c r="R17" s="413" t="s">
        <v>138</v>
      </c>
      <c r="S17" s="1212" t="s">
        <v>139</v>
      </c>
      <c r="T17" s="1191" t="s">
        <v>344</v>
      </c>
      <c r="U17" s="1191" t="s">
        <v>342</v>
      </c>
      <c r="V17" s="1191" t="s">
        <v>343</v>
      </c>
      <c r="W17" s="404" t="s">
        <v>375</v>
      </c>
      <c r="X17" s="404"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3"/>
      <c r="D18" s="1003"/>
      <c r="E18" s="1003"/>
      <c r="F18" s="1003" t="s">
        <v>77</v>
      </c>
      <c r="G18" s="1003"/>
      <c r="H18" s="109">
        <f>IF(C18&lt;&gt;"",'[1]CBL Score Standard'!$D74,IF(D18&lt;&gt;"",SUM('[1]CBL Score Standard'!$D74:$E74),IF(E18&lt;&gt;"",SUM('[1]CBL Score Standard'!$D74:$F74),IF(F18&lt;&gt;"",SUM('[1]CBL Score Standard'!$D74:$G74),IF(G18&lt;&gt;"",SUM('[1]CBL Score Standard'!$D74:$H74,0))))))</f>
        <v>0</v>
      </c>
      <c r="K18" s="1197"/>
      <c r="L18" s="1197"/>
      <c r="M18" s="1183"/>
      <c r="N18" s="1190"/>
      <c r="O18" s="1197"/>
      <c r="P18" s="148" t="s">
        <v>141</v>
      </c>
      <c r="Q18" s="414"/>
      <c r="R18" s="414"/>
      <c r="S18" s="1210"/>
      <c r="T18" s="1191"/>
      <c r="U18" s="1191"/>
      <c r="V18" s="1191"/>
      <c r="W18" s="404"/>
      <c r="X18" s="404"/>
      <c r="Y18" s="1197"/>
      <c r="Z18" s="1187"/>
      <c r="AA18" s="400" t="s">
        <v>672</v>
      </c>
      <c r="AB18" s="400" t="s">
        <v>673</v>
      </c>
      <c r="AC18" s="400" t="s">
        <v>672</v>
      </c>
      <c r="AD18" s="400" t="s">
        <v>673</v>
      </c>
      <c r="AE18" s="400" t="s">
        <v>672</v>
      </c>
      <c r="AF18" s="400" t="s">
        <v>673</v>
      </c>
      <c r="AG18" s="400" t="s">
        <v>672</v>
      </c>
      <c r="AH18" s="400" t="s">
        <v>673</v>
      </c>
      <c r="AI18" s="400" t="s">
        <v>672</v>
      </c>
      <c r="AJ18" s="400" t="s">
        <v>673</v>
      </c>
    </row>
    <row r="19" spans="1:36" x14ac:dyDescent="0.3">
      <c r="A19" s="110" t="s">
        <v>55</v>
      </c>
      <c r="B19" s="99" t="s">
        <v>198</v>
      </c>
      <c r="C19" s="1003"/>
      <c r="D19" s="1003"/>
      <c r="E19" s="1003"/>
      <c r="F19" s="1003"/>
      <c r="G19" s="1003"/>
      <c r="H19" s="109" t="b">
        <f>IF(C19&lt;&gt;"",'[1]CBL Score Standard'!$D75,IF(D19&lt;&gt;"",SUM('[1]CBL Score Standard'!$D75:$E75),IF(E19&lt;&gt;"",SUM('[1]CBL Score Standard'!$D75:$F75),IF(F19&lt;&gt;"",SUM('[1]CBL Score Standard'!$D75:$G75),IF(G19&lt;&gt;"",SUM('[1]CBL Score Standard'!$D75:$H75,0))))))</f>
        <v>0</v>
      </c>
      <c r="K19" s="406" t="s">
        <v>142</v>
      </c>
      <c r="L19" s="406" t="s">
        <v>143</v>
      </c>
      <c r="M19" s="104" t="s">
        <v>6</v>
      </c>
      <c r="N19" s="36" t="s">
        <v>46</v>
      </c>
      <c r="O19" s="89" t="s">
        <v>171</v>
      </c>
      <c r="P19" s="149" t="s">
        <v>145</v>
      </c>
      <c r="Q19" s="152" t="s">
        <v>172</v>
      </c>
      <c r="R19" s="79" t="s">
        <v>173</v>
      </c>
      <c r="S19" s="36" t="str">
        <f t="shared" ref="S19:S24" si="2">IF($K$16=$G$25+1,$A$1,"")</f>
        <v/>
      </c>
      <c r="T19" s="83"/>
      <c r="U19" s="83"/>
      <c r="V19" s="83" t="str">
        <f>IF(AND(W19="Y",X19="Y"),"Passed",IF(T19="M","Passed", ""))</f>
        <v/>
      </c>
      <c r="W19" s="83"/>
      <c r="X19" s="83"/>
      <c r="Y19" s="44" t="s">
        <v>174</v>
      </c>
      <c r="Z19" s="259">
        <f t="shared" ref="Z19:Z35" si="3">DATEDIF(AA19,AB19,"m")/12+DATEDIF(AC19,AD19,"m")/12+DATEDIF(AE19,AF19,"m")/12+DATEDIF(AG19,AH19,"m")/12+DATEDIF(AI19,AJ19,"m")/12</f>
        <v>0</v>
      </c>
      <c r="AA19" s="260"/>
      <c r="AB19" s="260"/>
      <c r="AC19" s="260"/>
      <c r="AD19" s="260"/>
      <c r="AE19" s="258"/>
      <c r="AF19" s="258"/>
      <c r="AG19" s="258"/>
      <c r="AH19" s="258"/>
      <c r="AI19" s="258"/>
      <c r="AJ19" s="258"/>
    </row>
    <row r="20" spans="1:36" ht="27.6" x14ac:dyDescent="0.3">
      <c r="A20" s="110" t="s">
        <v>55</v>
      </c>
      <c r="B20" s="99" t="s">
        <v>202</v>
      </c>
      <c r="C20" s="1003"/>
      <c r="D20" s="1003"/>
      <c r="E20" s="1003"/>
      <c r="F20" s="1003" t="s">
        <v>77</v>
      </c>
      <c r="G20" s="1003"/>
      <c r="H20" s="109">
        <f>IF(C20&lt;&gt;"",'[1]CBL Score Standard'!$D76,IF(D20&lt;&gt;"",SUM('[1]CBL Score Standard'!$D76:$E76),IF(E20&lt;&gt;"",SUM('[1]CBL Score Standard'!$D76:$F76),IF(F20&lt;&gt;"",SUM('[1]CBL Score Standard'!$D76:$G76),IF(G20&lt;&gt;"",SUM('[1]CBL Score Standard'!$D76:$H76,0))))))</f>
        <v>0</v>
      </c>
      <c r="K20" s="407"/>
      <c r="L20" s="407"/>
      <c r="M20" s="104" t="s">
        <v>6</v>
      </c>
      <c r="N20" s="36" t="s">
        <v>41</v>
      </c>
      <c r="O20" s="89" t="s">
        <v>178</v>
      </c>
      <c r="P20" s="151"/>
      <c r="Q20" s="152" t="s">
        <v>179</v>
      </c>
      <c r="R20" s="79" t="s">
        <v>180</v>
      </c>
      <c r="S20" s="36" t="str">
        <f t="shared" si="2"/>
        <v/>
      </c>
      <c r="T20" s="83"/>
      <c r="U20" s="83"/>
      <c r="V20" s="83" t="str">
        <f>IF(AND(W20="Y",X20="Y"),"Passed",IF(T20="M","Passed", ""))</f>
        <v>Passed</v>
      </c>
      <c r="W20" s="83" t="s">
        <v>377</v>
      </c>
      <c r="X20" s="83" t="s">
        <v>377</v>
      </c>
      <c r="Y20" s="44" t="s">
        <v>181</v>
      </c>
      <c r="Z20" s="259">
        <f t="shared" ca="1" si="3"/>
        <v>2.8333333333333335</v>
      </c>
      <c r="AA20" s="260">
        <v>43101</v>
      </c>
      <c r="AB20" s="260">
        <f ca="1">TODAY()</f>
        <v>44144</v>
      </c>
      <c r="AC20" s="260"/>
      <c r="AD20" s="260"/>
      <c r="AE20" s="258"/>
      <c r="AF20" s="258"/>
      <c r="AG20" s="258"/>
      <c r="AH20" s="258"/>
      <c r="AI20" s="258"/>
      <c r="AJ20" s="258"/>
    </row>
    <row r="21" spans="1:36" x14ac:dyDescent="0.3">
      <c r="A21" s="110" t="s">
        <v>55</v>
      </c>
      <c r="B21" s="99" t="s">
        <v>664</v>
      </c>
      <c r="C21" s="1003"/>
      <c r="D21" s="1003"/>
      <c r="E21" s="1002"/>
      <c r="F21" s="1002" t="s">
        <v>77</v>
      </c>
      <c r="G21" s="1002"/>
      <c r="H21" s="109">
        <f>IF(C21&lt;&gt;"",'[1]CBL Score Standard'!$D77,IF(D21&lt;&gt;"",SUM('[1]CBL Score Standard'!$D77:$E77),IF(E21&lt;&gt;"",SUM('[1]CBL Score Standard'!$D77:$F77),IF(F21&lt;&gt;"",SUM('[1]CBL Score Standard'!$D77:$G77),IF(G21&lt;&gt;"",SUM('[1]CBL Score Standard'!$D77:$H77,0))))))</f>
        <v>4.9445609829187893E-2</v>
      </c>
      <c r="K21" s="407"/>
      <c r="L21" s="407"/>
      <c r="M21" s="104" t="s">
        <v>6</v>
      </c>
      <c r="N21" s="36" t="s">
        <v>56</v>
      </c>
      <c r="O21" s="87" t="s">
        <v>182</v>
      </c>
      <c r="P21" s="153">
        <v>43609</v>
      </c>
      <c r="Q21" s="152" t="s">
        <v>172</v>
      </c>
      <c r="R21" s="79" t="s">
        <v>183</v>
      </c>
      <c r="S21" s="36" t="str">
        <f t="shared" si="2"/>
        <v/>
      </c>
      <c r="T21" s="83"/>
      <c r="U21" s="83"/>
      <c r="V21" s="83" t="s">
        <v>374</v>
      </c>
      <c r="W21" s="83"/>
      <c r="X21" s="83" t="s">
        <v>377</v>
      </c>
      <c r="Y21" s="46" t="s">
        <v>184</v>
      </c>
      <c r="Z21" s="259">
        <f t="shared" si="3"/>
        <v>0</v>
      </c>
      <c r="AA21" s="260"/>
      <c r="AB21" s="260"/>
      <c r="AC21" s="260"/>
      <c r="AD21" s="260"/>
      <c r="AE21" s="258"/>
      <c r="AF21" s="258"/>
      <c r="AG21" s="258"/>
      <c r="AH21" s="258"/>
      <c r="AI21" s="258"/>
      <c r="AJ21" s="258"/>
    </row>
    <row r="22" spans="1:36" x14ac:dyDescent="0.3">
      <c r="A22" s="110" t="s">
        <v>55</v>
      </c>
      <c r="B22" s="99" t="s">
        <v>448</v>
      </c>
      <c r="C22" s="1003"/>
      <c r="D22" s="1003"/>
      <c r="E22" s="1002"/>
      <c r="F22" s="1002" t="s">
        <v>77</v>
      </c>
      <c r="G22" s="1002"/>
      <c r="H22" s="109">
        <f>IF(C22&lt;&gt;"",'[1]CBL Score Standard'!$D78,IF(D22&lt;&gt;"",SUM('[1]CBL Score Standard'!$D78:$E78),IF(E22&lt;&gt;"",SUM('[1]CBL Score Standard'!$D78:$F78),IF(F22&lt;&gt;"",SUM('[1]CBL Score Standard'!$D78:$G78),IF(G22&lt;&gt;"",SUM('[1]CBL Score Standard'!$D78:$H78,0))))))</f>
        <v>4.9445609829187893E-2</v>
      </c>
      <c r="K22" s="407"/>
      <c r="L22" s="407"/>
      <c r="M22" s="104" t="s">
        <v>6</v>
      </c>
      <c r="N22" s="36" t="s">
        <v>144</v>
      </c>
      <c r="O22" s="87" t="s">
        <v>187</v>
      </c>
      <c r="P22" s="150"/>
      <c r="Q22" s="152" t="s">
        <v>153</v>
      </c>
      <c r="R22" s="79" t="s">
        <v>156</v>
      </c>
      <c r="S22" s="36" t="str">
        <f t="shared" si="2"/>
        <v/>
      </c>
      <c r="T22" s="83"/>
      <c r="U22" s="83"/>
      <c r="V22" s="83" t="str">
        <f t="shared" ref="V22:V28" si="4">IF(AND(W22="Y",X22="Y"),"Passed",IF(T22="M","Passed", ""))</f>
        <v/>
      </c>
      <c r="W22" s="83"/>
      <c r="X22" s="83"/>
      <c r="Y22" s="44" t="s">
        <v>157</v>
      </c>
      <c r="Z22" s="259">
        <f t="shared" si="3"/>
        <v>0</v>
      </c>
      <c r="AA22" s="260"/>
      <c r="AB22" s="260"/>
      <c r="AC22" s="260"/>
      <c r="AD22" s="260"/>
      <c r="AE22" s="258"/>
      <c r="AF22" s="258"/>
      <c r="AG22" s="258"/>
      <c r="AH22" s="258"/>
      <c r="AI22" s="258"/>
      <c r="AJ22" s="258"/>
    </row>
    <row r="23" spans="1:36" ht="12.75" customHeight="1" x14ac:dyDescent="0.3">
      <c r="A23" s="110" t="s">
        <v>55</v>
      </c>
      <c r="B23" s="99" t="s">
        <v>665</v>
      </c>
      <c r="C23" s="1003"/>
      <c r="D23" s="1003"/>
      <c r="E23" s="1005"/>
      <c r="F23" s="1002" t="s">
        <v>77</v>
      </c>
      <c r="G23" s="1002"/>
      <c r="H23" s="109">
        <f>IF(C23&lt;&gt;"",'[1]CBL Score Standard'!$D79,IF(D23&lt;&gt;"",SUM('[1]CBL Score Standard'!$D79:$E79),IF(E23&lt;&gt;"",SUM('[1]CBL Score Standard'!$D79:$F79),IF(F23&lt;&gt;"",SUM('[1]CBL Score Standard'!$D79:$G79),IF(G23&lt;&gt;"",SUM('[1]CBL Score Standard'!$D79:$H79,0))))))</f>
        <v>4.9445609829187893E-2</v>
      </c>
      <c r="K23" s="407"/>
      <c r="L23" s="407"/>
      <c r="M23" s="104" t="s">
        <v>6</v>
      </c>
      <c r="N23" s="36" t="s">
        <v>144</v>
      </c>
      <c r="O23" s="87" t="s">
        <v>188</v>
      </c>
      <c r="P23" s="150"/>
      <c r="Q23" s="152" t="s">
        <v>155</v>
      </c>
      <c r="R23" s="79" t="s">
        <v>158</v>
      </c>
      <c r="S23" s="36" t="str">
        <f t="shared" si="2"/>
        <v/>
      </c>
      <c r="T23" s="83" t="s">
        <v>72</v>
      </c>
      <c r="U23" s="83"/>
      <c r="V23" s="83" t="str">
        <f t="shared" si="4"/>
        <v>Passed</v>
      </c>
      <c r="W23" s="83"/>
      <c r="X23" s="83"/>
      <c r="Y23" s="41" t="s">
        <v>159</v>
      </c>
      <c r="Z23" s="259">
        <f t="shared" si="3"/>
        <v>0</v>
      </c>
      <c r="AA23" s="260"/>
      <c r="AB23" s="260"/>
      <c r="AC23" s="260"/>
      <c r="AD23" s="260"/>
      <c r="AE23" s="258"/>
      <c r="AF23" s="258"/>
      <c r="AG23" s="258"/>
      <c r="AH23" s="258"/>
      <c r="AI23" s="258"/>
      <c r="AJ23" s="258"/>
    </row>
    <row r="24" spans="1:36" ht="12.75" customHeight="1" x14ac:dyDescent="0.3">
      <c r="A24" s="110" t="s">
        <v>55</v>
      </c>
      <c r="B24" s="99" t="s">
        <v>238</v>
      </c>
      <c r="C24" s="1003"/>
      <c r="D24" s="1003"/>
      <c r="E24" s="1003"/>
      <c r="F24" s="1002"/>
      <c r="G24" s="1002"/>
      <c r="H24" s="109" t="b">
        <f>IF(C24&lt;&gt;"",'[1]CBL Score Standard'!$D80,IF(D24&lt;&gt;"",SUM('[1]CBL Score Standard'!$D80:$E80),IF(E24&lt;&gt;"",SUM('[1]CBL Score Standard'!$D80:$F80),IF(F24&lt;&gt;"",SUM('[1]CBL Score Standard'!$D80:$G80),IF(G24&lt;&gt;"",SUM('[1]CBL Score Standard'!$D80:$H80,0))))))</f>
        <v>0</v>
      </c>
      <c r="K24" s="407"/>
      <c r="L24" s="407"/>
      <c r="M24" s="104" t="s">
        <v>6</v>
      </c>
      <c r="N24" s="36" t="s">
        <v>144</v>
      </c>
      <c r="O24" s="87" t="s">
        <v>189</v>
      </c>
      <c r="P24" s="150"/>
      <c r="Q24" s="254" t="s">
        <v>659</v>
      </c>
      <c r="R24" s="254" t="s">
        <v>278</v>
      </c>
      <c r="S24" s="36" t="str">
        <f t="shared" si="2"/>
        <v/>
      </c>
      <c r="T24" s="83"/>
      <c r="U24" s="83"/>
      <c r="V24" s="83" t="str">
        <f t="shared" si="4"/>
        <v/>
      </c>
      <c r="W24" s="83"/>
      <c r="X24" s="83"/>
      <c r="Y24" s="46" t="s">
        <v>160</v>
      </c>
      <c r="Z24" s="259">
        <f t="shared" si="3"/>
        <v>0</v>
      </c>
      <c r="AA24" s="260"/>
      <c r="AB24" s="260"/>
      <c r="AC24" s="260"/>
      <c r="AD24" s="260"/>
      <c r="AE24" s="258"/>
      <c r="AF24" s="258"/>
      <c r="AG24" s="258"/>
      <c r="AH24" s="258"/>
      <c r="AI24" s="258"/>
      <c r="AJ24" s="258"/>
    </row>
    <row r="25" spans="1:36" x14ac:dyDescent="0.3">
      <c r="A25" s="110" t="s">
        <v>55</v>
      </c>
      <c r="B25" s="99" t="s">
        <v>515</v>
      </c>
      <c r="C25" s="1003"/>
      <c r="D25" s="1003"/>
      <c r="E25" s="1003"/>
      <c r="F25" s="1002"/>
      <c r="G25" s="1002"/>
      <c r="H25" s="109" t="b">
        <f>IF(C25&lt;&gt;"",'[1]CBL Score Standard'!$D81,IF(D25&lt;&gt;"",SUM('[1]CBL Score Standard'!$D81:$E81),IF(E25&lt;&gt;"",SUM('[1]CBL Score Standard'!$D81:$F81),IF(F25&lt;&gt;"",SUM('[1]CBL Score Standard'!$D81:$G81),IF(G25&lt;&gt;"",SUM('[1]CBL Score Standard'!$D81:$H81,0))))))</f>
        <v>0</v>
      </c>
      <c r="K25" s="407"/>
      <c r="L25" s="407"/>
      <c r="M25" s="104" t="s">
        <v>6</v>
      </c>
      <c r="N25" s="36" t="s">
        <v>144</v>
      </c>
      <c r="O25" s="87" t="s">
        <v>190</v>
      </c>
      <c r="P25" s="150"/>
      <c r="Q25" s="152" t="s">
        <v>161</v>
      </c>
      <c r="R25" s="79" t="s">
        <v>162</v>
      </c>
      <c r="S25" s="36"/>
      <c r="T25" s="83"/>
      <c r="U25" s="83"/>
      <c r="V25" s="83" t="str">
        <f t="shared" si="4"/>
        <v/>
      </c>
      <c r="W25" s="83"/>
      <c r="X25" s="83"/>
      <c r="Y25" s="46" t="s">
        <v>163</v>
      </c>
      <c r="Z25" s="259">
        <f t="shared" si="3"/>
        <v>0</v>
      </c>
      <c r="AA25" s="260"/>
      <c r="AB25" s="260"/>
      <c r="AC25" s="260"/>
      <c r="AD25" s="260"/>
      <c r="AE25" s="258"/>
      <c r="AF25" s="258"/>
      <c r="AG25" s="258"/>
      <c r="AH25" s="258"/>
      <c r="AI25" s="258"/>
      <c r="AJ25" s="258"/>
    </row>
    <row r="26" spans="1:36" ht="26.4" x14ac:dyDescent="0.3">
      <c r="A26" s="110" t="s">
        <v>3</v>
      </c>
      <c r="B26" s="99" t="s">
        <v>516</v>
      </c>
      <c r="C26" s="1003"/>
      <c r="D26" s="1003"/>
      <c r="E26" s="1003"/>
      <c r="F26" s="1003"/>
      <c r="G26" s="1002"/>
      <c r="H26" s="109" t="b">
        <f>IF(C26&lt;&gt;"",'[1]CBL Score Standard'!$D82,IF(D26&lt;&gt;"",SUM('[1]CBL Score Standard'!$D82:$E82),IF(E26&lt;&gt;"",SUM('[1]CBL Score Standard'!$D82:$F82),IF(F26&lt;&gt;"",SUM('[1]CBL Score Standard'!$D82:$G82),IF(G26&lt;&gt;"",SUM('[1]CBL Score Standard'!$D82:$H82,0))))))</f>
        <v>0</v>
      </c>
      <c r="K26" s="407"/>
      <c r="L26" s="407"/>
      <c r="M26" s="104" t="s">
        <v>6</v>
      </c>
      <c r="N26" s="36" t="s">
        <v>144</v>
      </c>
      <c r="O26" s="87" t="s">
        <v>191</v>
      </c>
      <c r="P26" s="151"/>
      <c r="Q26" s="152" t="s">
        <v>164</v>
      </c>
      <c r="R26" s="79" t="s">
        <v>165</v>
      </c>
      <c r="S26" s="36"/>
      <c r="T26" s="83"/>
      <c r="U26" s="83"/>
      <c r="V26" s="83" t="str">
        <f t="shared" si="4"/>
        <v>Passed</v>
      </c>
      <c r="W26" s="83" t="s">
        <v>377</v>
      </c>
      <c r="X26" s="83" t="s">
        <v>377</v>
      </c>
      <c r="Y26" s="46" t="s">
        <v>166</v>
      </c>
      <c r="Z26" s="259">
        <f t="shared" ca="1" si="3"/>
        <v>2.8333333333333335</v>
      </c>
      <c r="AA26" s="260">
        <v>43101</v>
      </c>
      <c r="AB26" s="260">
        <f ca="1">TODAY()</f>
        <v>44144</v>
      </c>
      <c r="AC26" s="260"/>
      <c r="AD26" s="260"/>
      <c r="AE26" s="258"/>
      <c r="AF26" s="258"/>
      <c r="AG26" s="258"/>
      <c r="AH26" s="258"/>
      <c r="AI26" s="258"/>
      <c r="AJ26" s="258"/>
    </row>
    <row r="27" spans="1:36" ht="26.4" x14ac:dyDescent="0.3">
      <c r="A27" s="110" t="s">
        <v>3</v>
      </c>
      <c r="B27" s="99" t="s">
        <v>246</v>
      </c>
      <c r="C27" s="1003"/>
      <c r="D27" s="1003"/>
      <c r="E27" s="1003"/>
      <c r="F27" s="1003"/>
      <c r="G27" s="1002"/>
      <c r="H27" s="109" t="b">
        <f>IF(C27&lt;&gt;"",'[1]CBL Score Standard'!$D83,IF(D27&lt;&gt;"",SUM('[1]CBL Score Standard'!$D83:$E83),IF(E27&lt;&gt;"",SUM('[1]CBL Score Standard'!$D83:$F83),IF(F27&lt;&gt;"",SUM('[1]CBL Score Standard'!$D83:$G83),IF(G27&lt;&gt;"",SUM('[1]CBL Score Standard'!$D83:$H83,0))))))</f>
        <v>0</v>
      </c>
      <c r="K27" s="407"/>
      <c r="L27" s="407"/>
      <c r="M27" s="104" t="s">
        <v>6</v>
      </c>
      <c r="N27" s="36" t="s">
        <v>55</v>
      </c>
      <c r="O27" s="87" t="s">
        <v>192</v>
      </c>
      <c r="P27" s="153">
        <v>43608</v>
      </c>
      <c r="Q27" s="152" t="s">
        <v>383</v>
      </c>
      <c r="R27" s="79" t="s">
        <v>341</v>
      </c>
      <c r="S27" s="36" t="str">
        <f>IF($K$16=$G$25+1,$A$1,"")</f>
        <v/>
      </c>
      <c r="T27" s="83" t="s">
        <v>73</v>
      </c>
      <c r="U27" s="83"/>
      <c r="V27" s="83" t="str">
        <f t="shared" si="4"/>
        <v/>
      </c>
      <c r="W27" s="83"/>
      <c r="X27" s="83"/>
      <c r="Y27" s="46" t="s">
        <v>193</v>
      </c>
      <c r="Z27" s="259">
        <f t="shared" si="3"/>
        <v>0</v>
      </c>
      <c r="AA27" s="260"/>
      <c r="AB27" s="260"/>
      <c r="AC27" s="260"/>
      <c r="AD27" s="260"/>
      <c r="AE27" s="258"/>
      <c r="AF27" s="258"/>
      <c r="AG27" s="258"/>
      <c r="AH27" s="258"/>
      <c r="AI27" s="258"/>
      <c r="AJ27" s="258"/>
    </row>
    <row r="28" spans="1:36" ht="27.6" x14ac:dyDescent="0.3">
      <c r="A28" s="110" t="s">
        <v>59</v>
      </c>
      <c r="B28" s="99" t="s">
        <v>684</v>
      </c>
      <c r="C28" s="1003"/>
      <c r="D28" s="1003"/>
      <c r="E28" s="1005"/>
      <c r="F28" s="1002" t="s">
        <v>77</v>
      </c>
      <c r="G28" s="1002"/>
      <c r="H28" s="109">
        <f>IF(C28&lt;&gt;"",'[1]CBL Score Standard'!$D84,IF(D28&lt;&gt;"",SUM('[1]CBL Score Standard'!$D84:$E84),IF(E28&lt;&gt;"",SUM('[1]CBL Score Standard'!$D84:$F84),IF(F28&lt;&gt;"",SUM('[1]CBL Score Standard'!$D84:$G84),IF(G28&lt;&gt;"",SUM('[1]CBL Score Standard'!$D84:$H84,0))))))</f>
        <v>4.9445609829187893E-2</v>
      </c>
      <c r="K28" s="407"/>
      <c r="L28" s="407"/>
      <c r="M28" s="104" t="s">
        <v>6</v>
      </c>
      <c r="N28" s="36" t="s">
        <v>55</v>
      </c>
      <c r="O28" s="87" t="s">
        <v>194</v>
      </c>
      <c r="P28" s="153">
        <v>43544</v>
      </c>
      <c r="Q28" s="254" t="s">
        <v>649</v>
      </c>
      <c r="R28" s="254" t="s">
        <v>650</v>
      </c>
      <c r="S28" s="36" t="str">
        <f>IF($K$16=$G$25+1,$A$1,"")</f>
        <v/>
      </c>
      <c r="T28" s="83" t="s">
        <v>712</v>
      </c>
      <c r="U28" s="83"/>
      <c r="V28" s="83" t="str">
        <f t="shared" si="4"/>
        <v/>
      </c>
      <c r="W28" s="83"/>
      <c r="X28" s="83"/>
      <c r="Y28" s="46" t="s">
        <v>195</v>
      </c>
      <c r="Z28" s="259">
        <f t="shared" si="3"/>
        <v>0</v>
      </c>
      <c r="AA28" s="260"/>
      <c r="AB28" s="260"/>
      <c r="AC28" s="260"/>
      <c r="AD28" s="260"/>
      <c r="AE28" s="258"/>
      <c r="AF28" s="258"/>
      <c r="AG28" s="258"/>
      <c r="AH28" s="258"/>
      <c r="AI28" s="258"/>
      <c r="AJ28" s="258"/>
    </row>
    <row r="29" spans="1:36" ht="27.6" x14ac:dyDescent="0.3">
      <c r="A29" s="110" t="s">
        <v>59</v>
      </c>
      <c r="B29" s="99" t="s">
        <v>683</v>
      </c>
      <c r="C29" s="1003"/>
      <c r="D29" s="1003"/>
      <c r="E29" s="1005" t="s">
        <v>77</v>
      </c>
      <c r="F29" s="1002"/>
      <c r="G29" s="1002"/>
      <c r="H29" s="109">
        <f>IF(C29&lt;&gt;"",'[1]CBL Score Standard'!$D85,IF(D29&lt;&gt;"",SUM('[1]CBL Score Standard'!$D85:$E85),IF(E29&lt;&gt;"",SUM('[1]CBL Score Standard'!$D85:$F85),IF(F29&lt;&gt;"",SUM('[1]CBL Score Standard'!$D85:$G85),IF(G29&lt;&gt;"",SUM('[1]CBL Score Standard'!$D85:$H85,0))))))</f>
        <v>2.8169014084507043E-2</v>
      </c>
      <c r="K29" s="407"/>
      <c r="L29" s="407"/>
      <c r="M29" s="104" t="s">
        <v>6</v>
      </c>
      <c r="N29" s="36" t="s">
        <v>55</v>
      </c>
      <c r="O29" s="87" t="s">
        <v>196</v>
      </c>
      <c r="P29" s="149" t="s">
        <v>145</v>
      </c>
      <c r="Q29" s="254" t="s">
        <v>651</v>
      </c>
      <c r="R29" s="254" t="s">
        <v>652</v>
      </c>
      <c r="S29" s="36" t="str">
        <f>IF($K$16=$G$25+1,$A$1,"")</f>
        <v/>
      </c>
      <c r="T29" s="83"/>
      <c r="U29" s="83"/>
      <c r="V29" s="83" t="s">
        <v>374</v>
      </c>
      <c r="W29" s="83"/>
      <c r="X29" s="83" t="s">
        <v>377</v>
      </c>
      <c r="Y29" s="46" t="s">
        <v>197</v>
      </c>
      <c r="Z29" s="259">
        <f t="shared" si="3"/>
        <v>0</v>
      </c>
      <c r="AA29" s="260"/>
      <c r="AB29" s="260"/>
      <c r="AC29" s="260"/>
      <c r="AD29" s="260"/>
      <c r="AE29" s="258"/>
      <c r="AF29" s="258"/>
      <c r="AG29" s="258"/>
      <c r="AH29" s="258"/>
      <c r="AI29" s="258"/>
      <c r="AJ29" s="258"/>
    </row>
    <row r="30" spans="1:36" x14ac:dyDescent="0.3">
      <c r="A30" s="110" t="s">
        <v>149</v>
      </c>
      <c r="B30" s="99" t="s">
        <v>149</v>
      </c>
      <c r="C30" s="1002"/>
      <c r="D30" s="1002"/>
      <c r="E30" s="1002"/>
      <c r="F30" s="1002" t="s">
        <v>77</v>
      </c>
      <c r="G30" s="1002"/>
      <c r="H30" s="109">
        <f>IF(C30&lt;&gt;"",'[1]CBL Score Standard'!$D86,IF(D30&lt;&gt;"",SUM('[1]CBL Score Standard'!$D86:$E86),IF(E30&lt;&gt;"",SUM('[1]CBL Score Standard'!$D86:$F86),IF(F30&lt;&gt;"",SUM('[1]CBL Score Standard'!$D86:$G86),IF(G30&lt;&gt;"",SUM('[1]CBL Score Standard'!$D86:$H86,0))))))</f>
        <v>0.18686632864525554</v>
      </c>
      <c r="K30" s="407"/>
      <c r="L30" s="407"/>
      <c r="M30" s="104" t="s">
        <v>6</v>
      </c>
      <c r="N30" s="36" t="s">
        <v>55</v>
      </c>
      <c r="O30" s="87" t="s">
        <v>198</v>
      </c>
      <c r="P30" s="151"/>
      <c r="Q30" s="152" t="s">
        <v>199</v>
      </c>
      <c r="R30" s="79" t="s">
        <v>200</v>
      </c>
      <c r="S30" s="36" t="str">
        <f>IF($K$16=$G$25+1,$A$1,"")</f>
        <v/>
      </c>
      <c r="T30" s="83"/>
      <c r="U30" s="83"/>
      <c r="V30" s="83" t="str">
        <f>IF(AND(W30="Y",X30="Y"),"Passed",IF(T30="M","Passed", ""))</f>
        <v/>
      </c>
      <c r="W30" s="83"/>
      <c r="X30" s="83"/>
      <c r="Y30" s="49" t="s">
        <v>201</v>
      </c>
      <c r="Z30" s="259">
        <f t="shared" si="3"/>
        <v>0</v>
      </c>
      <c r="AA30" s="260"/>
      <c r="AB30" s="260"/>
      <c r="AC30" s="260"/>
      <c r="AD30" s="260"/>
      <c r="AE30" s="258"/>
      <c r="AF30" s="258"/>
      <c r="AG30" s="258"/>
      <c r="AH30" s="258"/>
      <c r="AI30" s="258"/>
      <c r="AJ30" s="258"/>
    </row>
    <row r="31" spans="1:36" x14ac:dyDescent="0.3">
      <c r="A31" s="110" t="s">
        <v>149</v>
      </c>
      <c r="B31" s="99" t="s">
        <v>370</v>
      </c>
      <c r="C31" s="1003"/>
      <c r="D31" s="1003"/>
      <c r="E31" s="1004" t="s">
        <v>77</v>
      </c>
      <c r="F31" s="1002"/>
      <c r="G31" s="1002"/>
      <c r="H31" s="109">
        <f>IF(C31&lt;&gt;"",'[1]CBL Score Standard'!$D87,IF(D31&lt;&gt;"",SUM('[1]CBL Score Standard'!$D87:$E87),IF(E31&lt;&gt;"",SUM('[1]CBL Score Standard'!$D87:$F87),IF(F31&lt;&gt;"",SUM('[1]CBL Score Standard'!$D87:$G87),IF(G31&lt;&gt;"",SUM('[1]CBL Score Standard'!$D87:$H87,0))))))</f>
        <v>0</v>
      </c>
      <c r="K31" s="407"/>
      <c r="L31" s="407"/>
      <c r="M31" s="104" t="s">
        <v>6</v>
      </c>
      <c r="N31" s="36" t="s">
        <v>55</v>
      </c>
      <c r="O31" s="87" t="s">
        <v>202</v>
      </c>
      <c r="P31" s="153">
        <v>43629</v>
      </c>
      <c r="Q31" s="152" t="s">
        <v>384</v>
      </c>
      <c r="R31" s="79" t="s">
        <v>385</v>
      </c>
      <c r="S31" s="36" t="s">
        <v>350</v>
      </c>
      <c r="T31" s="83"/>
      <c r="U31" s="181">
        <v>43629</v>
      </c>
      <c r="V31" s="83" t="s">
        <v>374</v>
      </c>
      <c r="W31" s="83" t="s">
        <v>377</v>
      </c>
      <c r="X31" s="83" t="s">
        <v>377</v>
      </c>
      <c r="Y31" s="49" t="s">
        <v>203</v>
      </c>
      <c r="Z31" s="259">
        <f t="shared" ca="1" si="3"/>
        <v>2.8333333333333335</v>
      </c>
      <c r="AA31" s="260">
        <v>43101</v>
      </c>
      <c r="AB31" s="260">
        <f ca="1">TODAY()</f>
        <v>44144</v>
      </c>
      <c r="AC31" s="260"/>
      <c r="AD31" s="260"/>
      <c r="AE31" s="258"/>
      <c r="AF31" s="258"/>
      <c r="AG31" s="258"/>
      <c r="AH31" s="258"/>
      <c r="AI31" s="258"/>
      <c r="AJ31" s="258"/>
    </row>
    <row r="32" spans="1:36" ht="26.4" x14ac:dyDescent="0.3">
      <c r="A32" s="110" t="s">
        <v>31</v>
      </c>
      <c r="B32" s="99" t="s">
        <v>660</v>
      </c>
      <c r="C32" s="1002"/>
      <c r="D32" s="1002"/>
      <c r="E32" s="1002" t="s">
        <v>77</v>
      </c>
      <c r="F32" s="1002"/>
      <c r="G32" s="1002"/>
      <c r="H32" s="109">
        <f>IF(C32&lt;&gt;"",'[1]CBL Score Standard'!$D88,IF(D32&lt;&gt;"",SUM('[1]CBL Score Standard'!$D88:$E88),IF(E32&lt;&gt;"",SUM('[1]CBL Score Standard'!$D88:$F88),IF(F32&lt;&gt;"",SUM('[1]CBL Score Standard'!$D88:$G88),IF(G32&lt;&gt;"",SUM('[1]CBL Score Standard'!$D88:$H88,0))))))</f>
        <v>0.16558973290057469</v>
      </c>
      <c r="K32" s="407"/>
      <c r="L32" s="407"/>
      <c r="M32" s="104" t="s">
        <v>6</v>
      </c>
      <c r="N32" s="36" t="s">
        <v>56</v>
      </c>
      <c r="O32" s="87" t="s">
        <v>427</v>
      </c>
      <c r="P32" s="153">
        <v>43613</v>
      </c>
      <c r="Q32" s="152" t="s">
        <v>167</v>
      </c>
      <c r="R32" s="79" t="s">
        <v>204</v>
      </c>
      <c r="S32" s="36" t="str">
        <f>IF($K$16=$G$25+1,$A$1,"")</f>
        <v/>
      </c>
      <c r="T32" s="83"/>
      <c r="U32" s="83"/>
      <c r="V32" s="83" t="str">
        <f>IF(AND(W32="Y",X32="Y"),"Passed",IF(T32="M","Passed", ""))</f>
        <v/>
      </c>
      <c r="W32" s="83"/>
      <c r="X32" s="83" t="s">
        <v>377</v>
      </c>
      <c r="Y32" s="46" t="s">
        <v>205</v>
      </c>
      <c r="Z32" s="259">
        <f t="shared" si="3"/>
        <v>0</v>
      </c>
      <c r="AA32" s="260"/>
      <c r="AB32" s="260"/>
      <c r="AC32" s="260"/>
      <c r="AD32" s="260"/>
      <c r="AE32" s="258"/>
      <c r="AF32" s="258"/>
      <c r="AG32" s="258"/>
      <c r="AH32" s="258"/>
      <c r="AI32" s="258"/>
      <c r="AJ32" s="258"/>
    </row>
    <row r="33" spans="1:36" x14ac:dyDescent="0.3">
      <c r="A33" s="110" t="s">
        <v>31</v>
      </c>
      <c r="B33" s="99" t="s">
        <v>175</v>
      </c>
      <c r="C33" s="1003"/>
      <c r="D33" s="1002"/>
      <c r="E33" s="1002"/>
      <c r="F33" s="1002" t="s">
        <v>77</v>
      </c>
      <c r="G33" s="1002"/>
      <c r="H33" s="109">
        <f>IF(C33&lt;&gt;"",'[1]CBL Score Standard'!$D89,IF(D33&lt;&gt;"",SUM('[1]CBL Score Standard'!$D89:$E89),IF(E33&lt;&gt;"",SUM('[1]CBL Score Standard'!$D89:$F89),IF(F33&lt;&gt;"",SUM('[1]CBL Score Standard'!$D89:$G89),IF(G33&lt;&gt;"",SUM('[1]CBL Score Standard'!$D89:$H89,0))))))</f>
        <v>0.18686632864525554</v>
      </c>
      <c r="K33" s="407"/>
      <c r="L33" s="407"/>
      <c r="M33" s="104" t="s">
        <v>6</v>
      </c>
      <c r="N33" s="36" t="s">
        <v>0</v>
      </c>
      <c r="O33" s="87" t="s">
        <v>426</v>
      </c>
      <c r="P33" s="152" t="s">
        <v>145</v>
      </c>
      <c r="Q33" s="152" t="s">
        <v>206</v>
      </c>
      <c r="R33" s="79" t="s">
        <v>206</v>
      </c>
      <c r="S33" s="36" t="str">
        <f>IF($K$16=$G$25+1,$A$1,"")</f>
        <v/>
      </c>
      <c r="T33" s="83"/>
      <c r="U33" s="83"/>
      <c r="V33" s="83" t="s">
        <v>374</v>
      </c>
      <c r="W33" s="83"/>
      <c r="X33" s="83" t="s">
        <v>377</v>
      </c>
      <c r="Y33" s="41"/>
      <c r="Z33" s="259">
        <f t="shared" si="3"/>
        <v>0</v>
      </c>
      <c r="AA33" s="260"/>
      <c r="AB33" s="260"/>
      <c r="AC33" s="260"/>
      <c r="AD33" s="260"/>
      <c r="AE33" s="258"/>
      <c r="AF33" s="258"/>
      <c r="AG33" s="258"/>
      <c r="AH33" s="258"/>
      <c r="AI33" s="258"/>
      <c r="AJ33" s="258"/>
    </row>
    <row r="34" spans="1:36" x14ac:dyDescent="0.3">
      <c r="A34" s="110" t="s">
        <v>46</v>
      </c>
      <c r="B34" s="99" t="s">
        <v>171</v>
      </c>
      <c r="C34" s="1003"/>
      <c r="D34" s="1002"/>
      <c r="E34" s="1002"/>
      <c r="F34" s="1002" t="s">
        <v>77</v>
      </c>
      <c r="G34" s="1002"/>
      <c r="H34" s="109">
        <f>IF(C34&lt;&gt;"",'[1]CBL Score Standard'!$D90,IF(D34&lt;&gt;"",SUM('[1]CBL Score Standard'!$D90:$E90),IF(E34&lt;&gt;"",SUM('[1]CBL Score Standard'!$D90:$F90),IF(F34&lt;&gt;"",SUM('[1]CBL Score Standard'!$D90:$G90),IF(G34&lt;&gt;"",SUM('[1]CBL Score Standard'!$D90:$H90,0))))))</f>
        <v>9.5957237736164644E-2</v>
      </c>
      <c r="K34" s="407"/>
      <c r="L34" s="407"/>
      <c r="M34" s="104" t="s">
        <v>6</v>
      </c>
      <c r="N34" s="36" t="s">
        <v>53</v>
      </c>
      <c r="O34" s="90" t="s">
        <v>371</v>
      </c>
      <c r="P34" s="152" t="s">
        <v>145</v>
      </c>
      <c r="Q34" s="152" t="s">
        <v>164</v>
      </c>
      <c r="R34" s="79" t="s">
        <v>207</v>
      </c>
      <c r="S34" s="36" t="str">
        <f>IF($K$16=$G$25+1,$A$1,"")</f>
        <v/>
      </c>
      <c r="T34" s="83"/>
      <c r="U34" s="83"/>
      <c r="V34" s="83" t="str">
        <f>IF(AND(W34="Y",X34="Y"),"Passed",IF(T34="M","Passed", ""))</f>
        <v/>
      </c>
      <c r="W34" s="83"/>
      <c r="X34" s="83"/>
      <c r="Y34" s="49" t="s">
        <v>208</v>
      </c>
      <c r="Z34" s="259">
        <f t="shared" si="3"/>
        <v>0</v>
      </c>
      <c r="AA34" s="260"/>
      <c r="AB34" s="260"/>
      <c r="AC34" s="260"/>
      <c r="AD34" s="260"/>
      <c r="AE34" s="258"/>
      <c r="AF34" s="258"/>
      <c r="AG34" s="258"/>
      <c r="AH34" s="258"/>
      <c r="AI34" s="258"/>
      <c r="AJ34" s="258"/>
    </row>
    <row r="35" spans="1:36" x14ac:dyDescent="0.3">
      <c r="A35" s="110" t="s">
        <v>2</v>
      </c>
      <c r="B35" s="99" t="s">
        <v>234</v>
      </c>
      <c r="C35" s="1003"/>
      <c r="D35" s="1003"/>
      <c r="E35" s="1003"/>
      <c r="F35" s="1002"/>
      <c r="G35" s="1002"/>
      <c r="H35" s="109" t="b">
        <f>IF(C35&lt;&gt;"",'[1]CBL Score Standard'!$D91,IF(D35&lt;&gt;"",SUM('[1]CBL Score Standard'!$D91:$E91),IF(E35&lt;&gt;"",SUM('[1]CBL Score Standard'!$D91:$F91),IF(F35&lt;&gt;"",SUM('[1]CBL Score Standard'!$D91:$G91),IF(G35&lt;&gt;"",SUM('[1]CBL Score Standard'!$D91:$H91,0))))))</f>
        <v>0</v>
      </c>
      <c r="K35" s="408"/>
      <c r="L35" s="408"/>
      <c r="M35" s="104" t="s">
        <v>6</v>
      </c>
      <c r="N35" s="36" t="s">
        <v>54</v>
      </c>
      <c r="O35" s="87" t="s">
        <v>345</v>
      </c>
      <c r="P35" s="153">
        <v>43644</v>
      </c>
      <c r="Q35" s="152" t="s">
        <v>209</v>
      </c>
      <c r="R35" s="79" t="s">
        <v>210</v>
      </c>
      <c r="S35" s="36" t="str">
        <f>IF($K$16=$G$25+1,$A$1,"")</f>
        <v/>
      </c>
      <c r="T35" s="83"/>
      <c r="U35" s="83"/>
      <c r="V35" s="83" t="s">
        <v>374</v>
      </c>
      <c r="W35" s="83"/>
      <c r="X35" s="83" t="s">
        <v>377</v>
      </c>
      <c r="Y35" s="46"/>
      <c r="Z35" s="259">
        <f t="shared" si="3"/>
        <v>0</v>
      </c>
      <c r="AA35" s="260"/>
      <c r="AB35" s="260"/>
      <c r="AC35" s="260"/>
      <c r="AD35" s="260"/>
      <c r="AE35" s="258"/>
      <c r="AF35" s="258"/>
      <c r="AG35" s="258"/>
      <c r="AH35" s="258"/>
      <c r="AI35" s="258"/>
      <c r="AJ35" s="258"/>
    </row>
    <row r="36" spans="1:36" x14ac:dyDescent="0.3">
      <c r="A36" s="110" t="s">
        <v>54</v>
      </c>
      <c r="B36" s="99" t="s">
        <v>425</v>
      </c>
      <c r="C36" s="1002"/>
      <c r="D36" s="1002"/>
      <c r="E36" s="1002" t="s">
        <v>77</v>
      </c>
      <c r="F36" s="1002"/>
      <c r="G36" s="1002"/>
      <c r="H36" s="109">
        <f>IF(C36&lt;&gt;"",'[1]CBL Score Standard'!$D92,IF(D36&lt;&gt;"",SUM('[1]CBL Score Standard'!$D92:$E92),IF(E36&lt;&gt;"",SUM('[1]CBL Score Standard'!$D92:$F92),IF(F36&lt;&gt;"",SUM('[1]CBL Score Standard'!$D92:$G92),IF(G36&lt;&gt;"",SUM('[1]CBL Score Standard'!$D92:$H92,0))))))</f>
        <v>0.16558973290057469</v>
      </c>
      <c r="K36" s="3">
        <v>3</v>
      </c>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3"/>
      <c r="D37" s="1002"/>
      <c r="E37" s="1002"/>
      <c r="F37" s="1002" t="s">
        <v>77</v>
      </c>
      <c r="G37" s="1002"/>
      <c r="H37" s="109">
        <f>IF(C37&lt;&gt;"",'[1]CBL Score Standard'!$D93,IF(D37&lt;&gt;"",SUM('[1]CBL Score Standard'!$D93:$E93),IF(E37&lt;&gt;"",SUM('[1]CBL Score Standard'!$D93:$F93),IF(F37&lt;&gt;"",SUM('[1]CBL Score Standard'!$D93:$G93),IF(G37&lt;&gt;"",SUM('[1]CBL Score Standard'!$D93:$H93,0))))))</f>
        <v>9.5957237736164644E-2</v>
      </c>
      <c r="K37" s="1193" t="s">
        <v>211</v>
      </c>
      <c r="L37" s="1194"/>
      <c r="M37" s="1194"/>
      <c r="N37" s="1194"/>
      <c r="O37" s="1194"/>
      <c r="P37" s="1194"/>
      <c r="Q37" s="1194"/>
      <c r="R37" s="1194"/>
      <c r="S37" s="1194"/>
      <c r="T37" s="1194"/>
      <c r="U37" s="1194"/>
      <c r="V37" s="1194"/>
      <c r="W37" s="1194"/>
      <c r="X37" s="1194"/>
      <c r="Y37" s="1195"/>
      <c r="Z37" s="263"/>
      <c r="AA37" s="402"/>
      <c r="AB37" s="402"/>
      <c r="AC37" s="402"/>
      <c r="AD37" s="402"/>
      <c r="AE37" s="402"/>
      <c r="AF37" s="402"/>
      <c r="AG37" s="402"/>
      <c r="AH37" s="402"/>
      <c r="AI37" s="402"/>
      <c r="AJ37" s="402"/>
    </row>
    <row r="38" spans="1:36" ht="23.4" customHeight="1" x14ac:dyDescent="0.3">
      <c r="A38" s="110" t="s">
        <v>54</v>
      </c>
      <c r="B38" s="99" t="s">
        <v>231</v>
      </c>
      <c r="C38" s="1003"/>
      <c r="D38" s="1003"/>
      <c r="E38" s="1002" t="s">
        <v>77</v>
      </c>
      <c r="F38" s="1002"/>
      <c r="G38" s="1002"/>
      <c r="H38" s="109">
        <f>IF(C38&lt;&gt;"",'[1]CBL Score Standard'!$D94,IF(D38&lt;&gt;"",SUM('[1]CBL Score Standard'!$D94:$E94),IF(E38&lt;&gt;"",SUM('[1]CBL Score Standard'!$D94:$F94),IF(F38&lt;&gt;"",SUM('[1]CBL Score Standard'!$D94:$G94),IF(G38&lt;&gt;"",SUM('[1]CBL Score Standard'!$D94:$H94,0))))))</f>
        <v>1.4084507042253521E-2</v>
      </c>
      <c r="K38" s="1211" t="s">
        <v>133</v>
      </c>
      <c r="L38" s="1211" t="s">
        <v>91</v>
      </c>
      <c r="M38" s="1182" t="s">
        <v>75</v>
      </c>
      <c r="N38" s="1184" t="s">
        <v>134</v>
      </c>
      <c r="O38" s="1184" t="s">
        <v>135</v>
      </c>
      <c r="P38" s="413" t="s">
        <v>136</v>
      </c>
      <c r="Q38" s="413" t="s">
        <v>137</v>
      </c>
      <c r="R38" s="413" t="s">
        <v>138</v>
      </c>
      <c r="S38" s="1212" t="s">
        <v>139</v>
      </c>
      <c r="T38" s="1191" t="s">
        <v>344</v>
      </c>
      <c r="U38" s="1191" t="s">
        <v>342</v>
      </c>
      <c r="V38" s="1191" t="s">
        <v>343</v>
      </c>
      <c r="W38" s="404" t="s">
        <v>375</v>
      </c>
      <c r="X38" s="404"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3"/>
      <c r="D39" s="1004"/>
      <c r="E39" s="1004"/>
      <c r="F39" s="1002" t="s">
        <v>77</v>
      </c>
      <c r="G39" s="1002"/>
      <c r="H39" s="109">
        <f>IF(C39&lt;&gt;"",'[1]CBL Score Standard'!$D95,IF(D39&lt;&gt;"",SUM('[1]CBL Score Standard'!$D95:$E95),IF(E39&lt;&gt;"",SUM('[1]CBL Score Standard'!$D95:$F95),IF(F39&lt;&gt;"",SUM('[1]CBL Score Standard'!$D95:$G95),IF(G39&lt;&gt;"",SUM('[1]CBL Score Standard'!$D95:$H95,0))))))</f>
        <v>5.8616916740422742E-2</v>
      </c>
      <c r="K39" s="1197"/>
      <c r="L39" s="1197"/>
      <c r="M39" s="1183"/>
      <c r="N39" s="1190"/>
      <c r="O39" s="1185"/>
      <c r="P39" s="148" t="s">
        <v>141</v>
      </c>
      <c r="Q39" s="414"/>
      <c r="R39" s="414"/>
      <c r="S39" s="1210"/>
      <c r="T39" s="1191"/>
      <c r="U39" s="1191"/>
      <c r="V39" s="1191"/>
      <c r="W39" s="404"/>
      <c r="X39" s="404"/>
      <c r="Y39" s="1197"/>
      <c r="Z39" s="1187"/>
      <c r="AA39" s="400" t="s">
        <v>672</v>
      </c>
      <c r="AB39" s="400" t="s">
        <v>673</v>
      </c>
      <c r="AC39" s="400" t="s">
        <v>672</v>
      </c>
      <c r="AD39" s="400" t="s">
        <v>673</v>
      </c>
      <c r="AE39" s="400" t="s">
        <v>672</v>
      </c>
      <c r="AF39" s="400" t="s">
        <v>673</v>
      </c>
      <c r="AG39" s="400" t="s">
        <v>672</v>
      </c>
      <c r="AH39" s="400" t="s">
        <v>673</v>
      </c>
      <c r="AI39" s="400" t="s">
        <v>672</v>
      </c>
      <c r="AJ39" s="400" t="s">
        <v>673</v>
      </c>
    </row>
    <row r="40" spans="1:36" x14ac:dyDescent="0.3">
      <c r="A40" s="110" t="s">
        <v>53</v>
      </c>
      <c r="B40" s="99" t="s">
        <v>223</v>
      </c>
      <c r="C40" s="1003"/>
      <c r="D40" s="1003"/>
      <c r="E40" s="1004"/>
      <c r="F40" s="1002"/>
      <c r="G40" s="1002"/>
      <c r="H40" s="109" t="b">
        <f>IF(C40&lt;&gt;"",'[1]CBL Score Standard'!$D96,IF(D40&lt;&gt;"",SUM('[1]CBL Score Standard'!$D96:$E96),IF(E40&lt;&gt;"",SUM('[1]CBL Score Standard'!$D96:$F96),IF(F40&lt;&gt;"",SUM('[1]CBL Score Standard'!$D96:$G96),IF(G40&lt;&gt;"",SUM('[1]CBL Score Standard'!$D96:$H96,0))))))</f>
        <v>0</v>
      </c>
      <c r="K40" s="406" t="s">
        <v>142</v>
      </c>
      <c r="L40" s="406" t="s">
        <v>143</v>
      </c>
      <c r="M40" s="104" t="s">
        <v>7</v>
      </c>
      <c r="N40" s="36" t="s">
        <v>56</v>
      </c>
      <c r="O40" s="87" t="s">
        <v>663</v>
      </c>
      <c r="P40" s="149" t="s">
        <v>145</v>
      </c>
      <c r="Q40" s="152" t="s">
        <v>212</v>
      </c>
      <c r="R40" s="79" t="s">
        <v>213</v>
      </c>
      <c r="S40" s="70"/>
      <c r="T40" s="157"/>
      <c r="U40" s="83"/>
      <c r="V40" s="83" t="str">
        <f>IF(AND(W40="Y",X40="Y"),"Passed",IF(T40="M","Passed", ""))</f>
        <v/>
      </c>
      <c r="W40" s="83"/>
      <c r="X40" s="83"/>
      <c r="Y40" s="46" t="s">
        <v>214</v>
      </c>
      <c r="Z40" s="259">
        <f t="shared" ref="Z40:Z55" si="5">DATEDIF(AA40,AB40,"m")/12+DATEDIF(AC40,AD40,"m")/12+DATEDIF(AE40,AF40,"m")/12+DATEDIF(AG40,AH40,"m")/12+DATEDIF(AI40,AJ40,"m")/12</f>
        <v>0</v>
      </c>
      <c r="AA40" s="260"/>
      <c r="AB40" s="260"/>
      <c r="AC40" s="260"/>
      <c r="AD40" s="260"/>
      <c r="AE40" s="258"/>
      <c r="AF40" s="258"/>
      <c r="AG40" s="258"/>
      <c r="AH40" s="258"/>
      <c r="AI40" s="258"/>
      <c r="AJ40" s="258"/>
    </row>
    <row r="41" spans="1:36" x14ac:dyDescent="0.3">
      <c r="A41" s="110" t="s">
        <v>53</v>
      </c>
      <c r="B41" s="99" t="s">
        <v>226</v>
      </c>
      <c r="C41" s="1003"/>
      <c r="D41" s="1003"/>
      <c r="E41" s="1004"/>
      <c r="F41" s="1002" t="s">
        <v>77</v>
      </c>
      <c r="G41" s="1002"/>
      <c r="H41" s="109">
        <f>IF(C41&lt;&gt;"",'[1]CBL Score Standard'!$D97,IF(D41&lt;&gt;"",SUM('[1]CBL Score Standard'!$D97:$E97),IF(E41&lt;&gt;"",SUM('[1]CBL Score Standard'!$D97:$F97),IF(F41&lt;&gt;"",SUM('[1]CBL Score Standard'!$D97:$G97),IF(G41&lt;&gt;"",SUM('[1]CBL Score Standard'!$D97:$H97,0))))))</f>
        <v>3.536110278693437E-2</v>
      </c>
      <c r="K41" s="407"/>
      <c r="L41" s="407"/>
      <c r="M41" s="104" t="s">
        <v>7</v>
      </c>
      <c r="N41" s="36" t="s">
        <v>56</v>
      </c>
      <c r="O41" s="87" t="s">
        <v>215</v>
      </c>
      <c r="P41" s="150"/>
      <c r="Q41" s="152" t="s">
        <v>164</v>
      </c>
      <c r="R41" s="79" t="s">
        <v>207</v>
      </c>
      <c r="S41" s="36"/>
      <c r="T41" s="83"/>
      <c r="U41" s="83"/>
      <c r="V41" s="83" t="str">
        <f>IF(AND(W41="Y",X41="Y"),"Passed",IF(T41="M","Passed", ""))</f>
        <v>Passed</v>
      </c>
      <c r="W41" s="83" t="s">
        <v>377</v>
      </c>
      <c r="X41" s="83" t="s">
        <v>377</v>
      </c>
      <c r="Y41" s="49" t="s">
        <v>216</v>
      </c>
      <c r="Z41" s="259">
        <f t="shared" ca="1" si="5"/>
        <v>2.8333333333333335</v>
      </c>
      <c r="AA41" s="260">
        <v>43101</v>
      </c>
      <c r="AB41" s="260">
        <f t="shared" ref="AB41:AB46" ca="1" si="6">TODAY()</f>
        <v>44144</v>
      </c>
      <c r="AC41" s="260"/>
      <c r="AD41" s="260"/>
      <c r="AE41" s="258"/>
      <c r="AF41" s="258"/>
      <c r="AG41" s="258"/>
      <c r="AH41" s="258"/>
      <c r="AI41" s="258"/>
      <c r="AJ41" s="258"/>
    </row>
    <row r="42" spans="1:36" ht="27.6" x14ac:dyDescent="0.3">
      <c r="A42" s="110" t="s">
        <v>53</v>
      </c>
      <c r="B42" s="99" t="s">
        <v>239</v>
      </c>
      <c r="C42" s="1003"/>
      <c r="D42" s="1003"/>
      <c r="E42" s="1003"/>
      <c r="F42" s="1002"/>
      <c r="G42" s="1002"/>
      <c r="H42" s="109" t="b">
        <f>IF(C42&lt;&gt;"",'[1]CBL Score Standard'!$D98,IF(D42&lt;&gt;"",SUM('[1]CBL Score Standard'!$D98:$E98),IF(E42&lt;&gt;"",SUM('[1]CBL Score Standard'!$D98:$F98),IF(F42&lt;&gt;"",SUM('[1]CBL Score Standard'!$D98:$G98),IF(G42&lt;&gt;"",SUM('[1]CBL Score Standard'!$D98:$H98,0))))))</f>
        <v>0</v>
      </c>
      <c r="K42" s="407"/>
      <c r="L42" s="407"/>
      <c r="M42" s="104" t="s">
        <v>7</v>
      </c>
      <c r="N42" s="36" t="s">
        <v>55</v>
      </c>
      <c r="O42" s="91" t="s">
        <v>664</v>
      </c>
      <c r="P42" s="150"/>
      <c r="Q42" s="254" t="s">
        <v>653</v>
      </c>
      <c r="R42" s="254" t="s">
        <v>654</v>
      </c>
      <c r="S42" s="36"/>
      <c r="T42" s="83"/>
      <c r="U42" s="83"/>
      <c r="V42" s="83" t="str">
        <f>IF(AND(W42="Y",X42="Y"),"Passed",IF(T42="M","Passed", ""))</f>
        <v>Passed</v>
      </c>
      <c r="W42" s="83" t="s">
        <v>377</v>
      </c>
      <c r="X42" s="83" t="s">
        <v>377</v>
      </c>
      <c r="Y42" s="52" t="s">
        <v>249</v>
      </c>
      <c r="Z42" s="259">
        <f t="shared" ca="1" si="5"/>
        <v>2.8333333333333335</v>
      </c>
      <c r="AA42" s="260">
        <v>43101</v>
      </c>
      <c r="AB42" s="260">
        <f t="shared" ca="1" si="6"/>
        <v>44144</v>
      </c>
      <c r="AC42" s="260"/>
      <c r="AD42" s="260"/>
      <c r="AE42" s="258"/>
      <c r="AF42" s="258"/>
      <c r="AG42" s="258"/>
      <c r="AH42" s="258"/>
      <c r="AI42" s="258"/>
      <c r="AJ42" s="258"/>
    </row>
    <row r="43" spans="1:36" ht="27.6" x14ac:dyDescent="0.3">
      <c r="A43" s="110" t="s">
        <v>0</v>
      </c>
      <c r="B43" s="99" t="s">
        <v>426</v>
      </c>
      <c r="C43" s="1003"/>
      <c r="D43" s="1002"/>
      <c r="E43" s="1002"/>
      <c r="F43" s="1002" t="s">
        <v>77</v>
      </c>
      <c r="G43" s="1002"/>
      <c r="H43" s="109">
        <f>IF(C43&lt;&gt;"",'[1]CBL Score Standard'!$D99,IF(D43&lt;&gt;"",SUM('[1]CBL Score Standard'!$D99:$E99),IF(E43&lt;&gt;"",SUM('[1]CBL Score Standard'!$D99:$F99),IF(F43&lt;&gt;"",SUM('[1]CBL Score Standard'!$D99:$G99),IF(G43&lt;&gt;"",SUM('[1]CBL Score Standard'!$D99:$H99,0))))))</f>
        <v>9.5957237736164644E-2</v>
      </c>
      <c r="K43" s="407"/>
      <c r="L43" s="407"/>
      <c r="M43" s="104" t="s">
        <v>7</v>
      </c>
      <c r="N43" s="36" t="s">
        <v>55</v>
      </c>
      <c r="O43" s="87" t="s">
        <v>448</v>
      </c>
      <c r="P43" s="151"/>
      <c r="Q43" s="254" t="s">
        <v>655</v>
      </c>
      <c r="R43" s="254" t="s">
        <v>656</v>
      </c>
      <c r="S43" s="36"/>
      <c r="T43" s="83"/>
      <c r="U43" s="83"/>
      <c r="V43" s="83" t="str">
        <f>IF(AND(W43="Y",X43="Y"),"Passed",IF(T43="M","Passed", ""))</f>
        <v>Passed</v>
      </c>
      <c r="W43" s="83" t="s">
        <v>377</v>
      </c>
      <c r="X43" s="83" t="s">
        <v>377</v>
      </c>
      <c r="Y43" s="49" t="s">
        <v>219</v>
      </c>
      <c r="Z43" s="259">
        <f t="shared" ca="1" si="5"/>
        <v>2.8333333333333335</v>
      </c>
      <c r="AA43" s="260">
        <v>43101</v>
      </c>
      <c r="AB43" s="260">
        <f t="shared" ca="1" si="6"/>
        <v>44144</v>
      </c>
      <c r="AC43" s="260"/>
      <c r="AD43" s="260"/>
      <c r="AE43" s="258"/>
      <c r="AF43" s="258"/>
      <c r="AG43" s="258"/>
      <c r="AH43" s="258"/>
      <c r="AI43" s="258"/>
      <c r="AJ43" s="258"/>
    </row>
    <row r="44" spans="1:36" ht="26.4" x14ac:dyDescent="0.3">
      <c r="A44" s="110" t="s">
        <v>41</v>
      </c>
      <c r="B44" s="99" t="s">
        <v>450</v>
      </c>
      <c r="C44" s="1002"/>
      <c r="D44" s="1002"/>
      <c r="E44" s="1002"/>
      <c r="F44" s="1002" t="s">
        <v>77</v>
      </c>
      <c r="G44" s="1002"/>
      <c r="H44" s="109">
        <f>IF(C44&lt;&gt;"",'[1]CBL Score Standard'!$D100,IF(D44&lt;&gt;"",SUM('[1]CBL Score Standard'!$D100:$E100),IF(E44&lt;&gt;"",SUM('[1]CBL Score Standard'!$D100:$F100),IF(F44&lt;&gt;"",SUM('[1]CBL Score Standard'!$D100:$G100),IF(G44&lt;&gt;"",SUM('[1]CBL Score Standard'!$D100:$H100,0))))))</f>
        <v>0.18686632864525554</v>
      </c>
      <c r="K44" s="407"/>
      <c r="L44" s="407"/>
      <c r="M44" s="104" t="s">
        <v>7</v>
      </c>
      <c r="N44" s="36" t="s">
        <v>55</v>
      </c>
      <c r="O44" s="87" t="s">
        <v>185</v>
      </c>
      <c r="P44" s="149" t="s">
        <v>145</v>
      </c>
      <c r="Q44" s="254" t="s">
        <v>220</v>
      </c>
      <c r="R44" s="254" t="s">
        <v>270</v>
      </c>
      <c r="S44" s="36" t="str">
        <f>IF($K$16=$G$25+1,$A$1,"")</f>
        <v/>
      </c>
      <c r="T44" s="83"/>
      <c r="U44" s="83"/>
      <c r="V44" s="83" t="str">
        <f>IF(AND(W44="Y",X44="Y"),"Passed",IF(T44="M","Passed", ""))</f>
        <v>Passed</v>
      </c>
      <c r="W44" s="83" t="s">
        <v>377</v>
      </c>
      <c r="X44" s="83" t="s">
        <v>377</v>
      </c>
      <c r="Y44" s="49" t="s">
        <v>186</v>
      </c>
      <c r="Z44" s="259">
        <f t="shared" ca="1" si="5"/>
        <v>2.8333333333333335</v>
      </c>
      <c r="AA44" s="260">
        <v>43101</v>
      </c>
      <c r="AB44" s="260">
        <f t="shared" ca="1" si="6"/>
        <v>44144</v>
      </c>
      <c r="AC44" s="260"/>
      <c r="AD44" s="260"/>
      <c r="AE44" s="258"/>
      <c r="AF44" s="258"/>
      <c r="AG44" s="258"/>
      <c r="AH44" s="258"/>
      <c r="AI44" s="258"/>
      <c r="AJ44" s="258"/>
    </row>
    <row r="45" spans="1:36" ht="27.6" x14ac:dyDescent="0.3">
      <c r="A45" s="110" t="s">
        <v>41</v>
      </c>
      <c r="B45" s="99" t="s">
        <v>178</v>
      </c>
      <c r="C45" s="1003"/>
      <c r="D45" s="1002"/>
      <c r="E45" s="1002"/>
      <c r="F45" s="1002" t="s">
        <v>77</v>
      </c>
      <c r="G45" s="1002"/>
      <c r="H45" s="109">
        <f>IF(C45&lt;&gt;"",'[1]CBL Score Standard'!$D101,IF(D45&lt;&gt;"",SUM('[1]CBL Score Standard'!$D101:$E101),IF(E45&lt;&gt;"",SUM('[1]CBL Score Standard'!$D101:$F101),IF(F45&lt;&gt;"",SUM('[1]CBL Score Standard'!$D101:$G101),IF(G45&lt;&gt;"",SUM('[1]CBL Score Standard'!$D101:$H101,0))))))</f>
        <v>9.5957237736164644E-2</v>
      </c>
      <c r="K45" s="407"/>
      <c r="L45" s="407"/>
      <c r="M45" s="104" t="s">
        <v>7</v>
      </c>
      <c r="N45" s="36" t="s">
        <v>55</v>
      </c>
      <c r="O45" s="87" t="s">
        <v>694</v>
      </c>
      <c r="P45" s="153">
        <v>43539</v>
      </c>
      <c r="Q45" s="254" t="s">
        <v>658</v>
      </c>
      <c r="R45" s="254" t="s">
        <v>657</v>
      </c>
      <c r="S45" s="70" t="s">
        <v>350</v>
      </c>
      <c r="T45" s="84" t="s">
        <v>72</v>
      </c>
      <c r="U45" s="153">
        <v>43539</v>
      </c>
      <c r="V45" s="83" t="s">
        <v>374</v>
      </c>
      <c r="W45" s="83" t="s">
        <v>377</v>
      </c>
      <c r="X45" s="83" t="s">
        <v>378</v>
      </c>
      <c r="Y45" s="49" t="s">
        <v>186</v>
      </c>
      <c r="Z45" s="259">
        <f t="shared" ca="1" si="5"/>
        <v>2.8333333333333335</v>
      </c>
      <c r="AA45" s="260">
        <v>43101</v>
      </c>
      <c r="AB45" s="260">
        <f t="shared" ca="1" si="6"/>
        <v>44144</v>
      </c>
      <c r="AC45" s="260"/>
      <c r="AD45" s="260"/>
      <c r="AE45" s="258"/>
      <c r="AF45" s="258"/>
      <c r="AG45" s="258"/>
      <c r="AH45" s="258"/>
      <c r="AI45" s="258"/>
      <c r="AJ45" s="258"/>
    </row>
    <row r="46" spans="1:36" ht="27.6" x14ac:dyDescent="0.3">
      <c r="A46" s="110" t="s">
        <v>229</v>
      </c>
      <c r="B46" s="99" t="s">
        <v>245</v>
      </c>
      <c r="C46" s="1003"/>
      <c r="D46" s="1003"/>
      <c r="E46" s="1003"/>
      <c r="F46" s="1003"/>
      <c r="G46" s="1002"/>
      <c r="H46" s="109" t="b">
        <f>IF(C46&lt;&gt;"",'[1]CBL Score Standard'!$D102,IF(D46&lt;&gt;"",SUM('[1]CBL Score Standard'!$D102:$E102),IF(E46&lt;&gt;"",SUM('[1]CBL Score Standard'!$D102:$F102),IF(F46&lt;&gt;"",SUM('[1]CBL Score Standard'!$D102:$G102),IF(G46&lt;&gt;"",SUM('[1]CBL Score Standard'!$D102:$H102,0))))))</f>
        <v>0</v>
      </c>
      <c r="K46" s="407"/>
      <c r="L46" s="407"/>
      <c r="M46" s="104" t="s">
        <v>7</v>
      </c>
      <c r="N46" s="36" t="s">
        <v>55</v>
      </c>
      <c r="O46" s="87" t="s">
        <v>665</v>
      </c>
      <c r="P46" s="153">
        <v>43607</v>
      </c>
      <c r="Q46" s="152" t="s">
        <v>221</v>
      </c>
      <c r="R46" s="79" t="s">
        <v>200</v>
      </c>
      <c r="S46" s="36"/>
      <c r="T46" s="83"/>
      <c r="U46" s="83"/>
      <c r="V46" s="83" t="str">
        <f>IF(AND(W46="Y",X46="Y"),"Passed",IF(T46="M","Passed", ""))</f>
        <v>Passed</v>
      </c>
      <c r="W46" s="83" t="s">
        <v>377</v>
      </c>
      <c r="X46" s="83" t="s">
        <v>377</v>
      </c>
      <c r="Y46" s="46" t="s">
        <v>222</v>
      </c>
      <c r="Z46" s="259">
        <f t="shared" ca="1" si="5"/>
        <v>2.8333333333333335</v>
      </c>
      <c r="AA46" s="260">
        <v>43101</v>
      </c>
      <c r="AB46" s="260">
        <f t="shared" ca="1" si="6"/>
        <v>44144</v>
      </c>
      <c r="AC46" s="260"/>
      <c r="AD46" s="260"/>
      <c r="AE46" s="258"/>
      <c r="AF46" s="258"/>
      <c r="AG46" s="258"/>
      <c r="AH46" s="258"/>
      <c r="AI46" s="258"/>
      <c r="AJ46" s="258"/>
    </row>
    <row r="47" spans="1:36" x14ac:dyDescent="0.3">
      <c r="A47" s="110" t="s">
        <v>144</v>
      </c>
      <c r="B47" s="99" t="s">
        <v>372</v>
      </c>
      <c r="C47" s="1002"/>
      <c r="D47" s="1002"/>
      <c r="E47" s="1002"/>
      <c r="F47" s="1002" t="s">
        <v>77</v>
      </c>
      <c r="G47" s="1002"/>
      <c r="H47" s="109">
        <f>IF(C47&lt;&gt;"",'[1]CBL Score Standard'!$D103,IF(D47&lt;&gt;"",SUM('[1]CBL Score Standard'!$D103:$E103),IF(E47&lt;&gt;"",SUM('[1]CBL Score Standard'!$D103:$F103),IF(F47&lt;&gt;"",SUM('[1]CBL Score Standard'!$D103:$G103),IF(G47&lt;&gt;"",SUM('[1]CBL Score Standard'!$D103:$H103,0))))))</f>
        <v>0.18686632864525554</v>
      </c>
      <c r="K47" s="407"/>
      <c r="L47" s="407"/>
      <c r="M47" s="104" t="s">
        <v>7</v>
      </c>
      <c r="N47" s="36" t="s">
        <v>53</v>
      </c>
      <c r="O47" s="87" t="s">
        <v>223</v>
      </c>
      <c r="P47" s="153">
        <v>43621</v>
      </c>
      <c r="Q47" s="154" t="s">
        <v>224</v>
      </c>
      <c r="R47" s="155" t="s">
        <v>225</v>
      </c>
      <c r="S47" s="70" t="str">
        <f>IF($K$37=$G$25+1,$A$1,"")</f>
        <v/>
      </c>
      <c r="T47" s="157"/>
      <c r="U47" s="83"/>
      <c r="V47" s="83" t="str">
        <f>IF(AND(W47="Y",X47="Y"),"Passed",IF(T47="M","Passed", ""))</f>
        <v/>
      </c>
      <c r="W47" s="83"/>
      <c r="X47" s="83"/>
      <c r="Y47" s="55"/>
      <c r="Z47" s="259">
        <f t="shared" si="5"/>
        <v>0</v>
      </c>
      <c r="AA47" s="260"/>
      <c r="AB47" s="260"/>
      <c r="AC47" s="260"/>
      <c r="AD47" s="260"/>
      <c r="AE47" s="258"/>
      <c r="AF47" s="258"/>
      <c r="AG47" s="258"/>
      <c r="AH47" s="258"/>
      <c r="AI47" s="258"/>
      <c r="AJ47" s="258"/>
    </row>
    <row r="48" spans="1:36" ht="39.6" x14ac:dyDescent="0.3">
      <c r="A48" s="110" t="s">
        <v>144</v>
      </c>
      <c r="B48" s="99" t="s">
        <v>373</v>
      </c>
      <c r="C48" s="1002"/>
      <c r="D48" s="1002"/>
      <c r="E48" s="1002"/>
      <c r="F48" s="1002" t="s">
        <v>77</v>
      </c>
      <c r="G48" s="1002"/>
      <c r="H48" s="109">
        <f>IF(C48&lt;&gt;"",'[1]CBL Score Standard'!$D104,IF(D48&lt;&gt;"",SUM('[1]CBL Score Standard'!$D104:$E104),IF(E48&lt;&gt;"",SUM('[1]CBL Score Standard'!$D104:$F104),IF(F48&lt;&gt;"",SUM('[1]CBL Score Standard'!$D104:$G104),IF(G48&lt;&gt;"",SUM('[1]CBL Score Standard'!$D104:$H104,0))))))</f>
        <v>0.18686632864525554</v>
      </c>
      <c r="K48" s="407"/>
      <c r="L48" s="407"/>
      <c r="M48" s="104" t="s">
        <v>7</v>
      </c>
      <c r="N48" s="36" t="s">
        <v>53</v>
      </c>
      <c r="O48" s="87" t="s">
        <v>226</v>
      </c>
      <c r="P48" s="153">
        <v>43602</v>
      </c>
      <c r="Q48" s="154" t="s">
        <v>227</v>
      </c>
      <c r="R48" s="155" t="s">
        <v>228</v>
      </c>
      <c r="S48" s="70" t="s">
        <v>350</v>
      </c>
      <c r="T48" s="157" t="s">
        <v>72</v>
      </c>
      <c r="U48" s="83"/>
      <c r="V48" s="83" t="s">
        <v>374</v>
      </c>
      <c r="W48" s="83" t="s">
        <v>377</v>
      </c>
      <c r="X48" s="83" t="s">
        <v>377</v>
      </c>
      <c r="Y48" s="55"/>
      <c r="Z48" s="259">
        <f t="shared" si="5"/>
        <v>0</v>
      </c>
      <c r="AA48" s="260"/>
      <c r="AB48" s="260"/>
      <c r="AC48" s="260"/>
      <c r="AD48" s="260"/>
      <c r="AE48" s="258"/>
      <c r="AF48" s="258"/>
      <c r="AG48" s="258"/>
      <c r="AH48" s="258"/>
      <c r="AI48" s="258"/>
      <c r="AJ48" s="258"/>
    </row>
    <row r="49" spans="1:36" ht="27.6" x14ac:dyDescent="0.3">
      <c r="A49" s="110" t="s">
        <v>144</v>
      </c>
      <c r="B49" s="99" t="s">
        <v>452</v>
      </c>
      <c r="C49" s="1002"/>
      <c r="D49" s="1002"/>
      <c r="E49" s="1002"/>
      <c r="F49" s="1002" t="s">
        <v>77</v>
      </c>
      <c r="G49" s="1002"/>
      <c r="H49" s="109">
        <f>IF(C49&lt;&gt;"",'[1]CBL Score Standard'!$D105,IF(D49&lt;&gt;"",SUM('[1]CBL Score Standard'!$D105:$E105),IF(E49&lt;&gt;"",SUM('[1]CBL Score Standard'!$D105:$F105),IF(F49&lt;&gt;"",SUM('[1]CBL Score Standard'!$D105:$G105),IF(G49&lt;&gt;"",SUM('[1]CBL Score Standard'!$D105:$H105,0))))))</f>
        <v>0.18686632864525554</v>
      </c>
      <c r="K49" s="407"/>
      <c r="L49" s="407"/>
      <c r="M49" s="137" t="s">
        <v>7</v>
      </c>
      <c r="N49" s="138" t="s">
        <v>59</v>
      </c>
      <c r="O49" s="89" t="s">
        <v>684</v>
      </c>
      <c r="P49" s="153">
        <v>43623</v>
      </c>
      <c r="Q49" s="154" t="s">
        <v>153</v>
      </c>
      <c r="R49" s="155" t="s">
        <v>156</v>
      </c>
      <c r="S49" s="161" t="s">
        <v>350</v>
      </c>
      <c r="T49" s="420" t="s">
        <v>72</v>
      </c>
      <c r="U49" s="213">
        <v>44039</v>
      </c>
      <c r="V49" s="216" t="s">
        <v>374</v>
      </c>
      <c r="W49" s="83" t="s">
        <v>378</v>
      </c>
      <c r="X49" s="83"/>
      <c r="Y49" s="55"/>
      <c r="Z49" s="259">
        <f t="shared" si="5"/>
        <v>0</v>
      </c>
      <c r="AA49" s="260"/>
      <c r="AB49" s="260"/>
      <c r="AC49" s="260"/>
      <c r="AD49" s="260"/>
      <c r="AE49" s="258"/>
      <c r="AF49" s="258"/>
      <c r="AG49" s="258"/>
      <c r="AH49" s="258"/>
      <c r="AI49" s="258"/>
      <c r="AJ49" s="258"/>
    </row>
    <row r="50" spans="1:36" ht="27.6" x14ac:dyDescent="0.3">
      <c r="A50" s="110" t="s">
        <v>144</v>
      </c>
      <c r="B50" s="99" t="s">
        <v>517</v>
      </c>
      <c r="C50" s="1002"/>
      <c r="D50" s="1002"/>
      <c r="E50" s="1002"/>
      <c r="F50" s="1002" t="s">
        <v>77</v>
      </c>
      <c r="G50" s="1002"/>
      <c r="H50" s="109">
        <f>IF(C50&lt;&gt;"",'[1]CBL Score Standard'!$D106,IF(D50&lt;&gt;"",SUM('[1]CBL Score Standard'!$D106:$E106),IF(E50&lt;&gt;"",SUM('[1]CBL Score Standard'!$D106:$F106),IF(F50&lt;&gt;"",SUM('[1]CBL Score Standard'!$D106:$G106),IF(G50&lt;&gt;"",SUM('[1]CBL Score Standard'!$D106:$H106,0))))))</f>
        <v>0.18686632864525554</v>
      </c>
      <c r="K50" s="407"/>
      <c r="L50" s="407"/>
      <c r="M50" s="137" t="s">
        <v>7</v>
      </c>
      <c r="N50" s="138" t="s">
        <v>59</v>
      </c>
      <c r="O50" s="89" t="s">
        <v>683</v>
      </c>
      <c r="P50" s="153">
        <v>43623</v>
      </c>
      <c r="Q50" s="154" t="s">
        <v>153</v>
      </c>
      <c r="R50" s="155" t="s">
        <v>156</v>
      </c>
      <c r="S50" s="161" t="s">
        <v>350</v>
      </c>
      <c r="T50" s="420" t="s">
        <v>72</v>
      </c>
      <c r="U50" s="213">
        <v>44008</v>
      </c>
      <c r="V50" s="216"/>
      <c r="W50" s="83" t="s">
        <v>378</v>
      </c>
      <c r="X50" s="83"/>
      <c r="Y50" s="55"/>
      <c r="Z50" s="259">
        <f t="shared" si="5"/>
        <v>0</v>
      </c>
      <c r="AA50" s="260"/>
      <c r="AB50" s="260"/>
      <c r="AC50" s="260"/>
      <c r="AD50" s="260"/>
      <c r="AE50" s="258"/>
      <c r="AF50" s="258"/>
      <c r="AG50" s="258"/>
      <c r="AH50" s="258"/>
      <c r="AI50" s="258"/>
      <c r="AJ50" s="258"/>
    </row>
    <row r="51" spans="1:36" x14ac:dyDescent="0.3">
      <c r="A51" s="110" t="s">
        <v>144</v>
      </c>
      <c r="B51" s="99" t="s">
        <v>661</v>
      </c>
      <c r="C51" s="1002"/>
      <c r="D51" s="1002"/>
      <c r="E51" s="1002"/>
      <c r="F51" s="1002" t="s">
        <v>77</v>
      </c>
      <c r="G51" s="1002"/>
      <c r="H51" s="109">
        <f>IF(C51&lt;&gt;"",'[1]CBL Score Standard'!$D107,IF(D51&lt;&gt;"",SUM('[1]CBL Score Standard'!$D107:$E107),IF(E51&lt;&gt;"",SUM('[1]CBL Score Standard'!$D107:$F107),IF(F51&lt;&gt;"",SUM('[1]CBL Score Standard'!$D107:$G107),IF(G51&lt;&gt;"",SUM('[1]CBL Score Standard'!$D107:$H107,0))))))</f>
        <v>0.18686632864525554</v>
      </c>
      <c r="K51" s="407"/>
      <c r="L51" s="407"/>
      <c r="M51" s="104" t="s">
        <v>7</v>
      </c>
      <c r="N51" s="36" t="s">
        <v>56</v>
      </c>
      <c r="O51" s="89" t="s">
        <v>67</v>
      </c>
      <c r="P51" s="153"/>
      <c r="Q51" s="154"/>
      <c r="R51" s="155"/>
      <c r="S51" s="157" t="s">
        <v>350</v>
      </c>
      <c r="T51" s="157"/>
      <c r="U51" s="180">
        <v>43766</v>
      </c>
      <c r="V51" s="214" t="s">
        <v>374</v>
      </c>
      <c r="W51" s="83" t="s">
        <v>377</v>
      </c>
      <c r="X51" s="83"/>
      <c r="Y51" s="83"/>
      <c r="Z51" s="259">
        <f t="shared" ca="1" si="5"/>
        <v>2.8333333333333335</v>
      </c>
      <c r="AA51" s="260">
        <v>43101</v>
      </c>
      <c r="AB51" s="260">
        <f ca="1">TODAY()</f>
        <v>44144</v>
      </c>
      <c r="AC51" s="260"/>
      <c r="AD51" s="260"/>
      <c r="AE51" s="258"/>
      <c r="AF51" s="258"/>
      <c r="AG51" s="258"/>
      <c r="AH51" s="258"/>
      <c r="AI51" s="258"/>
      <c r="AJ51" s="258"/>
    </row>
    <row r="52" spans="1:36" x14ac:dyDescent="0.3">
      <c r="A52" s="110" t="s">
        <v>144</v>
      </c>
      <c r="B52" s="99" t="s">
        <v>662</v>
      </c>
      <c r="C52" s="1004"/>
      <c r="D52" s="1004"/>
      <c r="E52" s="1004" t="s">
        <v>77</v>
      </c>
      <c r="F52" s="1002"/>
      <c r="G52" s="1002"/>
      <c r="H52" s="109">
        <f>IF(C52&lt;&gt;"",'[1]CBL Score Standard'!$D108,IF(D52&lt;&gt;"",SUM('[1]CBL Score Standard'!$D108:$E108),IF(E52&lt;&gt;"",SUM('[1]CBL Score Standard'!$D108:$F108),IF(F52&lt;&gt;"",SUM('[1]CBL Score Standard'!$D108:$G108),IF(G52&lt;&gt;"",SUM('[1]CBL Score Standard'!$D108:$H108,0))))))</f>
        <v>0.16558973290057469</v>
      </c>
      <c r="K52" s="407"/>
      <c r="L52" s="407"/>
      <c r="M52" s="104" t="s">
        <v>7</v>
      </c>
      <c r="N52" s="36" t="s">
        <v>55</v>
      </c>
      <c r="O52" s="89" t="s">
        <v>1</v>
      </c>
      <c r="P52" s="153"/>
      <c r="Q52" s="154"/>
      <c r="R52" s="155"/>
      <c r="S52" s="157" t="s">
        <v>350</v>
      </c>
      <c r="T52" s="157"/>
      <c r="U52" s="180">
        <v>43763</v>
      </c>
      <c r="V52" s="214" t="s">
        <v>374</v>
      </c>
      <c r="W52" s="83" t="s">
        <v>377</v>
      </c>
      <c r="X52" s="83"/>
      <c r="Y52" s="83"/>
      <c r="Z52" s="259">
        <f t="shared" ca="1" si="5"/>
        <v>2.8333333333333335</v>
      </c>
      <c r="AA52" s="260">
        <v>43101</v>
      </c>
      <c r="AB52" s="260">
        <f ca="1">TODAY()</f>
        <v>44144</v>
      </c>
      <c r="AC52" s="260"/>
      <c r="AD52" s="260"/>
      <c r="AE52" s="258"/>
      <c r="AF52" s="258"/>
      <c r="AG52" s="258"/>
      <c r="AH52" s="258"/>
      <c r="AI52" s="258"/>
      <c r="AJ52" s="258"/>
    </row>
    <row r="53" spans="1:36" x14ac:dyDescent="0.3">
      <c r="A53" s="110" t="s">
        <v>144</v>
      </c>
      <c r="B53" s="99" t="s">
        <v>187</v>
      </c>
      <c r="C53" s="1003"/>
      <c r="D53" s="1002"/>
      <c r="E53" s="1002" t="s">
        <v>77</v>
      </c>
      <c r="F53" s="1002"/>
      <c r="G53" s="1002"/>
      <c r="H53" s="109">
        <f>IF(C53&lt;&gt;"",'[1]CBL Score Standard'!$D109,IF(D53&lt;&gt;"",SUM('[1]CBL Score Standard'!$D109:$E109),IF(E53&lt;&gt;"",SUM('[1]CBL Score Standard'!$D109:$F109),IF(F53&lt;&gt;"",SUM('[1]CBL Score Standard'!$D109:$G109),IF(G53&lt;&gt;"",SUM('[1]CBL Score Standard'!$D109:$H109,0))))))</f>
        <v>7.468064199148379E-2</v>
      </c>
      <c r="K53" s="407"/>
      <c r="L53" s="407"/>
      <c r="M53" s="104" t="s">
        <v>7</v>
      </c>
      <c r="N53" s="36" t="s">
        <v>56</v>
      </c>
      <c r="O53" s="89" t="s">
        <v>419</v>
      </c>
      <c r="P53" s="152" t="s">
        <v>145</v>
      </c>
      <c r="Q53" s="154" t="s">
        <v>420</v>
      </c>
      <c r="R53" s="155" t="s">
        <v>420</v>
      </c>
      <c r="S53" s="70" t="str">
        <f>IF($K$37=$G$25+1,$A$1,"")</f>
        <v/>
      </c>
      <c r="T53" s="157"/>
      <c r="U53" s="181">
        <v>43684</v>
      </c>
      <c r="V53" s="83" t="s">
        <v>374</v>
      </c>
      <c r="W53" s="83" t="s">
        <v>377</v>
      </c>
      <c r="X53" s="83"/>
      <c r="Y53" s="55"/>
      <c r="Z53" s="259">
        <f t="shared" ca="1" si="5"/>
        <v>2.8333333333333335</v>
      </c>
      <c r="AA53" s="260">
        <v>43101</v>
      </c>
      <c r="AB53" s="260">
        <f ca="1">TODAY()</f>
        <v>44144</v>
      </c>
      <c r="AC53" s="260"/>
      <c r="AD53" s="260"/>
      <c r="AE53" s="258"/>
      <c r="AF53" s="258"/>
      <c r="AG53" s="258"/>
      <c r="AH53" s="258"/>
      <c r="AI53" s="258"/>
      <c r="AJ53" s="258"/>
    </row>
    <row r="54" spans="1:36" ht="26.4" x14ac:dyDescent="0.3">
      <c r="A54" s="110" t="s">
        <v>144</v>
      </c>
      <c r="B54" s="99" t="s">
        <v>188</v>
      </c>
      <c r="C54" s="1003"/>
      <c r="D54" s="1002"/>
      <c r="E54" s="1002"/>
      <c r="F54" s="1002" t="s">
        <v>77</v>
      </c>
      <c r="G54" s="1002"/>
      <c r="H54" s="109">
        <f>IF(C54&lt;&gt;"",'[1]CBL Score Standard'!$D110,IF(D54&lt;&gt;"",SUM('[1]CBL Score Standard'!$D110:$E110),IF(E54&lt;&gt;"",SUM('[1]CBL Score Standard'!$D110:$F110),IF(F54&lt;&gt;"",SUM('[1]CBL Score Standard'!$D110:$G110),IF(G54&lt;&gt;"",SUM('[1]CBL Score Standard'!$D110:$H110,0))))))</f>
        <v>9.5957237736164644E-2</v>
      </c>
      <c r="K54" s="407"/>
      <c r="L54" s="407"/>
      <c r="M54" s="104" t="s">
        <v>7</v>
      </c>
      <c r="N54" s="36" t="s">
        <v>56</v>
      </c>
      <c r="O54" s="89" t="s">
        <v>421</v>
      </c>
      <c r="P54" s="152" t="s">
        <v>230</v>
      </c>
      <c r="Q54" s="154" t="s">
        <v>230</v>
      </c>
      <c r="R54" s="155" t="s">
        <v>230</v>
      </c>
      <c r="S54" s="70" t="s">
        <v>350</v>
      </c>
      <c r="T54" s="157" t="s">
        <v>73</v>
      </c>
      <c r="U54" s="83"/>
      <c r="V54" s="83" t="str">
        <f>IF(AND(W54="Y",X54="Y"),"Passed",IF(T54="M","Passed", ""))</f>
        <v/>
      </c>
      <c r="W54" s="83"/>
      <c r="X54" s="83"/>
      <c r="Y54" s="41" t="s">
        <v>230</v>
      </c>
      <c r="Z54" s="259">
        <f t="shared" si="5"/>
        <v>0</v>
      </c>
      <c r="AA54" s="260"/>
      <c r="AB54" s="260"/>
      <c r="AC54" s="260"/>
      <c r="AD54" s="260"/>
      <c r="AE54" s="258"/>
      <c r="AF54" s="258"/>
      <c r="AG54" s="258"/>
      <c r="AH54" s="258"/>
      <c r="AI54" s="258"/>
      <c r="AJ54" s="258"/>
    </row>
    <row r="55" spans="1:36" customFormat="1" ht="18" customHeight="1" x14ac:dyDescent="0.3">
      <c r="A55" s="110" t="s">
        <v>144</v>
      </c>
      <c r="B55" s="99" t="s">
        <v>189</v>
      </c>
      <c r="C55" s="1003"/>
      <c r="D55" s="1004" t="s">
        <v>77</v>
      </c>
      <c r="E55" s="1004"/>
      <c r="F55" s="1002"/>
      <c r="G55" s="1002"/>
      <c r="H55" s="109">
        <f>IF(C55&lt;&gt;"",'[1]CBL Score Standard'!$D111,IF(D55&lt;&gt;"",SUM('[1]CBL Score Standard'!$D111:$E111),IF(E55&lt;&gt;"",SUM('[1]CBL Score Standard'!$D111:$F111),IF(F55&lt;&gt;"",SUM('[1]CBL Score Standard'!$D111:$G111),IF(G55&lt;&gt;"",SUM('[1]CBL Score Standard'!$D111:$H111,0))))))</f>
        <v>2.3255813953488372E-2</v>
      </c>
      <c r="K55" s="408"/>
      <c r="L55" s="408"/>
      <c r="M55" s="104" t="s">
        <v>7</v>
      </c>
      <c r="N55" s="36" t="s">
        <v>54</v>
      </c>
      <c r="O55" s="89" t="s">
        <v>231</v>
      </c>
      <c r="P55" s="153">
        <v>43610</v>
      </c>
      <c r="Q55" s="152" t="s">
        <v>164</v>
      </c>
      <c r="R55" s="79" t="s">
        <v>165</v>
      </c>
      <c r="S55" s="70" t="s">
        <v>350</v>
      </c>
      <c r="T55" s="157" t="s">
        <v>72</v>
      </c>
      <c r="U55" s="180">
        <v>43756</v>
      </c>
      <c r="V55" s="214"/>
      <c r="W55" s="83" t="s">
        <v>378</v>
      </c>
      <c r="X55" s="83"/>
      <c r="Y55" s="49" t="s">
        <v>232</v>
      </c>
      <c r="Z55" s="259">
        <f t="shared" si="5"/>
        <v>0</v>
      </c>
      <c r="AA55" s="260"/>
      <c r="AB55" s="260"/>
      <c r="AC55" s="260"/>
      <c r="AD55" s="260"/>
      <c r="AE55" s="258"/>
      <c r="AF55" s="258"/>
      <c r="AG55" s="258"/>
      <c r="AH55" s="258"/>
      <c r="AI55" s="258"/>
      <c r="AJ55" s="258"/>
    </row>
    <row r="56" spans="1:36" customFormat="1" x14ac:dyDescent="0.3">
      <c r="A56" s="110" t="s">
        <v>144</v>
      </c>
      <c r="B56" s="99" t="s">
        <v>190</v>
      </c>
      <c r="C56" s="1003"/>
      <c r="D56" s="1004" t="s">
        <v>77</v>
      </c>
      <c r="E56" s="1004"/>
      <c r="F56" s="1002"/>
      <c r="G56" s="1002"/>
      <c r="H56" s="109">
        <f>IF(C56&lt;&gt;"",'[1]CBL Score Standard'!$D112,IF(D56&lt;&gt;"",SUM('[1]CBL Score Standard'!$D112:$E112),IF(E56&lt;&gt;"",SUM('[1]CBL Score Standard'!$D112:$F112),IF(F56&lt;&gt;"",SUM('[1]CBL Score Standard'!$D112:$G112),IF(G56&lt;&gt;"",SUM('[1]CBL Score Standard'!$D112:$H112,0))))))</f>
        <v>2.3255813953488372E-2</v>
      </c>
      <c r="K56" s="3">
        <v>4</v>
      </c>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3"/>
      <c r="D57" s="1002"/>
      <c r="E57" s="1002"/>
      <c r="F57" s="1002" t="s">
        <v>77</v>
      </c>
      <c r="G57" s="1002"/>
      <c r="H57" s="109">
        <f>IF(C57&lt;&gt;"",'[1]CBL Score Standard'!$D113,IF(D57&lt;&gt;"",SUM('[1]CBL Score Standard'!$D113:$E113),IF(E57&lt;&gt;"",SUM('[1]CBL Score Standard'!$D113:$F113),IF(F57&lt;&gt;"",SUM('[1]CBL Score Standard'!$D113:$G113),IF(G57&lt;&gt;"",SUM('[1]CBL Score Standard'!$D113:$H113,0))))))</f>
        <v>9.5957237736164644E-2</v>
      </c>
      <c r="K57" s="1193" t="s">
        <v>233</v>
      </c>
      <c r="L57" s="1194"/>
      <c r="M57" s="1194"/>
      <c r="N57" s="1194"/>
      <c r="O57" s="1194"/>
      <c r="P57" s="1194"/>
      <c r="Q57" s="1194"/>
      <c r="R57" s="1194"/>
      <c r="S57" s="1194"/>
      <c r="T57" s="1194"/>
      <c r="U57" s="1194"/>
      <c r="V57" s="1194"/>
      <c r="W57" s="1194"/>
      <c r="X57" s="1194"/>
      <c r="Y57" s="1195"/>
      <c r="Z57" s="263"/>
      <c r="AA57" s="402"/>
      <c r="AB57" s="402"/>
      <c r="AC57" s="402"/>
      <c r="AD57" s="402"/>
      <c r="AE57" s="402"/>
      <c r="AF57" s="402"/>
      <c r="AG57" s="402"/>
      <c r="AH57" s="402"/>
      <c r="AI57" s="402"/>
      <c r="AJ57" s="402"/>
    </row>
    <row r="58" spans="1:36" ht="23.4" customHeight="1" x14ac:dyDescent="0.3">
      <c r="A58" s="110" t="s">
        <v>55</v>
      </c>
      <c r="B58" s="99" t="s">
        <v>419</v>
      </c>
      <c r="C58" s="1003"/>
      <c r="D58" s="1003"/>
      <c r="E58" s="1004"/>
      <c r="F58" s="1002" t="s">
        <v>77</v>
      </c>
      <c r="G58" s="1002"/>
      <c r="H58" s="109">
        <f>IF(C58&lt;&gt;"",'[1]CBL Score Standard'!$D114,IF(D58&lt;&gt;"",SUM('[1]CBL Score Standard'!$D114:$E114),IF(E58&lt;&gt;"",SUM('[1]CBL Score Standard'!$D114:$F114),IF(F58&lt;&gt;"",SUM('[1]CBL Score Standard'!$D114:$G114),IF(G58&lt;&gt;"",SUM('[1]CBL Score Standard'!$D114:$H114,0))))))</f>
        <v>4.9445609829187893E-2</v>
      </c>
      <c r="K58" s="1211" t="s">
        <v>133</v>
      </c>
      <c r="L58" s="1211" t="s">
        <v>91</v>
      </c>
      <c r="M58" s="1182" t="s">
        <v>75</v>
      </c>
      <c r="N58" s="1184" t="s">
        <v>134</v>
      </c>
      <c r="O58" s="1184" t="s">
        <v>135</v>
      </c>
      <c r="P58" s="413" t="s">
        <v>136</v>
      </c>
      <c r="Q58" s="413" t="s">
        <v>137</v>
      </c>
      <c r="R58" s="413" t="s">
        <v>138</v>
      </c>
      <c r="S58" s="1212" t="s">
        <v>139</v>
      </c>
      <c r="T58" s="1191" t="s">
        <v>344</v>
      </c>
      <c r="U58" s="1191" t="s">
        <v>342</v>
      </c>
      <c r="V58" s="1191" t="s">
        <v>343</v>
      </c>
      <c r="W58" s="404" t="s">
        <v>375</v>
      </c>
      <c r="X58" s="404"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3"/>
      <c r="D59" s="1003"/>
      <c r="E59" s="132" t="s">
        <v>77</v>
      </c>
      <c r="F59" s="1002"/>
      <c r="G59" s="1002"/>
      <c r="H59" s="109">
        <f>IF(C59&lt;&gt;"",'[1]CBL Score Standard'!$D115,IF(D59&lt;&gt;"",SUM('[1]CBL Score Standard'!$D115:$E115),IF(E59&lt;&gt;"",SUM('[1]CBL Score Standard'!$D115:$F115),IF(F59&lt;&gt;"",SUM('[1]CBL Score Standard'!$D115:$G115),IF(G59&lt;&gt;"",SUM('[1]CBL Score Standard'!$D115:$H115,0))))))</f>
        <v>1.4084507042253521E-2</v>
      </c>
      <c r="K59" s="1197"/>
      <c r="L59" s="1197"/>
      <c r="M59" s="1183"/>
      <c r="N59" s="1185"/>
      <c r="O59" s="1185"/>
      <c r="P59" s="148" t="s">
        <v>141</v>
      </c>
      <c r="Q59" s="414"/>
      <c r="R59" s="414"/>
      <c r="S59" s="1210"/>
      <c r="T59" s="1191"/>
      <c r="U59" s="1191"/>
      <c r="V59" s="1191"/>
      <c r="W59" s="404"/>
      <c r="X59" s="404"/>
      <c r="Y59" s="1197"/>
      <c r="Z59" s="1187"/>
      <c r="AA59" s="400" t="s">
        <v>672</v>
      </c>
      <c r="AB59" s="400" t="s">
        <v>673</v>
      </c>
      <c r="AC59" s="400" t="s">
        <v>672</v>
      </c>
      <c r="AD59" s="400" t="s">
        <v>673</v>
      </c>
      <c r="AE59" s="400" t="s">
        <v>672</v>
      </c>
      <c r="AF59" s="400" t="s">
        <v>673</v>
      </c>
      <c r="AG59" s="400" t="s">
        <v>672</v>
      </c>
      <c r="AH59" s="400" t="s">
        <v>673</v>
      </c>
      <c r="AI59" s="400" t="s">
        <v>672</v>
      </c>
      <c r="AJ59" s="400" t="s">
        <v>673</v>
      </c>
    </row>
    <row r="60" spans="1:36" ht="26.4" x14ac:dyDescent="0.3">
      <c r="A60" s="110" t="s">
        <v>56</v>
      </c>
      <c r="B60" s="99" t="s">
        <v>237</v>
      </c>
      <c r="C60" s="1003"/>
      <c r="D60" s="1003"/>
      <c r="E60" s="1003"/>
      <c r="F60" s="1002"/>
      <c r="G60" s="1002"/>
      <c r="H60" s="109" t="b">
        <f>IF(C60&lt;&gt;"",'[1]CBL Score Standard'!$D116,IF(D60&lt;&gt;"",SUM('[1]CBL Score Standard'!$D116:$E116),IF(E60&lt;&gt;"",SUM('[1]CBL Score Standard'!$D116:$F116),IF(F60&lt;&gt;"",SUM('[1]CBL Score Standard'!$D116:$G116),IF(G60&lt;&gt;"",SUM('[1]CBL Score Standard'!$D116:$H116,0))))))</f>
        <v>0</v>
      </c>
      <c r="K60" s="1206" t="s">
        <v>142</v>
      </c>
      <c r="L60" s="1206" t="s">
        <v>143</v>
      </c>
      <c r="M60" s="104" t="s">
        <v>8</v>
      </c>
      <c r="N60" s="57" t="s">
        <v>2</v>
      </c>
      <c r="O60" s="38" t="s">
        <v>234</v>
      </c>
      <c r="P60" s="58"/>
      <c r="Q60" s="56"/>
      <c r="R60" s="59"/>
      <c r="S60" s="36" t="s">
        <v>350</v>
      </c>
      <c r="T60" s="83" t="s">
        <v>73</v>
      </c>
      <c r="U60" s="83"/>
      <c r="V60" s="83" t="str">
        <f t="shared" ref="V60:V67" si="7">IF(AND(W60="Y",X60="Y"),"Passed",IF(T60="M","Passed", ""))</f>
        <v/>
      </c>
      <c r="W60" s="83" t="s">
        <v>378</v>
      </c>
      <c r="X60" s="83"/>
      <c r="Y60" s="55"/>
      <c r="Z60" s="259">
        <f t="shared" ref="Z60:Z67" si="8">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3"/>
      <c r="D61" s="1003"/>
      <c r="E61" s="264" t="s">
        <v>77</v>
      </c>
      <c r="F61" s="1002"/>
      <c r="G61" s="1002"/>
      <c r="H61" s="109">
        <f>IF(C61&lt;&gt;"",'[1]CBL Score Standard'!$D117,IF(D61&lt;&gt;"",SUM('[1]CBL Score Standard'!$D117:$E117),IF(E61&lt;&gt;"",SUM('[1]CBL Score Standard'!$D117:$F117),IF(F61&lt;&gt;"",SUM('[1]CBL Score Standard'!$D117:$G117),IF(G61&lt;&gt;"",SUM('[1]CBL Score Standard'!$D117:$H117,0))))))</f>
        <v>0</v>
      </c>
      <c r="K61" s="1207"/>
      <c r="L61" s="1207"/>
      <c r="M61" s="104" t="s">
        <v>8</v>
      </c>
      <c r="N61" s="57" t="s">
        <v>63</v>
      </c>
      <c r="O61" s="38" t="s">
        <v>236</v>
      </c>
      <c r="P61" s="58"/>
      <c r="Q61" s="56"/>
      <c r="R61" s="59"/>
      <c r="S61" s="36" t="s">
        <v>350</v>
      </c>
      <c r="T61" s="83" t="s">
        <v>73</v>
      </c>
      <c r="U61" s="83"/>
      <c r="V61" s="83" t="str">
        <f t="shared" si="7"/>
        <v/>
      </c>
      <c r="W61" s="83" t="s">
        <v>378</v>
      </c>
      <c r="X61" s="83"/>
      <c r="Y61" s="55"/>
      <c r="Z61" s="259">
        <f t="shared" si="8"/>
        <v>0</v>
      </c>
      <c r="AA61" s="260"/>
      <c r="AB61" s="260"/>
      <c r="AC61" s="260"/>
      <c r="AD61" s="260"/>
      <c r="AE61" s="258"/>
      <c r="AF61" s="258"/>
      <c r="AG61" s="258"/>
      <c r="AH61" s="258"/>
      <c r="AI61" s="258"/>
      <c r="AJ61" s="258"/>
    </row>
    <row r="62" spans="1:36" x14ac:dyDescent="0.3">
      <c r="A62" s="110" t="s">
        <v>56</v>
      </c>
      <c r="B62" s="99" t="s">
        <v>67</v>
      </c>
      <c r="C62" s="1003"/>
      <c r="D62" s="1003"/>
      <c r="E62" s="1002"/>
      <c r="F62" s="1002" t="s">
        <v>77</v>
      </c>
      <c r="G62" s="1002"/>
      <c r="H62" s="109">
        <f>IF(C62&lt;&gt;"",'[1]CBL Score Standard'!$D118,IF(D62&lt;&gt;"",SUM('[1]CBL Score Standard'!$D118:$E118),IF(E62&lt;&gt;"",SUM('[1]CBL Score Standard'!$D118:$F118),IF(F62&lt;&gt;"",SUM('[1]CBL Score Standard'!$D118:$G118),IF(G62&lt;&gt;"",SUM('[1]CBL Score Standard'!$D118:$H118,0))))))</f>
        <v>4.9445609829187893E-2</v>
      </c>
      <c r="K62" s="1207"/>
      <c r="L62" s="1207"/>
      <c r="M62" s="104" t="s">
        <v>8</v>
      </c>
      <c r="N62" s="36" t="s">
        <v>56</v>
      </c>
      <c r="O62" s="38" t="s">
        <v>237</v>
      </c>
      <c r="P62" s="58"/>
      <c r="Q62" s="56"/>
      <c r="R62" s="59"/>
      <c r="S62" s="36" t="s">
        <v>350</v>
      </c>
      <c r="T62" s="83" t="s">
        <v>73</v>
      </c>
      <c r="U62" s="83"/>
      <c r="V62" s="83" t="str">
        <f t="shared" si="7"/>
        <v/>
      </c>
      <c r="W62" s="83" t="s">
        <v>378</v>
      </c>
      <c r="X62" s="83"/>
      <c r="Y62" s="55"/>
      <c r="Z62" s="259">
        <f t="shared" si="8"/>
        <v>0</v>
      </c>
      <c r="AA62" s="260"/>
      <c r="AB62" s="260"/>
      <c r="AC62" s="260"/>
      <c r="AD62" s="260"/>
      <c r="AE62" s="258"/>
      <c r="AF62" s="258"/>
      <c r="AG62" s="258"/>
      <c r="AH62" s="258"/>
      <c r="AI62" s="258"/>
      <c r="AJ62" s="258"/>
    </row>
    <row r="63" spans="1:36" ht="15" thickBot="1" x14ac:dyDescent="0.35">
      <c r="A63" s="111" t="s">
        <v>55</v>
      </c>
      <c r="B63" s="99" t="s">
        <v>1</v>
      </c>
      <c r="C63" s="1003"/>
      <c r="D63" s="1003"/>
      <c r="E63" s="1002"/>
      <c r="F63" s="1002" t="s">
        <v>77</v>
      </c>
      <c r="G63" s="1002"/>
      <c r="H63" s="109">
        <f>IF(C63&lt;&gt;"",'[1]CBL Score Standard'!$D119,IF(D63&lt;&gt;"",SUM('[1]CBL Score Standard'!$D119:$E119),IF(E63&lt;&gt;"",SUM('[1]CBL Score Standard'!$D119:$F119),IF(F63&lt;&gt;"",SUM('[1]CBL Score Standard'!$D119:$G119),IF(G63&lt;&gt;"",SUM('[1]CBL Score Standard'!$D119:$H119,0))))))</f>
        <v>4.9445609829187893E-2</v>
      </c>
      <c r="K63" s="1207"/>
      <c r="L63" s="1207"/>
      <c r="M63" s="104" t="s">
        <v>8</v>
      </c>
      <c r="N63" s="36" t="s">
        <v>55</v>
      </c>
      <c r="O63" s="38" t="s">
        <v>238</v>
      </c>
      <c r="P63" s="58"/>
      <c r="Q63" s="56"/>
      <c r="R63" s="59"/>
      <c r="S63" s="36" t="str">
        <f>IF($K$37=$G$25+1,$A$1,"")</f>
        <v/>
      </c>
      <c r="T63" s="83"/>
      <c r="U63" s="83"/>
      <c r="V63" s="83" t="str">
        <f t="shared" si="7"/>
        <v/>
      </c>
      <c r="W63" s="83"/>
      <c r="X63" s="83"/>
      <c r="Y63" s="55"/>
      <c r="Z63" s="259">
        <f t="shared" si="8"/>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3.5534911597243037</v>
      </c>
      <c r="K64" s="1207"/>
      <c r="L64" s="1207"/>
      <c r="M64" s="104" t="s">
        <v>8</v>
      </c>
      <c r="N64" s="57" t="s">
        <v>53</v>
      </c>
      <c r="O64" s="38" t="s">
        <v>239</v>
      </c>
      <c r="P64" s="58"/>
      <c r="Q64" s="56"/>
      <c r="R64" s="59"/>
      <c r="S64" s="36" t="str">
        <f>IF($K$57=$G$25+1,$A$1,"")</f>
        <v/>
      </c>
      <c r="T64" s="83"/>
      <c r="U64" s="83"/>
      <c r="V64" s="83" t="str">
        <f t="shared" si="7"/>
        <v/>
      </c>
      <c r="W64" s="83"/>
      <c r="X64" s="83"/>
      <c r="Y64" s="55"/>
      <c r="Z64" s="259">
        <f t="shared" si="8"/>
        <v>0</v>
      </c>
      <c r="AA64" s="260"/>
      <c r="AB64" s="260"/>
      <c r="AC64" s="260"/>
      <c r="AD64" s="260"/>
      <c r="AE64" s="258"/>
      <c r="AF64" s="258"/>
      <c r="AG64" s="258"/>
      <c r="AH64" s="258"/>
      <c r="AI64" s="258"/>
      <c r="AJ64" s="258"/>
    </row>
    <row r="65" spans="1:36" ht="28.2" thickBot="1" x14ac:dyDescent="0.35">
      <c r="A65" s="112" t="s">
        <v>83</v>
      </c>
      <c r="B65" s="113"/>
      <c r="C65" s="134">
        <v>1</v>
      </c>
      <c r="D65" s="134">
        <v>1</v>
      </c>
      <c r="E65" s="134">
        <v>1</v>
      </c>
      <c r="F65" s="134">
        <v>0.5957446808510638</v>
      </c>
      <c r="G65" s="134">
        <v>0</v>
      </c>
      <c r="H65" s="114">
        <v>0</v>
      </c>
      <c r="K65" s="1207"/>
      <c r="L65" s="1207"/>
      <c r="M65" s="104" t="s">
        <v>8</v>
      </c>
      <c r="N65" s="57" t="s">
        <v>59</v>
      </c>
      <c r="O65" s="38" t="s">
        <v>240</v>
      </c>
      <c r="P65" s="58"/>
      <c r="Q65" s="56"/>
      <c r="R65" s="59"/>
      <c r="S65" s="36" t="s">
        <v>350</v>
      </c>
      <c r="T65" s="83" t="s">
        <v>73</v>
      </c>
      <c r="U65" s="83"/>
      <c r="V65" s="83" t="str">
        <f t="shared" si="7"/>
        <v/>
      </c>
      <c r="W65" s="83" t="s">
        <v>378</v>
      </c>
      <c r="X65" s="83"/>
      <c r="Y65" s="55"/>
      <c r="Z65" s="259">
        <f t="shared" si="8"/>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3</v>
      </c>
      <c r="K66" s="1207"/>
      <c r="L66" s="1207"/>
      <c r="M66" s="104" t="s">
        <v>8</v>
      </c>
      <c r="N66" s="57" t="s">
        <v>55</v>
      </c>
      <c r="O66" s="38" t="s">
        <v>515</v>
      </c>
      <c r="P66" s="58"/>
      <c r="Q66" s="56"/>
      <c r="R66" s="59"/>
      <c r="S66" s="36" t="str">
        <f>IF($K$57=$G$25+1,$A$1,"")</f>
        <v/>
      </c>
      <c r="T66" s="83"/>
      <c r="U66" s="83"/>
      <c r="V66" s="83" t="str">
        <f t="shared" si="7"/>
        <v/>
      </c>
      <c r="W66" s="83"/>
      <c r="X66" s="83"/>
      <c r="Y66" s="55"/>
      <c r="Z66" s="259">
        <f t="shared" si="8"/>
        <v>0</v>
      </c>
      <c r="AA66" s="260"/>
      <c r="AB66" s="260"/>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36" t="str">
        <f>IF($K$57=$G$25+1,$A$1,"")</f>
        <v/>
      </c>
      <c r="T67" s="83"/>
      <c r="U67" s="83"/>
      <c r="V67" s="83" t="str">
        <f t="shared" si="7"/>
        <v/>
      </c>
      <c r="W67" s="83"/>
      <c r="X67" s="83"/>
      <c r="Y67" s="46" t="s">
        <v>242</v>
      </c>
      <c r="Z67" s="259">
        <f t="shared" si="8"/>
        <v>0</v>
      </c>
      <c r="AA67" s="260"/>
      <c r="AB67" s="260"/>
      <c r="AC67" s="260"/>
      <c r="AD67" s="260"/>
      <c r="AE67" s="258"/>
      <c r="AF67" s="258"/>
      <c r="AG67" s="258"/>
      <c r="AH67" s="258"/>
      <c r="AI67" s="258"/>
      <c r="AJ67" s="258"/>
    </row>
    <row r="68" spans="1:36" x14ac:dyDescent="0.3">
      <c r="C68" s="135"/>
      <c r="D68" s="135"/>
      <c r="E68" s="135"/>
      <c r="F68" s="135"/>
      <c r="G68" s="135"/>
      <c r="K68" s="3">
        <v>5</v>
      </c>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402"/>
      <c r="AB69" s="402"/>
      <c r="AC69" s="402"/>
      <c r="AD69" s="402"/>
      <c r="AE69" s="402"/>
      <c r="AF69" s="402"/>
      <c r="AG69" s="402"/>
      <c r="AH69" s="402"/>
      <c r="AI69" s="402"/>
      <c r="AJ69" s="402"/>
    </row>
    <row r="70" spans="1:36" ht="23.4" customHeight="1" x14ac:dyDescent="0.3">
      <c r="C70" s="135"/>
      <c r="D70" s="135"/>
      <c r="E70" s="135"/>
      <c r="F70" s="135"/>
      <c r="G70" s="135"/>
      <c r="K70" s="1211" t="s">
        <v>133</v>
      </c>
      <c r="L70" s="1211" t="s">
        <v>91</v>
      </c>
      <c r="M70" s="1182" t="s">
        <v>75</v>
      </c>
      <c r="N70" s="1184" t="s">
        <v>134</v>
      </c>
      <c r="O70" s="1184" t="s">
        <v>135</v>
      </c>
      <c r="P70" s="413" t="s">
        <v>136</v>
      </c>
      <c r="Q70" s="413" t="s">
        <v>137</v>
      </c>
      <c r="R70" s="413" t="s">
        <v>138</v>
      </c>
      <c r="S70" s="1212" t="s">
        <v>139</v>
      </c>
      <c r="T70" s="1191" t="s">
        <v>344</v>
      </c>
      <c r="U70" s="1191" t="s">
        <v>342</v>
      </c>
      <c r="V70" s="1191" t="s">
        <v>343</v>
      </c>
      <c r="W70" s="404" t="s">
        <v>375</v>
      </c>
      <c r="X70" s="404"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414"/>
      <c r="R71" s="414"/>
      <c r="S71" s="1210"/>
      <c r="T71" s="1191"/>
      <c r="U71" s="1191"/>
      <c r="V71" s="1191"/>
      <c r="W71" s="404"/>
      <c r="X71" s="404"/>
      <c r="Y71" s="1197"/>
      <c r="Z71" s="1187"/>
      <c r="AA71" s="400" t="s">
        <v>672</v>
      </c>
      <c r="AB71" s="400" t="s">
        <v>673</v>
      </c>
      <c r="AC71" s="400" t="s">
        <v>672</v>
      </c>
      <c r="AD71" s="400" t="s">
        <v>673</v>
      </c>
      <c r="AE71" s="400" t="s">
        <v>672</v>
      </c>
      <c r="AF71" s="400" t="s">
        <v>673</v>
      </c>
      <c r="AG71" s="400" t="s">
        <v>672</v>
      </c>
      <c r="AH71" s="400" t="s">
        <v>673</v>
      </c>
      <c r="AI71" s="400" t="s">
        <v>672</v>
      </c>
      <c r="AJ71" s="400" t="s">
        <v>673</v>
      </c>
    </row>
    <row r="72" spans="1:36" x14ac:dyDescent="0.3">
      <c r="C72" s="135"/>
      <c r="D72" s="135"/>
      <c r="E72" s="135"/>
      <c r="F72" s="135"/>
      <c r="G72" s="135"/>
      <c r="K72" s="406" t="s">
        <v>142</v>
      </c>
      <c r="L72" s="406" t="s">
        <v>143</v>
      </c>
      <c r="M72" s="104" t="s">
        <v>9</v>
      </c>
      <c r="N72" s="57" t="s">
        <v>235</v>
      </c>
      <c r="O72" s="38" t="s">
        <v>244</v>
      </c>
      <c r="P72" s="60"/>
      <c r="Q72" s="61"/>
      <c r="R72" s="62"/>
      <c r="S72" s="36" t="str">
        <f>IF($K$69=$G$25+1,$A$1,"")</f>
        <v/>
      </c>
      <c r="T72" s="83"/>
      <c r="U72" s="83"/>
      <c r="V72" s="83" t="str">
        <f>IF(AND(W72="Y",X72="Y"),"Passed",IF(T72="M","Passed", ""))</f>
        <v/>
      </c>
      <c r="W72" s="83"/>
      <c r="X72" s="83"/>
      <c r="Y72" s="63"/>
      <c r="Z72" s="259">
        <f>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407"/>
      <c r="L73" s="407"/>
      <c r="M73" s="104" t="s">
        <v>9</v>
      </c>
      <c r="N73" s="57" t="s">
        <v>229</v>
      </c>
      <c r="O73" s="38" t="s">
        <v>245</v>
      </c>
      <c r="P73" s="60"/>
      <c r="Q73" s="61"/>
      <c r="R73" s="62"/>
      <c r="S73" s="36" t="str">
        <f>IF($K$69=$G$25+1,$A$1,"")</f>
        <v/>
      </c>
      <c r="T73" s="83"/>
      <c r="U73" s="83"/>
      <c r="V73" s="83" t="str">
        <f>IF(AND(W73="Y",X73="Y"),"Passed",IF(T73="M","Passed", ""))</f>
        <v/>
      </c>
      <c r="W73" s="83"/>
      <c r="X73" s="83"/>
      <c r="Y73" s="63"/>
      <c r="Z73" s="259">
        <f>DATEDIF(AA73,AB73,"m")/12+DATEDIF(AC73,AD73,"m")/12+DATEDIF(AE73,AF73,"m")/12+DATEDIF(AG73,AH73,"m")/12+DATEDIF(AI73,AJ73,"m")/12</f>
        <v>0</v>
      </c>
      <c r="AA73" s="260"/>
      <c r="AB73" s="260"/>
      <c r="AC73" s="260"/>
      <c r="AD73" s="260"/>
      <c r="AE73" s="258"/>
      <c r="AF73" s="258"/>
      <c r="AG73" s="258"/>
      <c r="AH73" s="258"/>
      <c r="AI73" s="258"/>
      <c r="AJ73" s="258"/>
    </row>
    <row r="74" spans="1:36" ht="41.4" x14ac:dyDescent="0.3">
      <c r="C74" s="135"/>
      <c r="D74" s="135"/>
      <c r="E74" s="135"/>
      <c r="F74" s="135"/>
      <c r="G74" s="135"/>
      <c r="K74" s="407"/>
      <c r="L74" s="407"/>
      <c r="M74" s="104" t="s">
        <v>9</v>
      </c>
      <c r="N74" s="57" t="s">
        <v>3</v>
      </c>
      <c r="O74" s="38" t="s">
        <v>516</v>
      </c>
      <c r="P74" s="60"/>
      <c r="Q74" s="61"/>
      <c r="R74" s="62"/>
      <c r="S74" s="36" t="str">
        <f>IF($K$69=$G$25+1,$A$1,"")</f>
        <v/>
      </c>
      <c r="T74" s="83"/>
      <c r="U74" s="83"/>
      <c r="V74" s="83" t="str">
        <f>IF(AND(W74="Y",X74="Y"),"Passed",IF(T74="M","Passed", ""))</f>
        <v/>
      </c>
      <c r="W74" s="83"/>
      <c r="X74" s="83"/>
      <c r="Y74" s="63"/>
      <c r="Z74" s="259">
        <f>DATEDIF(AA74,AB74,"m")/12+DATEDIF(AC74,AD74,"m")/12+DATEDIF(AE74,AF74,"m")/12+DATEDIF(AG74,AH74,"m")/12+DATEDIF(AI74,AJ74,"m")/12</f>
        <v>0</v>
      </c>
      <c r="AA74" s="260"/>
      <c r="AB74" s="260"/>
      <c r="AC74" s="260"/>
      <c r="AD74" s="260"/>
      <c r="AE74" s="258"/>
      <c r="AF74" s="258"/>
      <c r="AG74" s="258"/>
      <c r="AH74" s="258"/>
      <c r="AI74" s="258"/>
      <c r="AJ74" s="258"/>
    </row>
    <row r="75" spans="1:36" ht="41.4" x14ac:dyDescent="0.3">
      <c r="C75" s="135"/>
      <c r="D75" s="135"/>
      <c r="E75" s="135"/>
      <c r="F75" s="135"/>
      <c r="G75" s="135"/>
      <c r="K75" s="408"/>
      <c r="L75" s="408"/>
      <c r="M75" s="104" t="s">
        <v>9</v>
      </c>
      <c r="N75" s="57" t="s">
        <v>3</v>
      </c>
      <c r="O75" s="38" t="s">
        <v>246</v>
      </c>
      <c r="P75" s="60"/>
      <c r="Q75" s="61"/>
      <c r="R75" s="62"/>
      <c r="S75" s="36" t="str">
        <f>IF($K$69=$G$25+1,$A$1,"")</f>
        <v/>
      </c>
      <c r="T75" s="83"/>
      <c r="U75" s="83"/>
      <c r="V75" s="83" t="str">
        <f>IF(AND(W75="Y",X75="Y"),"Passed",IF(T75="M","Passed", ""))</f>
        <v/>
      </c>
      <c r="W75" s="83"/>
      <c r="X75" s="83"/>
      <c r="Y75" s="63"/>
      <c r="Z75" s="259">
        <f>DATEDIF(AA75,AB75,"m")/12+DATEDIF(AC75,AD75,"m")/12+DATEDIF(AE75,AF75,"m")/12+DATEDIF(AG75,AH75,"m")/12+DATEDIF(AI75,AJ75,"m")/12</f>
        <v>0</v>
      </c>
      <c r="AA75" s="260"/>
      <c r="AB75" s="260"/>
      <c r="AC75" s="260"/>
      <c r="AD75" s="260"/>
      <c r="AE75" s="258"/>
      <c r="AF75" s="258"/>
      <c r="AG75" s="258"/>
      <c r="AH75" s="258"/>
      <c r="AI75" s="258"/>
      <c r="AJ75" s="258"/>
    </row>
    <row r="76" spans="1:36" ht="13.2" customHeight="1"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A70"/>
  <customSheetViews>
    <customSheetView guid="{6D9FC8F7-6352-4BF1-890A-27BF36FADC03}" scale="70" showGridLines="0" showAutoFilter="1" topLeftCell="L22">
      <selection activeCell="X50" sqref="X50"/>
      <pageMargins left="0.7" right="0.7" top="0.75" bottom="0.75" header="0.3" footer="0.3"/>
      <pageSetup orientation="portrait" r:id="rId1"/>
      <autoFilter ref="A3:AA70"/>
    </customSheetView>
  </customSheetViews>
  <mergeCells count="91">
    <mergeCell ref="AC58:AD58"/>
    <mergeCell ref="AE58:AF58"/>
    <mergeCell ref="AG58:AH58"/>
    <mergeCell ref="AI58:AJ58"/>
    <mergeCell ref="AE70:AF70"/>
    <mergeCell ref="AG70:AH70"/>
    <mergeCell ref="AI70:AJ70"/>
    <mergeCell ref="AE2:AF2"/>
    <mergeCell ref="AG2:AH2"/>
    <mergeCell ref="AI2:AJ2"/>
    <mergeCell ref="AE38:AF38"/>
    <mergeCell ref="AG38:AH38"/>
    <mergeCell ref="AI38:AJ38"/>
    <mergeCell ref="AA17:AB17"/>
    <mergeCell ref="AC17:AD17"/>
    <mergeCell ref="AE17:AF17"/>
    <mergeCell ref="AG17:AH17"/>
    <mergeCell ref="AI17:AJ17"/>
    <mergeCell ref="AC2:AD2"/>
    <mergeCell ref="AA2:AB2"/>
    <mergeCell ref="AA38:AB38"/>
    <mergeCell ref="S58:S59"/>
    <mergeCell ref="T58:T59"/>
    <mergeCell ref="Y58:Y59"/>
    <mergeCell ref="Y17:Y18"/>
    <mergeCell ref="AA58:AB58"/>
    <mergeCell ref="AC38:AD38"/>
    <mergeCell ref="S2:S3"/>
    <mergeCell ref="T2:T3"/>
    <mergeCell ref="U2:U3"/>
    <mergeCell ref="V2:V3"/>
    <mergeCell ref="Y2:Y3"/>
    <mergeCell ref="K16:Y16"/>
    <mergeCell ref="K17:K18"/>
    <mergeCell ref="L60:L67"/>
    <mergeCell ref="U38:U39"/>
    <mergeCell ref="V38:V39"/>
    <mergeCell ref="Y38:Y39"/>
    <mergeCell ref="O38:O39"/>
    <mergeCell ref="M38:M39"/>
    <mergeCell ref="N38:N39"/>
    <mergeCell ref="U58:U59"/>
    <mergeCell ref="V58:V59"/>
    <mergeCell ref="N58:N59"/>
    <mergeCell ref="O58:O59"/>
    <mergeCell ref="AA70:AB70"/>
    <mergeCell ref="AC70:AD70"/>
    <mergeCell ref="K69:Y69"/>
    <mergeCell ref="K70:K71"/>
    <mergeCell ref="L70:L71"/>
    <mergeCell ref="M70:M71"/>
    <mergeCell ref="N70:N71"/>
    <mergeCell ref="O70:O71"/>
    <mergeCell ref="S70:S71"/>
    <mergeCell ref="T70:T71"/>
    <mergeCell ref="U70:U71"/>
    <mergeCell ref="V70:V71"/>
    <mergeCell ref="Z70:Z71"/>
    <mergeCell ref="Y70:Y71"/>
    <mergeCell ref="Z2:Z3"/>
    <mergeCell ref="Z17:Z18"/>
    <mergeCell ref="Z38:Z39"/>
    <mergeCell ref="Z58:Z59"/>
    <mergeCell ref="Y4:Y5"/>
    <mergeCell ref="K57:Y57"/>
    <mergeCell ref="K58:K59"/>
    <mergeCell ref="L58:L59"/>
    <mergeCell ref="S38:S39"/>
    <mergeCell ref="T38:T39"/>
    <mergeCell ref="M58:M59"/>
    <mergeCell ref="K38:K39"/>
    <mergeCell ref="L38:L39"/>
    <mergeCell ref="U17:U18"/>
    <mergeCell ref="V17:V18"/>
    <mergeCell ref="T17:T18"/>
    <mergeCell ref="A64:G64"/>
    <mergeCell ref="A66:G66"/>
    <mergeCell ref="K37:Y37"/>
    <mergeCell ref="K1:Y1"/>
    <mergeCell ref="K2:K3"/>
    <mergeCell ref="L2:L3"/>
    <mergeCell ref="M2:M3"/>
    <mergeCell ref="N2:N3"/>
    <mergeCell ref="O2:O3"/>
    <mergeCell ref="A1:H1"/>
    <mergeCell ref="L17:L18"/>
    <mergeCell ref="M17:M18"/>
    <mergeCell ref="N17:N18"/>
    <mergeCell ref="O17:O18"/>
    <mergeCell ref="S17:S18"/>
    <mergeCell ref="K60:K67"/>
  </mergeCells>
  <conditionalFormatting sqref="C7:H7">
    <cfRule type="containsText" dxfId="695" priority="27" operator="containsText" text="N/A">
      <formula>NOT(ISERROR(SEARCH("N/A",C7)))</formula>
    </cfRule>
    <cfRule type="containsText" dxfId="694" priority="28" operator="containsText" text="Blank">
      <formula>NOT(ISERROR(SEARCH("Blank",C7)))</formula>
    </cfRule>
    <cfRule type="containsText" dxfId="693" priority="29" operator="containsText" text="M">
      <formula>NOT(ISERROR(SEARCH("M",C7)))</formula>
    </cfRule>
  </conditionalFormatting>
  <conditionalFormatting sqref="Z4 Z51:Z55 Z40:Z43 Z45:Z49 Z19:Z35">
    <cfRule type="cellIs" dxfId="692" priority="26" operator="greaterThan">
      <formula>0</formula>
    </cfRule>
  </conditionalFormatting>
  <conditionalFormatting sqref="Z5:Z14">
    <cfRule type="cellIs" dxfId="691" priority="25" operator="greaterThan">
      <formula>0</formula>
    </cfRule>
  </conditionalFormatting>
  <conditionalFormatting sqref="Z60:Z67">
    <cfRule type="cellIs" dxfId="690" priority="24" operator="greaterThan">
      <formula>0</formula>
    </cfRule>
  </conditionalFormatting>
  <conditionalFormatting sqref="Z72:Z75">
    <cfRule type="cellIs" dxfId="689" priority="23" operator="greaterThan">
      <formula>0</formula>
    </cfRule>
  </conditionalFormatting>
  <conditionalFormatting sqref="Z50">
    <cfRule type="cellIs" dxfId="688" priority="22" operator="greaterThan">
      <formula>0</formula>
    </cfRule>
  </conditionalFormatting>
  <conditionalFormatting sqref="Z44">
    <cfRule type="cellIs" dxfId="687" priority="21" operator="greaterThan">
      <formula>0</formula>
    </cfRule>
  </conditionalFormatting>
  <conditionalFormatting sqref="E13">
    <cfRule type="containsText" dxfId="686" priority="1" operator="containsText" text="N/A">
      <formula>NOT(ISERROR(SEARCH("N/A",E13)))</formula>
    </cfRule>
    <cfRule type="containsText" dxfId="685" priority="2" operator="containsText" text="O">
      <formula>NOT(ISERROR(SEARCH("O",E13)))</formula>
    </cfRule>
    <cfRule type="containsText" dxfId="684" priority="3" operator="containsText" text="M">
      <formula>NOT(ISERROR(SEARCH("M",E13)))</formula>
    </cfRule>
  </conditionalFormatting>
  <conditionalFormatting sqref="C46:G46">
    <cfRule type="containsText" dxfId="683" priority="10" operator="containsText" text="O">
      <formula>NOT(ISERROR(SEARCH("O",C46)))</formula>
    </cfRule>
  </conditionalFormatting>
  <conditionalFormatting sqref="C46:G46">
    <cfRule type="containsText" dxfId="682" priority="7" operator="containsText" text="N/A">
      <formula>NOT(ISERROR(SEARCH("N/A",C46)))</formula>
    </cfRule>
    <cfRule type="containsText" dxfId="681" priority="8" operator="containsText" text="Blank">
      <formula>NOT(ISERROR(SEARCH("Blank",C46)))</formula>
    </cfRule>
    <cfRule type="containsText" dxfId="680" priority="9" operator="containsText" text="M">
      <formula>NOT(ISERROR(SEARCH("M",C46)))</formula>
    </cfRule>
  </conditionalFormatting>
  <conditionalFormatting sqref="E12">
    <cfRule type="containsText" dxfId="679" priority="4" operator="containsText" text="N/A">
      <formula>NOT(ISERROR(SEARCH("N/A",E12)))</formula>
    </cfRule>
    <cfRule type="containsText" dxfId="678" priority="5" operator="containsText" text="O">
      <formula>NOT(ISERROR(SEARCH("O",E12)))</formula>
    </cfRule>
    <cfRule type="containsText" dxfId="677" priority="6" operator="containsText" text="M">
      <formula>NOT(ISERROR(SEARCH("M",E12)))</formula>
    </cfRule>
  </conditionalFormatting>
  <dataValidations count="3">
    <dataValidation type="list" allowBlank="1" showInputMessage="1" showErrorMessage="1" sqref="W1:W79">
      <formula1>"Y, N"</formula1>
    </dataValidation>
    <dataValidation type="list" allowBlank="1" showInputMessage="1" showErrorMessage="1" sqref="V1:V79">
      <formula1>"Passed, Failed, N/A"</formula1>
    </dataValidation>
    <dataValidation type="list" allowBlank="1" showInputMessage="1" showErrorMessage="1" sqref="Y51:Y52 T1:T79">
      <formula1>"M, O, N/A"</formula1>
    </dataValidation>
  </dataValidations>
  <hyperlinks>
    <hyperlink ref="J1" location="Summary!A1" display="Home"/>
    <hyperlink ref="Y4" r:id="rId2" display="http://collab.lge.com/main/x/gOGHLw"/>
    <hyperlink ref="Y7" r:id="rId3" display="http://collab.lge.com/main/x/AocBNg"/>
    <hyperlink ref="Y8" r:id="rId4"/>
    <hyperlink ref="Y19" r:id="rId5"/>
    <hyperlink ref="Y20" r:id="rId6"/>
    <hyperlink ref="Y22" r:id="rId7"/>
    <hyperlink ref="Y30" r:id="rId8"/>
    <hyperlink ref="Y31" r:id="rId9"/>
    <hyperlink ref="Y34" r:id="rId10"/>
    <hyperlink ref="Y41" r:id="rId11"/>
    <hyperlink ref="Y42" r:id="rId12" display="http://collab.lge.com/main/x/j9smN"/>
    <hyperlink ref="Y43" r:id="rId13"/>
    <hyperlink ref="Y45" r:id="rId14"/>
    <hyperlink ref="Y55" r:id="rId15"/>
    <hyperlink ref="Y11" r:id="rId16"/>
    <hyperlink ref="Y44" r:id="rId17"/>
  </hyperlinks>
  <pageMargins left="0.7" right="0.7" top="0.75" bottom="0.75" header="0.3" footer="0.3"/>
  <pageSetup orientation="portrait" r:id="rId18"/>
  <drawing r:id="rId19"/>
  <legacyDrawing r:id="rId20"/>
  <controls>
    <mc:AlternateContent xmlns:mc="http://schemas.openxmlformats.org/markup-compatibility/2006">
      <mc:Choice Requires="x14">
        <control shapeId="844810" r:id="rId21" name="CommandButton3">
          <controlPr defaultSize="0" autoLine="0" r:id="rId22">
            <anchor moveWithCells="1">
              <from>
                <xdr:col>8</xdr:col>
                <xdr:colOff>114300</xdr:colOff>
                <xdr:row>6</xdr:row>
                <xdr:rowOff>144780</xdr:rowOff>
              </from>
              <to>
                <xdr:col>9</xdr:col>
                <xdr:colOff>396240</xdr:colOff>
                <xdr:row>7</xdr:row>
                <xdr:rowOff>137160</xdr:rowOff>
              </to>
            </anchor>
          </controlPr>
        </control>
      </mc:Choice>
      <mc:Fallback>
        <control shapeId="844810" r:id="rId21" name="CommandButton3"/>
      </mc:Fallback>
    </mc:AlternateContent>
    <mc:AlternateContent xmlns:mc="http://schemas.openxmlformats.org/markup-compatibility/2006">
      <mc:Choice Requires="x14">
        <control shapeId="844809" r:id="rId23" name="CommandButton2">
          <controlPr defaultSize="0" autoLine="0" r:id="rId24">
            <anchor moveWithCells="1">
              <from>
                <xdr:col>8</xdr:col>
                <xdr:colOff>121920</xdr:colOff>
                <xdr:row>15</xdr:row>
                <xdr:rowOff>0</xdr:rowOff>
              </from>
              <to>
                <xdr:col>9</xdr:col>
                <xdr:colOff>434340</xdr:colOff>
                <xdr:row>16</xdr:row>
                <xdr:rowOff>152400</xdr:rowOff>
              </to>
            </anchor>
          </controlPr>
        </control>
      </mc:Choice>
      <mc:Fallback>
        <control shapeId="844809" r:id="rId23" name="CommandButton2"/>
      </mc:Fallback>
    </mc:AlternateContent>
    <mc:AlternateContent xmlns:mc="http://schemas.openxmlformats.org/markup-compatibility/2006">
      <mc:Choice Requires="x14">
        <control shapeId="844808" r:id="rId25" name="CommandButton1">
          <controlPr defaultSize="0" autoLine="0" r:id="rId26">
            <anchor moveWithCells="1">
              <from>
                <xdr:col>8</xdr:col>
                <xdr:colOff>114300</xdr:colOff>
                <xdr:row>15</xdr:row>
                <xdr:rowOff>0</xdr:rowOff>
              </from>
              <to>
                <xdr:col>9</xdr:col>
                <xdr:colOff>396240</xdr:colOff>
                <xdr:row>16</xdr:row>
                <xdr:rowOff>53340</xdr:rowOff>
              </to>
            </anchor>
          </controlPr>
        </control>
      </mc:Choice>
      <mc:Fallback>
        <control shapeId="844808" r:id="rId25" name="CommandButton1"/>
      </mc:Fallback>
    </mc:AlternateContent>
  </controls>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4"/>
  </sheetPr>
  <dimension ref="A1:AN196"/>
  <sheetViews>
    <sheetView showGridLines="0" zoomScale="85" zoomScaleNormal="85" workbookViewId="0">
      <selection activeCell="J2" sqref="J2"/>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5.44140625" customWidth="1"/>
    <col min="16" max="16" width="24.21875" customWidth="1"/>
    <col min="17" max="17" width="24.88671875" customWidth="1"/>
    <col min="18" max="18" width="26.109375" hidden="1" customWidth="1"/>
    <col min="19" max="19" width="26.44140625" hidden="1" customWidth="1"/>
    <col min="20" max="20" width="15.5546875" customWidth="1"/>
    <col min="21" max="21" width="11" bestFit="1" customWidth="1"/>
    <col min="22" max="22" width="10.44140625" bestFit="1" customWidth="1"/>
    <col min="23" max="23" width="9.21875" customWidth="1"/>
    <col min="24" max="24" width="10.44140625" customWidth="1"/>
    <col min="25" max="25" width="17.44140625" customWidth="1"/>
    <col min="27" max="36" width="9.109375" style="319"/>
    <col min="41" max="16384" width="9.109375" style="3"/>
  </cols>
  <sheetData>
    <row r="1" spans="1:36" ht="23.4" x14ac:dyDescent="0.45">
      <c r="A1" s="1188" t="s">
        <v>82</v>
      </c>
      <c r="B1" s="1189"/>
      <c r="C1" s="1189"/>
      <c r="D1" s="1189"/>
      <c r="E1" s="1189"/>
      <c r="F1" s="1189"/>
      <c r="G1" s="1189"/>
      <c r="H1" s="1189"/>
      <c r="K1" s="1193" t="s">
        <v>132</v>
      </c>
      <c r="L1" s="1194"/>
      <c r="M1" s="1194"/>
      <c r="N1" s="1194"/>
      <c r="O1" s="1194"/>
      <c r="P1" s="1194"/>
      <c r="Q1" s="1194"/>
      <c r="R1" s="1194"/>
      <c r="S1" s="1194"/>
      <c r="T1" s="1194"/>
      <c r="U1" s="1194"/>
      <c r="V1" s="1194"/>
      <c r="W1" s="1194"/>
      <c r="X1" s="1194"/>
      <c r="Y1" s="1195"/>
      <c r="Z1" s="263"/>
      <c r="AA1" s="317"/>
      <c r="AB1" s="317"/>
      <c r="AC1" s="317"/>
      <c r="AD1" s="317"/>
      <c r="AE1" s="317"/>
      <c r="AF1" s="317"/>
      <c r="AG1" s="317"/>
      <c r="AH1" s="317"/>
      <c r="AI1" s="317"/>
      <c r="AJ1" s="317"/>
    </row>
    <row r="2" spans="1:36" ht="23.25" customHeight="1" x14ac:dyDescent="0.3">
      <c r="A2" s="98" t="s">
        <v>367</v>
      </c>
      <c r="B2" s="83" t="s">
        <v>351</v>
      </c>
      <c r="C2" s="3"/>
      <c r="D2" s="3"/>
      <c r="E2" s="3"/>
      <c r="F2" s="3"/>
      <c r="G2" s="3"/>
      <c r="H2" s="3"/>
      <c r="J2" s="202" t="s">
        <v>432</v>
      </c>
      <c r="K2" s="1209" t="s">
        <v>133</v>
      </c>
      <c r="L2" s="1209" t="s">
        <v>91</v>
      </c>
      <c r="M2" s="1182" t="s">
        <v>75</v>
      </c>
      <c r="N2" s="1190" t="s">
        <v>134</v>
      </c>
      <c r="O2" s="1209" t="s">
        <v>135</v>
      </c>
      <c r="P2" s="143" t="s">
        <v>136</v>
      </c>
      <c r="Q2" s="143" t="s">
        <v>137</v>
      </c>
      <c r="R2" s="143" t="s">
        <v>138</v>
      </c>
      <c r="S2" s="1210" t="s">
        <v>139</v>
      </c>
      <c r="T2" s="1191" t="s">
        <v>344</v>
      </c>
      <c r="U2" s="1191" t="s">
        <v>342</v>
      </c>
      <c r="V2" s="1200" t="s">
        <v>343</v>
      </c>
      <c r="W2" s="333" t="s">
        <v>375</v>
      </c>
      <c r="X2" s="333" t="s">
        <v>376</v>
      </c>
      <c r="Y2" s="1209" t="s">
        <v>140</v>
      </c>
      <c r="Z2" s="1186" t="s">
        <v>667</v>
      </c>
      <c r="AA2" s="1232" t="s">
        <v>666</v>
      </c>
      <c r="AB2" s="1232"/>
      <c r="AC2" s="1232" t="s">
        <v>668</v>
      </c>
      <c r="AD2" s="1232"/>
      <c r="AE2" s="1232" t="s">
        <v>669</v>
      </c>
      <c r="AF2" s="1232"/>
      <c r="AG2" s="1232" t="s">
        <v>670</v>
      </c>
      <c r="AH2" s="1232"/>
      <c r="AI2" s="1232" t="s">
        <v>671</v>
      </c>
      <c r="AJ2" s="1232"/>
    </row>
    <row r="3" spans="1:36" ht="12.75" customHeight="1" x14ac:dyDescent="0.3">
      <c r="A3" s="98" t="s">
        <v>347</v>
      </c>
      <c r="B3" s="119">
        <v>42527</v>
      </c>
      <c r="C3" s="125"/>
      <c r="D3" s="3"/>
      <c r="E3" s="3"/>
      <c r="F3" s="3"/>
      <c r="G3" s="3"/>
      <c r="H3" s="3"/>
      <c r="K3" s="1197"/>
      <c r="L3" s="1197"/>
      <c r="M3" s="1183"/>
      <c r="N3" s="1185"/>
      <c r="O3" s="1197"/>
      <c r="P3" s="148" t="s">
        <v>141</v>
      </c>
      <c r="Q3" s="144"/>
      <c r="R3" s="144"/>
      <c r="S3" s="1210"/>
      <c r="T3" s="1191"/>
      <c r="U3" s="1191"/>
      <c r="V3" s="1201"/>
      <c r="W3" s="333"/>
      <c r="X3" s="333"/>
      <c r="Y3" s="1197"/>
      <c r="Z3" s="1187"/>
      <c r="AA3" s="344" t="s">
        <v>672</v>
      </c>
      <c r="AB3" s="344" t="s">
        <v>673</v>
      </c>
      <c r="AC3" s="344" t="s">
        <v>672</v>
      </c>
      <c r="AD3" s="344" t="s">
        <v>673</v>
      </c>
      <c r="AE3" s="344" t="s">
        <v>672</v>
      </c>
      <c r="AF3" s="344" t="s">
        <v>673</v>
      </c>
      <c r="AG3" s="344" t="s">
        <v>672</v>
      </c>
      <c r="AH3" s="344" t="s">
        <v>673</v>
      </c>
      <c r="AI3" s="344" t="s">
        <v>672</v>
      </c>
      <c r="AJ3" s="344" t="s">
        <v>673</v>
      </c>
    </row>
    <row r="4" spans="1:36" ht="12.75" customHeight="1" x14ac:dyDescent="0.3">
      <c r="A4" s="98" t="s">
        <v>368</v>
      </c>
      <c r="B4" s="124">
        <f ca="1">DATEDIF(B3,TODAY(),"D")/365</f>
        <v>4.4301369863013695</v>
      </c>
      <c r="C4" s="3"/>
      <c r="D4" s="3"/>
      <c r="E4" s="3"/>
      <c r="F4" s="3"/>
      <c r="G4" s="3"/>
      <c r="H4" s="3"/>
      <c r="K4" s="337" t="s">
        <v>142</v>
      </c>
      <c r="L4" s="337" t="s">
        <v>143</v>
      </c>
      <c r="M4" s="104" t="s">
        <v>5</v>
      </c>
      <c r="N4" s="93" t="s">
        <v>144</v>
      </c>
      <c r="O4" s="88" t="s">
        <v>372</v>
      </c>
      <c r="P4" s="149" t="s">
        <v>145</v>
      </c>
      <c r="Q4" s="149" t="s">
        <v>146</v>
      </c>
      <c r="R4" s="146" t="s">
        <v>147</v>
      </c>
      <c r="S4" s="36"/>
      <c r="T4" s="83"/>
      <c r="U4" s="83"/>
      <c r="V4" s="83" t="s">
        <v>374</v>
      </c>
      <c r="W4" s="83" t="s">
        <v>377</v>
      </c>
      <c r="X4" s="83" t="s">
        <v>377</v>
      </c>
      <c r="Y4" s="1227" t="s">
        <v>148</v>
      </c>
      <c r="Z4" s="259">
        <f>DATEDIF(AA4,AB4,"m")/12+DATEDIF(AC4,AD4,"m")/12+DATEDIF(AE4,AF4,"m")/12+DATEDIF(AG4,AH4,"m")/12+DATEDIF(AI4,AJ4,"m")/12</f>
        <v>3</v>
      </c>
      <c r="AA4" s="318">
        <v>42816</v>
      </c>
      <c r="AB4" s="318">
        <v>43916</v>
      </c>
      <c r="AC4" s="318"/>
      <c r="AD4" s="318"/>
      <c r="AE4" s="322"/>
      <c r="AF4" s="322"/>
      <c r="AG4" s="322"/>
      <c r="AH4" s="322"/>
      <c r="AI4" s="322"/>
      <c r="AJ4" s="322"/>
    </row>
    <row r="5" spans="1:36" ht="12.75" customHeight="1" x14ac:dyDescent="0.3">
      <c r="A5" s="98" t="s">
        <v>387</v>
      </c>
      <c r="B5" s="124">
        <v>0.33333333333333331</v>
      </c>
      <c r="C5" s="126"/>
      <c r="D5" s="3"/>
      <c r="E5" s="3"/>
      <c r="F5" s="3"/>
      <c r="G5" s="3"/>
      <c r="H5" s="3"/>
      <c r="K5" s="338"/>
      <c r="L5" s="338"/>
      <c r="M5" s="104" t="s">
        <v>5</v>
      </c>
      <c r="N5" s="93" t="s">
        <v>144</v>
      </c>
      <c r="O5" s="88" t="s">
        <v>373</v>
      </c>
      <c r="P5" s="150"/>
      <c r="Q5" s="151" t="s">
        <v>150</v>
      </c>
      <c r="R5" s="147" t="s">
        <v>151</v>
      </c>
      <c r="S5" s="36"/>
      <c r="T5" s="83"/>
      <c r="U5" s="83"/>
      <c r="V5" s="83" t="s">
        <v>374</v>
      </c>
      <c r="W5" s="83" t="s">
        <v>377</v>
      </c>
      <c r="X5" s="83" t="s">
        <v>377</v>
      </c>
      <c r="Y5" s="1228"/>
      <c r="Z5" s="259">
        <f t="shared" ref="Z5:Z14" si="0">DATEDIF(AA5,AB5,"m")/12+DATEDIF(AC5,AD5,"m")/12+DATEDIF(AE5,AF5,"m")/12+DATEDIF(AG5,AH5,"m")/12+DATEDIF(AI5,AJ5,"m")/12</f>
        <v>3</v>
      </c>
      <c r="AA5" s="318">
        <v>42816</v>
      </c>
      <c r="AB5" s="318">
        <v>43916</v>
      </c>
      <c r="AC5" s="318"/>
      <c r="AD5" s="318"/>
      <c r="AE5" s="322"/>
      <c r="AF5" s="322"/>
      <c r="AG5" s="322"/>
      <c r="AH5" s="322"/>
      <c r="AI5" s="322"/>
      <c r="AJ5" s="322"/>
    </row>
    <row r="6" spans="1:36" ht="28.2" thickBot="1" x14ac:dyDescent="0.35">
      <c r="A6" s="98" t="s">
        <v>388</v>
      </c>
      <c r="B6" s="124">
        <f ca="1">B4+B5</f>
        <v>4.7634703196347026</v>
      </c>
      <c r="C6" s="126"/>
      <c r="K6" s="338"/>
      <c r="L6" s="338"/>
      <c r="M6" s="104" t="s">
        <v>5</v>
      </c>
      <c r="N6" s="38" t="s">
        <v>149</v>
      </c>
      <c r="O6" s="65" t="s">
        <v>149</v>
      </c>
      <c r="P6" s="150"/>
      <c r="Q6" s="152" t="s">
        <v>150</v>
      </c>
      <c r="R6" s="79" t="s">
        <v>151</v>
      </c>
      <c r="S6" s="36"/>
      <c r="T6" s="83"/>
      <c r="U6" s="83"/>
      <c r="V6" s="83" t="s">
        <v>374</v>
      </c>
      <c r="W6" s="83" t="s">
        <v>377</v>
      </c>
      <c r="X6" s="83" t="s">
        <v>377</v>
      </c>
      <c r="Y6" s="41" t="s">
        <v>152</v>
      </c>
      <c r="Z6" s="259">
        <f t="shared" si="0"/>
        <v>3</v>
      </c>
      <c r="AA6" s="318">
        <v>42816</v>
      </c>
      <c r="AB6" s="318">
        <v>43916</v>
      </c>
      <c r="AC6" s="318"/>
      <c r="AD6" s="318"/>
      <c r="AE6" s="322"/>
      <c r="AF6" s="322"/>
      <c r="AG6" s="322"/>
      <c r="AH6" s="322"/>
      <c r="AI6" s="322"/>
      <c r="AJ6" s="322"/>
    </row>
    <row r="7" spans="1:36" ht="14.4" customHeight="1"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36"/>
      <c r="T7" s="83"/>
      <c r="U7" s="83"/>
      <c r="V7" s="83" t="s">
        <v>374</v>
      </c>
      <c r="W7" s="83" t="s">
        <v>377</v>
      </c>
      <c r="X7" s="83" t="s">
        <v>377</v>
      </c>
      <c r="Y7" s="342" t="s">
        <v>248</v>
      </c>
      <c r="Z7" s="259">
        <f t="shared" si="0"/>
        <v>3</v>
      </c>
      <c r="AA7" s="318">
        <v>42816</v>
      </c>
      <c r="AB7" s="318">
        <v>43916</v>
      </c>
      <c r="AC7" s="318"/>
      <c r="AD7" s="318"/>
      <c r="AE7" s="322"/>
      <c r="AF7" s="322"/>
      <c r="AG7" s="322"/>
      <c r="AH7" s="322"/>
      <c r="AI7" s="322"/>
      <c r="AJ7" s="322"/>
    </row>
    <row r="8" spans="1:36" ht="27.6" customHeight="1" x14ac:dyDescent="0.3">
      <c r="A8" s="107" t="s">
        <v>56</v>
      </c>
      <c r="B8" s="108" t="s">
        <v>182</v>
      </c>
      <c r="C8" s="100"/>
      <c r="D8" s="24" t="s">
        <v>77</v>
      </c>
      <c r="E8" s="24"/>
      <c r="F8" s="24"/>
      <c r="G8" s="24"/>
      <c r="H8" s="109">
        <f>IF(C8&lt;&gt;"",'CBL Score Standard'!$D64,IF(D8&lt;&gt;"",SUM('CBL Score Standard'!$D64:$E64),IF(E8&lt;&gt;"",SUM('CBL Score Standard'!$D64:$F64),IF(F8&lt;&gt;"",SUM('CBL Score Standard'!$D64:$G64),IF(G8&lt;&gt;"",SUM('CBL Score Standard'!$D64:$H64,0))))))</f>
        <v>4.7619047619047616E-2</v>
      </c>
      <c r="K8" s="338"/>
      <c r="L8" s="338"/>
      <c r="M8" s="104" t="s">
        <v>5</v>
      </c>
      <c r="N8" s="127" t="s">
        <v>144</v>
      </c>
      <c r="O8" s="43" t="s">
        <v>517</v>
      </c>
      <c r="P8" s="150"/>
      <c r="Q8" s="152" t="s">
        <v>153</v>
      </c>
      <c r="R8" s="79" t="s">
        <v>156</v>
      </c>
      <c r="S8" s="36"/>
      <c r="T8" s="83"/>
      <c r="U8" s="83"/>
      <c r="V8" s="83" t="s">
        <v>374</v>
      </c>
      <c r="W8" s="83"/>
      <c r="X8" s="83"/>
      <c r="Y8" s="44" t="s">
        <v>157</v>
      </c>
      <c r="Z8" s="259">
        <f t="shared" si="0"/>
        <v>3</v>
      </c>
      <c r="AA8" s="318">
        <v>42816</v>
      </c>
      <c r="AB8" s="318">
        <v>43916</v>
      </c>
      <c r="AC8" s="318"/>
      <c r="AD8" s="318"/>
      <c r="AE8" s="322"/>
      <c r="AF8" s="322"/>
      <c r="AG8" s="322"/>
      <c r="AH8" s="322"/>
      <c r="AI8" s="322"/>
      <c r="AJ8" s="322"/>
    </row>
    <row r="9" spans="1:36" ht="13.8" customHeight="1" x14ac:dyDescent="0.3">
      <c r="A9" s="110" t="s">
        <v>56</v>
      </c>
      <c r="B9" s="99" t="s">
        <v>427</v>
      </c>
      <c r="C9" s="100"/>
      <c r="D9" s="24"/>
      <c r="E9" s="24" t="s">
        <v>77</v>
      </c>
      <c r="F9" s="24"/>
      <c r="G9" s="24"/>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43" t="s">
        <v>661</v>
      </c>
      <c r="P9" s="150"/>
      <c r="Q9" s="152" t="s">
        <v>155</v>
      </c>
      <c r="R9" s="79" t="s">
        <v>158</v>
      </c>
      <c r="S9" s="36" t="str">
        <f>IF($K$16=$G$25+1,$A$1,"")</f>
        <v/>
      </c>
      <c r="T9" s="83"/>
      <c r="U9" s="83"/>
      <c r="V9" s="285" t="s">
        <v>374</v>
      </c>
      <c r="W9" s="83" t="s">
        <v>377</v>
      </c>
      <c r="X9" s="83" t="s">
        <v>377</v>
      </c>
      <c r="Y9" s="41" t="s">
        <v>159</v>
      </c>
      <c r="Z9" s="259">
        <f t="shared" si="0"/>
        <v>3</v>
      </c>
      <c r="AA9" s="318">
        <v>42816</v>
      </c>
      <c r="AB9" s="318">
        <v>43916</v>
      </c>
      <c r="AC9" s="318"/>
      <c r="AD9" s="318"/>
      <c r="AE9" s="322"/>
      <c r="AF9" s="322"/>
      <c r="AG9" s="322"/>
      <c r="AH9" s="322"/>
      <c r="AI9" s="322"/>
      <c r="AJ9" s="322"/>
    </row>
    <row r="10" spans="1:36" ht="13.8" customHeight="1" x14ac:dyDescent="0.3">
      <c r="A10" s="110" t="s">
        <v>56</v>
      </c>
      <c r="B10" s="99" t="s">
        <v>663</v>
      </c>
      <c r="C10" s="100"/>
      <c r="D10" s="100" t="s">
        <v>77</v>
      </c>
      <c r="E10" s="24"/>
      <c r="F10" s="24"/>
      <c r="G10" s="24"/>
      <c r="H10" s="109">
        <f>IF(C10&lt;&gt;"",'CBL Score Standard'!$D66,IF(D10&lt;&gt;"",SUM('CBL Score Standard'!$D66:$E66),IF(E10&lt;&gt;"",SUM('CBL Score Standard'!$D66:$F66),IF(F10&lt;&gt;"",SUM('CBL Score Standard'!$D66:$G66),IF(G10&lt;&gt;"",SUM('CBL Score Standard'!$D66:$H66,0))))))</f>
        <v>0</v>
      </c>
      <c r="K10" s="338"/>
      <c r="L10" s="338"/>
      <c r="M10" s="104" t="s">
        <v>5</v>
      </c>
      <c r="N10" s="127" t="s">
        <v>144</v>
      </c>
      <c r="O10" s="43" t="s">
        <v>662</v>
      </c>
      <c r="P10" s="150"/>
      <c r="Q10" s="254" t="s">
        <v>659</v>
      </c>
      <c r="R10" s="254" t="s">
        <v>278</v>
      </c>
      <c r="S10" s="36" t="str">
        <f>IF($K$16=$G$25+1,$A$1,"")</f>
        <v/>
      </c>
      <c r="T10" s="83"/>
      <c r="U10" s="83"/>
      <c r="V10" s="83"/>
      <c r="W10" s="83" t="s">
        <v>377</v>
      </c>
      <c r="X10" s="83"/>
      <c r="Y10" s="46" t="s">
        <v>160</v>
      </c>
      <c r="Z10" s="259">
        <f t="shared" si="0"/>
        <v>0</v>
      </c>
      <c r="AA10" s="318"/>
      <c r="AB10" s="318"/>
      <c r="AC10" s="318"/>
      <c r="AD10" s="318"/>
      <c r="AE10" s="322"/>
      <c r="AF10" s="322"/>
      <c r="AG10" s="322"/>
      <c r="AH10" s="322"/>
      <c r="AI10" s="322"/>
      <c r="AJ10" s="322"/>
    </row>
    <row r="11" spans="1:36" ht="13.8" customHeight="1" x14ac:dyDescent="0.3">
      <c r="A11" s="110" t="s">
        <v>56</v>
      </c>
      <c r="B11" s="99" t="s">
        <v>215</v>
      </c>
      <c r="C11" s="100"/>
      <c r="D11" s="100"/>
      <c r="E11" s="129" t="s">
        <v>77</v>
      </c>
      <c r="F11" s="24"/>
      <c r="G11" s="24"/>
      <c r="H11" s="109">
        <f>IF(C11&lt;&gt;"",'CBL Score Standard'!$D67,IF(D11&lt;&gt;"",SUM('CBL Score Standard'!$D67:$E67),IF(E11&lt;&gt;"",SUM('CBL Score Standard'!$D67:$F67),IF(F11&lt;&gt;"",SUM('CBL Score Standard'!$D67:$G67),IF(G11&lt;&gt;"",SUM('CBL Score Standard'!$D67:$H67,0))))))</f>
        <v>2.8571428571428571E-2</v>
      </c>
      <c r="K11" s="338"/>
      <c r="L11" s="338"/>
      <c r="M11" s="104" t="s">
        <v>5</v>
      </c>
      <c r="N11" s="36" t="s">
        <v>31</v>
      </c>
      <c r="O11" s="89" t="s">
        <v>175</v>
      </c>
      <c r="P11" s="150"/>
      <c r="Q11" s="152" t="s">
        <v>383</v>
      </c>
      <c r="R11" s="79" t="s">
        <v>176</v>
      </c>
      <c r="S11" s="36" t="s">
        <v>351</v>
      </c>
      <c r="T11" s="83"/>
      <c r="U11" s="999">
        <v>44029</v>
      </c>
      <c r="V11" s="285" t="s">
        <v>374</v>
      </c>
      <c r="W11" s="83"/>
      <c r="X11" s="83"/>
      <c r="Y11" s="44" t="s">
        <v>177</v>
      </c>
      <c r="Z11" s="259">
        <f t="shared" si="0"/>
        <v>3</v>
      </c>
      <c r="AA11" s="318">
        <v>42816</v>
      </c>
      <c r="AB11" s="318">
        <v>43916</v>
      </c>
      <c r="AC11" s="318"/>
      <c r="AD11" s="318"/>
      <c r="AE11" s="322"/>
      <c r="AF11" s="322"/>
      <c r="AG11" s="322"/>
      <c r="AH11" s="322"/>
      <c r="AI11" s="322"/>
      <c r="AJ11" s="322"/>
    </row>
    <row r="12" spans="1:36" ht="13.8" customHeight="1" x14ac:dyDescent="0.3">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36" t="s">
        <v>525</v>
      </c>
      <c r="T12" s="83"/>
      <c r="U12" s="181">
        <v>43761</v>
      </c>
      <c r="V12" s="214" t="s">
        <v>374</v>
      </c>
      <c r="W12" s="83"/>
      <c r="X12" s="83"/>
      <c r="Y12" s="41"/>
      <c r="Z12" s="259">
        <f t="shared" si="0"/>
        <v>0.41666666666666669</v>
      </c>
      <c r="AA12" s="318">
        <v>43761</v>
      </c>
      <c r="AB12" s="318">
        <v>43916</v>
      </c>
      <c r="AC12" s="318"/>
      <c r="AD12" s="318"/>
      <c r="AE12" s="322"/>
      <c r="AF12" s="322"/>
      <c r="AG12" s="322"/>
      <c r="AH12" s="322"/>
      <c r="AI12" s="322"/>
      <c r="AJ12" s="322"/>
    </row>
    <row r="13" spans="1:36" ht="13.8" customHeight="1" x14ac:dyDescent="0.3">
      <c r="A13" s="110" t="s">
        <v>63</v>
      </c>
      <c r="B13" s="99" t="s">
        <v>244</v>
      </c>
      <c r="C13" s="100"/>
      <c r="D13" s="100" t="s">
        <v>77</v>
      </c>
      <c r="E13" s="100"/>
      <c r="F13" s="100"/>
      <c r="G13" s="24"/>
      <c r="H13" s="109">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36"/>
      <c r="T13" s="83"/>
      <c r="U13" s="83"/>
      <c r="V13" s="83"/>
      <c r="W13" s="83"/>
      <c r="X13" s="83"/>
      <c r="Y13" s="41" t="s">
        <v>169</v>
      </c>
      <c r="Z13" s="259">
        <f t="shared" si="0"/>
        <v>0</v>
      </c>
      <c r="AA13" s="318"/>
      <c r="AB13" s="318"/>
      <c r="AC13" s="318"/>
      <c r="AD13" s="318"/>
      <c r="AE13" s="322"/>
      <c r="AF13" s="322"/>
      <c r="AG13" s="322"/>
      <c r="AH13" s="322"/>
      <c r="AI13" s="322"/>
      <c r="AJ13" s="322"/>
    </row>
    <row r="14" spans="1:36" ht="13.8" customHeight="1" x14ac:dyDescent="0.3">
      <c r="A14" s="110" t="s">
        <v>55</v>
      </c>
      <c r="B14" s="99" t="s">
        <v>694</v>
      </c>
      <c r="C14" s="100"/>
      <c r="D14" s="100"/>
      <c r="E14" s="24" t="s">
        <v>77</v>
      </c>
      <c r="F14" s="24"/>
      <c r="G14" s="24"/>
      <c r="H14" s="109">
        <f>IF(C14&lt;&gt;"",'CBL Score Standard'!$D70,IF(D14&lt;&gt;"",SUM('CBL Score Standard'!$D70:$E70),IF(E14&lt;&gt;"",SUM('CBL Score Standard'!$D70:$F70),IF(F14&lt;&gt;"",SUM('CBL Score Standard'!$D70:$G70),IF(G14&lt;&gt;"",SUM('CBL Score Standard'!$D70:$H70,0))))))</f>
        <v>1.4285714285714285E-2</v>
      </c>
      <c r="K14" s="339"/>
      <c r="L14" s="339"/>
      <c r="M14" s="104" t="s">
        <v>5</v>
      </c>
      <c r="N14" s="36" t="s">
        <v>41</v>
      </c>
      <c r="O14" s="87" t="s">
        <v>450</v>
      </c>
      <c r="P14" s="153">
        <v>43627</v>
      </c>
      <c r="Q14" s="152" t="s">
        <v>381</v>
      </c>
      <c r="R14" s="79" t="s">
        <v>382</v>
      </c>
      <c r="S14" s="36"/>
      <c r="T14" s="83"/>
      <c r="U14" s="181">
        <v>43627</v>
      </c>
      <c r="V14" s="83" t="s">
        <v>374</v>
      </c>
      <c r="W14" s="83"/>
      <c r="X14" s="83"/>
      <c r="Y14" s="41"/>
      <c r="Z14" s="259">
        <f t="shared" si="0"/>
        <v>0.75</v>
      </c>
      <c r="AA14" s="318">
        <v>43627</v>
      </c>
      <c r="AB14" s="318">
        <v>43916</v>
      </c>
      <c r="AC14" s="318"/>
      <c r="AD14" s="318"/>
      <c r="AE14" s="322"/>
      <c r="AF14" s="322"/>
      <c r="AG14" s="322"/>
      <c r="AH14" s="322"/>
      <c r="AI14" s="322"/>
      <c r="AJ14" s="322"/>
    </row>
    <row r="15" spans="1:36" x14ac:dyDescent="0.3">
      <c r="A15" s="110" t="s">
        <v>55</v>
      </c>
      <c r="B15" s="99" t="s">
        <v>185</v>
      </c>
      <c r="C15" s="100"/>
      <c r="D15" s="24"/>
      <c r="E15" s="24" t="s">
        <v>77</v>
      </c>
      <c r="F15" s="24"/>
      <c r="G15" s="24"/>
      <c r="H15" s="109">
        <f>IF(C15&lt;&gt;"",'CBL Score Standard'!$D71,IF(D15&lt;&gt;"",SUM('CBL Score Standard'!$D71:$E71),IF(E15&lt;&gt;"",SUM('CBL Score Standard'!$D71:$F71),IF(F15&lt;&gt;"",SUM('CBL Score Standard'!$D71:$G71),IF(G15&lt;&gt;"",SUM('CBL Score Standard'!$D71:$H71,0))))))</f>
        <v>2.8571428571428571E-2</v>
      </c>
      <c r="K15" s="48">
        <v>2</v>
      </c>
      <c r="L15" s="48"/>
      <c r="M15" s="3"/>
      <c r="N15" s="94"/>
      <c r="O15" s="48"/>
      <c r="P15" s="48"/>
      <c r="Q15" s="48"/>
      <c r="R15" s="48"/>
      <c r="S15" s="48"/>
      <c r="T15" s="80"/>
      <c r="U15" s="80"/>
      <c r="V15" s="80"/>
      <c r="W15" s="80"/>
      <c r="X15" s="80"/>
      <c r="Y15" s="48"/>
      <c r="Z15" s="48"/>
      <c r="AA15" s="320"/>
      <c r="AB15" s="320"/>
      <c r="AC15" s="320"/>
      <c r="AD15" s="320"/>
      <c r="AE15" s="320"/>
      <c r="AF15" s="320"/>
      <c r="AG15" s="320"/>
      <c r="AH15" s="320"/>
      <c r="AI15" s="320"/>
      <c r="AJ15" s="320"/>
    </row>
    <row r="16" spans="1:36" ht="23.4" x14ac:dyDescent="0.45">
      <c r="A16" s="110" t="s">
        <v>55</v>
      </c>
      <c r="B16" s="99" t="s">
        <v>192</v>
      </c>
      <c r="C16" s="100"/>
      <c r="D16" s="100"/>
      <c r="E16" s="130" t="s">
        <v>77</v>
      </c>
      <c r="F16" s="100"/>
      <c r="G16" s="100"/>
      <c r="H16" s="109">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17"/>
      <c r="AB16" s="317"/>
      <c r="AC16" s="317"/>
      <c r="AD16" s="317"/>
      <c r="AE16" s="317"/>
      <c r="AF16" s="317"/>
      <c r="AG16" s="317"/>
      <c r="AH16" s="317"/>
      <c r="AI16" s="317"/>
      <c r="AJ16" s="317"/>
    </row>
    <row r="17" spans="1:36" ht="23.4" customHeight="1" x14ac:dyDescent="0.3">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200" t="s">
        <v>343</v>
      </c>
      <c r="W17" s="333" t="s">
        <v>375</v>
      </c>
      <c r="X17" s="333" t="s">
        <v>376</v>
      </c>
      <c r="Y17" s="1211" t="s">
        <v>140</v>
      </c>
      <c r="Z17" s="1186" t="s">
        <v>667</v>
      </c>
      <c r="AA17" s="1232" t="s">
        <v>666</v>
      </c>
      <c r="AB17" s="1232"/>
      <c r="AC17" s="1232" t="s">
        <v>668</v>
      </c>
      <c r="AD17" s="1232"/>
      <c r="AE17" s="1232" t="s">
        <v>669</v>
      </c>
      <c r="AF17" s="1232"/>
      <c r="AG17" s="1232" t="s">
        <v>670</v>
      </c>
      <c r="AH17" s="1232"/>
      <c r="AI17" s="1232" t="s">
        <v>671</v>
      </c>
      <c r="AJ17" s="1232"/>
    </row>
    <row r="18" spans="1:36" ht="41.4" customHeight="1" x14ac:dyDescent="0.3">
      <c r="A18" s="110" t="s">
        <v>55</v>
      </c>
      <c r="B18" s="99" t="s">
        <v>196</v>
      </c>
      <c r="C18" s="100"/>
      <c r="D18" s="100"/>
      <c r="E18" s="100" t="s">
        <v>77</v>
      </c>
      <c r="F18" s="100"/>
      <c r="G18" s="100"/>
      <c r="H18" s="109">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201"/>
      <c r="W18" s="333"/>
      <c r="X18" s="333"/>
      <c r="Y18" s="1197"/>
      <c r="Z18" s="1187"/>
      <c r="AA18" s="344" t="s">
        <v>672</v>
      </c>
      <c r="AB18" s="344" t="s">
        <v>673</v>
      </c>
      <c r="AC18" s="344" t="s">
        <v>672</v>
      </c>
      <c r="AD18" s="344" t="s">
        <v>673</v>
      </c>
      <c r="AE18" s="344" t="s">
        <v>672</v>
      </c>
      <c r="AF18" s="344" t="s">
        <v>673</v>
      </c>
      <c r="AG18" s="344" t="s">
        <v>672</v>
      </c>
      <c r="AH18" s="344" t="s">
        <v>673</v>
      </c>
      <c r="AI18" s="344" t="s">
        <v>672</v>
      </c>
      <c r="AJ18" s="344" t="s">
        <v>673</v>
      </c>
    </row>
    <row r="19" spans="1:36" ht="27.6" x14ac:dyDescent="0.3">
      <c r="A19" s="110" t="s">
        <v>55</v>
      </c>
      <c r="B19" s="99" t="s">
        <v>198</v>
      </c>
      <c r="C19" s="100"/>
      <c r="D19" s="100"/>
      <c r="E19" s="100" t="s">
        <v>77</v>
      </c>
      <c r="F19" s="100"/>
      <c r="G19" s="100"/>
      <c r="H19" s="109">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36" t="str">
        <f t="shared" ref="S19:S24" si="1">IF($K$16=$G$25+1,$A$1,"")</f>
        <v/>
      </c>
      <c r="T19" s="83"/>
      <c r="U19" s="83"/>
      <c r="V19" s="83"/>
      <c r="W19" s="83"/>
      <c r="X19" s="83"/>
      <c r="Y19" s="44" t="s">
        <v>174</v>
      </c>
      <c r="Z19" s="259">
        <f t="shared" ref="Z19:Z35" si="2">DATEDIF(AA19,AB19,"m")/12+DATEDIF(AC19,AD19,"m")/12+DATEDIF(AE19,AF19,"m")/12+DATEDIF(AG19,AH19,"m")/12+DATEDIF(AI19,AJ19,"m")/12</f>
        <v>0</v>
      </c>
      <c r="AA19" s="318"/>
      <c r="AB19" s="318"/>
      <c r="AC19" s="318"/>
      <c r="AD19" s="318"/>
      <c r="AE19" s="322"/>
      <c r="AF19" s="322"/>
      <c r="AG19" s="322"/>
      <c r="AH19" s="322"/>
      <c r="AI19" s="322"/>
      <c r="AJ19" s="322"/>
    </row>
    <row r="20" spans="1:36" ht="13.8" customHeight="1" x14ac:dyDescent="0.3">
      <c r="A20" s="110" t="s">
        <v>55</v>
      </c>
      <c r="B20" s="99" t="s">
        <v>202</v>
      </c>
      <c r="C20" s="100"/>
      <c r="D20" s="100"/>
      <c r="E20" s="100" t="s">
        <v>77</v>
      </c>
      <c r="F20" s="100"/>
      <c r="G20" s="100"/>
      <c r="H20" s="109">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36" t="str">
        <f t="shared" si="1"/>
        <v/>
      </c>
      <c r="T20" s="83"/>
      <c r="U20" s="83"/>
      <c r="V20" s="83" t="s">
        <v>374</v>
      </c>
      <c r="W20" s="83" t="s">
        <v>377</v>
      </c>
      <c r="X20" s="83" t="s">
        <v>377</v>
      </c>
      <c r="Y20" s="44" t="s">
        <v>181</v>
      </c>
      <c r="Z20" s="259">
        <f t="shared" si="2"/>
        <v>0.58333333333333337</v>
      </c>
      <c r="AA20" s="318">
        <v>43101</v>
      </c>
      <c r="AB20" s="318">
        <v>43318</v>
      </c>
      <c r="AC20" s="318"/>
      <c r="AD20" s="318"/>
      <c r="AE20" s="322"/>
      <c r="AF20" s="322"/>
      <c r="AG20" s="322"/>
      <c r="AH20" s="322"/>
      <c r="AI20" s="322"/>
      <c r="AJ20" s="322"/>
    </row>
    <row r="21" spans="1:36" ht="27.6" x14ac:dyDescent="0.3">
      <c r="A21" s="110" t="s">
        <v>55</v>
      </c>
      <c r="B21" s="99" t="s">
        <v>664</v>
      </c>
      <c r="C21" s="100"/>
      <c r="D21" s="100"/>
      <c r="E21" s="129" t="s">
        <v>77</v>
      </c>
      <c r="F21" s="24"/>
      <c r="G21" s="24"/>
      <c r="H21" s="109">
        <f>IF(C21&lt;&gt;"",'CBL Score Standard'!$D77,IF(D21&lt;&gt;"",SUM('CBL Score Standard'!$D77:$E77),IF(E21&lt;&gt;"",SUM('CBL Score Standard'!$D77:$F77),IF(F21&lt;&gt;"",SUM('CBL Score Standard'!$D77:$G77),IF(G21&lt;&gt;"",SUM('CBL Score Standard'!$D77:$H77,0))))))</f>
        <v>2.8571428571428571E-2</v>
      </c>
      <c r="K21" s="338"/>
      <c r="L21" s="338"/>
      <c r="M21" s="104" t="s">
        <v>6</v>
      </c>
      <c r="N21" s="36" t="s">
        <v>56</v>
      </c>
      <c r="O21" s="87" t="s">
        <v>182</v>
      </c>
      <c r="P21" s="153">
        <v>43609</v>
      </c>
      <c r="Q21" s="152" t="s">
        <v>172</v>
      </c>
      <c r="R21" s="79" t="s">
        <v>183</v>
      </c>
      <c r="S21" s="36" t="str">
        <f t="shared" si="1"/>
        <v/>
      </c>
      <c r="T21" s="83"/>
      <c r="U21" s="83"/>
      <c r="V21" s="83"/>
      <c r="W21" s="83"/>
      <c r="X21" s="83"/>
      <c r="Y21" s="46" t="s">
        <v>184</v>
      </c>
      <c r="Z21" s="259">
        <f t="shared" si="2"/>
        <v>0</v>
      </c>
      <c r="AA21" s="318"/>
      <c r="AB21" s="318"/>
      <c r="AC21" s="318"/>
      <c r="AD21" s="318"/>
      <c r="AE21" s="322"/>
      <c r="AF21" s="322"/>
      <c r="AG21" s="322"/>
      <c r="AH21" s="322"/>
      <c r="AI21" s="322"/>
      <c r="AJ21" s="322"/>
    </row>
    <row r="22" spans="1:36" ht="13.8" customHeight="1" x14ac:dyDescent="0.3">
      <c r="A22" s="110" t="s">
        <v>55</v>
      </c>
      <c r="B22" s="99" t="s">
        <v>448</v>
      </c>
      <c r="C22" s="100"/>
      <c r="D22" s="100"/>
      <c r="E22" s="24" t="s">
        <v>77</v>
      </c>
      <c r="F22" s="24"/>
      <c r="G22" s="24"/>
      <c r="H22" s="109">
        <f>IF(C22&lt;&gt;"",'CBL Score Standard'!$D78,IF(D22&lt;&gt;"",SUM('CBL Score Standard'!$D78:$E78),IF(E22&lt;&gt;"",SUM('CBL Score Standard'!$D78:$F78),IF(F22&lt;&gt;"",SUM('CBL Score Standard'!$D78:$G78),IF(G22&lt;&gt;"",SUM('CBL Score Standard'!$D78:$H78,0))))))</f>
        <v>2.8571428571428571E-2</v>
      </c>
      <c r="K22" s="338"/>
      <c r="L22" s="338"/>
      <c r="M22" s="104" t="s">
        <v>6</v>
      </c>
      <c r="N22" s="36" t="s">
        <v>144</v>
      </c>
      <c r="O22" s="87" t="s">
        <v>187</v>
      </c>
      <c r="P22" s="150"/>
      <c r="Q22" s="152" t="s">
        <v>153</v>
      </c>
      <c r="R22" s="79" t="s">
        <v>156</v>
      </c>
      <c r="S22" s="36" t="str">
        <f t="shared" si="1"/>
        <v/>
      </c>
      <c r="T22" s="83"/>
      <c r="U22" s="83"/>
      <c r="V22" s="83"/>
      <c r="W22" s="83"/>
      <c r="X22" s="83"/>
      <c r="Y22" s="44" t="s">
        <v>157</v>
      </c>
      <c r="Z22" s="259">
        <f t="shared" si="2"/>
        <v>0</v>
      </c>
      <c r="AA22" s="318"/>
      <c r="AB22" s="318"/>
      <c r="AC22" s="318"/>
      <c r="AD22" s="318"/>
      <c r="AE22" s="322"/>
      <c r="AF22" s="322"/>
      <c r="AG22" s="322"/>
      <c r="AH22" s="322"/>
      <c r="AI22" s="322"/>
      <c r="AJ22" s="322"/>
    </row>
    <row r="23" spans="1:36" ht="12.75" customHeight="1" x14ac:dyDescent="0.3">
      <c r="A23" s="110" t="s">
        <v>55</v>
      </c>
      <c r="B23" s="99" t="s">
        <v>665</v>
      </c>
      <c r="C23" s="100"/>
      <c r="D23" s="100"/>
      <c r="E23" s="24" t="s">
        <v>77</v>
      </c>
      <c r="F23" s="24"/>
      <c r="G23" s="24"/>
      <c r="H23" s="109">
        <f>IF(C23&lt;&gt;"",'CBL Score Standard'!$D79,IF(D23&lt;&gt;"",SUM('CBL Score Standard'!$D79:$E79),IF(E23&lt;&gt;"",SUM('CBL Score Standard'!$D79:$F79),IF(F23&lt;&gt;"",SUM('CBL Score Standard'!$D79:$G79),IF(G23&lt;&gt;"",SUM('CBL Score Standard'!$D79:$H79,0))))))</f>
        <v>2.8571428571428571E-2</v>
      </c>
      <c r="K23" s="338"/>
      <c r="L23" s="338"/>
      <c r="M23" s="104" t="s">
        <v>6</v>
      </c>
      <c r="N23" s="36" t="s">
        <v>144</v>
      </c>
      <c r="O23" s="87" t="s">
        <v>188</v>
      </c>
      <c r="P23" s="150"/>
      <c r="Q23" s="152" t="s">
        <v>155</v>
      </c>
      <c r="R23" s="79" t="s">
        <v>158</v>
      </c>
      <c r="S23" s="36" t="str">
        <f t="shared" si="1"/>
        <v/>
      </c>
      <c r="T23" s="83"/>
      <c r="U23" s="83"/>
      <c r="V23" s="83"/>
      <c r="W23" s="83"/>
      <c r="X23" s="83"/>
      <c r="Y23" s="41" t="s">
        <v>159</v>
      </c>
      <c r="Z23" s="259">
        <f t="shared" si="2"/>
        <v>0</v>
      </c>
      <c r="AA23" s="318"/>
      <c r="AB23" s="318"/>
      <c r="AC23" s="318"/>
      <c r="AD23" s="318"/>
      <c r="AE23" s="322"/>
      <c r="AF23" s="322"/>
      <c r="AG23" s="322"/>
      <c r="AH23" s="322"/>
      <c r="AI23" s="322"/>
      <c r="AJ23" s="322"/>
    </row>
    <row r="24" spans="1:36" ht="12.75" customHeight="1" x14ac:dyDescent="0.3">
      <c r="A24" s="110" t="s">
        <v>55</v>
      </c>
      <c r="B24" s="99" t="s">
        <v>238</v>
      </c>
      <c r="C24" s="100"/>
      <c r="D24" s="100"/>
      <c r="E24" s="100"/>
      <c r="F24" s="24"/>
      <c r="G24" s="24"/>
      <c r="H24" s="109" t="b">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36" t="str">
        <f t="shared" si="1"/>
        <v/>
      </c>
      <c r="T24" s="83"/>
      <c r="U24" s="83"/>
      <c r="V24" s="83"/>
      <c r="W24" s="83"/>
      <c r="X24" s="83"/>
      <c r="Y24" s="46" t="s">
        <v>160</v>
      </c>
      <c r="Z24" s="259">
        <f t="shared" si="2"/>
        <v>0</v>
      </c>
      <c r="AA24" s="318"/>
      <c r="AB24" s="318"/>
      <c r="AC24" s="318"/>
      <c r="AD24" s="318"/>
      <c r="AE24" s="322"/>
      <c r="AF24" s="322"/>
      <c r="AG24" s="322"/>
      <c r="AH24" s="322"/>
      <c r="AI24" s="322"/>
      <c r="AJ24" s="322"/>
    </row>
    <row r="25" spans="1:36" ht="13.8" customHeight="1" x14ac:dyDescent="0.3">
      <c r="A25" s="110" t="s">
        <v>55</v>
      </c>
      <c r="B25" s="99" t="s">
        <v>515</v>
      </c>
      <c r="C25" s="100"/>
      <c r="D25" s="100"/>
      <c r="E25" s="100" t="s">
        <v>77</v>
      </c>
      <c r="F25" s="24"/>
      <c r="G25" s="24"/>
      <c r="H25" s="109">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36"/>
      <c r="T25" s="83"/>
      <c r="U25" s="83"/>
      <c r="V25" s="83"/>
      <c r="W25" s="83"/>
      <c r="X25" s="83"/>
      <c r="Y25" s="46" t="s">
        <v>163</v>
      </c>
      <c r="Z25" s="259">
        <f t="shared" si="2"/>
        <v>0</v>
      </c>
      <c r="AA25" s="318"/>
      <c r="AB25" s="318"/>
      <c r="AC25" s="318"/>
      <c r="AD25" s="318"/>
      <c r="AE25" s="322"/>
      <c r="AF25" s="322"/>
      <c r="AG25" s="322"/>
      <c r="AH25" s="322"/>
      <c r="AI25" s="322"/>
      <c r="AJ25" s="322"/>
    </row>
    <row r="26" spans="1:36" ht="26.4" customHeight="1"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36"/>
      <c r="T26" s="83"/>
      <c r="U26" s="83"/>
      <c r="V26" s="285" t="s">
        <v>374</v>
      </c>
      <c r="W26" s="83" t="s">
        <v>377</v>
      </c>
      <c r="X26" s="83" t="s">
        <v>377</v>
      </c>
      <c r="Y26" s="46" t="s">
        <v>166</v>
      </c>
      <c r="Z26" s="259">
        <f t="shared" si="2"/>
        <v>1.75</v>
      </c>
      <c r="AA26" s="318">
        <v>43031</v>
      </c>
      <c r="AB26" s="318">
        <v>43683</v>
      </c>
      <c r="AC26" s="318"/>
      <c r="AD26" s="318"/>
      <c r="AE26" s="322"/>
      <c r="AF26" s="322"/>
      <c r="AG26" s="322"/>
      <c r="AH26" s="322"/>
      <c r="AI26" s="322"/>
      <c r="AJ26" s="322"/>
    </row>
    <row r="27" spans="1:36" ht="26.4" customHeight="1"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70" t="s">
        <v>351</v>
      </c>
      <c r="T27" s="157" t="s">
        <v>73</v>
      </c>
      <c r="U27" s="83"/>
      <c r="V27" s="83"/>
      <c r="W27" s="83"/>
      <c r="X27" s="83"/>
      <c r="Y27" s="46" t="s">
        <v>193</v>
      </c>
      <c r="Z27" s="259">
        <f t="shared" si="2"/>
        <v>0</v>
      </c>
      <c r="AA27" s="318"/>
      <c r="AB27" s="318"/>
      <c r="AC27" s="318"/>
      <c r="AD27" s="318"/>
      <c r="AE27" s="322"/>
      <c r="AF27" s="322"/>
      <c r="AG27" s="322"/>
      <c r="AH27" s="322"/>
      <c r="AI27" s="322"/>
      <c r="AJ27" s="322"/>
    </row>
    <row r="28" spans="1:36" ht="13.8" customHeight="1" x14ac:dyDescent="0.3">
      <c r="A28" s="110" t="s">
        <v>59</v>
      </c>
      <c r="B28" s="99" t="s">
        <v>684</v>
      </c>
      <c r="C28" s="100"/>
      <c r="D28" s="100"/>
      <c r="E28" s="129" t="s">
        <v>77</v>
      </c>
      <c r="F28" s="24"/>
      <c r="G28" s="24"/>
      <c r="H28" s="109">
        <f>IF(C28&lt;&gt;"",'CBL Score Standard'!$D84,IF(D28&lt;&gt;"",SUM('CBL Score Standard'!$D84:$E84),IF(E28&lt;&gt;"",SUM('CBL Score Standard'!$D84:$F84),IF(F28&lt;&gt;"",SUM('CBL Score Standard'!$D84:$G84),IF(G28&lt;&gt;"",SUM('CBL Score Standard'!$D84:$H84,0))))))</f>
        <v>2.8571428571428571E-2</v>
      </c>
      <c r="K28" s="338"/>
      <c r="L28" s="338"/>
      <c r="M28" s="104" t="s">
        <v>6</v>
      </c>
      <c r="N28" s="36" t="s">
        <v>55</v>
      </c>
      <c r="O28" s="87" t="s">
        <v>194</v>
      </c>
      <c r="P28" s="153">
        <v>43544</v>
      </c>
      <c r="Q28" s="254" t="s">
        <v>649</v>
      </c>
      <c r="R28" s="254" t="s">
        <v>650</v>
      </c>
      <c r="S28" s="70" t="str">
        <f>IF($K$16=$G$25+1,$A$1,"")</f>
        <v/>
      </c>
      <c r="T28" s="157"/>
      <c r="U28" s="83"/>
      <c r="V28" s="83"/>
      <c r="W28" s="83"/>
      <c r="X28" s="83"/>
      <c r="Y28" s="46" t="s">
        <v>195</v>
      </c>
      <c r="Z28" s="259">
        <f t="shared" si="2"/>
        <v>0</v>
      </c>
      <c r="AA28" s="318"/>
      <c r="AB28" s="318"/>
      <c r="AC28" s="318"/>
      <c r="AD28" s="318"/>
      <c r="AE28" s="322"/>
      <c r="AF28" s="322"/>
      <c r="AG28" s="322"/>
      <c r="AH28" s="322"/>
      <c r="AI28" s="322"/>
      <c r="AJ28" s="322"/>
    </row>
    <row r="29" spans="1:36" ht="27.6" customHeight="1" x14ac:dyDescent="0.3">
      <c r="A29" s="110" t="s">
        <v>59</v>
      </c>
      <c r="B29" s="99" t="s">
        <v>683</v>
      </c>
      <c r="C29" s="100"/>
      <c r="D29" s="100"/>
      <c r="E29" s="129" t="s">
        <v>77</v>
      </c>
      <c r="F29" s="24"/>
      <c r="G29" s="24"/>
      <c r="H29" s="109">
        <f>IF(C29&lt;&gt;"",'CBL Score Standard'!$D85,IF(D29&lt;&gt;"",SUM('CBL Score Standard'!$D85:$E85),IF(E29&lt;&gt;"",SUM('CBL Score Standard'!$D85:$F85),IF(F29&lt;&gt;"",SUM('CBL Score Standard'!$D85:$G85),IF(G29&lt;&gt;"",SUM('CBL Score Standard'!$D85:$H85,0))))))</f>
        <v>2.8571428571428571E-2</v>
      </c>
      <c r="K29" s="338"/>
      <c r="L29" s="338"/>
      <c r="M29" s="104" t="s">
        <v>6</v>
      </c>
      <c r="N29" s="36" t="s">
        <v>55</v>
      </c>
      <c r="O29" s="87" t="s">
        <v>196</v>
      </c>
      <c r="P29" s="149" t="s">
        <v>145</v>
      </c>
      <c r="Q29" s="254" t="s">
        <v>651</v>
      </c>
      <c r="R29" s="254" t="s">
        <v>652</v>
      </c>
      <c r="S29" s="36" t="str">
        <f>IF($K$16=$G$25+1,$A$1,"")</f>
        <v/>
      </c>
      <c r="T29" s="83"/>
      <c r="U29" s="83"/>
      <c r="V29" s="83"/>
      <c r="W29" s="83"/>
      <c r="X29" s="83"/>
      <c r="Y29" s="46" t="s">
        <v>197</v>
      </c>
      <c r="Z29" s="259">
        <f t="shared" si="2"/>
        <v>0</v>
      </c>
      <c r="AA29" s="318"/>
      <c r="AB29" s="318"/>
      <c r="AC29" s="318"/>
      <c r="AD29" s="318"/>
      <c r="AE29" s="322"/>
      <c r="AF29" s="322"/>
      <c r="AG29" s="322"/>
      <c r="AH29" s="322"/>
      <c r="AI29" s="322"/>
      <c r="AJ29" s="322"/>
    </row>
    <row r="30" spans="1:36" ht="27.6" x14ac:dyDescent="0.3">
      <c r="A30" s="110" t="s">
        <v>149</v>
      </c>
      <c r="B30" s="99" t="s">
        <v>149</v>
      </c>
      <c r="C30" s="24"/>
      <c r="D30" s="24"/>
      <c r="E30" s="24" t="s">
        <v>77</v>
      </c>
      <c r="F30" s="24"/>
      <c r="G30" s="24"/>
      <c r="H30" s="109">
        <f>IF(C30&lt;&gt;"",'CBL Score Standard'!$D86,IF(D30&lt;&gt;"",SUM('CBL Score Standard'!$D86:$E86),IF(E30&lt;&gt;"",SUM('CBL Score Standard'!$D86:$F86),IF(F30&lt;&gt;"",SUM('CBL Score Standard'!$D86:$G86),IF(G30&lt;&gt;"",SUM('CBL Score Standard'!$D86:$H86,0))))))</f>
        <v>0.16709956709956711</v>
      </c>
      <c r="K30" s="338"/>
      <c r="L30" s="338"/>
      <c r="M30" s="104" t="s">
        <v>6</v>
      </c>
      <c r="N30" s="36" t="s">
        <v>55</v>
      </c>
      <c r="O30" s="87" t="s">
        <v>198</v>
      </c>
      <c r="P30" s="151"/>
      <c r="Q30" s="152" t="s">
        <v>199</v>
      </c>
      <c r="R30" s="79" t="s">
        <v>200</v>
      </c>
      <c r="S30" s="36" t="str">
        <f>IF($K$16=$G$25+1,$A$1,"")</f>
        <v/>
      </c>
      <c r="T30" s="83"/>
      <c r="U30" s="83"/>
      <c r="V30" s="83"/>
      <c r="W30" s="83"/>
      <c r="X30" s="83"/>
      <c r="Y30" s="49" t="s">
        <v>201</v>
      </c>
      <c r="Z30" s="259">
        <f t="shared" si="2"/>
        <v>0</v>
      </c>
      <c r="AA30" s="318"/>
      <c r="AB30" s="318"/>
      <c r="AC30" s="318"/>
      <c r="AD30" s="318"/>
      <c r="AE30" s="322"/>
      <c r="AF30" s="322"/>
      <c r="AG30" s="322"/>
      <c r="AH30" s="322"/>
      <c r="AI30" s="322"/>
      <c r="AJ30" s="322"/>
    </row>
    <row r="31" spans="1:36" ht="13.8" customHeight="1" x14ac:dyDescent="0.3">
      <c r="A31" s="110" t="s">
        <v>149</v>
      </c>
      <c r="B31" s="99" t="s">
        <v>370</v>
      </c>
      <c r="C31" s="100"/>
      <c r="D31" s="100"/>
      <c r="E31" s="117" t="s">
        <v>77</v>
      </c>
      <c r="F31" s="24"/>
      <c r="G31" s="24"/>
      <c r="H31" s="109">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36" t="s">
        <v>351</v>
      </c>
      <c r="T31" s="83"/>
      <c r="U31" s="180">
        <v>43629</v>
      </c>
      <c r="V31" s="83" t="s">
        <v>374</v>
      </c>
      <c r="W31" s="83" t="s">
        <v>377</v>
      </c>
      <c r="X31" s="83" t="s">
        <v>377</v>
      </c>
      <c r="Y31" s="49" t="s">
        <v>203</v>
      </c>
      <c r="Z31" s="259">
        <f t="shared" si="2"/>
        <v>1.0833333333333333</v>
      </c>
      <c r="AA31" s="318">
        <v>42899</v>
      </c>
      <c r="AB31" s="318">
        <v>43318</v>
      </c>
      <c r="AC31" s="318"/>
      <c r="AD31" s="318"/>
      <c r="AE31" s="322"/>
      <c r="AF31" s="322"/>
      <c r="AG31" s="322"/>
      <c r="AH31" s="322"/>
      <c r="AI31" s="322"/>
      <c r="AJ31" s="322"/>
    </row>
    <row r="32" spans="1:36" ht="26.4" customHeight="1" x14ac:dyDescent="0.3">
      <c r="A32" s="110" t="s">
        <v>31</v>
      </c>
      <c r="B32" s="99" t="s">
        <v>660</v>
      </c>
      <c r="C32" s="24"/>
      <c r="D32" s="24"/>
      <c r="E32" s="24" t="s">
        <v>77</v>
      </c>
      <c r="F32" s="24"/>
      <c r="G32" s="24"/>
      <c r="H32" s="109">
        <f>IF(C32&lt;&gt;"",'CBL Score Standard'!$D88,IF(D32&lt;&gt;"",SUM('CBL Score Standard'!$D88:$E88),IF(E32&lt;&gt;"",SUM('CBL Score Standard'!$D88:$F88),IF(F32&lt;&gt;"",SUM('CBL Score Standard'!$D88:$G88),IF(G32&lt;&gt;"",SUM('CBL Score Standard'!$D88:$H88,0))))))</f>
        <v>0.16709956709956711</v>
      </c>
      <c r="K32" s="338"/>
      <c r="L32" s="338"/>
      <c r="M32" s="104" t="s">
        <v>6</v>
      </c>
      <c r="N32" s="36" t="s">
        <v>56</v>
      </c>
      <c r="O32" s="87" t="s">
        <v>427</v>
      </c>
      <c r="P32" s="153">
        <v>43613</v>
      </c>
      <c r="Q32" s="152" t="s">
        <v>167</v>
      </c>
      <c r="R32" s="79" t="s">
        <v>204</v>
      </c>
      <c r="S32" s="36" t="s">
        <v>525</v>
      </c>
      <c r="T32" s="83" t="s">
        <v>72</v>
      </c>
      <c r="U32" s="181">
        <v>43761</v>
      </c>
      <c r="V32" s="214" t="s">
        <v>374</v>
      </c>
      <c r="W32" s="83"/>
      <c r="X32" s="83"/>
      <c r="Y32" s="46" t="s">
        <v>205</v>
      </c>
      <c r="Z32" s="259">
        <f t="shared" si="2"/>
        <v>0.75</v>
      </c>
      <c r="AA32" s="318">
        <v>43031</v>
      </c>
      <c r="AB32" s="318">
        <v>43318</v>
      </c>
      <c r="AC32" s="318"/>
      <c r="AD32" s="318"/>
      <c r="AE32" s="322"/>
      <c r="AF32" s="322"/>
      <c r="AG32" s="322"/>
      <c r="AH32" s="322"/>
      <c r="AI32" s="322"/>
      <c r="AJ32" s="322"/>
    </row>
    <row r="33" spans="1:36" ht="13.8" customHeight="1" x14ac:dyDescent="0.3">
      <c r="A33" s="110" t="s">
        <v>31</v>
      </c>
      <c r="B33" s="99" t="s">
        <v>175</v>
      </c>
      <c r="C33" s="100"/>
      <c r="D33" s="24"/>
      <c r="E33" s="24" t="s">
        <v>77</v>
      </c>
      <c r="F33" s="24"/>
      <c r="G33" s="24"/>
      <c r="H33" s="109">
        <f>IF(C33&lt;&gt;"",'CBL Score Standard'!$D89,IF(D33&lt;&gt;"",SUM('CBL Score Standard'!$D89:$E89),IF(E33&lt;&gt;"",SUM('CBL Score Standard'!$D89:$F89),IF(F33&lt;&gt;"",SUM('CBL Score Standard'!$D89:$G89),IF(G33&lt;&gt;"",SUM('CBL Score Standard'!$D89:$H89,0))))))</f>
        <v>0.16709956709956711</v>
      </c>
      <c r="K33" s="338"/>
      <c r="L33" s="338"/>
      <c r="M33" s="104" t="s">
        <v>6</v>
      </c>
      <c r="N33" s="36" t="s">
        <v>0</v>
      </c>
      <c r="O33" s="87" t="s">
        <v>426</v>
      </c>
      <c r="P33" s="152" t="s">
        <v>145</v>
      </c>
      <c r="Q33" s="152" t="s">
        <v>206</v>
      </c>
      <c r="R33" s="79" t="s">
        <v>206</v>
      </c>
      <c r="S33" s="36" t="str">
        <f>IF($K$16=$G$25+1,$A$1,"")</f>
        <v/>
      </c>
      <c r="T33" s="83"/>
      <c r="U33" s="83"/>
      <c r="V33" s="83"/>
      <c r="W33" s="83"/>
      <c r="X33" s="83"/>
      <c r="Y33" s="41"/>
      <c r="Z33" s="259">
        <f t="shared" si="2"/>
        <v>0</v>
      </c>
      <c r="AA33" s="318"/>
      <c r="AB33" s="318"/>
      <c r="AC33" s="318"/>
      <c r="AD33" s="318"/>
      <c r="AE33" s="322"/>
      <c r="AF33" s="322"/>
      <c r="AG33" s="322"/>
      <c r="AH33" s="322"/>
      <c r="AI33" s="322"/>
      <c r="AJ33" s="322"/>
    </row>
    <row r="34" spans="1:36" ht="13.8" customHeight="1" x14ac:dyDescent="0.3">
      <c r="A34" s="110" t="s">
        <v>46</v>
      </c>
      <c r="B34" s="99" t="s">
        <v>171</v>
      </c>
      <c r="C34" s="100"/>
      <c r="D34" s="24"/>
      <c r="E34" s="24" t="s">
        <v>77</v>
      </c>
      <c r="F34" s="24"/>
      <c r="G34" s="24"/>
      <c r="H34" s="109">
        <f>IF(C34&lt;&gt;"",'CBL Score Standard'!$D90,IF(D34&lt;&gt;"",SUM('CBL Score Standard'!$D90:$E90),IF(E34&lt;&gt;"",SUM('CBL Score Standard'!$D90:$F90),IF(F34&lt;&gt;"",SUM('CBL Score Standard'!$D90:$G90),IF(G34&lt;&gt;"",SUM('CBL Score Standard'!$D90:$H90,0))))))</f>
        <v>7.6190476190476183E-2</v>
      </c>
      <c r="K34" s="338"/>
      <c r="L34" s="338"/>
      <c r="M34" s="104" t="s">
        <v>6</v>
      </c>
      <c r="N34" s="36" t="s">
        <v>53</v>
      </c>
      <c r="O34" s="90" t="s">
        <v>371</v>
      </c>
      <c r="P34" s="152" t="s">
        <v>145</v>
      </c>
      <c r="Q34" s="152" t="s">
        <v>164</v>
      </c>
      <c r="R34" s="79" t="s">
        <v>207</v>
      </c>
      <c r="S34" s="36" t="str">
        <f>IF($K$16=$G$25+1,$A$1,"")</f>
        <v/>
      </c>
      <c r="T34" s="83"/>
      <c r="U34" s="83"/>
      <c r="V34" s="83"/>
      <c r="W34" s="83"/>
      <c r="X34" s="83"/>
      <c r="Y34" s="49" t="s">
        <v>208</v>
      </c>
      <c r="Z34" s="259">
        <f t="shared" si="2"/>
        <v>0</v>
      </c>
      <c r="AA34" s="318"/>
      <c r="AB34" s="318"/>
      <c r="AC34" s="318"/>
      <c r="AD34" s="318"/>
      <c r="AE34" s="322"/>
      <c r="AF34" s="322"/>
      <c r="AG34" s="322"/>
      <c r="AH34" s="322"/>
      <c r="AI34" s="322"/>
      <c r="AJ34" s="322"/>
    </row>
    <row r="35" spans="1:36" ht="13.8" customHeight="1"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36" t="str">
        <f>IF($K$16=$G$25+1,$A$1,"")</f>
        <v/>
      </c>
      <c r="T35" s="83"/>
      <c r="U35" s="83"/>
      <c r="V35" s="83"/>
      <c r="W35" s="83"/>
      <c r="X35" s="83"/>
      <c r="Y35" s="46"/>
      <c r="Z35" s="259">
        <f t="shared" si="2"/>
        <v>0</v>
      </c>
      <c r="AA35" s="318"/>
      <c r="AB35" s="318"/>
      <c r="AC35" s="318"/>
      <c r="AD35" s="318"/>
      <c r="AE35" s="322"/>
      <c r="AF35" s="322"/>
      <c r="AG35" s="322"/>
      <c r="AH35" s="322"/>
      <c r="AI35" s="322"/>
      <c r="AJ35" s="322"/>
    </row>
    <row r="36" spans="1:36" x14ac:dyDescent="0.3">
      <c r="A36" s="110" t="s">
        <v>54</v>
      </c>
      <c r="B36" s="99" t="s">
        <v>425</v>
      </c>
      <c r="C36" s="24"/>
      <c r="D36" s="24" t="s">
        <v>77</v>
      </c>
      <c r="E36" s="24"/>
      <c r="F36" s="24"/>
      <c r="G36" s="24"/>
      <c r="H36" s="109">
        <f>IF(C36&lt;&gt;"",'CBL Score Standard'!$D92,IF(D36&lt;&gt;"",SUM('CBL Score Standard'!$D92:$E92),IF(E36&lt;&gt;"",SUM('CBL Score Standard'!$D92:$F92),IF(F36&lt;&gt;"",SUM('CBL Score Standard'!$D92:$G92),IF(G36&lt;&gt;"",SUM('CBL Score Standard'!$D92:$H92,0))))))</f>
        <v>0.13852813852813853</v>
      </c>
      <c r="K36" s="3">
        <v>3</v>
      </c>
      <c r="L36" s="3"/>
      <c r="M36" s="3"/>
      <c r="N36" s="92"/>
      <c r="O36" s="3"/>
      <c r="P36" s="3"/>
      <c r="Q36" s="3"/>
      <c r="R36" s="3"/>
      <c r="S36" s="3"/>
      <c r="T36" s="78"/>
      <c r="U36" s="78"/>
      <c r="V36" s="78"/>
      <c r="W36" s="78"/>
      <c r="X36" s="78"/>
      <c r="Y36" s="3"/>
      <c r="Z36" s="3"/>
      <c r="AA36" s="321"/>
      <c r="AB36" s="321"/>
      <c r="AC36" s="321"/>
      <c r="AD36" s="321"/>
      <c r="AE36" s="321"/>
      <c r="AF36" s="321"/>
      <c r="AG36" s="321"/>
      <c r="AH36" s="321"/>
      <c r="AI36" s="321"/>
      <c r="AJ36" s="321"/>
    </row>
    <row r="37" spans="1:36" ht="23.4" x14ac:dyDescent="0.45">
      <c r="A37" s="110" t="s">
        <v>54</v>
      </c>
      <c r="B37" s="99" t="s">
        <v>345</v>
      </c>
      <c r="C37" s="100"/>
      <c r="D37" s="24"/>
      <c r="E37" s="24" t="s">
        <v>77</v>
      </c>
      <c r="F37" s="24"/>
      <c r="G37" s="24"/>
      <c r="H37" s="10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4"/>
      <c r="X37" s="1194"/>
      <c r="Y37" s="1195"/>
      <c r="Z37" s="263"/>
      <c r="AA37" s="317"/>
      <c r="AB37" s="317"/>
      <c r="AC37" s="317"/>
      <c r="AD37" s="317"/>
      <c r="AE37" s="317"/>
      <c r="AF37" s="317"/>
      <c r="AG37" s="317"/>
      <c r="AH37" s="317"/>
      <c r="AI37" s="317"/>
      <c r="AJ37" s="317"/>
    </row>
    <row r="38" spans="1:36" ht="23.4" customHeight="1" x14ac:dyDescent="0.3">
      <c r="A38" s="110" t="s">
        <v>54</v>
      </c>
      <c r="B38" s="99" t="s">
        <v>231</v>
      </c>
      <c r="C38" s="100"/>
      <c r="D38" s="100" t="s">
        <v>77</v>
      </c>
      <c r="E38" s="24"/>
      <c r="F38" s="24"/>
      <c r="G38" s="24"/>
      <c r="H38" s="109">
        <f>IF(C38&lt;&gt;"",'CBL Score Standard'!$D94,IF(D38&lt;&gt;"",SUM('CBL Score Standard'!$D94:$E94),IF(E38&lt;&gt;"",SUM('CBL Score Standard'!$D94:$F94),IF(F38&lt;&gt;"",SUM('CBL Score Standard'!$D94:$G94),IF(G38&lt;&gt;"",SUM('CBL Score Standard'!$D94:$H94,0))))))</f>
        <v>0</v>
      </c>
      <c r="K38" s="1211" t="s">
        <v>133</v>
      </c>
      <c r="L38" s="1211" t="s">
        <v>91</v>
      </c>
      <c r="M38" s="1182" t="s">
        <v>75</v>
      </c>
      <c r="N38" s="1184" t="s">
        <v>134</v>
      </c>
      <c r="O38" s="1184" t="s">
        <v>135</v>
      </c>
      <c r="P38" s="145" t="s">
        <v>136</v>
      </c>
      <c r="Q38" s="145" t="s">
        <v>137</v>
      </c>
      <c r="R38" s="145" t="s">
        <v>138</v>
      </c>
      <c r="S38" s="1212" t="s">
        <v>139</v>
      </c>
      <c r="T38" s="1191" t="s">
        <v>344</v>
      </c>
      <c r="U38" s="1191" t="s">
        <v>342</v>
      </c>
      <c r="V38" s="1200" t="s">
        <v>343</v>
      </c>
      <c r="W38" s="333" t="s">
        <v>375</v>
      </c>
      <c r="X38" s="333" t="s">
        <v>376</v>
      </c>
      <c r="Y38" s="1211" t="s">
        <v>140</v>
      </c>
      <c r="Z38" s="1186" t="s">
        <v>667</v>
      </c>
      <c r="AA38" s="1232" t="s">
        <v>666</v>
      </c>
      <c r="AB38" s="1232"/>
      <c r="AC38" s="1232" t="s">
        <v>668</v>
      </c>
      <c r="AD38" s="1232"/>
      <c r="AE38" s="1232" t="s">
        <v>669</v>
      </c>
      <c r="AF38" s="1232"/>
      <c r="AG38" s="1232" t="s">
        <v>670</v>
      </c>
      <c r="AH38" s="1232"/>
      <c r="AI38" s="1232" t="s">
        <v>671</v>
      </c>
      <c r="AJ38" s="1232"/>
    </row>
    <row r="39" spans="1:36" ht="41.4" customHeight="1" x14ac:dyDescent="0.3">
      <c r="A39" s="110" t="s">
        <v>53</v>
      </c>
      <c r="B39" s="99" t="s">
        <v>371</v>
      </c>
      <c r="C39" s="100"/>
      <c r="D39" s="117"/>
      <c r="E39" s="117" t="s">
        <v>77</v>
      </c>
      <c r="F39" s="24"/>
      <c r="G39" s="24"/>
      <c r="H39" s="109">
        <f>IF(C39&lt;&gt;"",'CBL Score Standard'!$D95,IF(D39&lt;&gt;"",SUM('CBL Score Standard'!$D95:$E95),IF(E39&lt;&gt;"",SUM('CBL Score Standard'!$D95:$F95),IF(F39&lt;&gt;"",SUM('CBL Score Standard'!$D95:$G95),IF(G39&lt;&gt;"",SUM('CBL Score Standard'!$D95:$H95,0))))))</f>
        <v>3.8095238095238092E-2</v>
      </c>
      <c r="K39" s="1197"/>
      <c r="L39" s="1197"/>
      <c r="M39" s="1183"/>
      <c r="N39" s="1190"/>
      <c r="O39" s="1185"/>
      <c r="P39" s="148" t="s">
        <v>141</v>
      </c>
      <c r="Q39" s="144"/>
      <c r="R39" s="144"/>
      <c r="S39" s="1210"/>
      <c r="T39" s="1191"/>
      <c r="U39" s="1191"/>
      <c r="V39" s="1201"/>
      <c r="W39" s="333"/>
      <c r="X39" s="333"/>
      <c r="Y39" s="1197"/>
      <c r="Z39" s="1187"/>
      <c r="AA39" s="344" t="s">
        <v>672</v>
      </c>
      <c r="AB39" s="344" t="s">
        <v>673</v>
      </c>
      <c r="AC39" s="344" t="s">
        <v>672</v>
      </c>
      <c r="AD39" s="344" t="s">
        <v>673</v>
      </c>
      <c r="AE39" s="344" t="s">
        <v>672</v>
      </c>
      <c r="AF39" s="344" t="s">
        <v>673</v>
      </c>
      <c r="AG39" s="344" t="s">
        <v>672</v>
      </c>
      <c r="AH39" s="344" t="s">
        <v>673</v>
      </c>
      <c r="AI39" s="344" t="s">
        <v>672</v>
      </c>
      <c r="AJ39" s="344" t="s">
        <v>673</v>
      </c>
    </row>
    <row r="40" spans="1:36" ht="27.6" x14ac:dyDescent="0.3">
      <c r="A40" s="110" t="s">
        <v>53</v>
      </c>
      <c r="B40" s="99" t="s">
        <v>223</v>
      </c>
      <c r="C40" s="100"/>
      <c r="D40" s="100"/>
      <c r="E40" s="117" t="s">
        <v>77</v>
      </c>
      <c r="F40" s="24"/>
      <c r="G40" s="24"/>
      <c r="H40" s="109">
        <f>IF(C40&lt;&gt;"",'CBL Score Standard'!$D96,IF(D40&lt;&gt;"",SUM('CBL Score Standard'!$D96:$E96),IF(E40&lt;&gt;"",SUM('CBL Score Standard'!$D96:$F96),IF(F40&lt;&gt;"",SUM('CBL Score Standard'!$D96:$G96),IF(G40&lt;&gt;"",SUM('CBL Score Standard'!$D96:$H96,0))))))</f>
        <v>1.4285714285714285E-2</v>
      </c>
      <c r="K40" s="337" t="s">
        <v>142</v>
      </c>
      <c r="L40" s="337" t="s">
        <v>143</v>
      </c>
      <c r="M40" s="104" t="s">
        <v>7</v>
      </c>
      <c r="N40" s="36" t="s">
        <v>56</v>
      </c>
      <c r="O40" s="87" t="s">
        <v>663</v>
      </c>
      <c r="P40" s="149" t="s">
        <v>145</v>
      </c>
      <c r="Q40" s="152" t="s">
        <v>212</v>
      </c>
      <c r="R40" s="79" t="s">
        <v>213</v>
      </c>
      <c r="S40" s="70"/>
      <c r="T40" s="385" t="s">
        <v>72</v>
      </c>
      <c r="U40" s="83"/>
      <c r="V40" s="83"/>
      <c r="W40" s="83"/>
      <c r="X40" s="83"/>
      <c r="Y40" s="46" t="s">
        <v>214</v>
      </c>
      <c r="Z40" s="259">
        <f t="shared" ref="Z40:Z55" si="3">DATEDIF(AA40,AB40,"m")/12+DATEDIF(AC40,AD40,"m")/12+DATEDIF(AE40,AF40,"m")/12+DATEDIF(AG40,AH40,"m")/12+DATEDIF(AI40,AJ40,"m")/12</f>
        <v>0</v>
      </c>
      <c r="AA40" s="318"/>
      <c r="AB40" s="318"/>
      <c r="AC40" s="318"/>
      <c r="AD40" s="318"/>
      <c r="AE40" s="322"/>
      <c r="AF40" s="322"/>
      <c r="AG40" s="322"/>
      <c r="AH40" s="322"/>
      <c r="AI40" s="322"/>
      <c r="AJ40" s="322"/>
    </row>
    <row r="41" spans="1:36" ht="13.8" customHeight="1"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70" t="s">
        <v>351</v>
      </c>
      <c r="T41" s="84" t="s">
        <v>72</v>
      </c>
      <c r="U41" s="83"/>
      <c r="V41" s="285" t="s">
        <v>374</v>
      </c>
      <c r="W41" s="83" t="s">
        <v>377</v>
      </c>
      <c r="X41" s="83" t="s">
        <v>377</v>
      </c>
      <c r="Y41" s="49" t="s">
        <v>216</v>
      </c>
      <c r="Z41" s="259">
        <f t="shared" si="3"/>
        <v>2.0833333333333335</v>
      </c>
      <c r="AA41" s="318">
        <v>43132</v>
      </c>
      <c r="AB41" s="318">
        <v>43916</v>
      </c>
      <c r="AC41" s="318"/>
      <c r="AD41" s="318"/>
      <c r="AE41" s="322"/>
      <c r="AF41" s="322"/>
      <c r="AG41" s="322"/>
      <c r="AH41" s="322"/>
      <c r="AI41" s="322"/>
      <c r="AJ41" s="322"/>
    </row>
    <row r="42" spans="1:36" ht="26.4" customHeight="1"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70" t="s">
        <v>351</v>
      </c>
      <c r="T42" s="84" t="s">
        <v>72</v>
      </c>
      <c r="U42" s="180">
        <v>43766</v>
      </c>
      <c r="V42" s="214" t="s">
        <v>374</v>
      </c>
      <c r="W42" s="83" t="s">
        <v>377</v>
      </c>
      <c r="X42" s="83" t="s">
        <v>377</v>
      </c>
      <c r="Y42" s="52" t="s">
        <v>249</v>
      </c>
      <c r="Z42" s="259">
        <f t="shared" si="3"/>
        <v>0.33333333333333331</v>
      </c>
      <c r="AA42" s="318">
        <v>43766</v>
      </c>
      <c r="AB42" s="318">
        <v>43916</v>
      </c>
      <c r="AC42" s="318"/>
      <c r="AD42" s="318"/>
      <c r="AE42" s="322"/>
      <c r="AF42" s="322"/>
      <c r="AG42" s="322"/>
      <c r="AH42" s="322"/>
      <c r="AI42" s="322"/>
      <c r="AJ42" s="322"/>
    </row>
    <row r="43" spans="1:36" ht="27.6" customHeight="1" x14ac:dyDescent="0.3">
      <c r="A43" s="110" t="s">
        <v>0</v>
      </c>
      <c r="B43" s="99" t="s">
        <v>426</v>
      </c>
      <c r="C43" s="100"/>
      <c r="D43" s="24" t="s">
        <v>77</v>
      </c>
      <c r="E43" s="24"/>
      <c r="F43" s="24"/>
      <c r="G43" s="24"/>
      <c r="H43" s="109">
        <f>IF(C43&lt;&gt;"",'CBL Score Standard'!$D99,IF(D43&lt;&gt;"",SUM('CBL Score Standard'!$D99:$E99),IF(E43&lt;&gt;"",SUM('CBL Score Standard'!$D99:$F99),IF(F43&lt;&gt;"",SUM('CBL Score Standard'!$D99:$G99),IF(G43&lt;&gt;"",SUM('CBL Score Standard'!$D99:$H99,0))))))</f>
        <v>4.7619047619047616E-2</v>
      </c>
      <c r="K43" s="338"/>
      <c r="L43" s="338"/>
      <c r="M43" s="104" t="s">
        <v>7</v>
      </c>
      <c r="N43" s="36" t="s">
        <v>55</v>
      </c>
      <c r="O43" s="87" t="s">
        <v>448</v>
      </c>
      <c r="P43" s="151"/>
      <c r="Q43" s="254" t="s">
        <v>655</v>
      </c>
      <c r="R43" s="254" t="s">
        <v>656</v>
      </c>
      <c r="S43" s="36" t="str">
        <f>IF($K$37=$G$25+1,$A$1,"")</f>
        <v/>
      </c>
      <c r="T43" s="84"/>
      <c r="U43" s="83"/>
      <c r="V43" s="83" t="s">
        <v>374</v>
      </c>
      <c r="W43" s="83" t="s">
        <v>377</v>
      </c>
      <c r="X43" s="83" t="s">
        <v>377</v>
      </c>
      <c r="Y43" s="49" t="s">
        <v>219</v>
      </c>
      <c r="Z43" s="259">
        <f t="shared" si="3"/>
        <v>2.0833333333333335</v>
      </c>
      <c r="AA43" s="318">
        <v>43132</v>
      </c>
      <c r="AB43" s="318">
        <v>43916</v>
      </c>
      <c r="AC43" s="318"/>
      <c r="AD43" s="318"/>
      <c r="AE43" s="322"/>
      <c r="AF43" s="322"/>
      <c r="AG43" s="322"/>
      <c r="AH43" s="322"/>
      <c r="AI43" s="322"/>
      <c r="AJ43" s="322"/>
    </row>
    <row r="44" spans="1:36" ht="27.6" customHeight="1" x14ac:dyDescent="0.3">
      <c r="A44" s="110" t="s">
        <v>41</v>
      </c>
      <c r="B44" s="99" t="s">
        <v>450</v>
      </c>
      <c r="C44" s="24"/>
      <c r="D44" s="24"/>
      <c r="E44" s="24" t="s">
        <v>77</v>
      </c>
      <c r="F44" s="24"/>
      <c r="G44" s="24"/>
      <c r="H44" s="109">
        <f>IF(C44&lt;&gt;"",'CBL Score Standard'!$D100,IF(D44&lt;&gt;"",SUM('CBL Score Standard'!$D100:$E100),IF(E44&lt;&gt;"",SUM('CBL Score Standard'!$D100:$F100),IF(F44&lt;&gt;"",SUM('CBL Score Standard'!$D100:$G100),IF(G44&lt;&gt;"",SUM('CBL Score Standard'!$D100:$H100,0))))))</f>
        <v>0.16709956709956711</v>
      </c>
      <c r="K44" s="338"/>
      <c r="L44" s="338"/>
      <c r="M44" s="104" t="s">
        <v>7</v>
      </c>
      <c r="N44" s="36" t="s">
        <v>55</v>
      </c>
      <c r="O44" s="87" t="s">
        <v>185</v>
      </c>
      <c r="P44" s="149" t="s">
        <v>145</v>
      </c>
      <c r="Q44" s="254" t="s">
        <v>220</v>
      </c>
      <c r="R44" s="254" t="s">
        <v>270</v>
      </c>
      <c r="S44" s="36" t="str">
        <f t="shared" ref="S44" si="4">IF($K$16=$G$25+1,$A$1,"")</f>
        <v/>
      </c>
      <c r="T44" s="83"/>
      <c r="U44" s="83"/>
      <c r="V44" s="83" t="s">
        <v>374</v>
      </c>
      <c r="W44" s="83" t="s">
        <v>377</v>
      </c>
      <c r="X44" s="83" t="s">
        <v>377</v>
      </c>
      <c r="Y44" s="49" t="s">
        <v>186</v>
      </c>
      <c r="Z44" s="259">
        <f t="shared" si="3"/>
        <v>2.0833333333333335</v>
      </c>
      <c r="AA44" s="318">
        <v>43132</v>
      </c>
      <c r="AB44" s="318">
        <v>43916</v>
      </c>
      <c r="AC44" s="318"/>
      <c r="AD44" s="318"/>
      <c r="AE44" s="322"/>
      <c r="AF44" s="322"/>
      <c r="AG44" s="322"/>
      <c r="AH44" s="322"/>
      <c r="AI44" s="322"/>
      <c r="AJ44" s="322"/>
    </row>
    <row r="45" spans="1:36" ht="26.4" customHeight="1" x14ac:dyDescent="0.3">
      <c r="A45" s="110" t="s">
        <v>41</v>
      </c>
      <c r="B45" s="99" t="s">
        <v>178</v>
      </c>
      <c r="C45" s="100"/>
      <c r="D45" s="24"/>
      <c r="E45" s="24" t="s">
        <v>77</v>
      </c>
      <c r="F45" s="24"/>
      <c r="G45" s="24"/>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254" t="s">
        <v>657</v>
      </c>
      <c r="S45" s="36" t="s">
        <v>351</v>
      </c>
      <c r="T45" s="83" t="s">
        <v>73</v>
      </c>
      <c r="U45" s="153">
        <v>43539</v>
      </c>
      <c r="V45" s="83" t="s">
        <v>374</v>
      </c>
      <c r="W45" s="83" t="s">
        <v>377</v>
      </c>
      <c r="X45" s="83" t="s">
        <v>378</v>
      </c>
      <c r="Y45" s="49" t="s">
        <v>186</v>
      </c>
      <c r="Z45" s="259">
        <f t="shared" si="3"/>
        <v>1</v>
      </c>
      <c r="AA45" s="318">
        <v>43539</v>
      </c>
      <c r="AB45" s="318">
        <v>43916</v>
      </c>
      <c r="AC45" s="318"/>
      <c r="AD45" s="318"/>
      <c r="AE45" s="322"/>
      <c r="AF45" s="322"/>
      <c r="AG45" s="322"/>
      <c r="AH45" s="322"/>
      <c r="AI45" s="322"/>
      <c r="AJ45" s="322"/>
    </row>
    <row r="46" spans="1:36" ht="55.2"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36" t="str">
        <f>IF($K$37=$G$25+1,$A$1,"")</f>
        <v/>
      </c>
      <c r="T46" s="83"/>
      <c r="U46" s="153">
        <v>43607</v>
      </c>
      <c r="V46" s="83" t="s">
        <v>374</v>
      </c>
      <c r="W46" s="83" t="s">
        <v>377</v>
      </c>
      <c r="X46" s="83" t="s">
        <v>377</v>
      </c>
      <c r="Y46" s="46" t="s">
        <v>222</v>
      </c>
      <c r="Z46" s="259">
        <f t="shared" si="3"/>
        <v>0.83333333333333337</v>
      </c>
      <c r="AA46" s="318">
        <v>43607</v>
      </c>
      <c r="AB46" s="318">
        <v>43916</v>
      </c>
      <c r="AC46" s="318"/>
      <c r="AD46" s="318"/>
      <c r="AE46" s="322"/>
      <c r="AF46" s="322"/>
      <c r="AG46" s="322"/>
      <c r="AH46" s="322"/>
      <c r="AI46" s="322"/>
      <c r="AJ46" s="322"/>
    </row>
    <row r="47" spans="1:36" ht="27.6" customHeight="1" x14ac:dyDescent="0.3">
      <c r="A47" s="110" t="s">
        <v>144</v>
      </c>
      <c r="B47" s="99" t="s">
        <v>372</v>
      </c>
      <c r="C47" s="24"/>
      <c r="D47" s="24"/>
      <c r="E47" s="24" t="s">
        <v>77</v>
      </c>
      <c r="F47" s="24"/>
      <c r="G47" s="24"/>
      <c r="H47" s="109">
        <f>IF(C47&lt;&gt;"",'CBL Score Standard'!$D103,IF(D47&lt;&gt;"",SUM('CBL Score Standard'!$D103:$E103),IF(E47&lt;&gt;"",SUM('CBL Score Standard'!$D103:$F103),IF(F47&lt;&gt;"",SUM('CBL Score Standard'!$D103:$G103),IF(G47&lt;&gt;"",SUM('CBL Score Standard'!$D103:$H103,0))))))</f>
        <v>0.16709956709956711</v>
      </c>
      <c r="K47" s="338"/>
      <c r="L47" s="338"/>
      <c r="M47" s="104" t="s">
        <v>7</v>
      </c>
      <c r="N47" s="36" t="s">
        <v>53</v>
      </c>
      <c r="O47" s="87" t="s">
        <v>223</v>
      </c>
      <c r="P47" s="153">
        <v>43621</v>
      </c>
      <c r="Q47" s="154" t="s">
        <v>224</v>
      </c>
      <c r="R47" s="155" t="s">
        <v>225</v>
      </c>
      <c r="S47" s="70"/>
      <c r="T47" s="157"/>
      <c r="U47" s="83"/>
      <c r="V47" s="285" t="s">
        <v>374</v>
      </c>
      <c r="W47" s="83"/>
      <c r="X47" s="83"/>
      <c r="Y47" s="55"/>
      <c r="Z47" s="259">
        <f t="shared" si="3"/>
        <v>0.33333333333333331</v>
      </c>
      <c r="AA47" s="318">
        <v>42597</v>
      </c>
      <c r="AB47" s="318">
        <v>42737</v>
      </c>
      <c r="AC47" s="318"/>
      <c r="AD47" s="318"/>
      <c r="AE47" s="322"/>
      <c r="AF47" s="322"/>
      <c r="AG47" s="322"/>
      <c r="AH47" s="322"/>
      <c r="AI47" s="322"/>
      <c r="AJ47" s="322"/>
    </row>
    <row r="48" spans="1:36" ht="39.6" x14ac:dyDescent="0.3">
      <c r="A48" s="110" t="s">
        <v>144</v>
      </c>
      <c r="B48" s="99" t="s">
        <v>373</v>
      </c>
      <c r="C48" s="24"/>
      <c r="D48" s="24"/>
      <c r="E48" s="24" t="s">
        <v>77</v>
      </c>
      <c r="F48" s="24"/>
      <c r="G48" s="24"/>
      <c r="H48" s="109">
        <f>IF(C48&lt;&gt;"",'CBL Score Standard'!$D104,IF(D48&lt;&gt;"",SUM('CBL Score Standard'!$D104:$E104),IF(E48&lt;&gt;"",SUM('CBL Score Standard'!$D104:$F104),IF(F48&lt;&gt;"",SUM('CBL Score Standard'!$D104:$G104),IF(G48&lt;&gt;"",SUM('CBL Score Standard'!$D104:$H104,0))))))</f>
        <v>0.16709956709956711</v>
      </c>
      <c r="K48" s="338"/>
      <c r="L48" s="338"/>
      <c r="M48" s="104" t="s">
        <v>7</v>
      </c>
      <c r="N48" s="36" t="s">
        <v>53</v>
      </c>
      <c r="O48" s="87" t="s">
        <v>226</v>
      </c>
      <c r="P48" s="153">
        <v>43602</v>
      </c>
      <c r="Q48" s="154" t="s">
        <v>227</v>
      </c>
      <c r="R48" s="155" t="s">
        <v>228</v>
      </c>
      <c r="S48" s="70"/>
      <c r="T48" s="157"/>
      <c r="U48" s="83"/>
      <c r="V48" s="83"/>
      <c r="W48" s="83"/>
      <c r="X48" s="83"/>
      <c r="Y48" s="55"/>
      <c r="Z48" s="259">
        <f t="shared" si="3"/>
        <v>0</v>
      </c>
      <c r="AA48" s="318"/>
      <c r="AB48" s="318"/>
      <c r="AC48" s="318"/>
      <c r="AD48" s="318"/>
      <c r="AE48" s="322"/>
      <c r="AF48" s="322"/>
      <c r="AG48" s="322"/>
      <c r="AH48" s="322"/>
      <c r="AI48" s="322"/>
      <c r="AJ48" s="322"/>
    </row>
    <row r="49" spans="1:36" ht="27.6" x14ac:dyDescent="0.3">
      <c r="A49" s="110" t="s">
        <v>144</v>
      </c>
      <c r="B49" s="99" t="s">
        <v>452</v>
      </c>
      <c r="C49" s="24"/>
      <c r="D49" s="24"/>
      <c r="E49" s="24" t="s">
        <v>77</v>
      </c>
      <c r="F49" s="24"/>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9" t="s">
        <v>684</v>
      </c>
      <c r="P49" s="153">
        <v>43623</v>
      </c>
      <c r="Q49" s="154" t="s">
        <v>153</v>
      </c>
      <c r="R49" s="155" t="s">
        <v>156</v>
      </c>
      <c r="S49" s="70" t="s">
        <v>351</v>
      </c>
      <c r="T49" s="157" t="s">
        <v>72</v>
      </c>
      <c r="U49" s="181">
        <v>43626</v>
      </c>
      <c r="V49" s="83" t="s">
        <v>374</v>
      </c>
      <c r="W49" s="83"/>
      <c r="X49" s="83"/>
      <c r="Y49" s="55"/>
      <c r="Z49" s="259">
        <f t="shared" si="3"/>
        <v>0.75</v>
      </c>
      <c r="AA49" s="318">
        <v>43626</v>
      </c>
      <c r="AB49" s="318">
        <v>43916</v>
      </c>
      <c r="AC49" s="318"/>
      <c r="AD49" s="318"/>
      <c r="AE49" s="322"/>
      <c r="AF49" s="322"/>
      <c r="AG49" s="322"/>
      <c r="AH49" s="322"/>
      <c r="AI49" s="322"/>
      <c r="AJ49" s="322"/>
    </row>
    <row r="50" spans="1:36" ht="27.6" x14ac:dyDescent="0.3">
      <c r="A50" s="110" t="s">
        <v>144</v>
      </c>
      <c r="B50" s="99" t="s">
        <v>517</v>
      </c>
      <c r="C50" s="24"/>
      <c r="D50" s="24"/>
      <c r="E50" s="24" t="s">
        <v>77</v>
      </c>
      <c r="F50" s="24"/>
      <c r="G50" s="24"/>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9" t="s">
        <v>683</v>
      </c>
      <c r="P50" s="153">
        <v>43623</v>
      </c>
      <c r="Q50" s="154" t="s">
        <v>153</v>
      </c>
      <c r="R50" s="155" t="s">
        <v>156</v>
      </c>
      <c r="S50" s="70" t="s">
        <v>351</v>
      </c>
      <c r="T50" s="421" t="s">
        <v>72</v>
      </c>
      <c r="U50" s="181">
        <v>44008</v>
      </c>
      <c r="V50" s="83" t="s">
        <v>374</v>
      </c>
      <c r="W50" s="83"/>
      <c r="X50" s="83"/>
      <c r="Y50" s="55"/>
      <c r="Z50" s="259">
        <f t="shared" si="3"/>
        <v>0</v>
      </c>
      <c r="AA50" s="318"/>
      <c r="AB50" s="318"/>
      <c r="AC50" s="318"/>
      <c r="AD50" s="318"/>
      <c r="AE50" s="322"/>
      <c r="AF50" s="322"/>
      <c r="AG50" s="322"/>
      <c r="AH50" s="322"/>
      <c r="AI50" s="322"/>
      <c r="AJ50" s="322"/>
    </row>
    <row r="51" spans="1:36" x14ac:dyDescent="0.3">
      <c r="A51" s="110" t="s">
        <v>144</v>
      </c>
      <c r="B51" s="99" t="s">
        <v>661</v>
      </c>
      <c r="C51" s="24"/>
      <c r="D51" s="24"/>
      <c r="E51" s="24" t="s">
        <v>77</v>
      </c>
      <c r="F51" s="24"/>
      <c r="G51" s="24"/>
      <c r="H51" s="109">
        <f>IF(C51&lt;&gt;"",'CBL Score Standard'!$D107,IF(D51&lt;&gt;"",SUM('CBL Score Standard'!$D107:$E107),IF(E51&lt;&gt;"",SUM('CBL Score Standard'!$D107:$F107),IF(F51&lt;&gt;"",SUM('CBL Score Standard'!$D107:$G107),IF(G51&lt;&gt;"",SUM('CBL Score Standard'!$D107:$H107,0))))))</f>
        <v>0.16709956709956711</v>
      </c>
      <c r="K51" s="338"/>
      <c r="L51" s="338"/>
      <c r="M51" s="104" t="s">
        <v>7</v>
      </c>
      <c r="N51" s="36" t="s">
        <v>56</v>
      </c>
      <c r="O51" s="89" t="s">
        <v>67</v>
      </c>
      <c r="P51" s="153"/>
      <c r="Q51" s="154"/>
      <c r="R51" s="155"/>
      <c r="S51" s="157" t="s">
        <v>351</v>
      </c>
      <c r="T51" s="157"/>
      <c r="U51" s="180">
        <v>43766</v>
      </c>
      <c r="V51" s="214" t="s">
        <v>374</v>
      </c>
      <c r="W51" s="83"/>
      <c r="X51" s="83"/>
      <c r="Y51" s="83"/>
      <c r="Z51" s="259">
        <f t="shared" si="3"/>
        <v>0.33333333333333331</v>
      </c>
      <c r="AA51" s="318">
        <v>43766</v>
      </c>
      <c r="AB51" s="318">
        <v>43916</v>
      </c>
      <c r="AC51" s="318"/>
      <c r="AD51" s="318"/>
      <c r="AE51" s="322"/>
      <c r="AF51" s="322"/>
      <c r="AG51" s="322"/>
      <c r="AH51" s="322"/>
      <c r="AI51" s="322"/>
      <c r="AJ51" s="322"/>
    </row>
    <row r="52" spans="1:36" x14ac:dyDescent="0.3">
      <c r="A52" s="110" t="s">
        <v>144</v>
      </c>
      <c r="B52" s="99" t="s">
        <v>662</v>
      </c>
      <c r="C52" s="117"/>
      <c r="D52" s="117"/>
      <c r="E52" s="117" t="s">
        <v>77</v>
      </c>
      <c r="F52" s="24"/>
      <c r="G52" s="24"/>
      <c r="H52" s="109">
        <f>IF(C52&lt;&gt;"",'CBL Score Standard'!$D108,IF(D52&lt;&gt;"",SUM('CBL Score Standard'!$D108:$E108),IF(E52&lt;&gt;"",SUM('CBL Score Standard'!$D108:$F108),IF(F52&lt;&gt;"",SUM('CBL Score Standard'!$D108:$G108),IF(G52&lt;&gt;"",SUM('CBL Score Standard'!$D108:$H108,0))))))</f>
        <v>0.16709956709956711</v>
      </c>
      <c r="K52" s="338"/>
      <c r="L52" s="338"/>
      <c r="M52" s="104" t="s">
        <v>7</v>
      </c>
      <c r="N52" s="36" t="s">
        <v>55</v>
      </c>
      <c r="O52" s="89" t="s">
        <v>1</v>
      </c>
      <c r="P52" s="153"/>
      <c r="Q52" s="154"/>
      <c r="R52" s="155"/>
      <c r="S52" s="157" t="s">
        <v>351</v>
      </c>
      <c r="T52" s="157"/>
      <c r="U52" s="180">
        <v>43763</v>
      </c>
      <c r="V52" s="214" t="s">
        <v>374</v>
      </c>
      <c r="W52" s="83"/>
      <c r="X52" s="83"/>
      <c r="Y52" s="83"/>
      <c r="Z52" s="259">
        <f t="shared" si="3"/>
        <v>0.41666666666666669</v>
      </c>
      <c r="AA52" s="318">
        <v>43763</v>
      </c>
      <c r="AB52" s="318">
        <v>43916</v>
      </c>
      <c r="AC52" s="318"/>
      <c r="AD52" s="318"/>
      <c r="AE52" s="322"/>
      <c r="AF52" s="322"/>
      <c r="AG52" s="322"/>
      <c r="AH52" s="322"/>
      <c r="AI52" s="322"/>
      <c r="AJ52" s="322"/>
    </row>
    <row r="53" spans="1:36" x14ac:dyDescent="0.3">
      <c r="A53" s="110" t="s">
        <v>144</v>
      </c>
      <c r="B53" s="99" t="s">
        <v>187</v>
      </c>
      <c r="C53" s="100"/>
      <c r="D53" s="24"/>
      <c r="E53" s="24" t="s">
        <v>77</v>
      </c>
      <c r="F53" s="24"/>
      <c r="G53" s="24"/>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56</v>
      </c>
      <c r="O53" s="89" t="s">
        <v>419</v>
      </c>
      <c r="P53" s="153">
        <v>43684</v>
      </c>
      <c r="Q53" s="154" t="s">
        <v>420</v>
      </c>
      <c r="R53" s="155" t="s">
        <v>420</v>
      </c>
      <c r="S53" s="70"/>
      <c r="T53" s="157"/>
      <c r="U53" s="181">
        <v>43684</v>
      </c>
      <c r="V53" s="83" t="s">
        <v>374</v>
      </c>
      <c r="W53" s="83"/>
      <c r="X53" s="83"/>
      <c r="Y53" s="55"/>
      <c r="Z53" s="259">
        <f t="shared" si="3"/>
        <v>0.58333333333333337</v>
      </c>
      <c r="AA53" s="318">
        <v>43684</v>
      </c>
      <c r="AB53" s="318">
        <v>43916</v>
      </c>
      <c r="AC53" s="318"/>
      <c r="AD53" s="318"/>
      <c r="AE53" s="322"/>
      <c r="AF53" s="322"/>
      <c r="AG53" s="322"/>
      <c r="AH53" s="322"/>
      <c r="AI53" s="322"/>
      <c r="AJ53" s="322"/>
    </row>
    <row r="54" spans="1:36" ht="26.4" customHeight="1" x14ac:dyDescent="0.3">
      <c r="A54" s="110" t="s">
        <v>144</v>
      </c>
      <c r="B54" s="99" t="s">
        <v>188</v>
      </c>
      <c r="C54" s="100"/>
      <c r="D54" s="24" t="s">
        <v>77</v>
      </c>
      <c r="E54" s="24"/>
      <c r="F54" s="24"/>
      <c r="G54" s="24"/>
      <c r="H54" s="109">
        <f>IF(C54&lt;&gt;"",'CBL Score Standard'!$D110,IF(D54&lt;&gt;"",SUM('CBL Score Standard'!$D110:$E110),IF(E54&lt;&gt;"",SUM('CBL Score Standard'!$D110:$F110),IF(F54&lt;&gt;"",SUM('CBL Score Standard'!$D110:$G110),IF(G54&lt;&gt;"",SUM('CBL Score Standard'!$D110:$H110,0))))))</f>
        <v>4.7619047619047616E-2</v>
      </c>
      <c r="K54" s="338"/>
      <c r="L54" s="338"/>
      <c r="M54" s="104" t="s">
        <v>7</v>
      </c>
      <c r="N54" s="36" t="s">
        <v>56</v>
      </c>
      <c r="O54" s="89" t="s">
        <v>421</v>
      </c>
      <c r="P54" s="152" t="s">
        <v>230</v>
      </c>
      <c r="Q54" s="154" t="s">
        <v>230</v>
      </c>
      <c r="R54" s="155" t="s">
        <v>230</v>
      </c>
      <c r="S54" s="70" t="s">
        <v>351</v>
      </c>
      <c r="T54" s="157" t="s">
        <v>73</v>
      </c>
      <c r="U54" s="83"/>
      <c r="V54" s="83"/>
      <c r="W54" s="83"/>
      <c r="X54" s="83"/>
      <c r="Y54" s="41" t="s">
        <v>230</v>
      </c>
      <c r="Z54" s="259">
        <f t="shared" si="3"/>
        <v>0</v>
      </c>
      <c r="AA54" s="318"/>
      <c r="AB54" s="318"/>
      <c r="AC54" s="318"/>
      <c r="AD54" s="318"/>
      <c r="AE54" s="322"/>
      <c r="AF54" s="322"/>
      <c r="AG54" s="322"/>
      <c r="AH54" s="322"/>
      <c r="AI54" s="322"/>
      <c r="AJ54" s="322"/>
    </row>
    <row r="55" spans="1:36" customFormat="1" ht="18" customHeight="1" x14ac:dyDescent="0.3">
      <c r="A55" s="110" t="s">
        <v>144</v>
      </c>
      <c r="B55" s="99" t="s">
        <v>189</v>
      </c>
      <c r="C55" s="100"/>
      <c r="D55" s="117"/>
      <c r="E55" s="117"/>
      <c r="F55" s="24"/>
      <c r="G55" s="24"/>
      <c r="H55" s="109" t="b">
        <f>IF(C55&lt;&gt;"",'CBL Score Standard'!$D111,IF(D55&lt;&gt;"",SUM('CBL Score Standard'!$D111:$E111),IF(E55&lt;&gt;"",SUM('CBL Score Standard'!$D111:$F111),IF(F55&lt;&gt;"",SUM('CBL Score Standard'!$D111:$G111),IF(G55&lt;&gt;"",SUM('CBL Score Standard'!$D111:$H111,0))))))</f>
        <v>0</v>
      </c>
      <c r="K55" s="339"/>
      <c r="L55" s="339"/>
      <c r="M55" s="104" t="s">
        <v>7</v>
      </c>
      <c r="N55" s="36" t="s">
        <v>54</v>
      </c>
      <c r="O55" s="89" t="s">
        <v>231</v>
      </c>
      <c r="P55" s="153">
        <v>43610</v>
      </c>
      <c r="Q55" s="152" t="s">
        <v>164</v>
      </c>
      <c r="R55" s="79" t="s">
        <v>165</v>
      </c>
      <c r="S55" s="36"/>
      <c r="T55" s="83"/>
      <c r="U55" s="83"/>
      <c r="V55" s="83"/>
      <c r="W55" s="83"/>
      <c r="X55" s="83"/>
      <c r="Y55" s="49" t="s">
        <v>232</v>
      </c>
      <c r="Z55" s="259">
        <f t="shared" si="3"/>
        <v>0</v>
      </c>
      <c r="AA55" s="318"/>
      <c r="AB55" s="318"/>
      <c r="AC55" s="318"/>
      <c r="AD55" s="318"/>
      <c r="AE55" s="322"/>
      <c r="AF55" s="322"/>
      <c r="AG55" s="322"/>
      <c r="AH55" s="322"/>
      <c r="AI55" s="322"/>
      <c r="AJ55" s="322"/>
    </row>
    <row r="56" spans="1:36" customFormat="1" ht="14.4" customHeight="1" x14ac:dyDescent="0.3">
      <c r="A56" s="110" t="s">
        <v>144</v>
      </c>
      <c r="B56" s="99" t="s">
        <v>190</v>
      </c>
      <c r="C56" s="100"/>
      <c r="D56" s="117"/>
      <c r="E56" s="117"/>
      <c r="F56" s="24"/>
      <c r="G56" s="24"/>
      <c r="H56" s="109" t="b">
        <f>IF(C56&lt;&gt;"",'CBL Score Standard'!$D112,IF(D56&lt;&gt;"",SUM('CBL Score Standard'!$D112:$E112),IF(E56&lt;&gt;"",SUM('CBL Score Standard'!$D112:$F112),IF(F56&lt;&gt;"",SUM('CBL Score Standard'!$D112:$G112),IF(G56&lt;&gt;"",SUM('CBL Score Standard'!$D112:$H112,0))))))</f>
        <v>0</v>
      </c>
      <c r="K56" s="3">
        <v>4</v>
      </c>
      <c r="L56" s="3"/>
      <c r="M56" s="3"/>
      <c r="N56" s="92"/>
      <c r="O56" s="3"/>
      <c r="P56" s="3"/>
      <c r="Q56" s="3"/>
      <c r="R56" s="3"/>
      <c r="S56" s="3"/>
      <c r="T56" s="78"/>
      <c r="U56" s="78"/>
      <c r="V56" s="78"/>
      <c r="W56" s="78"/>
      <c r="X56" s="78"/>
      <c r="Y56" s="3"/>
      <c r="Z56" s="3"/>
      <c r="AA56" s="321"/>
      <c r="AB56" s="321"/>
      <c r="AC56" s="321"/>
      <c r="AD56" s="321"/>
      <c r="AE56" s="321"/>
      <c r="AF56" s="321"/>
      <c r="AG56" s="321"/>
      <c r="AH56" s="321"/>
      <c r="AI56" s="321"/>
      <c r="AJ56" s="321"/>
    </row>
    <row r="57" spans="1:36" ht="26.4" x14ac:dyDescent="0.45">
      <c r="A57" s="110" t="s">
        <v>144</v>
      </c>
      <c r="B57" s="99" t="s">
        <v>191</v>
      </c>
      <c r="C57" s="100"/>
      <c r="D57" s="24"/>
      <c r="E57" s="24" t="s">
        <v>77</v>
      </c>
      <c r="F57" s="24"/>
      <c r="G57" s="24"/>
      <c r="H57" s="10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317"/>
      <c r="AB57" s="317"/>
      <c r="AC57" s="317"/>
      <c r="AD57" s="317"/>
      <c r="AE57" s="317"/>
      <c r="AF57" s="317"/>
      <c r="AG57" s="317"/>
      <c r="AH57" s="317"/>
      <c r="AI57" s="317"/>
      <c r="AJ57" s="317"/>
    </row>
    <row r="58" spans="1:36" ht="23.4" customHeight="1" x14ac:dyDescent="0.3">
      <c r="A58" s="110" t="s">
        <v>55</v>
      </c>
      <c r="B58" s="99" t="s">
        <v>419</v>
      </c>
      <c r="C58" s="100"/>
      <c r="D58" s="100"/>
      <c r="E58" s="117" t="s">
        <v>77</v>
      </c>
      <c r="F58" s="24"/>
      <c r="G58" s="24"/>
      <c r="H58" s="10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200" t="s">
        <v>343</v>
      </c>
      <c r="W58" s="333" t="s">
        <v>375</v>
      </c>
      <c r="X58" s="333" t="s">
        <v>376</v>
      </c>
      <c r="Y58" s="1211" t="s">
        <v>140</v>
      </c>
      <c r="Z58" s="1186" t="s">
        <v>667</v>
      </c>
      <c r="AA58" s="1232" t="s">
        <v>666</v>
      </c>
      <c r="AB58" s="1232"/>
      <c r="AC58" s="1232" t="s">
        <v>668</v>
      </c>
      <c r="AD58" s="1232"/>
      <c r="AE58" s="1232" t="s">
        <v>669</v>
      </c>
      <c r="AF58" s="1232"/>
      <c r="AG58" s="1232" t="s">
        <v>670</v>
      </c>
      <c r="AH58" s="1232"/>
      <c r="AI58" s="1232" t="s">
        <v>671</v>
      </c>
      <c r="AJ58" s="1232"/>
    </row>
    <row r="59" spans="1:36" ht="41.4" customHeight="1" x14ac:dyDescent="0.3">
      <c r="A59" s="110" t="s">
        <v>56</v>
      </c>
      <c r="B59" s="99" t="s">
        <v>421</v>
      </c>
      <c r="C59" s="100"/>
      <c r="D59" s="100" t="s">
        <v>77</v>
      </c>
      <c r="E59" s="117"/>
      <c r="F59" s="24"/>
      <c r="G59" s="24"/>
      <c r="H59" s="109">
        <f>IF(C59&lt;&gt;"",'CBL Score Standard'!$D115,IF(D59&lt;&gt;"",SUM('CBL Score Standard'!$D115:$E115),IF(E59&lt;&gt;"",SUM('CBL Score Standard'!$D115:$F115),IF(F59&lt;&gt;"",SUM('CBL Score Standard'!$D115:$G115),IF(G59&lt;&gt;"",SUM('CBL Score Standard'!$D115:$H115,0))))))</f>
        <v>0</v>
      </c>
      <c r="K59" s="1197"/>
      <c r="L59" s="1197"/>
      <c r="M59" s="1183"/>
      <c r="N59" s="1185"/>
      <c r="O59" s="1185"/>
      <c r="P59" s="148" t="s">
        <v>141</v>
      </c>
      <c r="Q59" s="144"/>
      <c r="R59" s="144"/>
      <c r="S59" s="1210"/>
      <c r="T59" s="1191"/>
      <c r="U59" s="1191"/>
      <c r="V59" s="1201"/>
      <c r="W59" s="333"/>
      <c r="X59" s="333"/>
      <c r="Y59" s="1197"/>
      <c r="Z59" s="1187"/>
      <c r="AA59" s="344" t="s">
        <v>672</v>
      </c>
      <c r="AB59" s="344" t="s">
        <v>673</v>
      </c>
      <c r="AC59" s="344" t="s">
        <v>672</v>
      </c>
      <c r="AD59" s="344" t="s">
        <v>673</v>
      </c>
      <c r="AE59" s="344" t="s">
        <v>672</v>
      </c>
      <c r="AF59" s="344" t="s">
        <v>673</v>
      </c>
      <c r="AG59" s="344" t="s">
        <v>672</v>
      </c>
      <c r="AH59" s="344" t="s">
        <v>673</v>
      </c>
      <c r="AI59" s="344" t="s">
        <v>672</v>
      </c>
      <c r="AJ59" s="344" t="s">
        <v>673</v>
      </c>
    </row>
    <row r="60" spans="1:36" ht="26.4" x14ac:dyDescent="0.3">
      <c r="A60" s="110" t="s">
        <v>56</v>
      </c>
      <c r="B60" s="99" t="s">
        <v>237</v>
      </c>
      <c r="C60" s="100"/>
      <c r="D60" s="100" t="s">
        <v>77</v>
      </c>
      <c r="E60" s="100"/>
      <c r="F60" s="24"/>
      <c r="G60" s="24"/>
      <c r="H60" s="109">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36" t="str">
        <f>IF($K$57=$G$25+1,$A$1,"")</f>
        <v/>
      </c>
      <c r="T60" s="83"/>
      <c r="U60" s="83"/>
      <c r="V60" s="83"/>
      <c r="W60" s="83"/>
      <c r="X60" s="83"/>
      <c r="Y60" s="55"/>
      <c r="Z60" s="259">
        <f t="shared" ref="Z60:Z67" si="5">DATEDIF(AA60,AB60,"m")/12+DATEDIF(AC60,AD60,"m")/12+DATEDIF(AE60,AF60,"m")/12+DATEDIF(AG60,AH60,"m")/12+DATEDIF(AI60,AJ60,"m")/12</f>
        <v>0</v>
      </c>
      <c r="AA60" s="318"/>
      <c r="AB60" s="318"/>
      <c r="AC60" s="318"/>
      <c r="AD60" s="318"/>
      <c r="AE60" s="322"/>
      <c r="AF60" s="322"/>
      <c r="AG60" s="322"/>
      <c r="AH60" s="322"/>
      <c r="AI60" s="322"/>
      <c r="AJ60" s="322"/>
    </row>
    <row r="61" spans="1:36" ht="27.6"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36" t="str">
        <f>IF($K$57=$G$25+1,$A$1,"")</f>
        <v/>
      </c>
      <c r="T61" s="83"/>
      <c r="U61" s="83"/>
      <c r="V61" s="83"/>
      <c r="W61" s="83"/>
      <c r="X61" s="83"/>
      <c r="Y61" s="55"/>
      <c r="Z61" s="259">
        <f t="shared" si="5"/>
        <v>0</v>
      </c>
      <c r="AA61" s="318"/>
      <c r="AB61" s="318"/>
      <c r="AC61" s="318"/>
      <c r="AD61" s="318"/>
      <c r="AE61" s="322"/>
      <c r="AF61" s="322"/>
      <c r="AG61" s="322"/>
      <c r="AH61" s="322"/>
      <c r="AI61" s="322"/>
      <c r="AJ61" s="322"/>
    </row>
    <row r="62" spans="1:36" x14ac:dyDescent="0.3">
      <c r="A62" s="110" t="s">
        <v>56</v>
      </c>
      <c r="B62" s="99" t="s">
        <v>67</v>
      </c>
      <c r="C62" s="100"/>
      <c r="D62" s="100"/>
      <c r="E62" s="24" t="s">
        <v>77</v>
      </c>
      <c r="F62" s="24"/>
      <c r="G62" s="24"/>
      <c r="H62" s="109">
        <f>IF(C62&lt;&gt;"",'CBL Score Standard'!$D118,IF(D62&lt;&gt;"",SUM('CBL Score Standard'!$D118:$E118),IF(E62&lt;&gt;"",SUM('CBL Score Standard'!$D118:$F118),IF(F62&lt;&gt;"",SUM('CBL Score Standard'!$D118:$G118),IF(G62&lt;&gt;"",SUM('CBL Score Standard'!$D118:$H118,0))))))</f>
        <v>2.8571428571428571E-2</v>
      </c>
      <c r="K62" s="1207"/>
      <c r="L62" s="1207"/>
      <c r="M62" s="104" t="s">
        <v>8</v>
      </c>
      <c r="N62" s="36" t="s">
        <v>56</v>
      </c>
      <c r="O62" s="38" t="s">
        <v>237</v>
      </c>
      <c r="P62" s="58"/>
      <c r="Q62" s="56"/>
      <c r="R62" s="59"/>
      <c r="S62" s="36" t="str">
        <f>IF($K$57=$G$25+1,$A$1,"")</f>
        <v/>
      </c>
      <c r="T62" s="83"/>
      <c r="U62" s="83"/>
      <c r="V62" s="83"/>
      <c r="W62" s="83"/>
      <c r="X62" s="83"/>
      <c r="Y62" s="55"/>
      <c r="Z62" s="259">
        <f t="shared" si="5"/>
        <v>0</v>
      </c>
      <c r="AA62" s="318"/>
      <c r="AB62" s="318"/>
      <c r="AC62" s="318"/>
      <c r="AD62" s="318"/>
      <c r="AE62" s="322"/>
      <c r="AF62" s="322"/>
      <c r="AG62" s="322"/>
      <c r="AH62" s="322"/>
      <c r="AI62" s="322"/>
      <c r="AJ62" s="322"/>
    </row>
    <row r="63" spans="1:36" ht="15" thickBot="1" x14ac:dyDescent="0.35">
      <c r="A63" s="111" t="s">
        <v>55</v>
      </c>
      <c r="B63" s="99" t="s">
        <v>1</v>
      </c>
      <c r="C63" s="100"/>
      <c r="D63" s="100"/>
      <c r="E63" s="24" t="s">
        <v>77</v>
      </c>
      <c r="F63" s="24"/>
      <c r="G63" s="24"/>
      <c r="H63" s="109">
        <f>IF(C63&lt;&gt;"",'CBL Score Standard'!$D119,IF(D63&lt;&gt;"",SUM('CBL Score Standard'!$D119:$E119),IF(E63&lt;&gt;"",SUM('CBL Score Standard'!$D119:$F119),IF(F63&lt;&gt;"",SUM('CBL Score Standard'!$D119:$G119),IF(G63&lt;&gt;"",SUM('CBL Score Standard'!$D119:$H119,0))))))</f>
        <v>2.8571428571428571E-2</v>
      </c>
      <c r="K63" s="1207"/>
      <c r="L63" s="1207"/>
      <c r="M63" s="104" t="s">
        <v>8</v>
      </c>
      <c r="N63" s="36" t="s">
        <v>55</v>
      </c>
      <c r="O63" s="38" t="s">
        <v>238</v>
      </c>
      <c r="P63" s="58"/>
      <c r="Q63" s="56"/>
      <c r="R63" s="59"/>
      <c r="S63" s="36" t="s">
        <v>351</v>
      </c>
      <c r="T63" s="83" t="s">
        <v>73</v>
      </c>
      <c r="U63" s="83"/>
      <c r="V63" s="83"/>
      <c r="W63" s="83"/>
      <c r="X63" s="83"/>
      <c r="Y63" s="55"/>
      <c r="Z63" s="259">
        <f t="shared" si="5"/>
        <v>0</v>
      </c>
      <c r="AA63" s="318"/>
      <c r="AB63" s="318"/>
      <c r="AC63" s="318"/>
      <c r="AD63" s="318"/>
      <c r="AE63" s="322"/>
      <c r="AF63" s="322"/>
      <c r="AG63" s="322"/>
      <c r="AH63" s="322"/>
      <c r="AI63" s="322"/>
      <c r="AJ63" s="322"/>
    </row>
    <row r="64" spans="1:36" ht="15" thickBot="1" x14ac:dyDescent="0.35">
      <c r="A64" s="1175" t="s">
        <v>79</v>
      </c>
      <c r="B64" s="1176"/>
      <c r="C64" s="1177"/>
      <c r="D64" s="1177"/>
      <c r="E64" s="1177"/>
      <c r="F64" s="1177"/>
      <c r="G64" s="1177"/>
      <c r="H64" s="9">
        <f>SUM(H8:H63)</f>
        <v>2.7380952380952381</v>
      </c>
      <c r="K64" s="1207"/>
      <c r="L64" s="1207"/>
      <c r="M64" s="104" t="s">
        <v>8</v>
      </c>
      <c r="N64" s="57" t="s">
        <v>53</v>
      </c>
      <c r="O64" s="38" t="s">
        <v>239</v>
      </c>
      <c r="P64" s="58"/>
      <c r="Q64" s="56"/>
      <c r="R64" s="59"/>
      <c r="S64" s="36" t="str">
        <f>IF($K$57=$G$25+1,$A$1,"")</f>
        <v/>
      </c>
      <c r="T64" s="83"/>
      <c r="U64" s="83"/>
      <c r="V64" s="83"/>
      <c r="W64" s="83"/>
      <c r="X64" s="83"/>
      <c r="Y64" s="55"/>
      <c r="Z64" s="259">
        <f t="shared" si="5"/>
        <v>0</v>
      </c>
      <c r="AA64" s="318"/>
      <c r="AB64" s="318"/>
      <c r="AC64" s="318"/>
      <c r="AD64" s="318"/>
      <c r="AE64" s="322"/>
      <c r="AF64" s="322"/>
      <c r="AG64" s="322"/>
      <c r="AH64" s="322"/>
      <c r="AI64" s="322"/>
      <c r="AJ64" s="322"/>
    </row>
    <row r="65" spans="1:36" ht="28.2" thickBot="1" x14ac:dyDescent="0.35">
      <c r="A65" s="112" t="s">
        <v>83</v>
      </c>
      <c r="B65" s="113"/>
      <c r="C65" s="134">
        <v>1</v>
      </c>
      <c r="D65" s="134">
        <v>1</v>
      </c>
      <c r="E65" s="134">
        <v>0.83870967741935487</v>
      </c>
      <c r="F65" s="134">
        <v>0</v>
      </c>
      <c r="G65" s="134">
        <v>0</v>
      </c>
      <c r="H65" s="114">
        <v>2</v>
      </c>
      <c r="K65" s="1207"/>
      <c r="L65" s="1207"/>
      <c r="M65" s="104" t="s">
        <v>8</v>
      </c>
      <c r="N65" s="57" t="s">
        <v>59</v>
      </c>
      <c r="O65" s="38" t="s">
        <v>240</v>
      </c>
      <c r="P65" s="58"/>
      <c r="Q65" s="56"/>
      <c r="R65" s="59"/>
      <c r="S65" s="36" t="str">
        <f>IF($K$57=$G$25+1,$A$1,"")</f>
        <v/>
      </c>
      <c r="T65" s="83"/>
      <c r="U65" s="83"/>
      <c r="V65" s="83"/>
      <c r="W65" s="83"/>
      <c r="X65" s="83"/>
      <c r="Y65" s="55"/>
      <c r="Z65" s="259">
        <f t="shared" si="5"/>
        <v>0</v>
      </c>
      <c r="AA65" s="318"/>
      <c r="AB65" s="318"/>
      <c r="AC65" s="318"/>
      <c r="AD65" s="318"/>
      <c r="AE65" s="322"/>
      <c r="AF65" s="322"/>
      <c r="AG65" s="322"/>
      <c r="AH65" s="322"/>
      <c r="AI65" s="322"/>
      <c r="AJ65" s="322"/>
    </row>
    <row r="66" spans="1:36" ht="15" thickBot="1" x14ac:dyDescent="0.35">
      <c r="A66" s="1178" t="s">
        <v>81</v>
      </c>
      <c r="B66" s="1179"/>
      <c r="C66" s="1180"/>
      <c r="D66" s="1180"/>
      <c r="E66" s="1180"/>
      <c r="F66" s="1180"/>
      <c r="G66" s="1181"/>
      <c r="H66" s="115">
        <v>2</v>
      </c>
      <c r="K66" s="1207"/>
      <c r="L66" s="1207"/>
      <c r="M66" s="104" t="s">
        <v>8</v>
      </c>
      <c r="N66" s="57" t="s">
        <v>55</v>
      </c>
      <c r="O66" s="38" t="s">
        <v>515</v>
      </c>
      <c r="P66" s="58"/>
      <c r="Q66" s="56"/>
      <c r="R66" s="59"/>
      <c r="S66" s="36" t="s">
        <v>351</v>
      </c>
      <c r="T66" s="83"/>
      <c r="U66" s="1134">
        <v>44042.458333333336</v>
      </c>
      <c r="V66" s="83" t="s">
        <v>374</v>
      </c>
      <c r="W66" s="83"/>
      <c r="X66" s="83"/>
      <c r="Y66" s="55"/>
      <c r="Z66" s="259">
        <f t="shared" si="5"/>
        <v>0</v>
      </c>
      <c r="AA66" s="318"/>
      <c r="AB66" s="318"/>
      <c r="AC66" s="318"/>
      <c r="AD66" s="318"/>
      <c r="AE66" s="322"/>
      <c r="AF66" s="322"/>
      <c r="AG66" s="322"/>
      <c r="AH66" s="322"/>
      <c r="AI66" s="322"/>
      <c r="AJ66" s="322"/>
    </row>
    <row r="67" spans="1:36" ht="27.6" x14ac:dyDescent="0.3">
      <c r="C67" s="135"/>
      <c r="D67" s="135"/>
      <c r="E67" s="135"/>
      <c r="F67" s="135"/>
      <c r="G67" s="135"/>
      <c r="K67" s="1208"/>
      <c r="L67" s="1208"/>
      <c r="M67" s="104" t="s">
        <v>8</v>
      </c>
      <c r="N67" s="57" t="s">
        <v>149</v>
      </c>
      <c r="O67" s="38" t="s">
        <v>370</v>
      </c>
      <c r="P67" s="154" t="s">
        <v>145</v>
      </c>
      <c r="Q67" s="152" t="s">
        <v>217</v>
      </c>
      <c r="R67" s="79" t="s">
        <v>241</v>
      </c>
      <c r="S67" s="36" t="str">
        <f>IF($K$57=$G$25+1,$A$1,"")</f>
        <v/>
      </c>
      <c r="T67" s="83" t="s">
        <v>73</v>
      </c>
      <c r="U67" s="83"/>
      <c r="V67" s="285" t="s">
        <v>374</v>
      </c>
      <c r="W67" s="83"/>
      <c r="X67" s="83"/>
      <c r="Y67" s="46" t="s">
        <v>242</v>
      </c>
      <c r="Z67" s="259">
        <f t="shared" si="5"/>
        <v>1.0833333333333333</v>
      </c>
      <c r="AA67" s="318">
        <v>43132</v>
      </c>
      <c r="AB67" s="318">
        <v>43550</v>
      </c>
      <c r="AC67" s="318"/>
      <c r="AD67" s="318"/>
      <c r="AE67" s="322"/>
      <c r="AF67" s="322"/>
      <c r="AG67" s="322"/>
      <c r="AH67" s="322"/>
      <c r="AI67" s="322"/>
      <c r="AJ67" s="322"/>
    </row>
    <row r="68" spans="1:36" ht="13.8" customHeight="1" x14ac:dyDescent="0.3">
      <c r="C68" s="135"/>
      <c r="D68" s="135"/>
      <c r="E68" s="135"/>
      <c r="F68" s="135"/>
      <c r="G68" s="135"/>
      <c r="K68" s="3">
        <v>5</v>
      </c>
      <c r="L68" s="3"/>
      <c r="M68" s="3"/>
      <c r="N68" s="92"/>
      <c r="O68" s="3"/>
      <c r="P68" s="3"/>
      <c r="Q68" s="3"/>
      <c r="R68" s="3"/>
      <c r="S68" s="3"/>
      <c r="T68" s="78"/>
      <c r="U68" s="78"/>
      <c r="V68" s="78"/>
      <c r="W68" s="78"/>
      <c r="X68" s="78"/>
      <c r="Y68" s="3"/>
      <c r="Z68" s="3"/>
      <c r="AA68" s="321"/>
      <c r="AB68" s="321"/>
      <c r="AC68" s="321"/>
      <c r="AD68" s="321"/>
      <c r="AE68" s="321"/>
      <c r="AF68" s="321"/>
      <c r="AG68" s="321"/>
      <c r="AH68" s="321"/>
      <c r="AI68" s="321"/>
      <c r="AJ68" s="321"/>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17"/>
      <c r="AB69" s="317"/>
      <c r="AC69" s="317"/>
      <c r="AD69" s="317"/>
      <c r="AE69" s="317"/>
      <c r="AF69" s="317"/>
      <c r="AG69" s="317"/>
      <c r="AH69" s="317"/>
      <c r="AI69" s="317"/>
      <c r="AJ69" s="317"/>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200" t="s">
        <v>343</v>
      </c>
      <c r="W70" s="333" t="s">
        <v>375</v>
      </c>
      <c r="X70" s="333" t="s">
        <v>379</v>
      </c>
      <c r="Y70" s="1211" t="s">
        <v>140</v>
      </c>
      <c r="Z70" s="1186" t="s">
        <v>667</v>
      </c>
      <c r="AA70" s="1232" t="s">
        <v>666</v>
      </c>
      <c r="AB70" s="1232"/>
      <c r="AC70" s="1232" t="s">
        <v>668</v>
      </c>
      <c r="AD70" s="1232"/>
      <c r="AE70" s="1232" t="s">
        <v>669</v>
      </c>
      <c r="AF70" s="1232"/>
      <c r="AG70" s="1232" t="s">
        <v>670</v>
      </c>
      <c r="AH70" s="1232"/>
      <c r="AI70" s="1232" t="s">
        <v>671</v>
      </c>
      <c r="AJ70" s="1232"/>
    </row>
    <row r="71" spans="1:36" ht="41.4" customHeight="1" x14ac:dyDescent="0.3">
      <c r="C71" s="135"/>
      <c r="D71" s="135"/>
      <c r="E71" s="135"/>
      <c r="F71" s="135"/>
      <c r="G71" s="135"/>
      <c r="K71" s="1197"/>
      <c r="L71" s="1197"/>
      <c r="M71" s="1183"/>
      <c r="N71" s="1185"/>
      <c r="O71" s="1185"/>
      <c r="P71" s="148" t="s">
        <v>141</v>
      </c>
      <c r="Q71" s="144"/>
      <c r="R71" s="144"/>
      <c r="S71" s="1210"/>
      <c r="T71" s="1191"/>
      <c r="U71" s="1191"/>
      <c r="V71" s="1201"/>
      <c r="W71" s="333"/>
      <c r="X71" s="333"/>
      <c r="Y71" s="1197"/>
      <c r="Z71" s="1187"/>
      <c r="AA71" s="344" t="s">
        <v>672</v>
      </c>
      <c r="AB71" s="344" t="s">
        <v>673</v>
      </c>
      <c r="AC71" s="344" t="s">
        <v>672</v>
      </c>
      <c r="AD71" s="344" t="s">
        <v>673</v>
      </c>
      <c r="AE71" s="344" t="s">
        <v>672</v>
      </c>
      <c r="AF71" s="344" t="s">
        <v>673</v>
      </c>
      <c r="AG71" s="344" t="s">
        <v>672</v>
      </c>
      <c r="AH71" s="344" t="s">
        <v>673</v>
      </c>
      <c r="AI71" s="344" t="s">
        <v>672</v>
      </c>
      <c r="AJ71" s="344" t="s">
        <v>673</v>
      </c>
    </row>
    <row r="72" spans="1:36" x14ac:dyDescent="0.3">
      <c r="C72" s="135"/>
      <c r="D72" s="135"/>
      <c r="E72" s="135"/>
      <c r="F72" s="135"/>
      <c r="G72" s="135"/>
      <c r="K72" s="337" t="s">
        <v>142</v>
      </c>
      <c r="L72" s="337" t="s">
        <v>143</v>
      </c>
      <c r="M72" s="104" t="s">
        <v>9</v>
      </c>
      <c r="N72" s="57" t="s">
        <v>235</v>
      </c>
      <c r="O72" s="38" t="s">
        <v>244</v>
      </c>
      <c r="P72" s="60"/>
      <c r="Q72" s="61"/>
      <c r="R72" s="62"/>
      <c r="S72" s="36" t="str">
        <f>IF($K$69=$G$25+1,$A$1,"")</f>
        <v/>
      </c>
      <c r="T72" s="83"/>
      <c r="U72" s="83"/>
      <c r="V72" s="83"/>
      <c r="W72" s="83"/>
      <c r="X72" s="83"/>
      <c r="Y72" s="63"/>
      <c r="Z72" s="259">
        <f t="shared" ref="Z72:Z75" si="6">DATEDIF(AA72,AB72,"m")/12+DATEDIF(AC72,AD72,"m")/12+DATEDIF(AE72,AF72,"m")/12+DATEDIF(AG72,AH72,"m")/12+DATEDIF(AI72,AJ72,"m")/12</f>
        <v>0</v>
      </c>
      <c r="AA72" s="318"/>
      <c r="AB72" s="318"/>
      <c r="AC72" s="318"/>
      <c r="AD72" s="318"/>
      <c r="AE72" s="322"/>
      <c r="AF72" s="322"/>
      <c r="AG72" s="322"/>
      <c r="AH72" s="322"/>
      <c r="AI72" s="322"/>
      <c r="AJ72" s="322"/>
    </row>
    <row r="73" spans="1:36" x14ac:dyDescent="0.3">
      <c r="C73" s="135"/>
      <c r="D73" s="135"/>
      <c r="E73" s="135"/>
      <c r="F73" s="135"/>
      <c r="G73" s="135"/>
      <c r="K73" s="338"/>
      <c r="L73" s="338"/>
      <c r="M73" s="104" t="s">
        <v>9</v>
      </c>
      <c r="N73" s="57" t="s">
        <v>229</v>
      </c>
      <c r="O73" s="38" t="s">
        <v>245</v>
      </c>
      <c r="P73" s="60"/>
      <c r="Q73" s="61"/>
      <c r="R73" s="62"/>
      <c r="S73" s="36" t="str">
        <f>IF($K$69=$G$25+1,$A$1,"")</f>
        <v/>
      </c>
      <c r="T73" s="83"/>
      <c r="U73" s="83"/>
      <c r="V73" s="83"/>
      <c r="W73" s="83"/>
      <c r="X73" s="83"/>
      <c r="Y73" s="63"/>
      <c r="Z73" s="259">
        <f t="shared" si="6"/>
        <v>0</v>
      </c>
      <c r="AA73" s="318"/>
      <c r="AB73" s="318"/>
      <c r="AC73" s="318"/>
      <c r="AD73" s="318"/>
      <c r="AE73" s="322"/>
      <c r="AF73" s="322"/>
      <c r="AG73" s="322"/>
      <c r="AH73" s="322"/>
      <c r="AI73" s="322"/>
      <c r="AJ73" s="322"/>
    </row>
    <row r="74" spans="1:36" ht="41.4" x14ac:dyDescent="0.3">
      <c r="C74" s="135"/>
      <c r="D74" s="135"/>
      <c r="E74" s="135"/>
      <c r="F74" s="135"/>
      <c r="G74" s="135"/>
      <c r="K74" s="338"/>
      <c r="L74" s="338"/>
      <c r="M74" s="104" t="s">
        <v>9</v>
      </c>
      <c r="N74" s="57" t="s">
        <v>3</v>
      </c>
      <c r="O74" s="38" t="s">
        <v>516</v>
      </c>
      <c r="P74" s="60"/>
      <c r="Q74" s="61"/>
      <c r="R74" s="62"/>
      <c r="S74" s="36" t="str">
        <f>IF($K$69=$G$25+1,$A$1,"")</f>
        <v/>
      </c>
      <c r="T74" s="83"/>
      <c r="U74" s="83"/>
      <c r="V74" s="83"/>
      <c r="W74" s="83"/>
      <c r="X74" s="83"/>
      <c r="Y74" s="63"/>
      <c r="Z74" s="259">
        <f t="shared" si="6"/>
        <v>0</v>
      </c>
      <c r="AA74" s="318"/>
      <c r="AB74" s="318"/>
      <c r="AC74" s="318"/>
      <c r="AD74" s="318"/>
      <c r="AE74" s="322"/>
      <c r="AF74" s="322"/>
      <c r="AG74" s="322"/>
      <c r="AH74" s="322"/>
      <c r="AI74" s="322"/>
      <c r="AJ74" s="322"/>
    </row>
    <row r="75" spans="1:36" ht="41.4" x14ac:dyDescent="0.3">
      <c r="C75" s="135"/>
      <c r="D75" s="135"/>
      <c r="E75" s="135"/>
      <c r="F75" s="135"/>
      <c r="G75" s="135"/>
      <c r="K75" s="339"/>
      <c r="L75" s="339"/>
      <c r="M75" s="104" t="s">
        <v>9</v>
      </c>
      <c r="N75" s="57" t="s">
        <v>3</v>
      </c>
      <c r="O75" s="38" t="s">
        <v>246</v>
      </c>
      <c r="P75" s="60"/>
      <c r="Q75" s="61"/>
      <c r="R75" s="62"/>
      <c r="S75" s="36" t="str">
        <f>IF($K$69=$G$25+1,$A$1,"")</f>
        <v/>
      </c>
      <c r="T75" s="83"/>
      <c r="U75" s="83"/>
      <c r="V75" s="83"/>
      <c r="W75" s="83"/>
      <c r="X75" s="83"/>
      <c r="Y75" s="63"/>
      <c r="Z75" s="259">
        <f t="shared" si="6"/>
        <v>0</v>
      </c>
      <c r="AA75" s="318"/>
      <c r="AB75" s="318"/>
      <c r="AC75" s="318"/>
      <c r="AD75" s="318"/>
      <c r="AE75" s="322"/>
      <c r="AF75" s="322"/>
      <c r="AG75" s="322"/>
      <c r="AH75" s="322"/>
      <c r="AI75" s="322"/>
      <c r="AJ75" s="322"/>
    </row>
    <row r="76" spans="1:36" ht="13.2" customHeight="1" x14ac:dyDescent="0.3">
      <c r="C76" s="135"/>
      <c r="D76" s="135"/>
      <c r="E76" s="135"/>
      <c r="F76" s="135"/>
      <c r="G76" s="135"/>
      <c r="K76" s="3"/>
      <c r="L76" s="3"/>
      <c r="M76" s="3"/>
      <c r="N76" s="92"/>
      <c r="O76" s="3"/>
      <c r="P76" s="3"/>
      <c r="Q76" s="3"/>
      <c r="R76" s="3"/>
      <c r="S76" s="3"/>
      <c r="T76" s="78"/>
      <c r="U76" s="78"/>
      <c r="V76" s="78"/>
      <c r="W76" s="78"/>
      <c r="X76" s="78"/>
      <c r="Y76" s="3"/>
      <c r="Z76" s="3"/>
      <c r="AA76" s="321"/>
      <c r="AB76" s="321"/>
      <c r="AC76" s="321"/>
      <c r="AD76" s="321"/>
      <c r="AE76" s="321"/>
      <c r="AF76" s="321"/>
      <c r="AG76" s="321"/>
      <c r="AH76" s="321"/>
      <c r="AI76" s="321"/>
      <c r="AJ76" s="321"/>
    </row>
    <row r="77" spans="1:36" x14ac:dyDescent="0.3">
      <c r="C77" s="135"/>
      <c r="D77" s="135"/>
      <c r="E77" s="135"/>
      <c r="F77" s="135"/>
      <c r="G77" s="135"/>
      <c r="K77" s="3"/>
      <c r="L77" s="3"/>
      <c r="M77" s="3"/>
      <c r="N77" s="92"/>
      <c r="O77" s="3"/>
      <c r="P77" s="3"/>
      <c r="Q77" s="3"/>
      <c r="R77" s="3"/>
      <c r="S77" s="3"/>
      <c r="T77" s="78"/>
      <c r="U77" s="78"/>
      <c r="V77" s="78"/>
      <c r="W77" s="78"/>
      <c r="X77" s="78"/>
      <c r="Y77" s="3"/>
      <c r="Z77" s="3"/>
      <c r="AA77" s="321"/>
      <c r="AB77" s="321"/>
      <c r="AC77" s="321"/>
      <c r="AD77" s="321"/>
      <c r="AE77" s="321"/>
      <c r="AF77" s="321"/>
      <c r="AG77" s="321"/>
      <c r="AH77" s="321"/>
      <c r="AI77" s="321"/>
      <c r="AJ77" s="321"/>
    </row>
    <row r="78" spans="1:36" x14ac:dyDescent="0.3">
      <c r="C78" s="135"/>
      <c r="D78" s="135"/>
      <c r="E78" s="135"/>
      <c r="F78" s="135"/>
      <c r="G78" s="135"/>
      <c r="K78" s="3"/>
      <c r="L78" s="3"/>
      <c r="M78" s="3"/>
      <c r="N78" s="92"/>
      <c r="O78" s="3"/>
      <c r="P78" s="3"/>
      <c r="Q78" s="3"/>
      <c r="R78" s="3"/>
      <c r="S78" s="3"/>
      <c r="T78" s="78"/>
      <c r="U78" s="78"/>
      <c r="V78" s="78"/>
      <c r="W78" s="78"/>
      <c r="X78" s="78"/>
      <c r="Y78" s="3"/>
      <c r="Z78" s="3"/>
      <c r="AA78" s="321"/>
      <c r="AB78" s="321"/>
      <c r="AC78" s="321"/>
      <c r="AD78" s="321"/>
      <c r="AE78" s="321"/>
      <c r="AF78" s="321"/>
      <c r="AG78" s="321"/>
      <c r="AH78" s="321"/>
      <c r="AI78" s="321"/>
      <c r="AJ78" s="321"/>
    </row>
    <row r="79" spans="1:36" x14ac:dyDescent="0.3">
      <c r="C79" s="135"/>
      <c r="D79" s="135"/>
      <c r="E79" s="135"/>
      <c r="F79" s="135"/>
      <c r="G79" s="135"/>
      <c r="K79" s="3"/>
      <c r="L79" s="3"/>
      <c r="M79" s="3"/>
      <c r="N79" s="92"/>
      <c r="O79" s="3"/>
      <c r="P79" s="3"/>
      <c r="Q79" s="3"/>
      <c r="R79" s="3"/>
      <c r="S79" s="3"/>
      <c r="T79" s="78"/>
      <c r="U79" s="78"/>
      <c r="V79" s="78"/>
      <c r="W79" s="78"/>
      <c r="X79" s="78"/>
      <c r="Y79" s="3"/>
      <c r="Z79" s="3"/>
      <c r="AA79" s="321"/>
      <c r="AB79" s="321"/>
      <c r="AC79" s="321"/>
      <c r="AD79" s="321"/>
      <c r="AE79" s="321"/>
      <c r="AF79" s="321"/>
      <c r="AG79" s="321"/>
      <c r="AH79" s="321"/>
      <c r="AI79" s="321"/>
      <c r="AJ79" s="321"/>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A70"/>
  <customSheetViews>
    <customSheetView guid="{3F51B73C-8999-4BDD-B7BB-CFA8C5D5F118}" scale="85" showGridLines="0" showAutoFilter="1" hiddenColumns="1" topLeftCell="O22">
      <selection activeCell="AA33" sqref="AA33"/>
      <pageMargins left="0.7" right="0.7" top="0.75" bottom="0.75" header="0.3" footer="0.3"/>
      <pageSetup orientation="portrait" r:id="rId1"/>
      <autoFilter ref="A3:AA70"/>
    </customSheetView>
    <customSheetView guid="{61959E49-C4BC-41CB-B0BE-7EDA73DE356A}" scale="85" showGridLines="0" showAutoFilter="1" topLeftCell="K31">
      <selection activeCell="U51" sqref="U51"/>
      <pageMargins left="0.7" right="0.7" top="0.75" bottom="0.75" header="0.3" footer="0.3"/>
      <pageSetup orientation="portrait" r:id="rId2"/>
      <autoFilter ref="A3:AB70"/>
    </customSheetView>
    <customSheetView guid="{9F775BAE-2403-40FE-95E3-B0411D9A7170}" scale="85" showGridLines="0" showAutoFilter="1" topLeftCell="K22">
      <selection activeCell="U37" sqref="U37"/>
      <pageMargins left="0.7" right="0.7" top="0.75" bottom="0.75" header="0.3" footer="0.3"/>
      <pageSetup orientation="portrait" r:id="rId3"/>
      <autoFilter ref="A3:AB70"/>
    </customSheetView>
    <customSheetView guid="{B9E7682A-072E-4CF9-AE10-B3ED27CB27F8}" scale="85" showGridLines="0" showAutoFilter="1" topLeftCell="K25">
      <selection activeCell="U54" sqref="U54:V54"/>
      <pageMargins left="0.7" right="0.7" top="0.75" bottom="0.75" header="0.3" footer="0.3"/>
      <pageSetup orientation="portrait" r:id="rId4"/>
      <autoFilter ref="A3:AB70"/>
    </customSheetView>
    <customSheetView guid="{040B64FF-F135-4C7F-9498-A8399C10673D}" scale="85" showGridLines="0" showAutoFilter="1" hiddenColumns="1" topLeftCell="O22">
      <selection activeCell="AA33" sqref="AA33"/>
      <pageMargins left="0.7" right="0.7" top="0.75" bottom="0.75" header="0.3" footer="0.3"/>
      <pageSetup orientation="portrait" r:id="rId5"/>
      <autoFilter ref="A3:AA70"/>
    </customSheetView>
    <customSheetView guid="{6D9FC8F7-6352-4BF1-890A-27BF36FADC03}" scale="85" showGridLines="0" showAutoFilter="1" hiddenColumns="1" topLeftCell="O22">
      <selection activeCell="AA33" sqref="AA33"/>
      <pageMargins left="0.7" right="0.7" top="0.75" bottom="0.75" header="0.3" footer="0.3"/>
      <pageSetup orientation="portrait" r:id="rId6"/>
      <autoFilter ref="A3:AA70"/>
    </customSheetView>
  </customSheetViews>
  <mergeCells count="91">
    <mergeCell ref="AA70:AB70"/>
    <mergeCell ref="AC70:AD70"/>
    <mergeCell ref="AE70:AF70"/>
    <mergeCell ref="AG70:AH70"/>
    <mergeCell ref="AI70:AJ70"/>
    <mergeCell ref="AA58:AB58"/>
    <mergeCell ref="AC58:AD58"/>
    <mergeCell ref="AE58:AF58"/>
    <mergeCell ref="AG58:AH58"/>
    <mergeCell ref="AI58:AJ58"/>
    <mergeCell ref="AA38:AB38"/>
    <mergeCell ref="AC38:AD38"/>
    <mergeCell ref="AE38:AF38"/>
    <mergeCell ref="AG38:AH38"/>
    <mergeCell ref="AI38:AJ38"/>
    <mergeCell ref="AA17:AB17"/>
    <mergeCell ref="AC17:AD17"/>
    <mergeCell ref="AE17:AF17"/>
    <mergeCell ref="AG17:AH17"/>
    <mergeCell ref="AI17:AJ17"/>
    <mergeCell ref="AA2:AB2"/>
    <mergeCell ref="AC2:AD2"/>
    <mergeCell ref="AE2:AF2"/>
    <mergeCell ref="AG2:AH2"/>
    <mergeCell ref="AI2:AJ2"/>
    <mergeCell ref="M38:M39"/>
    <mergeCell ref="N38:N39"/>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M58:M59"/>
    <mergeCell ref="N58:N59"/>
    <mergeCell ref="O58:O59"/>
    <mergeCell ref="S58:S59"/>
    <mergeCell ref="T58:T59"/>
    <mergeCell ref="U58:U59"/>
    <mergeCell ref="V58:V59"/>
    <mergeCell ref="Y58:Y59"/>
    <mergeCell ref="V17:V18"/>
    <mergeCell ref="Y17:Y18"/>
    <mergeCell ref="U38:U39"/>
    <mergeCell ref="V38:V39"/>
    <mergeCell ref="Y38:Y39"/>
    <mergeCell ref="T2:T3"/>
    <mergeCell ref="U2:U3"/>
    <mergeCell ref="V2:V3"/>
    <mergeCell ref="Y2:Y3"/>
    <mergeCell ref="O38:O39"/>
    <mergeCell ref="S38:S39"/>
    <mergeCell ref="T38:T39"/>
    <mergeCell ref="K16:Y16"/>
    <mergeCell ref="K17:K18"/>
    <mergeCell ref="L17:L18"/>
    <mergeCell ref="M17:M18"/>
    <mergeCell ref="N17:N18"/>
    <mergeCell ref="O17:O18"/>
    <mergeCell ref="S17:S18"/>
    <mergeCell ref="T17:T18"/>
    <mergeCell ref="U17:U18"/>
    <mergeCell ref="L2:L3"/>
    <mergeCell ref="M2:M3"/>
    <mergeCell ref="N2:N3"/>
    <mergeCell ref="O2:O3"/>
    <mergeCell ref="S2:S3"/>
    <mergeCell ref="Z70:Z71"/>
    <mergeCell ref="A1:H1"/>
    <mergeCell ref="Z2:Z3"/>
    <mergeCell ref="Z17:Z18"/>
    <mergeCell ref="Z38:Z39"/>
    <mergeCell ref="Z58:Z59"/>
    <mergeCell ref="Y4:Y5"/>
    <mergeCell ref="A64:G64"/>
    <mergeCell ref="A66:G66"/>
    <mergeCell ref="K37:Y37"/>
    <mergeCell ref="K38:K39"/>
    <mergeCell ref="L38:L39"/>
    <mergeCell ref="K60:K67"/>
    <mergeCell ref="L60:L67"/>
    <mergeCell ref="K1:Y1"/>
    <mergeCell ref="K2:K3"/>
  </mergeCells>
  <conditionalFormatting sqref="E13">
    <cfRule type="containsText" dxfId="676" priority="24" operator="containsText" text="N/A">
      <formula>NOT(ISERROR(SEARCH("N/A",E13)))</formula>
    </cfRule>
    <cfRule type="containsText" dxfId="675" priority="25" operator="containsText" text="O">
      <formula>NOT(ISERROR(SEARCH("O",E13)))</formula>
    </cfRule>
    <cfRule type="containsText" dxfId="674" priority="26" operator="containsText" text="M">
      <formula>NOT(ISERROR(SEARCH("M",E13)))</formula>
    </cfRule>
  </conditionalFormatting>
  <conditionalFormatting sqref="C46:G46">
    <cfRule type="containsText" dxfId="673" priority="33" operator="containsText" text="O">
      <formula>NOT(ISERROR(SEARCH("O",C46)))</formula>
    </cfRule>
  </conditionalFormatting>
  <conditionalFormatting sqref="C46:G46">
    <cfRule type="containsText" dxfId="672" priority="30" operator="containsText" text="N/A">
      <formula>NOT(ISERROR(SEARCH("N/A",C46)))</formula>
    </cfRule>
    <cfRule type="containsText" dxfId="671" priority="31" operator="containsText" text="Blank">
      <formula>NOT(ISERROR(SEARCH("Blank",C46)))</formula>
    </cfRule>
    <cfRule type="containsText" dxfId="670" priority="32" operator="containsText" text="M">
      <formula>NOT(ISERROR(SEARCH("M",C46)))</formula>
    </cfRule>
  </conditionalFormatting>
  <conditionalFormatting sqref="E12">
    <cfRule type="containsText" dxfId="669" priority="27" operator="containsText" text="N/A">
      <formula>NOT(ISERROR(SEARCH("N/A",E12)))</formula>
    </cfRule>
    <cfRule type="containsText" dxfId="668" priority="28" operator="containsText" text="O">
      <formula>NOT(ISERROR(SEARCH("O",E12)))</formula>
    </cfRule>
    <cfRule type="containsText" dxfId="667" priority="29" operator="containsText" text="M">
      <formula>NOT(ISERROR(SEARCH("M",E12)))</formula>
    </cfRule>
  </conditionalFormatting>
  <conditionalFormatting sqref="C7:H7">
    <cfRule type="containsText" dxfId="666" priority="21" operator="containsText" text="N/A">
      <formula>NOT(ISERROR(SEARCH("N/A",C7)))</formula>
    </cfRule>
    <cfRule type="containsText" dxfId="665" priority="22" operator="containsText" text="Blank">
      <formula>NOT(ISERROR(SEARCH("Blank",C7)))</formula>
    </cfRule>
    <cfRule type="containsText" dxfId="664" priority="23" operator="containsText" text="M">
      <formula>NOT(ISERROR(SEARCH("M",C7)))</formula>
    </cfRule>
  </conditionalFormatting>
  <conditionalFormatting sqref="Z4 Z51:Z55 Z40:Z43 Z45:Z49 Z19:Z35">
    <cfRule type="cellIs" dxfId="663" priority="6" operator="greaterThan">
      <formula>0</formula>
    </cfRule>
  </conditionalFormatting>
  <conditionalFormatting sqref="Z5:Z14">
    <cfRule type="cellIs" dxfId="662" priority="5" operator="greaterThan">
      <formula>0</formula>
    </cfRule>
  </conditionalFormatting>
  <conditionalFormatting sqref="Z60:Z67">
    <cfRule type="cellIs" dxfId="661" priority="4" operator="greaterThan">
      <formula>0</formula>
    </cfRule>
  </conditionalFormatting>
  <conditionalFormatting sqref="Z72:Z75">
    <cfRule type="cellIs" dxfId="660" priority="3" operator="greaterThan">
      <formula>0</formula>
    </cfRule>
  </conditionalFormatting>
  <conditionalFormatting sqref="Z50">
    <cfRule type="cellIs" dxfId="659" priority="2" operator="greaterThan">
      <formula>0</formula>
    </cfRule>
  </conditionalFormatting>
  <conditionalFormatting sqref="Z44">
    <cfRule type="cellIs" dxfId="658"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V76:V79 V1:V3 V15:V18 V36:V39 V56:V59 V68:V71">
      <formula1>"Passed, Failed, N/A"</formula1>
    </dataValidation>
    <dataValidation type="list" allowBlank="1" showInputMessage="1" showErrorMessage="1" sqref="W1:W79">
      <formula1>"Y, N"</formula1>
    </dataValidation>
  </dataValidations>
  <hyperlinks>
    <hyperlink ref="J2" location="Summary!A1" display="Home"/>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s>
  <pageMargins left="0.7" right="0.7" top="0.75" bottom="0.75" header="0.3" footer="0.3"/>
  <pageSetup orientation="portrait" r:id="rId23"/>
  <drawing r:id="rId24"/>
  <legacyDrawing r:id="rId25"/>
  <controls>
    <mc:AlternateContent xmlns:mc="http://schemas.openxmlformats.org/markup-compatibility/2006">
      <mc:Choice Requires="x14">
        <control shapeId="173067" r:id="rId26" name="CommandButton2">
          <controlPr defaultSize="0" autoLine="0" r:id="rId27">
            <anchor moveWithCells="1">
              <from>
                <xdr:col>8</xdr:col>
                <xdr:colOff>114300</xdr:colOff>
                <xdr:row>40</xdr:row>
                <xdr:rowOff>22860</xdr:rowOff>
              </from>
              <to>
                <xdr:col>9</xdr:col>
                <xdr:colOff>434340</xdr:colOff>
                <xdr:row>41</xdr:row>
                <xdr:rowOff>297180</xdr:rowOff>
              </to>
            </anchor>
          </controlPr>
        </control>
      </mc:Choice>
      <mc:Fallback>
        <control shapeId="173067" r:id="rId26" name="CommandButton2"/>
      </mc:Fallback>
    </mc:AlternateContent>
    <mc:AlternateContent xmlns:mc="http://schemas.openxmlformats.org/markup-compatibility/2006">
      <mc:Choice Requires="x14">
        <control shapeId="173066" r:id="rId28" name="CommandButton1">
          <controlPr defaultSize="0" autoLine="0" r:id="rId29">
            <anchor moveWithCells="1">
              <from>
                <xdr:col>8</xdr:col>
                <xdr:colOff>114300</xdr:colOff>
                <xdr:row>30</xdr:row>
                <xdr:rowOff>0</xdr:rowOff>
              </from>
              <to>
                <xdr:col>9</xdr:col>
                <xdr:colOff>403860</xdr:colOff>
                <xdr:row>31</xdr:row>
                <xdr:rowOff>175260</xdr:rowOff>
              </to>
            </anchor>
          </controlPr>
        </control>
      </mc:Choice>
      <mc:Fallback>
        <control shapeId="173066" r:id="rId28" name="CommandButton1"/>
      </mc:Fallback>
    </mc:AlternateContent>
  </controls>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4"/>
  </sheetPr>
  <dimension ref="A1:AN196"/>
  <sheetViews>
    <sheetView showGridLines="0" topLeftCell="A52" zoomScale="98" zoomScaleNormal="98" workbookViewId="0">
      <selection activeCell="D29" sqref="D29"/>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hidden="1" customWidth="1"/>
    <col min="13" max="13" width="7.88671875" bestFit="1" customWidth="1"/>
    <col min="14" max="14" width="15.88671875" customWidth="1"/>
    <col min="15" max="15" width="24" customWidth="1"/>
    <col min="16" max="16" width="12.88671875" customWidth="1"/>
    <col min="17" max="17" width="19.6640625" customWidth="1"/>
    <col min="18" max="18" width="18.77734375" customWidth="1"/>
    <col min="19" max="19" width="11" customWidth="1"/>
    <col min="20" max="20" width="7.5546875" customWidth="1"/>
    <col min="21" max="21" width="11" bestFit="1" customWidth="1"/>
    <col min="22" max="22" width="10.44140625" bestFit="1" customWidth="1"/>
    <col min="23" max="23" width="36.5546875" bestFit="1" customWidth="1"/>
    <col min="24" max="25" width="9.109375" hidden="1" customWidth="1"/>
    <col min="41" max="16384" width="9.109375" style="3"/>
  </cols>
  <sheetData>
    <row r="1" spans="1:36" ht="23.4" x14ac:dyDescent="0.45">
      <c r="A1" s="1188" t="s">
        <v>82</v>
      </c>
      <c r="B1" s="1189"/>
      <c r="C1" s="1189"/>
      <c r="D1" s="1189"/>
      <c r="E1" s="1189"/>
      <c r="F1" s="1189"/>
      <c r="G1" s="1189"/>
      <c r="H1" s="1189"/>
      <c r="K1" s="1193" t="s">
        <v>132</v>
      </c>
      <c r="L1" s="1194"/>
      <c r="M1" s="1194"/>
      <c r="N1" s="1194"/>
      <c r="O1" s="1194"/>
      <c r="P1" s="1194"/>
      <c r="Q1" s="1194"/>
      <c r="R1" s="1194"/>
      <c r="S1" s="1194"/>
      <c r="T1" s="1194"/>
      <c r="U1" s="1194"/>
      <c r="V1" s="1194"/>
      <c r="W1" s="1195"/>
      <c r="X1" s="3"/>
      <c r="Y1" s="3"/>
      <c r="Z1" s="263"/>
      <c r="AA1" s="330"/>
      <c r="AB1" s="330"/>
      <c r="AC1" s="330"/>
      <c r="AD1" s="330"/>
      <c r="AE1" s="330"/>
      <c r="AF1" s="330"/>
      <c r="AG1" s="330"/>
      <c r="AH1" s="330"/>
      <c r="AI1" s="330"/>
      <c r="AJ1" s="330"/>
    </row>
    <row r="2" spans="1:36" ht="23.25" customHeight="1" x14ac:dyDescent="0.3">
      <c r="A2" s="98" t="s">
        <v>367</v>
      </c>
      <c r="B2" s="83" t="s">
        <v>352</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191" t="s">
        <v>343</v>
      </c>
      <c r="W2" s="1209" t="s">
        <v>140</v>
      </c>
      <c r="X2" s="3"/>
      <c r="Y2" s="3"/>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43423</v>
      </c>
      <c r="C3" s="125"/>
      <c r="D3" s="3"/>
      <c r="E3" s="3"/>
      <c r="F3" s="3"/>
      <c r="G3" s="3"/>
      <c r="H3" s="3"/>
      <c r="K3" s="1197"/>
      <c r="L3" s="1197"/>
      <c r="M3" s="1183"/>
      <c r="N3" s="1185"/>
      <c r="O3" s="1197"/>
      <c r="P3" s="148" t="s">
        <v>141</v>
      </c>
      <c r="Q3" s="144"/>
      <c r="R3" s="144"/>
      <c r="S3" s="1210"/>
      <c r="T3" s="1191"/>
      <c r="U3" s="1191"/>
      <c r="V3" s="1191"/>
      <c r="W3" s="1197"/>
      <c r="X3" s="3"/>
      <c r="Y3" s="3"/>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1.9753424657534246</v>
      </c>
      <c r="C4" s="3"/>
      <c r="D4" s="3"/>
      <c r="E4" s="3"/>
      <c r="F4" s="3"/>
      <c r="G4" s="3"/>
      <c r="H4" s="3"/>
      <c r="K4" s="337" t="s">
        <v>142</v>
      </c>
      <c r="L4" s="337" t="s">
        <v>143</v>
      </c>
      <c r="M4" s="104" t="s">
        <v>5</v>
      </c>
      <c r="N4" s="93" t="s">
        <v>144</v>
      </c>
      <c r="O4" s="88" t="s">
        <v>372</v>
      </c>
      <c r="P4" s="149" t="s">
        <v>145</v>
      </c>
      <c r="Q4" s="149" t="s">
        <v>146</v>
      </c>
      <c r="R4" s="146" t="s">
        <v>147</v>
      </c>
      <c r="S4" s="70" t="s">
        <v>352</v>
      </c>
      <c r="T4" s="83" t="s">
        <v>72</v>
      </c>
      <c r="U4" s="200">
        <v>43425</v>
      </c>
      <c r="V4" s="83" t="s">
        <v>374</v>
      </c>
      <c r="W4" s="1227" t="s">
        <v>148</v>
      </c>
      <c r="X4" s="3"/>
      <c r="Y4" s="3"/>
      <c r="Z4" s="259">
        <f ca="1">DATEDIF(AA4,AB4,"m")/12+DATEDIF(AC4,AD4,"m")/12+DATEDIF(AE4,AF4,"m")/12+DATEDIF(AG4,AH4,"m")/12+DATEDIF(AI4,AJ4,"m")/12</f>
        <v>1.8333333333333333</v>
      </c>
      <c r="AA4" s="260">
        <v>43470</v>
      </c>
      <c r="AB4" s="260">
        <f ca="1">TODAY()</f>
        <v>44144</v>
      </c>
      <c r="AC4" s="260"/>
      <c r="AD4" s="260"/>
      <c r="AE4" s="258"/>
      <c r="AF4" s="258"/>
      <c r="AG4" s="258"/>
      <c r="AH4" s="258"/>
      <c r="AI4" s="258"/>
      <c r="AJ4" s="258"/>
    </row>
    <row r="5" spans="1:36" ht="12.75" customHeight="1" x14ac:dyDescent="0.3">
      <c r="A5" s="98" t="s">
        <v>387</v>
      </c>
      <c r="B5" s="124">
        <v>8</v>
      </c>
      <c r="C5" s="126"/>
      <c r="D5" s="3"/>
      <c r="E5" s="3"/>
      <c r="F5" s="3"/>
      <c r="G5" s="3"/>
      <c r="H5" s="3"/>
      <c r="K5" s="338"/>
      <c r="L5" s="338"/>
      <c r="M5" s="104" t="s">
        <v>5</v>
      </c>
      <c r="N5" s="93" t="s">
        <v>144</v>
      </c>
      <c r="O5" s="88" t="s">
        <v>373</v>
      </c>
      <c r="P5" s="150"/>
      <c r="Q5" s="151" t="s">
        <v>150</v>
      </c>
      <c r="R5" s="147" t="s">
        <v>151</v>
      </c>
      <c r="S5" s="70" t="s">
        <v>352</v>
      </c>
      <c r="T5" s="83" t="s">
        <v>72</v>
      </c>
      <c r="U5" s="200">
        <v>43425</v>
      </c>
      <c r="V5" s="83" t="s">
        <v>374</v>
      </c>
      <c r="W5" s="1228"/>
      <c r="X5" s="3"/>
      <c r="Y5" s="3"/>
      <c r="Z5" s="259">
        <f t="shared" ref="Z5:Z14" ca="1" si="0">DATEDIF(AA5,AB5,"m")/12+DATEDIF(AC5,AD5,"m")/12+DATEDIF(AE5,AF5,"m")/12+DATEDIF(AG5,AH5,"m")/12+DATEDIF(AI5,AJ5,"m")/12</f>
        <v>1.8333333333333333</v>
      </c>
      <c r="AA5" s="260">
        <v>43470</v>
      </c>
      <c r="AB5" s="260">
        <f ca="1">TODAY()</f>
        <v>44144</v>
      </c>
      <c r="AC5" s="260"/>
      <c r="AD5" s="260"/>
      <c r="AE5" s="258"/>
      <c r="AF5" s="258"/>
      <c r="AG5" s="258"/>
      <c r="AH5" s="258"/>
      <c r="AI5" s="258"/>
      <c r="AJ5" s="258"/>
    </row>
    <row r="6" spans="1:36" ht="28.2" customHeight="1" thickBot="1" x14ac:dyDescent="0.35">
      <c r="A6" s="98" t="s">
        <v>388</v>
      </c>
      <c r="B6" s="124">
        <f ca="1">B4+B5</f>
        <v>9.9753424657534246</v>
      </c>
      <c r="C6" s="126"/>
      <c r="K6" s="338"/>
      <c r="L6" s="338"/>
      <c r="M6" s="104" t="s">
        <v>5</v>
      </c>
      <c r="N6" s="38" t="s">
        <v>149</v>
      </c>
      <c r="O6" s="65" t="s">
        <v>149</v>
      </c>
      <c r="P6" s="150"/>
      <c r="Q6" s="152" t="s">
        <v>150</v>
      </c>
      <c r="R6" s="79" t="s">
        <v>151</v>
      </c>
      <c r="S6" s="70" t="s">
        <v>352</v>
      </c>
      <c r="T6" s="83" t="s">
        <v>72</v>
      </c>
      <c r="U6" s="200">
        <v>43425</v>
      </c>
      <c r="V6" s="83" t="s">
        <v>374</v>
      </c>
      <c r="W6" s="41" t="s">
        <v>152</v>
      </c>
      <c r="X6" s="3"/>
      <c r="Y6" s="3"/>
      <c r="Z6" s="259">
        <f t="shared" ca="1" si="0"/>
        <v>1.8333333333333333</v>
      </c>
      <c r="AA6" s="260">
        <v>43470</v>
      </c>
      <c r="AB6" s="260">
        <f ca="1">TODAY()</f>
        <v>44144</v>
      </c>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70" t="s">
        <v>352</v>
      </c>
      <c r="T7" s="83" t="s">
        <v>72</v>
      </c>
      <c r="U7" s="200">
        <v>43637</v>
      </c>
      <c r="V7" s="83" t="s">
        <v>374</v>
      </c>
      <c r="W7" s="342" t="s">
        <v>248</v>
      </c>
      <c r="X7" s="3"/>
      <c r="Y7" s="3"/>
      <c r="Z7" s="259">
        <f t="shared" ca="1" si="0"/>
        <v>1.3333333333333333</v>
      </c>
      <c r="AA7" s="260">
        <v>43647</v>
      </c>
      <c r="AB7" s="260">
        <f ca="1">TODAY()</f>
        <v>44144</v>
      </c>
      <c r="AC7" s="260"/>
      <c r="AD7" s="260"/>
      <c r="AE7" s="258"/>
      <c r="AF7" s="258"/>
      <c r="AG7" s="258"/>
      <c r="AH7" s="258"/>
      <c r="AI7" s="258"/>
      <c r="AJ7" s="258"/>
    </row>
    <row r="8" spans="1:36" x14ac:dyDescent="0.3">
      <c r="A8" s="107" t="s">
        <v>56</v>
      </c>
      <c r="B8" s="108" t="s">
        <v>182</v>
      </c>
      <c r="C8" s="100"/>
      <c r="D8" s="24" t="s">
        <v>77</v>
      </c>
      <c r="E8" s="24"/>
      <c r="F8" s="24"/>
      <c r="G8" s="24"/>
      <c r="H8" s="109">
        <f>IF(C8&lt;&gt;"",'CBL Score Standard'!$D64,IF(D8&lt;&gt;"",SUM('CBL Score Standard'!$D64:$E64),IF(E8&lt;&gt;"",SUM('CBL Score Standard'!$D64:$F64),IF(F8&lt;&gt;"",SUM('CBL Score Standard'!$D64:$G64),IF(G8&lt;&gt;"",SUM('CBL Score Standard'!$D64:$H64,0))))))</f>
        <v>4.7619047619047616E-2</v>
      </c>
      <c r="K8" s="338"/>
      <c r="L8" s="338"/>
      <c r="M8" s="104" t="s">
        <v>5</v>
      </c>
      <c r="N8" s="127" t="s">
        <v>144</v>
      </c>
      <c r="O8" s="43" t="s">
        <v>517</v>
      </c>
      <c r="P8" s="150"/>
      <c r="Q8" s="152" t="s">
        <v>153</v>
      </c>
      <c r="R8" s="79" t="s">
        <v>156</v>
      </c>
      <c r="S8" s="36"/>
      <c r="T8" s="83"/>
      <c r="U8" s="83"/>
      <c r="V8" s="83"/>
      <c r="W8" s="44" t="s">
        <v>157</v>
      </c>
      <c r="X8" s="3"/>
      <c r="Y8" s="3"/>
      <c r="Z8" s="259">
        <f t="shared" si="0"/>
        <v>0</v>
      </c>
      <c r="AA8" s="260"/>
      <c r="AB8" s="260"/>
      <c r="AC8" s="260"/>
      <c r="AD8" s="260"/>
      <c r="AE8" s="258"/>
      <c r="AF8" s="258"/>
      <c r="AG8" s="258"/>
      <c r="AH8" s="258"/>
      <c r="AI8" s="258"/>
      <c r="AJ8" s="258"/>
    </row>
    <row r="9" spans="1:36" x14ac:dyDescent="0.3">
      <c r="A9" s="110" t="s">
        <v>56</v>
      </c>
      <c r="B9" s="99" t="s">
        <v>427</v>
      </c>
      <c r="C9" s="100"/>
      <c r="D9" s="24"/>
      <c r="E9" s="24" t="s">
        <v>77</v>
      </c>
      <c r="F9" s="24"/>
      <c r="G9" s="24"/>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43" t="s">
        <v>661</v>
      </c>
      <c r="P9" s="150"/>
      <c r="Q9" s="152" t="s">
        <v>155</v>
      </c>
      <c r="R9" s="79" t="s">
        <v>158</v>
      </c>
      <c r="S9" s="36" t="str">
        <f>IF($K$16=$G$25+1,$A$1,"")</f>
        <v/>
      </c>
      <c r="T9" s="83"/>
      <c r="U9" s="83"/>
      <c r="V9" s="83"/>
      <c r="W9" s="41" t="s">
        <v>159</v>
      </c>
      <c r="X9" s="3"/>
      <c r="Y9" s="3"/>
      <c r="Z9" s="259">
        <f t="shared" si="0"/>
        <v>0</v>
      </c>
      <c r="AA9" s="260"/>
      <c r="AB9" s="260"/>
      <c r="AC9" s="260"/>
      <c r="AD9" s="260"/>
      <c r="AE9" s="258"/>
      <c r="AF9" s="258"/>
      <c r="AG9" s="258"/>
      <c r="AH9" s="258"/>
      <c r="AI9" s="258"/>
      <c r="AJ9" s="258"/>
    </row>
    <row r="10" spans="1:36" ht="27.6" x14ac:dyDescent="0.3">
      <c r="A10" s="110" t="s">
        <v>56</v>
      </c>
      <c r="B10" s="99" t="s">
        <v>663</v>
      </c>
      <c r="C10" s="100"/>
      <c r="D10" s="130"/>
      <c r="E10" s="24" t="s">
        <v>77</v>
      </c>
      <c r="F10" s="24"/>
      <c r="G10" s="24"/>
      <c r="H10" s="109">
        <f>IF(C10&lt;&gt;"",'CBL Score Standard'!$D66,IF(D10&lt;&gt;"",SUM('CBL Score Standard'!$D66:$E66),IF(E10&lt;&gt;"",SUM('CBL Score Standard'!$D66:$F66),IF(F10&lt;&gt;"",SUM('CBL Score Standard'!$D66:$G66),IF(G10&lt;&gt;"",SUM('CBL Score Standard'!$D66:$H66,0))))))</f>
        <v>2.8571428571428571E-2</v>
      </c>
      <c r="K10" s="338"/>
      <c r="L10" s="338"/>
      <c r="M10" s="104" t="s">
        <v>5</v>
      </c>
      <c r="N10" s="127" t="s">
        <v>144</v>
      </c>
      <c r="O10" s="43" t="s">
        <v>662</v>
      </c>
      <c r="P10" s="150"/>
      <c r="Q10" s="254" t="s">
        <v>659</v>
      </c>
      <c r="R10" s="254" t="s">
        <v>278</v>
      </c>
      <c r="S10" s="36" t="str">
        <f>IF($K$16=$G$25+1,$A$1,"")</f>
        <v/>
      </c>
      <c r="T10" s="83"/>
      <c r="U10" s="83"/>
      <c r="V10" s="83"/>
      <c r="W10" s="46" t="s">
        <v>160</v>
      </c>
      <c r="X10" s="3"/>
      <c r="Y10" s="3"/>
      <c r="Z10" s="259">
        <f t="shared" si="0"/>
        <v>0</v>
      </c>
      <c r="AA10" s="260"/>
      <c r="AB10" s="260"/>
      <c r="AC10" s="260"/>
      <c r="AD10" s="260"/>
      <c r="AE10" s="258"/>
      <c r="AF10" s="258"/>
      <c r="AG10" s="258"/>
      <c r="AH10" s="258"/>
      <c r="AI10" s="258"/>
      <c r="AJ10" s="258"/>
    </row>
    <row r="11" spans="1:36" ht="13.8" customHeight="1" x14ac:dyDescent="0.3">
      <c r="A11" s="110" t="s">
        <v>56</v>
      </c>
      <c r="B11" s="99" t="s">
        <v>215</v>
      </c>
      <c r="C11" s="100"/>
      <c r="D11" s="130"/>
      <c r="E11" s="24" t="s">
        <v>77</v>
      </c>
      <c r="F11" s="24"/>
      <c r="G11" s="24"/>
      <c r="H11" s="109">
        <f>IF(C11&lt;&gt;"",'CBL Score Standard'!$D67,IF(D11&lt;&gt;"",SUM('CBL Score Standard'!$D67:$E67),IF(E11&lt;&gt;"",SUM('CBL Score Standard'!$D67:$F67),IF(F11&lt;&gt;"",SUM('CBL Score Standard'!$D67:$G67),IF(G11&lt;&gt;"",SUM('CBL Score Standard'!$D67:$H67,0))))))</f>
        <v>2.8571428571428571E-2</v>
      </c>
      <c r="K11" s="338"/>
      <c r="L11" s="338"/>
      <c r="M11" s="104" t="s">
        <v>5</v>
      </c>
      <c r="N11" s="36" t="s">
        <v>31</v>
      </c>
      <c r="O11" s="89" t="s">
        <v>175</v>
      </c>
      <c r="P11" s="150"/>
      <c r="Q11" s="152" t="s">
        <v>383</v>
      </c>
      <c r="R11" s="79" t="s">
        <v>176</v>
      </c>
      <c r="S11" s="36" t="s">
        <v>352</v>
      </c>
      <c r="T11" s="83"/>
      <c r="U11" s="999">
        <v>44029</v>
      </c>
      <c r="V11" s="83" t="s">
        <v>374</v>
      </c>
      <c r="W11" s="44" t="s">
        <v>177</v>
      </c>
      <c r="X11" s="3"/>
      <c r="Y11" s="3"/>
      <c r="Z11" s="259">
        <f t="shared" si="0"/>
        <v>0</v>
      </c>
      <c r="AA11" s="260"/>
      <c r="AB11" s="260"/>
      <c r="AC11" s="260"/>
      <c r="AD11" s="260"/>
      <c r="AE11" s="258"/>
      <c r="AF11" s="258"/>
      <c r="AG11" s="258"/>
      <c r="AH11" s="258"/>
      <c r="AI11" s="258"/>
      <c r="AJ11" s="258"/>
    </row>
    <row r="12" spans="1:36" ht="27.6" x14ac:dyDescent="0.3">
      <c r="A12" s="110" t="s">
        <v>63</v>
      </c>
      <c r="B12" s="99" t="s">
        <v>236</v>
      </c>
      <c r="C12" s="100"/>
      <c r="D12" s="100"/>
      <c r="E12" s="100" t="s">
        <v>77</v>
      </c>
      <c r="F12" s="24"/>
      <c r="G12" s="24"/>
      <c r="H12" s="109">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36"/>
      <c r="T12" s="83"/>
      <c r="U12" s="83"/>
      <c r="V12" s="83"/>
      <c r="W12" s="41"/>
      <c r="X12" s="3"/>
      <c r="Y12" s="3"/>
      <c r="Z12" s="259">
        <f t="shared" si="0"/>
        <v>0</v>
      </c>
      <c r="AA12" s="260"/>
      <c r="AB12" s="260"/>
      <c r="AC12" s="260"/>
      <c r="AD12" s="260"/>
      <c r="AE12" s="258"/>
      <c r="AF12" s="258"/>
      <c r="AG12" s="258"/>
      <c r="AH12" s="258"/>
      <c r="AI12" s="258"/>
      <c r="AJ12" s="258"/>
    </row>
    <row r="13" spans="1:36" ht="13.8" customHeight="1" x14ac:dyDescent="0.3">
      <c r="A13" s="110" t="s">
        <v>63</v>
      </c>
      <c r="B13" s="99" t="s">
        <v>244</v>
      </c>
      <c r="C13" s="100"/>
      <c r="D13" s="100"/>
      <c r="E13" s="100" t="s">
        <v>77</v>
      </c>
      <c r="F13" s="100"/>
      <c r="G13" s="24"/>
      <c r="H13" s="109">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70" t="s">
        <v>352</v>
      </c>
      <c r="T13" s="83" t="s">
        <v>73</v>
      </c>
      <c r="U13" s="181">
        <v>43658</v>
      </c>
      <c r="V13" s="83" t="s">
        <v>374</v>
      </c>
      <c r="W13" s="41" t="s">
        <v>169</v>
      </c>
      <c r="X13" s="3"/>
      <c r="Y13" s="3"/>
      <c r="Z13" s="259">
        <f t="shared" ca="1" si="0"/>
        <v>1.25</v>
      </c>
      <c r="AA13" s="260">
        <v>43678</v>
      </c>
      <c r="AB13" s="260">
        <f ca="1">TODAY()</f>
        <v>44144</v>
      </c>
      <c r="AC13" s="260"/>
      <c r="AD13" s="260"/>
      <c r="AE13" s="258"/>
      <c r="AF13" s="258"/>
      <c r="AG13" s="258"/>
      <c r="AH13" s="258"/>
      <c r="AI13" s="258"/>
      <c r="AJ13" s="258"/>
    </row>
    <row r="14" spans="1:36" ht="27.6" x14ac:dyDescent="0.3">
      <c r="A14" s="110" t="s">
        <v>55</v>
      </c>
      <c r="B14" s="99" t="s">
        <v>694</v>
      </c>
      <c r="C14" s="100"/>
      <c r="D14" s="100"/>
      <c r="E14" s="24" t="s">
        <v>77</v>
      </c>
      <c r="F14" s="24"/>
      <c r="G14" s="24"/>
      <c r="H14" s="109">
        <f>IF(C14&lt;&gt;"",'CBL Score Standard'!$D70,IF(D14&lt;&gt;"",SUM('CBL Score Standard'!$D70:$E70),IF(E14&lt;&gt;"",SUM('CBL Score Standard'!$D70:$F70),IF(F14&lt;&gt;"",SUM('CBL Score Standard'!$D70:$G70),IF(G14&lt;&gt;"",SUM('CBL Score Standard'!$D70:$H70,0))))))</f>
        <v>1.4285714285714285E-2</v>
      </c>
      <c r="K14" s="339"/>
      <c r="L14" s="339"/>
      <c r="M14" s="104" t="s">
        <v>5</v>
      </c>
      <c r="N14" s="36" t="s">
        <v>41</v>
      </c>
      <c r="O14" s="87" t="s">
        <v>450</v>
      </c>
      <c r="P14" s="153">
        <v>43627</v>
      </c>
      <c r="Q14" s="152" t="s">
        <v>381</v>
      </c>
      <c r="R14" s="79" t="s">
        <v>382</v>
      </c>
      <c r="S14" s="70" t="s">
        <v>352</v>
      </c>
      <c r="T14" s="83" t="s">
        <v>73</v>
      </c>
      <c r="U14" s="181">
        <v>43627</v>
      </c>
      <c r="V14" s="83" t="s">
        <v>374</v>
      </c>
      <c r="W14" s="41"/>
      <c r="X14" s="3"/>
      <c r="Y14" s="3"/>
      <c r="Z14" s="259">
        <f t="shared" ca="1" si="0"/>
        <v>1.25</v>
      </c>
      <c r="AA14" s="260">
        <v>43678</v>
      </c>
      <c r="AB14" s="260">
        <f ca="1">TODAY()</f>
        <v>44144</v>
      </c>
      <c r="AC14" s="260"/>
      <c r="AD14" s="260"/>
      <c r="AE14" s="258"/>
      <c r="AF14" s="258"/>
      <c r="AG14" s="258"/>
      <c r="AH14" s="258"/>
      <c r="AI14" s="258"/>
      <c r="AJ14" s="258"/>
    </row>
    <row r="15" spans="1:36" x14ac:dyDescent="0.3">
      <c r="A15" s="110" t="s">
        <v>55</v>
      </c>
      <c r="B15" s="99" t="s">
        <v>185</v>
      </c>
      <c r="C15" s="100"/>
      <c r="D15" s="129"/>
      <c r="E15" s="24" t="s">
        <v>77</v>
      </c>
      <c r="F15" s="24"/>
      <c r="G15" s="24"/>
      <c r="H15" s="109">
        <f>IF(C15&lt;&gt;"",'CBL Score Standard'!$D71,IF(D15&lt;&gt;"",SUM('CBL Score Standard'!$D71:$E71),IF(E15&lt;&gt;"",SUM('CBL Score Standard'!$D71:$F71),IF(F15&lt;&gt;"",SUM('CBL Score Standard'!$D71:$G71),IF(G15&lt;&gt;"",SUM('CBL Score Standard'!$D71:$H71,0))))))</f>
        <v>2.8571428571428571E-2</v>
      </c>
      <c r="K15" s="48">
        <v>2</v>
      </c>
      <c r="L15" s="48"/>
      <c r="M15" s="3"/>
      <c r="N15" s="94"/>
      <c r="O15" s="48"/>
      <c r="P15" s="48"/>
      <c r="Q15" s="48"/>
      <c r="R15" s="48"/>
      <c r="S15" s="48"/>
      <c r="T15" s="80"/>
      <c r="U15" s="80"/>
      <c r="V15" s="80"/>
      <c r="W15" s="48"/>
      <c r="X15" s="3"/>
      <c r="Y15" s="3"/>
      <c r="Z15" s="48"/>
      <c r="AA15" s="48"/>
      <c r="AB15" s="48"/>
      <c r="AC15" s="48"/>
      <c r="AD15" s="48"/>
      <c r="AE15" s="48"/>
      <c r="AF15" s="48"/>
      <c r="AG15" s="48"/>
      <c r="AH15" s="48"/>
      <c r="AI15" s="48"/>
      <c r="AJ15" s="48"/>
    </row>
    <row r="16" spans="1:36" ht="23.4" x14ac:dyDescent="0.45">
      <c r="A16" s="110" t="s">
        <v>55</v>
      </c>
      <c r="B16" s="99" t="s">
        <v>192</v>
      </c>
      <c r="C16" s="100"/>
      <c r="D16" s="100" t="s">
        <v>77</v>
      </c>
      <c r="E16" s="100"/>
      <c r="F16" s="100"/>
      <c r="G16" s="100"/>
      <c r="H16" s="109">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5"/>
      <c r="X16" s="3"/>
      <c r="Y16" s="3"/>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1211" t="s">
        <v>140</v>
      </c>
      <c r="X17" s="3"/>
      <c r="Y17" s="3"/>
      <c r="Z17" s="1186" t="s">
        <v>667</v>
      </c>
      <c r="AA17" s="1172" t="s">
        <v>666</v>
      </c>
      <c r="AB17" s="1172"/>
      <c r="AC17" s="1172" t="s">
        <v>668</v>
      </c>
      <c r="AD17" s="1172"/>
      <c r="AE17" s="1172" t="s">
        <v>669</v>
      </c>
      <c r="AF17" s="1172"/>
      <c r="AG17" s="1172" t="s">
        <v>670</v>
      </c>
      <c r="AH17" s="1172"/>
      <c r="AI17" s="1172" t="s">
        <v>671</v>
      </c>
      <c r="AJ17" s="1172"/>
    </row>
    <row r="18" spans="1:36" ht="13.8" customHeight="1" x14ac:dyDescent="0.3">
      <c r="A18" s="110" t="s">
        <v>55</v>
      </c>
      <c r="B18" s="99" t="s">
        <v>196</v>
      </c>
      <c r="C18" s="100"/>
      <c r="D18" s="100" t="s">
        <v>77</v>
      </c>
      <c r="E18" s="100"/>
      <c r="F18" s="100"/>
      <c r="G18" s="100"/>
      <c r="H18" s="109">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1197"/>
      <c r="X18" s="3"/>
      <c r="Y18" s="3"/>
      <c r="Z18" s="1187"/>
      <c r="AA18" s="329" t="s">
        <v>672</v>
      </c>
      <c r="AB18" s="329" t="s">
        <v>673</v>
      </c>
      <c r="AC18" s="329" t="s">
        <v>672</v>
      </c>
      <c r="AD18" s="329" t="s">
        <v>673</v>
      </c>
      <c r="AE18" s="329" t="s">
        <v>672</v>
      </c>
      <c r="AF18" s="329" t="s">
        <v>673</v>
      </c>
      <c r="AG18" s="329" t="s">
        <v>672</v>
      </c>
      <c r="AH18" s="329" t="s">
        <v>673</v>
      </c>
      <c r="AI18" s="329" t="s">
        <v>672</v>
      </c>
      <c r="AJ18" s="329" t="s">
        <v>673</v>
      </c>
    </row>
    <row r="19" spans="1:36" ht="27.6" x14ac:dyDescent="0.3">
      <c r="A19" s="110" t="s">
        <v>55</v>
      </c>
      <c r="B19" s="99" t="s">
        <v>198</v>
      </c>
      <c r="C19" s="100"/>
      <c r="D19" s="100" t="s">
        <v>77</v>
      </c>
      <c r="E19" s="100"/>
      <c r="F19" s="100"/>
      <c r="G19" s="100"/>
      <c r="H19" s="109">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70" t="s">
        <v>352</v>
      </c>
      <c r="T19" s="157" t="s">
        <v>72</v>
      </c>
      <c r="U19" s="180">
        <v>43755</v>
      </c>
      <c r="V19" s="214" t="s">
        <v>374</v>
      </c>
      <c r="W19" s="44" t="s">
        <v>174</v>
      </c>
      <c r="X19" s="3"/>
      <c r="Y19" s="3"/>
      <c r="Z19" s="259">
        <f t="shared" ref="Z19:Z35" ca="1" si="1">DATEDIF(AA19,AB19,"m")/12+DATEDIF(AC19,AD19,"m")/12+DATEDIF(AE19,AF19,"m")/12+DATEDIF(AG19,AH19,"m")/12+DATEDIF(AI19,AJ19,"m")/12</f>
        <v>1.25</v>
      </c>
      <c r="AA19" s="260">
        <v>43678</v>
      </c>
      <c r="AB19" s="260">
        <f ca="1">TODAY()</f>
        <v>44144</v>
      </c>
      <c r="AC19" s="260"/>
      <c r="AD19" s="260"/>
      <c r="AE19" s="258"/>
      <c r="AF19" s="258"/>
      <c r="AG19" s="258"/>
      <c r="AH19" s="258"/>
      <c r="AI19" s="258"/>
      <c r="AJ19" s="258"/>
    </row>
    <row r="20" spans="1:36" ht="13.8" customHeight="1" x14ac:dyDescent="0.3">
      <c r="A20" s="110" t="s">
        <v>55</v>
      </c>
      <c r="B20" s="99" t="s">
        <v>202</v>
      </c>
      <c r="C20" s="100"/>
      <c r="D20" s="100"/>
      <c r="E20" s="100" t="s">
        <v>77</v>
      </c>
      <c r="F20" s="100"/>
      <c r="G20" s="100"/>
      <c r="H20" s="109">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36" t="str">
        <f>IF($K$16=$G$25+1,$A$1,"")</f>
        <v/>
      </c>
      <c r="T20" s="83"/>
      <c r="U20" s="83"/>
      <c r="V20" s="83"/>
      <c r="W20" s="44" t="s">
        <v>181</v>
      </c>
      <c r="X20" s="3"/>
      <c r="Y20" s="3"/>
      <c r="Z20" s="259">
        <f t="shared" si="1"/>
        <v>0</v>
      </c>
      <c r="AA20" s="260"/>
      <c r="AB20" s="260"/>
      <c r="AC20" s="260"/>
      <c r="AD20" s="260"/>
      <c r="AE20" s="258"/>
      <c r="AF20" s="258"/>
      <c r="AG20" s="258"/>
      <c r="AH20" s="258"/>
      <c r="AI20" s="258"/>
      <c r="AJ20" s="258"/>
    </row>
    <row r="21" spans="1:36" x14ac:dyDescent="0.3">
      <c r="A21" s="110" t="s">
        <v>55</v>
      </c>
      <c r="B21" s="99" t="s">
        <v>664</v>
      </c>
      <c r="C21" s="100"/>
      <c r="D21" s="100"/>
      <c r="E21" s="24" t="s">
        <v>77</v>
      </c>
      <c r="F21" s="24"/>
      <c r="G21" s="24"/>
      <c r="H21" s="109">
        <f>IF(C21&lt;&gt;"",'CBL Score Standard'!$D77,IF(D21&lt;&gt;"",SUM('CBL Score Standard'!$D77:$E77),IF(E21&lt;&gt;"",SUM('CBL Score Standard'!$D77:$F77),IF(F21&lt;&gt;"",SUM('CBL Score Standard'!$D77:$G77),IF(G21&lt;&gt;"",SUM('CBL Score Standard'!$D77:$H77,0))))))</f>
        <v>2.8571428571428571E-2</v>
      </c>
      <c r="K21" s="338"/>
      <c r="L21" s="338"/>
      <c r="M21" s="104" t="s">
        <v>6</v>
      </c>
      <c r="N21" s="36" t="s">
        <v>56</v>
      </c>
      <c r="O21" s="87" t="s">
        <v>182</v>
      </c>
      <c r="P21" s="153">
        <v>43609</v>
      </c>
      <c r="Q21" s="152" t="s">
        <v>172</v>
      </c>
      <c r="R21" s="79" t="s">
        <v>183</v>
      </c>
      <c r="S21" s="36" t="str">
        <f>IF($K$16=$G$25+1,$A$1,"")</f>
        <v/>
      </c>
      <c r="T21" s="83"/>
      <c r="U21" s="83"/>
      <c r="V21" s="83"/>
      <c r="W21" s="46" t="s">
        <v>184</v>
      </c>
      <c r="X21" s="3"/>
      <c r="Y21" s="3"/>
      <c r="Z21" s="259">
        <f t="shared" si="1"/>
        <v>0</v>
      </c>
      <c r="AA21" s="260"/>
      <c r="AB21" s="260"/>
      <c r="AC21" s="260"/>
      <c r="AD21" s="260"/>
      <c r="AE21" s="258"/>
      <c r="AF21" s="258"/>
      <c r="AG21" s="258"/>
      <c r="AH21" s="258"/>
      <c r="AI21" s="258"/>
      <c r="AJ21" s="258"/>
    </row>
    <row r="22" spans="1:36" ht="27.6" x14ac:dyDescent="0.3">
      <c r="A22" s="110" t="s">
        <v>55</v>
      </c>
      <c r="B22" s="99" t="s">
        <v>448</v>
      </c>
      <c r="C22" s="100"/>
      <c r="D22" s="130"/>
      <c r="E22" s="24" t="s">
        <v>77</v>
      </c>
      <c r="F22" s="24"/>
      <c r="G22" s="24"/>
      <c r="H22" s="109">
        <f>IF(C22&lt;&gt;"",'CBL Score Standard'!$D78,IF(D22&lt;&gt;"",SUM('CBL Score Standard'!$D78:$E78),IF(E22&lt;&gt;"",SUM('CBL Score Standard'!$D78:$F78),IF(F22&lt;&gt;"",SUM('CBL Score Standard'!$D78:$G78),IF(G22&lt;&gt;"",SUM('CBL Score Standard'!$D78:$H78,0))))))</f>
        <v>2.8571428571428571E-2</v>
      </c>
      <c r="K22" s="338"/>
      <c r="L22" s="338"/>
      <c r="M22" s="104" t="s">
        <v>6</v>
      </c>
      <c r="N22" s="36" t="s">
        <v>144</v>
      </c>
      <c r="O22" s="87" t="s">
        <v>187</v>
      </c>
      <c r="P22" s="150"/>
      <c r="Q22" s="152" t="s">
        <v>153</v>
      </c>
      <c r="R22" s="79" t="s">
        <v>156</v>
      </c>
      <c r="S22" s="36" t="str">
        <f>IF($K$16=$G$25+1,$A$1,"")</f>
        <v/>
      </c>
      <c r="T22" s="83"/>
      <c r="U22" s="83"/>
      <c r="V22" s="83"/>
      <c r="W22" s="44" t="s">
        <v>157</v>
      </c>
      <c r="X22" s="3"/>
      <c r="Y22" s="3"/>
      <c r="Z22" s="259">
        <f t="shared" si="1"/>
        <v>0</v>
      </c>
      <c r="AA22" s="260"/>
      <c r="AB22" s="260"/>
      <c r="AC22" s="260"/>
      <c r="AD22" s="260"/>
      <c r="AE22" s="258"/>
      <c r="AF22" s="258"/>
      <c r="AG22" s="258"/>
      <c r="AH22" s="258"/>
      <c r="AI22" s="258"/>
      <c r="AJ22" s="258"/>
    </row>
    <row r="23" spans="1:36" ht="12.75" customHeight="1" x14ac:dyDescent="0.3">
      <c r="A23" s="110" t="s">
        <v>55</v>
      </c>
      <c r="B23" s="99" t="s">
        <v>665</v>
      </c>
      <c r="C23" s="100"/>
      <c r="D23" s="130"/>
      <c r="E23" s="24" t="s">
        <v>77</v>
      </c>
      <c r="F23" s="24"/>
      <c r="G23" s="24"/>
      <c r="H23" s="109">
        <f>IF(C23&lt;&gt;"",'CBL Score Standard'!$D79,IF(D23&lt;&gt;"",SUM('CBL Score Standard'!$D79:$E79),IF(E23&lt;&gt;"",SUM('CBL Score Standard'!$D79:$F79),IF(F23&lt;&gt;"",SUM('CBL Score Standard'!$D79:$G79),IF(G23&lt;&gt;"",SUM('CBL Score Standard'!$D79:$H79,0))))))</f>
        <v>2.8571428571428571E-2</v>
      </c>
      <c r="K23" s="338"/>
      <c r="L23" s="338"/>
      <c r="M23" s="104" t="s">
        <v>6</v>
      </c>
      <c r="N23" s="36" t="s">
        <v>144</v>
      </c>
      <c r="O23" s="87" t="s">
        <v>188</v>
      </c>
      <c r="P23" s="150"/>
      <c r="Q23" s="152" t="s">
        <v>155</v>
      </c>
      <c r="R23" s="79" t="s">
        <v>158</v>
      </c>
      <c r="S23" s="36" t="str">
        <f>IF($K$16=$G$25+1,$A$1,"")</f>
        <v/>
      </c>
      <c r="T23" s="83"/>
      <c r="U23" s="83"/>
      <c r="V23" s="83"/>
      <c r="W23" s="41" t="s">
        <v>159</v>
      </c>
      <c r="X23" s="3"/>
      <c r="Y23" s="3"/>
      <c r="Z23" s="259">
        <f t="shared" si="1"/>
        <v>0</v>
      </c>
      <c r="AA23" s="260"/>
      <c r="AB23" s="260"/>
      <c r="AC23" s="260"/>
      <c r="AD23" s="260"/>
      <c r="AE23" s="258"/>
      <c r="AF23" s="258"/>
      <c r="AG23" s="258"/>
      <c r="AH23" s="258"/>
      <c r="AI23" s="258"/>
      <c r="AJ23" s="258"/>
    </row>
    <row r="24" spans="1:36" ht="12.75" customHeight="1" x14ac:dyDescent="0.3">
      <c r="A24" s="110" t="s">
        <v>55</v>
      </c>
      <c r="B24" s="99" t="s">
        <v>238</v>
      </c>
      <c r="C24" s="100"/>
      <c r="D24" s="100"/>
      <c r="E24" s="100"/>
      <c r="F24" s="24"/>
      <c r="G24" s="24"/>
      <c r="H24" s="109" t="b">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36" t="str">
        <f>IF($K$16=$G$25+1,$A$1,"")</f>
        <v/>
      </c>
      <c r="T24" s="83"/>
      <c r="U24" s="83"/>
      <c r="V24" s="83"/>
      <c r="W24" s="46" t="s">
        <v>160</v>
      </c>
      <c r="X24" s="3"/>
      <c r="Y24" s="3"/>
      <c r="Z24" s="259">
        <f t="shared" si="1"/>
        <v>0</v>
      </c>
      <c r="AA24" s="260"/>
      <c r="AB24" s="260"/>
      <c r="AC24" s="260"/>
      <c r="AD24" s="260"/>
      <c r="AE24" s="258"/>
      <c r="AF24" s="258"/>
      <c r="AG24" s="258"/>
      <c r="AH24" s="258"/>
      <c r="AI24" s="258"/>
      <c r="AJ24" s="258"/>
    </row>
    <row r="25" spans="1:36" ht="13.8" customHeight="1" x14ac:dyDescent="0.3">
      <c r="A25" s="110" t="s">
        <v>55</v>
      </c>
      <c r="B25" s="99" t="s">
        <v>515</v>
      </c>
      <c r="C25" s="100"/>
      <c r="D25" s="100"/>
      <c r="E25" s="100" t="s">
        <v>77</v>
      </c>
      <c r="F25" s="24"/>
      <c r="G25" s="24"/>
      <c r="H25" s="109">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36"/>
      <c r="T25" s="83"/>
      <c r="U25" s="83"/>
      <c r="V25" s="83"/>
      <c r="W25" s="46" t="s">
        <v>163</v>
      </c>
      <c r="X25" s="3"/>
      <c r="Y25" s="3"/>
      <c r="Z25" s="259">
        <f t="shared" si="1"/>
        <v>0</v>
      </c>
      <c r="AA25" s="260"/>
      <c r="AB25" s="260"/>
      <c r="AC25" s="260"/>
      <c r="AD25" s="260"/>
      <c r="AE25" s="258"/>
      <c r="AF25" s="258"/>
      <c r="AG25" s="258"/>
      <c r="AH25" s="258"/>
      <c r="AI25" s="258"/>
      <c r="AJ25" s="258"/>
    </row>
    <row r="26" spans="1:36" ht="27.6"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36"/>
      <c r="T26" s="83"/>
      <c r="U26" s="83"/>
      <c r="V26" s="83"/>
      <c r="W26" s="46" t="s">
        <v>166</v>
      </c>
      <c r="X26" s="3"/>
      <c r="Y26" s="3"/>
      <c r="Z26" s="259">
        <f t="shared" si="1"/>
        <v>0</v>
      </c>
      <c r="AA26" s="260"/>
      <c r="AB26" s="260"/>
      <c r="AC26" s="260"/>
      <c r="AD26" s="260"/>
      <c r="AE26" s="258"/>
      <c r="AF26" s="258"/>
      <c r="AG26" s="258"/>
      <c r="AH26" s="258"/>
      <c r="AI26" s="258"/>
      <c r="AJ26" s="258"/>
    </row>
    <row r="27" spans="1:36" ht="26.4" customHeight="1"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36" t="str">
        <f>IF($K$16=$G$25+1,$A$1,"")</f>
        <v/>
      </c>
      <c r="T27" s="83"/>
      <c r="U27" s="83"/>
      <c r="V27" s="83"/>
      <c r="W27" s="46" t="s">
        <v>193</v>
      </c>
      <c r="X27" s="3"/>
      <c r="Y27" s="3"/>
      <c r="Z27" s="259">
        <f t="shared" si="1"/>
        <v>0</v>
      </c>
      <c r="AA27" s="260"/>
      <c r="AB27" s="260"/>
      <c r="AC27" s="260"/>
      <c r="AD27" s="260"/>
      <c r="AE27" s="258"/>
      <c r="AF27" s="258"/>
      <c r="AG27" s="258"/>
      <c r="AH27" s="258"/>
      <c r="AI27" s="258"/>
      <c r="AJ27" s="258"/>
    </row>
    <row r="28" spans="1:36" ht="27.6" x14ac:dyDescent="0.3">
      <c r="A28" s="110" t="s">
        <v>59</v>
      </c>
      <c r="B28" s="99" t="s">
        <v>684</v>
      </c>
      <c r="C28" s="100"/>
      <c r="D28" s="100" t="s">
        <v>77</v>
      </c>
      <c r="E28" s="24"/>
      <c r="F28" s="24"/>
      <c r="G28" s="24"/>
      <c r="H28" s="109">
        <f>IF(C28&lt;&gt;"",'CBL Score Standard'!$D84,IF(D28&lt;&gt;"",SUM('CBL Score Standard'!$D84:$E84),IF(E28&lt;&gt;"",SUM('CBL Score Standard'!$D84:$F84),IF(F28&lt;&gt;"",SUM('CBL Score Standard'!$D84:$G84),IF(G28&lt;&gt;"",SUM('CBL Score Standard'!$D84:$H84,0))))))</f>
        <v>0</v>
      </c>
      <c r="K28" s="338"/>
      <c r="L28" s="338"/>
      <c r="M28" s="104" t="s">
        <v>6</v>
      </c>
      <c r="N28" s="36" t="s">
        <v>55</v>
      </c>
      <c r="O28" s="87" t="s">
        <v>194</v>
      </c>
      <c r="P28" s="153">
        <v>43544</v>
      </c>
      <c r="Q28" s="254" t="s">
        <v>649</v>
      </c>
      <c r="R28" s="254" t="s">
        <v>650</v>
      </c>
      <c r="S28" s="36" t="str">
        <f>IF($K$16=$G$25+1,$A$1,"")</f>
        <v/>
      </c>
      <c r="T28" s="83"/>
      <c r="U28" s="83"/>
      <c r="V28" s="83"/>
      <c r="W28" s="46" t="s">
        <v>195</v>
      </c>
      <c r="X28" s="3"/>
      <c r="Y28" s="3"/>
      <c r="Z28" s="259">
        <f t="shared" si="1"/>
        <v>0</v>
      </c>
      <c r="AA28" s="260"/>
      <c r="AB28" s="260"/>
      <c r="AC28" s="260"/>
      <c r="AD28" s="260"/>
      <c r="AE28" s="258"/>
      <c r="AF28" s="258"/>
      <c r="AG28" s="258"/>
      <c r="AH28" s="258"/>
      <c r="AI28" s="258"/>
      <c r="AJ28" s="258"/>
    </row>
    <row r="29" spans="1:36" ht="27.6" x14ac:dyDescent="0.3">
      <c r="A29" s="110" t="s">
        <v>59</v>
      </c>
      <c r="B29" s="99" t="s">
        <v>683</v>
      </c>
      <c r="C29" s="100"/>
      <c r="D29" s="100"/>
      <c r="E29" s="24"/>
      <c r="F29" s="24"/>
      <c r="G29" s="24"/>
      <c r="H29" s="109" t="b">
        <f>IF(C29&lt;&gt;"",'CBL Score Standard'!$D85,IF(D29&lt;&gt;"",SUM('CBL Score Standard'!$D85:$E85),IF(E29&lt;&gt;"",SUM('CBL Score Standard'!$D85:$F85),IF(F29&lt;&gt;"",SUM('CBL Score Standard'!$D85:$G85),IF(G29&lt;&gt;"",SUM('CBL Score Standard'!$D85:$H85,0))))))</f>
        <v>0</v>
      </c>
      <c r="K29" s="338"/>
      <c r="L29" s="338"/>
      <c r="M29" s="104" t="s">
        <v>6</v>
      </c>
      <c r="N29" s="36" t="s">
        <v>55</v>
      </c>
      <c r="O29" s="87" t="s">
        <v>196</v>
      </c>
      <c r="P29" s="149" t="s">
        <v>145</v>
      </c>
      <c r="Q29" s="254" t="s">
        <v>651</v>
      </c>
      <c r="R29" s="254" t="s">
        <v>652</v>
      </c>
      <c r="S29" s="36" t="str">
        <f>IF($K$16=$G$25+1,$A$1,"")</f>
        <v/>
      </c>
      <c r="T29" s="83"/>
      <c r="U29" s="83"/>
      <c r="V29" s="83"/>
      <c r="W29" s="46" t="s">
        <v>197</v>
      </c>
      <c r="X29" s="3"/>
      <c r="Y29" s="3"/>
      <c r="Z29" s="259">
        <f t="shared" si="1"/>
        <v>0</v>
      </c>
      <c r="AA29" s="260"/>
      <c r="AB29" s="260"/>
      <c r="AC29" s="260"/>
      <c r="AD29" s="260"/>
      <c r="AE29" s="258"/>
      <c r="AF29" s="258"/>
      <c r="AG29" s="258"/>
      <c r="AH29" s="258"/>
      <c r="AI29" s="258"/>
      <c r="AJ29" s="258"/>
    </row>
    <row r="30" spans="1:36" x14ac:dyDescent="0.3">
      <c r="A30" s="110" t="s">
        <v>149</v>
      </c>
      <c r="B30" s="99" t="s">
        <v>149</v>
      </c>
      <c r="C30" s="24"/>
      <c r="D30" s="24"/>
      <c r="E30" s="24" t="s">
        <v>77</v>
      </c>
      <c r="F30" s="24"/>
      <c r="G30" s="24"/>
      <c r="H30" s="109">
        <f>IF(C30&lt;&gt;"",'CBL Score Standard'!$D86,IF(D30&lt;&gt;"",SUM('CBL Score Standard'!$D86:$E86),IF(E30&lt;&gt;"",SUM('CBL Score Standard'!$D86:$F86),IF(F30&lt;&gt;"",SUM('CBL Score Standard'!$D86:$G86),IF(G30&lt;&gt;"",SUM('CBL Score Standard'!$D86:$H86,0))))))</f>
        <v>0.16709956709956711</v>
      </c>
      <c r="K30" s="338"/>
      <c r="L30" s="338"/>
      <c r="M30" s="104" t="s">
        <v>6</v>
      </c>
      <c r="N30" s="36" t="s">
        <v>55</v>
      </c>
      <c r="O30" s="87" t="s">
        <v>198</v>
      </c>
      <c r="P30" s="151"/>
      <c r="Q30" s="152" t="s">
        <v>199</v>
      </c>
      <c r="R30" s="79" t="s">
        <v>200</v>
      </c>
      <c r="S30" s="36" t="str">
        <f>IF($K$16=$G$25+1,$A$1,"")</f>
        <v/>
      </c>
      <c r="T30" s="83"/>
      <c r="U30" s="83"/>
      <c r="V30" s="83"/>
      <c r="W30" s="49" t="s">
        <v>201</v>
      </c>
      <c r="X30" s="3"/>
      <c r="Y30" s="3"/>
      <c r="Z30" s="259">
        <f t="shared" si="1"/>
        <v>0</v>
      </c>
      <c r="AA30" s="260"/>
      <c r="AB30" s="260"/>
      <c r="AC30" s="260"/>
      <c r="AD30" s="260"/>
      <c r="AE30" s="258"/>
      <c r="AF30" s="258"/>
      <c r="AG30" s="258"/>
      <c r="AH30" s="258"/>
      <c r="AI30" s="258"/>
      <c r="AJ30" s="258"/>
    </row>
    <row r="31" spans="1:36" x14ac:dyDescent="0.3">
      <c r="A31" s="110" t="s">
        <v>149</v>
      </c>
      <c r="B31" s="99" t="s">
        <v>370</v>
      </c>
      <c r="C31" s="100"/>
      <c r="D31" s="100"/>
      <c r="E31" s="117" t="s">
        <v>77</v>
      </c>
      <c r="F31" s="24"/>
      <c r="G31" s="24"/>
      <c r="H31" s="109">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36" t="s">
        <v>352</v>
      </c>
      <c r="T31" s="83"/>
      <c r="U31" s="181">
        <v>43629</v>
      </c>
      <c r="V31" s="83" t="s">
        <v>374</v>
      </c>
      <c r="W31" s="49" t="s">
        <v>203</v>
      </c>
      <c r="X31" s="3"/>
      <c r="Y31" s="3"/>
      <c r="Z31" s="259">
        <f t="shared" si="1"/>
        <v>0</v>
      </c>
      <c r="AA31" s="260"/>
      <c r="AB31" s="260"/>
      <c r="AC31" s="260"/>
      <c r="AD31" s="260"/>
      <c r="AE31" s="258"/>
      <c r="AF31" s="258"/>
      <c r="AG31" s="258"/>
      <c r="AH31" s="258"/>
      <c r="AI31" s="258"/>
      <c r="AJ31" s="258"/>
    </row>
    <row r="32" spans="1:36" ht="26.4" x14ac:dyDescent="0.3">
      <c r="A32" s="110" t="s">
        <v>31</v>
      </c>
      <c r="B32" s="99" t="s">
        <v>660</v>
      </c>
      <c r="C32" s="24"/>
      <c r="D32" s="24"/>
      <c r="E32" s="24" t="s">
        <v>77</v>
      </c>
      <c r="F32" s="24"/>
      <c r="G32" s="24"/>
      <c r="H32" s="109">
        <f>IF(C32&lt;&gt;"",'CBL Score Standard'!$D88,IF(D32&lt;&gt;"",SUM('CBL Score Standard'!$D88:$E88),IF(E32&lt;&gt;"",SUM('CBL Score Standard'!$D88:$F88),IF(F32&lt;&gt;"",SUM('CBL Score Standard'!$D88:$G88),IF(G32&lt;&gt;"",SUM('CBL Score Standard'!$D88:$H88,0))))))</f>
        <v>0.16709956709956711</v>
      </c>
      <c r="K32" s="338"/>
      <c r="L32" s="338"/>
      <c r="M32" s="104" t="s">
        <v>6</v>
      </c>
      <c r="N32" s="36" t="s">
        <v>56</v>
      </c>
      <c r="O32" s="87" t="s">
        <v>427</v>
      </c>
      <c r="P32" s="153">
        <v>43613</v>
      </c>
      <c r="Q32" s="152" t="s">
        <v>167</v>
      </c>
      <c r="R32" s="79" t="s">
        <v>204</v>
      </c>
      <c r="S32" s="70" t="s">
        <v>352</v>
      </c>
      <c r="T32" s="157" t="s">
        <v>72</v>
      </c>
      <c r="U32" s="180">
        <v>43780</v>
      </c>
      <c r="V32" s="83" t="s">
        <v>374</v>
      </c>
      <c r="W32" s="46" t="s">
        <v>205</v>
      </c>
      <c r="X32" s="3"/>
      <c r="Y32" s="3"/>
      <c r="Z32" s="259">
        <f t="shared" ca="1" si="1"/>
        <v>0.91666666666666663</v>
      </c>
      <c r="AA32" s="180">
        <v>43780</v>
      </c>
      <c r="AB32" s="260">
        <f ca="1">TODAY()</f>
        <v>44144</v>
      </c>
      <c r="AC32" s="260"/>
      <c r="AD32" s="260"/>
      <c r="AE32" s="258"/>
      <c r="AF32" s="258"/>
      <c r="AG32" s="258"/>
      <c r="AH32" s="258"/>
      <c r="AI32" s="258"/>
      <c r="AJ32" s="258"/>
    </row>
    <row r="33" spans="1:36" ht="27.6" x14ac:dyDescent="0.3">
      <c r="A33" s="110" t="s">
        <v>31</v>
      </c>
      <c r="B33" s="99" t="s">
        <v>175</v>
      </c>
      <c r="C33" s="100"/>
      <c r="D33" s="24"/>
      <c r="E33" s="24" t="s">
        <v>77</v>
      </c>
      <c r="F33" s="24"/>
      <c r="G33" s="24"/>
      <c r="H33" s="109">
        <f>IF(C33&lt;&gt;"",'CBL Score Standard'!$D89,IF(D33&lt;&gt;"",SUM('CBL Score Standard'!$D89:$E89),IF(E33&lt;&gt;"",SUM('CBL Score Standard'!$D89:$F89),IF(F33&lt;&gt;"",SUM('CBL Score Standard'!$D89:$G89),IF(G33&lt;&gt;"",SUM('CBL Score Standard'!$D89:$H89,0))))))</f>
        <v>0.16709956709956711</v>
      </c>
      <c r="K33" s="338"/>
      <c r="L33" s="338"/>
      <c r="M33" s="104" t="s">
        <v>6</v>
      </c>
      <c r="N33" s="36" t="s">
        <v>0</v>
      </c>
      <c r="O33" s="87" t="s">
        <v>426</v>
      </c>
      <c r="P33" s="152" t="s">
        <v>145</v>
      </c>
      <c r="Q33" s="152" t="s">
        <v>206</v>
      </c>
      <c r="R33" s="79" t="s">
        <v>206</v>
      </c>
      <c r="S33" s="70" t="s">
        <v>352</v>
      </c>
      <c r="T33" s="157" t="s">
        <v>72</v>
      </c>
      <c r="U33" s="180">
        <v>43756</v>
      </c>
      <c r="V33" s="214" t="s">
        <v>374</v>
      </c>
      <c r="W33" s="41"/>
      <c r="X33" s="3"/>
      <c r="Y33" s="3"/>
      <c r="Z33" s="259">
        <f t="shared" ca="1" si="1"/>
        <v>1</v>
      </c>
      <c r="AA33" s="180">
        <v>43770</v>
      </c>
      <c r="AB33" s="260">
        <f ca="1">TODAY()</f>
        <v>44144</v>
      </c>
      <c r="AC33" s="260"/>
      <c r="AD33" s="260"/>
      <c r="AE33" s="258"/>
      <c r="AF33" s="258"/>
      <c r="AG33" s="258"/>
      <c r="AH33" s="258"/>
      <c r="AI33" s="258"/>
      <c r="AJ33" s="258"/>
    </row>
    <row r="34" spans="1:36" ht="13.8" customHeight="1" x14ac:dyDescent="0.3">
      <c r="A34" s="110" t="s">
        <v>46</v>
      </c>
      <c r="B34" s="99" t="s">
        <v>171</v>
      </c>
      <c r="C34" s="100"/>
      <c r="D34" s="129"/>
      <c r="E34" s="24" t="s">
        <v>77</v>
      </c>
      <c r="F34" s="24"/>
      <c r="G34" s="24"/>
      <c r="H34" s="109">
        <f>IF(C34&lt;&gt;"",'CBL Score Standard'!$D90,IF(D34&lt;&gt;"",SUM('CBL Score Standard'!$D90:$E90),IF(E34&lt;&gt;"",SUM('CBL Score Standard'!$D90:$F90),IF(F34&lt;&gt;"",SUM('CBL Score Standard'!$D90:$G90),IF(G34&lt;&gt;"",SUM('CBL Score Standard'!$D90:$H90,0))))))</f>
        <v>7.6190476190476183E-2</v>
      </c>
      <c r="K34" s="338"/>
      <c r="L34" s="338"/>
      <c r="M34" s="104" t="s">
        <v>6</v>
      </c>
      <c r="N34" s="36" t="s">
        <v>53</v>
      </c>
      <c r="O34" s="90" t="s">
        <v>371</v>
      </c>
      <c r="P34" s="152" t="s">
        <v>145</v>
      </c>
      <c r="Q34" s="152" t="s">
        <v>164</v>
      </c>
      <c r="R34" s="79" t="s">
        <v>207</v>
      </c>
      <c r="S34" s="36" t="str">
        <f>IF($K$16=$G$25+1,$A$1,"")</f>
        <v/>
      </c>
      <c r="T34" s="83"/>
      <c r="U34" s="83"/>
      <c r="V34" s="83"/>
      <c r="W34" s="49" t="s">
        <v>208</v>
      </c>
      <c r="X34" s="3"/>
      <c r="Y34" s="3"/>
      <c r="Z34" s="259">
        <f t="shared" si="1"/>
        <v>0</v>
      </c>
      <c r="AA34" s="260"/>
      <c r="AB34" s="260"/>
      <c r="AC34" s="260"/>
      <c r="AD34" s="260"/>
      <c r="AE34" s="258"/>
      <c r="AF34" s="258"/>
      <c r="AG34" s="258"/>
      <c r="AH34" s="258"/>
      <c r="AI34" s="258"/>
      <c r="AJ34" s="258"/>
    </row>
    <row r="35" spans="1:36" ht="13.8" customHeight="1"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36" t="s">
        <v>352</v>
      </c>
      <c r="T35" s="83"/>
      <c r="U35" s="180">
        <v>43756</v>
      </c>
      <c r="V35" s="214" t="s">
        <v>374</v>
      </c>
      <c r="W35" s="46"/>
      <c r="X35" s="3"/>
      <c r="Y35" s="3"/>
      <c r="Z35" s="259">
        <f t="shared" ca="1" si="1"/>
        <v>1</v>
      </c>
      <c r="AA35" s="180">
        <v>43770</v>
      </c>
      <c r="AB35" s="260">
        <f ca="1">TODAY()</f>
        <v>44144</v>
      </c>
      <c r="AC35" s="260"/>
      <c r="AD35" s="260"/>
      <c r="AE35" s="258"/>
      <c r="AF35" s="258"/>
      <c r="AG35" s="258"/>
      <c r="AH35" s="258"/>
      <c r="AI35" s="258"/>
      <c r="AJ35" s="258"/>
    </row>
    <row r="36" spans="1:36" x14ac:dyDescent="0.3">
      <c r="A36" s="110" t="s">
        <v>54</v>
      </c>
      <c r="B36" s="99" t="s">
        <v>425</v>
      </c>
      <c r="C36" s="24"/>
      <c r="D36" s="24"/>
      <c r="E36" s="24" t="s">
        <v>77</v>
      </c>
      <c r="F36" s="24"/>
      <c r="G36" s="24"/>
      <c r="H36" s="109">
        <f>IF(C36&lt;&gt;"",'CBL Score Standard'!$D92,IF(D36&lt;&gt;"",SUM('CBL Score Standard'!$D92:$E92),IF(E36&lt;&gt;"",SUM('CBL Score Standard'!$D92:$F92),IF(F36&lt;&gt;"",SUM('CBL Score Standard'!$D92:$G92),IF(G36&lt;&gt;"",SUM('CBL Score Standard'!$D92:$H92,0))))))</f>
        <v>0.16709956709956711</v>
      </c>
      <c r="K36" s="3">
        <v>3</v>
      </c>
      <c r="L36" s="3"/>
      <c r="M36" s="3"/>
      <c r="N36" s="92"/>
      <c r="O36" s="3"/>
      <c r="P36" s="3"/>
      <c r="Q36" s="3"/>
      <c r="R36" s="3"/>
      <c r="S36" s="3"/>
      <c r="T36" s="78"/>
      <c r="U36" s="78"/>
      <c r="V36" s="78"/>
      <c r="W36" s="3"/>
      <c r="X36" s="3"/>
      <c r="Y36" s="3"/>
      <c r="Z36" s="3"/>
      <c r="AA36" s="3"/>
      <c r="AB36" s="3"/>
      <c r="AC36" s="3"/>
      <c r="AD36" s="3"/>
      <c r="AE36" s="3"/>
      <c r="AF36" s="3"/>
      <c r="AG36" s="3"/>
      <c r="AH36" s="3"/>
      <c r="AI36" s="3"/>
      <c r="AJ36" s="3"/>
    </row>
    <row r="37" spans="1:36" ht="23.4" x14ac:dyDescent="0.45">
      <c r="A37" s="110" t="s">
        <v>54</v>
      </c>
      <c r="B37" s="99" t="s">
        <v>345</v>
      </c>
      <c r="C37" s="100"/>
      <c r="D37" s="24"/>
      <c r="E37" s="24" t="s">
        <v>77</v>
      </c>
      <c r="F37" s="24"/>
      <c r="G37" s="24"/>
      <c r="H37" s="10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5"/>
      <c r="X37" s="3"/>
      <c r="Y37" s="3"/>
      <c r="Z37" s="263"/>
      <c r="AA37" s="330"/>
      <c r="AB37" s="330"/>
      <c r="AC37" s="330"/>
      <c r="AD37" s="330"/>
      <c r="AE37" s="330"/>
      <c r="AF37" s="330"/>
      <c r="AG37" s="330"/>
      <c r="AH37" s="330"/>
      <c r="AI37" s="330"/>
      <c r="AJ37" s="330"/>
    </row>
    <row r="38" spans="1:36" ht="23.4" customHeight="1" x14ac:dyDescent="0.3">
      <c r="A38" s="110" t="s">
        <v>54</v>
      </c>
      <c r="B38" s="99" t="s">
        <v>231</v>
      </c>
      <c r="C38" s="100"/>
      <c r="D38" s="100"/>
      <c r="E38" s="24" t="s">
        <v>77</v>
      </c>
      <c r="F38" s="24"/>
      <c r="G38" s="24"/>
      <c r="H38" s="109">
        <f>IF(C38&lt;&gt;"",'CBL Score Standard'!$D94,IF(D38&lt;&gt;"",SUM('CBL Score Standard'!$D94:$E94),IF(E38&lt;&gt;"",SUM('CBL Score Standard'!$D94:$F94),IF(F38&lt;&gt;"",SUM('CBL Score Standard'!$D94:$G94),IF(G38&lt;&gt;"",SUM('CBL Score Standard'!$D94:$H94,0))))))</f>
        <v>1.4285714285714285E-2</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1211" t="s">
        <v>140</v>
      </c>
      <c r="X38" s="3"/>
      <c r="Y38" s="3"/>
      <c r="Z38" s="1186" t="s">
        <v>667</v>
      </c>
      <c r="AA38" s="1172" t="s">
        <v>666</v>
      </c>
      <c r="AB38" s="1172"/>
      <c r="AC38" s="1172" t="s">
        <v>668</v>
      </c>
      <c r="AD38" s="1172"/>
      <c r="AE38" s="1172" t="s">
        <v>669</v>
      </c>
      <c r="AF38" s="1172"/>
      <c r="AG38" s="1172" t="s">
        <v>670</v>
      </c>
      <c r="AH38" s="1172"/>
      <c r="AI38" s="1172" t="s">
        <v>671</v>
      </c>
      <c r="AJ38" s="1172"/>
    </row>
    <row r="39" spans="1:36" ht="13.8" customHeight="1" x14ac:dyDescent="0.3">
      <c r="A39" s="110" t="s">
        <v>53</v>
      </c>
      <c r="B39" s="99" t="s">
        <v>371</v>
      </c>
      <c r="C39" s="100"/>
      <c r="D39" s="117"/>
      <c r="E39" s="117"/>
      <c r="F39" s="24"/>
      <c r="G39" s="24"/>
      <c r="H39" s="109" t="b">
        <f>IF(C39&lt;&gt;"",'CBL Score Standard'!$D95,IF(D39&lt;&gt;"",SUM('CBL Score Standard'!$D95:$E95),IF(E39&lt;&gt;"",SUM('CBL Score Standard'!$D95:$F95),IF(F39&lt;&gt;"",SUM('CBL Score Standard'!$D95:$G95),IF(G39&lt;&gt;"",SUM('CBL Score Standard'!$D95:$H95,0))))))</f>
        <v>0</v>
      </c>
      <c r="K39" s="1197"/>
      <c r="L39" s="1197"/>
      <c r="M39" s="1183"/>
      <c r="N39" s="1190"/>
      <c r="O39" s="1185"/>
      <c r="P39" s="148" t="s">
        <v>141</v>
      </c>
      <c r="Q39" s="144"/>
      <c r="R39" s="144"/>
      <c r="S39" s="1210"/>
      <c r="T39" s="1191"/>
      <c r="U39" s="1191"/>
      <c r="V39" s="1191"/>
      <c r="W39" s="1197"/>
      <c r="X39" s="3"/>
      <c r="Y39" s="3"/>
      <c r="Z39" s="1187"/>
      <c r="AA39" s="329" t="s">
        <v>672</v>
      </c>
      <c r="AB39" s="329" t="s">
        <v>673</v>
      </c>
      <c r="AC39" s="329" t="s">
        <v>672</v>
      </c>
      <c r="AD39" s="329" t="s">
        <v>673</v>
      </c>
      <c r="AE39" s="329" t="s">
        <v>672</v>
      </c>
      <c r="AF39" s="329" t="s">
        <v>673</v>
      </c>
      <c r="AG39" s="329" t="s">
        <v>672</v>
      </c>
      <c r="AH39" s="329" t="s">
        <v>673</v>
      </c>
      <c r="AI39" s="329" t="s">
        <v>672</v>
      </c>
      <c r="AJ39" s="329" t="s">
        <v>673</v>
      </c>
    </row>
    <row r="40" spans="1:36" ht="27.6" x14ac:dyDescent="0.3">
      <c r="A40" s="110" t="s">
        <v>53</v>
      </c>
      <c r="B40" s="99" t="s">
        <v>223</v>
      </c>
      <c r="C40" s="100"/>
      <c r="D40" s="100"/>
      <c r="E40" s="117" t="s">
        <v>77</v>
      </c>
      <c r="F40" s="24"/>
      <c r="G40" s="24"/>
      <c r="H40" s="109">
        <f>IF(C40&lt;&gt;"",'CBL Score Standard'!$D96,IF(D40&lt;&gt;"",SUM('CBL Score Standard'!$D96:$E96),IF(E40&lt;&gt;"",SUM('CBL Score Standard'!$D96:$F96),IF(F40&lt;&gt;"",SUM('CBL Score Standard'!$D96:$G96),IF(G40&lt;&gt;"",SUM('CBL Score Standard'!$D96:$H96,0))))))</f>
        <v>1.4285714285714285E-2</v>
      </c>
      <c r="K40" s="337" t="s">
        <v>142</v>
      </c>
      <c r="L40" s="337" t="s">
        <v>143</v>
      </c>
      <c r="M40" s="104" t="s">
        <v>7</v>
      </c>
      <c r="N40" s="36" t="s">
        <v>56</v>
      </c>
      <c r="O40" s="87" t="s">
        <v>663</v>
      </c>
      <c r="P40" s="149" t="s">
        <v>145</v>
      </c>
      <c r="Q40" s="152" t="s">
        <v>212</v>
      </c>
      <c r="R40" s="79" t="s">
        <v>213</v>
      </c>
      <c r="S40" s="70" t="s">
        <v>352</v>
      </c>
      <c r="T40" s="157" t="s">
        <v>72</v>
      </c>
      <c r="U40" s="180">
        <v>43752</v>
      </c>
      <c r="V40" s="214" t="s">
        <v>374</v>
      </c>
      <c r="W40" s="46" t="s">
        <v>214</v>
      </c>
      <c r="X40" s="3"/>
      <c r="Y40" s="3"/>
      <c r="Z40" s="259">
        <f t="shared" ref="Z40:Z55" ca="1" si="2">DATEDIF(AA40,AB40,"m")/12+DATEDIF(AC40,AD40,"m")/12+DATEDIF(AE40,AF40,"m")/12+DATEDIF(AG40,AH40,"m")/12+DATEDIF(AI40,AJ40,"m")/12</f>
        <v>1</v>
      </c>
      <c r="AA40" s="180">
        <v>43770</v>
      </c>
      <c r="AB40" s="260">
        <f t="shared" ref="AB40:AB46" ca="1" si="3">TODAY()</f>
        <v>44144</v>
      </c>
      <c r="AC40" s="260"/>
      <c r="AD40" s="260"/>
      <c r="AE40" s="258"/>
      <c r="AF40" s="258"/>
      <c r="AG40" s="258"/>
      <c r="AH40" s="258"/>
      <c r="AI40" s="258"/>
      <c r="AJ40" s="258"/>
    </row>
    <row r="41" spans="1:36" ht="13.8" customHeight="1"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70" t="s">
        <v>352</v>
      </c>
      <c r="T41" s="157" t="s">
        <v>72</v>
      </c>
      <c r="U41" s="180">
        <v>43752</v>
      </c>
      <c r="V41" s="214" t="s">
        <v>374</v>
      </c>
      <c r="W41" s="49" t="s">
        <v>216</v>
      </c>
      <c r="X41" s="3"/>
      <c r="Y41" s="3"/>
      <c r="Z41" s="259">
        <f t="shared" ca="1" si="2"/>
        <v>1</v>
      </c>
      <c r="AA41" s="180">
        <v>43770</v>
      </c>
      <c r="AB41" s="260">
        <f t="shared" ca="1" si="3"/>
        <v>44144</v>
      </c>
      <c r="AC41" s="260"/>
      <c r="AD41" s="260"/>
      <c r="AE41" s="258"/>
      <c r="AF41" s="258"/>
      <c r="AG41" s="258"/>
      <c r="AH41" s="258"/>
      <c r="AI41" s="258"/>
      <c r="AJ41" s="258"/>
    </row>
    <row r="42" spans="1:36" ht="27.6"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70" t="s">
        <v>352</v>
      </c>
      <c r="T42" s="157" t="s">
        <v>72</v>
      </c>
      <c r="U42" s="180">
        <v>43753</v>
      </c>
      <c r="V42" s="214" t="s">
        <v>374</v>
      </c>
      <c r="W42" s="52" t="s">
        <v>249</v>
      </c>
      <c r="X42" s="3"/>
      <c r="Y42" s="3"/>
      <c r="Z42" s="259">
        <f t="shared" ca="1" si="2"/>
        <v>1</v>
      </c>
      <c r="AA42" s="180">
        <v>43770</v>
      </c>
      <c r="AB42" s="260">
        <f t="shared" ca="1" si="3"/>
        <v>44144</v>
      </c>
      <c r="AC42" s="260"/>
      <c r="AD42" s="260"/>
      <c r="AE42" s="258"/>
      <c r="AF42" s="258"/>
      <c r="AG42" s="258"/>
      <c r="AH42" s="258"/>
      <c r="AI42" s="258"/>
      <c r="AJ42" s="258"/>
    </row>
    <row r="43" spans="1:36" ht="27.6" x14ac:dyDescent="0.3">
      <c r="A43" s="110" t="s">
        <v>0</v>
      </c>
      <c r="B43" s="99" t="s">
        <v>426</v>
      </c>
      <c r="C43" s="100"/>
      <c r="D43" s="129"/>
      <c r="E43" s="24" t="s">
        <v>77</v>
      </c>
      <c r="F43" s="24"/>
      <c r="G43" s="24"/>
      <c r="H43" s="109">
        <f>IF(C43&lt;&gt;"",'CBL Score Standard'!$D99,IF(D43&lt;&gt;"",SUM('CBL Score Standard'!$D99:$E99),IF(E43&lt;&gt;"",SUM('CBL Score Standard'!$D99:$F99),IF(F43&lt;&gt;"",SUM('CBL Score Standard'!$D99:$G99),IF(G43&lt;&gt;"",SUM('CBL Score Standard'!$D99:$H99,0))))))</f>
        <v>7.6190476190476183E-2</v>
      </c>
      <c r="K43" s="338"/>
      <c r="L43" s="338"/>
      <c r="M43" s="104" t="s">
        <v>7</v>
      </c>
      <c r="N43" s="36" t="s">
        <v>55</v>
      </c>
      <c r="O43" s="87" t="s">
        <v>448</v>
      </c>
      <c r="P43" s="151"/>
      <c r="Q43" s="254" t="s">
        <v>655</v>
      </c>
      <c r="R43" s="254" t="s">
        <v>656</v>
      </c>
      <c r="S43" s="70" t="s">
        <v>352</v>
      </c>
      <c r="T43" s="157" t="s">
        <v>72</v>
      </c>
      <c r="U43" s="180">
        <v>43753</v>
      </c>
      <c r="V43" s="214" t="s">
        <v>374</v>
      </c>
      <c r="W43" s="49" t="s">
        <v>219</v>
      </c>
      <c r="X43" s="3"/>
      <c r="Y43" s="3"/>
      <c r="Z43" s="259">
        <f t="shared" ca="1" si="2"/>
        <v>1</v>
      </c>
      <c r="AA43" s="180">
        <v>43770</v>
      </c>
      <c r="AB43" s="260">
        <f t="shared" ca="1" si="3"/>
        <v>44144</v>
      </c>
      <c r="AC43" s="260"/>
      <c r="AD43" s="260"/>
      <c r="AE43" s="258"/>
      <c r="AF43" s="258"/>
      <c r="AG43" s="258"/>
      <c r="AH43" s="258"/>
      <c r="AI43" s="258"/>
      <c r="AJ43" s="258"/>
    </row>
    <row r="44" spans="1:36" ht="27.6" x14ac:dyDescent="0.3">
      <c r="A44" s="110" t="s">
        <v>41</v>
      </c>
      <c r="B44" s="99" t="s">
        <v>450</v>
      </c>
      <c r="C44" s="24"/>
      <c r="D44" s="24"/>
      <c r="E44" s="24" t="s">
        <v>77</v>
      </c>
      <c r="F44" s="24"/>
      <c r="G44" s="24"/>
      <c r="H44" s="109">
        <f>IF(C44&lt;&gt;"",'CBL Score Standard'!$D100,IF(D44&lt;&gt;"",SUM('CBL Score Standard'!$D100:$E100),IF(E44&lt;&gt;"",SUM('CBL Score Standard'!$D100:$F100),IF(F44&lt;&gt;"",SUM('CBL Score Standard'!$D100:$G100),IF(G44&lt;&gt;"",SUM('CBL Score Standard'!$D100:$H100,0))))))</f>
        <v>0.16709956709956711</v>
      </c>
      <c r="K44" s="338"/>
      <c r="L44" s="338"/>
      <c r="M44" s="104" t="s">
        <v>7</v>
      </c>
      <c r="N44" s="36" t="s">
        <v>55</v>
      </c>
      <c r="O44" s="87" t="s">
        <v>185</v>
      </c>
      <c r="P44" s="149" t="s">
        <v>145</v>
      </c>
      <c r="Q44" s="254" t="s">
        <v>220</v>
      </c>
      <c r="R44" s="254" t="s">
        <v>270</v>
      </c>
      <c r="S44" s="70" t="s">
        <v>352</v>
      </c>
      <c r="T44" s="157" t="s">
        <v>72</v>
      </c>
      <c r="U44" s="180">
        <v>43753</v>
      </c>
      <c r="V44" s="214" t="s">
        <v>374</v>
      </c>
      <c r="W44" s="49" t="s">
        <v>186</v>
      </c>
      <c r="X44" s="3"/>
      <c r="Y44" s="3"/>
      <c r="Z44" s="259">
        <f t="shared" ca="1" si="2"/>
        <v>1</v>
      </c>
      <c r="AA44" s="180">
        <v>43770</v>
      </c>
      <c r="AB44" s="260">
        <f t="shared" ca="1" si="3"/>
        <v>44144</v>
      </c>
      <c r="AC44" s="260"/>
      <c r="AD44" s="260"/>
      <c r="AE44" s="258"/>
      <c r="AF44" s="258"/>
      <c r="AG44" s="258"/>
      <c r="AH44" s="258"/>
      <c r="AI44" s="258"/>
      <c r="AJ44" s="258"/>
    </row>
    <row r="45" spans="1:36" ht="26.4" customHeight="1" x14ac:dyDescent="0.3">
      <c r="A45" s="110" t="s">
        <v>41</v>
      </c>
      <c r="B45" s="99" t="s">
        <v>178</v>
      </c>
      <c r="C45" s="100"/>
      <c r="D45" s="24" t="s">
        <v>77</v>
      </c>
      <c r="E45" s="24"/>
      <c r="F45" s="24"/>
      <c r="G45" s="24"/>
      <c r="H45" s="109">
        <f>IF(C45&lt;&gt;"",'CBL Score Standard'!$D101,IF(D45&lt;&gt;"",SUM('CBL Score Standard'!$D101:$E101),IF(E45&lt;&gt;"",SUM('CBL Score Standard'!$D101:$F101),IF(F45&lt;&gt;"",SUM('CBL Score Standard'!$D101:$G101),IF(G45&lt;&gt;"",SUM('CBL Score Standard'!$D101:$H101,0))))))</f>
        <v>4.7619047619047616E-2</v>
      </c>
      <c r="K45" s="338"/>
      <c r="L45" s="338"/>
      <c r="M45" s="104" t="s">
        <v>7</v>
      </c>
      <c r="N45" s="36" t="s">
        <v>55</v>
      </c>
      <c r="O45" s="87" t="s">
        <v>694</v>
      </c>
      <c r="P45" s="153">
        <v>43539</v>
      </c>
      <c r="Q45" s="254" t="s">
        <v>658</v>
      </c>
      <c r="R45" s="254" t="s">
        <v>657</v>
      </c>
      <c r="S45" s="70" t="s">
        <v>352</v>
      </c>
      <c r="T45" s="157" t="s">
        <v>72</v>
      </c>
      <c r="U45" s="153">
        <v>43539</v>
      </c>
      <c r="V45" s="83" t="s">
        <v>374</v>
      </c>
      <c r="W45" s="49" t="s">
        <v>186</v>
      </c>
      <c r="X45" s="3"/>
      <c r="Y45" s="3"/>
      <c r="Z45" s="259">
        <f t="shared" ca="1" si="2"/>
        <v>0.83333333333333337</v>
      </c>
      <c r="AA45" s="180">
        <v>43839</v>
      </c>
      <c r="AB45" s="260">
        <f t="shared" ca="1" si="3"/>
        <v>44144</v>
      </c>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70" t="s">
        <v>352</v>
      </c>
      <c r="T46" s="157" t="s">
        <v>72</v>
      </c>
      <c r="U46" s="153">
        <v>43607</v>
      </c>
      <c r="V46" s="83" t="s">
        <v>374</v>
      </c>
      <c r="W46" s="46" t="s">
        <v>222</v>
      </c>
      <c r="X46" s="3"/>
      <c r="Y46" s="3"/>
      <c r="Z46" s="259">
        <f t="shared" ca="1" si="2"/>
        <v>1</v>
      </c>
      <c r="AA46" s="180">
        <v>43770</v>
      </c>
      <c r="AB46" s="260">
        <f t="shared" ca="1" si="3"/>
        <v>44144</v>
      </c>
      <c r="AC46" s="260"/>
      <c r="AD46" s="260"/>
      <c r="AE46" s="258"/>
      <c r="AF46" s="258"/>
      <c r="AG46" s="258"/>
      <c r="AH46" s="258"/>
      <c r="AI46" s="258"/>
      <c r="AJ46" s="258"/>
    </row>
    <row r="47" spans="1:36" ht="27.6" x14ac:dyDescent="0.3">
      <c r="A47" s="110" t="s">
        <v>144</v>
      </c>
      <c r="B47" s="99" t="s">
        <v>372</v>
      </c>
      <c r="C47" s="24"/>
      <c r="D47" s="24"/>
      <c r="E47" s="24" t="s">
        <v>77</v>
      </c>
      <c r="F47" s="24"/>
      <c r="G47" s="24"/>
      <c r="H47" s="109">
        <f>IF(C47&lt;&gt;"",'CBL Score Standard'!$D103,IF(D47&lt;&gt;"",SUM('CBL Score Standard'!$D103:$E103),IF(E47&lt;&gt;"",SUM('CBL Score Standard'!$D103:$F103),IF(F47&lt;&gt;"",SUM('CBL Score Standard'!$D103:$G103),IF(G47&lt;&gt;"",SUM('CBL Score Standard'!$D103:$H103,0))))))</f>
        <v>0.16709956709956711</v>
      </c>
      <c r="K47" s="338"/>
      <c r="L47" s="338"/>
      <c r="M47" s="104" t="s">
        <v>7</v>
      </c>
      <c r="N47" s="36" t="s">
        <v>53</v>
      </c>
      <c r="O47" s="87" t="s">
        <v>223</v>
      </c>
      <c r="P47" s="153">
        <v>43621</v>
      </c>
      <c r="Q47" s="154" t="s">
        <v>224</v>
      </c>
      <c r="R47" s="155" t="s">
        <v>225</v>
      </c>
      <c r="S47" s="70" t="s">
        <v>352</v>
      </c>
      <c r="T47" s="157" t="s">
        <v>73</v>
      </c>
      <c r="U47" s="153">
        <v>43621</v>
      </c>
      <c r="V47" s="83" t="s">
        <v>374</v>
      </c>
      <c r="W47" s="55"/>
      <c r="X47" s="3"/>
      <c r="Y47" s="3"/>
      <c r="Z47" s="259">
        <f t="shared" si="2"/>
        <v>0</v>
      </c>
      <c r="AA47" s="260"/>
      <c r="AB47" s="260"/>
      <c r="AC47" s="260"/>
      <c r="AD47" s="260"/>
      <c r="AE47" s="258"/>
      <c r="AF47" s="258"/>
      <c r="AG47" s="258"/>
      <c r="AH47" s="258"/>
      <c r="AI47" s="258"/>
      <c r="AJ47" s="258"/>
    </row>
    <row r="48" spans="1:36" ht="39.6" x14ac:dyDescent="0.3">
      <c r="A48" s="110" t="s">
        <v>144</v>
      </c>
      <c r="B48" s="99" t="s">
        <v>373</v>
      </c>
      <c r="C48" s="24"/>
      <c r="D48" s="24"/>
      <c r="E48" s="24" t="s">
        <v>77</v>
      </c>
      <c r="F48" s="24"/>
      <c r="G48" s="24"/>
      <c r="H48" s="109">
        <f>IF(C48&lt;&gt;"",'CBL Score Standard'!$D104,IF(D48&lt;&gt;"",SUM('CBL Score Standard'!$D104:$E104),IF(E48&lt;&gt;"",SUM('CBL Score Standard'!$D104:$F104),IF(F48&lt;&gt;"",SUM('CBL Score Standard'!$D104:$G104),IF(G48&lt;&gt;"",SUM('CBL Score Standard'!$D104:$H104,0))))))</f>
        <v>0.16709956709956711</v>
      </c>
      <c r="K48" s="338"/>
      <c r="L48" s="338"/>
      <c r="M48" s="104" t="s">
        <v>7</v>
      </c>
      <c r="N48" s="36" t="s">
        <v>53</v>
      </c>
      <c r="O48" s="87" t="s">
        <v>226</v>
      </c>
      <c r="P48" s="153">
        <v>43602</v>
      </c>
      <c r="Q48" s="154" t="s">
        <v>227</v>
      </c>
      <c r="R48" s="155" t="s">
        <v>228</v>
      </c>
      <c r="S48" s="36"/>
      <c r="T48" s="83"/>
      <c r="U48" s="83"/>
      <c r="V48" s="83"/>
      <c r="W48" s="55"/>
      <c r="X48" s="3"/>
      <c r="Y48" s="3"/>
      <c r="Z48" s="259">
        <f t="shared" si="2"/>
        <v>0</v>
      </c>
      <c r="AA48" s="260"/>
      <c r="AB48" s="260"/>
      <c r="AC48" s="260"/>
      <c r="AD48" s="260"/>
      <c r="AE48" s="258"/>
      <c r="AF48" s="258"/>
      <c r="AG48" s="258"/>
      <c r="AH48" s="258"/>
      <c r="AI48" s="258"/>
      <c r="AJ48" s="258"/>
    </row>
    <row r="49" spans="1:36" ht="13.8" customHeight="1" x14ac:dyDescent="0.3">
      <c r="A49" s="110" t="s">
        <v>144</v>
      </c>
      <c r="B49" s="99" t="s">
        <v>452</v>
      </c>
      <c r="C49" s="24"/>
      <c r="D49" s="24"/>
      <c r="E49" s="24" t="s">
        <v>77</v>
      </c>
      <c r="F49" s="24"/>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9" t="s">
        <v>684</v>
      </c>
      <c r="P49" s="153">
        <v>43623</v>
      </c>
      <c r="Q49" s="154" t="s">
        <v>153</v>
      </c>
      <c r="R49" s="155" t="s">
        <v>156</v>
      </c>
      <c r="S49" s="36" t="str">
        <f>IF($K$37=$G$25+1,$A$1,"")</f>
        <v/>
      </c>
      <c r="T49" s="83"/>
      <c r="U49" s="83"/>
      <c r="V49" s="83"/>
      <c r="W49" s="55"/>
      <c r="X49" s="3"/>
      <c r="Y49" s="3"/>
      <c r="Z49" s="259">
        <f t="shared" si="2"/>
        <v>0</v>
      </c>
      <c r="AA49" s="260"/>
      <c r="AB49" s="260"/>
      <c r="AC49" s="260"/>
      <c r="AD49" s="260"/>
      <c r="AE49" s="258"/>
      <c r="AF49" s="258"/>
      <c r="AG49" s="258"/>
      <c r="AH49" s="258"/>
      <c r="AI49" s="258"/>
      <c r="AJ49" s="258"/>
    </row>
    <row r="50" spans="1:36" ht="27.6" x14ac:dyDescent="0.3">
      <c r="A50" s="110" t="s">
        <v>144</v>
      </c>
      <c r="B50" s="99" t="s">
        <v>517</v>
      </c>
      <c r="C50" s="24"/>
      <c r="D50" s="24"/>
      <c r="E50" s="24" t="s">
        <v>77</v>
      </c>
      <c r="F50" s="24"/>
      <c r="G50" s="24"/>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9" t="s">
        <v>683</v>
      </c>
      <c r="P50" s="153">
        <v>43623</v>
      </c>
      <c r="Q50" s="154" t="s">
        <v>153</v>
      </c>
      <c r="R50" s="155" t="s">
        <v>156</v>
      </c>
      <c r="S50" s="36" t="str">
        <f>IF($K$37=$G$25+1,$A$1,"")</f>
        <v/>
      </c>
      <c r="T50" s="83"/>
      <c r="U50" s="83"/>
      <c r="V50" s="83"/>
      <c r="W50" s="55"/>
      <c r="X50" s="3"/>
      <c r="Y50" s="3"/>
      <c r="Z50" s="259">
        <f t="shared" si="2"/>
        <v>0</v>
      </c>
      <c r="AA50" s="260"/>
      <c r="AB50" s="260"/>
      <c r="AC50" s="260"/>
      <c r="AD50" s="260"/>
      <c r="AE50" s="258"/>
      <c r="AF50" s="258"/>
      <c r="AG50" s="258"/>
      <c r="AH50" s="258"/>
      <c r="AI50" s="258"/>
      <c r="AJ50" s="258"/>
    </row>
    <row r="51" spans="1:36" x14ac:dyDescent="0.3">
      <c r="A51" s="110" t="s">
        <v>144</v>
      </c>
      <c r="B51" s="99" t="s">
        <v>661</v>
      </c>
      <c r="C51" s="24"/>
      <c r="D51" s="24"/>
      <c r="E51" s="24" t="s">
        <v>77</v>
      </c>
      <c r="F51" s="24"/>
      <c r="G51" s="24"/>
      <c r="H51" s="109">
        <f>IF(C51&lt;&gt;"",'CBL Score Standard'!$D107,IF(D51&lt;&gt;"",SUM('CBL Score Standard'!$D107:$E107),IF(E51&lt;&gt;"",SUM('CBL Score Standard'!$D107:$F107),IF(F51&lt;&gt;"",SUM('CBL Score Standard'!$D107:$G107),IF(G51&lt;&gt;"",SUM('CBL Score Standard'!$D107:$H107,0))))))</f>
        <v>0.16709956709956711</v>
      </c>
      <c r="K51" s="338"/>
      <c r="L51" s="338"/>
      <c r="M51" s="104" t="s">
        <v>7</v>
      </c>
      <c r="N51" s="36" t="s">
        <v>56</v>
      </c>
      <c r="O51" s="89" t="s">
        <v>67</v>
      </c>
      <c r="P51" s="153"/>
      <c r="Q51" s="154"/>
      <c r="R51" s="155"/>
      <c r="S51" s="83" t="s">
        <v>352</v>
      </c>
      <c r="T51" s="83"/>
      <c r="U51" s="180">
        <v>43766</v>
      </c>
      <c r="V51" s="214" t="s">
        <v>374</v>
      </c>
      <c r="W51" s="83"/>
      <c r="X51" s="3"/>
      <c r="Y51" s="3"/>
      <c r="Z51" s="259">
        <f t="shared" si="2"/>
        <v>0</v>
      </c>
      <c r="AA51" s="180"/>
      <c r="AB51" s="260"/>
      <c r="AC51" s="260"/>
      <c r="AD51" s="260"/>
      <c r="AE51" s="258"/>
      <c r="AF51" s="258"/>
      <c r="AG51" s="258"/>
      <c r="AH51" s="258"/>
      <c r="AI51" s="258"/>
      <c r="AJ51" s="258"/>
    </row>
    <row r="52" spans="1:36" x14ac:dyDescent="0.3">
      <c r="A52" s="110" t="s">
        <v>144</v>
      </c>
      <c r="B52" s="99" t="s">
        <v>662</v>
      </c>
      <c r="C52" s="117"/>
      <c r="D52" s="117"/>
      <c r="E52" s="117" t="s">
        <v>77</v>
      </c>
      <c r="F52" s="24"/>
      <c r="G52" s="24"/>
      <c r="H52" s="109">
        <f>IF(C52&lt;&gt;"",'CBL Score Standard'!$D108,IF(D52&lt;&gt;"",SUM('CBL Score Standard'!$D108:$E108),IF(E52&lt;&gt;"",SUM('CBL Score Standard'!$D108:$F108),IF(F52&lt;&gt;"",SUM('CBL Score Standard'!$D108:$G108),IF(G52&lt;&gt;"",SUM('CBL Score Standard'!$D108:$H108,0))))))</f>
        <v>0.16709956709956711</v>
      </c>
      <c r="K52" s="338"/>
      <c r="L52" s="338"/>
      <c r="M52" s="104" t="s">
        <v>7</v>
      </c>
      <c r="N52" s="36" t="s">
        <v>55</v>
      </c>
      <c r="O52" s="89" t="s">
        <v>1</v>
      </c>
      <c r="P52" s="153"/>
      <c r="Q52" s="154"/>
      <c r="R52" s="155"/>
      <c r="S52" s="83" t="s">
        <v>352</v>
      </c>
      <c r="T52" s="83"/>
      <c r="U52" s="180">
        <v>43763</v>
      </c>
      <c r="V52" s="214" t="s">
        <v>374</v>
      </c>
      <c r="W52" s="83"/>
      <c r="X52" s="3"/>
      <c r="Y52" s="3"/>
      <c r="Z52" s="259">
        <f t="shared" si="2"/>
        <v>0</v>
      </c>
      <c r="AA52" s="180"/>
      <c r="AB52" s="260"/>
      <c r="AC52" s="260"/>
      <c r="AD52" s="260"/>
      <c r="AE52" s="258"/>
      <c r="AF52" s="258"/>
      <c r="AG52" s="258"/>
      <c r="AH52" s="258"/>
      <c r="AI52" s="258"/>
      <c r="AJ52" s="258"/>
    </row>
    <row r="53" spans="1:36" ht="27.6" x14ac:dyDescent="0.3">
      <c r="A53" s="110" t="s">
        <v>144</v>
      </c>
      <c r="B53" s="99" t="s">
        <v>187</v>
      </c>
      <c r="C53" s="100"/>
      <c r="D53" s="24" t="s">
        <v>77</v>
      </c>
      <c r="E53" s="24"/>
      <c r="F53" s="24"/>
      <c r="G53" s="24"/>
      <c r="H53" s="109">
        <f>IF(C53&lt;&gt;"",'CBL Score Standard'!$D109,IF(D53&lt;&gt;"",SUM('CBL Score Standard'!$D109:$E109),IF(E53&lt;&gt;"",SUM('CBL Score Standard'!$D109:$F109),IF(F53&lt;&gt;"",SUM('CBL Score Standard'!$D109:$G109),IF(G53&lt;&gt;"",SUM('CBL Score Standard'!$D109:$H109,0))))))</f>
        <v>4.7619047619047616E-2</v>
      </c>
      <c r="K53" s="338"/>
      <c r="L53" s="338"/>
      <c r="M53" s="104" t="s">
        <v>7</v>
      </c>
      <c r="N53" s="36" t="s">
        <v>55</v>
      </c>
      <c r="O53" s="89" t="s">
        <v>419</v>
      </c>
      <c r="P53" s="152" t="s">
        <v>145</v>
      </c>
      <c r="Q53" s="154" t="s">
        <v>420</v>
      </c>
      <c r="R53" s="155" t="s">
        <v>420</v>
      </c>
      <c r="S53" s="36"/>
      <c r="T53" s="83"/>
      <c r="U53" s="83"/>
      <c r="V53" s="83"/>
      <c r="W53" s="55"/>
      <c r="X53" s="3"/>
      <c r="Y53" s="3"/>
      <c r="Z53" s="259">
        <f t="shared" si="2"/>
        <v>0</v>
      </c>
      <c r="AA53" s="260"/>
      <c r="AB53" s="260"/>
      <c r="AC53" s="260"/>
      <c r="AD53" s="260"/>
      <c r="AE53" s="258"/>
      <c r="AF53" s="258"/>
      <c r="AG53" s="258"/>
      <c r="AH53" s="258"/>
      <c r="AI53" s="258"/>
      <c r="AJ53" s="258"/>
    </row>
    <row r="54" spans="1:36" ht="26.4" customHeight="1" x14ac:dyDescent="0.3">
      <c r="A54" s="110" t="s">
        <v>144</v>
      </c>
      <c r="B54" s="99" t="s">
        <v>188</v>
      </c>
      <c r="C54" s="100"/>
      <c r="D54" s="24" t="s">
        <v>77</v>
      </c>
      <c r="E54" s="24"/>
      <c r="F54" s="24"/>
      <c r="G54" s="24"/>
      <c r="H54" s="109">
        <f>IF(C54&lt;&gt;"",'CBL Score Standard'!$D110,IF(D54&lt;&gt;"",SUM('CBL Score Standard'!$D110:$E110),IF(E54&lt;&gt;"",SUM('CBL Score Standard'!$D110:$F110),IF(F54&lt;&gt;"",SUM('CBL Score Standard'!$D110:$G110),IF(G54&lt;&gt;"",SUM('CBL Score Standard'!$D110:$H110,0))))))</f>
        <v>4.7619047619047616E-2</v>
      </c>
      <c r="K54" s="338"/>
      <c r="L54" s="338"/>
      <c r="M54" s="104" t="s">
        <v>7</v>
      </c>
      <c r="N54" s="36" t="s">
        <v>56</v>
      </c>
      <c r="O54" s="89" t="s">
        <v>421</v>
      </c>
      <c r="P54" s="152" t="s">
        <v>230</v>
      </c>
      <c r="Q54" s="154" t="s">
        <v>230</v>
      </c>
      <c r="R54" s="155" t="s">
        <v>230</v>
      </c>
      <c r="S54" s="70" t="s">
        <v>352</v>
      </c>
      <c r="T54" s="157" t="s">
        <v>73</v>
      </c>
      <c r="U54" s="83"/>
      <c r="V54" s="83"/>
      <c r="W54" s="41" t="s">
        <v>230</v>
      </c>
      <c r="X54" s="3"/>
      <c r="Y54" s="3"/>
      <c r="Z54" s="259">
        <f t="shared" si="2"/>
        <v>0</v>
      </c>
      <c r="AA54" s="260"/>
      <c r="AB54" s="260"/>
      <c r="AC54" s="260"/>
      <c r="AD54" s="260"/>
      <c r="AE54" s="258"/>
      <c r="AF54" s="258"/>
      <c r="AG54" s="258"/>
      <c r="AH54" s="258"/>
      <c r="AI54" s="258"/>
      <c r="AJ54" s="258"/>
    </row>
    <row r="55" spans="1:36" customFormat="1" ht="18" customHeight="1" x14ac:dyDescent="0.3">
      <c r="A55" s="110" t="s">
        <v>144</v>
      </c>
      <c r="B55" s="99" t="s">
        <v>189</v>
      </c>
      <c r="C55" s="100"/>
      <c r="D55" s="117" t="s">
        <v>77</v>
      </c>
      <c r="E55" s="117"/>
      <c r="F55" s="24"/>
      <c r="G55" s="24"/>
      <c r="H55" s="109">
        <f>IF(C55&lt;&gt;"",'CBL Score Standard'!$D111,IF(D55&lt;&gt;"",SUM('CBL Score Standard'!$D111:$E111),IF(E55&lt;&gt;"",SUM('CBL Score Standard'!$D111:$F111),IF(F55&lt;&gt;"",SUM('CBL Score Standard'!$D111:$G111),IF(G55&lt;&gt;"",SUM('CBL Score Standard'!$D111:$H111,0))))))</f>
        <v>2.3809523809523808E-2</v>
      </c>
      <c r="K55" s="339"/>
      <c r="L55" s="339"/>
      <c r="M55" s="104" t="s">
        <v>7</v>
      </c>
      <c r="N55" s="36" t="s">
        <v>54</v>
      </c>
      <c r="O55" s="89" t="s">
        <v>231</v>
      </c>
      <c r="P55" s="153">
        <v>43610</v>
      </c>
      <c r="Q55" s="152" t="s">
        <v>164</v>
      </c>
      <c r="R55" s="79" t="s">
        <v>165</v>
      </c>
      <c r="S55" s="69" t="str">
        <f>IF($K$37=$G$25+1,$A$1,"")</f>
        <v/>
      </c>
      <c r="T55" s="83"/>
      <c r="U55" s="180">
        <v>43763</v>
      </c>
      <c r="V55" s="214" t="s">
        <v>374</v>
      </c>
      <c r="W55" s="49" t="s">
        <v>232</v>
      </c>
      <c r="X55" s="3"/>
      <c r="Y55" s="3"/>
      <c r="Z55" s="259">
        <f t="shared" si="2"/>
        <v>0</v>
      </c>
      <c r="AA55" s="180"/>
      <c r="AB55" s="260"/>
      <c r="AC55" s="260"/>
      <c r="AD55" s="260"/>
      <c r="AE55" s="258"/>
      <c r="AF55" s="258"/>
      <c r="AG55" s="258"/>
      <c r="AH55" s="258"/>
      <c r="AI55" s="258"/>
      <c r="AJ55" s="258"/>
    </row>
    <row r="56" spans="1:36" customFormat="1" x14ac:dyDescent="0.3">
      <c r="A56" s="110" t="s">
        <v>144</v>
      </c>
      <c r="B56" s="99" t="s">
        <v>190</v>
      </c>
      <c r="C56" s="100"/>
      <c r="D56" s="117" t="s">
        <v>77</v>
      </c>
      <c r="E56" s="117"/>
      <c r="F56" s="24"/>
      <c r="G56" s="24"/>
      <c r="H56" s="109">
        <f>IF(C56&lt;&gt;"",'CBL Score Standard'!$D112,IF(D56&lt;&gt;"",SUM('CBL Score Standard'!$D112:$E112),IF(E56&lt;&gt;"",SUM('CBL Score Standard'!$D112:$F112),IF(F56&lt;&gt;"",SUM('CBL Score Standard'!$D112:$G112),IF(G56&lt;&gt;"",SUM('CBL Score Standard'!$D112:$H112,0))))))</f>
        <v>2.3809523809523808E-2</v>
      </c>
      <c r="K56" s="3">
        <v>4</v>
      </c>
      <c r="L56" s="3"/>
      <c r="M56" s="3"/>
      <c r="N56" s="92"/>
      <c r="O56" s="3"/>
      <c r="P56" s="3"/>
      <c r="Q56" s="3"/>
      <c r="R56" s="3"/>
      <c r="S56" s="3"/>
      <c r="T56" s="78"/>
      <c r="U56" s="78"/>
      <c r="V56" s="78"/>
      <c r="W56" s="3"/>
      <c r="X56" s="3"/>
      <c r="Y56" s="3"/>
      <c r="Z56" s="3"/>
      <c r="AA56" s="3"/>
      <c r="AB56" s="3"/>
      <c r="AC56" s="3"/>
      <c r="AD56" s="3"/>
      <c r="AE56" s="3"/>
      <c r="AF56" s="3"/>
      <c r="AG56" s="3"/>
      <c r="AH56" s="3"/>
      <c r="AI56" s="3"/>
      <c r="AJ56" s="3"/>
    </row>
    <row r="57" spans="1:36" ht="26.4" x14ac:dyDescent="0.45">
      <c r="A57" s="110" t="s">
        <v>144</v>
      </c>
      <c r="B57" s="99" t="s">
        <v>191</v>
      </c>
      <c r="C57" s="100"/>
      <c r="D57" s="24" t="s">
        <v>77</v>
      </c>
      <c r="E57" s="24"/>
      <c r="F57" s="24"/>
      <c r="G57" s="24"/>
      <c r="H57" s="109">
        <f>IF(C57&lt;&gt;"",'CBL Score Standard'!$D113,IF(D57&lt;&gt;"",SUM('CBL Score Standard'!$D113:$E113),IF(E57&lt;&gt;"",SUM('CBL Score Standard'!$D113:$F113),IF(F57&lt;&gt;"",SUM('CBL Score Standard'!$D113:$G113),IF(G57&lt;&gt;"",SUM('CBL Score Standard'!$D113:$H113,0))))))</f>
        <v>2.3809523809523808E-2</v>
      </c>
      <c r="K57" s="1193" t="s">
        <v>233</v>
      </c>
      <c r="L57" s="1194"/>
      <c r="M57" s="1194"/>
      <c r="N57" s="1194"/>
      <c r="O57" s="1194"/>
      <c r="P57" s="1194"/>
      <c r="Q57" s="1194"/>
      <c r="R57" s="1194"/>
      <c r="S57" s="1194"/>
      <c r="T57" s="1194"/>
      <c r="U57" s="1194"/>
      <c r="V57" s="1194"/>
      <c r="W57" s="1195"/>
      <c r="X57" s="3"/>
      <c r="Y57" s="3"/>
      <c r="Z57" s="263"/>
      <c r="AA57" s="330"/>
      <c r="AB57" s="330"/>
      <c r="AC57" s="330"/>
      <c r="AD57" s="330"/>
      <c r="AE57" s="330"/>
      <c r="AF57" s="330"/>
      <c r="AG57" s="330"/>
      <c r="AH57" s="330"/>
      <c r="AI57" s="330"/>
      <c r="AJ57" s="330"/>
    </row>
    <row r="58" spans="1:36" ht="23.4" customHeight="1" x14ac:dyDescent="0.3">
      <c r="A58" s="110" t="s">
        <v>55</v>
      </c>
      <c r="B58" s="99" t="s">
        <v>419</v>
      </c>
      <c r="C58" s="100"/>
      <c r="D58" s="100"/>
      <c r="E58" s="117"/>
      <c r="F58" s="24"/>
      <c r="G58" s="24"/>
      <c r="H58" s="109" t="b">
        <f>IF(C58&lt;&gt;"",'CBL Score Standard'!$D114,IF(D58&lt;&gt;"",SUM('CBL Score Standard'!$D114:$E114),IF(E58&lt;&gt;"",SUM('CBL Score Standard'!$D114:$F114),IF(F58&lt;&gt;"",SUM('CBL Score Standard'!$D114:$G114),IF(G58&lt;&gt;"",SUM('CBL Score Standard'!$D114:$H114,0))))))</f>
        <v>0</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1211" t="s">
        <v>140</v>
      </c>
      <c r="X58" s="3"/>
      <c r="Y58" s="3"/>
      <c r="Z58" s="1186" t="s">
        <v>667</v>
      </c>
      <c r="AA58" s="1172" t="s">
        <v>666</v>
      </c>
      <c r="AB58" s="1172"/>
      <c r="AC58" s="1172" t="s">
        <v>668</v>
      </c>
      <c r="AD58" s="1172"/>
      <c r="AE58" s="1172" t="s">
        <v>669</v>
      </c>
      <c r="AF58" s="1172"/>
      <c r="AG58" s="1172" t="s">
        <v>670</v>
      </c>
      <c r="AH58" s="1172"/>
      <c r="AI58" s="1172" t="s">
        <v>671</v>
      </c>
      <c r="AJ58" s="1172"/>
    </row>
    <row r="59" spans="1:36" ht="26.4" customHeight="1" x14ac:dyDescent="0.3">
      <c r="A59" s="110" t="s">
        <v>56</v>
      </c>
      <c r="B59" s="99" t="s">
        <v>421</v>
      </c>
      <c r="C59" s="100"/>
      <c r="D59" s="100"/>
      <c r="E59" s="117"/>
      <c r="F59" s="24"/>
      <c r="G59" s="24"/>
      <c r="H59" s="109" t="b">
        <f>IF(C59&lt;&gt;"",'CBL Score Standard'!$D115,IF(D59&lt;&gt;"",SUM('CBL Score Standard'!$D115:$E115),IF(E59&lt;&gt;"",SUM('CBL Score Standard'!$D115:$F115),IF(F59&lt;&gt;"",SUM('CBL Score Standard'!$D115:$G115),IF(G59&lt;&gt;"",SUM('CBL Score Standard'!$D115:$H115,0))))))</f>
        <v>0</v>
      </c>
      <c r="K59" s="1197"/>
      <c r="L59" s="1197"/>
      <c r="M59" s="1183"/>
      <c r="N59" s="1185"/>
      <c r="O59" s="1185"/>
      <c r="P59" s="148" t="s">
        <v>141</v>
      </c>
      <c r="Q59" s="144"/>
      <c r="R59" s="144"/>
      <c r="S59" s="1210"/>
      <c r="T59" s="1191"/>
      <c r="U59" s="1191"/>
      <c r="V59" s="1191"/>
      <c r="W59" s="1197"/>
      <c r="X59" s="3"/>
      <c r="Y59" s="3"/>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36" t="str">
        <f t="shared" ref="S60:S67" si="4">IF($K$57=$G$25+1,$A$1,"")</f>
        <v/>
      </c>
      <c r="T60" s="83"/>
      <c r="U60" s="83"/>
      <c r="V60" s="83"/>
      <c r="W60" s="55"/>
      <c r="X60" s="3"/>
      <c r="Y60" s="3"/>
      <c r="Z60" s="259">
        <f t="shared" ref="Z60:Z67" si="5">DATEDIF(AA60,AB60,"m")/12+DATEDIF(AC60,AD60,"m")/12+DATEDIF(AE60,AF60,"m")/12+DATEDIF(AG60,AH60,"m")/12+DATEDIF(AI60,AJ60,"m")/12</f>
        <v>0</v>
      </c>
      <c r="AA60" s="260"/>
      <c r="AB60" s="260"/>
      <c r="AC60" s="260"/>
      <c r="AD60" s="260"/>
      <c r="AE60" s="258"/>
      <c r="AF60" s="258"/>
      <c r="AG60" s="258"/>
      <c r="AH60" s="258"/>
      <c r="AI60" s="258"/>
      <c r="AJ60" s="258"/>
    </row>
    <row r="61" spans="1:36" ht="41.4"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36" t="str">
        <f t="shared" si="4"/>
        <v/>
      </c>
      <c r="T61" s="83"/>
      <c r="U61" s="83"/>
      <c r="V61" s="83"/>
      <c r="W61" s="55"/>
      <c r="X61" s="3"/>
      <c r="Y61" s="3"/>
      <c r="Z61" s="259">
        <f t="shared" si="5"/>
        <v>0</v>
      </c>
      <c r="AA61" s="260"/>
      <c r="AB61" s="260"/>
      <c r="AC61" s="260"/>
      <c r="AD61" s="260"/>
      <c r="AE61" s="258"/>
      <c r="AF61" s="258"/>
      <c r="AG61" s="258"/>
      <c r="AH61" s="258"/>
      <c r="AI61" s="258"/>
      <c r="AJ61" s="258"/>
    </row>
    <row r="62" spans="1:36" ht="27.6" customHeight="1" x14ac:dyDescent="0.3">
      <c r="A62" s="110" t="s">
        <v>56</v>
      </c>
      <c r="B62" s="99" t="s">
        <v>67</v>
      </c>
      <c r="C62" s="100"/>
      <c r="D62" s="100"/>
      <c r="E62" s="24" t="s">
        <v>77</v>
      </c>
      <c r="F62" s="24"/>
      <c r="G62" s="24"/>
      <c r="H62" s="109">
        <f>IF(C62&lt;&gt;"",'CBL Score Standard'!$D118,IF(D62&lt;&gt;"",SUM('CBL Score Standard'!$D118:$E118),IF(E62&lt;&gt;"",SUM('CBL Score Standard'!$D118:$F118),IF(F62&lt;&gt;"",SUM('CBL Score Standard'!$D118:$G118),IF(G62&lt;&gt;"",SUM('CBL Score Standard'!$D118:$H118,0))))))</f>
        <v>2.8571428571428571E-2</v>
      </c>
      <c r="K62" s="1207"/>
      <c r="L62" s="1207"/>
      <c r="M62" s="104" t="s">
        <v>8</v>
      </c>
      <c r="N62" s="36" t="s">
        <v>56</v>
      </c>
      <c r="O62" s="38" t="s">
        <v>237</v>
      </c>
      <c r="P62" s="58"/>
      <c r="Q62" s="56"/>
      <c r="R62" s="59"/>
      <c r="S62" s="36" t="str">
        <f t="shared" si="4"/>
        <v/>
      </c>
      <c r="T62" s="83"/>
      <c r="U62" s="83"/>
      <c r="V62" s="83"/>
      <c r="W62" s="55"/>
      <c r="X62" s="3"/>
      <c r="Y62" s="3"/>
      <c r="Z62" s="259">
        <f t="shared" si="5"/>
        <v>0</v>
      </c>
      <c r="AA62" s="260"/>
      <c r="AB62" s="260"/>
      <c r="AC62" s="260"/>
      <c r="AD62" s="260"/>
      <c r="AE62" s="258"/>
      <c r="AF62" s="258"/>
      <c r="AG62" s="258"/>
      <c r="AH62" s="258"/>
      <c r="AI62" s="258"/>
      <c r="AJ62" s="258"/>
    </row>
    <row r="63" spans="1:36" ht="14.4" customHeight="1" thickBot="1" x14ac:dyDescent="0.35">
      <c r="A63" s="111" t="s">
        <v>55</v>
      </c>
      <c r="B63" s="99" t="s">
        <v>1</v>
      </c>
      <c r="C63" s="100"/>
      <c r="D63" s="100"/>
      <c r="E63" s="24" t="s">
        <v>77</v>
      </c>
      <c r="F63" s="24"/>
      <c r="G63" s="24"/>
      <c r="H63" s="109">
        <f>IF(C63&lt;&gt;"",'CBL Score Standard'!$D119,IF(D63&lt;&gt;"",SUM('CBL Score Standard'!$D119:$E119),IF(E63&lt;&gt;"",SUM('CBL Score Standard'!$D119:$F119),IF(F63&lt;&gt;"",SUM('CBL Score Standard'!$D119:$G119),IF(G63&lt;&gt;"",SUM('CBL Score Standard'!$D119:$H119,0))))))</f>
        <v>2.8571428571428571E-2</v>
      </c>
      <c r="K63" s="1207"/>
      <c r="L63" s="1207"/>
      <c r="M63" s="104" t="s">
        <v>8</v>
      </c>
      <c r="N63" s="36" t="s">
        <v>55</v>
      </c>
      <c r="O63" s="38" t="s">
        <v>238</v>
      </c>
      <c r="P63" s="58"/>
      <c r="Q63" s="56"/>
      <c r="R63" s="59"/>
      <c r="S63" s="36" t="str">
        <f t="shared" si="4"/>
        <v/>
      </c>
      <c r="T63" s="83"/>
      <c r="U63" s="83"/>
      <c r="V63" s="83"/>
      <c r="W63" s="55"/>
      <c r="X63" s="3"/>
      <c r="Y63" s="3"/>
      <c r="Z63" s="259">
        <f t="shared" si="5"/>
        <v>0</v>
      </c>
      <c r="AA63" s="260"/>
      <c r="AB63" s="260"/>
      <c r="AC63" s="260"/>
      <c r="AD63" s="260"/>
      <c r="AE63" s="258"/>
      <c r="AF63" s="258"/>
      <c r="AG63" s="258"/>
      <c r="AH63" s="258"/>
      <c r="AI63" s="258"/>
      <c r="AJ63" s="258"/>
    </row>
    <row r="64" spans="1:36" ht="42" thickBot="1" x14ac:dyDescent="0.35">
      <c r="A64" s="1175" t="s">
        <v>79</v>
      </c>
      <c r="B64" s="1176"/>
      <c r="C64" s="1177"/>
      <c r="D64" s="1177"/>
      <c r="E64" s="1177"/>
      <c r="F64" s="1177"/>
      <c r="G64" s="1177"/>
      <c r="H64" s="9">
        <f>SUM(H8:H63)</f>
        <v>2.6761904761904756</v>
      </c>
      <c r="K64" s="1207"/>
      <c r="L64" s="1207"/>
      <c r="M64" s="104" t="s">
        <v>8</v>
      </c>
      <c r="N64" s="57" t="s">
        <v>53</v>
      </c>
      <c r="O64" s="38" t="s">
        <v>239</v>
      </c>
      <c r="P64" s="58"/>
      <c r="Q64" s="56"/>
      <c r="R64" s="59"/>
      <c r="S64" s="36" t="str">
        <f t="shared" si="4"/>
        <v/>
      </c>
      <c r="T64" s="83"/>
      <c r="U64" s="83"/>
      <c r="V64" s="83"/>
      <c r="W64" s="55"/>
      <c r="X64" s="3"/>
      <c r="Y64" s="3"/>
      <c r="Z64" s="259">
        <f t="shared" si="5"/>
        <v>0</v>
      </c>
      <c r="AA64" s="260"/>
      <c r="AB64" s="260"/>
      <c r="AC64" s="260"/>
      <c r="AD64" s="260"/>
      <c r="AE64" s="258"/>
      <c r="AF64" s="258"/>
      <c r="AG64" s="258"/>
      <c r="AH64" s="258"/>
      <c r="AI64" s="258"/>
      <c r="AJ64" s="258"/>
    </row>
    <row r="65" spans="1:36" ht="14.4" customHeight="1" thickBot="1" x14ac:dyDescent="0.35">
      <c r="A65" s="112" t="s">
        <v>83</v>
      </c>
      <c r="B65" s="113"/>
      <c r="C65" s="134">
        <v>1</v>
      </c>
      <c r="D65" s="134">
        <v>1</v>
      </c>
      <c r="E65" s="134">
        <v>0.74193548387096775</v>
      </c>
      <c r="F65" s="134">
        <v>0</v>
      </c>
      <c r="G65" s="134">
        <v>0</v>
      </c>
      <c r="H65" s="114">
        <v>2</v>
      </c>
      <c r="K65" s="1207"/>
      <c r="L65" s="1207"/>
      <c r="M65" s="104" t="s">
        <v>8</v>
      </c>
      <c r="N65" s="57" t="s">
        <v>59</v>
      </c>
      <c r="O65" s="38" t="s">
        <v>240</v>
      </c>
      <c r="P65" s="58"/>
      <c r="Q65" s="56"/>
      <c r="R65" s="59"/>
      <c r="S65" s="36" t="str">
        <f t="shared" si="4"/>
        <v/>
      </c>
      <c r="T65" s="83"/>
      <c r="U65" s="83"/>
      <c r="V65" s="83"/>
      <c r="W65" s="55"/>
      <c r="X65" s="3"/>
      <c r="Y65" s="3"/>
      <c r="Z65" s="259">
        <f t="shared" si="5"/>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2</v>
      </c>
      <c r="K66" s="1207"/>
      <c r="L66" s="1207"/>
      <c r="M66" s="104" t="s">
        <v>8</v>
      </c>
      <c r="N66" s="57" t="s">
        <v>55</v>
      </c>
      <c r="O66" s="38" t="s">
        <v>515</v>
      </c>
      <c r="P66" s="58"/>
      <c r="Q66" s="56"/>
      <c r="R66" s="59"/>
      <c r="S66" s="36" t="s">
        <v>352</v>
      </c>
      <c r="T66" s="83"/>
      <c r="U66" s="1134">
        <v>44042.458333333336</v>
      </c>
      <c r="V66" s="83" t="s">
        <v>374</v>
      </c>
      <c r="W66" s="55"/>
      <c r="X66" s="3"/>
      <c r="Y66" s="3"/>
      <c r="Z66" s="259">
        <f t="shared" si="5"/>
        <v>0</v>
      </c>
      <c r="AA66" s="260"/>
      <c r="AB66" s="260"/>
      <c r="AC66" s="260"/>
      <c r="AD66" s="260"/>
      <c r="AE66" s="258"/>
      <c r="AF66" s="258"/>
      <c r="AG66" s="258"/>
      <c r="AH66" s="258"/>
      <c r="AI66" s="258"/>
      <c r="AJ66" s="258"/>
    </row>
    <row r="67" spans="1:36" ht="27.6" x14ac:dyDescent="0.3">
      <c r="C67" s="135"/>
      <c r="D67" s="135"/>
      <c r="E67" s="135"/>
      <c r="F67" s="135"/>
      <c r="G67" s="135"/>
      <c r="K67" s="1208"/>
      <c r="L67" s="1208"/>
      <c r="M67" s="104" t="s">
        <v>8</v>
      </c>
      <c r="N67" s="57" t="s">
        <v>149</v>
      </c>
      <c r="O67" s="38" t="s">
        <v>370</v>
      </c>
      <c r="P67" s="154" t="s">
        <v>145</v>
      </c>
      <c r="Q67" s="152" t="s">
        <v>217</v>
      </c>
      <c r="R67" s="79" t="s">
        <v>241</v>
      </c>
      <c r="S67" s="36" t="str">
        <f t="shared" si="4"/>
        <v/>
      </c>
      <c r="T67" s="83"/>
      <c r="U67" s="83"/>
      <c r="V67" s="83"/>
      <c r="W67" s="46" t="s">
        <v>242</v>
      </c>
      <c r="X67" s="3"/>
      <c r="Y67" s="3"/>
      <c r="Z67" s="259">
        <f t="shared" si="5"/>
        <v>0</v>
      </c>
      <c r="AA67" s="260"/>
      <c r="AB67" s="260"/>
      <c r="AC67" s="260"/>
      <c r="AD67" s="260"/>
      <c r="AE67" s="258"/>
      <c r="AF67" s="258"/>
      <c r="AG67" s="258"/>
      <c r="AH67" s="258"/>
      <c r="AI67" s="258"/>
      <c r="AJ67" s="258"/>
    </row>
    <row r="68" spans="1:36" ht="13.8" customHeight="1" x14ac:dyDescent="0.3">
      <c r="C68" s="135"/>
      <c r="D68" s="135"/>
      <c r="E68" s="135"/>
      <c r="F68" s="135"/>
      <c r="G68" s="135"/>
      <c r="K68" s="3">
        <v>5</v>
      </c>
      <c r="L68" s="3"/>
      <c r="M68" s="3"/>
      <c r="N68" s="92"/>
      <c r="O68" s="3"/>
      <c r="P68" s="3"/>
      <c r="Q68" s="3"/>
      <c r="R68" s="3"/>
      <c r="S68" s="3"/>
      <c r="T68" s="78"/>
      <c r="U68" s="78"/>
      <c r="V68" s="78"/>
      <c r="W68" s="3"/>
      <c r="X68" s="3"/>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5"/>
      <c r="X69" s="3"/>
      <c r="Y69" s="3"/>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1211" t="s">
        <v>140</v>
      </c>
      <c r="X70" s="3"/>
      <c r="Y70" s="3"/>
      <c r="Z70" s="1186" t="s">
        <v>667</v>
      </c>
      <c r="AA70" s="1172" t="s">
        <v>666</v>
      </c>
      <c r="AB70" s="1172"/>
      <c r="AC70" s="1172" t="s">
        <v>668</v>
      </c>
      <c r="AD70" s="1172"/>
      <c r="AE70" s="1172" t="s">
        <v>669</v>
      </c>
      <c r="AF70" s="1172"/>
      <c r="AG70" s="1172" t="s">
        <v>670</v>
      </c>
      <c r="AH70" s="1172"/>
      <c r="AI70" s="1172" t="s">
        <v>671</v>
      </c>
      <c r="AJ70" s="1172"/>
    </row>
    <row r="71" spans="1:36" ht="13.8" customHeight="1" x14ac:dyDescent="0.3">
      <c r="C71" s="135"/>
      <c r="D71" s="135"/>
      <c r="E71" s="135"/>
      <c r="F71" s="135"/>
      <c r="G71" s="135"/>
      <c r="K71" s="1197"/>
      <c r="L71" s="1197"/>
      <c r="M71" s="1183"/>
      <c r="N71" s="1185"/>
      <c r="O71" s="1185"/>
      <c r="P71" s="148" t="s">
        <v>141</v>
      </c>
      <c r="Q71" s="144"/>
      <c r="R71" s="144"/>
      <c r="S71" s="1210"/>
      <c r="T71" s="1191"/>
      <c r="U71" s="1191"/>
      <c r="V71" s="1191"/>
      <c r="W71" s="1197"/>
      <c r="X71" s="3"/>
      <c r="Y71" s="3"/>
      <c r="Z71" s="1187"/>
      <c r="AA71" s="329" t="s">
        <v>672</v>
      </c>
      <c r="AB71" s="329" t="s">
        <v>673</v>
      </c>
      <c r="AC71" s="329" t="s">
        <v>672</v>
      </c>
      <c r="AD71" s="329" t="s">
        <v>673</v>
      </c>
      <c r="AE71" s="329" t="s">
        <v>672</v>
      </c>
      <c r="AF71" s="329" t="s">
        <v>673</v>
      </c>
      <c r="AG71" s="329" t="s">
        <v>672</v>
      </c>
      <c r="AH71" s="329" t="s">
        <v>673</v>
      </c>
      <c r="AI71" s="329" t="s">
        <v>672</v>
      </c>
      <c r="AJ71" s="329" t="s">
        <v>673</v>
      </c>
    </row>
    <row r="72" spans="1:36" ht="27.6" x14ac:dyDescent="0.3">
      <c r="C72" s="135"/>
      <c r="D72" s="135"/>
      <c r="E72" s="135"/>
      <c r="F72" s="135"/>
      <c r="G72" s="135"/>
      <c r="K72" s="337" t="s">
        <v>142</v>
      </c>
      <c r="L72" s="337" t="s">
        <v>143</v>
      </c>
      <c r="M72" s="104" t="s">
        <v>9</v>
      </c>
      <c r="N72" s="57" t="s">
        <v>235</v>
      </c>
      <c r="O72" s="38" t="s">
        <v>244</v>
      </c>
      <c r="P72" s="60"/>
      <c r="Q72" s="61"/>
      <c r="R72" s="62"/>
      <c r="S72" s="36" t="str">
        <f>IF($K$69=$G$25+1,$A$1,"")</f>
        <v/>
      </c>
      <c r="T72" s="83"/>
      <c r="U72" s="83"/>
      <c r="V72" s="83"/>
      <c r="W72" s="63"/>
      <c r="X72" s="3"/>
      <c r="Y72" s="3"/>
      <c r="Z72" s="259">
        <f t="shared" ref="Z72:Z75" si="6">DATEDIF(AA72,AB72,"m")/12+DATEDIF(AC72,AD72,"m")/12+DATEDIF(AE72,AF72,"m")/12+DATEDIF(AG72,AH72,"m")/12+DATEDIF(AI72,AJ72,"m")/12</f>
        <v>0</v>
      </c>
      <c r="AA72" s="260"/>
      <c r="AB72" s="260"/>
      <c r="AC72" s="260"/>
      <c r="AD72" s="260"/>
      <c r="AE72" s="258"/>
      <c r="AF72" s="258"/>
      <c r="AG72" s="258"/>
      <c r="AH72" s="258"/>
      <c r="AI72" s="258"/>
      <c r="AJ72" s="258"/>
    </row>
    <row r="73" spans="1:36" ht="13.8" customHeight="1" x14ac:dyDescent="0.3">
      <c r="C73" s="135"/>
      <c r="D73" s="135"/>
      <c r="E73" s="135"/>
      <c r="F73" s="135"/>
      <c r="G73" s="135"/>
      <c r="K73" s="338"/>
      <c r="L73" s="338"/>
      <c r="M73" s="104" t="s">
        <v>9</v>
      </c>
      <c r="N73" s="57" t="s">
        <v>229</v>
      </c>
      <c r="O73" s="38" t="s">
        <v>245</v>
      </c>
      <c r="P73" s="60"/>
      <c r="Q73" s="61"/>
      <c r="R73" s="62"/>
      <c r="S73" s="36" t="str">
        <f>IF($K$69=$G$25+1,$A$1,"")</f>
        <v/>
      </c>
      <c r="T73" s="83"/>
      <c r="U73" s="83"/>
      <c r="V73" s="83"/>
      <c r="W73" s="63"/>
      <c r="X73" s="3"/>
      <c r="Y73" s="3"/>
      <c r="Z73" s="259">
        <f t="shared" si="6"/>
        <v>0</v>
      </c>
      <c r="AA73" s="260"/>
      <c r="AB73" s="260"/>
      <c r="AC73" s="260"/>
      <c r="AD73" s="260"/>
      <c r="AE73" s="258"/>
      <c r="AF73" s="258"/>
      <c r="AG73" s="258"/>
      <c r="AH73" s="258"/>
      <c r="AI73" s="258"/>
      <c r="AJ73" s="258"/>
    </row>
    <row r="74" spans="1:36" ht="13.8" customHeight="1" x14ac:dyDescent="0.3">
      <c r="C74" s="135"/>
      <c r="D74" s="135"/>
      <c r="E74" s="135"/>
      <c r="F74" s="135"/>
      <c r="G74" s="135"/>
      <c r="K74" s="338"/>
      <c r="L74" s="338"/>
      <c r="M74" s="104" t="s">
        <v>9</v>
      </c>
      <c r="N74" s="57" t="s">
        <v>3</v>
      </c>
      <c r="O74" s="38" t="s">
        <v>516</v>
      </c>
      <c r="P74" s="60"/>
      <c r="Q74" s="61"/>
      <c r="R74" s="62"/>
      <c r="S74" s="36" t="str">
        <f>IF($K$69=$G$25+1,$A$1,"")</f>
        <v/>
      </c>
      <c r="T74" s="83"/>
      <c r="U74" s="83"/>
      <c r="V74" s="83"/>
      <c r="W74" s="63"/>
      <c r="X74" s="3"/>
      <c r="Y74" s="3"/>
      <c r="Z74" s="259">
        <f t="shared" si="6"/>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36" t="str">
        <f>IF($K$69=$G$25+1,$A$1,"")</f>
        <v/>
      </c>
      <c r="T75" s="83"/>
      <c r="U75" s="83"/>
      <c r="V75" s="83"/>
      <c r="W75" s="63"/>
      <c r="X75" s="3"/>
      <c r="Y75" s="3"/>
      <c r="Z75" s="259">
        <f t="shared" si="6"/>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3"/>
      <c r="T76" s="78"/>
      <c r="U76" s="78"/>
      <c r="V76" s="78"/>
      <c r="W76" s="3"/>
      <c r="X76" s="3"/>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3"/>
      <c r="X77" s="3"/>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3"/>
      <c r="X78" s="3"/>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3"/>
      <c r="X79" s="3"/>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Y70"/>
  <customSheetViews>
    <customSheetView guid="{3F51B73C-8999-4BDD-B7BB-CFA8C5D5F118}" scale="98" showGridLines="0" showAutoFilter="1" hiddenColumns="1" topLeftCell="C1">
      <selection activeCell="K1" sqref="K1:AN1048576"/>
      <pageMargins left="0.7" right="0.7" top="0.75" bottom="0.75" header="0.3" footer="0.3"/>
      <pageSetup orientation="portrait" r:id="rId1"/>
      <autoFilter ref="A3:Y70"/>
    </customSheetView>
    <customSheetView guid="{61959E49-C4BC-41CB-B0BE-7EDA73DE356A}" scale="98" showGridLines="0" showAutoFilter="1" topLeftCell="M25">
      <selection activeCell="V52" sqref="V52"/>
      <pageMargins left="0.7" right="0.7" top="0.75" bottom="0.75" header="0.3" footer="0.3"/>
      <pageSetup orientation="portrait" r:id="rId2"/>
      <autoFilter ref="A3:Z70"/>
    </customSheetView>
    <customSheetView guid="{9F775BAE-2403-40FE-95E3-B0411D9A7170}" scale="98" showGridLines="0" showAutoFilter="1" topLeftCell="M37">
      <selection activeCell="V52" sqref="V52"/>
      <pageMargins left="0.7" right="0.7" top="0.75" bottom="0.75" header="0.3" footer="0.3"/>
      <pageSetup orientation="portrait" r:id="rId3"/>
      <autoFilter ref="A3:Z70"/>
    </customSheetView>
    <customSheetView guid="{B9E7682A-072E-4CF9-AE10-B3ED27CB27F8}" scale="98" showGridLines="0" showAutoFilter="1" topLeftCell="M1">
      <selection activeCell="U15" sqref="U15:V15"/>
      <pageMargins left="0.7" right="0.7" top="0.75" bottom="0.75" header="0.3" footer="0.3"/>
      <pageSetup orientation="portrait" r:id="rId4"/>
      <autoFilter ref="A3:Z70"/>
    </customSheetView>
    <customSheetView guid="{040B64FF-F135-4C7F-9498-A8399C10673D}" scale="98" showGridLines="0" showAutoFilter="1" hiddenColumns="1" topLeftCell="C1">
      <selection activeCell="K1" sqref="K1:AN1048576"/>
      <pageMargins left="0.7" right="0.7" top="0.75" bottom="0.75" header="0.3" footer="0.3"/>
      <pageSetup orientation="portrait" r:id="rId5"/>
      <autoFilter ref="A3:Y70"/>
    </customSheetView>
    <customSheetView guid="{6D9FC8F7-6352-4BF1-890A-27BF36FADC03}" scale="98" showGridLines="0" showAutoFilter="1" hiddenColumns="1" topLeftCell="C1">
      <selection activeCell="K1" sqref="K1:AN1048576"/>
      <pageMargins left="0.7" right="0.7" top="0.75" bottom="0.75" header="0.3" footer="0.3"/>
      <pageSetup orientation="portrait" r:id="rId6"/>
      <autoFilter ref="A3:Y70"/>
    </customSheetView>
  </customSheetViews>
  <mergeCells count="91">
    <mergeCell ref="AG38:AH38"/>
    <mergeCell ref="AI38:AJ38"/>
    <mergeCell ref="Z58:Z59"/>
    <mergeCell ref="AA58:AB58"/>
    <mergeCell ref="AC58:AD58"/>
    <mergeCell ref="AE58:AF58"/>
    <mergeCell ref="AG58:AH58"/>
    <mergeCell ref="AI58:AJ58"/>
    <mergeCell ref="Z38:Z39"/>
    <mergeCell ref="AA38:AB38"/>
    <mergeCell ref="AC38:AD38"/>
    <mergeCell ref="AE38:AF38"/>
    <mergeCell ref="AG2:AH2"/>
    <mergeCell ref="AI2:AJ2"/>
    <mergeCell ref="Z17:Z18"/>
    <mergeCell ref="AA17:AB17"/>
    <mergeCell ref="AC17:AD17"/>
    <mergeCell ref="AE17:AF17"/>
    <mergeCell ref="AG17:AH17"/>
    <mergeCell ref="AI17:AJ17"/>
    <mergeCell ref="K69:W69"/>
    <mergeCell ref="K70:K71"/>
    <mergeCell ref="L70:L71"/>
    <mergeCell ref="M70:M71"/>
    <mergeCell ref="N70:N71"/>
    <mergeCell ref="O70:O71"/>
    <mergeCell ref="S70:S71"/>
    <mergeCell ref="T70:T71"/>
    <mergeCell ref="U70:U71"/>
    <mergeCell ref="V70:V71"/>
    <mergeCell ref="W70:W71"/>
    <mergeCell ref="S58:S59"/>
    <mergeCell ref="T58:T59"/>
    <mergeCell ref="U58:U59"/>
    <mergeCell ref="V58:V59"/>
    <mergeCell ref="W58:W59"/>
    <mergeCell ref="K58:K59"/>
    <mergeCell ref="L58:L59"/>
    <mergeCell ref="M58:M59"/>
    <mergeCell ref="N58:N59"/>
    <mergeCell ref="O58:O59"/>
    <mergeCell ref="W17:W18"/>
    <mergeCell ref="U38:U39"/>
    <mergeCell ref="V38:V39"/>
    <mergeCell ref="W38:W39"/>
    <mergeCell ref="K57:W57"/>
    <mergeCell ref="M38:M39"/>
    <mergeCell ref="N38:N39"/>
    <mergeCell ref="O17:O18"/>
    <mergeCell ref="S17:S18"/>
    <mergeCell ref="T17:T18"/>
    <mergeCell ref="U17:U18"/>
    <mergeCell ref="V17:V18"/>
    <mergeCell ref="W4:W5"/>
    <mergeCell ref="A64:G64"/>
    <mergeCell ref="A66:G66"/>
    <mergeCell ref="K37:W37"/>
    <mergeCell ref="K38:K39"/>
    <mergeCell ref="L38:L39"/>
    <mergeCell ref="K60:K67"/>
    <mergeCell ref="L60:L67"/>
    <mergeCell ref="O38:O39"/>
    <mergeCell ref="S38:S39"/>
    <mergeCell ref="T38:T39"/>
    <mergeCell ref="K16:W16"/>
    <mergeCell ref="K17:K18"/>
    <mergeCell ref="L17:L18"/>
    <mergeCell ref="M17:M18"/>
    <mergeCell ref="N17:N18"/>
    <mergeCell ref="A1:H1"/>
    <mergeCell ref="Z2:Z3"/>
    <mergeCell ref="AA2:AB2"/>
    <mergeCell ref="AC2:AD2"/>
    <mergeCell ref="AE2:AF2"/>
    <mergeCell ref="K1:W1"/>
    <mergeCell ref="K2:K3"/>
    <mergeCell ref="L2:L3"/>
    <mergeCell ref="M2:M3"/>
    <mergeCell ref="N2:N3"/>
    <mergeCell ref="O2:O3"/>
    <mergeCell ref="S2:S3"/>
    <mergeCell ref="T2:T3"/>
    <mergeCell ref="U2:U3"/>
    <mergeCell ref="V2:V3"/>
    <mergeCell ref="W2:W3"/>
    <mergeCell ref="AI70:AJ70"/>
    <mergeCell ref="Z70:Z71"/>
    <mergeCell ref="AA70:AB70"/>
    <mergeCell ref="AC70:AD70"/>
    <mergeCell ref="AE70:AF70"/>
    <mergeCell ref="AG70:AH70"/>
  </mergeCells>
  <conditionalFormatting sqref="E13">
    <cfRule type="containsText" dxfId="657" priority="24" operator="containsText" text="N/A">
      <formula>NOT(ISERROR(SEARCH("N/A",E13)))</formula>
    </cfRule>
    <cfRule type="containsText" dxfId="656" priority="25" operator="containsText" text="O">
      <formula>NOT(ISERROR(SEARCH("O",E13)))</formula>
    </cfRule>
    <cfRule type="containsText" dxfId="655" priority="26" operator="containsText" text="M">
      <formula>NOT(ISERROR(SEARCH("M",E13)))</formula>
    </cfRule>
  </conditionalFormatting>
  <conditionalFormatting sqref="C46:G46">
    <cfRule type="containsText" dxfId="654" priority="33" operator="containsText" text="O">
      <formula>NOT(ISERROR(SEARCH("O",C46)))</formula>
    </cfRule>
  </conditionalFormatting>
  <conditionalFormatting sqref="C46:G46">
    <cfRule type="containsText" dxfId="653" priority="30" operator="containsText" text="N/A">
      <formula>NOT(ISERROR(SEARCH("N/A",C46)))</formula>
    </cfRule>
    <cfRule type="containsText" dxfId="652" priority="31" operator="containsText" text="Blank">
      <formula>NOT(ISERROR(SEARCH("Blank",C46)))</formula>
    </cfRule>
    <cfRule type="containsText" dxfId="651" priority="32" operator="containsText" text="M">
      <formula>NOT(ISERROR(SEARCH("M",C46)))</formula>
    </cfRule>
  </conditionalFormatting>
  <conditionalFormatting sqref="E12">
    <cfRule type="containsText" dxfId="650" priority="27" operator="containsText" text="N/A">
      <formula>NOT(ISERROR(SEARCH("N/A",E12)))</formula>
    </cfRule>
    <cfRule type="containsText" dxfId="649" priority="28" operator="containsText" text="O">
      <formula>NOT(ISERROR(SEARCH("O",E12)))</formula>
    </cfRule>
    <cfRule type="containsText" dxfId="648" priority="29" operator="containsText" text="M">
      <formula>NOT(ISERROR(SEARCH("M",E12)))</formula>
    </cfRule>
  </conditionalFormatting>
  <conditionalFormatting sqref="C7:H7">
    <cfRule type="containsText" dxfId="647" priority="21" operator="containsText" text="N/A">
      <formula>NOT(ISERROR(SEARCH("N/A",C7)))</formula>
    </cfRule>
    <cfRule type="containsText" dxfId="646" priority="22" operator="containsText" text="Blank">
      <formula>NOT(ISERROR(SEARCH("Blank",C7)))</formula>
    </cfRule>
    <cfRule type="containsText" dxfId="645" priority="23" operator="containsText" text="M">
      <formula>NOT(ISERROR(SEARCH("M",C7)))</formula>
    </cfRule>
  </conditionalFormatting>
  <conditionalFormatting sqref="Z4 Z51:Z55 Z40:Z43 Z45:Z49 Z19:Z35">
    <cfRule type="cellIs" dxfId="644" priority="6" operator="greaterThan">
      <formula>0</formula>
    </cfRule>
  </conditionalFormatting>
  <conditionalFormatting sqref="Z5:Z14">
    <cfRule type="cellIs" dxfId="643" priority="5" operator="greaterThan">
      <formula>0</formula>
    </cfRule>
  </conditionalFormatting>
  <conditionalFormatting sqref="Z60:Z67">
    <cfRule type="cellIs" dxfId="642" priority="4" operator="greaterThan">
      <formula>0</formula>
    </cfRule>
  </conditionalFormatting>
  <conditionalFormatting sqref="Z72:Z75">
    <cfRule type="cellIs" dxfId="641" priority="3" operator="greaterThan">
      <formula>0</formula>
    </cfRule>
  </conditionalFormatting>
  <conditionalFormatting sqref="Z50">
    <cfRule type="cellIs" dxfId="640" priority="2" operator="greaterThan">
      <formula>0</formula>
    </cfRule>
  </conditionalFormatting>
  <conditionalFormatting sqref="Z44">
    <cfRule type="cellIs" dxfId="639" priority="1" operator="greaterThan">
      <formula>0</formula>
    </cfRule>
  </conditionalFormatting>
  <dataValidations count="2">
    <dataValidation type="list" allowBlank="1" showInputMessage="1" showErrorMessage="1" sqref="W51:W52 T1:T79">
      <formula1>"M, O, N/A"</formula1>
    </dataValidation>
    <dataValidation type="list" allowBlank="1" showInputMessage="1" showErrorMessage="1" sqref="Y51:Y52 V1:V79">
      <formula1>"Passed, Failed, N/A"</formula1>
    </dataValidation>
  </dataValidations>
  <hyperlinks>
    <hyperlink ref="W4" r:id="rId7" display="http://collab.lge.com/main/x/gOGHLw"/>
    <hyperlink ref="W7" r:id="rId8" display="http://collab.lge.com/main/x/AocBNg"/>
    <hyperlink ref="W8" r:id="rId9"/>
    <hyperlink ref="W19" r:id="rId10"/>
    <hyperlink ref="W20" r:id="rId11"/>
    <hyperlink ref="W22" r:id="rId12"/>
    <hyperlink ref="W30" r:id="rId13"/>
    <hyperlink ref="W31" r:id="rId14"/>
    <hyperlink ref="W34" r:id="rId15"/>
    <hyperlink ref="W41" r:id="rId16"/>
    <hyperlink ref="W42" r:id="rId17" display="http://collab.lge.com/main/x/j9smN"/>
    <hyperlink ref="W43" r:id="rId18"/>
    <hyperlink ref="W45" r:id="rId19"/>
    <hyperlink ref="W55" r:id="rId20"/>
    <hyperlink ref="W11" r:id="rId21"/>
    <hyperlink ref="W44" r:id="rId22"/>
  </hyperlinks>
  <pageMargins left="0.7" right="0.7" top="0.75" bottom="0.75" header="0.3" footer="0.3"/>
  <pageSetup orientation="portrait" r:id="rId23"/>
  <drawing r:id="rId24"/>
  <legacyDrawing r:id="rId25"/>
  <controls>
    <mc:AlternateContent xmlns:mc="http://schemas.openxmlformats.org/markup-compatibility/2006">
      <mc:Choice Requires="x14">
        <control shapeId="174090" r:id="rId26" name="CommandButton2">
          <controlPr defaultSize="0" autoLine="0" r:id="rId27">
            <anchor moveWithCells="1">
              <from>
                <xdr:col>8</xdr:col>
                <xdr:colOff>83820</xdr:colOff>
                <xdr:row>27</xdr:row>
                <xdr:rowOff>68580</xdr:rowOff>
              </from>
              <to>
                <xdr:col>9</xdr:col>
                <xdr:colOff>403860</xdr:colOff>
                <xdr:row>28</xdr:row>
                <xdr:rowOff>175260</xdr:rowOff>
              </to>
            </anchor>
          </controlPr>
        </control>
      </mc:Choice>
      <mc:Fallback>
        <control shapeId="174090" r:id="rId26" name="CommandButton2"/>
      </mc:Fallback>
    </mc:AlternateContent>
    <mc:AlternateContent xmlns:mc="http://schemas.openxmlformats.org/markup-compatibility/2006">
      <mc:Choice Requires="x14">
        <control shapeId="174089" r:id="rId28" name="CommandButton1">
          <controlPr defaultSize="0" autoLine="0" r:id="rId29">
            <anchor moveWithCells="1">
              <from>
                <xdr:col>8</xdr:col>
                <xdr:colOff>114300</xdr:colOff>
                <xdr:row>20</xdr:row>
                <xdr:rowOff>0</xdr:rowOff>
              </from>
              <to>
                <xdr:col>9</xdr:col>
                <xdr:colOff>403860</xdr:colOff>
                <xdr:row>21</xdr:row>
                <xdr:rowOff>167640</xdr:rowOff>
              </to>
            </anchor>
          </controlPr>
        </control>
      </mc:Choice>
      <mc:Fallback>
        <control shapeId="174089" r:id="rId28" name="CommandButton1"/>
      </mc:Fallback>
    </mc:AlternateContent>
  </controls>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4"/>
  </sheetPr>
  <dimension ref="A1:AN196"/>
  <sheetViews>
    <sheetView showGridLines="0" zoomScale="98" zoomScaleNormal="98" workbookViewId="0">
      <selection activeCell="J1" sqref="J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36.5546875" customWidth="1"/>
    <col min="16" max="16" width="27.5546875" customWidth="1"/>
    <col min="17" max="17" width="24.88671875" hidden="1" customWidth="1"/>
    <col min="18" max="18" width="26.109375" hidden="1" customWidth="1"/>
    <col min="19" max="19" width="11.33203125" customWidth="1"/>
    <col min="20" max="20" width="7.5546875" customWidth="1"/>
    <col min="21" max="21" width="11" bestFit="1" customWidth="1"/>
    <col min="22" max="22" width="10.44140625" bestFit="1" customWidth="1"/>
    <col min="23" max="23" width="12.44140625" customWidth="1"/>
    <col min="24" max="24" width="15.109375" customWidth="1"/>
    <col min="25" max="25" width="36.5546875" bestFit="1" customWidth="1"/>
    <col min="26" max="26" width="8.88671875"/>
    <col min="27" max="27" width="18.33203125" customWidth="1"/>
    <col min="28" max="28" width="22" customWidth="1"/>
    <col min="41" max="16384" width="9.109375" style="3"/>
  </cols>
  <sheetData>
    <row r="1" spans="1:36" ht="23.4" x14ac:dyDescent="0.45">
      <c r="A1" s="1188" t="s">
        <v>82</v>
      </c>
      <c r="B1" s="1189"/>
      <c r="C1" s="1189"/>
      <c r="D1" s="1189"/>
      <c r="E1" s="1189"/>
      <c r="F1" s="1189"/>
      <c r="G1" s="1189"/>
      <c r="H1" s="1189"/>
      <c r="J1" s="202" t="s">
        <v>432</v>
      </c>
      <c r="K1" s="1193" t="s">
        <v>132</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12.75" customHeight="1" x14ac:dyDescent="0.3">
      <c r="A2" s="98" t="s">
        <v>367</v>
      </c>
      <c r="B2" s="83" t="s">
        <v>353</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191"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42849</v>
      </c>
      <c r="C3" s="125"/>
      <c r="D3" s="3"/>
      <c r="E3" s="3"/>
      <c r="F3" s="3"/>
      <c r="G3" s="3"/>
      <c r="H3" s="3"/>
      <c r="K3" s="1197"/>
      <c r="L3" s="1197"/>
      <c r="M3" s="1183"/>
      <c r="N3" s="1185"/>
      <c r="O3" s="1197"/>
      <c r="P3" s="148" t="s">
        <v>141</v>
      </c>
      <c r="Q3" s="144"/>
      <c r="R3" s="144"/>
      <c r="S3" s="1210"/>
      <c r="T3" s="1191"/>
      <c r="U3" s="1191"/>
      <c r="V3" s="119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3.547945205479452</v>
      </c>
      <c r="C4" s="3"/>
      <c r="D4" s="3"/>
      <c r="E4" s="3"/>
      <c r="F4" s="3"/>
      <c r="G4" s="3"/>
      <c r="H4" s="3"/>
      <c r="K4" s="337" t="s">
        <v>142</v>
      </c>
      <c r="L4" s="337" t="s">
        <v>143</v>
      </c>
      <c r="M4" s="104" t="s">
        <v>5</v>
      </c>
      <c r="N4" s="93" t="s">
        <v>144</v>
      </c>
      <c r="O4" s="88" t="s">
        <v>372</v>
      </c>
      <c r="P4" s="149" t="s">
        <v>145</v>
      </c>
      <c r="Q4" s="149" t="s">
        <v>146</v>
      </c>
      <c r="R4" s="146" t="s">
        <v>147</v>
      </c>
      <c r="S4" s="36"/>
      <c r="T4" s="83"/>
      <c r="U4" s="83"/>
      <c r="V4" s="83" t="str">
        <f t="shared" ref="V4:V14" si="0">IF(AND(W4="Y",X4="Y"),"Passed",IF(T4="M","Passed", ""))</f>
        <v>Passed</v>
      </c>
      <c r="W4" s="83" t="s">
        <v>377</v>
      </c>
      <c r="X4" s="83" t="s">
        <v>377</v>
      </c>
      <c r="Y4" s="1227" t="s">
        <v>148</v>
      </c>
      <c r="Z4" s="259">
        <f>DATEDIF(AA4,AB4,"m")/12+DATEDIF(AC4,AD4,"m")/12+DATEDIF(AE4,AF4,"m")/12+DATEDIF(AG4,AH4,"m")/12+DATEDIF(AI4,AJ4,"m")/12</f>
        <v>1.6666666666666667</v>
      </c>
      <c r="AA4" s="318">
        <v>43294</v>
      </c>
      <c r="AB4" s="318">
        <v>43922</v>
      </c>
      <c r="AC4" s="260"/>
      <c r="AD4" s="260"/>
      <c r="AE4" s="258"/>
      <c r="AF4" s="258"/>
      <c r="AG4" s="258"/>
      <c r="AH4" s="258"/>
      <c r="AI4" s="258"/>
      <c r="AJ4" s="258"/>
    </row>
    <row r="5" spans="1:36" ht="12.75" customHeight="1" x14ac:dyDescent="0.3">
      <c r="A5" s="98" t="s">
        <v>387</v>
      </c>
      <c r="B5" s="124">
        <v>4.5</v>
      </c>
      <c r="C5" s="126"/>
      <c r="D5" s="3"/>
      <c r="E5" s="3"/>
      <c r="F5" s="3"/>
      <c r="G5" s="3"/>
      <c r="H5" s="3"/>
      <c r="K5" s="338"/>
      <c r="L5" s="338"/>
      <c r="M5" s="104" t="s">
        <v>5</v>
      </c>
      <c r="N5" s="93" t="s">
        <v>144</v>
      </c>
      <c r="O5" s="88" t="s">
        <v>373</v>
      </c>
      <c r="P5" s="150"/>
      <c r="Q5" s="151" t="s">
        <v>150</v>
      </c>
      <c r="R5" s="147" t="s">
        <v>151</v>
      </c>
      <c r="S5" s="36"/>
      <c r="T5" s="83"/>
      <c r="U5" s="83"/>
      <c r="V5" s="83" t="str">
        <f t="shared" si="0"/>
        <v>Passed</v>
      </c>
      <c r="W5" s="83" t="s">
        <v>377</v>
      </c>
      <c r="X5" s="83" t="s">
        <v>377</v>
      </c>
      <c r="Y5" s="1228"/>
      <c r="Z5" s="259">
        <f t="shared" ref="Z5:Z14" si="1">DATEDIF(AA5,AB5,"m")/12+DATEDIF(AC5,AD5,"m")/12+DATEDIF(AE5,AF5,"m")/12+DATEDIF(AG5,AH5,"m")/12+DATEDIF(AI5,AJ5,"m")/12</f>
        <v>1.6666666666666667</v>
      </c>
      <c r="AA5" s="318">
        <v>43294</v>
      </c>
      <c r="AB5" s="318">
        <v>43922</v>
      </c>
      <c r="AC5" s="260"/>
      <c r="AD5" s="260"/>
      <c r="AE5" s="258"/>
      <c r="AF5" s="258"/>
      <c r="AG5" s="258"/>
      <c r="AH5" s="258"/>
      <c r="AI5" s="258"/>
      <c r="AJ5" s="258"/>
    </row>
    <row r="6" spans="1:36" ht="15" thickBot="1" x14ac:dyDescent="0.35">
      <c r="A6" s="98" t="s">
        <v>388</v>
      </c>
      <c r="B6" s="124">
        <f ca="1">B4+B5</f>
        <v>8.0479452054794525</v>
      </c>
      <c r="C6" s="126"/>
      <c r="K6" s="338"/>
      <c r="L6" s="338"/>
      <c r="M6" s="104" t="s">
        <v>5</v>
      </c>
      <c r="N6" s="38" t="s">
        <v>149</v>
      </c>
      <c r="O6" s="65" t="s">
        <v>149</v>
      </c>
      <c r="P6" s="150"/>
      <c r="Q6" s="152" t="s">
        <v>150</v>
      </c>
      <c r="R6" s="79" t="s">
        <v>151</v>
      </c>
      <c r="S6" s="36"/>
      <c r="T6" s="83"/>
      <c r="U6" s="83"/>
      <c r="V6" s="83" t="str">
        <f t="shared" si="0"/>
        <v>Passed</v>
      </c>
      <c r="W6" s="83" t="s">
        <v>377</v>
      </c>
      <c r="X6" s="83" t="s">
        <v>377</v>
      </c>
      <c r="Y6" s="82" t="s">
        <v>152</v>
      </c>
      <c r="Z6" s="259">
        <f t="shared" si="1"/>
        <v>0.33333333333333331</v>
      </c>
      <c r="AA6" s="318">
        <v>43776</v>
      </c>
      <c r="AB6" s="318">
        <v>43922</v>
      </c>
      <c r="AC6" s="260"/>
      <c r="AD6" s="260"/>
      <c r="AE6" s="258"/>
      <c r="AF6" s="258"/>
      <c r="AG6" s="258"/>
      <c r="AH6" s="258"/>
      <c r="AI6" s="258"/>
      <c r="AJ6" s="258"/>
    </row>
    <row r="7" spans="1:36" ht="14.4" customHeight="1"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36"/>
      <c r="T7" s="83"/>
      <c r="U7" s="83"/>
      <c r="V7" s="83" t="str">
        <f t="shared" si="0"/>
        <v>Passed</v>
      </c>
      <c r="W7" s="83" t="s">
        <v>377</v>
      </c>
      <c r="X7" s="83" t="s">
        <v>377</v>
      </c>
      <c r="Y7" s="342" t="s">
        <v>248</v>
      </c>
      <c r="Z7" s="259">
        <f t="shared" si="1"/>
        <v>1</v>
      </c>
      <c r="AA7" s="318">
        <v>43537</v>
      </c>
      <c r="AB7" s="318">
        <v>43922</v>
      </c>
      <c r="AC7" s="260"/>
      <c r="AD7" s="260"/>
      <c r="AE7" s="258"/>
      <c r="AF7" s="258"/>
      <c r="AG7" s="258"/>
      <c r="AH7" s="258"/>
      <c r="AI7" s="258"/>
      <c r="AJ7" s="258"/>
    </row>
    <row r="8" spans="1:36" ht="27.6" customHeight="1" x14ac:dyDescent="0.3">
      <c r="A8" s="107" t="s">
        <v>56</v>
      </c>
      <c r="B8" s="108" t="s">
        <v>182</v>
      </c>
      <c r="C8" s="100"/>
      <c r="D8" s="24"/>
      <c r="E8" s="24"/>
      <c r="F8" s="24" t="s">
        <v>77</v>
      </c>
      <c r="G8" s="24"/>
      <c r="H8" s="109">
        <f>IF(C8&lt;&gt;"",'CBL Score Standard'!$D64,IF(D8&lt;&gt;"",SUM('CBL Score Standard'!$D64:$E64),IF(E8&lt;&gt;"",SUM('CBL Score Standard'!$D64:$F64),IF(F8&lt;&gt;"",SUM('CBL Score Standard'!$D64:$G64),IF(G8&lt;&gt;"",SUM('CBL Score Standard'!$D64:$H64,0))))))</f>
        <v>9.7467071935157037E-2</v>
      </c>
      <c r="K8" s="338"/>
      <c r="L8" s="338"/>
      <c r="M8" s="104" t="s">
        <v>5</v>
      </c>
      <c r="N8" s="127" t="s">
        <v>144</v>
      </c>
      <c r="O8" s="43" t="s">
        <v>517</v>
      </c>
      <c r="P8" s="150"/>
      <c r="Q8" s="152" t="s">
        <v>153</v>
      </c>
      <c r="R8" s="79" t="s">
        <v>156</v>
      </c>
      <c r="S8" s="36"/>
      <c r="T8" s="83"/>
      <c r="U8" s="83"/>
      <c r="V8" s="83" t="str">
        <f t="shared" si="0"/>
        <v/>
      </c>
      <c r="W8" s="83"/>
      <c r="X8" s="83"/>
      <c r="Y8" s="82" t="s">
        <v>157</v>
      </c>
      <c r="Z8" s="259">
        <f t="shared" si="1"/>
        <v>0</v>
      </c>
      <c r="AA8" s="318"/>
      <c r="AB8" s="318"/>
      <c r="AC8" s="260"/>
      <c r="AD8" s="260"/>
      <c r="AE8" s="258"/>
      <c r="AF8" s="258"/>
      <c r="AG8" s="258"/>
      <c r="AH8" s="258"/>
      <c r="AI8" s="258"/>
      <c r="AJ8" s="258"/>
    </row>
    <row r="9" spans="1:36" ht="13.8" customHeight="1" x14ac:dyDescent="0.3">
      <c r="A9" s="110" t="s">
        <v>56</v>
      </c>
      <c r="B9" s="99" t="s">
        <v>427</v>
      </c>
      <c r="C9" s="100"/>
      <c r="D9" s="24"/>
      <c r="E9" s="24" t="s">
        <v>77</v>
      </c>
      <c r="F9" s="24"/>
      <c r="G9" s="24"/>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43" t="s">
        <v>661</v>
      </c>
      <c r="P9" s="150"/>
      <c r="Q9" s="152" t="s">
        <v>155</v>
      </c>
      <c r="R9" s="79" t="s">
        <v>158</v>
      </c>
      <c r="S9" s="36" t="str">
        <f>IF($K$16=$G$25+1,$A$1,"")</f>
        <v/>
      </c>
      <c r="T9" s="83"/>
      <c r="U9" s="83"/>
      <c r="V9" s="83" t="str">
        <f t="shared" si="0"/>
        <v>Passed</v>
      </c>
      <c r="W9" s="83" t="s">
        <v>377</v>
      </c>
      <c r="X9" s="83" t="s">
        <v>377</v>
      </c>
      <c r="Y9" s="82" t="s">
        <v>159</v>
      </c>
      <c r="Z9" s="259">
        <f t="shared" si="1"/>
        <v>2.6666666666666665</v>
      </c>
      <c r="AA9" s="318">
        <v>42933</v>
      </c>
      <c r="AB9" s="318">
        <v>43922</v>
      </c>
      <c r="AC9" s="260"/>
      <c r="AD9" s="260"/>
      <c r="AE9" s="258"/>
      <c r="AF9" s="258"/>
      <c r="AG9" s="258"/>
      <c r="AH9" s="258"/>
      <c r="AI9" s="258"/>
      <c r="AJ9" s="258"/>
    </row>
    <row r="10" spans="1:36" ht="13.8" customHeight="1" x14ac:dyDescent="0.3">
      <c r="A10" s="110" t="s">
        <v>56</v>
      </c>
      <c r="B10" s="99" t="s">
        <v>663</v>
      </c>
      <c r="C10" s="100"/>
      <c r="D10" s="100"/>
      <c r="E10" s="24"/>
      <c r="F10" s="24" t="s">
        <v>77</v>
      </c>
      <c r="G10" s="24"/>
      <c r="H10" s="109">
        <f>IF(C10&lt;&gt;"",'CBL Score Standard'!$D66,IF(D10&lt;&gt;"",SUM('CBL Score Standard'!$D66:$E66),IF(E10&lt;&gt;"",SUM('CBL Score Standard'!$D66:$F66),IF(F10&lt;&gt;"",SUM('CBL Score Standard'!$D66:$G66),IF(G10&lt;&gt;"",SUM('CBL Score Standard'!$D66:$H66,0))))))</f>
        <v>4.9848024316109421E-2</v>
      </c>
      <c r="K10" s="338"/>
      <c r="L10" s="338"/>
      <c r="M10" s="104" t="s">
        <v>5</v>
      </c>
      <c r="N10" s="127" t="s">
        <v>144</v>
      </c>
      <c r="O10" s="43" t="s">
        <v>662</v>
      </c>
      <c r="P10" s="150"/>
      <c r="Q10" s="254" t="s">
        <v>659</v>
      </c>
      <c r="R10" s="254" t="s">
        <v>278</v>
      </c>
      <c r="S10" s="36" t="str">
        <f>IF($K$16=$G$25+1,$A$1,"")</f>
        <v/>
      </c>
      <c r="T10" s="83"/>
      <c r="U10" s="83"/>
      <c r="V10" s="83" t="str">
        <f t="shared" si="0"/>
        <v/>
      </c>
      <c r="W10" s="83"/>
      <c r="X10" s="83"/>
      <c r="Y10" s="46" t="s">
        <v>160</v>
      </c>
      <c r="Z10" s="259">
        <f t="shared" si="1"/>
        <v>0</v>
      </c>
      <c r="AA10" s="318"/>
      <c r="AB10" s="318"/>
      <c r="AC10" s="260"/>
      <c r="AD10" s="260"/>
      <c r="AE10" s="258"/>
      <c r="AF10" s="258"/>
      <c r="AG10" s="258"/>
      <c r="AH10" s="258"/>
      <c r="AI10" s="258"/>
      <c r="AJ10" s="258"/>
    </row>
    <row r="11" spans="1:36" ht="13.8" customHeight="1" x14ac:dyDescent="0.3">
      <c r="A11" s="110" t="s">
        <v>56</v>
      </c>
      <c r="B11" s="99" t="s">
        <v>215</v>
      </c>
      <c r="C11" s="100"/>
      <c r="D11" s="100"/>
      <c r="E11" s="24"/>
      <c r="F11" s="24" t="s">
        <v>77</v>
      </c>
      <c r="G11" s="24"/>
      <c r="H11" s="109">
        <f>IF(C11&lt;&gt;"",'CBL Score Standard'!$D67,IF(D11&lt;&gt;"",SUM('CBL Score Standard'!$D67:$E67),IF(E11&lt;&gt;"",SUM('CBL Score Standard'!$D67:$F67),IF(F11&lt;&gt;"",SUM('CBL Score Standard'!$D67:$G67),IF(G11&lt;&gt;"",SUM('CBL Score Standard'!$D67:$H67,0))))))</f>
        <v>4.9848024316109421E-2</v>
      </c>
      <c r="K11" s="338"/>
      <c r="L11" s="338"/>
      <c r="M11" s="104" t="s">
        <v>5</v>
      </c>
      <c r="N11" s="36" t="s">
        <v>31</v>
      </c>
      <c r="O11" s="89" t="s">
        <v>175</v>
      </c>
      <c r="P11" s="150"/>
      <c r="Q11" s="152" t="s">
        <v>383</v>
      </c>
      <c r="R11" s="79" t="s">
        <v>176</v>
      </c>
      <c r="S11" s="36" t="str">
        <f>IF($K$16=$G$25+1,$A$1,"")</f>
        <v/>
      </c>
      <c r="T11" s="83"/>
      <c r="U11" s="83"/>
      <c r="V11" s="83" t="str">
        <f t="shared" si="0"/>
        <v>Passed</v>
      </c>
      <c r="W11" s="83" t="s">
        <v>377</v>
      </c>
      <c r="X11" s="83" t="s">
        <v>377</v>
      </c>
      <c r="Y11" s="82" t="s">
        <v>177</v>
      </c>
      <c r="Z11" s="259">
        <f t="shared" si="1"/>
        <v>0.66666666666666663</v>
      </c>
      <c r="AA11" s="318">
        <v>43650</v>
      </c>
      <c r="AB11" s="318">
        <v>43922</v>
      </c>
      <c r="AC11" s="260"/>
      <c r="AD11" s="260"/>
      <c r="AE11" s="258"/>
      <c r="AF11" s="258"/>
      <c r="AG11" s="258"/>
      <c r="AH11" s="258"/>
      <c r="AI11" s="258"/>
      <c r="AJ11" s="258"/>
    </row>
    <row r="12" spans="1:36" ht="13.8" customHeight="1" x14ac:dyDescent="0.3">
      <c r="A12" s="110" t="s">
        <v>63</v>
      </c>
      <c r="B12" s="99" t="s">
        <v>236</v>
      </c>
      <c r="C12" s="100"/>
      <c r="D12" s="100"/>
      <c r="E12" s="130" t="s">
        <v>77</v>
      </c>
      <c r="F12" s="24"/>
      <c r="G12" s="24"/>
      <c r="H12" s="109">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36"/>
      <c r="T12" s="83"/>
      <c r="U12" s="83"/>
      <c r="V12" s="83" t="str">
        <f t="shared" si="0"/>
        <v/>
      </c>
      <c r="W12" s="83"/>
      <c r="X12" s="83"/>
      <c r="Y12" s="41"/>
      <c r="Z12" s="259">
        <f t="shared" si="1"/>
        <v>0</v>
      </c>
      <c r="AA12" s="318"/>
      <c r="AB12" s="318"/>
      <c r="AC12" s="260"/>
      <c r="AD12" s="260"/>
      <c r="AE12" s="258"/>
      <c r="AF12" s="258"/>
      <c r="AG12" s="258"/>
      <c r="AH12" s="258"/>
      <c r="AI12" s="258"/>
      <c r="AJ12" s="258"/>
    </row>
    <row r="13" spans="1:36" ht="13.8" customHeight="1"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36"/>
      <c r="T13" s="83"/>
      <c r="U13" s="83"/>
      <c r="V13" s="83" t="str">
        <f t="shared" si="0"/>
        <v/>
      </c>
      <c r="W13" s="83"/>
      <c r="X13" s="83"/>
      <c r="Y13" s="41" t="s">
        <v>169</v>
      </c>
      <c r="Z13" s="259">
        <f t="shared" si="1"/>
        <v>0</v>
      </c>
      <c r="AA13" s="318"/>
      <c r="AB13" s="318"/>
      <c r="AC13" s="260"/>
      <c r="AD13" s="260"/>
      <c r="AE13" s="258"/>
      <c r="AF13" s="258"/>
      <c r="AG13" s="258"/>
      <c r="AH13" s="258"/>
      <c r="AI13" s="258"/>
      <c r="AJ13" s="258"/>
    </row>
    <row r="14" spans="1:36" ht="27.6" x14ac:dyDescent="0.3">
      <c r="A14" s="110" t="s">
        <v>55</v>
      </c>
      <c r="B14" s="99" t="s">
        <v>694</v>
      </c>
      <c r="C14" s="100"/>
      <c r="D14" s="100"/>
      <c r="E14" s="24" t="s">
        <v>77</v>
      </c>
      <c r="F14" s="24"/>
      <c r="G14" s="24"/>
      <c r="H14" s="109">
        <f>IF(C14&lt;&gt;"",'CBL Score Standard'!$D70,IF(D14&lt;&gt;"",SUM('CBL Score Standard'!$D70:$E70),IF(E14&lt;&gt;"",SUM('CBL Score Standard'!$D70:$F70),IF(F14&lt;&gt;"",SUM('CBL Score Standard'!$D70:$G70),IF(G14&lt;&gt;"",SUM('CBL Score Standard'!$D70:$H70,0))))))</f>
        <v>1.4285714285714285E-2</v>
      </c>
      <c r="K14" s="339"/>
      <c r="L14" s="339"/>
      <c r="M14" s="104" t="s">
        <v>5</v>
      </c>
      <c r="N14" s="36" t="s">
        <v>41</v>
      </c>
      <c r="O14" s="87" t="s">
        <v>450</v>
      </c>
      <c r="P14" s="153">
        <v>43627</v>
      </c>
      <c r="Q14" s="152" t="s">
        <v>381</v>
      </c>
      <c r="R14" s="79" t="s">
        <v>382</v>
      </c>
      <c r="S14" s="36"/>
      <c r="T14" s="83"/>
      <c r="U14" s="83"/>
      <c r="V14" s="83" t="str">
        <f t="shared" si="0"/>
        <v/>
      </c>
      <c r="W14" s="83"/>
      <c r="X14" s="83"/>
      <c r="Y14" s="41"/>
      <c r="Z14" s="259">
        <f t="shared" si="1"/>
        <v>0</v>
      </c>
      <c r="AA14" s="318"/>
      <c r="AB14" s="318"/>
      <c r="AC14" s="260"/>
      <c r="AD14" s="260"/>
      <c r="AE14" s="258"/>
      <c r="AF14" s="258"/>
      <c r="AG14" s="258"/>
      <c r="AH14" s="258"/>
      <c r="AI14" s="258"/>
      <c r="AJ14" s="258"/>
    </row>
    <row r="15" spans="1:36" x14ac:dyDescent="0.3">
      <c r="A15" s="110" t="s">
        <v>55</v>
      </c>
      <c r="B15" s="99" t="s">
        <v>185</v>
      </c>
      <c r="C15" s="100"/>
      <c r="D15" s="24"/>
      <c r="E15" s="24"/>
      <c r="F15" s="24" t="s">
        <v>77</v>
      </c>
      <c r="G15" s="24"/>
      <c r="H15" s="109">
        <f>IF(C15&lt;&gt;"",'CBL Score Standard'!$D71,IF(D15&lt;&gt;"",SUM('CBL Score Standard'!$D71:$E71),IF(E15&lt;&gt;"",SUM('CBL Score Standard'!$D71:$F71),IF(F15&lt;&gt;"",SUM('CBL Score Standard'!$D71:$G71),IF(G15&lt;&gt;"",SUM('CBL Score Standard'!$D71:$H71,0))))))</f>
        <v>4.9848024316109421E-2</v>
      </c>
      <c r="K15" s="48">
        <v>2</v>
      </c>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00"/>
      <c r="F16" s="100"/>
      <c r="G16" s="100"/>
      <c r="H16" s="109" t="b">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c r="F18" s="100"/>
      <c r="G18" s="100"/>
      <c r="H18" s="109" t="b">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36" t="str">
        <f t="shared" ref="S19:S24" si="2">IF($K$16=$G$25+1,$A$1,"")</f>
        <v/>
      </c>
      <c r="T19" s="83"/>
      <c r="U19" s="83"/>
      <c r="V19" s="83" t="str">
        <f t="shared" ref="V19:V35" si="3">IF(AND(W19="Y",X19="Y"),"Passed",IF(T19="M","Passed", ""))</f>
        <v>Passed</v>
      </c>
      <c r="W19" s="83" t="s">
        <v>377</v>
      </c>
      <c r="X19" s="83" t="s">
        <v>377</v>
      </c>
      <c r="Y19" s="82" t="s">
        <v>174</v>
      </c>
      <c r="Z19" s="259">
        <f t="shared" ref="Z19:Z35" si="4">DATEDIF(AA19,AB19,"m")/12+DATEDIF(AC19,AD19,"m")/12+DATEDIF(AE19,AF19,"m")/12+DATEDIF(AG19,AH19,"m")/12+DATEDIF(AI19,AJ19,"m")/12</f>
        <v>0.66666666666666663</v>
      </c>
      <c r="AA19" s="318">
        <v>43672</v>
      </c>
      <c r="AB19" s="318">
        <v>43922</v>
      </c>
      <c r="AC19" s="260"/>
      <c r="AD19" s="260"/>
      <c r="AE19" s="258"/>
      <c r="AF19" s="258"/>
      <c r="AG19" s="258"/>
      <c r="AH19" s="258"/>
      <c r="AI19" s="258"/>
      <c r="AJ19" s="258"/>
    </row>
    <row r="20" spans="1:36" ht="13.8" customHeight="1" x14ac:dyDescent="0.3">
      <c r="A20" s="110" t="s">
        <v>55</v>
      </c>
      <c r="B20" s="99" t="s">
        <v>202</v>
      </c>
      <c r="C20" s="100"/>
      <c r="D20" s="100"/>
      <c r="E20" s="100"/>
      <c r="F20" s="100"/>
      <c r="G20" s="100"/>
      <c r="H20" s="109" t="b">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36" t="str">
        <f t="shared" si="2"/>
        <v/>
      </c>
      <c r="T20" s="83"/>
      <c r="U20" s="83"/>
      <c r="V20" s="83" t="str">
        <f t="shared" si="3"/>
        <v>Passed</v>
      </c>
      <c r="W20" s="83" t="s">
        <v>377</v>
      </c>
      <c r="X20" s="83" t="s">
        <v>377</v>
      </c>
      <c r="Y20" s="82" t="s">
        <v>181</v>
      </c>
      <c r="Z20" s="259">
        <f t="shared" si="4"/>
        <v>0.66666666666666663</v>
      </c>
      <c r="AA20" s="318">
        <v>43651</v>
      </c>
      <c r="AB20" s="318">
        <v>43922</v>
      </c>
      <c r="AC20" s="260"/>
      <c r="AD20" s="260"/>
      <c r="AE20" s="258"/>
      <c r="AF20" s="258"/>
      <c r="AG20" s="258"/>
      <c r="AH20" s="258"/>
      <c r="AI20" s="258"/>
      <c r="AJ20" s="258"/>
    </row>
    <row r="21" spans="1:36" x14ac:dyDescent="0.3">
      <c r="A21" s="110" t="s">
        <v>55</v>
      </c>
      <c r="B21" s="99" t="s">
        <v>664</v>
      </c>
      <c r="C21" s="100"/>
      <c r="D21" s="100"/>
      <c r="E21" s="24"/>
      <c r="F21" s="24" t="s">
        <v>77</v>
      </c>
      <c r="G21" s="24"/>
      <c r="H21" s="109">
        <f>IF(C21&lt;&gt;"",'CBL Score Standard'!$D77,IF(D21&lt;&gt;"",SUM('CBL Score Standard'!$D77:$E77),IF(E21&lt;&gt;"",SUM('CBL Score Standard'!$D77:$F77),IF(F21&lt;&gt;"",SUM('CBL Score Standard'!$D77:$G77),IF(G21&lt;&gt;"",SUM('CBL Score Standard'!$D77:$H77,0))))))</f>
        <v>4.9848024316109421E-2</v>
      </c>
      <c r="K21" s="338"/>
      <c r="L21" s="338"/>
      <c r="M21" s="104" t="s">
        <v>6</v>
      </c>
      <c r="N21" s="36" t="s">
        <v>56</v>
      </c>
      <c r="O21" s="87" t="s">
        <v>182</v>
      </c>
      <c r="P21" s="153">
        <v>43609</v>
      </c>
      <c r="Q21" s="152" t="s">
        <v>172</v>
      </c>
      <c r="R21" s="79" t="s">
        <v>183</v>
      </c>
      <c r="S21" s="36" t="str">
        <f t="shared" si="2"/>
        <v/>
      </c>
      <c r="T21" s="83"/>
      <c r="U21" s="83"/>
      <c r="V21" s="83" t="str">
        <f t="shared" si="3"/>
        <v>Passed</v>
      </c>
      <c r="W21" s="83" t="s">
        <v>377</v>
      </c>
      <c r="X21" s="83" t="s">
        <v>377</v>
      </c>
      <c r="Y21" s="81" t="s">
        <v>184</v>
      </c>
      <c r="Z21" s="259">
        <f t="shared" si="4"/>
        <v>1.6666666666666667</v>
      </c>
      <c r="AA21" s="318">
        <v>43293</v>
      </c>
      <c r="AB21" s="318">
        <v>43922</v>
      </c>
      <c r="AC21" s="260"/>
      <c r="AD21" s="260"/>
      <c r="AE21" s="258"/>
      <c r="AF21" s="258"/>
      <c r="AG21" s="258"/>
      <c r="AH21" s="258"/>
      <c r="AI21" s="258"/>
      <c r="AJ21" s="258"/>
    </row>
    <row r="22" spans="1:36" ht="13.8" customHeight="1" x14ac:dyDescent="0.3">
      <c r="A22" s="110" t="s">
        <v>55</v>
      </c>
      <c r="B22" s="99" t="s">
        <v>448</v>
      </c>
      <c r="C22" s="100"/>
      <c r="D22" s="100"/>
      <c r="E22" s="129"/>
      <c r="F22" s="24" t="s">
        <v>77</v>
      </c>
      <c r="G22" s="24"/>
      <c r="H22" s="109">
        <f>IF(C22&lt;&gt;"",'CBL Score Standard'!$D78,IF(D22&lt;&gt;"",SUM('CBL Score Standard'!$D78:$E78),IF(E22&lt;&gt;"",SUM('CBL Score Standard'!$D78:$F78),IF(F22&lt;&gt;"",SUM('CBL Score Standard'!$D78:$G78),IF(G22&lt;&gt;"",SUM('CBL Score Standard'!$D78:$H78,0))))))</f>
        <v>4.9848024316109421E-2</v>
      </c>
      <c r="K22" s="338"/>
      <c r="L22" s="338"/>
      <c r="M22" s="104" t="s">
        <v>6</v>
      </c>
      <c r="N22" s="36" t="s">
        <v>144</v>
      </c>
      <c r="O22" s="87" t="s">
        <v>187</v>
      </c>
      <c r="P22" s="150"/>
      <c r="Q22" s="152" t="s">
        <v>153</v>
      </c>
      <c r="R22" s="79" t="s">
        <v>156</v>
      </c>
      <c r="S22" s="36" t="str">
        <f t="shared" si="2"/>
        <v/>
      </c>
      <c r="T22" s="83"/>
      <c r="U22" s="83"/>
      <c r="V22" s="83" t="str">
        <f t="shared" si="3"/>
        <v/>
      </c>
      <c r="W22" s="83"/>
      <c r="X22" s="83"/>
      <c r="Y22" s="44" t="s">
        <v>157</v>
      </c>
      <c r="Z22" s="259">
        <f t="shared" si="4"/>
        <v>0</v>
      </c>
      <c r="AA22" s="318"/>
      <c r="AB22" s="260"/>
      <c r="AC22" s="260"/>
      <c r="AD22" s="260"/>
      <c r="AE22" s="258"/>
      <c r="AF22" s="258"/>
      <c r="AG22" s="258"/>
      <c r="AH22" s="258"/>
      <c r="AI22" s="258"/>
      <c r="AJ22" s="258"/>
    </row>
    <row r="23" spans="1:36" ht="12.75" customHeight="1" x14ac:dyDescent="0.3">
      <c r="A23" s="110" t="s">
        <v>55</v>
      </c>
      <c r="B23" s="99" t="s">
        <v>665</v>
      </c>
      <c r="C23" s="100"/>
      <c r="D23" s="100"/>
      <c r="E23" s="24" t="s">
        <v>77</v>
      </c>
      <c r="F23" s="24"/>
      <c r="G23" s="24"/>
      <c r="H23" s="109">
        <f>IF(C23&lt;&gt;"",'CBL Score Standard'!$D79,IF(D23&lt;&gt;"",SUM('CBL Score Standard'!$D79:$E79),IF(E23&lt;&gt;"",SUM('CBL Score Standard'!$D79:$F79),IF(F23&lt;&gt;"",SUM('CBL Score Standard'!$D79:$G79),IF(G23&lt;&gt;"",SUM('CBL Score Standard'!$D79:$H79,0))))))</f>
        <v>2.8571428571428571E-2</v>
      </c>
      <c r="K23" s="338"/>
      <c r="L23" s="338"/>
      <c r="M23" s="104" t="s">
        <v>6</v>
      </c>
      <c r="N23" s="36" t="s">
        <v>144</v>
      </c>
      <c r="O23" s="87" t="s">
        <v>188</v>
      </c>
      <c r="P23" s="150"/>
      <c r="Q23" s="152" t="s">
        <v>155</v>
      </c>
      <c r="R23" s="79" t="s">
        <v>158</v>
      </c>
      <c r="S23" s="36" t="str">
        <f t="shared" si="2"/>
        <v/>
      </c>
      <c r="T23" s="83"/>
      <c r="U23" s="83"/>
      <c r="V23" s="83" t="str">
        <f t="shared" si="3"/>
        <v>Passed</v>
      </c>
      <c r="W23" s="83" t="s">
        <v>377</v>
      </c>
      <c r="X23" s="83" t="s">
        <v>377</v>
      </c>
      <c r="Y23" s="82" t="s">
        <v>159</v>
      </c>
      <c r="Z23" s="259">
        <f t="shared" si="4"/>
        <v>1.5833333333333333</v>
      </c>
      <c r="AA23" s="318">
        <v>43322</v>
      </c>
      <c r="AB23" s="318">
        <v>43922</v>
      </c>
      <c r="AC23" s="260"/>
      <c r="AD23" s="260"/>
      <c r="AE23" s="258"/>
      <c r="AF23" s="258"/>
      <c r="AG23" s="258"/>
      <c r="AH23" s="258"/>
      <c r="AI23" s="258"/>
      <c r="AJ23" s="258"/>
    </row>
    <row r="24" spans="1:36" ht="12.75" customHeight="1" x14ac:dyDescent="0.3">
      <c r="A24" s="110" t="s">
        <v>55</v>
      </c>
      <c r="B24" s="99" t="s">
        <v>238</v>
      </c>
      <c r="C24" s="100"/>
      <c r="D24" s="100"/>
      <c r="E24" s="100"/>
      <c r="F24" s="24"/>
      <c r="G24" s="24"/>
      <c r="H24" s="109" t="b">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36" t="str">
        <f t="shared" si="2"/>
        <v/>
      </c>
      <c r="T24" s="83"/>
      <c r="U24" s="83"/>
      <c r="V24" s="83" t="str">
        <f t="shared" si="3"/>
        <v/>
      </c>
      <c r="W24" s="83"/>
      <c r="X24" s="83"/>
      <c r="Y24" s="46" t="s">
        <v>160</v>
      </c>
      <c r="Z24" s="259">
        <f t="shared" si="4"/>
        <v>0</v>
      </c>
      <c r="AA24" s="318"/>
      <c r="AB24" s="260"/>
      <c r="AC24" s="260"/>
      <c r="AD24" s="260"/>
      <c r="AE24" s="258"/>
      <c r="AF24" s="258"/>
      <c r="AG24" s="258"/>
      <c r="AH24" s="258"/>
      <c r="AI24" s="258"/>
      <c r="AJ24" s="258"/>
    </row>
    <row r="25" spans="1:36" ht="13.8" customHeight="1" x14ac:dyDescent="0.3">
      <c r="A25" s="110" t="s">
        <v>55</v>
      </c>
      <c r="B25" s="99" t="s">
        <v>515</v>
      </c>
      <c r="C25" s="100"/>
      <c r="D25" s="100"/>
      <c r="E25" s="100"/>
      <c r="F25" s="24"/>
      <c r="G25" s="24"/>
      <c r="H25" s="109" t="b">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36"/>
      <c r="T25" s="83"/>
      <c r="U25" s="83"/>
      <c r="V25" s="83" t="str">
        <f t="shared" si="3"/>
        <v/>
      </c>
      <c r="W25" s="83"/>
      <c r="X25" s="83"/>
      <c r="Y25" s="46" t="s">
        <v>163</v>
      </c>
      <c r="Z25" s="259">
        <f t="shared" si="4"/>
        <v>0</v>
      </c>
      <c r="AA25" s="318"/>
      <c r="AB25" s="260"/>
      <c r="AC25" s="260"/>
      <c r="AD25" s="260"/>
      <c r="AE25" s="258"/>
      <c r="AF25" s="258"/>
      <c r="AG25" s="258"/>
      <c r="AH25" s="258"/>
      <c r="AI25" s="258"/>
      <c r="AJ25" s="258"/>
    </row>
    <row r="26" spans="1:36" ht="26.4" customHeight="1"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36"/>
      <c r="T26" s="83"/>
      <c r="U26" s="83"/>
      <c r="V26" s="83" t="str">
        <f t="shared" si="3"/>
        <v/>
      </c>
      <c r="W26" s="83"/>
      <c r="X26" s="83"/>
      <c r="Y26" s="46" t="s">
        <v>166</v>
      </c>
      <c r="Z26" s="259">
        <f t="shared" si="4"/>
        <v>0</v>
      </c>
      <c r="AA26" s="318"/>
      <c r="AB26" s="260"/>
      <c r="AC26" s="260"/>
      <c r="AD26" s="260"/>
      <c r="AE26" s="258"/>
      <c r="AF26" s="258"/>
      <c r="AG26" s="258"/>
      <c r="AH26" s="258"/>
      <c r="AI26" s="258"/>
      <c r="AJ26" s="258"/>
    </row>
    <row r="27" spans="1:36" ht="26.4" customHeight="1"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36" t="str">
        <f t="shared" ref="S27:S35" si="5">IF($K$16=$G$25+1,$A$1,"")</f>
        <v/>
      </c>
      <c r="T27" s="83"/>
      <c r="U27" s="83"/>
      <c r="V27" s="83" t="str">
        <f t="shared" si="3"/>
        <v/>
      </c>
      <c r="W27" s="83"/>
      <c r="X27" s="83"/>
      <c r="Y27" s="46" t="s">
        <v>193</v>
      </c>
      <c r="Z27" s="259">
        <f t="shared" si="4"/>
        <v>0</v>
      </c>
      <c r="AA27" s="318"/>
      <c r="AB27" s="260"/>
      <c r="AC27" s="260"/>
      <c r="AD27" s="260"/>
      <c r="AE27" s="258"/>
      <c r="AF27" s="258"/>
      <c r="AG27" s="258"/>
      <c r="AH27" s="258"/>
      <c r="AI27" s="258"/>
      <c r="AJ27" s="258"/>
    </row>
    <row r="28" spans="1:36" ht="13.8" customHeight="1" x14ac:dyDescent="0.3">
      <c r="A28" s="110" t="s">
        <v>59</v>
      </c>
      <c r="B28" s="99" t="s">
        <v>684</v>
      </c>
      <c r="C28" s="100"/>
      <c r="D28" s="100"/>
      <c r="E28" s="129"/>
      <c r="F28" s="24" t="s">
        <v>77</v>
      </c>
      <c r="G28" s="24"/>
      <c r="H28" s="109">
        <f>IF(C28&lt;&gt;"",'CBL Score Standard'!$D84,IF(D28&lt;&gt;"",SUM('CBL Score Standard'!$D84:$E84),IF(E28&lt;&gt;"",SUM('CBL Score Standard'!$D84:$F84),IF(F28&lt;&gt;"",SUM('CBL Score Standard'!$D84:$G84),IF(G28&lt;&gt;"",SUM('CBL Score Standard'!$D84:$H84,0))))))</f>
        <v>4.9848024316109421E-2</v>
      </c>
      <c r="K28" s="338"/>
      <c r="L28" s="338"/>
      <c r="M28" s="104" t="s">
        <v>6</v>
      </c>
      <c r="N28" s="36" t="s">
        <v>55</v>
      </c>
      <c r="O28" s="87" t="s">
        <v>194</v>
      </c>
      <c r="P28" s="153">
        <v>43544</v>
      </c>
      <c r="Q28" s="254" t="s">
        <v>649</v>
      </c>
      <c r="R28" s="254" t="s">
        <v>650</v>
      </c>
      <c r="S28" s="36" t="str">
        <f t="shared" si="5"/>
        <v/>
      </c>
      <c r="T28" s="83"/>
      <c r="U28" s="83"/>
      <c r="V28" s="83" t="str">
        <f t="shared" si="3"/>
        <v/>
      </c>
      <c r="W28" s="83"/>
      <c r="X28" s="83"/>
      <c r="Y28" s="46" t="s">
        <v>195</v>
      </c>
      <c r="Z28" s="259">
        <f t="shared" si="4"/>
        <v>0</v>
      </c>
      <c r="AA28" s="318"/>
      <c r="AB28" s="260"/>
      <c r="AC28" s="260"/>
      <c r="AD28" s="260"/>
      <c r="AE28" s="258"/>
      <c r="AF28" s="258"/>
      <c r="AG28" s="258"/>
      <c r="AH28" s="258"/>
      <c r="AI28" s="258"/>
      <c r="AJ28" s="258"/>
    </row>
    <row r="29" spans="1:36" ht="27.6" customHeight="1" x14ac:dyDescent="0.3">
      <c r="A29" s="110" t="s">
        <v>59</v>
      </c>
      <c r="B29" s="99" t="s">
        <v>683</v>
      </c>
      <c r="C29" s="100"/>
      <c r="D29" s="100"/>
      <c r="E29" s="129"/>
      <c r="F29" s="24" t="s">
        <v>77</v>
      </c>
      <c r="G29" s="24"/>
      <c r="H29" s="109">
        <f>IF(C29&lt;&gt;"",'CBL Score Standard'!$D85,IF(D29&lt;&gt;"",SUM('CBL Score Standard'!$D85:$E85),IF(E29&lt;&gt;"",SUM('CBL Score Standard'!$D85:$F85),IF(F29&lt;&gt;"",SUM('CBL Score Standard'!$D85:$G85),IF(G29&lt;&gt;"",SUM('CBL Score Standard'!$D85:$H85,0))))))</f>
        <v>4.9848024316109421E-2</v>
      </c>
      <c r="K29" s="338"/>
      <c r="L29" s="338"/>
      <c r="M29" s="104" t="s">
        <v>6</v>
      </c>
      <c r="N29" s="36" t="s">
        <v>55</v>
      </c>
      <c r="O29" s="87" t="s">
        <v>196</v>
      </c>
      <c r="P29" s="149" t="s">
        <v>145</v>
      </c>
      <c r="Q29" s="254" t="s">
        <v>651</v>
      </c>
      <c r="R29" s="254" t="s">
        <v>652</v>
      </c>
      <c r="S29" s="36" t="str">
        <f t="shared" si="5"/>
        <v/>
      </c>
      <c r="T29" s="83"/>
      <c r="U29" s="83"/>
      <c r="V29" s="83" t="str">
        <f t="shared" si="3"/>
        <v/>
      </c>
      <c r="W29" s="83"/>
      <c r="X29" s="83"/>
      <c r="Y29" s="46" t="s">
        <v>197</v>
      </c>
      <c r="Z29" s="259">
        <f t="shared" si="4"/>
        <v>0</v>
      </c>
      <c r="AA29" s="318"/>
      <c r="AB29" s="260"/>
      <c r="AC29" s="260"/>
      <c r="AD29" s="260"/>
      <c r="AE29" s="258"/>
      <c r="AF29" s="258"/>
      <c r="AG29" s="258"/>
      <c r="AH29" s="258"/>
      <c r="AI29" s="258"/>
      <c r="AJ29" s="258"/>
    </row>
    <row r="30" spans="1:36" ht="27.6" customHeight="1" x14ac:dyDescent="0.3">
      <c r="A30" s="110" t="s">
        <v>149</v>
      </c>
      <c r="B30" s="99" t="s">
        <v>149</v>
      </c>
      <c r="C30" s="24"/>
      <c r="D30" s="24"/>
      <c r="E30" s="24"/>
      <c r="F30" s="24" t="s">
        <v>77</v>
      </c>
      <c r="G30" s="24"/>
      <c r="H30" s="109">
        <f>IF(C30&lt;&gt;"",'CBL Score Standard'!$D86,IF(D30&lt;&gt;"",SUM('CBL Score Standard'!$D86:$E86),IF(E30&lt;&gt;"",SUM('CBL Score Standard'!$D86:$F86),IF(F30&lt;&gt;"",SUM('CBL Score Standard'!$D86:$G86),IF(G30&lt;&gt;"",SUM('CBL Score Standard'!$D86:$H86,0))))))</f>
        <v>0.18837616284424796</v>
      </c>
      <c r="K30" s="338"/>
      <c r="L30" s="338"/>
      <c r="M30" s="104" t="s">
        <v>6</v>
      </c>
      <c r="N30" s="36" t="s">
        <v>55</v>
      </c>
      <c r="O30" s="87" t="s">
        <v>198</v>
      </c>
      <c r="P30" s="151"/>
      <c r="Q30" s="152" t="s">
        <v>199</v>
      </c>
      <c r="R30" s="79" t="s">
        <v>200</v>
      </c>
      <c r="S30" s="36" t="str">
        <f t="shared" si="5"/>
        <v/>
      </c>
      <c r="T30" s="83"/>
      <c r="U30" s="83"/>
      <c r="V30" s="83" t="str">
        <f t="shared" si="3"/>
        <v/>
      </c>
      <c r="W30" s="83"/>
      <c r="X30" s="83"/>
      <c r="Y30" s="49" t="s">
        <v>201</v>
      </c>
      <c r="Z30" s="259">
        <f t="shared" si="4"/>
        <v>0</v>
      </c>
      <c r="AA30" s="318"/>
      <c r="AB30" s="260"/>
      <c r="AC30" s="260"/>
      <c r="AD30" s="260"/>
      <c r="AE30" s="258"/>
      <c r="AF30" s="258"/>
      <c r="AG30" s="258"/>
      <c r="AH30" s="258"/>
      <c r="AI30" s="258"/>
      <c r="AJ30" s="258"/>
    </row>
    <row r="31" spans="1:36" ht="13.8" customHeight="1" x14ac:dyDescent="0.3">
      <c r="A31" s="110" t="s">
        <v>149</v>
      </c>
      <c r="B31" s="99" t="s">
        <v>370</v>
      </c>
      <c r="C31" s="100"/>
      <c r="D31" s="100"/>
      <c r="E31" s="132" t="s">
        <v>77</v>
      </c>
      <c r="F31" s="24"/>
      <c r="G31" s="24"/>
      <c r="H31" s="109">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36" t="str">
        <f t="shared" si="5"/>
        <v/>
      </c>
      <c r="T31" s="83"/>
      <c r="U31" s="83"/>
      <c r="V31" s="83" t="str">
        <f t="shared" si="3"/>
        <v/>
      </c>
      <c r="W31" s="83"/>
      <c r="X31" s="83"/>
      <c r="Y31" s="49" t="s">
        <v>203</v>
      </c>
      <c r="Z31" s="259">
        <f t="shared" si="4"/>
        <v>0</v>
      </c>
      <c r="AA31" s="318"/>
      <c r="AB31" s="260"/>
      <c r="AC31" s="260"/>
      <c r="AD31" s="260"/>
      <c r="AE31" s="258"/>
      <c r="AF31" s="258"/>
      <c r="AG31" s="258"/>
      <c r="AH31" s="258"/>
      <c r="AI31" s="258"/>
      <c r="AJ31" s="258"/>
    </row>
    <row r="32" spans="1:36" ht="26.4" customHeight="1" x14ac:dyDescent="0.3">
      <c r="A32" s="110" t="s">
        <v>31</v>
      </c>
      <c r="B32" s="99" t="s">
        <v>660</v>
      </c>
      <c r="C32" s="24"/>
      <c r="D32" s="24"/>
      <c r="E32" s="24" t="s">
        <v>77</v>
      </c>
      <c r="F32" s="24"/>
      <c r="G32" s="24"/>
      <c r="H32" s="109">
        <f>IF(C32&lt;&gt;"",'CBL Score Standard'!$D88,IF(D32&lt;&gt;"",SUM('CBL Score Standard'!$D88:$E88),IF(E32&lt;&gt;"",SUM('CBL Score Standard'!$D88:$F88),IF(F32&lt;&gt;"",SUM('CBL Score Standard'!$D88:$G88),IF(G32&lt;&gt;"",SUM('CBL Score Standard'!$D88:$H88,0))))))</f>
        <v>0.16709956709956711</v>
      </c>
      <c r="K32" s="338"/>
      <c r="L32" s="338"/>
      <c r="M32" s="104" t="s">
        <v>6</v>
      </c>
      <c r="N32" s="36" t="s">
        <v>56</v>
      </c>
      <c r="O32" s="87" t="s">
        <v>427</v>
      </c>
      <c r="P32" s="153">
        <v>43613</v>
      </c>
      <c r="Q32" s="152" t="s">
        <v>167</v>
      </c>
      <c r="R32" s="79" t="s">
        <v>204</v>
      </c>
      <c r="S32" s="36" t="str">
        <f t="shared" si="5"/>
        <v/>
      </c>
      <c r="T32" s="83"/>
      <c r="U32" s="83"/>
      <c r="V32" s="83" t="str">
        <f t="shared" si="3"/>
        <v/>
      </c>
      <c r="W32" s="83"/>
      <c r="X32" s="83"/>
      <c r="Y32" s="46" t="s">
        <v>205</v>
      </c>
      <c r="Z32" s="259">
        <f t="shared" si="4"/>
        <v>0</v>
      </c>
      <c r="AA32" s="318"/>
      <c r="AB32" s="260"/>
      <c r="AC32" s="260"/>
      <c r="AD32" s="260"/>
      <c r="AE32" s="258"/>
      <c r="AF32" s="258"/>
      <c r="AG32" s="258"/>
      <c r="AH32" s="258"/>
      <c r="AI32" s="258"/>
      <c r="AJ32" s="258"/>
    </row>
    <row r="33" spans="1:36" ht="13.8" customHeight="1" x14ac:dyDescent="0.3">
      <c r="A33" s="110" t="s">
        <v>31</v>
      </c>
      <c r="B33" s="99" t="s">
        <v>175</v>
      </c>
      <c r="C33" s="100"/>
      <c r="D33" s="24"/>
      <c r="E33" s="24"/>
      <c r="F33" s="24" t="s">
        <v>77</v>
      </c>
      <c r="G33" s="24"/>
      <c r="H33" s="109">
        <f>IF(C33&lt;&gt;"",'CBL Score Standard'!$D89,IF(D33&lt;&gt;"",SUM('CBL Score Standard'!$D89:$E89),IF(E33&lt;&gt;"",SUM('CBL Score Standard'!$D89:$F89),IF(F33&lt;&gt;"",SUM('CBL Score Standard'!$D89:$G89),IF(G33&lt;&gt;"",SUM('CBL Score Standard'!$D89:$H89,0))))))</f>
        <v>0.18837616284424796</v>
      </c>
      <c r="K33" s="338"/>
      <c r="L33" s="338"/>
      <c r="M33" s="104" t="s">
        <v>6</v>
      </c>
      <c r="N33" s="36" t="s">
        <v>0</v>
      </c>
      <c r="O33" s="87" t="s">
        <v>426</v>
      </c>
      <c r="P33" s="152" t="s">
        <v>145</v>
      </c>
      <c r="Q33" s="152" t="s">
        <v>206</v>
      </c>
      <c r="R33" s="79" t="s">
        <v>206</v>
      </c>
      <c r="S33" s="36" t="str">
        <f t="shared" si="5"/>
        <v/>
      </c>
      <c r="T33" s="83"/>
      <c r="U33" s="83"/>
      <c r="V33" s="83" t="str">
        <f t="shared" si="3"/>
        <v/>
      </c>
      <c r="W33" s="83"/>
      <c r="X33" s="83"/>
      <c r="Y33" s="41"/>
      <c r="Z33" s="259">
        <f t="shared" si="4"/>
        <v>0</v>
      </c>
      <c r="AA33" s="318"/>
      <c r="AB33" s="260"/>
      <c r="AC33" s="260"/>
      <c r="AD33" s="260"/>
      <c r="AE33" s="258"/>
      <c r="AF33" s="258"/>
      <c r="AG33" s="258"/>
      <c r="AH33" s="258"/>
      <c r="AI33" s="258"/>
      <c r="AJ33" s="258"/>
    </row>
    <row r="34" spans="1:36" ht="13.8" customHeight="1" x14ac:dyDescent="0.3">
      <c r="A34" s="110" t="s">
        <v>46</v>
      </c>
      <c r="B34" s="99" t="s">
        <v>171</v>
      </c>
      <c r="C34" s="100"/>
      <c r="D34" s="24"/>
      <c r="E34" s="24"/>
      <c r="F34" s="24" t="s">
        <v>77</v>
      </c>
      <c r="G34" s="24"/>
      <c r="H34" s="109">
        <f>IF(C34&lt;&gt;"",'CBL Score Standard'!$D90,IF(D34&lt;&gt;"",SUM('CBL Score Standard'!$D90:$E90),IF(E34&lt;&gt;"",SUM('CBL Score Standard'!$D90:$F90),IF(F34&lt;&gt;"",SUM('CBL Score Standard'!$D90:$G90),IF(G34&lt;&gt;"",SUM('CBL Score Standard'!$D90:$H90,0))))))</f>
        <v>9.7467071935157037E-2</v>
      </c>
      <c r="K34" s="338"/>
      <c r="L34" s="338"/>
      <c r="M34" s="104" t="s">
        <v>6</v>
      </c>
      <c r="N34" s="36" t="s">
        <v>53</v>
      </c>
      <c r="O34" s="90" t="s">
        <v>371</v>
      </c>
      <c r="P34" s="152" t="s">
        <v>145</v>
      </c>
      <c r="Q34" s="152" t="s">
        <v>164</v>
      </c>
      <c r="R34" s="79" t="s">
        <v>207</v>
      </c>
      <c r="S34" s="36" t="str">
        <f t="shared" si="5"/>
        <v/>
      </c>
      <c r="T34" s="83"/>
      <c r="U34" s="83"/>
      <c r="V34" s="83" t="str">
        <f t="shared" si="3"/>
        <v/>
      </c>
      <c r="W34" s="83"/>
      <c r="X34" s="83"/>
      <c r="Y34" s="49" t="s">
        <v>208</v>
      </c>
      <c r="Z34" s="259">
        <f t="shared" si="4"/>
        <v>0</v>
      </c>
      <c r="AA34" s="318"/>
      <c r="AB34" s="260"/>
      <c r="AC34" s="260"/>
      <c r="AD34" s="260"/>
      <c r="AE34" s="258"/>
      <c r="AF34" s="258"/>
      <c r="AG34" s="258"/>
      <c r="AH34" s="258"/>
      <c r="AI34" s="258"/>
      <c r="AJ34" s="258"/>
    </row>
    <row r="35" spans="1:36" ht="13.8" customHeight="1" x14ac:dyDescent="0.3">
      <c r="A35" s="110" t="s">
        <v>2</v>
      </c>
      <c r="B35" s="99" t="s">
        <v>234</v>
      </c>
      <c r="C35" s="100"/>
      <c r="D35" s="100"/>
      <c r="E35" s="13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36" t="str">
        <f t="shared" si="5"/>
        <v/>
      </c>
      <c r="T35" s="83"/>
      <c r="U35" s="83"/>
      <c r="V35" s="83" t="str">
        <f t="shared" si="3"/>
        <v/>
      </c>
      <c r="W35" s="83"/>
      <c r="X35" s="83"/>
      <c r="Y35" s="46"/>
      <c r="Z35" s="259">
        <f t="shared" si="4"/>
        <v>0</v>
      </c>
      <c r="AA35" s="318"/>
      <c r="AB35" s="260"/>
      <c r="AC35" s="260"/>
      <c r="AD35" s="260"/>
      <c r="AE35" s="258"/>
      <c r="AF35" s="258"/>
      <c r="AG35" s="258"/>
      <c r="AH35" s="258"/>
      <c r="AI35" s="258"/>
      <c r="AJ35" s="258"/>
    </row>
    <row r="36" spans="1:36" ht="13.8" customHeight="1" x14ac:dyDescent="0.3">
      <c r="A36" s="110" t="s">
        <v>54</v>
      </c>
      <c r="B36" s="99" t="s">
        <v>425</v>
      </c>
      <c r="C36" s="24"/>
      <c r="D36" s="24"/>
      <c r="E36" s="24" t="s">
        <v>77</v>
      </c>
      <c r="F36" s="24"/>
      <c r="G36" s="24"/>
      <c r="H36" s="109">
        <f>IF(C36&lt;&gt;"",'CBL Score Standard'!$D92,IF(D36&lt;&gt;"",SUM('CBL Score Standard'!$D92:$E92),IF(E36&lt;&gt;"",SUM('CBL Score Standard'!$D92:$F92),IF(F36&lt;&gt;"",SUM('CBL Score Standard'!$D92:$G92),IF(G36&lt;&gt;"",SUM('CBL Score Standard'!$D92:$H92,0))))))</f>
        <v>0.16709956709956711</v>
      </c>
      <c r="K36" s="3">
        <v>3</v>
      </c>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t="s">
        <v>77</v>
      </c>
      <c r="F37" s="24"/>
      <c r="G37" s="24"/>
      <c r="H37" s="10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c r="E38" s="129"/>
      <c r="F38" s="24" t="s">
        <v>77</v>
      </c>
      <c r="G38" s="24"/>
      <c r="H38" s="109">
        <f>IF(C38&lt;&gt;"",'CBL Score Standard'!$D94,IF(D38&lt;&gt;"",SUM('CBL Score Standard'!$D94:$E94),IF(E38&lt;&gt;"",SUM('CBL Score Standard'!$D94:$F94),IF(F38&lt;&gt;"",SUM('CBL Score Standard'!$D94:$G94),IF(G38&lt;&gt;"",SUM('CBL Score Standard'!$D94:$H94,0))))))</f>
        <v>3.5562310030395138E-2</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17"/>
      <c r="F39" s="24"/>
      <c r="G39" s="24"/>
      <c r="H39" s="109" t="b">
        <f>IF(C39&lt;&gt;"",'CBL Score Standard'!$D95,IF(D39&lt;&gt;"",SUM('CBL Score Standard'!$D95:$E95),IF(E39&lt;&gt;"",SUM('CBL Score Standard'!$D95:$F95),IF(F39&lt;&gt;"",SUM('CBL Score Standard'!$D95:$G95),IF(G39&lt;&gt;"",SUM('CBL Score Standard'!$D95:$H95,0))))))</f>
        <v>0</v>
      </c>
      <c r="K39" s="1197"/>
      <c r="L39" s="1197"/>
      <c r="M39" s="1183"/>
      <c r="N39" s="1190"/>
      <c r="O39" s="1185"/>
      <c r="P39" s="148" t="s">
        <v>141</v>
      </c>
      <c r="Q39" s="144"/>
      <c r="R39" s="144"/>
      <c r="S39" s="1210"/>
      <c r="T39" s="1191"/>
      <c r="U39" s="1191"/>
      <c r="V39" s="119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337" t="s">
        <v>142</v>
      </c>
      <c r="L40" s="337" t="s">
        <v>143</v>
      </c>
      <c r="M40" s="104" t="s">
        <v>7</v>
      </c>
      <c r="N40" s="36" t="s">
        <v>56</v>
      </c>
      <c r="O40" s="87" t="s">
        <v>663</v>
      </c>
      <c r="P40" s="149" t="s">
        <v>145</v>
      </c>
      <c r="Q40" s="152" t="s">
        <v>212</v>
      </c>
      <c r="R40" s="79" t="s">
        <v>213</v>
      </c>
      <c r="S40" s="36"/>
      <c r="T40" s="83"/>
      <c r="U40" s="83"/>
      <c r="V40" s="83" t="str">
        <f t="shared" ref="V40:V48" si="6">IF(AND(W40="Y",X40="Y"),"Passed",IF(T40="M","Passed", ""))</f>
        <v>Passed</v>
      </c>
      <c r="W40" s="83" t="s">
        <v>377</v>
      </c>
      <c r="X40" s="83" t="s">
        <v>377</v>
      </c>
      <c r="Y40" s="81" t="s">
        <v>214</v>
      </c>
      <c r="Z40" s="259">
        <f t="shared" ref="Z40:Z55" si="7">DATEDIF(AA40,AB40,"m")/12+DATEDIF(AC40,AD40,"m")/12+DATEDIF(AE40,AF40,"m")/12+DATEDIF(AG40,AH40,"m")/12+DATEDIF(AI40,AJ40,"m")/12</f>
        <v>1.5833333333333333</v>
      </c>
      <c r="AA40" s="318">
        <v>43322</v>
      </c>
      <c r="AB40" s="318">
        <v>43922</v>
      </c>
      <c r="AC40" s="260"/>
      <c r="AD40" s="260"/>
      <c r="AE40" s="258"/>
      <c r="AF40" s="258"/>
      <c r="AG40" s="258"/>
      <c r="AH40" s="258"/>
      <c r="AI40" s="258"/>
      <c r="AJ40" s="258"/>
    </row>
    <row r="41" spans="1:36" ht="13.8" customHeight="1"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36"/>
      <c r="T41" s="83"/>
      <c r="U41" s="83"/>
      <c r="V41" s="83" t="str">
        <f t="shared" si="6"/>
        <v>Passed</v>
      </c>
      <c r="W41" s="83" t="s">
        <v>377</v>
      </c>
      <c r="X41" s="83" t="s">
        <v>377</v>
      </c>
      <c r="Y41" s="81" t="s">
        <v>216</v>
      </c>
      <c r="Z41" s="259">
        <f t="shared" si="7"/>
        <v>1.5833333333333333</v>
      </c>
      <c r="AA41" s="318">
        <v>43322</v>
      </c>
      <c r="AB41" s="318">
        <v>43922</v>
      </c>
      <c r="AC41" s="260"/>
      <c r="AD41" s="260"/>
      <c r="AE41" s="258"/>
      <c r="AF41" s="258"/>
      <c r="AG41" s="258"/>
      <c r="AH41" s="258"/>
      <c r="AI41" s="258"/>
      <c r="AJ41" s="258"/>
    </row>
    <row r="42" spans="1:36" ht="26.4" customHeight="1"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36" t="str">
        <f>IF($K$37=$G$25+1,$A$1,"")</f>
        <v/>
      </c>
      <c r="T42" s="83"/>
      <c r="U42" s="83"/>
      <c r="V42" s="83" t="str">
        <f t="shared" si="6"/>
        <v>Passed</v>
      </c>
      <c r="W42" s="83" t="s">
        <v>377</v>
      </c>
      <c r="X42" s="83" t="s">
        <v>377</v>
      </c>
      <c r="Y42" s="52" t="s">
        <v>249</v>
      </c>
      <c r="Z42" s="259">
        <f t="shared" si="7"/>
        <v>1.5833333333333333</v>
      </c>
      <c r="AA42" s="318">
        <v>43322</v>
      </c>
      <c r="AB42" s="318">
        <v>43922</v>
      </c>
      <c r="AC42" s="260"/>
      <c r="AD42" s="260"/>
      <c r="AE42" s="258"/>
      <c r="AF42" s="258"/>
      <c r="AG42" s="258"/>
      <c r="AH42" s="258"/>
      <c r="AI42" s="258"/>
      <c r="AJ42" s="258"/>
    </row>
    <row r="43" spans="1:36" ht="27.6" customHeight="1" x14ac:dyDescent="0.3">
      <c r="A43" s="110" t="s">
        <v>0</v>
      </c>
      <c r="B43" s="99" t="s">
        <v>426</v>
      </c>
      <c r="C43" s="100"/>
      <c r="D43" s="24"/>
      <c r="E43" s="24" t="s">
        <v>77</v>
      </c>
      <c r="F43" s="24"/>
      <c r="G43" s="24"/>
      <c r="H43" s="109">
        <f>IF(C43&lt;&gt;"",'CBL Score Standard'!$D99,IF(D43&lt;&gt;"",SUM('CBL Score Standard'!$D99:$E99),IF(E43&lt;&gt;"",SUM('CBL Score Standard'!$D99:$F99),IF(F43&lt;&gt;"",SUM('CBL Score Standard'!$D99:$G99),IF(G43&lt;&gt;"",SUM('CBL Score Standard'!$D99:$H99,0))))))</f>
        <v>7.6190476190476183E-2</v>
      </c>
      <c r="K43" s="338"/>
      <c r="L43" s="338"/>
      <c r="M43" s="104" t="s">
        <v>7</v>
      </c>
      <c r="N43" s="36" t="s">
        <v>55</v>
      </c>
      <c r="O43" s="87" t="s">
        <v>448</v>
      </c>
      <c r="P43" s="151"/>
      <c r="Q43" s="254" t="s">
        <v>655</v>
      </c>
      <c r="R43" s="254" t="s">
        <v>656</v>
      </c>
      <c r="S43" s="70" t="s">
        <v>353</v>
      </c>
      <c r="T43" s="128" t="s">
        <v>72</v>
      </c>
      <c r="U43" s="180">
        <v>43753</v>
      </c>
      <c r="V43" s="214" t="s">
        <v>374</v>
      </c>
      <c r="W43" s="83" t="s">
        <v>377</v>
      </c>
      <c r="X43" s="83" t="s">
        <v>377</v>
      </c>
      <c r="Y43" s="49" t="s">
        <v>219</v>
      </c>
      <c r="Z43" s="259">
        <f t="shared" si="7"/>
        <v>0.41666666666666669</v>
      </c>
      <c r="AA43" s="318">
        <v>43753</v>
      </c>
      <c r="AB43" s="318">
        <v>43922</v>
      </c>
      <c r="AC43" s="260"/>
      <c r="AD43" s="260"/>
      <c r="AE43" s="258"/>
      <c r="AF43" s="258"/>
      <c r="AG43" s="258"/>
      <c r="AH43" s="258"/>
      <c r="AI43" s="258"/>
      <c r="AJ43" s="258"/>
    </row>
    <row r="44" spans="1:36" ht="27.6" customHeight="1" x14ac:dyDescent="0.3">
      <c r="A44" s="110" t="s">
        <v>41</v>
      </c>
      <c r="B44" s="99" t="s">
        <v>450</v>
      </c>
      <c r="C44" s="24"/>
      <c r="D44" s="24"/>
      <c r="E44" s="24" t="s">
        <v>77</v>
      </c>
      <c r="F44" s="24"/>
      <c r="G44" s="24"/>
      <c r="H44" s="109">
        <f>IF(C44&lt;&gt;"",'CBL Score Standard'!$D100,IF(D44&lt;&gt;"",SUM('CBL Score Standard'!$D100:$E100),IF(E44&lt;&gt;"",SUM('CBL Score Standard'!$D100:$F100),IF(F44&lt;&gt;"",SUM('CBL Score Standard'!$D100:$G100),IF(G44&lt;&gt;"",SUM('CBL Score Standard'!$D100:$H100,0))))))</f>
        <v>0.16709956709956711</v>
      </c>
      <c r="K44" s="338"/>
      <c r="L44" s="338"/>
      <c r="M44" s="104" t="s">
        <v>7</v>
      </c>
      <c r="N44" s="36" t="s">
        <v>55</v>
      </c>
      <c r="O44" s="87" t="s">
        <v>185</v>
      </c>
      <c r="P44" s="149" t="s">
        <v>145</v>
      </c>
      <c r="Q44" s="254" t="s">
        <v>220</v>
      </c>
      <c r="R44" s="254" t="s">
        <v>270</v>
      </c>
      <c r="S44" s="36" t="str">
        <f t="shared" ref="S44" si="8">IF($K$16=$G$25+1,$A$1,"")</f>
        <v/>
      </c>
      <c r="T44" s="83"/>
      <c r="U44" s="83"/>
      <c r="V44" s="83" t="str">
        <f t="shared" ref="V44" si="9">IF(AND(W44="Y",X44="Y"),"Passed",IF(T44="M","Passed", ""))</f>
        <v>Passed</v>
      </c>
      <c r="W44" s="83" t="s">
        <v>377</v>
      </c>
      <c r="X44" s="83" t="s">
        <v>377</v>
      </c>
      <c r="Y44" s="81" t="s">
        <v>186</v>
      </c>
      <c r="Z44" s="259">
        <f t="shared" si="7"/>
        <v>0.66666666666666663</v>
      </c>
      <c r="AA44" s="318">
        <v>43650</v>
      </c>
      <c r="AB44" s="318">
        <v>43922</v>
      </c>
      <c r="AC44" s="260"/>
      <c r="AD44" s="260"/>
      <c r="AE44" s="258"/>
      <c r="AF44" s="258"/>
      <c r="AG44" s="258"/>
      <c r="AH44" s="258"/>
      <c r="AI44" s="258"/>
      <c r="AJ44" s="258"/>
    </row>
    <row r="45" spans="1:36" ht="26.4" customHeight="1" x14ac:dyDescent="0.3">
      <c r="A45" s="110" t="s">
        <v>41</v>
      </c>
      <c r="B45" s="99" t="s">
        <v>178</v>
      </c>
      <c r="C45" s="100"/>
      <c r="D45" s="24"/>
      <c r="E45" s="24"/>
      <c r="F45" s="24" t="s">
        <v>77</v>
      </c>
      <c r="G45" s="24"/>
      <c r="H45" s="109">
        <f>IF(C45&lt;&gt;"",'CBL Score Standard'!$D101,IF(D45&lt;&gt;"",SUM('CBL Score Standard'!$D101:$E101),IF(E45&lt;&gt;"",SUM('CBL Score Standard'!$D101:$F101),IF(F45&lt;&gt;"",SUM('CBL Score Standard'!$D101:$G101),IF(G45&lt;&gt;"",SUM('CBL Score Standard'!$D101:$H101,0))))))</f>
        <v>9.7467071935157037E-2</v>
      </c>
      <c r="K45" s="338"/>
      <c r="L45" s="338"/>
      <c r="M45" s="104" t="s">
        <v>7</v>
      </c>
      <c r="N45" s="36" t="s">
        <v>55</v>
      </c>
      <c r="O45" s="87" t="s">
        <v>694</v>
      </c>
      <c r="P45" s="153">
        <v>43539</v>
      </c>
      <c r="Q45" s="254" t="s">
        <v>658</v>
      </c>
      <c r="R45" s="254" t="s">
        <v>657</v>
      </c>
      <c r="S45" s="36" t="str">
        <f>IF($K$37=$G$25+1,$A$1,"")</f>
        <v/>
      </c>
      <c r="T45" s="83"/>
      <c r="U45" s="83"/>
      <c r="V45" s="83" t="str">
        <f t="shared" si="6"/>
        <v/>
      </c>
      <c r="W45" s="83"/>
      <c r="X45" s="83"/>
      <c r="Y45" s="49" t="s">
        <v>186</v>
      </c>
      <c r="Z45" s="259">
        <f t="shared" si="7"/>
        <v>0</v>
      </c>
      <c r="AA45" s="318"/>
      <c r="AB45" s="318"/>
      <c r="AC45" s="260"/>
      <c r="AD45" s="260"/>
      <c r="AE45" s="258"/>
      <c r="AF45" s="258"/>
      <c r="AG45" s="258"/>
      <c r="AH45" s="258"/>
      <c r="AI45" s="258"/>
      <c r="AJ45" s="258"/>
    </row>
    <row r="46" spans="1:36" ht="27.6" customHeight="1"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36"/>
      <c r="T46" s="83"/>
      <c r="U46" s="83"/>
      <c r="V46" s="83" t="str">
        <f t="shared" si="6"/>
        <v/>
      </c>
      <c r="W46" s="83"/>
      <c r="X46" s="83"/>
      <c r="Y46" s="46" t="s">
        <v>222</v>
      </c>
      <c r="Z46" s="259">
        <f t="shared" si="7"/>
        <v>0</v>
      </c>
      <c r="AA46" s="318"/>
      <c r="AB46" s="318"/>
      <c r="AC46" s="260"/>
      <c r="AD46" s="260"/>
      <c r="AE46" s="258"/>
      <c r="AF46" s="258"/>
      <c r="AG46" s="258"/>
      <c r="AH46" s="258"/>
      <c r="AI46" s="258"/>
      <c r="AJ46" s="258"/>
    </row>
    <row r="47" spans="1:36" x14ac:dyDescent="0.3">
      <c r="A47" s="110" t="s">
        <v>144</v>
      </c>
      <c r="B47" s="99" t="s">
        <v>372</v>
      </c>
      <c r="C47" s="24"/>
      <c r="D47" s="24"/>
      <c r="E47" s="24"/>
      <c r="F47" s="24" t="s">
        <v>77</v>
      </c>
      <c r="G47" s="24"/>
      <c r="H47" s="109">
        <f>IF(C47&lt;&gt;"",'CBL Score Standard'!$D103,IF(D47&lt;&gt;"",SUM('CBL Score Standard'!$D103:$E103),IF(E47&lt;&gt;"",SUM('CBL Score Standard'!$D103:$F103),IF(F47&lt;&gt;"",SUM('CBL Score Standard'!$D103:$G103),IF(G47&lt;&gt;"",SUM('CBL Score Standard'!$D103:$H103,0))))))</f>
        <v>0.18837616284424796</v>
      </c>
      <c r="K47" s="338"/>
      <c r="L47" s="338"/>
      <c r="M47" s="104" t="s">
        <v>7</v>
      </c>
      <c r="N47" s="36" t="s">
        <v>53</v>
      </c>
      <c r="O47" s="87" t="s">
        <v>223</v>
      </c>
      <c r="P47" s="153">
        <v>43621</v>
      </c>
      <c r="Q47" s="154" t="s">
        <v>224</v>
      </c>
      <c r="R47" s="155" t="s">
        <v>225</v>
      </c>
      <c r="S47" s="36" t="str">
        <f>IF($K$37=$G$25+1,$A$1,"")</f>
        <v/>
      </c>
      <c r="T47" s="83"/>
      <c r="U47" s="83"/>
      <c r="V47" s="83" t="str">
        <f t="shared" si="6"/>
        <v/>
      </c>
      <c r="W47" s="83"/>
      <c r="X47" s="83"/>
      <c r="Y47" s="55"/>
      <c r="Z47" s="259">
        <f t="shared" si="7"/>
        <v>0</v>
      </c>
      <c r="AA47" s="260"/>
      <c r="AB47" s="260"/>
      <c r="AC47" s="260"/>
      <c r="AD47" s="260"/>
      <c r="AE47" s="258"/>
      <c r="AF47" s="258"/>
      <c r="AG47" s="258"/>
      <c r="AH47" s="258"/>
      <c r="AI47" s="258"/>
      <c r="AJ47" s="258"/>
    </row>
    <row r="48" spans="1:36" ht="39.6" x14ac:dyDescent="0.3">
      <c r="A48" s="110" t="s">
        <v>144</v>
      </c>
      <c r="B48" s="99" t="s">
        <v>373</v>
      </c>
      <c r="C48" s="24"/>
      <c r="D48" s="24"/>
      <c r="E48" s="24"/>
      <c r="F48" s="24" t="s">
        <v>77</v>
      </c>
      <c r="G48" s="24"/>
      <c r="H48" s="109">
        <f>IF(C48&lt;&gt;"",'CBL Score Standard'!$D104,IF(D48&lt;&gt;"",SUM('CBL Score Standard'!$D104:$E104),IF(E48&lt;&gt;"",SUM('CBL Score Standard'!$D104:$F104),IF(F48&lt;&gt;"",SUM('CBL Score Standard'!$D104:$G104),IF(G48&lt;&gt;"",SUM('CBL Score Standard'!$D104:$H104,0))))))</f>
        <v>0.18837616284424796</v>
      </c>
      <c r="K48" s="338"/>
      <c r="L48" s="338"/>
      <c r="M48" s="104" t="s">
        <v>7</v>
      </c>
      <c r="N48" s="36" t="s">
        <v>53</v>
      </c>
      <c r="O48" s="87" t="s">
        <v>226</v>
      </c>
      <c r="P48" s="153">
        <v>43602</v>
      </c>
      <c r="Q48" s="154" t="s">
        <v>227</v>
      </c>
      <c r="R48" s="155" t="s">
        <v>228</v>
      </c>
      <c r="S48" s="36"/>
      <c r="T48" s="83"/>
      <c r="U48" s="83"/>
      <c r="V48" s="83" t="str">
        <f t="shared" si="6"/>
        <v/>
      </c>
      <c r="W48" s="83"/>
      <c r="X48" s="83"/>
      <c r="Y48" s="55"/>
      <c r="Z48" s="259">
        <f t="shared" si="7"/>
        <v>0</v>
      </c>
      <c r="AA48" s="260"/>
      <c r="AB48" s="260"/>
      <c r="AC48" s="260"/>
      <c r="AD48" s="260"/>
      <c r="AE48" s="258"/>
      <c r="AF48" s="258"/>
      <c r="AG48" s="258"/>
      <c r="AH48" s="258"/>
      <c r="AI48" s="258"/>
      <c r="AJ48" s="258"/>
    </row>
    <row r="49" spans="1:36" ht="13.8" customHeight="1" x14ac:dyDescent="0.3">
      <c r="A49" s="110" t="s">
        <v>144</v>
      </c>
      <c r="B49" s="99" t="s">
        <v>452</v>
      </c>
      <c r="C49" s="24"/>
      <c r="D49" s="24"/>
      <c r="E49" s="24"/>
      <c r="F49" s="24" t="s">
        <v>77</v>
      </c>
      <c r="G49" s="24"/>
      <c r="H49" s="109">
        <f>IF(C49&lt;&gt;"",'CBL Score Standard'!$D105,IF(D49&lt;&gt;"",SUM('CBL Score Standard'!$D105:$E105),IF(E49&lt;&gt;"",SUM('CBL Score Standard'!$D105:$F105),IF(F49&lt;&gt;"",SUM('CBL Score Standard'!$D105:$G105),IF(G49&lt;&gt;"",SUM('CBL Score Standard'!$D105:$H105,0))))))</f>
        <v>0.18837616284424796</v>
      </c>
      <c r="K49" s="338"/>
      <c r="L49" s="338"/>
      <c r="M49" s="104" t="s">
        <v>7</v>
      </c>
      <c r="N49" s="36" t="s">
        <v>59</v>
      </c>
      <c r="O49" s="89" t="s">
        <v>684</v>
      </c>
      <c r="P49" s="153">
        <v>43623</v>
      </c>
      <c r="Q49" s="154" t="s">
        <v>153</v>
      </c>
      <c r="R49" s="155" t="s">
        <v>156</v>
      </c>
      <c r="S49" s="70" t="s">
        <v>353</v>
      </c>
      <c r="T49" s="157" t="s">
        <v>72</v>
      </c>
      <c r="U49" s="180">
        <v>43754</v>
      </c>
      <c r="V49" s="214" t="s">
        <v>374</v>
      </c>
      <c r="W49" s="83"/>
      <c r="X49" s="83"/>
      <c r="Y49" s="55"/>
      <c r="Z49" s="259">
        <f t="shared" si="7"/>
        <v>0</v>
      </c>
      <c r="AA49" s="260"/>
      <c r="AB49" s="260"/>
      <c r="AC49" s="260"/>
      <c r="AD49" s="260"/>
      <c r="AE49" s="258"/>
      <c r="AF49" s="258"/>
      <c r="AG49" s="258"/>
      <c r="AH49" s="258"/>
      <c r="AI49" s="258"/>
      <c r="AJ49" s="258"/>
    </row>
    <row r="50" spans="1:36" ht="27.6" x14ac:dyDescent="0.3">
      <c r="A50" s="110" t="s">
        <v>144</v>
      </c>
      <c r="B50" s="99" t="s">
        <v>517</v>
      </c>
      <c r="C50" s="24"/>
      <c r="D50" s="24"/>
      <c r="E50" s="24" t="s">
        <v>77</v>
      </c>
      <c r="F50" s="24"/>
      <c r="G50" s="24"/>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9" t="s">
        <v>683</v>
      </c>
      <c r="P50" s="153">
        <v>43623</v>
      </c>
      <c r="Q50" s="154" t="s">
        <v>153</v>
      </c>
      <c r="R50" s="155" t="s">
        <v>156</v>
      </c>
      <c r="S50" s="70" t="s">
        <v>353</v>
      </c>
      <c r="T50" s="385" t="s">
        <v>72</v>
      </c>
      <c r="U50" s="180">
        <v>44008</v>
      </c>
      <c r="V50" s="214" t="s">
        <v>374</v>
      </c>
      <c r="W50" s="83"/>
      <c r="X50" s="83"/>
      <c r="Y50" s="55"/>
      <c r="Z50" s="259">
        <f t="shared" si="7"/>
        <v>0</v>
      </c>
      <c r="AA50" s="260"/>
      <c r="AB50" s="260"/>
      <c r="AC50" s="260"/>
      <c r="AD50" s="260"/>
      <c r="AE50" s="258"/>
      <c r="AF50" s="258"/>
      <c r="AG50" s="258"/>
      <c r="AH50" s="258"/>
      <c r="AI50" s="258"/>
      <c r="AJ50" s="258"/>
    </row>
    <row r="51" spans="1:36" x14ac:dyDescent="0.3">
      <c r="A51" s="110" t="s">
        <v>144</v>
      </c>
      <c r="B51" s="99" t="s">
        <v>661</v>
      </c>
      <c r="C51" s="24"/>
      <c r="D51" s="24"/>
      <c r="E51" s="24"/>
      <c r="F51" s="24" t="s">
        <v>77</v>
      </c>
      <c r="G51" s="24"/>
      <c r="H51" s="109">
        <f>IF(C51&lt;&gt;"",'CBL Score Standard'!$D107,IF(D51&lt;&gt;"",SUM('CBL Score Standard'!$D107:$E107),IF(E51&lt;&gt;"",SUM('CBL Score Standard'!$D107:$F107),IF(F51&lt;&gt;"",SUM('CBL Score Standard'!$D107:$G107),IF(G51&lt;&gt;"",SUM('CBL Score Standard'!$D107:$H107,0))))))</f>
        <v>0.18837616284424796</v>
      </c>
      <c r="K51" s="338"/>
      <c r="L51" s="338"/>
      <c r="M51" s="104" t="s">
        <v>7</v>
      </c>
      <c r="N51" s="36" t="s">
        <v>56</v>
      </c>
      <c r="O51" s="89" t="s">
        <v>67</v>
      </c>
      <c r="P51" s="153"/>
      <c r="Q51" s="154"/>
      <c r="R51" s="155"/>
      <c r="S51" s="157" t="s">
        <v>353</v>
      </c>
      <c r="T51" s="157"/>
      <c r="U51" s="180">
        <v>43766</v>
      </c>
      <c r="V51" s="214" t="s">
        <v>374</v>
      </c>
      <c r="W51" s="83"/>
      <c r="X51" s="83"/>
      <c r="Y51" s="83"/>
      <c r="Z51" s="259">
        <f t="shared" si="7"/>
        <v>0</v>
      </c>
      <c r="AA51" s="260"/>
      <c r="AB51" s="260"/>
      <c r="AC51" s="260"/>
      <c r="AD51" s="260"/>
      <c r="AE51" s="258"/>
      <c r="AF51" s="258"/>
      <c r="AG51" s="258"/>
      <c r="AH51" s="258"/>
      <c r="AI51" s="258"/>
      <c r="AJ51" s="258"/>
    </row>
    <row r="52" spans="1:36" x14ac:dyDescent="0.3">
      <c r="A52" s="110" t="s">
        <v>144</v>
      </c>
      <c r="B52" s="99" t="s">
        <v>662</v>
      </c>
      <c r="C52" s="117"/>
      <c r="D52" s="117"/>
      <c r="E52" s="117" t="s">
        <v>77</v>
      </c>
      <c r="F52" s="24"/>
      <c r="G52" s="24"/>
      <c r="H52" s="109">
        <f>IF(C52&lt;&gt;"",'CBL Score Standard'!$D108,IF(D52&lt;&gt;"",SUM('CBL Score Standard'!$D108:$E108),IF(E52&lt;&gt;"",SUM('CBL Score Standard'!$D108:$F108),IF(F52&lt;&gt;"",SUM('CBL Score Standard'!$D108:$G108),IF(G52&lt;&gt;"",SUM('CBL Score Standard'!$D108:$H108,0))))))</f>
        <v>0.16709956709956711</v>
      </c>
      <c r="K52" s="338"/>
      <c r="L52" s="338"/>
      <c r="M52" s="104" t="s">
        <v>7</v>
      </c>
      <c r="N52" s="36" t="s">
        <v>55</v>
      </c>
      <c r="O52" s="89" t="s">
        <v>1</v>
      </c>
      <c r="P52" s="153"/>
      <c r="Q52" s="154"/>
      <c r="R52" s="155"/>
      <c r="S52" s="157" t="s">
        <v>353</v>
      </c>
      <c r="T52" s="157"/>
      <c r="U52" s="180">
        <v>43763</v>
      </c>
      <c r="V52" s="214" t="s">
        <v>374</v>
      </c>
      <c r="W52" s="83"/>
      <c r="X52" s="83"/>
      <c r="Y52" s="83"/>
      <c r="Z52" s="259">
        <f t="shared" si="7"/>
        <v>0</v>
      </c>
      <c r="AA52" s="260"/>
      <c r="AB52" s="260"/>
      <c r="AC52" s="260"/>
      <c r="AD52" s="260"/>
      <c r="AE52" s="258"/>
      <c r="AF52" s="258"/>
      <c r="AG52" s="258"/>
      <c r="AH52" s="258"/>
      <c r="AI52" s="258"/>
      <c r="AJ52" s="258"/>
    </row>
    <row r="53" spans="1:36" x14ac:dyDescent="0.3">
      <c r="A53" s="110" t="s">
        <v>144</v>
      </c>
      <c r="B53" s="99" t="s">
        <v>187</v>
      </c>
      <c r="C53" s="100"/>
      <c r="D53" s="24"/>
      <c r="E53" s="24" t="s">
        <v>77</v>
      </c>
      <c r="F53" s="24"/>
      <c r="G53" s="24"/>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55</v>
      </c>
      <c r="O53" s="89" t="s">
        <v>419</v>
      </c>
      <c r="P53" s="152" t="s">
        <v>145</v>
      </c>
      <c r="Q53" s="154" t="s">
        <v>420</v>
      </c>
      <c r="R53" s="155" t="s">
        <v>420</v>
      </c>
      <c r="S53" s="70"/>
      <c r="T53" s="157"/>
      <c r="U53" s="83"/>
      <c r="V53" s="83"/>
      <c r="W53" s="83"/>
      <c r="X53" s="83"/>
      <c r="Y53" s="55"/>
      <c r="Z53" s="259">
        <f t="shared" si="7"/>
        <v>0</v>
      </c>
      <c r="AA53" s="260"/>
      <c r="AB53" s="260"/>
      <c r="AC53" s="260"/>
      <c r="AD53" s="260"/>
      <c r="AE53" s="258"/>
      <c r="AF53" s="258"/>
      <c r="AG53" s="258"/>
      <c r="AH53" s="258"/>
      <c r="AI53" s="258"/>
      <c r="AJ53" s="258"/>
    </row>
    <row r="54" spans="1:36" ht="26.4" customHeight="1" x14ac:dyDescent="0.3">
      <c r="A54" s="110" t="s">
        <v>144</v>
      </c>
      <c r="B54" s="99" t="s">
        <v>188</v>
      </c>
      <c r="C54" s="100"/>
      <c r="D54" s="24"/>
      <c r="E54" s="24"/>
      <c r="F54" s="24" t="s">
        <v>77</v>
      </c>
      <c r="G54" s="24"/>
      <c r="H54" s="109">
        <f>IF(C54&lt;&gt;"",'CBL Score Standard'!$D110,IF(D54&lt;&gt;"",SUM('CBL Score Standard'!$D110:$E110),IF(E54&lt;&gt;"",SUM('CBL Score Standard'!$D110:$F110),IF(F54&lt;&gt;"",SUM('CBL Score Standard'!$D110:$G110),IF(G54&lt;&gt;"",SUM('CBL Score Standard'!$D110:$H110,0))))))</f>
        <v>9.7467071935157037E-2</v>
      </c>
      <c r="K54" s="338"/>
      <c r="L54" s="338"/>
      <c r="M54" s="104" t="s">
        <v>7</v>
      </c>
      <c r="N54" s="36" t="s">
        <v>56</v>
      </c>
      <c r="O54" s="89" t="s">
        <v>421</v>
      </c>
      <c r="P54" s="152" t="s">
        <v>230</v>
      </c>
      <c r="Q54" s="154" t="s">
        <v>230</v>
      </c>
      <c r="R54" s="155" t="s">
        <v>230</v>
      </c>
      <c r="S54" s="70" t="s">
        <v>353</v>
      </c>
      <c r="T54" s="157" t="s">
        <v>72</v>
      </c>
      <c r="U54" s="180">
        <v>43763</v>
      </c>
      <c r="V54" s="214" t="s">
        <v>374</v>
      </c>
      <c r="W54" s="83"/>
      <c r="X54" s="83"/>
      <c r="Y54" s="41" t="s">
        <v>230</v>
      </c>
      <c r="Z54" s="259">
        <f t="shared" si="7"/>
        <v>0</v>
      </c>
      <c r="AA54" s="260"/>
      <c r="AB54" s="260"/>
      <c r="AC54" s="260"/>
      <c r="AD54" s="260"/>
      <c r="AE54" s="258"/>
      <c r="AF54" s="258"/>
      <c r="AG54" s="258"/>
      <c r="AH54" s="258"/>
      <c r="AI54" s="258"/>
      <c r="AJ54" s="258"/>
    </row>
    <row r="55" spans="1:36" customFormat="1" ht="18" customHeight="1" x14ac:dyDescent="0.3">
      <c r="A55" s="110" t="s">
        <v>144</v>
      </c>
      <c r="B55" s="99" t="s">
        <v>189</v>
      </c>
      <c r="C55" s="100"/>
      <c r="D55" s="117" t="s">
        <v>77</v>
      </c>
      <c r="E55" s="117"/>
      <c r="F55" s="24"/>
      <c r="G55" s="24"/>
      <c r="H55" s="109">
        <f>IF(C55&lt;&gt;"",'CBL Score Standard'!$D111,IF(D55&lt;&gt;"",SUM('CBL Score Standard'!$D111:$E111),IF(E55&lt;&gt;"",SUM('CBL Score Standard'!$D111:$F111),IF(F55&lt;&gt;"",SUM('CBL Score Standard'!$D111:$G111),IF(G55&lt;&gt;"",SUM('CBL Score Standard'!$D111:$H111,0))))))</f>
        <v>2.3809523809523808E-2</v>
      </c>
      <c r="K55" s="339"/>
      <c r="L55" s="339"/>
      <c r="M55" s="104" t="s">
        <v>7</v>
      </c>
      <c r="N55" s="36" t="s">
        <v>54</v>
      </c>
      <c r="O55" s="89" t="s">
        <v>231</v>
      </c>
      <c r="P55" s="153">
        <v>43610</v>
      </c>
      <c r="Q55" s="152" t="s">
        <v>164</v>
      </c>
      <c r="R55" s="79" t="s">
        <v>165</v>
      </c>
      <c r="S55" s="70" t="s">
        <v>353</v>
      </c>
      <c r="T55" s="157" t="s">
        <v>72</v>
      </c>
      <c r="U55" s="180">
        <v>43756</v>
      </c>
      <c r="V55" s="214" t="s">
        <v>374</v>
      </c>
      <c r="W55" s="83"/>
      <c r="X55" s="83"/>
      <c r="Y55" s="49" t="s">
        <v>232</v>
      </c>
      <c r="Z55" s="259">
        <f t="shared" si="7"/>
        <v>0</v>
      </c>
      <c r="AA55" s="260"/>
      <c r="AB55" s="260"/>
      <c r="AC55" s="260"/>
      <c r="AD55" s="260"/>
      <c r="AE55" s="258"/>
      <c r="AF55" s="258"/>
      <c r="AG55" s="258"/>
      <c r="AH55" s="258"/>
      <c r="AI55" s="258"/>
      <c r="AJ55" s="258"/>
    </row>
    <row r="56" spans="1:36" customFormat="1" ht="14.4" customHeight="1" x14ac:dyDescent="0.3">
      <c r="A56" s="110" t="s">
        <v>144</v>
      </c>
      <c r="B56" s="99" t="s">
        <v>190</v>
      </c>
      <c r="C56" s="100"/>
      <c r="D56" s="117" t="s">
        <v>77</v>
      </c>
      <c r="E56" s="117"/>
      <c r="F56" s="24"/>
      <c r="G56" s="24"/>
      <c r="H56" s="109">
        <f>IF(C56&lt;&gt;"",'CBL Score Standard'!$D112,IF(D56&lt;&gt;"",SUM('CBL Score Standard'!$D112:$E112),IF(E56&lt;&gt;"",SUM('CBL Score Standard'!$D112:$F112),IF(F56&lt;&gt;"",SUM('CBL Score Standard'!$D112:$G112),IF(G56&lt;&gt;"",SUM('CBL Score Standard'!$D112:$H112,0))))))</f>
        <v>2.3809523809523808E-2</v>
      </c>
      <c r="K56" s="3">
        <v>4</v>
      </c>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24" t="s">
        <v>77</v>
      </c>
      <c r="F57" s="24"/>
      <c r="G57" s="24"/>
      <c r="H57" s="10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17" t="s">
        <v>77</v>
      </c>
      <c r="F58" s="24"/>
      <c r="G58" s="24"/>
      <c r="H58" s="10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32"/>
      <c r="F59" s="24" t="s">
        <v>77</v>
      </c>
      <c r="G59" s="24"/>
      <c r="H59" s="109">
        <f>IF(C59&lt;&gt;"",'CBL Score Standard'!$D115,IF(D59&lt;&gt;"",SUM('CBL Score Standard'!$D115:$E115),IF(E59&lt;&gt;"",SUM('CBL Score Standard'!$D115:$F115),IF(F59&lt;&gt;"",SUM('CBL Score Standard'!$D115:$G115),IF(G59&lt;&gt;"",SUM('CBL Score Standard'!$D115:$H115,0))))))</f>
        <v>3.5562310030395138E-2</v>
      </c>
      <c r="K59" s="1197"/>
      <c r="L59" s="1197"/>
      <c r="M59" s="1183"/>
      <c r="N59" s="1185"/>
      <c r="O59" s="1185"/>
      <c r="P59" s="148" t="s">
        <v>141</v>
      </c>
      <c r="Q59" s="144"/>
      <c r="R59" s="144"/>
      <c r="S59" s="1210"/>
      <c r="T59" s="1191"/>
      <c r="U59" s="1191"/>
      <c r="V59" s="119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70" t="s">
        <v>353</v>
      </c>
      <c r="T60" s="157" t="s">
        <v>72</v>
      </c>
      <c r="U60" s="83"/>
      <c r="V60" s="83"/>
      <c r="W60" s="83"/>
      <c r="X60" s="83"/>
      <c r="Y60" s="55"/>
      <c r="Z60" s="259">
        <f t="shared" ref="Z60:Z67" si="10">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t="s">
        <v>77</v>
      </c>
      <c r="E61" s="100"/>
      <c r="F61" s="24"/>
      <c r="G61" s="24"/>
      <c r="H61" s="109">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70" t="s">
        <v>353</v>
      </c>
      <c r="T61" s="157" t="s">
        <v>72</v>
      </c>
      <c r="U61" s="83"/>
      <c r="V61" s="83"/>
      <c r="W61" s="83"/>
      <c r="X61" s="83"/>
      <c r="Y61" s="55"/>
      <c r="Z61" s="259">
        <f t="shared" si="10"/>
        <v>0</v>
      </c>
      <c r="AA61" s="260"/>
      <c r="AB61" s="260"/>
      <c r="AC61" s="260"/>
      <c r="AD61" s="260"/>
      <c r="AE61" s="258"/>
      <c r="AF61" s="258"/>
      <c r="AG61" s="258"/>
      <c r="AH61" s="258"/>
      <c r="AI61" s="258"/>
      <c r="AJ61" s="258"/>
    </row>
    <row r="62" spans="1:36" ht="27.6" x14ac:dyDescent="0.3">
      <c r="A62" s="110" t="s">
        <v>56</v>
      </c>
      <c r="B62" s="99" t="s">
        <v>67</v>
      </c>
      <c r="C62" s="100"/>
      <c r="D62" s="100"/>
      <c r="E62" s="24"/>
      <c r="F62" s="24" t="s">
        <v>77</v>
      </c>
      <c r="G62" s="24"/>
      <c r="H62" s="109">
        <f>IF(C62&lt;&gt;"",'CBL Score Standard'!$D118,IF(D62&lt;&gt;"",SUM('CBL Score Standard'!$D118:$E118),IF(E62&lt;&gt;"",SUM('CBL Score Standard'!$D118:$F118),IF(F62&lt;&gt;"",SUM('CBL Score Standard'!$D118:$G118),IF(G62&lt;&gt;"",SUM('CBL Score Standard'!$D118:$H118,0))))))</f>
        <v>4.9848024316109421E-2</v>
      </c>
      <c r="K62" s="1207"/>
      <c r="L62" s="1207"/>
      <c r="M62" s="104" t="s">
        <v>8</v>
      </c>
      <c r="N62" s="36" t="s">
        <v>56</v>
      </c>
      <c r="O62" s="38" t="s">
        <v>237</v>
      </c>
      <c r="P62" s="58"/>
      <c r="Q62" s="56"/>
      <c r="R62" s="59"/>
      <c r="S62" s="70" t="str">
        <f>IF($K$57=$G$25+1,$A$1,"")</f>
        <v/>
      </c>
      <c r="T62" s="157"/>
      <c r="U62" s="83"/>
      <c r="V62" s="83"/>
      <c r="W62" s="83"/>
      <c r="X62" s="83"/>
      <c r="Y62" s="55"/>
      <c r="Z62" s="259">
        <f t="shared" si="10"/>
        <v>0</v>
      </c>
      <c r="AA62" s="260"/>
      <c r="AB62" s="260"/>
      <c r="AC62" s="260"/>
      <c r="AD62" s="260"/>
      <c r="AE62" s="258"/>
      <c r="AF62" s="258"/>
      <c r="AG62" s="258"/>
      <c r="AH62" s="258"/>
      <c r="AI62" s="258"/>
      <c r="AJ62" s="258"/>
    </row>
    <row r="63" spans="1:36" ht="14.4" customHeight="1" thickBot="1" x14ac:dyDescent="0.35">
      <c r="A63" s="111" t="s">
        <v>55</v>
      </c>
      <c r="B63" s="99" t="s">
        <v>1</v>
      </c>
      <c r="C63" s="100"/>
      <c r="D63" s="100"/>
      <c r="E63" s="24"/>
      <c r="F63" s="24" t="s">
        <v>77</v>
      </c>
      <c r="G63" s="24"/>
      <c r="H63" s="109">
        <f>IF(C63&lt;&gt;"",'CBL Score Standard'!$D119,IF(D63&lt;&gt;"",SUM('CBL Score Standard'!$D119:$E119),IF(E63&lt;&gt;"",SUM('CBL Score Standard'!$D119:$F119),IF(F63&lt;&gt;"",SUM('CBL Score Standard'!$D119:$G119),IF(G63&lt;&gt;"",SUM('CBL Score Standard'!$D119:$H119,0))))))</f>
        <v>4.9848024316109421E-2</v>
      </c>
      <c r="K63" s="1207"/>
      <c r="L63" s="1207"/>
      <c r="M63" s="104" t="s">
        <v>8</v>
      </c>
      <c r="N63" s="36" t="s">
        <v>55</v>
      </c>
      <c r="O63" s="38" t="s">
        <v>238</v>
      </c>
      <c r="P63" s="58"/>
      <c r="Q63" s="56"/>
      <c r="R63" s="59"/>
      <c r="S63" s="70" t="str">
        <f>IF($K$57=$G$25+1,$A$1,"")</f>
        <v/>
      </c>
      <c r="T63" s="84" t="s">
        <v>73</v>
      </c>
      <c r="U63" s="83"/>
      <c r="V63" s="83"/>
      <c r="W63" s="83"/>
      <c r="X63" s="83"/>
      <c r="Y63" s="55"/>
      <c r="Z63" s="259">
        <f t="shared" si="10"/>
        <v>0</v>
      </c>
      <c r="AA63" s="260"/>
      <c r="AB63" s="260"/>
      <c r="AC63" s="260"/>
      <c r="AD63" s="260"/>
      <c r="AE63" s="258"/>
      <c r="AF63" s="258"/>
      <c r="AG63" s="258"/>
      <c r="AH63" s="258"/>
      <c r="AI63" s="258"/>
      <c r="AJ63" s="258"/>
    </row>
    <row r="64" spans="1:36" ht="28.2" thickBot="1" x14ac:dyDescent="0.35">
      <c r="A64" s="1175" t="s">
        <v>79</v>
      </c>
      <c r="B64" s="1176"/>
      <c r="C64" s="1177"/>
      <c r="D64" s="1177"/>
      <c r="E64" s="1177"/>
      <c r="F64" s="1177"/>
      <c r="G64" s="1177"/>
      <c r="H64" s="9">
        <f>SUM(H8:H63)</f>
        <v>3.3515704154002028</v>
      </c>
      <c r="K64" s="1207"/>
      <c r="L64" s="1207"/>
      <c r="M64" s="104" t="s">
        <v>8</v>
      </c>
      <c r="N64" s="57" t="s">
        <v>53</v>
      </c>
      <c r="O64" s="38" t="s">
        <v>239</v>
      </c>
      <c r="P64" s="58"/>
      <c r="Q64" s="56"/>
      <c r="R64" s="59"/>
      <c r="S64" s="70" t="str">
        <f>IF($K$57=$G$25+1,$A$1,"")</f>
        <v/>
      </c>
      <c r="T64" s="157"/>
      <c r="U64" s="83"/>
      <c r="V64" s="83"/>
      <c r="W64" s="83"/>
      <c r="X64" s="83"/>
      <c r="Y64" s="55"/>
      <c r="Z64" s="259">
        <f t="shared" si="10"/>
        <v>0</v>
      </c>
      <c r="AA64" s="260"/>
      <c r="AB64" s="260"/>
      <c r="AC64" s="260"/>
      <c r="AD64" s="260"/>
      <c r="AE64" s="258"/>
      <c r="AF64" s="258"/>
      <c r="AG64" s="258"/>
      <c r="AH64" s="258"/>
      <c r="AI64" s="258"/>
      <c r="AJ64" s="258"/>
    </row>
    <row r="65" spans="1:36" ht="14.4" customHeight="1" thickBot="1" x14ac:dyDescent="0.35">
      <c r="A65" s="112" t="s">
        <v>83</v>
      </c>
      <c r="B65" s="113"/>
      <c r="C65" s="134">
        <v>1</v>
      </c>
      <c r="D65" s="134">
        <v>1</v>
      </c>
      <c r="E65" s="134">
        <v>1</v>
      </c>
      <c r="F65" s="134">
        <v>0.44680851063829785</v>
      </c>
      <c r="G65" s="134">
        <v>0</v>
      </c>
      <c r="H65" s="114">
        <v>2</v>
      </c>
      <c r="K65" s="1207"/>
      <c r="L65" s="1207"/>
      <c r="M65" s="104" t="s">
        <v>8</v>
      </c>
      <c r="N65" s="57" t="s">
        <v>59</v>
      </c>
      <c r="O65" s="38" t="s">
        <v>240</v>
      </c>
      <c r="P65" s="58"/>
      <c r="Q65" s="56"/>
      <c r="R65" s="59"/>
      <c r="S65" s="70" t="str">
        <f>IF($K$57=$G$25+1,$A$1,"")</f>
        <v/>
      </c>
      <c r="T65" s="157"/>
      <c r="U65" s="83"/>
      <c r="V65" s="83"/>
      <c r="W65" s="83"/>
      <c r="X65" s="83"/>
      <c r="Y65" s="55"/>
      <c r="Z65" s="259">
        <f t="shared" si="10"/>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3</v>
      </c>
      <c r="K66" s="1207"/>
      <c r="L66" s="1207"/>
      <c r="M66" s="104" t="s">
        <v>8</v>
      </c>
      <c r="N66" s="57" t="s">
        <v>55</v>
      </c>
      <c r="O66" s="38" t="s">
        <v>515</v>
      </c>
      <c r="P66" s="58"/>
      <c r="Q66" s="56"/>
      <c r="R66" s="59"/>
      <c r="S66" s="70" t="str">
        <f>IF($K$57=$G$25+1,$A$1,"")</f>
        <v/>
      </c>
      <c r="T66" s="157"/>
      <c r="U66" s="83"/>
      <c r="V66" s="83"/>
      <c r="W66" s="83"/>
      <c r="X66" s="83"/>
      <c r="Y66" s="55"/>
      <c r="Z66" s="259">
        <f t="shared" si="10"/>
        <v>0</v>
      </c>
      <c r="AA66" s="260"/>
      <c r="AB66" s="260"/>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70" t="s">
        <v>353</v>
      </c>
      <c r="T67" s="157" t="s">
        <v>72</v>
      </c>
      <c r="U67" s="83"/>
      <c r="V67" s="83"/>
      <c r="W67" s="83"/>
      <c r="X67" s="83"/>
      <c r="Y67" s="46" t="s">
        <v>242</v>
      </c>
      <c r="Z67" s="259">
        <f t="shared" si="10"/>
        <v>0</v>
      </c>
      <c r="AA67" s="260"/>
      <c r="AB67" s="260"/>
      <c r="AC67" s="260"/>
      <c r="AD67" s="260"/>
      <c r="AE67" s="258"/>
      <c r="AF67" s="258"/>
      <c r="AG67" s="258"/>
      <c r="AH67" s="258"/>
      <c r="AI67" s="258"/>
      <c r="AJ67" s="258"/>
    </row>
    <row r="68" spans="1:36" ht="13.8" customHeight="1" x14ac:dyDescent="0.3">
      <c r="C68" s="135"/>
      <c r="D68" s="135"/>
      <c r="E68" s="135"/>
      <c r="F68" s="135"/>
      <c r="G68" s="135"/>
      <c r="K68" s="3">
        <v>5</v>
      </c>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19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t="str">
        <f>IF($K$69=$G$25+1,$A$1,"")</f>
        <v/>
      </c>
      <c r="T72" s="83"/>
      <c r="U72" s="83"/>
      <c r="V72" s="83" t="str">
        <f>IF(AND(W72="Y",X72="Y"),"Passed",IF(T72="M","Passed", ""))</f>
        <v/>
      </c>
      <c r="W72" s="83"/>
      <c r="X72" s="83"/>
      <c r="Y72" s="63"/>
      <c r="Z72" s="259">
        <f t="shared" ref="Z72:Z75" si="11">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36" t="str">
        <f>IF($K$69=$G$25+1,$A$1,"")</f>
        <v/>
      </c>
      <c r="T73" s="83"/>
      <c r="U73" s="83"/>
      <c r="V73" s="83" t="str">
        <f>IF(AND(W73="Y",X73="Y"),"Passed",IF(T73="M","Passed", ""))</f>
        <v/>
      </c>
      <c r="W73" s="83"/>
      <c r="X73" s="83"/>
      <c r="Y73" s="63"/>
      <c r="Z73" s="259">
        <f t="shared" si="11"/>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36" t="str">
        <f>IF($K$69=$G$25+1,$A$1,"")</f>
        <v/>
      </c>
      <c r="T74" s="83"/>
      <c r="U74" s="83"/>
      <c r="V74" s="83" t="str">
        <f>IF(AND(W74="Y",X74="Y"),"Passed",IF(T74="M","Passed", ""))</f>
        <v/>
      </c>
      <c r="W74" s="83"/>
      <c r="X74" s="83"/>
      <c r="Y74" s="63"/>
      <c r="Z74" s="259">
        <f t="shared" si="11"/>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36" t="str">
        <f>IF($K$69=$G$25+1,$A$1,"")</f>
        <v/>
      </c>
      <c r="T75" s="83"/>
      <c r="U75" s="83"/>
      <c r="V75" s="83" t="str">
        <f>IF(AND(W75="Y",X75="Y"),"Passed",IF(T75="M","Passed", ""))</f>
        <v/>
      </c>
      <c r="W75" s="83"/>
      <c r="X75" s="83"/>
      <c r="Y75" s="63"/>
      <c r="Z75" s="259">
        <f t="shared" si="11"/>
        <v>0</v>
      </c>
      <c r="AA75" s="260"/>
      <c r="AB75" s="260"/>
      <c r="AC75" s="260"/>
      <c r="AD75" s="260"/>
      <c r="AE75" s="258"/>
      <c r="AF75" s="258"/>
      <c r="AG75" s="258"/>
      <c r="AH75" s="258"/>
      <c r="AI75" s="258"/>
      <c r="AJ75" s="258"/>
    </row>
    <row r="76" spans="1:36" ht="13.2" customHeight="1"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A70"/>
  <customSheetViews>
    <customSheetView guid="{3F51B73C-8999-4BDD-B7BB-CFA8C5D5F118}" scale="98" showGridLines="0" showAutoFilter="1" hiddenColumns="1">
      <selection activeCell="J1" sqref="J1"/>
      <pageMargins left="0.7" right="0.7" top="0.75" bottom="0.75" header="0.3" footer="0.3"/>
      <pageSetup orientation="portrait" r:id="rId1"/>
      <autoFilter ref="A3:AA70"/>
    </customSheetView>
    <customSheetView guid="{61959E49-C4BC-41CB-B0BE-7EDA73DE356A}" scale="98" showGridLines="0" showAutoFilter="1" topLeftCell="A61">
      <selection activeCell="C8" sqref="C8:G67"/>
      <pageMargins left="0.7" right="0.7" top="0.75" bottom="0.75" header="0.3" footer="0.3"/>
      <pageSetup orientation="portrait" r:id="rId2"/>
      <autoFilter ref="A3:AB70"/>
    </customSheetView>
    <customSheetView guid="{9F775BAE-2403-40FE-95E3-B0411D9A7170}" scale="98" showGridLines="0" showAutoFilter="1" topLeftCell="A61">
      <selection activeCell="C8" sqref="C8:G67"/>
      <pageMargins left="0.7" right="0.7" top="0.75" bottom="0.75" header="0.3" footer="0.3"/>
      <pageSetup orientation="portrait" r:id="rId3"/>
      <autoFilter ref="A3:AB70"/>
    </customSheetView>
    <customSheetView guid="{B9E7682A-072E-4CF9-AE10-B3ED27CB27F8}" scale="98" showGridLines="0" showAutoFilter="1" topLeftCell="A61">
      <selection activeCell="C8" sqref="C8:G67"/>
      <pageMargins left="0.7" right="0.7" top="0.75" bottom="0.75" header="0.3" footer="0.3"/>
      <pageSetup orientation="portrait" r:id="rId4"/>
      <autoFilter ref="A3:AB70"/>
    </customSheetView>
    <customSheetView guid="{040B64FF-F135-4C7F-9498-A8399C10673D}" scale="98" showGridLines="0" showAutoFilter="1" hiddenColumns="1" topLeftCell="C1">
      <selection activeCell="K1" sqref="K1:AN1048576"/>
      <pageMargins left="0.7" right="0.7" top="0.75" bottom="0.75" header="0.3" footer="0.3"/>
      <pageSetup orientation="portrait" r:id="rId5"/>
      <autoFilter ref="A3:AA70"/>
    </customSheetView>
    <customSheetView guid="{6D9FC8F7-6352-4BF1-890A-27BF36FADC03}" scale="98" showGridLines="0" showAutoFilter="1" hiddenColumns="1">
      <selection activeCell="J1" sqref="J1"/>
      <pageMargins left="0.7" right="0.7" top="0.75" bottom="0.75" header="0.3" footer="0.3"/>
      <pageSetup orientation="portrait" r:id="rId6"/>
      <autoFilter ref="A3:AA70"/>
    </customSheetView>
  </customSheetViews>
  <mergeCells count="91">
    <mergeCell ref="A1:H1"/>
    <mergeCell ref="K60:K67"/>
    <mergeCell ref="L60:L67"/>
    <mergeCell ref="K37:Y37"/>
    <mergeCell ref="K38:K39"/>
    <mergeCell ref="L38:L39"/>
    <mergeCell ref="A64:G64"/>
    <mergeCell ref="A66:G66"/>
    <mergeCell ref="Y4:Y5"/>
    <mergeCell ref="K1:Y1"/>
    <mergeCell ref="K2:K3"/>
    <mergeCell ref="L2:L3"/>
    <mergeCell ref="M2:M3"/>
    <mergeCell ref="N2:N3"/>
    <mergeCell ref="O2:O3"/>
    <mergeCell ref="S2:S3"/>
    <mergeCell ref="Z2:Z3"/>
    <mergeCell ref="Z17:Z18"/>
    <mergeCell ref="Z38:Z39"/>
    <mergeCell ref="Z58:Z59"/>
    <mergeCell ref="Z70:Z71"/>
    <mergeCell ref="T2:T3"/>
    <mergeCell ref="U2:U3"/>
    <mergeCell ref="V2:V3"/>
    <mergeCell ref="Y2:Y3"/>
    <mergeCell ref="O38:O39"/>
    <mergeCell ref="S38:S39"/>
    <mergeCell ref="T38:T39"/>
    <mergeCell ref="K16:Y16"/>
    <mergeCell ref="K17:K18"/>
    <mergeCell ref="L17:L18"/>
    <mergeCell ref="M17:M18"/>
    <mergeCell ref="N17:N18"/>
    <mergeCell ref="O17:O18"/>
    <mergeCell ref="S17:S18"/>
    <mergeCell ref="T17:T18"/>
    <mergeCell ref="U17:U18"/>
    <mergeCell ref="U58:U59"/>
    <mergeCell ref="V58:V59"/>
    <mergeCell ref="Y58:Y59"/>
    <mergeCell ref="V17:V18"/>
    <mergeCell ref="Y17:Y18"/>
    <mergeCell ref="U38:U39"/>
    <mergeCell ref="V38:V39"/>
    <mergeCell ref="Y38:Y39"/>
    <mergeCell ref="M58:M59"/>
    <mergeCell ref="N58:N59"/>
    <mergeCell ref="O58:O59"/>
    <mergeCell ref="S58:S59"/>
    <mergeCell ref="T58:T59"/>
    <mergeCell ref="M38:M39"/>
    <mergeCell ref="N38:N39"/>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AA2:AB2"/>
    <mergeCell ref="AC2:AD2"/>
    <mergeCell ref="AE2:AF2"/>
    <mergeCell ref="AG2:AH2"/>
    <mergeCell ref="AI2:AJ2"/>
    <mergeCell ref="AA17:AB17"/>
    <mergeCell ref="AC17:AD17"/>
    <mergeCell ref="AE17:AF17"/>
    <mergeCell ref="AG17:AH17"/>
    <mergeCell ref="AI17:AJ17"/>
    <mergeCell ref="AA38:AB38"/>
    <mergeCell ref="AC38:AD38"/>
    <mergeCell ref="AE38:AF38"/>
    <mergeCell ref="AG38:AH38"/>
    <mergeCell ref="AI38:AJ38"/>
    <mergeCell ref="AA58:AB58"/>
    <mergeCell ref="AC58:AD58"/>
    <mergeCell ref="AE58:AF58"/>
    <mergeCell ref="AG58:AH58"/>
    <mergeCell ref="AI58:AJ58"/>
    <mergeCell ref="AA70:AB70"/>
    <mergeCell ref="AC70:AD70"/>
    <mergeCell ref="AE70:AF70"/>
    <mergeCell ref="AG70:AH70"/>
    <mergeCell ref="AI70:AJ70"/>
  </mergeCells>
  <conditionalFormatting sqref="E13">
    <cfRule type="containsText" dxfId="638" priority="18" operator="containsText" text="N/A">
      <formula>NOT(ISERROR(SEARCH("N/A",E13)))</formula>
    </cfRule>
    <cfRule type="containsText" dxfId="637" priority="19" operator="containsText" text="O">
      <formula>NOT(ISERROR(SEARCH("O",E13)))</formula>
    </cfRule>
    <cfRule type="containsText" dxfId="636" priority="20" operator="containsText" text="M">
      <formula>NOT(ISERROR(SEARCH("M",E13)))</formula>
    </cfRule>
  </conditionalFormatting>
  <conditionalFormatting sqref="C46:G46">
    <cfRule type="containsText" dxfId="635" priority="27" operator="containsText" text="O">
      <formula>NOT(ISERROR(SEARCH("O",C46)))</formula>
    </cfRule>
  </conditionalFormatting>
  <conditionalFormatting sqref="C46:G46">
    <cfRule type="containsText" dxfId="634" priority="24" operator="containsText" text="N/A">
      <formula>NOT(ISERROR(SEARCH("N/A",C46)))</formula>
    </cfRule>
    <cfRule type="containsText" dxfId="633" priority="25" operator="containsText" text="Blank">
      <formula>NOT(ISERROR(SEARCH("Blank",C46)))</formula>
    </cfRule>
    <cfRule type="containsText" dxfId="632" priority="26" operator="containsText" text="M">
      <formula>NOT(ISERROR(SEARCH("M",C46)))</formula>
    </cfRule>
  </conditionalFormatting>
  <conditionalFormatting sqref="E12">
    <cfRule type="containsText" dxfId="631" priority="21" operator="containsText" text="N/A">
      <formula>NOT(ISERROR(SEARCH("N/A",E12)))</formula>
    </cfRule>
    <cfRule type="containsText" dxfId="630" priority="22" operator="containsText" text="O">
      <formula>NOT(ISERROR(SEARCH("O",E12)))</formula>
    </cfRule>
    <cfRule type="containsText" dxfId="629" priority="23" operator="containsText" text="M">
      <formula>NOT(ISERROR(SEARCH("M",E12)))</formula>
    </cfRule>
  </conditionalFormatting>
  <conditionalFormatting sqref="C7:H7">
    <cfRule type="containsText" dxfId="628" priority="15" operator="containsText" text="N/A">
      <formula>NOT(ISERROR(SEARCH("N/A",C7)))</formula>
    </cfRule>
    <cfRule type="containsText" dxfId="627" priority="16" operator="containsText" text="Blank">
      <formula>NOT(ISERROR(SEARCH("Blank",C7)))</formula>
    </cfRule>
    <cfRule type="containsText" dxfId="626" priority="17" operator="containsText" text="M">
      <formula>NOT(ISERROR(SEARCH("M",C7)))</formula>
    </cfRule>
  </conditionalFormatting>
  <conditionalFormatting sqref="Z4 Z51:Z55 Z40:Z43 Z45:Z49 Z19:Z35">
    <cfRule type="cellIs" dxfId="625" priority="6" operator="greaterThan">
      <formula>0</formula>
    </cfRule>
  </conditionalFormatting>
  <conditionalFormatting sqref="Z5:Z14">
    <cfRule type="cellIs" dxfId="624" priority="5" operator="greaterThan">
      <formula>0</formula>
    </cfRule>
  </conditionalFormatting>
  <conditionalFormatting sqref="Z60:Z67">
    <cfRule type="cellIs" dxfId="623" priority="4" operator="greaterThan">
      <formula>0</formula>
    </cfRule>
  </conditionalFormatting>
  <conditionalFormatting sqref="Z72:Z75">
    <cfRule type="cellIs" dxfId="622" priority="3" operator="greaterThan">
      <formula>0</formula>
    </cfRule>
  </conditionalFormatting>
  <conditionalFormatting sqref="Z50">
    <cfRule type="cellIs" dxfId="621" priority="2" operator="greaterThan">
      <formula>0</formula>
    </cfRule>
  </conditionalFormatting>
  <conditionalFormatting sqref="Z44">
    <cfRule type="cellIs" dxfId="620"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V1:V79">
      <formula1>"Passed, Failed, N/A"</formula1>
    </dataValidation>
    <dataValidation type="list" allowBlank="1" showInputMessage="1" showErrorMessage="1" sqref="W1:W79">
      <formula1>"Y, N"</formula1>
    </dataValidation>
  </dataValidations>
  <hyperlinks>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 ref="Y6" r:id="rId23"/>
    <hyperlink ref="Y9" r:id="rId24"/>
    <hyperlink ref="Y21" r:id="rId25"/>
    <hyperlink ref="Y23" r:id="rId26"/>
    <hyperlink ref="Y40" r:id="rId27"/>
    <hyperlink ref="J1" location="Summary!A1" display="Home"/>
  </hyperlinks>
  <pageMargins left="0.7" right="0.7" top="0.75" bottom="0.75" header="0.3" footer="0.3"/>
  <pageSetup orientation="portrait" r:id="rId28"/>
  <drawing r:id="rId29"/>
  <legacyDrawing r:id="rId30"/>
  <controls>
    <mc:AlternateContent xmlns:mc="http://schemas.openxmlformats.org/markup-compatibility/2006">
      <mc:Choice Requires="x14">
        <control shapeId="175115" r:id="rId31" name="CommandButton2">
          <controlPr defaultSize="0" autoLine="0" r:id="rId32">
            <anchor moveWithCells="1">
              <from>
                <xdr:col>8</xdr:col>
                <xdr:colOff>121920</xdr:colOff>
                <xdr:row>49</xdr:row>
                <xdr:rowOff>228600</xdr:rowOff>
              </from>
              <to>
                <xdr:col>9</xdr:col>
                <xdr:colOff>441960</xdr:colOff>
                <xdr:row>51</xdr:row>
                <xdr:rowOff>144780</xdr:rowOff>
              </to>
            </anchor>
          </controlPr>
        </control>
      </mc:Choice>
      <mc:Fallback>
        <control shapeId="175115" r:id="rId31" name="CommandButton2"/>
      </mc:Fallback>
    </mc:AlternateContent>
    <mc:AlternateContent xmlns:mc="http://schemas.openxmlformats.org/markup-compatibility/2006">
      <mc:Choice Requires="x14">
        <control shapeId="175114" r:id="rId33" name="CommandButton1">
          <controlPr defaultSize="0" autoLine="0" r:id="rId34">
            <anchor moveWithCells="1">
              <from>
                <xdr:col>8</xdr:col>
                <xdr:colOff>114300</xdr:colOff>
                <xdr:row>46</xdr:row>
                <xdr:rowOff>0</xdr:rowOff>
              </from>
              <to>
                <xdr:col>9</xdr:col>
                <xdr:colOff>403860</xdr:colOff>
                <xdr:row>47</xdr:row>
                <xdr:rowOff>167640</xdr:rowOff>
              </to>
            </anchor>
          </controlPr>
        </control>
      </mc:Choice>
      <mc:Fallback>
        <control shapeId="175114" r:id="rId33" name="CommandButton1"/>
      </mc:Fallback>
    </mc:AlternateContent>
  </controls>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theme="4"/>
  </sheetPr>
  <dimension ref="A1:AN196"/>
  <sheetViews>
    <sheetView showGridLines="0" topLeftCell="A49" zoomScale="98" zoomScaleNormal="98" workbookViewId="0">
      <selection activeCell="D27" sqref="D27"/>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26.44140625" customWidth="1"/>
    <col min="20" max="20" width="7.5546875" customWidth="1"/>
    <col min="21" max="21" width="11" bestFit="1" customWidth="1"/>
    <col min="22" max="22" width="10.44140625" bestFit="1" customWidth="1"/>
    <col min="23" max="23" width="12.5546875" customWidth="1"/>
    <col min="24" max="24" width="15.109375" customWidth="1"/>
    <col min="25" max="25" width="26.21875" customWidth="1"/>
    <col min="41" max="16384" width="9.109375" style="3"/>
  </cols>
  <sheetData>
    <row r="1" spans="1:36" ht="23.4" x14ac:dyDescent="0.45">
      <c r="A1" s="1188" t="s">
        <v>82</v>
      </c>
      <c r="B1" s="1189"/>
      <c r="C1" s="1189"/>
      <c r="D1" s="1189"/>
      <c r="E1" s="1189"/>
      <c r="F1" s="1189"/>
      <c r="G1" s="1189"/>
      <c r="H1" s="1189"/>
      <c r="J1" s="202" t="s">
        <v>432</v>
      </c>
      <c r="K1" s="1193" t="s">
        <v>132</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12.75" customHeight="1" x14ac:dyDescent="0.3">
      <c r="A2" s="98" t="s">
        <v>367</v>
      </c>
      <c r="B2" s="83" t="s">
        <v>354</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200"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42863</v>
      </c>
      <c r="C3" s="125"/>
      <c r="D3" s="3"/>
      <c r="E3" s="3"/>
      <c r="F3" s="3"/>
      <c r="G3" s="3"/>
      <c r="H3" s="3"/>
      <c r="K3" s="1197"/>
      <c r="L3" s="1197"/>
      <c r="M3" s="1183"/>
      <c r="N3" s="1185"/>
      <c r="O3" s="1197"/>
      <c r="P3" s="148" t="s">
        <v>141</v>
      </c>
      <c r="Q3" s="144"/>
      <c r="R3" s="144"/>
      <c r="S3" s="1210"/>
      <c r="T3" s="1191"/>
      <c r="U3" s="1191"/>
      <c r="V3" s="120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3.5095890410958903</v>
      </c>
      <c r="C4" s="3"/>
      <c r="D4" s="3"/>
      <c r="E4" s="3"/>
      <c r="F4" s="3"/>
      <c r="G4" s="3"/>
      <c r="H4" s="3"/>
      <c r="K4" s="337" t="s">
        <v>142</v>
      </c>
      <c r="L4" s="337" t="s">
        <v>143</v>
      </c>
      <c r="M4" s="104" t="s">
        <v>5</v>
      </c>
      <c r="N4" s="93" t="s">
        <v>144</v>
      </c>
      <c r="O4" s="88" t="s">
        <v>372</v>
      </c>
      <c r="P4" s="149" t="s">
        <v>145</v>
      </c>
      <c r="Q4" s="149" t="s">
        <v>146</v>
      </c>
      <c r="R4" s="146" t="s">
        <v>147</v>
      </c>
      <c r="S4" s="36"/>
      <c r="T4" s="83"/>
      <c r="U4" s="83"/>
      <c r="V4" s="83" t="s">
        <v>374</v>
      </c>
      <c r="W4" s="83" t="s">
        <v>377</v>
      </c>
      <c r="X4" s="83" t="s">
        <v>377</v>
      </c>
      <c r="Y4" s="1227" t="s">
        <v>148</v>
      </c>
      <c r="Z4" s="259">
        <f>DATEDIF(AA4,AB4,"m")/12+DATEDIF(AC4,AD4,"m")/12+DATEDIF(AE4,AF4,"m")/12+DATEDIF(AG4,AH4,"m")/12+DATEDIF(AI4,AJ4,"m")/12</f>
        <v>2.8333333333333335</v>
      </c>
      <c r="AA4" s="260">
        <v>42870</v>
      </c>
      <c r="AB4" s="260">
        <v>43917</v>
      </c>
      <c r="AC4" s="260"/>
      <c r="AD4" s="260"/>
      <c r="AE4" s="258"/>
      <c r="AF4" s="258"/>
      <c r="AG4" s="258"/>
      <c r="AH4" s="258"/>
      <c r="AI4" s="258"/>
      <c r="AJ4" s="258"/>
    </row>
    <row r="5" spans="1:36" ht="12.75" customHeight="1" x14ac:dyDescent="0.3">
      <c r="A5" s="98" t="s">
        <v>387</v>
      </c>
      <c r="B5" s="124">
        <v>11.5</v>
      </c>
      <c r="C5" s="126"/>
      <c r="D5" s="3"/>
      <c r="E5" s="3"/>
      <c r="F5" s="3"/>
      <c r="G5" s="3"/>
      <c r="H5" s="3"/>
      <c r="K5" s="338"/>
      <c r="L5" s="338"/>
      <c r="M5" s="104" t="s">
        <v>5</v>
      </c>
      <c r="N5" s="93" t="s">
        <v>144</v>
      </c>
      <c r="O5" s="88" t="s">
        <v>373</v>
      </c>
      <c r="P5" s="150"/>
      <c r="Q5" s="151" t="s">
        <v>150</v>
      </c>
      <c r="R5" s="147" t="s">
        <v>151</v>
      </c>
      <c r="S5" s="36"/>
      <c r="T5" s="83"/>
      <c r="U5" s="83"/>
      <c r="V5" s="83" t="s">
        <v>374</v>
      </c>
      <c r="W5" s="83" t="s">
        <v>377</v>
      </c>
      <c r="X5" s="83" t="s">
        <v>377</v>
      </c>
      <c r="Y5" s="1228"/>
      <c r="Z5" s="259">
        <f t="shared" ref="Z5:Z14" si="0">DATEDIF(AA5,AB5,"m")/12+DATEDIF(AC5,AD5,"m")/12+DATEDIF(AE5,AF5,"m")/12+DATEDIF(AG5,AH5,"m")/12+DATEDIF(AI5,AJ5,"m")/12</f>
        <v>2.8333333333333335</v>
      </c>
      <c r="AA5" s="260">
        <v>42870</v>
      </c>
      <c r="AB5" s="260">
        <v>43917</v>
      </c>
      <c r="AC5" s="260"/>
      <c r="AD5" s="260"/>
      <c r="AE5" s="258"/>
      <c r="AF5" s="258"/>
      <c r="AG5" s="258"/>
      <c r="AH5" s="258"/>
      <c r="AI5" s="258"/>
      <c r="AJ5" s="258"/>
    </row>
    <row r="6" spans="1:36" ht="28.2" thickBot="1" x14ac:dyDescent="0.35">
      <c r="A6" s="98" t="s">
        <v>388</v>
      </c>
      <c r="B6" s="124">
        <f ca="1">B4+B5</f>
        <v>15.009589041095889</v>
      </c>
      <c r="C6" s="126"/>
      <c r="K6" s="338"/>
      <c r="L6" s="338"/>
      <c r="M6" s="104" t="s">
        <v>5</v>
      </c>
      <c r="N6" s="38" t="s">
        <v>149</v>
      </c>
      <c r="O6" s="65" t="s">
        <v>149</v>
      </c>
      <c r="P6" s="150"/>
      <c r="Q6" s="152" t="s">
        <v>150</v>
      </c>
      <c r="R6" s="79" t="s">
        <v>151</v>
      </c>
      <c r="S6" s="36"/>
      <c r="T6" s="83"/>
      <c r="U6" s="83"/>
      <c r="V6" s="83" t="s">
        <v>374</v>
      </c>
      <c r="W6" s="83" t="s">
        <v>377</v>
      </c>
      <c r="X6" s="83" t="s">
        <v>377</v>
      </c>
      <c r="Y6" s="41" t="s">
        <v>152</v>
      </c>
      <c r="Z6" s="259">
        <f t="shared" si="0"/>
        <v>2.8333333333333335</v>
      </c>
      <c r="AA6" s="260">
        <v>42870</v>
      </c>
      <c r="AB6" s="260">
        <v>43917</v>
      </c>
      <c r="AC6" s="260"/>
      <c r="AD6" s="260"/>
      <c r="AE6" s="258"/>
      <c r="AF6" s="258"/>
      <c r="AG6" s="258"/>
      <c r="AH6" s="258"/>
      <c r="AI6" s="258"/>
      <c r="AJ6" s="258"/>
    </row>
    <row r="7" spans="1:36" ht="14.4" customHeight="1"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36"/>
      <c r="T7" s="83"/>
      <c r="U7" s="83"/>
      <c r="V7" s="83" t="s">
        <v>374</v>
      </c>
      <c r="W7" s="83" t="s">
        <v>377</v>
      </c>
      <c r="X7" s="83" t="s">
        <v>377</v>
      </c>
      <c r="Y7" s="342" t="s">
        <v>248</v>
      </c>
      <c r="Z7" s="259">
        <f t="shared" si="0"/>
        <v>2.8333333333333335</v>
      </c>
      <c r="AA7" s="260">
        <v>42870</v>
      </c>
      <c r="AB7" s="260">
        <v>43917</v>
      </c>
      <c r="AC7" s="260"/>
      <c r="AD7" s="260"/>
      <c r="AE7" s="258"/>
      <c r="AF7" s="258"/>
      <c r="AG7" s="258"/>
      <c r="AH7" s="258"/>
      <c r="AI7" s="258"/>
      <c r="AJ7" s="258"/>
    </row>
    <row r="8" spans="1:36" ht="27.6" customHeight="1" x14ac:dyDescent="0.3">
      <c r="A8" s="107" t="s">
        <v>56</v>
      </c>
      <c r="B8" s="108" t="s">
        <v>182</v>
      </c>
      <c r="C8" s="100"/>
      <c r="D8" s="24"/>
      <c r="E8" s="24" t="s">
        <v>77</v>
      </c>
      <c r="F8" s="24"/>
      <c r="G8" s="24"/>
      <c r="H8" s="109">
        <f>IF(C8&lt;&gt;"",'CBL Score Standard'!$D64,IF(D8&lt;&gt;"",SUM('CBL Score Standard'!$D64:$E64),IF(E8&lt;&gt;"",SUM('CBL Score Standard'!$D64:$F64),IF(F8&lt;&gt;"",SUM('CBL Score Standard'!$D64:$G64),IF(G8&lt;&gt;"",SUM('CBL Score Standard'!$D64:$H64,0))))))</f>
        <v>7.6190476190476183E-2</v>
      </c>
      <c r="K8" s="338"/>
      <c r="L8" s="338"/>
      <c r="M8" s="104" t="s">
        <v>5</v>
      </c>
      <c r="N8" s="127" t="s">
        <v>144</v>
      </c>
      <c r="O8" s="43" t="s">
        <v>517</v>
      </c>
      <c r="P8" s="150"/>
      <c r="Q8" s="152" t="s">
        <v>153</v>
      </c>
      <c r="R8" s="79" t="s">
        <v>156</v>
      </c>
      <c r="S8" s="36"/>
      <c r="T8" s="83"/>
      <c r="U8" s="83"/>
      <c r="V8" s="83"/>
      <c r="W8" s="83"/>
      <c r="X8" s="83"/>
      <c r="Y8" s="44" t="s">
        <v>157</v>
      </c>
      <c r="Z8" s="259">
        <f t="shared" si="0"/>
        <v>0</v>
      </c>
      <c r="AA8" s="260"/>
      <c r="AB8" s="260"/>
      <c r="AC8" s="260"/>
      <c r="AD8" s="260"/>
      <c r="AE8" s="258"/>
      <c r="AF8" s="258"/>
      <c r="AG8" s="258"/>
      <c r="AH8" s="258"/>
      <c r="AI8" s="258"/>
      <c r="AJ8" s="258"/>
    </row>
    <row r="9" spans="1:36" ht="13.8" customHeight="1" x14ac:dyDescent="0.3">
      <c r="A9" s="110" t="s">
        <v>56</v>
      </c>
      <c r="B9" s="99" t="s">
        <v>427</v>
      </c>
      <c r="C9" s="100"/>
      <c r="D9" s="24"/>
      <c r="E9" s="24" t="s">
        <v>77</v>
      </c>
      <c r="F9" s="24"/>
      <c r="G9" s="24"/>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43" t="s">
        <v>661</v>
      </c>
      <c r="P9" s="150"/>
      <c r="Q9" s="152" t="s">
        <v>155</v>
      </c>
      <c r="R9" s="79" t="s">
        <v>158</v>
      </c>
      <c r="S9" s="36" t="str">
        <f>IF($K$16=$G$25+1,$A$1,"")</f>
        <v/>
      </c>
      <c r="T9" s="83"/>
      <c r="U9" s="83"/>
      <c r="V9" s="83" t="s">
        <v>374</v>
      </c>
      <c r="W9" s="83" t="s">
        <v>377</v>
      </c>
      <c r="X9" s="83" t="s">
        <v>377</v>
      </c>
      <c r="Y9" s="41" t="s">
        <v>159</v>
      </c>
      <c r="Z9" s="259">
        <f t="shared" si="0"/>
        <v>2.8333333333333335</v>
      </c>
      <c r="AA9" s="260">
        <v>42870</v>
      </c>
      <c r="AB9" s="260">
        <v>43917</v>
      </c>
      <c r="AC9" s="260"/>
      <c r="AD9" s="260"/>
      <c r="AE9" s="258"/>
      <c r="AF9" s="258"/>
      <c r="AG9" s="258"/>
      <c r="AH9" s="258"/>
      <c r="AI9" s="258"/>
      <c r="AJ9" s="258"/>
    </row>
    <row r="10" spans="1:36" ht="13.8" customHeight="1" x14ac:dyDescent="0.3">
      <c r="A10" s="110" t="s">
        <v>56</v>
      </c>
      <c r="B10" s="99" t="s">
        <v>663</v>
      </c>
      <c r="C10" s="100"/>
      <c r="D10" s="100"/>
      <c r="E10" s="24" t="s">
        <v>77</v>
      </c>
      <c r="F10" s="24"/>
      <c r="G10" s="24"/>
      <c r="H10" s="109">
        <f>IF(C10&lt;&gt;"",'CBL Score Standard'!$D66,IF(D10&lt;&gt;"",SUM('CBL Score Standard'!$D66:$E66),IF(E10&lt;&gt;"",SUM('CBL Score Standard'!$D66:$F66),IF(F10&lt;&gt;"",SUM('CBL Score Standard'!$D66:$G66),IF(G10&lt;&gt;"",SUM('CBL Score Standard'!$D66:$H66,0))))))</f>
        <v>2.8571428571428571E-2</v>
      </c>
      <c r="K10" s="338"/>
      <c r="L10" s="338"/>
      <c r="M10" s="104" t="s">
        <v>5</v>
      </c>
      <c r="N10" s="127" t="s">
        <v>144</v>
      </c>
      <c r="O10" s="43" t="s">
        <v>662</v>
      </c>
      <c r="P10" s="150"/>
      <c r="Q10" s="254" t="s">
        <v>659</v>
      </c>
      <c r="R10" s="254" t="s">
        <v>278</v>
      </c>
      <c r="S10" s="36" t="str">
        <f>IF($K$16=$G$25+1,$A$1,"")</f>
        <v/>
      </c>
      <c r="T10" s="83"/>
      <c r="U10" s="83"/>
      <c r="V10" s="83"/>
      <c r="W10" s="83" t="s">
        <v>377</v>
      </c>
      <c r="X10" s="83" t="s">
        <v>378</v>
      </c>
      <c r="Y10" s="46" t="s">
        <v>160</v>
      </c>
      <c r="Z10" s="259">
        <f t="shared" si="0"/>
        <v>0</v>
      </c>
      <c r="AA10" s="260"/>
      <c r="AB10" s="260"/>
      <c r="AC10" s="260"/>
      <c r="AD10" s="260"/>
      <c r="AE10" s="258"/>
      <c r="AF10" s="258"/>
      <c r="AG10" s="258"/>
      <c r="AH10" s="258"/>
      <c r="AI10" s="258"/>
      <c r="AJ10" s="258"/>
    </row>
    <row r="11" spans="1:36" ht="13.8" customHeight="1" x14ac:dyDescent="0.3">
      <c r="A11" s="110" t="s">
        <v>56</v>
      </c>
      <c r="B11" s="99" t="s">
        <v>215</v>
      </c>
      <c r="C11" s="100"/>
      <c r="D11" s="100"/>
      <c r="E11" s="24"/>
      <c r="F11" s="24" t="s">
        <v>77</v>
      </c>
      <c r="G11" s="24"/>
      <c r="H11" s="109">
        <f>IF(C11&lt;&gt;"",'CBL Score Standard'!$D67,IF(D11&lt;&gt;"",SUM('CBL Score Standard'!$D67:$E67),IF(E11&lt;&gt;"",SUM('CBL Score Standard'!$D67:$F67),IF(F11&lt;&gt;"",SUM('CBL Score Standard'!$D67:$G67),IF(G11&lt;&gt;"",SUM('CBL Score Standard'!$D67:$H67,0))))))</f>
        <v>4.9848024316109421E-2</v>
      </c>
      <c r="K11" s="338"/>
      <c r="L11" s="338"/>
      <c r="M11" s="104" t="s">
        <v>5</v>
      </c>
      <c r="N11" s="36" t="s">
        <v>31</v>
      </c>
      <c r="O11" s="89" t="s">
        <v>175</v>
      </c>
      <c r="P11" s="150"/>
      <c r="Q11" s="152" t="s">
        <v>383</v>
      </c>
      <c r="R11" s="79" t="s">
        <v>176</v>
      </c>
      <c r="S11" s="36" t="str">
        <f>IF($K$16=$G$25+1,$A$1,"")</f>
        <v/>
      </c>
      <c r="T11" s="83"/>
      <c r="U11" s="83"/>
      <c r="V11" s="83"/>
      <c r="W11" s="83" t="s">
        <v>377</v>
      </c>
      <c r="X11" s="83"/>
      <c r="Y11" s="44" t="s">
        <v>177</v>
      </c>
      <c r="Z11" s="259">
        <f t="shared" si="0"/>
        <v>0</v>
      </c>
      <c r="AA11" s="260"/>
      <c r="AB11" s="260"/>
      <c r="AC11" s="260"/>
      <c r="AD11" s="260"/>
      <c r="AE11" s="258"/>
      <c r="AF11" s="258"/>
      <c r="AG11" s="258"/>
      <c r="AH11" s="258"/>
      <c r="AI11" s="258"/>
      <c r="AJ11" s="258"/>
    </row>
    <row r="12" spans="1:36" x14ac:dyDescent="0.3">
      <c r="A12" s="110" t="s">
        <v>63</v>
      </c>
      <c r="B12" s="99" t="s">
        <v>236</v>
      </c>
      <c r="C12" s="100"/>
      <c r="D12" s="199"/>
      <c r="E12" s="130"/>
      <c r="F12" s="24" t="s">
        <v>77</v>
      </c>
      <c r="G12" s="24"/>
      <c r="H12" s="109">
        <f>IF(C12&lt;&gt;"",'CBL Score Standard'!$D68,IF(D12&lt;&gt;"",SUM('CBL Score Standard'!$D68:$E68),IF(E12&lt;&gt;"",SUM('CBL Score Standard'!$D68:$F68),IF(F12&lt;&gt;"",SUM('CBL Score Standard'!$D68:$G68),IF(G12&lt;&gt;"",SUM('CBL Score Standard'!$D68:$H68,0))))))</f>
        <v>2.1276595744680851E-2</v>
      </c>
      <c r="K12" s="338"/>
      <c r="L12" s="338"/>
      <c r="M12" s="104" t="s">
        <v>5</v>
      </c>
      <c r="N12" s="127" t="s">
        <v>31</v>
      </c>
      <c r="O12" s="43" t="s">
        <v>660</v>
      </c>
      <c r="P12" s="153">
        <v>43613</v>
      </c>
      <c r="Q12" s="152" t="s">
        <v>167</v>
      </c>
      <c r="R12" s="79" t="s">
        <v>168</v>
      </c>
      <c r="S12" s="36"/>
      <c r="T12" s="83"/>
      <c r="U12" s="83"/>
      <c r="V12" s="83"/>
      <c r="W12" s="83"/>
      <c r="X12" s="83"/>
      <c r="Y12" s="41"/>
      <c r="Z12" s="259">
        <f t="shared" si="0"/>
        <v>0</v>
      </c>
      <c r="AA12" s="260"/>
      <c r="AB12" s="260"/>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36"/>
      <c r="T13" s="83"/>
      <c r="U13" s="83"/>
      <c r="V13" s="83"/>
      <c r="W13" s="83"/>
      <c r="X13" s="83"/>
      <c r="Y13" s="41" t="s">
        <v>169</v>
      </c>
      <c r="Z13" s="259">
        <f t="shared" si="0"/>
        <v>0</v>
      </c>
      <c r="AA13" s="260"/>
      <c r="AB13" s="260"/>
      <c r="AC13" s="260"/>
      <c r="AD13" s="260"/>
      <c r="AE13" s="258"/>
      <c r="AF13" s="258"/>
      <c r="AG13" s="258"/>
      <c r="AH13" s="258"/>
      <c r="AI13" s="258"/>
      <c r="AJ13" s="258"/>
    </row>
    <row r="14" spans="1:36" ht="27.6" x14ac:dyDescent="0.3">
      <c r="A14" s="110" t="s">
        <v>55</v>
      </c>
      <c r="B14" s="99" t="s">
        <v>694</v>
      </c>
      <c r="C14" s="100"/>
      <c r="D14" s="199"/>
      <c r="E14" s="129"/>
      <c r="F14" s="24" t="s">
        <v>77</v>
      </c>
      <c r="G14" s="24"/>
      <c r="H14" s="109">
        <f>IF(C14&lt;&gt;"",'CBL Score Standard'!$D70,IF(D14&lt;&gt;"",SUM('CBL Score Standard'!$D70:$E70),IF(E14&lt;&gt;"",SUM('CBL Score Standard'!$D70:$F70),IF(F14&lt;&gt;"",SUM('CBL Score Standard'!$D70:$G70),IF(G14&lt;&gt;"",SUM('CBL Score Standard'!$D70:$H70,0))))))</f>
        <v>3.5562310030395138E-2</v>
      </c>
      <c r="K14" s="339"/>
      <c r="L14" s="339"/>
      <c r="M14" s="104" t="s">
        <v>5</v>
      </c>
      <c r="N14" s="36" t="s">
        <v>41</v>
      </c>
      <c r="O14" s="87" t="s">
        <v>450</v>
      </c>
      <c r="P14" s="153">
        <v>43627</v>
      </c>
      <c r="Q14" s="152" t="s">
        <v>381</v>
      </c>
      <c r="R14" s="79" t="s">
        <v>382</v>
      </c>
      <c r="S14" s="36"/>
      <c r="T14" s="83"/>
      <c r="U14" s="83"/>
      <c r="V14" s="83"/>
      <c r="W14" s="83"/>
      <c r="X14" s="83"/>
      <c r="Y14" s="41"/>
      <c r="Z14" s="259">
        <f t="shared" si="0"/>
        <v>0</v>
      </c>
      <c r="AA14" s="260"/>
      <c r="AB14" s="260"/>
      <c r="AC14" s="260"/>
      <c r="AD14" s="260"/>
      <c r="AE14" s="258"/>
      <c r="AF14" s="258"/>
      <c r="AG14" s="258"/>
      <c r="AH14" s="258"/>
      <c r="AI14" s="258"/>
      <c r="AJ14" s="258"/>
    </row>
    <row r="15" spans="1:36" x14ac:dyDescent="0.3">
      <c r="A15" s="110" t="s">
        <v>55</v>
      </c>
      <c r="B15" s="99" t="s">
        <v>185</v>
      </c>
      <c r="C15" s="100"/>
      <c r="D15" s="199"/>
      <c r="E15" s="24"/>
      <c r="F15" s="24" t="s">
        <v>77</v>
      </c>
      <c r="G15" s="24"/>
      <c r="H15" s="109">
        <f>IF(C15&lt;&gt;"",'CBL Score Standard'!$D71,IF(D15&lt;&gt;"",SUM('CBL Score Standard'!$D71:$E71),IF(E15&lt;&gt;"",SUM('CBL Score Standard'!$D71:$F71),IF(F15&lt;&gt;"",SUM('CBL Score Standard'!$D71:$G71),IF(G15&lt;&gt;"",SUM('CBL Score Standard'!$D71:$H71,0))))))</f>
        <v>4.9848024316109421E-2</v>
      </c>
      <c r="K15" s="48">
        <v>2</v>
      </c>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00" t="s">
        <v>77</v>
      </c>
      <c r="F16" s="100"/>
      <c r="G16" s="100"/>
      <c r="H16" s="109">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200"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t="s">
        <v>77</v>
      </c>
      <c r="F18" s="100"/>
      <c r="G18" s="100"/>
      <c r="H18" s="109">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20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ht="27.6" x14ac:dyDescent="0.3">
      <c r="A19" s="110" t="s">
        <v>55</v>
      </c>
      <c r="B19" s="99" t="s">
        <v>198</v>
      </c>
      <c r="C19" s="100"/>
      <c r="D19" s="100"/>
      <c r="E19" s="100" t="s">
        <v>77</v>
      </c>
      <c r="F19" s="100"/>
      <c r="G19" s="100"/>
      <c r="H19" s="109">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36" t="str">
        <f t="shared" ref="S19:S24" si="1">IF($K$16=$G$25+1,$A$1,"")</f>
        <v/>
      </c>
      <c r="T19" s="83"/>
      <c r="U19" s="83"/>
      <c r="V19" s="83"/>
      <c r="W19" s="83" t="s">
        <v>377</v>
      </c>
      <c r="X19" s="83"/>
      <c r="Y19" s="44" t="s">
        <v>174</v>
      </c>
      <c r="Z19" s="259">
        <f t="shared" ref="Z19:Z35" si="2">DATEDIF(AA19,AB19,"m")/12+DATEDIF(AC19,AD19,"m")/12+DATEDIF(AE19,AF19,"m")/12+DATEDIF(AG19,AH19,"m")/12+DATEDIF(AI19,AJ19,"m")/12</f>
        <v>0</v>
      </c>
      <c r="AA19" s="260"/>
      <c r="AB19" s="260"/>
      <c r="AC19" s="260"/>
      <c r="AD19" s="260"/>
      <c r="AE19" s="258"/>
      <c r="AF19" s="258"/>
      <c r="AG19" s="258"/>
      <c r="AH19" s="258"/>
      <c r="AI19" s="258"/>
      <c r="AJ19" s="258"/>
    </row>
    <row r="20" spans="1:36" ht="13.8" customHeight="1" x14ac:dyDescent="0.3">
      <c r="A20" s="110" t="s">
        <v>55</v>
      </c>
      <c r="B20" s="99" t="s">
        <v>202</v>
      </c>
      <c r="C20" s="100"/>
      <c r="D20" s="100"/>
      <c r="E20" s="100"/>
      <c r="F20" s="100"/>
      <c r="G20" s="100"/>
      <c r="H20" s="109" t="b">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36" t="str">
        <f t="shared" si="1"/>
        <v/>
      </c>
      <c r="T20" s="83"/>
      <c r="U20" s="83"/>
      <c r="V20" s="83" t="s">
        <v>374</v>
      </c>
      <c r="W20" s="83" t="s">
        <v>377</v>
      </c>
      <c r="X20" s="83" t="s">
        <v>377</v>
      </c>
      <c r="Y20" s="44" t="s">
        <v>181</v>
      </c>
      <c r="Z20" s="259">
        <f t="shared" si="2"/>
        <v>0.83333333333333337</v>
      </c>
      <c r="AA20" s="260">
        <v>43609</v>
      </c>
      <c r="AB20" s="260">
        <v>43917</v>
      </c>
      <c r="AC20" s="260"/>
      <c r="AD20" s="260"/>
      <c r="AE20" s="258"/>
      <c r="AF20" s="258"/>
      <c r="AG20" s="258"/>
      <c r="AH20" s="258"/>
      <c r="AI20" s="258"/>
      <c r="AJ20" s="258"/>
    </row>
    <row r="21" spans="1:36" ht="27.6" x14ac:dyDescent="0.3">
      <c r="A21" s="110" t="s">
        <v>55</v>
      </c>
      <c r="B21" s="99" t="s">
        <v>664</v>
      </c>
      <c r="C21" s="100"/>
      <c r="D21" s="100"/>
      <c r="E21" s="24"/>
      <c r="F21" s="24" t="s">
        <v>77</v>
      </c>
      <c r="G21" s="24"/>
      <c r="H21" s="109">
        <f>IF(C21&lt;&gt;"",'CBL Score Standard'!$D77,IF(D21&lt;&gt;"",SUM('CBL Score Standard'!$D77:$E77),IF(E21&lt;&gt;"",SUM('CBL Score Standard'!$D77:$F77),IF(F21&lt;&gt;"",SUM('CBL Score Standard'!$D77:$G77),IF(G21&lt;&gt;"",SUM('CBL Score Standard'!$D77:$H77,0))))))</f>
        <v>4.9848024316109421E-2</v>
      </c>
      <c r="K21" s="338"/>
      <c r="L21" s="338"/>
      <c r="M21" s="104" t="s">
        <v>6</v>
      </c>
      <c r="N21" s="36" t="s">
        <v>56</v>
      </c>
      <c r="O21" s="87" t="s">
        <v>182</v>
      </c>
      <c r="P21" s="153">
        <v>43609</v>
      </c>
      <c r="Q21" s="152" t="s">
        <v>172</v>
      </c>
      <c r="R21" s="79" t="s">
        <v>183</v>
      </c>
      <c r="S21" s="36" t="str">
        <f t="shared" si="1"/>
        <v/>
      </c>
      <c r="T21" s="83"/>
      <c r="U21" s="83"/>
      <c r="V21" s="83"/>
      <c r="W21" s="83" t="s">
        <v>377</v>
      </c>
      <c r="X21" s="83"/>
      <c r="Y21" s="46" t="s">
        <v>184</v>
      </c>
      <c r="Z21" s="259">
        <f t="shared" si="2"/>
        <v>0</v>
      </c>
      <c r="AA21" s="260"/>
      <c r="AB21" s="260"/>
      <c r="AC21" s="260"/>
      <c r="AD21" s="260"/>
      <c r="AE21" s="258"/>
      <c r="AF21" s="258"/>
      <c r="AG21" s="258"/>
      <c r="AH21" s="258"/>
      <c r="AI21" s="258"/>
      <c r="AJ21" s="258"/>
    </row>
    <row r="22" spans="1:36" ht="13.8" customHeight="1" x14ac:dyDescent="0.3">
      <c r="A22" s="110" t="s">
        <v>55</v>
      </c>
      <c r="B22" s="99" t="s">
        <v>448</v>
      </c>
      <c r="C22" s="100"/>
      <c r="D22" s="100"/>
      <c r="E22" s="129"/>
      <c r="F22" s="24" t="s">
        <v>77</v>
      </c>
      <c r="G22" s="24"/>
      <c r="H22" s="109">
        <f>IF(C22&lt;&gt;"",'CBL Score Standard'!$D78,IF(D22&lt;&gt;"",SUM('CBL Score Standard'!$D78:$E78),IF(E22&lt;&gt;"",SUM('CBL Score Standard'!$D78:$F78),IF(F22&lt;&gt;"",SUM('CBL Score Standard'!$D78:$G78),IF(G22&lt;&gt;"",SUM('CBL Score Standard'!$D78:$H78,0))))))</f>
        <v>4.9848024316109421E-2</v>
      </c>
      <c r="K22" s="338"/>
      <c r="L22" s="338"/>
      <c r="M22" s="104" t="s">
        <v>6</v>
      </c>
      <c r="N22" s="36" t="s">
        <v>144</v>
      </c>
      <c r="O22" s="87" t="s">
        <v>187</v>
      </c>
      <c r="P22" s="150"/>
      <c r="Q22" s="152" t="s">
        <v>153</v>
      </c>
      <c r="R22" s="79" t="s">
        <v>156</v>
      </c>
      <c r="S22" s="36" t="str">
        <f t="shared" si="1"/>
        <v/>
      </c>
      <c r="T22" s="83"/>
      <c r="U22" s="83"/>
      <c r="V22" s="83" t="s">
        <v>374</v>
      </c>
      <c r="W22" s="83" t="s">
        <v>377</v>
      </c>
      <c r="X22" s="83" t="s">
        <v>377</v>
      </c>
      <c r="Y22" s="44" t="s">
        <v>157</v>
      </c>
      <c r="Z22" s="259">
        <f t="shared" si="2"/>
        <v>0.83333333333333337</v>
      </c>
      <c r="AA22" s="260">
        <v>43609</v>
      </c>
      <c r="AB22" s="260">
        <v>43917</v>
      </c>
      <c r="AC22" s="260"/>
      <c r="AD22" s="260"/>
      <c r="AE22" s="258"/>
      <c r="AF22" s="258"/>
      <c r="AG22" s="258"/>
      <c r="AH22" s="258"/>
      <c r="AI22" s="258"/>
      <c r="AJ22" s="258"/>
    </row>
    <row r="23" spans="1:36" ht="12.75" customHeight="1" x14ac:dyDescent="0.3">
      <c r="A23" s="110" t="s">
        <v>55</v>
      </c>
      <c r="B23" s="99" t="s">
        <v>665</v>
      </c>
      <c r="C23" s="100"/>
      <c r="D23" s="100"/>
      <c r="E23" s="24"/>
      <c r="F23" s="24" t="s">
        <v>77</v>
      </c>
      <c r="G23" s="24"/>
      <c r="H23" s="109">
        <f>IF(C23&lt;&gt;"",'CBL Score Standard'!$D79,IF(D23&lt;&gt;"",SUM('CBL Score Standard'!$D79:$E79),IF(E23&lt;&gt;"",SUM('CBL Score Standard'!$D79:$F79),IF(F23&lt;&gt;"",SUM('CBL Score Standard'!$D79:$G79),IF(G23&lt;&gt;"",SUM('CBL Score Standard'!$D79:$H79,0))))))</f>
        <v>4.9848024316109421E-2</v>
      </c>
      <c r="K23" s="338"/>
      <c r="L23" s="338"/>
      <c r="M23" s="104" t="s">
        <v>6</v>
      </c>
      <c r="N23" s="36" t="s">
        <v>144</v>
      </c>
      <c r="O23" s="87" t="s">
        <v>188</v>
      </c>
      <c r="P23" s="150"/>
      <c r="Q23" s="152" t="s">
        <v>155</v>
      </c>
      <c r="R23" s="79" t="s">
        <v>158</v>
      </c>
      <c r="S23" s="36" t="str">
        <f t="shared" si="1"/>
        <v/>
      </c>
      <c r="T23" s="83"/>
      <c r="U23" s="83"/>
      <c r="V23" s="83"/>
      <c r="W23" s="83" t="s">
        <v>377</v>
      </c>
      <c r="X23" s="83"/>
      <c r="Y23" s="41" t="s">
        <v>159</v>
      </c>
      <c r="Z23" s="259">
        <f t="shared" si="2"/>
        <v>0</v>
      </c>
      <c r="AA23" s="260"/>
      <c r="AB23" s="260"/>
      <c r="AC23" s="260"/>
      <c r="AD23" s="260"/>
      <c r="AE23" s="258"/>
      <c r="AF23" s="258"/>
      <c r="AG23" s="258"/>
      <c r="AH23" s="258"/>
      <c r="AI23" s="258"/>
      <c r="AJ23" s="258"/>
    </row>
    <row r="24" spans="1:36" ht="12.75" customHeight="1" x14ac:dyDescent="0.3">
      <c r="A24" s="110" t="s">
        <v>55</v>
      </c>
      <c r="B24" s="99" t="s">
        <v>238</v>
      </c>
      <c r="C24" s="100"/>
      <c r="D24" s="100"/>
      <c r="E24" s="100"/>
      <c r="F24" s="24"/>
      <c r="G24" s="24"/>
      <c r="H24" s="109" t="b">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36" t="str">
        <f t="shared" si="1"/>
        <v/>
      </c>
      <c r="T24" s="83"/>
      <c r="U24" s="83"/>
      <c r="V24" s="83"/>
      <c r="W24" s="83" t="s">
        <v>378</v>
      </c>
      <c r="X24" s="83"/>
      <c r="Y24" s="46" t="s">
        <v>160</v>
      </c>
      <c r="Z24" s="259">
        <f t="shared" si="2"/>
        <v>0</v>
      </c>
      <c r="AA24" s="260"/>
      <c r="AB24" s="260"/>
      <c r="AC24" s="260"/>
      <c r="AD24" s="260"/>
      <c r="AE24" s="258"/>
      <c r="AF24" s="258"/>
      <c r="AG24" s="258"/>
      <c r="AH24" s="258"/>
      <c r="AI24" s="258"/>
      <c r="AJ24" s="258"/>
    </row>
    <row r="25" spans="1:36" ht="13.8" customHeight="1" x14ac:dyDescent="0.3">
      <c r="A25" s="110" t="s">
        <v>55</v>
      </c>
      <c r="B25" s="99" t="s">
        <v>515</v>
      </c>
      <c r="C25" s="100"/>
      <c r="D25" s="100"/>
      <c r="E25" s="100"/>
      <c r="F25" s="24"/>
      <c r="G25" s="24"/>
      <c r="H25" s="109" t="b">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36"/>
      <c r="T25" s="83"/>
      <c r="U25" s="83"/>
      <c r="V25" s="83"/>
      <c r="W25" s="83"/>
      <c r="X25" s="83"/>
      <c r="Y25" s="46" t="s">
        <v>163</v>
      </c>
      <c r="Z25" s="259">
        <f t="shared" si="2"/>
        <v>0</v>
      </c>
      <c r="AA25" s="260"/>
      <c r="AB25" s="260"/>
      <c r="AC25" s="260"/>
      <c r="AD25" s="260"/>
      <c r="AE25" s="258"/>
      <c r="AF25" s="258"/>
      <c r="AG25" s="258"/>
      <c r="AH25" s="258"/>
      <c r="AI25" s="258"/>
      <c r="AJ25" s="258"/>
    </row>
    <row r="26" spans="1:36" ht="26.4" customHeight="1"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36"/>
      <c r="T26" s="83"/>
      <c r="U26" s="83"/>
      <c r="V26" s="83"/>
      <c r="W26" s="83" t="s">
        <v>377</v>
      </c>
      <c r="X26" s="83" t="s">
        <v>377</v>
      </c>
      <c r="Y26" s="46" t="s">
        <v>166</v>
      </c>
      <c r="Z26" s="259">
        <f t="shared" si="2"/>
        <v>0</v>
      </c>
      <c r="AA26" s="260"/>
      <c r="AB26" s="260"/>
      <c r="AC26" s="260"/>
      <c r="AD26" s="260"/>
      <c r="AE26" s="258"/>
      <c r="AF26" s="258"/>
      <c r="AG26" s="258"/>
      <c r="AH26" s="258"/>
      <c r="AI26" s="258"/>
      <c r="AJ26" s="258"/>
    </row>
    <row r="27" spans="1:36" ht="26.4" customHeight="1"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36" t="str">
        <f t="shared" ref="S27:S35" si="3">IF($K$16=$G$25+1,$A$1,"")</f>
        <v/>
      </c>
      <c r="T27" s="83"/>
      <c r="U27" s="83"/>
      <c r="V27" s="83"/>
      <c r="W27" s="83" t="s">
        <v>377</v>
      </c>
      <c r="X27" s="83"/>
      <c r="Y27" s="46" t="s">
        <v>193</v>
      </c>
      <c r="Z27" s="259">
        <f t="shared" si="2"/>
        <v>0</v>
      </c>
      <c r="AA27" s="260"/>
      <c r="AB27" s="260"/>
      <c r="AC27" s="260"/>
      <c r="AD27" s="260"/>
      <c r="AE27" s="258"/>
      <c r="AF27" s="258"/>
      <c r="AG27" s="258"/>
      <c r="AH27" s="258"/>
      <c r="AI27" s="258"/>
      <c r="AJ27" s="258"/>
    </row>
    <row r="28" spans="1:36" ht="27.6" x14ac:dyDescent="0.3">
      <c r="A28" s="110" t="s">
        <v>59</v>
      </c>
      <c r="B28" s="99" t="s">
        <v>684</v>
      </c>
      <c r="C28" s="100"/>
      <c r="D28" s="100"/>
      <c r="E28" s="24" t="s">
        <v>77</v>
      </c>
      <c r="F28" s="24"/>
      <c r="G28" s="24"/>
      <c r="H28" s="109">
        <f>IF(C28&lt;&gt;"",'CBL Score Standard'!$D84,IF(D28&lt;&gt;"",SUM('CBL Score Standard'!$D84:$E84),IF(E28&lt;&gt;"",SUM('CBL Score Standard'!$D84:$F84),IF(F28&lt;&gt;"",SUM('CBL Score Standard'!$D84:$G84),IF(G28&lt;&gt;"",SUM('CBL Score Standard'!$D84:$H84,0))))))</f>
        <v>2.8571428571428571E-2</v>
      </c>
      <c r="K28" s="338"/>
      <c r="L28" s="338"/>
      <c r="M28" s="104" t="s">
        <v>6</v>
      </c>
      <c r="N28" s="36" t="s">
        <v>55</v>
      </c>
      <c r="O28" s="87" t="s">
        <v>194</v>
      </c>
      <c r="P28" s="153">
        <v>43544</v>
      </c>
      <c r="Q28" s="254" t="s">
        <v>649</v>
      </c>
      <c r="R28" s="254" t="s">
        <v>650</v>
      </c>
      <c r="S28" s="36" t="str">
        <f t="shared" si="3"/>
        <v/>
      </c>
      <c r="T28" s="83"/>
      <c r="U28" s="83"/>
      <c r="V28" s="83"/>
      <c r="W28" s="83"/>
      <c r="X28" s="83"/>
      <c r="Y28" s="46" t="s">
        <v>195</v>
      </c>
      <c r="Z28" s="259">
        <f t="shared" si="2"/>
        <v>0</v>
      </c>
      <c r="AA28" s="260"/>
      <c r="AB28" s="260"/>
      <c r="AC28" s="260"/>
      <c r="AD28" s="260"/>
      <c r="AE28" s="258"/>
      <c r="AF28" s="258"/>
      <c r="AG28" s="258"/>
      <c r="AH28" s="258"/>
      <c r="AI28" s="258"/>
      <c r="AJ28" s="258"/>
    </row>
    <row r="29" spans="1:36" ht="27.6" x14ac:dyDescent="0.3">
      <c r="A29" s="110" t="s">
        <v>59</v>
      </c>
      <c r="B29" s="99" t="s">
        <v>683</v>
      </c>
      <c r="C29" s="100"/>
      <c r="D29" s="100"/>
      <c r="E29" s="24" t="s">
        <v>77</v>
      </c>
      <c r="F29" s="24"/>
      <c r="G29" s="24"/>
      <c r="H29" s="109">
        <f>IF(C29&lt;&gt;"",'CBL Score Standard'!$D85,IF(D29&lt;&gt;"",SUM('CBL Score Standard'!$D85:$E85),IF(E29&lt;&gt;"",SUM('CBL Score Standard'!$D85:$F85),IF(F29&lt;&gt;"",SUM('CBL Score Standard'!$D85:$G85),IF(G29&lt;&gt;"",SUM('CBL Score Standard'!$D85:$H85,0))))))</f>
        <v>2.8571428571428571E-2</v>
      </c>
      <c r="K29" s="338"/>
      <c r="L29" s="338"/>
      <c r="M29" s="104" t="s">
        <v>6</v>
      </c>
      <c r="N29" s="36" t="s">
        <v>55</v>
      </c>
      <c r="O29" s="87" t="s">
        <v>196</v>
      </c>
      <c r="P29" s="149" t="s">
        <v>145</v>
      </c>
      <c r="Q29" s="254" t="s">
        <v>651</v>
      </c>
      <c r="R29" s="254" t="s">
        <v>652</v>
      </c>
      <c r="S29" s="36" t="str">
        <f t="shared" si="3"/>
        <v/>
      </c>
      <c r="T29" s="83"/>
      <c r="U29" s="83"/>
      <c r="V29" s="83"/>
      <c r="W29" s="83" t="s">
        <v>377</v>
      </c>
      <c r="X29" s="83"/>
      <c r="Y29" s="46" t="s">
        <v>197</v>
      </c>
      <c r="Z29" s="259">
        <f t="shared" si="2"/>
        <v>0</v>
      </c>
      <c r="AA29" s="260"/>
      <c r="AB29" s="260"/>
      <c r="AC29" s="260"/>
      <c r="AD29" s="260"/>
      <c r="AE29" s="258"/>
      <c r="AF29" s="258"/>
      <c r="AG29" s="258"/>
      <c r="AH29" s="258"/>
      <c r="AI29" s="258"/>
      <c r="AJ29" s="258"/>
    </row>
    <row r="30" spans="1:36" x14ac:dyDescent="0.3">
      <c r="A30" s="110" t="s">
        <v>149</v>
      </c>
      <c r="B30" s="99" t="s">
        <v>149</v>
      </c>
      <c r="C30" s="24"/>
      <c r="D30" s="24"/>
      <c r="E30" s="24"/>
      <c r="F30" s="24" t="s">
        <v>77</v>
      </c>
      <c r="G30" s="24"/>
      <c r="H30" s="109">
        <f>IF(C30&lt;&gt;"",'CBL Score Standard'!$D86,IF(D30&lt;&gt;"",SUM('CBL Score Standard'!$D86:$E86),IF(E30&lt;&gt;"",SUM('CBL Score Standard'!$D86:$F86),IF(F30&lt;&gt;"",SUM('CBL Score Standard'!$D86:$G86),IF(G30&lt;&gt;"",SUM('CBL Score Standard'!$D86:$H86,0))))))</f>
        <v>0.18837616284424796</v>
      </c>
      <c r="K30" s="338"/>
      <c r="L30" s="338"/>
      <c r="M30" s="104" t="s">
        <v>6</v>
      </c>
      <c r="N30" s="36" t="s">
        <v>55</v>
      </c>
      <c r="O30" s="87" t="s">
        <v>198</v>
      </c>
      <c r="P30" s="151"/>
      <c r="Q30" s="152" t="s">
        <v>199</v>
      </c>
      <c r="R30" s="79" t="s">
        <v>200</v>
      </c>
      <c r="S30" s="36" t="str">
        <f t="shared" si="3"/>
        <v/>
      </c>
      <c r="T30" s="83"/>
      <c r="U30" s="83"/>
      <c r="V30" s="83"/>
      <c r="W30" s="83"/>
      <c r="X30" s="83"/>
      <c r="Y30" s="49" t="s">
        <v>201</v>
      </c>
      <c r="Z30" s="259">
        <f t="shared" si="2"/>
        <v>0</v>
      </c>
      <c r="AA30" s="260"/>
      <c r="AB30" s="260"/>
      <c r="AC30" s="260"/>
      <c r="AD30" s="260"/>
      <c r="AE30" s="258"/>
      <c r="AF30" s="258"/>
      <c r="AG30" s="258"/>
      <c r="AH30" s="258"/>
      <c r="AI30" s="258"/>
      <c r="AJ30" s="258"/>
    </row>
    <row r="31" spans="1:36" x14ac:dyDescent="0.3">
      <c r="A31" s="110" t="s">
        <v>149</v>
      </c>
      <c r="B31" s="99" t="s">
        <v>370</v>
      </c>
      <c r="C31" s="100"/>
      <c r="D31" s="100"/>
      <c r="E31" s="117" t="s">
        <v>77</v>
      </c>
      <c r="F31" s="24"/>
      <c r="G31" s="24"/>
      <c r="H31" s="109">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36" t="str">
        <f t="shared" si="3"/>
        <v/>
      </c>
      <c r="T31" s="83"/>
      <c r="U31" s="83"/>
      <c r="V31" s="83"/>
      <c r="W31" s="83"/>
      <c r="X31" s="83"/>
      <c r="Y31" s="49" t="s">
        <v>203</v>
      </c>
      <c r="Z31" s="259">
        <f t="shared" si="2"/>
        <v>0</v>
      </c>
      <c r="AA31" s="260"/>
      <c r="AB31" s="260"/>
      <c r="AC31" s="260"/>
      <c r="AD31" s="260"/>
      <c r="AE31" s="258"/>
      <c r="AF31" s="258"/>
      <c r="AG31" s="258"/>
      <c r="AH31" s="258"/>
      <c r="AI31" s="258"/>
      <c r="AJ31" s="258"/>
    </row>
    <row r="32" spans="1:36" ht="27.6" x14ac:dyDescent="0.3">
      <c r="A32" s="110" t="s">
        <v>31</v>
      </c>
      <c r="B32" s="99" t="s">
        <v>660</v>
      </c>
      <c r="C32" s="24"/>
      <c r="D32" s="24"/>
      <c r="E32" s="24" t="s">
        <v>77</v>
      </c>
      <c r="F32" s="24"/>
      <c r="G32" s="24"/>
      <c r="H32" s="109">
        <f>IF(C32&lt;&gt;"",'CBL Score Standard'!$D88,IF(D32&lt;&gt;"",SUM('CBL Score Standard'!$D88:$E88),IF(E32&lt;&gt;"",SUM('CBL Score Standard'!$D88:$F88),IF(F32&lt;&gt;"",SUM('CBL Score Standard'!$D88:$G88),IF(G32&lt;&gt;"",SUM('CBL Score Standard'!$D88:$H88,0))))))</f>
        <v>0.16709956709956711</v>
      </c>
      <c r="K32" s="338"/>
      <c r="L32" s="338"/>
      <c r="M32" s="104" t="s">
        <v>6</v>
      </c>
      <c r="N32" s="36" t="s">
        <v>56</v>
      </c>
      <c r="O32" s="87" t="s">
        <v>427</v>
      </c>
      <c r="P32" s="153">
        <v>43613</v>
      </c>
      <c r="Q32" s="152" t="s">
        <v>167</v>
      </c>
      <c r="R32" s="79" t="s">
        <v>204</v>
      </c>
      <c r="S32" s="36" t="str">
        <f t="shared" si="3"/>
        <v/>
      </c>
      <c r="T32" s="83"/>
      <c r="U32" s="83"/>
      <c r="V32" s="83"/>
      <c r="W32" s="83"/>
      <c r="X32" s="83"/>
      <c r="Y32" s="46" t="s">
        <v>205</v>
      </c>
      <c r="Z32" s="259">
        <f t="shared" si="2"/>
        <v>0</v>
      </c>
      <c r="AA32" s="260"/>
      <c r="AB32" s="260"/>
      <c r="AC32" s="260"/>
      <c r="AD32" s="260"/>
      <c r="AE32" s="258"/>
      <c r="AF32" s="258"/>
      <c r="AG32" s="258"/>
      <c r="AH32" s="258"/>
      <c r="AI32" s="258"/>
      <c r="AJ32" s="258"/>
    </row>
    <row r="33" spans="1:36" ht="13.8" customHeight="1" x14ac:dyDescent="0.3">
      <c r="A33" s="110" t="s">
        <v>31</v>
      </c>
      <c r="B33" s="99" t="s">
        <v>175</v>
      </c>
      <c r="C33" s="100"/>
      <c r="D33" s="24"/>
      <c r="E33" s="24" t="s">
        <v>77</v>
      </c>
      <c r="F33" s="24"/>
      <c r="G33" s="24"/>
      <c r="H33" s="109">
        <f>IF(C33&lt;&gt;"",'CBL Score Standard'!$D89,IF(D33&lt;&gt;"",SUM('CBL Score Standard'!$D89:$E89),IF(E33&lt;&gt;"",SUM('CBL Score Standard'!$D89:$F89),IF(F33&lt;&gt;"",SUM('CBL Score Standard'!$D89:$G89),IF(G33&lt;&gt;"",SUM('CBL Score Standard'!$D89:$H89,0))))))</f>
        <v>0.16709956709956711</v>
      </c>
      <c r="K33" s="338"/>
      <c r="L33" s="338"/>
      <c r="M33" s="104" t="s">
        <v>6</v>
      </c>
      <c r="N33" s="36" t="s">
        <v>0</v>
      </c>
      <c r="O33" s="87" t="s">
        <v>426</v>
      </c>
      <c r="P33" s="152" t="s">
        <v>145</v>
      </c>
      <c r="Q33" s="152" t="s">
        <v>206</v>
      </c>
      <c r="R33" s="79" t="s">
        <v>206</v>
      </c>
      <c r="S33" s="36" t="str">
        <f t="shared" si="3"/>
        <v/>
      </c>
      <c r="T33" s="83"/>
      <c r="U33" s="83"/>
      <c r="V33" s="83"/>
      <c r="W33" s="83"/>
      <c r="X33" s="83"/>
      <c r="Y33" s="41"/>
      <c r="Z33" s="259">
        <f t="shared" si="2"/>
        <v>0</v>
      </c>
      <c r="AA33" s="260"/>
      <c r="AB33" s="260"/>
      <c r="AC33" s="260"/>
      <c r="AD33" s="260"/>
      <c r="AE33" s="258"/>
      <c r="AF33" s="258"/>
      <c r="AG33" s="258"/>
      <c r="AH33" s="258"/>
      <c r="AI33" s="258"/>
      <c r="AJ33" s="258"/>
    </row>
    <row r="34" spans="1:36" x14ac:dyDescent="0.3">
      <c r="A34" s="110" t="s">
        <v>46</v>
      </c>
      <c r="B34" s="99" t="s">
        <v>171</v>
      </c>
      <c r="C34" s="100"/>
      <c r="D34" s="24"/>
      <c r="E34" s="24" t="s">
        <v>77</v>
      </c>
      <c r="F34" s="24"/>
      <c r="G34" s="24"/>
      <c r="H34" s="109">
        <f>IF(C34&lt;&gt;"",'CBL Score Standard'!$D90,IF(D34&lt;&gt;"",SUM('CBL Score Standard'!$D90:$E90),IF(E34&lt;&gt;"",SUM('CBL Score Standard'!$D90:$F90),IF(F34&lt;&gt;"",SUM('CBL Score Standard'!$D90:$G90),IF(G34&lt;&gt;"",SUM('CBL Score Standard'!$D90:$H90,0))))))</f>
        <v>7.6190476190476183E-2</v>
      </c>
      <c r="K34" s="338"/>
      <c r="L34" s="338"/>
      <c r="M34" s="104" t="s">
        <v>6</v>
      </c>
      <c r="N34" s="36" t="s">
        <v>53</v>
      </c>
      <c r="O34" s="90" t="s">
        <v>371</v>
      </c>
      <c r="P34" s="152" t="s">
        <v>145</v>
      </c>
      <c r="Q34" s="152" t="s">
        <v>164</v>
      </c>
      <c r="R34" s="79" t="s">
        <v>207</v>
      </c>
      <c r="S34" s="36" t="str">
        <f t="shared" si="3"/>
        <v/>
      </c>
      <c r="T34" s="83"/>
      <c r="U34" s="83"/>
      <c r="V34" s="83"/>
      <c r="W34" s="83"/>
      <c r="X34" s="83"/>
      <c r="Y34" s="49" t="s">
        <v>208</v>
      </c>
      <c r="Z34" s="259">
        <f t="shared" si="2"/>
        <v>0</v>
      </c>
      <c r="AA34" s="260"/>
      <c r="AB34" s="260"/>
      <c r="AC34" s="260"/>
      <c r="AD34" s="260"/>
      <c r="AE34" s="258"/>
      <c r="AF34" s="258"/>
      <c r="AG34" s="258"/>
      <c r="AH34" s="258"/>
      <c r="AI34" s="258"/>
      <c r="AJ34" s="258"/>
    </row>
    <row r="35" spans="1:36" x14ac:dyDescent="0.3">
      <c r="A35" s="110" t="s">
        <v>2</v>
      </c>
      <c r="B35" s="99" t="s">
        <v>234</v>
      </c>
      <c r="C35" s="100"/>
      <c r="D35" s="100"/>
      <c r="E35" s="130"/>
      <c r="F35" s="24" t="s">
        <v>77</v>
      </c>
      <c r="G35" s="24"/>
      <c r="H35" s="109">
        <f>IF(C35&lt;&gt;"",'CBL Score Standard'!$D91,IF(D35&lt;&gt;"",SUM('CBL Score Standard'!$D91:$E91),IF(E35&lt;&gt;"",SUM('CBL Score Standard'!$D91:$F91),IF(F35&lt;&gt;"",SUM('CBL Score Standard'!$D91:$G91),IF(G35&lt;&gt;"",SUM('CBL Score Standard'!$D91:$H91,0))))))</f>
        <v>2.1276595744680851E-2</v>
      </c>
      <c r="K35" s="339"/>
      <c r="L35" s="339"/>
      <c r="M35" s="104" t="s">
        <v>6</v>
      </c>
      <c r="N35" s="36" t="s">
        <v>54</v>
      </c>
      <c r="O35" s="87" t="s">
        <v>345</v>
      </c>
      <c r="P35" s="153">
        <v>43644</v>
      </c>
      <c r="Q35" s="152" t="s">
        <v>209</v>
      </c>
      <c r="R35" s="79" t="s">
        <v>210</v>
      </c>
      <c r="S35" s="36" t="str">
        <f t="shared" si="3"/>
        <v/>
      </c>
      <c r="T35" s="83"/>
      <c r="U35" s="83"/>
      <c r="V35" s="83"/>
      <c r="W35" s="83"/>
      <c r="X35" s="83"/>
      <c r="Y35" s="46"/>
      <c r="Z35" s="259">
        <f t="shared" si="2"/>
        <v>0</v>
      </c>
      <c r="AA35" s="260"/>
      <c r="AB35" s="260"/>
      <c r="AC35" s="260"/>
      <c r="AD35" s="260"/>
      <c r="AE35" s="258"/>
      <c r="AF35" s="258"/>
      <c r="AG35" s="258"/>
      <c r="AH35" s="258"/>
      <c r="AI35" s="258"/>
      <c r="AJ35" s="258"/>
    </row>
    <row r="36" spans="1:36" x14ac:dyDescent="0.3">
      <c r="A36" s="110" t="s">
        <v>54</v>
      </c>
      <c r="B36" s="99" t="s">
        <v>425</v>
      </c>
      <c r="C36" s="24"/>
      <c r="D36" s="24"/>
      <c r="E36" s="24" t="s">
        <v>77</v>
      </c>
      <c r="F36" s="24"/>
      <c r="G36" s="24"/>
      <c r="H36" s="109">
        <f>IF(C36&lt;&gt;"",'CBL Score Standard'!$D92,IF(D36&lt;&gt;"",SUM('CBL Score Standard'!$D92:$E92),IF(E36&lt;&gt;"",SUM('CBL Score Standard'!$D92:$F92),IF(F36&lt;&gt;"",SUM('CBL Score Standard'!$D92:$G92),IF(G36&lt;&gt;"",SUM('CBL Score Standard'!$D92:$H92,0))))))</f>
        <v>0.16709956709956711</v>
      </c>
      <c r="K36" s="3">
        <v>3</v>
      </c>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t="s">
        <v>77</v>
      </c>
      <c r="F37" s="24"/>
      <c r="G37" s="24"/>
      <c r="H37" s="10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c r="E38" s="24" t="s">
        <v>77</v>
      </c>
      <c r="F38" s="24"/>
      <c r="G38" s="24"/>
      <c r="H38" s="109">
        <f>IF(C38&lt;&gt;"",'CBL Score Standard'!$D94,IF(D38&lt;&gt;"",SUM('CBL Score Standard'!$D94:$E94),IF(E38&lt;&gt;"",SUM('CBL Score Standard'!$D94:$F94),IF(F38&lt;&gt;"",SUM('CBL Score Standard'!$D94:$G94),IF(G38&lt;&gt;"",SUM('CBL Score Standard'!$D94:$H94,0))))))</f>
        <v>1.4285714285714285E-2</v>
      </c>
      <c r="K38" s="1211" t="s">
        <v>133</v>
      </c>
      <c r="L38" s="1211" t="s">
        <v>91</v>
      </c>
      <c r="M38" s="1182" t="s">
        <v>75</v>
      </c>
      <c r="N38" s="1184" t="s">
        <v>134</v>
      </c>
      <c r="O38" s="1184" t="s">
        <v>135</v>
      </c>
      <c r="P38" s="145" t="s">
        <v>136</v>
      </c>
      <c r="Q38" s="145" t="s">
        <v>137</v>
      </c>
      <c r="R38" s="145" t="s">
        <v>138</v>
      </c>
      <c r="S38" s="1212" t="s">
        <v>139</v>
      </c>
      <c r="T38" s="1191" t="s">
        <v>344</v>
      </c>
      <c r="U38" s="1191" t="s">
        <v>342</v>
      </c>
      <c r="V38" s="1200"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17" t="s">
        <v>77</v>
      </c>
      <c r="F39" s="24"/>
      <c r="G39" s="24"/>
      <c r="H39" s="109">
        <f>IF(C39&lt;&gt;"",'CBL Score Standard'!$D95,IF(D39&lt;&gt;"",SUM('CBL Score Standard'!$D95:$E95),IF(E39&lt;&gt;"",SUM('CBL Score Standard'!$D95:$F95),IF(F39&lt;&gt;"",SUM('CBL Score Standard'!$D95:$G95),IF(G39&lt;&gt;"",SUM('CBL Score Standard'!$D95:$H95,0))))))</f>
        <v>3.8095238095238092E-2</v>
      </c>
      <c r="K39" s="1197"/>
      <c r="L39" s="1197"/>
      <c r="M39" s="1183"/>
      <c r="N39" s="1190"/>
      <c r="O39" s="1185"/>
      <c r="P39" s="148" t="s">
        <v>141</v>
      </c>
      <c r="Q39" s="144"/>
      <c r="R39" s="144"/>
      <c r="S39" s="1210"/>
      <c r="T39" s="1191"/>
      <c r="U39" s="1191"/>
      <c r="V39" s="120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c r="F40" s="24" t="s">
        <v>77</v>
      </c>
      <c r="G40" s="24"/>
      <c r="H40" s="109">
        <f>IF(C40&lt;&gt;"",'CBL Score Standard'!$D96,IF(D40&lt;&gt;"",SUM('CBL Score Standard'!$D96:$E96),IF(E40&lt;&gt;"",SUM('CBL Score Standard'!$D96:$F96),IF(F40&lt;&gt;"",SUM('CBL Score Standard'!$D96:$G96),IF(G40&lt;&gt;"",SUM('CBL Score Standard'!$D96:$H96,0))))))</f>
        <v>3.5562310030395138E-2</v>
      </c>
      <c r="K40" s="337" t="s">
        <v>142</v>
      </c>
      <c r="L40" s="337" t="s">
        <v>143</v>
      </c>
      <c r="M40" s="104" t="s">
        <v>7</v>
      </c>
      <c r="N40" s="36" t="s">
        <v>56</v>
      </c>
      <c r="O40" s="87" t="s">
        <v>663</v>
      </c>
      <c r="P40" s="149" t="s">
        <v>145</v>
      </c>
      <c r="Q40" s="152" t="s">
        <v>212</v>
      </c>
      <c r="R40" s="79" t="s">
        <v>213</v>
      </c>
      <c r="S40" s="36" t="str">
        <f>IF($K$37=$G$25+1,$A$1,"")</f>
        <v/>
      </c>
      <c r="T40" s="83"/>
      <c r="U40" s="83"/>
      <c r="V40" s="83"/>
      <c r="W40" s="83"/>
      <c r="X40" s="83"/>
      <c r="Y40" s="46" t="s">
        <v>214</v>
      </c>
      <c r="Z40" s="259">
        <f t="shared" ref="Z40:Z55" si="4">DATEDIF(AA40,AB40,"m")/12+DATEDIF(AC40,AD40,"m")/12+DATEDIF(AE40,AF40,"m")/12+DATEDIF(AG40,AH40,"m")/12+DATEDIF(AI40,AJ40,"m")/12</f>
        <v>0</v>
      </c>
      <c r="AA40" s="260"/>
      <c r="AB40" s="260"/>
      <c r="AC40" s="260"/>
      <c r="AD40" s="260"/>
      <c r="AE40" s="258"/>
      <c r="AF40" s="258"/>
      <c r="AG40" s="258"/>
      <c r="AH40" s="258"/>
      <c r="AI40" s="258"/>
      <c r="AJ40" s="258"/>
    </row>
    <row r="41" spans="1:36" ht="27.6"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36" t="str">
        <f>IF($K$37=$G$25+1,$A$1,"")</f>
        <v/>
      </c>
      <c r="T41" s="83"/>
      <c r="U41" s="83"/>
      <c r="V41" s="83" t="s">
        <v>374</v>
      </c>
      <c r="W41" s="83" t="s">
        <v>377</v>
      </c>
      <c r="X41" s="83" t="s">
        <v>377</v>
      </c>
      <c r="Y41" s="49" t="s">
        <v>216</v>
      </c>
      <c r="Z41" s="259">
        <f t="shared" si="4"/>
        <v>0.83333333333333337</v>
      </c>
      <c r="AA41" s="260">
        <v>43607</v>
      </c>
      <c r="AB41" s="260">
        <v>43917</v>
      </c>
      <c r="AC41" s="260"/>
      <c r="AD41" s="260"/>
      <c r="AE41" s="258"/>
      <c r="AF41" s="258"/>
      <c r="AG41" s="258"/>
      <c r="AH41" s="258"/>
      <c r="AI41" s="258"/>
      <c r="AJ41" s="258"/>
    </row>
    <row r="42" spans="1:36" ht="26.4" customHeight="1" x14ac:dyDescent="0.3">
      <c r="A42" s="110" t="s">
        <v>53</v>
      </c>
      <c r="B42" s="99" t="s">
        <v>239</v>
      </c>
      <c r="C42" s="100"/>
      <c r="D42" s="100"/>
      <c r="E42" s="130"/>
      <c r="F42" s="24" t="s">
        <v>77</v>
      </c>
      <c r="G42" s="24"/>
      <c r="H42" s="109">
        <f>IF(C42&lt;&gt;"",'CBL Score Standard'!$D98,IF(D42&lt;&gt;"",SUM('CBL Score Standard'!$D98:$E98),IF(E42&lt;&gt;"",SUM('CBL Score Standard'!$D98:$F98),IF(F42&lt;&gt;"",SUM('CBL Score Standard'!$D98:$G98),IF(G42&lt;&gt;"",SUM('CBL Score Standard'!$D98:$H98,0))))))</f>
        <v>2.1276595744680851E-2</v>
      </c>
      <c r="K42" s="338"/>
      <c r="L42" s="338"/>
      <c r="M42" s="104" t="s">
        <v>7</v>
      </c>
      <c r="N42" s="36" t="s">
        <v>55</v>
      </c>
      <c r="O42" s="91" t="s">
        <v>664</v>
      </c>
      <c r="P42" s="150"/>
      <c r="Q42" s="254" t="s">
        <v>653</v>
      </c>
      <c r="R42" s="254" t="s">
        <v>654</v>
      </c>
      <c r="S42" s="36" t="str">
        <f>IF($K$37=$G$25+1,$A$1,"")</f>
        <v/>
      </c>
      <c r="T42" s="83"/>
      <c r="U42" s="83"/>
      <c r="V42" s="83" t="s">
        <v>374</v>
      </c>
      <c r="W42" s="83" t="s">
        <v>377</v>
      </c>
      <c r="X42" s="83" t="s">
        <v>377</v>
      </c>
      <c r="Y42" s="52" t="s">
        <v>249</v>
      </c>
      <c r="Z42" s="259">
        <f t="shared" si="4"/>
        <v>0.83333333333333337</v>
      </c>
      <c r="AA42" s="260">
        <v>43607</v>
      </c>
      <c r="AB42" s="260">
        <v>43917</v>
      </c>
      <c r="AC42" s="260"/>
      <c r="AD42" s="260"/>
      <c r="AE42" s="258"/>
      <c r="AF42" s="258"/>
      <c r="AG42" s="258"/>
      <c r="AH42" s="258"/>
      <c r="AI42" s="258"/>
      <c r="AJ42" s="258"/>
    </row>
    <row r="43" spans="1:36" ht="27.6" customHeight="1" x14ac:dyDescent="0.3">
      <c r="A43" s="110" t="s">
        <v>0</v>
      </c>
      <c r="B43" s="99" t="s">
        <v>426</v>
      </c>
      <c r="C43" s="100"/>
      <c r="D43" s="24"/>
      <c r="E43" s="24" t="s">
        <v>77</v>
      </c>
      <c r="F43" s="24"/>
      <c r="G43" s="24"/>
      <c r="H43" s="109">
        <f>IF(C43&lt;&gt;"",'CBL Score Standard'!$D99,IF(D43&lt;&gt;"",SUM('CBL Score Standard'!$D99:$E99),IF(E43&lt;&gt;"",SUM('CBL Score Standard'!$D99:$F99),IF(F43&lt;&gt;"",SUM('CBL Score Standard'!$D99:$G99),IF(G43&lt;&gt;"",SUM('CBL Score Standard'!$D99:$H99,0))))))</f>
        <v>7.6190476190476183E-2</v>
      </c>
      <c r="K43" s="338"/>
      <c r="L43" s="338"/>
      <c r="M43" s="104" t="s">
        <v>7</v>
      </c>
      <c r="N43" s="36" t="s">
        <v>55</v>
      </c>
      <c r="O43" s="87" t="s">
        <v>448</v>
      </c>
      <c r="P43" s="151"/>
      <c r="Q43" s="254" t="s">
        <v>655</v>
      </c>
      <c r="R43" s="254" t="s">
        <v>656</v>
      </c>
      <c r="S43" s="70" t="s">
        <v>354</v>
      </c>
      <c r="T43" s="128" t="s">
        <v>72</v>
      </c>
      <c r="U43" s="180">
        <v>43753</v>
      </c>
      <c r="V43" s="214" t="s">
        <v>374</v>
      </c>
      <c r="W43" s="83" t="s">
        <v>377</v>
      </c>
      <c r="X43" s="83" t="s">
        <v>377</v>
      </c>
      <c r="Y43" s="49" t="s">
        <v>219</v>
      </c>
      <c r="Z43" s="259">
        <f t="shared" si="4"/>
        <v>0.41666666666666669</v>
      </c>
      <c r="AA43" s="260">
        <v>43753</v>
      </c>
      <c r="AB43" s="260">
        <v>43917</v>
      </c>
      <c r="AC43" s="260"/>
      <c r="AD43" s="260"/>
      <c r="AE43" s="258"/>
      <c r="AF43" s="258"/>
      <c r="AG43" s="258"/>
      <c r="AH43" s="258"/>
      <c r="AI43" s="258"/>
      <c r="AJ43" s="258"/>
    </row>
    <row r="44" spans="1:36" ht="27.6" x14ac:dyDescent="0.3">
      <c r="A44" s="110" t="s">
        <v>41</v>
      </c>
      <c r="B44" s="99" t="s">
        <v>450</v>
      </c>
      <c r="C44" s="24"/>
      <c r="D44" s="24"/>
      <c r="E44" s="24" t="s">
        <v>77</v>
      </c>
      <c r="F44" s="24"/>
      <c r="G44" s="24"/>
      <c r="H44" s="109">
        <f>IF(C44&lt;&gt;"",'CBL Score Standard'!$D100,IF(D44&lt;&gt;"",SUM('CBL Score Standard'!$D100:$E100),IF(E44&lt;&gt;"",SUM('CBL Score Standard'!$D100:$F100),IF(F44&lt;&gt;"",SUM('CBL Score Standard'!$D100:$G100),IF(G44&lt;&gt;"",SUM('CBL Score Standard'!$D100:$H100,0))))))</f>
        <v>0.16709956709956711</v>
      </c>
      <c r="K44" s="338"/>
      <c r="L44" s="338"/>
      <c r="M44" s="104" t="s">
        <v>7</v>
      </c>
      <c r="N44" s="36" t="s">
        <v>55</v>
      </c>
      <c r="O44" s="87" t="s">
        <v>185</v>
      </c>
      <c r="P44" s="149" t="s">
        <v>145</v>
      </c>
      <c r="Q44" s="254" t="s">
        <v>220</v>
      </c>
      <c r="R44" s="254" t="s">
        <v>270</v>
      </c>
      <c r="S44" s="36" t="str">
        <f t="shared" ref="S44" si="5">IF($K$16=$G$25+1,$A$1,"")</f>
        <v/>
      </c>
      <c r="T44" s="83"/>
      <c r="U44" s="83"/>
      <c r="V44" s="83" t="s">
        <v>374</v>
      </c>
      <c r="W44" s="83" t="s">
        <v>377</v>
      </c>
      <c r="X44" s="83" t="s">
        <v>377</v>
      </c>
      <c r="Y44" s="49" t="s">
        <v>186</v>
      </c>
      <c r="Z44" s="259">
        <f t="shared" si="4"/>
        <v>0.41666666666666669</v>
      </c>
      <c r="AA44" s="260">
        <v>43753</v>
      </c>
      <c r="AB44" s="260">
        <v>43917</v>
      </c>
      <c r="AC44" s="260"/>
      <c r="AD44" s="260"/>
      <c r="AE44" s="258"/>
      <c r="AF44" s="258"/>
      <c r="AG44" s="258"/>
      <c r="AH44" s="258"/>
      <c r="AI44" s="258"/>
      <c r="AJ44" s="258"/>
    </row>
    <row r="45" spans="1:36" ht="26.4" customHeight="1" x14ac:dyDescent="0.3">
      <c r="A45" s="110" t="s">
        <v>41</v>
      </c>
      <c r="B45" s="99" t="s">
        <v>178</v>
      </c>
      <c r="C45" s="100"/>
      <c r="D45" s="24"/>
      <c r="E45" s="24"/>
      <c r="F45" s="24" t="s">
        <v>77</v>
      </c>
      <c r="G45" s="24"/>
      <c r="H45" s="109">
        <f>IF(C45&lt;&gt;"",'CBL Score Standard'!$D101,IF(D45&lt;&gt;"",SUM('CBL Score Standard'!$D101:$E101),IF(E45&lt;&gt;"",SUM('CBL Score Standard'!$D101:$F101),IF(F45&lt;&gt;"",SUM('CBL Score Standard'!$D101:$G101),IF(G45&lt;&gt;"",SUM('CBL Score Standard'!$D101:$H101,0))))))</f>
        <v>9.7467071935157037E-2</v>
      </c>
      <c r="K45" s="338"/>
      <c r="L45" s="338"/>
      <c r="M45" s="104" t="s">
        <v>7</v>
      </c>
      <c r="N45" s="36" t="s">
        <v>55</v>
      </c>
      <c r="O45" s="87" t="s">
        <v>694</v>
      </c>
      <c r="P45" s="153">
        <v>43539</v>
      </c>
      <c r="Q45" s="254" t="s">
        <v>658</v>
      </c>
      <c r="R45" s="254" t="s">
        <v>657</v>
      </c>
      <c r="S45" s="70" t="s">
        <v>354</v>
      </c>
      <c r="T45" s="128" t="s">
        <v>72</v>
      </c>
      <c r="U45" s="180">
        <v>43753</v>
      </c>
      <c r="V45" s="214" t="s">
        <v>374</v>
      </c>
      <c r="W45" s="83" t="s">
        <v>377</v>
      </c>
      <c r="X45" s="83" t="s">
        <v>378</v>
      </c>
      <c r="Y45" s="49" t="s">
        <v>186</v>
      </c>
      <c r="Z45" s="259">
        <f t="shared" si="4"/>
        <v>0.41666666666666669</v>
      </c>
      <c r="AA45" s="260">
        <v>43753</v>
      </c>
      <c r="AB45" s="260">
        <v>43917</v>
      </c>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36" t="str">
        <f>IF($K$37=$G$25+1,$A$1,"")</f>
        <v/>
      </c>
      <c r="T46" s="83"/>
      <c r="U46" s="83"/>
      <c r="V46" s="83" t="s">
        <v>374</v>
      </c>
      <c r="W46" s="83" t="s">
        <v>377</v>
      </c>
      <c r="X46" s="83" t="s">
        <v>377</v>
      </c>
      <c r="Y46" s="46" t="s">
        <v>222</v>
      </c>
      <c r="Z46" s="259">
        <f t="shared" si="4"/>
        <v>0.83333333333333337</v>
      </c>
      <c r="AA46" s="260">
        <v>43607</v>
      </c>
      <c r="AB46" s="260">
        <v>43917</v>
      </c>
      <c r="AC46" s="260"/>
      <c r="AD46" s="260"/>
      <c r="AE46" s="258"/>
      <c r="AF46" s="258"/>
      <c r="AG46" s="258"/>
      <c r="AH46" s="258"/>
      <c r="AI46" s="258"/>
      <c r="AJ46" s="258"/>
    </row>
    <row r="47" spans="1:36" x14ac:dyDescent="0.3">
      <c r="A47" s="110" t="s">
        <v>144</v>
      </c>
      <c r="B47" s="99" t="s">
        <v>372</v>
      </c>
      <c r="C47" s="24"/>
      <c r="D47" s="24"/>
      <c r="E47" s="24"/>
      <c r="F47" s="24" t="s">
        <v>77</v>
      </c>
      <c r="G47" s="24"/>
      <c r="H47" s="109">
        <f>IF(C47&lt;&gt;"",'CBL Score Standard'!$D103,IF(D47&lt;&gt;"",SUM('CBL Score Standard'!$D103:$E103),IF(E47&lt;&gt;"",SUM('CBL Score Standard'!$D103:$F103),IF(F47&lt;&gt;"",SUM('CBL Score Standard'!$D103:$G103),IF(G47&lt;&gt;"",SUM('CBL Score Standard'!$D103:$H103,0))))))</f>
        <v>0.18837616284424796</v>
      </c>
      <c r="K47" s="338"/>
      <c r="L47" s="338"/>
      <c r="M47" s="104" t="s">
        <v>7</v>
      </c>
      <c r="N47" s="36" t="s">
        <v>53</v>
      </c>
      <c r="O47" s="87" t="s">
        <v>223</v>
      </c>
      <c r="P47" s="153">
        <v>43621</v>
      </c>
      <c r="Q47" s="154" t="s">
        <v>224</v>
      </c>
      <c r="R47" s="155" t="s">
        <v>225</v>
      </c>
      <c r="S47" s="70" t="str">
        <f>IF($K$37=$G$25+1,$A$1,"")</f>
        <v/>
      </c>
      <c r="T47" s="157"/>
      <c r="U47" s="153">
        <v>43621</v>
      </c>
      <c r="V47" s="83" t="s">
        <v>374</v>
      </c>
      <c r="W47" s="83"/>
      <c r="X47" s="83"/>
      <c r="Y47" s="55"/>
      <c r="Z47" s="259">
        <f t="shared" si="4"/>
        <v>0.75</v>
      </c>
      <c r="AA47" s="260">
        <v>43621</v>
      </c>
      <c r="AB47" s="260">
        <v>43917</v>
      </c>
      <c r="AC47" s="260"/>
      <c r="AD47" s="260"/>
      <c r="AE47" s="258"/>
      <c r="AF47" s="258"/>
      <c r="AG47" s="258"/>
      <c r="AH47" s="258"/>
      <c r="AI47" s="258"/>
      <c r="AJ47" s="258"/>
    </row>
    <row r="48" spans="1:36" ht="39.6" x14ac:dyDescent="0.3">
      <c r="A48" s="110" t="s">
        <v>144</v>
      </c>
      <c r="B48" s="99" t="s">
        <v>373</v>
      </c>
      <c r="C48" s="24"/>
      <c r="D48" s="24"/>
      <c r="E48" s="24"/>
      <c r="F48" s="24" t="s">
        <v>77</v>
      </c>
      <c r="G48" s="24"/>
      <c r="H48" s="109">
        <f>IF(C48&lt;&gt;"",'CBL Score Standard'!$D104,IF(D48&lt;&gt;"",SUM('CBL Score Standard'!$D104:$E104),IF(E48&lt;&gt;"",SUM('CBL Score Standard'!$D104:$F104),IF(F48&lt;&gt;"",SUM('CBL Score Standard'!$D104:$G104),IF(G48&lt;&gt;"",SUM('CBL Score Standard'!$D104:$H104,0))))))</f>
        <v>0.18837616284424796</v>
      </c>
      <c r="K48" s="338"/>
      <c r="L48" s="338"/>
      <c r="M48" s="104" t="s">
        <v>7</v>
      </c>
      <c r="N48" s="36" t="s">
        <v>53</v>
      </c>
      <c r="O48" s="87" t="s">
        <v>226</v>
      </c>
      <c r="P48" s="153">
        <v>43602</v>
      </c>
      <c r="Q48" s="154" t="s">
        <v>227</v>
      </c>
      <c r="R48" s="155" t="s">
        <v>228</v>
      </c>
      <c r="S48" s="70" t="str">
        <f>IF($K$37=$G$25+1,$A$1,"")</f>
        <v/>
      </c>
      <c r="T48" s="157"/>
      <c r="U48" s="83"/>
      <c r="V48" s="83"/>
      <c r="W48" s="83"/>
      <c r="X48" s="83"/>
      <c r="Y48" s="55"/>
      <c r="Z48" s="259">
        <f t="shared" si="4"/>
        <v>0</v>
      </c>
      <c r="AA48" s="260"/>
      <c r="AB48" s="260"/>
      <c r="AC48" s="260"/>
      <c r="AD48" s="260"/>
      <c r="AE48" s="258"/>
      <c r="AF48" s="258"/>
      <c r="AG48" s="258"/>
      <c r="AH48" s="258"/>
      <c r="AI48" s="258"/>
      <c r="AJ48" s="258"/>
    </row>
    <row r="49" spans="1:36" ht="27.6" x14ac:dyDescent="0.3">
      <c r="A49" s="110" t="s">
        <v>144</v>
      </c>
      <c r="B49" s="99" t="s">
        <v>452</v>
      </c>
      <c r="C49" s="24"/>
      <c r="D49" s="24"/>
      <c r="E49" s="24"/>
      <c r="F49" s="24" t="s">
        <v>77</v>
      </c>
      <c r="G49" s="24"/>
      <c r="H49" s="109">
        <f>IF(C49&lt;&gt;"",'CBL Score Standard'!$D105,IF(D49&lt;&gt;"",SUM('CBL Score Standard'!$D105:$E105),IF(E49&lt;&gt;"",SUM('CBL Score Standard'!$D105:$F105),IF(F49&lt;&gt;"",SUM('CBL Score Standard'!$D105:$G105),IF(G49&lt;&gt;"",SUM('CBL Score Standard'!$D105:$H105,0))))))</f>
        <v>0.18837616284424796</v>
      </c>
      <c r="K49" s="338"/>
      <c r="L49" s="338"/>
      <c r="M49" s="104" t="s">
        <v>7</v>
      </c>
      <c r="N49" s="36" t="s">
        <v>59</v>
      </c>
      <c r="O49" s="89" t="s">
        <v>684</v>
      </c>
      <c r="P49" s="153">
        <v>43623</v>
      </c>
      <c r="Q49" s="154" t="s">
        <v>153</v>
      </c>
      <c r="R49" s="155" t="s">
        <v>156</v>
      </c>
      <c r="S49" s="70" t="str">
        <f>IF($K$37=$G$25+1,$A$1,"")</f>
        <v/>
      </c>
      <c r="T49" s="157"/>
      <c r="U49" s="83"/>
      <c r="V49" s="83"/>
      <c r="W49" s="83"/>
      <c r="X49" s="83"/>
      <c r="Y49" s="55"/>
      <c r="Z49" s="259">
        <f t="shared" si="4"/>
        <v>0</v>
      </c>
      <c r="AA49" s="260"/>
      <c r="AB49" s="260"/>
      <c r="AC49" s="260"/>
      <c r="AD49" s="260"/>
      <c r="AE49" s="258"/>
      <c r="AF49" s="258"/>
      <c r="AG49" s="258"/>
      <c r="AH49" s="258"/>
      <c r="AI49" s="258"/>
      <c r="AJ49" s="258"/>
    </row>
    <row r="50" spans="1:36" ht="27.6" x14ac:dyDescent="0.3">
      <c r="A50" s="110" t="s">
        <v>144</v>
      </c>
      <c r="B50" s="99" t="s">
        <v>517</v>
      </c>
      <c r="C50" s="24"/>
      <c r="D50" s="24"/>
      <c r="E50" s="24" t="s">
        <v>77</v>
      </c>
      <c r="F50" s="24"/>
      <c r="G50" s="24"/>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9" t="s">
        <v>683</v>
      </c>
      <c r="P50" s="153">
        <v>43623</v>
      </c>
      <c r="Q50" s="154" t="s">
        <v>153</v>
      </c>
      <c r="R50" s="155" t="s">
        <v>156</v>
      </c>
      <c r="S50" s="70" t="str">
        <f>IF($K$37=$G$25+1,$A$1,"")</f>
        <v/>
      </c>
      <c r="T50" s="157"/>
      <c r="U50" s="83"/>
      <c r="V50" s="83"/>
      <c r="W50" s="83"/>
      <c r="X50" s="83"/>
      <c r="Y50" s="55"/>
      <c r="Z50" s="259">
        <f t="shared" si="4"/>
        <v>0</v>
      </c>
      <c r="AA50" s="260"/>
      <c r="AB50" s="260"/>
      <c r="AC50" s="260"/>
      <c r="AD50" s="260"/>
      <c r="AE50" s="258"/>
      <c r="AF50" s="258"/>
      <c r="AG50" s="258"/>
      <c r="AH50" s="258"/>
      <c r="AI50" s="258"/>
      <c r="AJ50" s="258"/>
    </row>
    <row r="51" spans="1:36" x14ac:dyDescent="0.3">
      <c r="A51" s="110" t="s">
        <v>144</v>
      </c>
      <c r="B51" s="99" t="s">
        <v>661</v>
      </c>
      <c r="C51" s="24"/>
      <c r="D51" s="24"/>
      <c r="E51" s="24"/>
      <c r="F51" s="24" t="s">
        <v>77</v>
      </c>
      <c r="G51" s="24"/>
      <c r="H51" s="109">
        <f>IF(C51&lt;&gt;"",'CBL Score Standard'!$D107,IF(D51&lt;&gt;"",SUM('CBL Score Standard'!$D107:$E107),IF(E51&lt;&gt;"",SUM('CBL Score Standard'!$D107:$F107),IF(F51&lt;&gt;"",SUM('CBL Score Standard'!$D107:$G107),IF(G51&lt;&gt;"",SUM('CBL Score Standard'!$D107:$H107,0))))))</f>
        <v>0.18837616284424796</v>
      </c>
      <c r="K51" s="338"/>
      <c r="L51" s="338"/>
      <c r="M51" s="104" t="s">
        <v>7</v>
      </c>
      <c r="N51" s="36" t="s">
        <v>56</v>
      </c>
      <c r="O51" s="89" t="s">
        <v>67</v>
      </c>
      <c r="P51" s="153"/>
      <c r="Q51" s="154"/>
      <c r="R51" s="155"/>
      <c r="S51" s="157" t="s">
        <v>354</v>
      </c>
      <c r="T51" s="157"/>
      <c r="U51" s="180">
        <v>43766</v>
      </c>
      <c r="V51" s="214" t="s">
        <v>374</v>
      </c>
      <c r="W51" s="83"/>
      <c r="X51" s="83"/>
      <c r="Y51" s="83"/>
      <c r="Z51" s="259">
        <f t="shared" si="4"/>
        <v>0.33333333333333331</v>
      </c>
      <c r="AA51" s="260">
        <v>43766</v>
      </c>
      <c r="AB51" s="260">
        <v>43917</v>
      </c>
      <c r="AC51" s="260"/>
      <c r="AD51" s="260"/>
      <c r="AE51" s="258"/>
      <c r="AF51" s="258"/>
      <c r="AG51" s="258"/>
      <c r="AH51" s="258"/>
      <c r="AI51" s="258"/>
      <c r="AJ51" s="258"/>
    </row>
    <row r="52" spans="1:36" x14ac:dyDescent="0.3">
      <c r="A52" s="110" t="s">
        <v>144</v>
      </c>
      <c r="B52" s="99" t="s">
        <v>662</v>
      </c>
      <c r="C52" s="117"/>
      <c r="D52" s="117"/>
      <c r="E52" s="117" t="s">
        <v>77</v>
      </c>
      <c r="F52" s="24"/>
      <c r="G52" s="24"/>
      <c r="H52" s="109">
        <f>IF(C52&lt;&gt;"",'CBL Score Standard'!$D108,IF(D52&lt;&gt;"",SUM('CBL Score Standard'!$D108:$E108),IF(E52&lt;&gt;"",SUM('CBL Score Standard'!$D108:$F108),IF(F52&lt;&gt;"",SUM('CBL Score Standard'!$D108:$G108),IF(G52&lt;&gt;"",SUM('CBL Score Standard'!$D108:$H108,0))))))</f>
        <v>0.16709956709956711</v>
      </c>
      <c r="K52" s="338"/>
      <c r="L52" s="338"/>
      <c r="M52" s="104" t="s">
        <v>7</v>
      </c>
      <c r="N52" s="36" t="s">
        <v>55</v>
      </c>
      <c r="O52" s="89" t="s">
        <v>1</v>
      </c>
      <c r="P52" s="153"/>
      <c r="Q52" s="154"/>
      <c r="R52" s="155"/>
      <c r="S52" s="157" t="s">
        <v>354</v>
      </c>
      <c r="T52" s="157"/>
      <c r="U52" s="180">
        <v>43763</v>
      </c>
      <c r="V52" s="214" t="s">
        <v>374</v>
      </c>
      <c r="W52" s="83"/>
      <c r="X52" s="83"/>
      <c r="Y52" s="83"/>
      <c r="Z52" s="259">
        <f t="shared" si="4"/>
        <v>0.41666666666666669</v>
      </c>
      <c r="AA52" s="260">
        <v>43763</v>
      </c>
      <c r="AB52" s="260">
        <v>43917</v>
      </c>
      <c r="AC52" s="260"/>
      <c r="AD52" s="260"/>
      <c r="AE52" s="258"/>
      <c r="AF52" s="258"/>
      <c r="AG52" s="258"/>
      <c r="AH52" s="258"/>
      <c r="AI52" s="258"/>
      <c r="AJ52" s="258"/>
    </row>
    <row r="53" spans="1:36" x14ac:dyDescent="0.3">
      <c r="A53" s="110" t="s">
        <v>144</v>
      </c>
      <c r="B53" s="99" t="s">
        <v>187</v>
      </c>
      <c r="C53" s="100"/>
      <c r="D53" s="24"/>
      <c r="E53" s="24"/>
      <c r="F53" s="24" t="s">
        <v>77</v>
      </c>
      <c r="G53" s="24"/>
      <c r="H53" s="109">
        <f>IF(C53&lt;&gt;"",'CBL Score Standard'!$D109,IF(D53&lt;&gt;"",SUM('CBL Score Standard'!$D109:$E109),IF(E53&lt;&gt;"",SUM('CBL Score Standard'!$D109:$F109),IF(F53&lt;&gt;"",SUM('CBL Score Standard'!$D109:$G109),IF(G53&lt;&gt;"",SUM('CBL Score Standard'!$D109:$H109,0))))))</f>
        <v>9.7467071935157037E-2</v>
      </c>
      <c r="K53" s="338"/>
      <c r="L53" s="338"/>
      <c r="M53" s="104" t="s">
        <v>7</v>
      </c>
      <c r="N53" s="36" t="s">
        <v>55</v>
      </c>
      <c r="O53" s="89" t="s">
        <v>419</v>
      </c>
      <c r="P53" s="152" t="s">
        <v>145</v>
      </c>
      <c r="Q53" s="154" t="s">
        <v>420</v>
      </c>
      <c r="R53" s="155" t="s">
        <v>420</v>
      </c>
      <c r="S53" s="70" t="s">
        <v>354</v>
      </c>
      <c r="T53" s="157" t="s">
        <v>72</v>
      </c>
      <c r="U53" s="180">
        <v>43763</v>
      </c>
      <c r="V53" s="214" t="s">
        <v>374</v>
      </c>
      <c r="W53" s="83"/>
      <c r="X53" s="83"/>
      <c r="Y53" s="55"/>
      <c r="Z53" s="259">
        <f t="shared" si="4"/>
        <v>0.41666666666666669</v>
      </c>
      <c r="AA53" s="260">
        <v>43763</v>
      </c>
      <c r="AB53" s="260">
        <v>43917</v>
      </c>
      <c r="AC53" s="260"/>
      <c r="AD53" s="260"/>
      <c r="AE53" s="258"/>
      <c r="AF53" s="258"/>
      <c r="AG53" s="258"/>
      <c r="AH53" s="258"/>
      <c r="AI53" s="258"/>
      <c r="AJ53" s="258"/>
    </row>
    <row r="54" spans="1:36" ht="26.4" x14ac:dyDescent="0.3">
      <c r="A54" s="110" t="s">
        <v>144</v>
      </c>
      <c r="B54" s="99" t="s">
        <v>188</v>
      </c>
      <c r="C54" s="100"/>
      <c r="D54" s="24"/>
      <c r="E54" s="24" t="s">
        <v>77</v>
      </c>
      <c r="F54" s="24"/>
      <c r="G54" s="24"/>
      <c r="H54" s="109">
        <f>IF(C54&lt;&gt;"",'CBL Score Standard'!$D110,IF(D54&lt;&gt;"",SUM('CBL Score Standard'!$D110:$E110),IF(E54&lt;&gt;"",SUM('CBL Score Standard'!$D110:$F110),IF(F54&lt;&gt;"",SUM('CBL Score Standard'!$D110:$G110),IF(G54&lt;&gt;"",SUM('CBL Score Standard'!$D110:$H110,0))))))</f>
        <v>7.6190476190476183E-2</v>
      </c>
      <c r="K54" s="338"/>
      <c r="L54" s="338"/>
      <c r="M54" s="104" t="s">
        <v>7</v>
      </c>
      <c r="N54" s="36" t="s">
        <v>56</v>
      </c>
      <c r="O54" s="89" t="s">
        <v>421</v>
      </c>
      <c r="P54" s="152" t="s">
        <v>230</v>
      </c>
      <c r="Q54" s="154" t="s">
        <v>230</v>
      </c>
      <c r="R54" s="155" t="s">
        <v>230</v>
      </c>
      <c r="S54" s="70" t="str">
        <f>IF($K$37=$G$25+1,$A$1,"")</f>
        <v/>
      </c>
      <c r="T54" s="157"/>
      <c r="U54" s="83"/>
      <c r="V54" s="83"/>
      <c r="W54" s="83"/>
      <c r="X54" s="83"/>
      <c r="Y54" s="41" t="s">
        <v>230</v>
      </c>
      <c r="Z54" s="259">
        <f t="shared" si="4"/>
        <v>0</v>
      </c>
      <c r="AA54" s="260"/>
      <c r="AB54" s="260"/>
      <c r="AC54" s="260"/>
      <c r="AD54" s="260"/>
      <c r="AE54" s="258"/>
      <c r="AF54" s="258"/>
      <c r="AG54" s="258"/>
      <c r="AH54" s="258"/>
      <c r="AI54" s="258"/>
      <c r="AJ54" s="258"/>
    </row>
    <row r="55" spans="1:36" customFormat="1" ht="18" customHeight="1" x14ac:dyDescent="0.3">
      <c r="A55" s="110" t="s">
        <v>144</v>
      </c>
      <c r="B55" s="99" t="s">
        <v>189</v>
      </c>
      <c r="C55" s="100"/>
      <c r="D55" s="117" t="s">
        <v>77</v>
      </c>
      <c r="E55" s="117"/>
      <c r="F55" s="24"/>
      <c r="G55" s="24"/>
      <c r="H55" s="109">
        <f>IF(C55&lt;&gt;"",'CBL Score Standard'!$D111,IF(D55&lt;&gt;"",SUM('CBL Score Standard'!$D111:$E111),IF(E55&lt;&gt;"",SUM('CBL Score Standard'!$D111:$F111),IF(F55&lt;&gt;"",SUM('CBL Score Standard'!$D111:$G111),IF(G55&lt;&gt;"",SUM('CBL Score Standard'!$D111:$H111,0))))))</f>
        <v>2.3809523809523808E-2</v>
      </c>
      <c r="K55" s="339"/>
      <c r="L55" s="339"/>
      <c r="M55" s="104" t="s">
        <v>7</v>
      </c>
      <c r="N55" s="36" t="s">
        <v>54</v>
      </c>
      <c r="O55" s="89" t="s">
        <v>231</v>
      </c>
      <c r="P55" s="153">
        <v>43610</v>
      </c>
      <c r="Q55" s="152" t="s">
        <v>164</v>
      </c>
      <c r="R55" s="79" t="s">
        <v>165</v>
      </c>
      <c r="S55" s="36" t="str">
        <f>IF($K$37=$G$25+1,$A$1,"")</f>
        <v/>
      </c>
      <c r="T55" s="83"/>
      <c r="U55" s="83"/>
      <c r="V55" s="83"/>
      <c r="W55" s="83"/>
      <c r="X55" s="83"/>
      <c r="Y55" s="49" t="s">
        <v>232</v>
      </c>
      <c r="Z55" s="259">
        <f t="shared" si="4"/>
        <v>0</v>
      </c>
      <c r="AA55" s="260"/>
      <c r="AB55" s="260"/>
      <c r="AC55" s="260"/>
      <c r="AD55" s="260"/>
      <c r="AE55" s="258"/>
      <c r="AF55" s="258"/>
      <c r="AG55" s="258"/>
      <c r="AH55" s="258"/>
      <c r="AI55" s="258"/>
      <c r="AJ55" s="258"/>
    </row>
    <row r="56" spans="1:36" customFormat="1" x14ac:dyDescent="0.3">
      <c r="A56" s="110" t="s">
        <v>144</v>
      </c>
      <c r="B56" s="99" t="s">
        <v>190</v>
      </c>
      <c r="C56" s="100"/>
      <c r="D56" s="117" t="s">
        <v>77</v>
      </c>
      <c r="E56" s="117"/>
      <c r="F56" s="24"/>
      <c r="G56" s="24"/>
      <c r="H56" s="109">
        <f>IF(C56&lt;&gt;"",'CBL Score Standard'!$D112,IF(D56&lt;&gt;"",SUM('CBL Score Standard'!$D112:$E112),IF(E56&lt;&gt;"",SUM('CBL Score Standard'!$D112:$F112),IF(F56&lt;&gt;"",SUM('CBL Score Standard'!$D112:$G112),IF(G56&lt;&gt;"",SUM('CBL Score Standard'!$D112:$H112,0))))))</f>
        <v>2.3809523809523808E-2</v>
      </c>
      <c r="K56" s="3">
        <v>4</v>
      </c>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24" t="s">
        <v>77</v>
      </c>
      <c r="F57" s="24"/>
      <c r="G57" s="24"/>
      <c r="H57" s="10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32"/>
      <c r="F58" s="24" t="s">
        <v>77</v>
      </c>
      <c r="G58" s="24"/>
      <c r="H58" s="109">
        <f>IF(C58&lt;&gt;"",'CBL Score Standard'!$D114,IF(D58&lt;&gt;"",SUM('CBL Score Standard'!$D114:$E114),IF(E58&lt;&gt;"",SUM('CBL Score Standard'!$D114:$F114),IF(F58&lt;&gt;"",SUM('CBL Score Standard'!$D114:$G114),IF(G58&lt;&gt;"",SUM('CBL Score Standard'!$D114:$H114,0))))))</f>
        <v>4.9848024316109421E-2</v>
      </c>
      <c r="K58" s="1211" t="s">
        <v>133</v>
      </c>
      <c r="L58" s="1211" t="s">
        <v>91</v>
      </c>
      <c r="M58" s="1182" t="s">
        <v>75</v>
      </c>
      <c r="N58" s="1184" t="s">
        <v>134</v>
      </c>
      <c r="O58" s="1184" t="s">
        <v>135</v>
      </c>
      <c r="P58" s="145" t="s">
        <v>136</v>
      </c>
      <c r="Q58" s="145" t="s">
        <v>137</v>
      </c>
      <c r="R58" s="145" t="s">
        <v>138</v>
      </c>
      <c r="S58" s="1212" t="s">
        <v>139</v>
      </c>
      <c r="T58" s="1191" t="s">
        <v>344</v>
      </c>
      <c r="U58" s="1191" t="s">
        <v>342</v>
      </c>
      <c r="V58" s="1200"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17"/>
      <c r="F59" s="24"/>
      <c r="G59" s="24"/>
      <c r="H59" s="109" t="b">
        <f>IF(C59&lt;&gt;"",'CBL Score Standard'!$D115,IF(D59&lt;&gt;"",SUM('CBL Score Standard'!$D115:$E115),IF(E59&lt;&gt;"",SUM('CBL Score Standard'!$D115:$F115),IF(F59&lt;&gt;"",SUM('CBL Score Standard'!$D115:$G115),IF(G59&lt;&gt;"",SUM('CBL Score Standard'!$D115:$H115,0))))))</f>
        <v>0</v>
      </c>
      <c r="K59" s="1197"/>
      <c r="L59" s="1197"/>
      <c r="M59" s="1183"/>
      <c r="N59" s="1185"/>
      <c r="O59" s="1185"/>
      <c r="P59" s="148" t="s">
        <v>141</v>
      </c>
      <c r="Q59" s="144"/>
      <c r="R59" s="144"/>
      <c r="S59" s="1210"/>
      <c r="T59" s="1191"/>
      <c r="U59" s="1191"/>
      <c r="V59" s="120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70" t="s">
        <v>354</v>
      </c>
      <c r="T60" s="157" t="s">
        <v>72</v>
      </c>
      <c r="U60" s="83"/>
      <c r="V60" s="214" t="s">
        <v>374</v>
      </c>
      <c r="W60" s="83"/>
      <c r="X60" s="83"/>
      <c r="Y60" s="55"/>
      <c r="Z60" s="259">
        <f t="shared" ref="Z60:Z67" si="6">DATEDIF(AA60,AB60,"m")/12+DATEDIF(AC60,AD60,"m")/12+DATEDIF(AE60,AF60,"m")/12+DATEDIF(AG60,AH60,"m")/12+DATEDIF(AI60,AJ60,"m")/12</f>
        <v>0</v>
      </c>
      <c r="AA60" s="260">
        <v>43905</v>
      </c>
      <c r="AB60" s="260">
        <v>43917</v>
      </c>
      <c r="AC60" s="260"/>
      <c r="AD60" s="260"/>
      <c r="AE60" s="258"/>
      <c r="AF60" s="258"/>
      <c r="AG60" s="258"/>
      <c r="AH60" s="258"/>
      <c r="AI60" s="258"/>
      <c r="AJ60" s="258"/>
    </row>
    <row r="61" spans="1:36" ht="27.6" x14ac:dyDescent="0.3">
      <c r="A61" s="110" t="s">
        <v>59</v>
      </c>
      <c r="B61" s="99" t="s">
        <v>240</v>
      </c>
      <c r="C61" s="100"/>
      <c r="D61" s="100"/>
      <c r="E61" s="100" t="s">
        <v>77</v>
      </c>
      <c r="F61" s="24"/>
      <c r="G61" s="24"/>
      <c r="H61" s="109">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70" t="s">
        <v>354</v>
      </c>
      <c r="T61" s="157" t="s">
        <v>72</v>
      </c>
      <c r="U61" s="83"/>
      <c r="V61" s="214" t="s">
        <v>374</v>
      </c>
      <c r="W61" s="83"/>
      <c r="X61" s="83"/>
      <c r="Y61" s="55"/>
      <c r="Z61" s="259">
        <f t="shared" si="6"/>
        <v>0</v>
      </c>
      <c r="AA61" s="260">
        <v>43905</v>
      </c>
      <c r="AB61" s="260">
        <v>43917</v>
      </c>
      <c r="AC61" s="260"/>
      <c r="AD61" s="260"/>
      <c r="AE61" s="258"/>
      <c r="AF61" s="258"/>
      <c r="AG61" s="258"/>
      <c r="AH61" s="258"/>
      <c r="AI61" s="258"/>
      <c r="AJ61" s="258"/>
    </row>
    <row r="62" spans="1:36" x14ac:dyDescent="0.3">
      <c r="A62" s="110" t="s">
        <v>56</v>
      </c>
      <c r="B62" s="99" t="s">
        <v>67</v>
      </c>
      <c r="C62" s="100"/>
      <c r="D62" s="100"/>
      <c r="E62" s="24"/>
      <c r="F62" s="24" t="s">
        <v>77</v>
      </c>
      <c r="G62" s="24"/>
      <c r="H62" s="109">
        <f>IF(C62&lt;&gt;"",'CBL Score Standard'!$D118,IF(D62&lt;&gt;"",SUM('CBL Score Standard'!$D118:$E118),IF(E62&lt;&gt;"",SUM('CBL Score Standard'!$D118:$F118),IF(F62&lt;&gt;"",SUM('CBL Score Standard'!$D118:$G118),IF(G62&lt;&gt;"",SUM('CBL Score Standard'!$D118:$H118,0))))))</f>
        <v>4.9848024316109421E-2</v>
      </c>
      <c r="K62" s="1207"/>
      <c r="L62" s="1207"/>
      <c r="M62" s="104" t="s">
        <v>8</v>
      </c>
      <c r="N62" s="36" t="s">
        <v>56</v>
      </c>
      <c r="O62" s="38" t="s">
        <v>237</v>
      </c>
      <c r="P62" s="58"/>
      <c r="Q62" s="56"/>
      <c r="R62" s="59"/>
      <c r="S62" s="70" t="str">
        <f>IF($K$57=$G$25+1,$A$1,"")</f>
        <v/>
      </c>
      <c r="T62" s="157"/>
      <c r="U62" s="83"/>
      <c r="V62" s="83" t="str">
        <f>IFERROR(VLOOKUP($B$2&amp;"_"&amp;#REF!,[3]Exam_Result!$A$7:$K$5000,11,0),"N/A")</f>
        <v>N/A</v>
      </c>
      <c r="W62" s="83"/>
      <c r="X62" s="83"/>
      <c r="Y62" s="55"/>
      <c r="Z62" s="259">
        <f t="shared" si="6"/>
        <v>0</v>
      </c>
      <c r="AA62" s="260"/>
      <c r="AB62" s="260"/>
      <c r="AC62" s="260"/>
      <c r="AD62" s="260"/>
      <c r="AE62" s="258"/>
      <c r="AF62" s="258"/>
      <c r="AG62" s="258"/>
      <c r="AH62" s="258"/>
      <c r="AI62" s="258"/>
      <c r="AJ62" s="258"/>
    </row>
    <row r="63" spans="1:36" ht="15" thickBot="1" x14ac:dyDescent="0.35">
      <c r="A63" s="111" t="s">
        <v>55</v>
      </c>
      <c r="B63" s="99" t="s">
        <v>1</v>
      </c>
      <c r="C63" s="100"/>
      <c r="D63" s="100"/>
      <c r="E63" s="24"/>
      <c r="F63" s="24" t="s">
        <v>77</v>
      </c>
      <c r="G63" s="24"/>
      <c r="H63" s="109">
        <f>IF(C63&lt;&gt;"",'CBL Score Standard'!$D119,IF(D63&lt;&gt;"",SUM('CBL Score Standard'!$D119:$E119),IF(E63&lt;&gt;"",SUM('CBL Score Standard'!$D119:$F119),IF(F63&lt;&gt;"",SUM('CBL Score Standard'!$D119:$G119),IF(G63&lt;&gt;"",SUM('CBL Score Standard'!$D119:$H119,0))))))</f>
        <v>4.9848024316109421E-2</v>
      </c>
      <c r="K63" s="1207"/>
      <c r="L63" s="1207"/>
      <c r="M63" s="104" t="s">
        <v>8</v>
      </c>
      <c r="N63" s="36" t="s">
        <v>55</v>
      </c>
      <c r="O63" s="38" t="s">
        <v>238</v>
      </c>
      <c r="P63" s="58"/>
      <c r="Q63" s="56"/>
      <c r="R63" s="59"/>
      <c r="S63" s="70"/>
      <c r="T63" s="157"/>
      <c r="U63" s="83"/>
      <c r="V63" s="83" t="str">
        <f>IFERROR(VLOOKUP($B$2&amp;"_"&amp;#REF!,[3]Exam_Result!$A$7:$K$5000,11,0),"N/A")</f>
        <v>N/A</v>
      </c>
      <c r="W63" s="83"/>
      <c r="X63" s="83"/>
      <c r="Y63" s="55"/>
      <c r="Z63" s="259">
        <f t="shared" si="6"/>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3.3683890577507603</v>
      </c>
      <c r="K64" s="1207"/>
      <c r="L64" s="1207"/>
      <c r="M64" s="104" t="s">
        <v>8</v>
      </c>
      <c r="N64" s="57" t="s">
        <v>53</v>
      </c>
      <c r="O64" s="38" t="s">
        <v>239</v>
      </c>
      <c r="P64" s="58"/>
      <c r="Q64" s="56"/>
      <c r="R64" s="59"/>
      <c r="S64" s="70" t="s">
        <v>354</v>
      </c>
      <c r="T64" s="157" t="s">
        <v>72</v>
      </c>
      <c r="U64" s="83"/>
      <c r="V64" s="214" t="s">
        <v>374</v>
      </c>
      <c r="W64" s="83"/>
      <c r="X64" s="83"/>
      <c r="Y64" s="55"/>
      <c r="Z64" s="259">
        <f t="shared" si="6"/>
        <v>0</v>
      </c>
      <c r="AA64" s="260">
        <v>43905</v>
      </c>
      <c r="AB64" s="260">
        <v>43917</v>
      </c>
      <c r="AC64" s="260"/>
      <c r="AD64" s="260"/>
      <c r="AE64" s="258"/>
      <c r="AF64" s="258"/>
      <c r="AG64" s="258"/>
      <c r="AH64" s="258"/>
      <c r="AI64" s="258"/>
      <c r="AJ64" s="258"/>
    </row>
    <row r="65" spans="1:36" ht="28.2" thickBot="1" x14ac:dyDescent="0.35">
      <c r="A65" s="112" t="s">
        <v>83</v>
      </c>
      <c r="B65" s="113"/>
      <c r="C65" s="134">
        <v>1</v>
      </c>
      <c r="D65" s="134">
        <v>1</v>
      </c>
      <c r="E65" s="134">
        <v>1</v>
      </c>
      <c r="F65" s="134">
        <v>0.42553191489361702</v>
      </c>
      <c r="G65" s="134">
        <v>0</v>
      </c>
      <c r="H65" s="114">
        <v>2</v>
      </c>
      <c r="K65" s="1207"/>
      <c r="L65" s="1207"/>
      <c r="M65" s="104" t="s">
        <v>8</v>
      </c>
      <c r="N65" s="57" t="s">
        <v>59</v>
      </c>
      <c r="O65" s="38" t="s">
        <v>240</v>
      </c>
      <c r="P65" s="58"/>
      <c r="Q65" s="56"/>
      <c r="R65" s="59"/>
      <c r="S65" s="70" t="str">
        <f>IF($K$57=$G$25+1,$A$1,"")</f>
        <v/>
      </c>
      <c r="T65" s="157"/>
      <c r="U65" s="83"/>
      <c r="V65" s="83" t="str">
        <f>IFERROR(VLOOKUP($B$2&amp;"_"&amp;#REF!,[3]Exam_Result!$A$7:$K$5000,11,0),"N/A")</f>
        <v>N/A</v>
      </c>
      <c r="W65" s="83"/>
      <c r="X65" s="83"/>
      <c r="Y65" s="55"/>
      <c r="Z65" s="259">
        <f t="shared" si="6"/>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3</v>
      </c>
      <c r="K66" s="1207"/>
      <c r="L66" s="1207"/>
      <c r="M66" s="104" t="s">
        <v>8</v>
      </c>
      <c r="N66" s="57" t="s">
        <v>55</v>
      </c>
      <c r="O66" s="38" t="s">
        <v>515</v>
      </c>
      <c r="P66" s="58"/>
      <c r="Q66" s="56"/>
      <c r="R66" s="59"/>
      <c r="S66" s="36"/>
      <c r="T66" s="83"/>
      <c r="U66" s="83"/>
      <c r="V66" s="83" t="str">
        <f>IFERROR(VLOOKUP($B$2&amp;"_"&amp;#REF!,[3]Exam_Result!$A$7:$K$5000,11,0),"N/A")</f>
        <v>N/A</v>
      </c>
      <c r="W66" s="83"/>
      <c r="X66" s="83"/>
      <c r="Y66" s="55"/>
      <c r="Z66" s="259">
        <f t="shared" si="6"/>
        <v>0</v>
      </c>
      <c r="AA66" s="260"/>
      <c r="AB66" s="260"/>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36" t="str">
        <f>IF($K$57=$G$25+1,$A$1,"")</f>
        <v/>
      </c>
      <c r="T67" s="83"/>
      <c r="U67" s="83"/>
      <c r="V67" s="214"/>
      <c r="W67" s="83"/>
      <c r="X67" s="83"/>
      <c r="Y67" s="46" t="s">
        <v>242</v>
      </c>
      <c r="Z67" s="259">
        <f t="shared" si="6"/>
        <v>0</v>
      </c>
      <c r="AA67" s="260"/>
      <c r="AB67" s="260"/>
      <c r="AC67" s="260"/>
      <c r="AD67" s="260"/>
      <c r="AE67" s="258"/>
      <c r="AF67" s="258"/>
      <c r="AG67" s="258"/>
      <c r="AH67" s="258"/>
      <c r="AI67" s="258"/>
      <c r="AJ67" s="258"/>
    </row>
    <row r="68" spans="1:36" x14ac:dyDescent="0.3">
      <c r="C68" s="135"/>
      <c r="D68" s="135"/>
      <c r="E68" s="135"/>
      <c r="F68" s="135"/>
      <c r="G68" s="135"/>
      <c r="K68" s="3">
        <v>5</v>
      </c>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200"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20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t="str">
        <f>IF($K$69=$G$25+1,$A$1,"")</f>
        <v/>
      </c>
      <c r="T72" s="83"/>
      <c r="U72" s="83"/>
      <c r="V72" s="83" t="str">
        <f>IFERROR(VLOOKUP($B$2&amp;"_"&amp;#REF!,[3]Exam_Result!$A$7:$K$5000,11,0),"N/A")</f>
        <v>N/A</v>
      </c>
      <c r="W72" s="83"/>
      <c r="X72" s="83"/>
      <c r="Y72" s="63"/>
      <c r="Z72" s="259">
        <f t="shared" ref="Z72:Z75" si="7">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36" t="str">
        <f>IF($K$69=$G$25+1,$A$1,"")</f>
        <v/>
      </c>
      <c r="T73" s="83"/>
      <c r="U73" s="83"/>
      <c r="V73" s="83" t="str">
        <f>IFERROR(VLOOKUP($B$2&amp;"_"&amp;#REF!,[3]Exam_Result!$A$7:$K$5000,11,0),"N/A")</f>
        <v>N/A</v>
      </c>
      <c r="W73" s="83"/>
      <c r="X73" s="83"/>
      <c r="Y73" s="63"/>
      <c r="Z73" s="259">
        <f t="shared" si="7"/>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36" t="str">
        <f>IF($K$69=$G$25+1,$A$1,"")</f>
        <v/>
      </c>
      <c r="T74" s="83"/>
      <c r="U74" s="83"/>
      <c r="V74" s="83" t="str">
        <f>IFERROR(VLOOKUP($B$2&amp;"_"&amp;#REF!,[3]Exam_Result!$A$7:$K$5000,11,0),"N/A")</f>
        <v>N/A</v>
      </c>
      <c r="W74" s="83"/>
      <c r="X74" s="83"/>
      <c r="Y74" s="63"/>
      <c r="Z74" s="259">
        <f t="shared" si="7"/>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36" t="str">
        <f>IF($K$69=$G$25+1,$A$1,"")</f>
        <v/>
      </c>
      <c r="T75" s="83"/>
      <c r="U75" s="83"/>
      <c r="V75" s="83" t="str">
        <f>IFERROR(VLOOKUP($B$2&amp;"_"&amp;#REF!,[3]Exam_Result!$A$7:$K$5000,11,0),"N/A")</f>
        <v>N/A</v>
      </c>
      <c r="W75" s="83"/>
      <c r="X75" s="83"/>
      <c r="Y75" s="63"/>
      <c r="Z75" s="259">
        <f t="shared" si="7"/>
        <v>0</v>
      </c>
      <c r="AA75" s="260"/>
      <c r="AB75" s="260"/>
      <c r="AC75" s="260"/>
      <c r="AD75" s="260"/>
      <c r="AE75" s="258"/>
      <c r="AF75" s="258"/>
      <c r="AG75" s="258"/>
      <c r="AH75" s="258"/>
      <c r="AI75" s="258"/>
      <c r="AJ75" s="258"/>
    </row>
    <row r="76" spans="1:36" ht="13.2" customHeight="1"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A70"/>
  <customSheetViews>
    <customSheetView guid="{3F51B73C-8999-4BDD-B7BB-CFA8C5D5F118}" scale="98" showGridLines="0" showAutoFilter="1" topLeftCell="C1">
      <selection activeCell="K1" sqref="K1:AN1048576"/>
      <pageMargins left="0.7" right="0.7" top="0.75" bottom="0.75" header="0.3" footer="0.3"/>
      <pageSetup orientation="portrait" r:id="rId1"/>
      <autoFilter ref="A3:AA70"/>
    </customSheetView>
    <customSheetView guid="{61959E49-C4BC-41CB-B0BE-7EDA73DE356A}" scale="98" showGridLines="0" showAutoFilter="1" topLeftCell="A67">
      <selection activeCell="C8" sqref="C8:G67"/>
      <pageMargins left="0.7" right="0.7" top="0.75" bottom="0.75" header="0.3" footer="0.3"/>
      <pageSetup orientation="portrait" r:id="rId2"/>
      <autoFilter ref="A3:AB70"/>
    </customSheetView>
    <customSheetView guid="{9F775BAE-2403-40FE-95E3-B0411D9A7170}" scale="98" showGridLines="0" showAutoFilter="1">
      <selection activeCell="C86" sqref="C86"/>
      <pageMargins left="0.7" right="0.7" top="0.75" bottom="0.75" header="0.3" footer="0.3"/>
      <pageSetup orientation="portrait" r:id="rId3"/>
      <autoFilter ref="A3:AB70"/>
    </customSheetView>
    <customSheetView guid="{B9E7682A-072E-4CF9-AE10-B3ED27CB27F8}" scale="98" showGridLines="0" showAutoFilter="1" topLeftCell="A67">
      <selection activeCell="C8" sqref="C8:G67"/>
      <pageMargins left="0.7" right="0.7" top="0.75" bottom="0.75" header="0.3" footer="0.3"/>
      <pageSetup orientation="portrait" r:id="rId4"/>
      <autoFilter ref="A3:AB70"/>
    </customSheetView>
    <customSheetView guid="{040B64FF-F135-4C7F-9498-A8399C10673D}" scale="98" showGridLines="0" showAutoFilter="1" topLeftCell="C1">
      <selection activeCell="K1" sqref="K1:AN1048576"/>
      <pageMargins left="0.7" right="0.7" top="0.75" bottom="0.75" header="0.3" footer="0.3"/>
      <pageSetup orientation="portrait" r:id="rId5"/>
      <autoFilter ref="A3:AA70"/>
    </customSheetView>
    <customSheetView guid="{6D9FC8F7-6352-4BF1-890A-27BF36FADC03}" scale="98" showGridLines="0" showAutoFilter="1" topLeftCell="C1">
      <selection activeCell="K1" sqref="K1:AN1048576"/>
      <pageMargins left="0.7" right="0.7" top="0.75" bottom="0.75" header="0.3" footer="0.3"/>
      <pageSetup orientation="portrait" r:id="rId6"/>
      <autoFilter ref="A3:AA70"/>
    </customSheetView>
  </customSheetViews>
  <mergeCells count="91">
    <mergeCell ref="AA70:AB70"/>
    <mergeCell ref="AC70:AD70"/>
    <mergeCell ref="AE70:AF70"/>
    <mergeCell ref="AG70:AH70"/>
    <mergeCell ref="AI70:AJ70"/>
    <mergeCell ref="AA58:AB58"/>
    <mergeCell ref="AC58:AD58"/>
    <mergeCell ref="AE58:AF58"/>
    <mergeCell ref="AG58:AH58"/>
    <mergeCell ref="AI58:AJ58"/>
    <mergeCell ref="AA38:AB38"/>
    <mergeCell ref="AC38:AD38"/>
    <mergeCell ref="AE38:AF38"/>
    <mergeCell ref="AG38:AH38"/>
    <mergeCell ref="AI38:AJ38"/>
    <mergeCell ref="AA17:AB17"/>
    <mergeCell ref="AC17:AD17"/>
    <mergeCell ref="AE17:AF17"/>
    <mergeCell ref="AG17:AH17"/>
    <mergeCell ref="AI17:AJ17"/>
    <mergeCell ref="AA2:AB2"/>
    <mergeCell ref="AC2:AD2"/>
    <mergeCell ref="AE2:AF2"/>
    <mergeCell ref="AG2:AH2"/>
    <mergeCell ref="AI2:AJ2"/>
    <mergeCell ref="M38:M39"/>
    <mergeCell ref="N38:N39"/>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M58:M59"/>
    <mergeCell ref="N58:N59"/>
    <mergeCell ref="O58:O59"/>
    <mergeCell ref="S58:S59"/>
    <mergeCell ref="T58:T59"/>
    <mergeCell ref="U58:U59"/>
    <mergeCell ref="V58:V59"/>
    <mergeCell ref="Y58:Y59"/>
    <mergeCell ref="V17:V18"/>
    <mergeCell ref="Y17:Y18"/>
    <mergeCell ref="U38:U39"/>
    <mergeCell ref="V38:V39"/>
    <mergeCell ref="Y38:Y39"/>
    <mergeCell ref="T2:T3"/>
    <mergeCell ref="U2:U3"/>
    <mergeCell ref="V2:V3"/>
    <mergeCell ref="Y2:Y3"/>
    <mergeCell ref="O38:O39"/>
    <mergeCell ref="S38:S39"/>
    <mergeCell ref="T38:T39"/>
    <mergeCell ref="K16:Y16"/>
    <mergeCell ref="K17:K18"/>
    <mergeCell ref="L17:L18"/>
    <mergeCell ref="M17:M18"/>
    <mergeCell ref="N17:N18"/>
    <mergeCell ref="O17:O18"/>
    <mergeCell ref="S17:S18"/>
    <mergeCell ref="T17:T18"/>
    <mergeCell ref="U17:U18"/>
    <mergeCell ref="L2:L3"/>
    <mergeCell ref="M2:M3"/>
    <mergeCell ref="N2:N3"/>
    <mergeCell ref="O2:O3"/>
    <mergeCell ref="S2:S3"/>
    <mergeCell ref="Z70:Z71"/>
    <mergeCell ref="A1:H1"/>
    <mergeCell ref="Z2:Z3"/>
    <mergeCell ref="Z17:Z18"/>
    <mergeCell ref="Z38:Z39"/>
    <mergeCell ref="Z58:Z59"/>
    <mergeCell ref="Y4:Y5"/>
    <mergeCell ref="A64:G64"/>
    <mergeCell ref="A66:G66"/>
    <mergeCell ref="K37:Y37"/>
    <mergeCell ref="K38:K39"/>
    <mergeCell ref="L38:L39"/>
    <mergeCell ref="K60:K67"/>
    <mergeCell ref="L60:L67"/>
    <mergeCell ref="K1:Y1"/>
    <mergeCell ref="K2:K3"/>
  </mergeCells>
  <conditionalFormatting sqref="E13">
    <cfRule type="containsText" dxfId="619" priority="24" operator="containsText" text="N/A">
      <formula>NOT(ISERROR(SEARCH("N/A",E13)))</formula>
    </cfRule>
    <cfRule type="containsText" dxfId="618" priority="25" operator="containsText" text="O">
      <formula>NOT(ISERROR(SEARCH("O",E13)))</formula>
    </cfRule>
    <cfRule type="containsText" dxfId="617" priority="26" operator="containsText" text="M">
      <formula>NOT(ISERROR(SEARCH("M",E13)))</formula>
    </cfRule>
  </conditionalFormatting>
  <conditionalFormatting sqref="C46:G46">
    <cfRule type="containsText" dxfId="616" priority="33" operator="containsText" text="O">
      <formula>NOT(ISERROR(SEARCH("O",C46)))</formula>
    </cfRule>
  </conditionalFormatting>
  <conditionalFormatting sqref="C46:G46">
    <cfRule type="containsText" dxfId="615" priority="30" operator="containsText" text="N/A">
      <formula>NOT(ISERROR(SEARCH("N/A",C46)))</formula>
    </cfRule>
    <cfRule type="containsText" dxfId="614" priority="31" operator="containsText" text="Blank">
      <formula>NOT(ISERROR(SEARCH("Blank",C46)))</formula>
    </cfRule>
    <cfRule type="containsText" dxfId="613" priority="32" operator="containsText" text="M">
      <formula>NOT(ISERROR(SEARCH("M",C46)))</formula>
    </cfRule>
  </conditionalFormatting>
  <conditionalFormatting sqref="E12">
    <cfRule type="containsText" dxfId="612" priority="27" operator="containsText" text="N/A">
      <formula>NOT(ISERROR(SEARCH("N/A",E12)))</formula>
    </cfRule>
    <cfRule type="containsText" dxfId="611" priority="28" operator="containsText" text="O">
      <formula>NOT(ISERROR(SEARCH("O",E12)))</formula>
    </cfRule>
    <cfRule type="containsText" dxfId="610" priority="29" operator="containsText" text="M">
      <formula>NOT(ISERROR(SEARCH("M",E12)))</formula>
    </cfRule>
  </conditionalFormatting>
  <conditionalFormatting sqref="C7:H7">
    <cfRule type="containsText" dxfId="609" priority="21" operator="containsText" text="N/A">
      <formula>NOT(ISERROR(SEARCH("N/A",C7)))</formula>
    </cfRule>
    <cfRule type="containsText" dxfId="608" priority="22" operator="containsText" text="Blank">
      <formula>NOT(ISERROR(SEARCH("Blank",C7)))</formula>
    </cfRule>
    <cfRule type="containsText" dxfId="607" priority="23" operator="containsText" text="M">
      <formula>NOT(ISERROR(SEARCH("M",C7)))</formula>
    </cfRule>
  </conditionalFormatting>
  <conditionalFormatting sqref="Z4 Z51:Z55 Z40:Z43 Z45:Z49 Z19:Z35">
    <cfRule type="cellIs" dxfId="606" priority="6" operator="greaterThan">
      <formula>0</formula>
    </cfRule>
  </conditionalFormatting>
  <conditionalFormatting sqref="Z5:Z14">
    <cfRule type="cellIs" dxfId="605" priority="5" operator="greaterThan">
      <formula>0</formula>
    </cfRule>
  </conditionalFormatting>
  <conditionalFormatting sqref="Z60:Z67">
    <cfRule type="cellIs" dxfId="604" priority="4" operator="greaterThan">
      <formula>0</formula>
    </cfRule>
  </conditionalFormatting>
  <conditionalFormatting sqref="Z72:Z75">
    <cfRule type="cellIs" dxfId="603" priority="3" operator="greaterThan">
      <formula>0</formula>
    </cfRule>
  </conditionalFormatting>
  <conditionalFormatting sqref="Z50">
    <cfRule type="cellIs" dxfId="602" priority="2" operator="greaterThan">
      <formula>0</formula>
    </cfRule>
  </conditionalFormatting>
  <conditionalFormatting sqref="Z44">
    <cfRule type="cellIs" dxfId="601"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V76:V79 V1:V3 V15:V18 V36:V39 V56:V59 V68:V71">
      <formula1>"Passed, Failed, N/A"</formula1>
    </dataValidation>
    <dataValidation type="list" allowBlank="1" showInputMessage="1" showErrorMessage="1" sqref="W1:W79">
      <formula1>"Y, N"</formula1>
    </dataValidation>
  </dataValidations>
  <hyperlinks>
    <hyperlink ref="J1" location="Summary!A1" display="Home"/>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s>
  <pageMargins left="0.7" right="0.7" top="0.75" bottom="0.75" header="0.3" footer="0.3"/>
  <pageSetup orientation="portrait" r:id="rId23"/>
  <drawing r:id="rId24"/>
  <legacyDrawing r:id="rId25"/>
  <controls>
    <mc:AlternateContent xmlns:mc="http://schemas.openxmlformats.org/markup-compatibility/2006">
      <mc:Choice Requires="x14">
        <control shapeId="176138" r:id="rId26" name="CommandButton2">
          <controlPr defaultSize="0" autoLine="0" r:id="rId27">
            <anchor moveWithCells="1">
              <from>
                <xdr:col>8</xdr:col>
                <xdr:colOff>121920</xdr:colOff>
                <xdr:row>50</xdr:row>
                <xdr:rowOff>99060</xdr:rowOff>
              </from>
              <to>
                <xdr:col>9</xdr:col>
                <xdr:colOff>441960</xdr:colOff>
                <xdr:row>53</xdr:row>
                <xdr:rowOff>0</xdr:rowOff>
              </to>
            </anchor>
          </controlPr>
        </control>
      </mc:Choice>
      <mc:Fallback>
        <control shapeId="176138" r:id="rId26" name="CommandButton2"/>
      </mc:Fallback>
    </mc:AlternateContent>
    <mc:AlternateContent xmlns:mc="http://schemas.openxmlformats.org/markup-compatibility/2006">
      <mc:Choice Requires="x14">
        <control shapeId="176137" r:id="rId28" name="CommandButton1">
          <controlPr defaultSize="0" autoLine="0" r:id="rId29">
            <anchor moveWithCells="1">
              <from>
                <xdr:col>8</xdr:col>
                <xdr:colOff>114300</xdr:colOff>
                <xdr:row>46</xdr:row>
                <xdr:rowOff>0</xdr:rowOff>
              </from>
              <to>
                <xdr:col>9</xdr:col>
                <xdr:colOff>403860</xdr:colOff>
                <xdr:row>47</xdr:row>
                <xdr:rowOff>167640</xdr:rowOff>
              </to>
            </anchor>
          </controlPr>
        </control>
      </mc:Choice>
      <mc:Fallback>
        <control shapeId="176137" r:id="rId28" name="CommandButton1"/>
      </mc:Fallback>
    </mc:AlternateContent>
  </controls>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tabColor theme="4"/>
  </sheetPr>
  <dimension ref="A1:AK196"/>
  <sheetViews>
    <sheetView showGridLines="0" topLeftCell="A49" zoomScale="98" zoomScaleNormal="98" workbookViewId="0">
      <selection activeCell="K20" sqref="K20:L37"/>
    </sheetView>
  </sheetViews>
  <sheetFormatPr defaultColWidth="9.109375" defaultRowHeight="13.2" x14ac:dyDescent="0.25"/>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 bestFit="1" customWidth="1"/>
    <col min="12" max="12" width="6.44140625" style="3" bestFit="1" customWidth="1"/>
    <col min="13" max="13" width="7.88671875" style="3" bestFit="1" customWidth="1"/>
    <col min="14" max="14" width="18.44140625" style="92" bestFit="1" customWidth="1"/>
    <col min="15" max="15" width="46.5546875" style="3" customWidth="1"/>
    <col min="16" max="16" width="27.5546875" style="3" customWidth="1"/>
    <col min="17" max="17" width="24.88671875" style="3" customWidth="1"/>
    <col min="18" max="18" width="26.109375" style="3" customWidth="1"/>
    <col min="19" max="19" width="26.44140625" style="3" customWidth="1"/>
    <col min="20" max="20" width="7.5546875" style="78" customWidth="1"/>
    <col min="21" max="21" width="11" style="78" bestFit="1" customWidth="1"/>
    <col min="22" max="22" width="10.44140625" style="78" bestFit="1" customWidth="1"/>
    <col min="23" max="23" width="12.44140625" style="78" customWidth="1"/>
    <col min="24" max="24" width="15.109375" style="78" customWidth="1"/>
    <col min="25" max="25" width="36.5546875" style="3" bestFit="1" customWidth="1"/>
    <col min="26" max="16384" width="9.109375" style="3"/>
  </cols>
  <sheetData>
    <row r="1" spans="1:36" ht="14.4" x14ac:dyDescent="0.25">
      <c r="A1" s="1188" t="s">
        <v>82</v>
      </c>
      <c r="B1" s="1189"/>
      <c r="C1" s="1189"/>
      <c r="D1" s="1189"/>
      <c r="E1" s="1189"/>
      <c r="F1" s="1189"/>
      <c r="G1" s="1189"/>
      <c r="H1" s="1189"/>
      <c r="J1" s="202" t="s">
        <v>432</v>
      </c>
      <c r="K1" s="3">
        <v>1</v>
      </c>
      <c r="M1" s="29">
        <v>13</v>
      </c>
      <c r="Z1" s="92">
        <v>26</v>
      </c>
      <c r="AA1" s="29">
        <v>27</v>
      </c>
      <c r="AB1" s="92">
        <v>28</v>
      </c>
      <c r="AC1" s="29">
        <v>29</v>
      </c>
      <c r="AD1" s="92">
        <v>30</v>
      </c>
      <c r="AE1" s="29">
        <v>31</v>
      </c>
      <c r="AF1" s="92">
        <v>32</v>
      </c>
      <c r="AG1" s="29">
        <v>33</v>
      </c>
      <c r="AH1" s="92">
        <v>34</v>
      </c>
      <c r="AI1" s="29">
        <v>35</v>
      </c>
      <c r="AJ1" s="92">
        <v>36</v>
      </c>
    </row>
    <row r="2" spans="1:36" ht="12.75" customHeight="1" x14ac:dyDescent="0.45">
      <c r="A2" s="98" t="s">
        <v>367</v>
      </c>
      <c r="B2" s="83" t="s">
        <v>355</v>
      </c>
      <c r="C2" s="3"/>
      <c r="D2" s="3"/>
      <c r="E2" s="3"/>
      <c r="F2" s="3"/>
      <c r="G2" s="3"/>
      <c r="H2" s="3"/>
      <c r="K2" s="1193" t="s">
        <v>132</v>
      </c>
      <c r="L2" s="1194"/>
      <c r="M2" s="1194"/>
      <c r="N2" s="1194"/>
      <c r="O2" s="1194"/>
      <c r="P2" s="1194"/>
      <c r="Q2" s="1194"/>
      <c r="R2" s="1194"/>
      <c r="S2" s="1194"/>
      <c r="T2" s="1194"/>
      <c r="U2" s="1194"/>
      <c r="V2" s="1194"/>
      <c r="W2" s="1194"/>
      <c r="X2" s="1194"/>
      <c r="Y2" s="1195"/>
      <c r="Z2" s="263"/>
      <c r="AA2" s="256"/>
      <c r="AB2" s="256"/>
      <c r="AC2" s="256"/>
      <c r="AD2" s="256"/>
      <c r="AE2" s="256"/>
      <c r="AF2" s="256"/>
      <c r="AG2" s="256"/>
      <c r="AH2" s="256"/>
      <c r="AI2" s="256"/>
      <c r="AJ2" s="256"/>
    </row>
    <row r="3" spans="1:36" ht="12.75" customHeight="1" x14ac:dyDescent="0.3">
      <c r="A3" s="98" t="s">
        <v>347</v>
      </c>
      <c r="B3" s="119">
        <v>42858</v>
      </c>
      <c r="C3" s="125"/>
      <c r="D3" s="3"/>
      <c r="E3" s="3"/>
      <c r="F3" s="3"/>
      <c r="G3" s="3"/>
      <c r="H3" s="3"/>
      <c r="K3" s="1209" t="s">
        <v>133</v>
      </c>
      <c r="L3" s="1209" t="s">
        <v>91</v>
      </c>
      <c r="M3" s="1182" t="s">
        <v>75</v>
      </c>
      <c r="N3" s="1190" t="s">
        <v>134</v>
      </c>
      <c r="O3" s="1209" t="s">
        <v>135</v>
      </c>
      <c r="P3" s="143" t="s">
        <v>136</v>
      </c>
      <c r="Q3" s="143" t="s">
        <v>137</v>
      </c>
      <c r="R3" s="143" t="s">
        <v>138</v>
      </c>
      <c r="S3" s="1210" t="s">
        <v>139</v>
      </c>
      <c r="T3" s="1191" t="s">
        <v>344</v>
      </c>
      <c r="U3" s="1191" t="s">
        <v>342</v>
      </c>
      <c r="V3" s="1200" t="s">
        <v>343</v>
      </c>
      <c r="W3" s="133" t="s">
        <v>375</v>
      </c>
      <c r="X3" s="133" t="s">
        <v>376</v>
      </c>
      <c r="Y3" s="1209" t="s">
        <v>140</v>
      </c>
      <c r="Z3" s="1186" t="s">
        <v>667</v>
      </c>
      <c r="AA3" s="1172" t="s">
        <v>666</v>
      </c>
      <c r="AB3" s="1172"/>
      <c r="AC3" s="1172" t="s">
        <v>668</v>
      </c>
      <c r="AD3" s="1172"/>
      <c r="AE3" s="1172" t="s">
        <v>669</v>
      </c>
      <c r="AF3" s="1172"/>
      <c r="AG3" s="1172" t="s">
        <v>670</v>
      </c>
      <c r="AH3" s="1172"/>
      <c r="AI3" s="1172" t="s">
        <v>671</v>
      </c>
      <c r="AJ3" s="1172"/>
    </row>
    <row r="4" spans="1:36" ht="12.75" customHeight="1" x14ac:dyDescent="0.3">
      <c r="A4" s="98" t="s">
        <v>368</v>
      </c>
      <c r="B4" s="124">
        <f ca="1">DATEDIF(B3,TODAY(),"D")/365</f>
        <v>3.5232876712328767</v>
      </c>
      <c r="C4" s="3"/>
      <c r="D4" s="3"/>
      <c r="E4" s="3"/>
      <c r="F4" s="3"/>
      <c r="G4" s="3"/>
      <c r="H4" s="3"/>
      <c r="K4" s="1197"/>
      <c r="L4" s="1197"/>
      <c r="M4" s="1183"/>
      <c r="N4" s="1185"/>
      <c r="O4" s="1197"/>
      <c r="P4" s="148" t="s">
        <v>141</v>
      </c>
      <c r="Q4" s="144"/>
      <c r="R4" s="144"/>
      <c r="S4" s="1210"/>
      <c r="T4" s="1191"/>
      <c r="U4" s="1191"/>
      <c r="V4" s="1201"/>
      <c r="W4" s="133"/>
      <c r="X4" s="133"/>
      <c r="Y4" s="1197"/>
      <c r="Z4" s="1187"/>
      <c r="AA4" s="255" t="s">
        <v>672</v>
      </c>
      <c r="AB4" s="255" t="s">
        <v>673</v>
      </c>
      <c r="AC4" s="255" t="s">
        <v>672</v>
      </c>
      <c r="AD4" s="255" t="s">
        <v>673</v>
      </c>
      <c r="AE4" s="255" t="s">
        <v>672</v>
      </c>
      <c r="AF4" s="255" t="s">
        <v>673</v>
      </c>
      <c r="AG4" s="255" t="s">
        <v>672</v>
      </c>
      <c r="AH4" s="255" t="s">
        <v>673</v>
      </c>
      <c r="AI4" s="255" t="s">
        <v>672</v>
      </c>
      <c r="AJ4" s="255" t="s">
        <v>673</v>
      </c>
    </row>
    <row r="5" spans="1:36" ht="12.75" customHeight="1" x14ac:dyDescent="0.3">
      <c r="A5" s="98" t="s">
        <v>387</v>
      </c>
      <c r="B5" s="124">
        <v>0</v>
      </c>
      <c r="C5" s="126"/>
      <c r="D5" s="3"/>
      <c r="E5" s="3"/>
      <c r="F5" s="3"/>
      <c r="G5" s="3"/>
      <c r="H5" s="3"/>
      <c r="K5" s="272" t="s">
        <v>142</v>
      </c>
      <c r="L5" s="272" t="s">
        <v>143</v>
      </c>
      <c r="M5" s="104" t="s">
        <v>5</v>
      </c>
      <c r="N5" s="93" t="s">
        <v>144</v>
      </c>
      <c r="O5" s="88" t="s">
        <v>372</v>
      </c>
      <c r="P5" s="149" t="s">
        <v>145</v>
      </c>
      <c r="Q5" s="149" t="s">
        <v>146</v>
      </c>
      <c r="R5" s="146" t="s">
        <v>147</v>
      </c>
      <c r="S5" s="36"/>
      <c r="T5" s="83"/>
      <c r="U5" s="83"/>
      <c r="V5" s="83" t="s">
        <v>374</v>
      </c>
      <c r="W5" s="83" t="s">
        <v>377</v>
      </c>
      <c r="X5" s="83" t="s">
        <v>377</v>
      </c>
      <c r="Y5" s="1227" t="s">
        <v>148</v>
      </c>
      <c r="Z5" s="259">
        <f>DATEDIF(AA5,AB5,"m")/12+DATEDIF(AC5,AD5,"m")/12+DATEDIF(AE5,AF5,"m")/12+DATEDIF(AG5,AH5,"m")/12+DATEDIF(AI5,AJ5,"m")/12</f>
        <v>0</v>
      </c>
      <c r="AA5" s="260"/>
      <c r="AB5" s="260"/>
      <c r="AC5" s="260"/>
      <c r="AD5" s="260"/>
      <c r="AE5" s="258"/>
      <c r="AF5" s="258"/>
      <c r="AG5" s="258"/>
      <c r="AH5" s="258"/>
      <c r="AI5" s="258"/>
      <c r="AJ5" s="258"/>
    </row>
    <row r="6" spans="1:36" ht="28.2" thickBot="1" x14ac:dyDescent="0.3">
      <c r="A6" s="98" t="s">
        <v>388</v>
      </c>
      <c r="B6" s="124">
        <f ca="1">B4+B5</f>
        <v>3.5232876712328767</v>
      </c>
      <c r="C6" s="126"/>
      <c r="K6" s="273"/>
      <c r="L6" s="273"/>
      <c r="M6" s="104" t="s">
        <v>5</v>
      </c>
      <c r="N6" s="93" t="s">
        <v>144</v>
      </c>
      <c r="O6" s="88" t="s">
        <v>373</v>
      </c>
      <c r="P6" s="150"/>
      <c r="Q6" s="151" t="s">
        <v>150</v>
      </c>
      <c r="R6" s="147" t="s">
        <v>151</v>
      </c>
      <c r="S6" s="36"/>
      <c r="T6" s="83"/>
      <c r="U6" s="83"/>
      <c r="V6" s="83" t="s">
        <v>374</v>
      </c>
      <c r="W6" s="83" t="s">
        <v>377</v>
      </c>
      <c r="X6" s="83" t="s">
        <v>377</v>
      </c>
      <c r="Y6" s="1228"/>
      <c r="Z6" s="259">
        <f t="shared" ref="Z6:Z15" si="0">DATEDIF(AA6,AB6,"m")/12+DATEDIF(AC6,AD6,"m")/12+DATEDIF(AE6,AF6,"m")/12+DATEDIF(AG6,AH6,"m")/12+DATEDIF(AI6,AJ6,"m")/12</f>
        <v>0</v>
      </c>
      <c r="AA6" s="260"/>
      <c r="AB6" s="260"/>
      <c r="AC6" s="260"/>
      <c r="AD6" s="260"/>
      <c r="AE6" s="258"/>
      <c r="AF6" s="258"/>
      <c r="AG6" s="258"/>
      <c r="AH6" s="258"/>
      <c r="AI6" s="258"/>
      <c r="AJ6" s="258"/>
    </row>
    <row r="7" spans="1:36" ht="14.4" thickBot="1" x14ac:dyDescent="0.35">
      <c r="A7" s="120" t="s">
        <v>4</v>
      </c>
      <c r="B7" s="121" t="s">
        <v>135</v>
      </c>
      <c r="C7" s="105" t="s">
        <v>5</v>
      </c>
      <c r="D7" s="105" t="s">
        <v>6</v>
      </c>
      <c r="E7" s="105" t="s">
        <v>7</v>
      </c>
      <c r="F7" s="105" t="s">
        <v>8</v>
      </c>
      <c r="G7" s="105" t="s">
        <v>9</v>
      </c>
      <c r="H7" s="106" t="s">
        <v>76</v>
      </c>
      <c r="K7" s="273"/>
      <c r="L7" s="273"/>
      <c r="M7" s="104" t="s">
        <v>5</v>
      </c>
      <c r="N7" s="38" t="s">
        <v>149</v>
      </c>
      <c r="O7" s="65" t="s">
        <v>149</v>
      </c>
      <c r="P7" s="150"/>
      <c r="Q7" s="152" t="s">
        <v>150</v>
      </c>
      <c r="R7" s="79" t="s">
        <v>151</v>
      </c>
      <c r="S7" s="36"/>
      <c r="T7" s="83"/>
      <c r="U7" s="83"/>
      <c r="V7" s="83" t="s">
        <v>374</v>
      </c>
      <c r="W7" s="83" t="s">
        <v>377</v>
      </c>
      <c r="X7" s="83" t="s">
        <v>377</v>
      </c>
      <c r="Y7" s="41" t="s">
        <v>152</v>
      </c>
      <c r="Z7" s="259">
        <f t="shared" si="0"/>
        <v>0</v>
      </c>
      <c r="AA7" s="260"/>
      <c r="AB7" s="260"/>
      <c r="AC7" s="260"/>
      <c r="AD7" s="260"/>
      <c r="AE7" s="258"/>
      <c r="AF7" s="258"/>
      <c r="AG7" s="258"/>
      <c r="AH7" s="258"/>
      <c r="AI7" s="258"/>
      <c r="AJ7" s="258"/>
    </row>
    <row r="8" spans="1:36" ht="27.6" x14ac:dyDescent="0.25">
      <c r="A8" s="107" t="s">
        <v>56</v>
      </c>
      <c r="B8" s="108" t="s">
        <v>182</v>
      </c>
      <c r="C8" s="100"/>
      <c r="D8" s="24"/>
      <c r="E8" s="24" t="s">
        <v>77</v>
      </c>
      <c r="F8" s="24"/>
      <c r="G8" s="24"/>
      <c r="H8" s="109">
        <f>IF(C8&lt;&gt;"",'CBL Score Standard'!$D64,IF(D8&lt;&gt;"",SUM('CBL Score Standard'!$D64:$E64),IF(E8&lt;&gt;"",SUM('CBL Score Standard'!$D64:$F64),IF(F8&lt;&gt;"",SUM('CBL Score Standard'!$D64:$G64),IF(G8&lt;&gt;"",SUM('CBL Score Standard'!$D64:$H64,0))))))</f>
        <v>7.6190476190476183E-2</v>
      </c>
      <c r="K8" s="273"/>
      <c r="L8" s="273"/>
      <c r="M8" s="104" t="s">
        <v>5</v>
      </c>
      <c r="N8" s="96" t="s">
        <v>144</v>
      </c>
      <c r="O8" s="64" t="s">
        <v>452</v>
      </c>
      <c r="P8" s="150"/>
      <c r="Q8" s="149" t="s">
        <v>247</v>
      </c>
      <c r="R8" s="146" t="s">
        <v>154</v>
      </c>
      <c r="S8" s="36"/>
      <c r="T8" s="83"/>
      <c r="U8" s="83"/>
      <c r="V8" s="83" t="s">
        <v>374</v>
      </c>
      <c r="W8" s="83" t="s">
        <v>377</v>
      </c>
      <c r="X8" s="83" t="s">
        <v>377</v>
      </c>
      <c r="Y8" s="68" t="s">
        <v>248</v>
      </c>
      <c r="Z8" s="259">
        <f t="shared" si="0"/>
        <v>0</v>
      </c>
      <c r="AA8" s="260"/>
      <c r="AB8" s="260"/>
      <c r="AC8" s="260"/>
      <c r="AD8" s="260"/>
      <c r="AE8" s="258"/>
      <c r="AF8" s="258"/>
      <c r="AG8" s="258"/>
      <c r="AH8" s="258"/>
      <c r="AI8" s="258"/>
      <c r="AJ8" s="258"/>
    </row>
    <row r="9" spans="1:36" ht="13.8" x14ac:dyDescent="0.3">
      <c r="A9" s="110" t="s">
        <v>56</v>
      </c>
      <c r="B9" s="99" t="s">
        <v>427</v>
      </c>
      <c r="C9" s="100"/>
      <c r="D9" s="24"/>
      <c r="E9" s="24" t="s">
        <v>77</v>
      </c>
      <c r="F9" s="24"/>
      <c r="G9" s="24"/>
      <c r="H9" s="109">
        <f>IF(C9&lt;&gt;"",'CBL Score Standard'!$D65,IF(D9&lt;&gt;"",SUM('CBL Score Standard'!$D65:$E65),IF(E9&lt;&gt;"",SUM('CBL Score Standard'!$D65:$F65),IF(F9&lt;&gt;"",SUM('CBL Score Standard'!$D65:$G65),IF(G9&lt;&gt;"",SUM('CBL Score Standard'!$D65:$H65,0))))))</f>
        <v>7.6190476190476183E-2</v>
      </c>
      <c r="K9" s="273"/>
      <c r="L9" s="273"/>
      <c r="M9" s="104" t="s">
        <v>5</v>
      </c>
      <c r="N9" s="96" t="s">
        <v>144</v>
      </c>
      <c r="O9" s="43" t="s">
        <v>517</v>
      </c>
      <c r="P9" s="150"/>
      <c r="Q9" s="152" t="s">
        <v>153</v>
      </c>
      <c r="R9" s="79" t="s">
        <v>156</v>
      </c>
      <c r="S9" s="36"/>
      <c r="T9" s="83"/>
      <c r="U9" s="83"/>
      <c r="V9" s="83" t="s">
        <v>374</v>
      </c>
      <c r="W9" s="83" t="s">
        <v>377</v>
      </c>
      <c r="X9" s="83" t="s">
        <v>377</v>
      </c>
      <c r="Y9" s="44" t="s">
        <v>157</v>
      </c>
      <c r="Z9" s="259">
        <f t="shared" si="0"/>
        <v>0</v>
      </c>
      <c r="AA9" s="260"/>
      <c r="AB9" s="260"/>
      <c r="AC9" s="260"/>
      <c r="AD9" s="260"/>
      <c r="AE9" s="258"/>
      <c r="AF9" s="258"/>
      <c r="AG9" s="258"/>
      <c r="AH9" s="258"/>
      <c r="AI9" s="258"/>
      <c r="AJ9" s="258"/>
    </row>
    <row r="10" spans="1:36" ht="13.8" x14ac:dyDescent="0.3">
      <c r="A10" s="110" t="s">
        <v>56</v>
      </c>
      <c r="B10" s="99" t="s">
        <v>663</v>
      </c>
      <c r="C10" s="100"/>
      <c r="D10" s="100"/>
      <c r="E10" s="129" t="s">
        <v>77</v>
      </c>
      <c r="F10" s="24"/>
      <c r="G10" s="24"/>
      <c r="H10" s="109">
        <f>IF(C10&lt;&gt;"",'CBL Score Standard'!$D66,IF(D10&lt;&gt;"",SUM('CBL Score Standard'!$D66:$E66),IF(E10&lt;&gt;"",SUM('CBL Score Standard'!$D66:$F66),IF(F10&lt;&gt;"",SUM('CBL Score Standard'!$D66:$G66),IF(G10&lt;&gt;"",SUM('CBL Score Standard'!$D66:$H66,0))))))</f>
        <v>2.8571428571428571E-2</v>
      </c>
      <c r="K10" s="273"/>
      <c r="L10" s="273"/>
      <c r="M10" s="104" t="s">
        <v>5</v>
      </c>
      <c r="N10" s="96" t="s">
        <v>144</v>
      </c>
      <c r="O10" s="43" t="s">
        <v>661</v>
      </c>
      <c r="P10" s="150"/>
      <c r="Q10" s="152" t="s">
        <v>155</v>
      </c>
      <c r="R10" s="79" t="s">
        <v>158</v>
      </c>
      <c r="S10" s="36" t="str">
        <f>IF($K$16=$G$25+1,$A$1,"")</f>
        <v/>
      </c>
      <c r="T10" s="83"/>
      <c r="U10" s="83"/>
      <c r="V10" s="83"/>
      <c r="W10" s="83" t="s">
        <v>377</v>
      </c>
      <c r="X10" s="83" t="s">
        <v>377</v>
      </c>
      <c r="Y10" s="41" t="s">
        <v>159</v>
      </c>
      <c r="Z10" s="259">
        <f t="shared" si="0"/>
        <v>0</v>
      </c>
      <c r="AA10" s="260"/>
      <c r="AB10" s="260"/>
      <c r="AC10" s="260"/>
      <c r="AD10" s="260"/>
      <c r="AE10" s="258"/>
      <c r="AF10" s="258"/>
      <c r="AG10" s="258"/>
      <c r="AH10" s="258"/>
      <c r="AI10" s="258"/>
      <c r="AJ10" s="258"/>
    </row>
    <row r="11" spans="1:36" ht="13.8" x14ac:dyDescent="0.3">
      <c r="A11" s="110" t="s">
        <v>56</v>
      </c>
      <c r="B11" s="99" t="s">
        <v>215</v>
      </c>
      <c r="C11" s="100"/>
      <c r="D11" s="130"/>
      <c r="E11" s="24" t="s">
        <v>77</v>
      </c>
      <c r="F11" s="24"/>
      <c r="G11" s="24"/>
      <c r="H11" s="109">
        <f>IF(C11&lt;&gt;"",'CBL Score Standard'!$D67,IF(D11&lt;&gt;"",SUM('CBL Score Standard'!$D67:$E67),IF(E11&lt;&gt;"",SUM('CBL Score Standard'!$D67:$F67),IF(F11&lt;&gt;"",SUM('CBL Score Standard'!$D67:$G67),IF(G11&lt;&gt;"",SUM('CBL Score Standard'!$D67:$H67,0))))))</f>
        <v>2.8571428571428571E-2</v>
      </c>
      <c r="K11" s="273"/>
      <c r="L11" s="273"/>
      <c r="M11" s="104" t="s">
        <v>5</v>
      </c>
      <c r="N11" s="96" t="s">
        <v>144</v>
      </c>
      <c r="O11" s="43" t="s">
        <v>662</v>
      </c>
      <c r="P11" s="150"/>
      <c r="Q11" s="254" t="s">
        <v>659</v>
      </c>
      <c r="R11" s="254" t="s">
        <v>278</v>
      </c>
      <c r="S11" s="36" t="str">
        <f>IF($K$16=$G$25+1,$A$1,"")</f>
        <v/>
      </c>
      <c r="T11" s="83"/>
      <c r="U11" s="83"/>
      <c r="V11" s="83"/>
      <c r="W11" s="83" t="s">
        <v>377</v>
      </c>
      <c r="X11" s="83"/>
      <c r="Y11" s="46" t="s">
        <v>160</v>
      </c>
      <c r="Z11" s="259">
        <f t="shared" si="0"/>
        <v>0</v>
      </c>
      <c r="AA11" s="260"/>
      <c r="AB11" s="260"/>
      <c r="AC11" s="260"/>
      <c r="AD11" s="260"/>
      <c r="AE11" s="258"/>
      <c r="AF11" s="258"/>
      <c r="AG11" s="258"/>
      <c r="AH11" s="258"/>
      <c r="AI11" s="258"/>
      <c r="AJ11" s="258"/>
    </row>
    <row r="12" spans="1:36" ht="13.8" x14ac:dyDescent="0.25">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273"/>
      <c r="L12" s="273"/>
      <c r="M12" s="104" t="s">
        <v>5</v>
      </c>
      <c r="N12" s="36" t="s">
        <v>31</v>
      </c>
      <c r="O12" s="89" t="s">
        <v>175</v>
      </c>
      <c r="P12" s="150"/>
      <c r="Q12" s="152" t="s">
        <v>383</v>
      </c>
      <c r="R12" s="79" t="s">
        <v>176</v>
      </c>
      <c r="S12" s="36" t="str">
        <f>IF($K$16=$G$25+1,$A$1,"")</f>
        <v/>
      </c>
      <c r="T12" s="83"/>
      <c r="U12" s="83"/>
      <c r="V12" s="83" t="s">
        <v>374</v>
      </c>
      <c r="W12" s="83" t="s">
        <v>377</v>
      </c>
      <c r="X12" s="83" t="s">
        <v>377</v>
      </c>
      <c r="Y12" s="44" t="s">
        <v>177</v>
      </c>
      <c r="Z12" s="259">
        <f t="shared" si="0"/>
        <v>0</v>
      </c>
      <c r="AA12" s="260"/>
      <c r="AB12" s="260"/>
      <c r="AC12" s="260"/>
      <c r="AD12" s="260"/>
      <c r="AE12" s="258"/>
      <c r="AF12" s="258"/>
      <c r="AG12" s="258"/>
      <c r="AH12" s="258"/>
      <c r="AI12" s="258"/>
      <c r="AJ12" s="258"/>
    </row>
    <row r="13" spans="1:36" ht="13.8"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273"/>
      <c r="L13" s="273"/>
      <c r="M13" s="104" t="s">
        <v>5</v>
      </c>
      <c r="N13" s="96" t="s">
        <v>31</v>
      </c>
      <c r="O13" s="43" t="s">
        <v>660</v>
      </c>
      <c r="P13" s="153">
        <v>43613</v>
      </c>
      <c r="Q13" s="152" t="s">
        <v>167</v>
      </c>
      <c r="R13" s="79" t="s">
        <v>168</v>
      </c>
      <c r="S13" s="36"/>
      <c r="T13" s="83"/>
      <c r="U13" s="83"/>
      <c r="V13" s="83" t="s">
        <v>374</v>
      </c>
      <c r="W13" s="83" t="s">
        <v>377</v>
      </c>
      <c r="X13" s="83" t="s">
        <v>377</v>
      </c>
      <c r="Y13" s="41"/>
      <c r="Z13" s="259">
        <f t="shared" si="0"/>
        <v>0</v>
      </c>
      <c r="AA13" s="260"/>
      <c r="AB13" s="260"/>
      <c r="AC13" s="260"/>
      <c r="AD13" s="260"/>
      <c r="AE13" s="258"/>
      <c r="AF13" s="258"/>
      <c r="AG13" s="258"/>
      <c r="AH13" s="258"/>
      <c r="AI13" s="258"/>
      <c r="AJ13" s="258"/>
    </row>
    <row r="14" spans="1:36" ht="13.8" x14ac:dyDescent="0.3">
      <c r="A14" s="110" t="s">
        <v>55</v>
      </c>
      <c r="B14" s="99" t="s">
        <v>694</v>
      </c>
      <c r="C14" s="100"/>
      <c r="D14" s="130"/>
      <c r="E14" s="24" t="s">
        <v>77</v>
      </c>
      <c r="F14" s="24"/>
      <c r="G14" s="24"/>
      <c r="H14" s="109">
        <f>IF(C14&lt;&gt;"",'CBL Score Standard'!$D70,IF(D14&lt;&gt;"",SUM('CBL Score Standard'!$D70:$E70),IF(E14&lt;&gt;"",SUM('CBL Score Standard'!$D70:$F70),IF(F14&lt;&gt;"",SUM('CBL Score Standard'!$D70:$G70),IF(G14&lt;&gt;"",SUM('CBL Score Standard'!$D70:$H70,0))))))</f>
        <v>1.4285714285714285E-2</v>
      </c>
      <c r="K14" s="273"/>
      <c r="L14" s="273"/>
      <c r="M14" s="104" t="s">
        <v>5</v>
      </c>
      <c r="N14" s="96" t="s">
        <v>54</v>
      </c>
      <c r="O14" s="43" t="s">
        <v>425</v>
      </c>
      <c r="P14" s="152" t="s">
        <v>230</v>
      </c>
      <c r="Q14" s="152" t="s">
        <v>230</v>
      </c>
      <c r="R14" s="79" t="s">
        <v>230</v>
      </c>
      <c r="S14" s="36"/>
      <c r="T14" s="83"/>
      <c r="U14" s="83"/>
      <c r="V14" s="83"/>
      <c r="W14" s="83"/>
      <c r="X14" s="83"/>
      <c r="Y14" s="41" t="s">
        <v>169</v>
      </c>
      <c r="Z14" s="259">
        <f t="shared" si="0"/>
        <v>0</v>
      </c>
      <c r="AA14" s="260"/>
      <c r="AB14" s="260"/>
      <c r="AC14" s="260"/>
      <c r="AD14" s="260"/>
      <c r="AE14" s="258"/>
      <c r="AF14" s="258"/>
      <c r="AG14" s="258"/>
      <c r="AH14" s="258"/>
      <c r="AI14" s="258"/>
      <c r="AJ14" s="258"/>
    </row>
    <row r="15" spans="1:36" ht="27.6" x14ac:dyDescent="0.3">
      <c r="A15" s="110" t="s">
        <v>55</v>
      </c>
      <c r="B15" s="99" t="s">
        <v>185</v>
      </c>
      <c r="C15" s="100"/>
      <c r="D15" s="24" t="s">
        <v>77</v>
      </c>
      <c r="E15" s="24"/>
      <c r="F15" s="24"/>
      <c r="G15" s="24"/>
      <c r="H15" s="109">
        <f>IF(C15&lt;&gt;"",'CBL Score Standard'!$D71,IF(D15&lt;&gt;"",SUM('CBL Score Standard'!$D71:$E71),IF(E15&lt;&gt;"",SUM('CBL Score Standard'!$D71:$F71),IF(F15&lt;&gt;"",SUM('CBL Score Standard'!$D71:$G71),IF(G15&lt;&gt;"",SUM('CBL Score Standard'!$D71:$H71,0))))))</f>
        <v>0</v>
      </c>
      <c r="K15" s="274"/>
      <c r="L15" s="274"/>
      <c r="M15" s="104" t="s">
        <v>5</v>
      </c>
      <c r="N15" s="36" t="s">
        <v>41</v>
      </c>
      <c r="O15" s="87" t="s">
        <v>450</v>
      </c>
      <c r="P15" s="153">
        <v>43627</v>
      </c>
      <c r="Q15" s="152" t="s">
        <v>381</v>
      </c>
      <c r="R15" s="79" t="s">
        <v>382</v>
      </c>
      <c r="S15" s="36"/>
      <c r="T15" s="83"/>
      <c r="U15" s="181">
        <v>43627</v>
      </c>
      <c r="V15" s="83" t="s">
        <v>374</v>
      </c>
      <c r="W15" s="83"/>
      <c r="X15" s="83"/>
      <c r="Y15" s="41"/>
      <c r="Z15" s="259">
        <f t="shared" si="0"/>
        <v>0</v>
      </c>
      <c r="AA15" s="260"/>
      <c r="AB15" s="260"/>
      <c r="AC15" s="260"/>
      <c r="AD15" s="260"/>
      <c r="AE15" s="258"/>
      <c r="AF15" s="258"/>
      <c r="AG15" s="258"/>
      <c r="AH15" s="258"/>
      <c r="AI15" s="258"/>
      <c r="AJ15" s="258"/>
    </row>
    <row r="16" spans="1:36" ht="13.8" x14ac:dyDescent="0.25">
      <c r="A16" s="110" t="s">
        <v>55</v>
      </c>
      <c r="B16" s="99" t="s">
        <v>192</v>
      </c>
      <c r="C16" s="100"/>
      <c r="D16" s="100" t="s">
        <v>77</v>
      </c>
      <c r="E16" s="100"/>
      <c r="F16" s="100"/>
      <c r="G16" s="100"/>
      <c r="H16" s="109">
        <f>IF(C16&lt;&gt;"",'CBL Score Standard'!$D72,IF(D16&lt;&gt;"",SUM('CBL Score Standard'!$D72:$E72),IF(E16&lt;&gt;"",SUM('CBL Score Standard'!$D72:$F72),IF(F16&lt;&gt;"",SUM('CBL Score Standard'!$D72:$G72),IF(G16&lt;&gt;"",SUM('CBL Score Standard'!$D72:$H72,0))))))</f>
        <v>0</v>
      </c>
      <c r="K16" s="48">
        <v>2</v>
      </c>
      <c r="L16" s="48"/>
      <c r="N16" s="94"/>
      <c r="O16" s="48"/>
      <c r="P16" s="48"/>
      <c r="Q16" s="48"/>
      <c r="R16" s="48"/>
      <c r="S16" s="48"/>
      <c r="T16" s="80"/>
      <c r="U16" s="80"/>
      <c r="V16" s="80"/>
      <c r="W16" s="80"/>
      <c r="X16" s="80"/>
      <c r="Y16" s="48"/>
      <c r="Z16" s="48"/>
      <c r="AA16" s="48"/>
      <c r="AB16" s="48"/>
      <c r="AC16" s="48"/>
      <c r="AD16" s="48"/>
      <c r="AE16" s="48"/>
      <c r="AF16" s="48"/>
      <c r="AG16" s="48"/>
      <c r="AH16" s="48"/>
      <c r="AI16" s="48"/>
      <c r="AJ16" s="48"/>
    </row>
    <row r="17" spans="1:36" ht="23.4" x14ac:dyDescent="0.45">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1193" t="s">
        <v>170</v>
      </c>
      <c r="L17" s="1194"/>
      <c r="M17" s="1194"/>
      <c r="N17" s="1194"/>
      <c r="O17" s="1194"/>
      <c r="P17" s="1194"/>
      <c r="Q17" s="1194"/>
      <c r="R17" s="1194"/>
      <c r="S17" s="1194"/>
      <c r="T17" s="1194"/>
      <c r="U17" s="1194"/>
      <c r="V17" s="1194"/>
      <c r="W17" s="1194"/>
      <c r="X17" s="1194"/>
      <c r="Y17" s="1195"/>
      <c r="Z17" s="263"/>
      <c r="AA17" s="256"/>
      <c r="AB17" s="256"/>
      <c r="AC17" s="256"/>
      <c r="AD17" s="256"/>
      <c r="AE17" s="256"/>
      <c r="AF17" s="256"/>
      <c r="AG17" s="256"/>
      <c r="AH17" s="256"/>
      <c r="AI17" s="256"/>
      <c r="AJ17" s="256"/>
    </row>
    <row r="18" spans="1:36" ht="41.4" x14ac:dyDescent="0.25">
      <c r="A18" s="110" t="s">
        <v>55</v>
      </c>
      <c r="B18" s="99" t="s">
        <v>196</v>
      </c>
      <c r="C18" s="100"/>
      <c r="D18" s="100" t="s">
        <v>77</v>
      </c>
      <c r="E18" s="100"/>
      <c r="F18" s="100"/>
      <c r="G18" s="100"/>
      <c r="H18" s="109">
        <f>IF(C18&lt;&gt;"",'CBL Score Standard'!$D74,IF(D18&lt;&gt;"",SUM('CBL Score Standard'!$D74:$E74),IF(E18&lt;&gt;"",SUM('CBL Score Standard'!$D74:$F74),IF(F18&lt;&gt;"",SUM('CBL Score Standard'!$D74:$G74),IF(G18&lt;&gt;"",SUM('CBL Score Standard'!$D74:$H74,0))))))</f>
        <v>0</v>
      </c>
      <c r="K18" s="1211" t="s">
        <v>133</v>
      </c>
      <c r="L18" s="1211" t="s">
        <v>91</v>
      </c>
      <c r="M18" s="1182" t="s">
        <v>75</v>
      </c>
      <c r="N18" s="1184" t="s">
        <v>134</v>
      </c>
      <c r="O18" s="1211" t="s">
        <v>135</v>
      </c>
      <c r="P18" s="145" t="s">
        <v>136</v>
      </c>
      <c r="Q18" s="145" t="s">
        <v>137</v>
      </c>
      <c r="R18" s="145" t="s">
        <v>138</v>
      </c>
      <c r="S18" s="1212" t="s">
        <v>139</v>
      </c>
      <c r="T18" s="1191" t="s">
        <v>344</v>
      </c>
      <c r="U18" s="1191" t="s">
        <v>342</v>
      </c>
      <c r="V18" s="1200" t="s">
        <v>343</v>
      </c>
      <c r="W18" s="133" t="s">
        <v>375</v>
      </c>
      <c r="X18" s="133" t="s">
        <v>376</v>
      </c>
      <c r="Y18" s="1211" t="s">
        <v>140</v>
      </c>
      <c r="Z18" s="1186" t="s">
        <v>667</v>
      </c>
      <c r="AA18" s="1172" t="s">
        <v>666</v>
      </c>
      <c r="AB18" s="1172"/>
      <c r="AC18" s="1172" t="s">
        <v>668</v>
      </c>
      <c r="AD18" s="1172"/>
      <c r="AE18" s="1172" t="s">
        <v>669</v>
      </c>
      <c r="AF18" s="1172"/>
      <c r="AG18" s="1172" t="s">
        <v>670</v>
      </c>
      <c r="AH18" s="1172"/>
      <c r="AI18" s="1172" t="s">
        <v>671</v>
      </c>
      <c r="AJ18" s="1172"/>
    </row>
    <row r="19" spans="1:36" ht="41.4" x14ac:dyDescent="0.25">
      <c r="A19" s="110" t="s">
        <v>55</v>
      </c>
      <c r="B19" s="99" t="s">
        <v>198</v>
      </c>
      <c r="C19" s="100"/>
      <c r="D19" s="100" t="s">
        <v>77</v>
      </c>
      <c r="E19" s="100"/>
      <c r="F19" s="100"/>
      <c r="G19" s="100"/>
      <c r="H19" s="109">
        <f>IF(C19&lt;&gt;"",'CBL Score Standard'!$D75,IF(D19&lt;&gt;"",SUM('CBL Score Standard'!$D75:$E75),IF(E19&lt;&gt;"",SUM('CBL Score Standard'!$D75:$F75),IF(F19&lt;&gt;"",SUM('CBL Score Standard'!$D75:$G75),IF(G19&lt;&gt;"",SUM('CBL Score Standard'!$D75:$H75,0))))))</f>
        <v>0</v>
      </c>
      <c r="K19" s="1197"/>
      <c r="L19" s="1197"/>
      <c r="M19" s="1183"/>
      <c r="N19" s="1190"/>
      <c r="O19" s="1197"/>
      <c r="P19" s="148" t="s">
        <v>141</v>
      </c>
      <c r="Q19" s="144"/>
      <c r="R19" s="144"/>
      <c r="S19" s="1210"/>
      <c r="T19" s="1191"/>
      <c r="U19" s="1191"/>
      <c r="V19" s="1201"/>
      <c r="W19" s="133"/>
      <c r="X19" s="133"/>
      <c r="Y19" s="1197"/>
      <c r="Z19" s="1187"/>
      <c r="AA19" s="255" t="s">
        <v>672</v>
      </c>
      <c r="AB19" s="255" t="s">
        <v>673</v>
      </c>
      <c r="AC19" s="255" t="s">
        <v>672</v>
      </c>
      <c r="AD19" s="255" t="s">
        <v>673</v>
      </c>
      <c r="AE19" s="255" t="s">
        <v>672</v>
      </c>
      <c r="AF19" s="255" t="s">
        <v>673</v>
      </c>
      <c r="AG19" s="255" t="s">
        <v>672</v>
      </c>
      <c r="AH19" s="255" t="s">
        <v>673</v>
      </c>
      <c r="AI19" s="255" t="s">
        <v>672</v>
      </c>
      <c r="AJ19" s="255" t="s">
        <v>673</v>
      </c>
    </row>
    <row r="20" spans="1:36" ht="13.8" x14ac:dyDescent="0.25">
      <c r="A20" s="110" t="s">
        <v>55</v>
      </c>
      <c r="B20" s="99" t="s">
        <v>202</v>
      </c>
      <c r="C20" s="100"/>
      <c r="D20" s="100"/>
      <c r="E20" s="100" t="s">
        <v>77</v>
      </c>
      <c r="F20" s="100"/>
      <c r="G20" s="100"/>
      <c r="H20" s="109">
        <f>IF(C20&lt;&gt;"",'CBL Score Standard'!$D76,IF(D20&lt;&gt;"",SUM('CBL Score Standard'!$D76:$E76),IF(E20&lt;&gt;"",SUM('CBL Score Standard'!$D76:$F76),IF(F20&lt;&gt;"",SUM('CBL Score Standard'!$D76:$G76),IF(G20&lt;&gt;"",SUM('CBL Score Standard'!$D76:$H76,0))))))</f>
        <v>0</v>
      </c>
      <c r="K20" s="272" t="s">
        <v>142</v>
      </c>
      <c r="L20" s="272" t="s">
        <v>143</v>
      </c>
      <c r="M20" s="104" t="s">
        <v>6</v>
      </c>
      <c r="N20" s="36" t="s">
        <v>46</v>
      </c>
      <c r="O20" s="89" t="s">
        <v>171</v>
      </c>
      <c r="P20" s="149" t="s">
        <v>145</v>
      </c>
      <c r="Q20" s="152" t="s">
        <v>172</v>
      </c>
      <c r="R20" s="79" t="s">
        <v>173</v>
      </c>
      <c r="S20" s="36" t="str">
        <f t="shared" ref="S20:S25" si="1">IF($K$16=$G$25+1,$A$1,"")</f>
        <v/>
      </c>
      <c r="T20" s="83"/>
      <c r="U20" s="83"/>
      <c r="V20" s="83" t="s">
        <v>374</v>
      </c>
      <c r="W20" s="83" t="s">
        <v>377</v>
      </c>
      <c r="X20" s="83" t="s">
        <v>377</v>
      </c>
      <c r="Y20" s="44" t="s">
        <v>174</v>
      </c>
      <c r="Z20" s="259">
        <f t="shared" ref="Z20:Z36" si="2">DATEDIF(AA20,AB20,"m")/12+DATEDIF(AC20,AD20,"m")/12+DATEDIF(AE20,AF20,"m")/12+DATEDIF(AG20,AH20,"m")/12+DATEDIF(AI20,AJ20,"m")/12</f>
        <v>0</v>
      </c>
      <c r="AA20" s="260"/>
      <c r="AB20" s="260"/>
      <c r="AC20" s="260"/>
      <c r="AD20" s="260"/>
      <c r="AE20" s="258"/>
      <c r="AF20" s="258"/>
      <c r="AG20" s="258"/>
      <c r="AH20" s="258"/>
      <c r="AI20" s="258"/>
      <c r="AJ20" s="258"/>
    </row>
    <row r="21" spans="1:36" ht="27.6" x14ac:dyDescent="0.25">
      <c r="A21" s="110" t="s">
        <v>55</v>
      </c>
      <c r="B21" s="99" t="s">
        <v>664</v>
      </c>
      <c r="C21" s="100"/>
      <c r="D21" s="130"/>
      <c r="E21" s="24" t="s">
        <v>77</v>
      </c>
      <c r="F21" s="24"/>
      <c r="G21" s="24"/>
      <c r="H21" s="109">
        <f>IF(C21&lt;&gt;"",'CBL Score Standard'!$D77,IF(D21&lt;&gt;"",SUM('CBL Score Standard'!$D77:$E77),IF(E21&lt;&gt;"",SUM('CBL Score Standard'!$D77:$F77),IF(F21&lt;&gt;"",SUM('CBL Score Standard'!$D77:$G77),IF(G21&lt;&gt;"",SUM('CBL Score Standard'!$D77:$H77,0))))))</f>
        <v>2.8571428571428571E-2</v>
      </c>
      <c r="K21" s="273"/>
      <c r="L21" s="273"/>
      <c r="M21" s="104" t="s">
        <v>6</v>
      </c>
      <c r="N21" s="36" t="s">
        <v>41</v>
      </c>
      <c r="O21" s="89" t="s">
        <v>178</v>
      </c>
      <c r="P21" s="151"/>
      <c r="Q21" s="152" t="s">
        <v>179</v>
      </c>
      <c r="R21" s="79" t="s">
        <v>180</v>
      </c>
      <c r="S21" s="36" t="str">
        <f t="shared" si="1"/>
        <v/>
      </c>
      <c r="T21" s="83"/>
      <c r="U21" s="83"/>
      <c r="V21" s="83" t="s">
        <v>374</v>
      </c>
      <c r="W21" s="83" t="s">
        <v>377</v>
      </c>
      <c r="X21" s="83" t="s">
        <v>377</v>
      </c>
      <c r="Y21" s="44" t="s">
        <v>181</v>
      </c>
      <c r="Z21" s="259">
        <f t="shared" si="2"/>
        <v>0</v>
      </c>
      <c r="AA21" s="260"/>
      <c r="AB21" s="260"/>
      <c r="AC21" s="260"/>
      <c r="AD21" s="260"/>
      <c r="AE21" s="258"/>
      <c r="AF21" s="258"/>
      <c r="AG21" s="258"/>
      <c r="AH21" s="258"/>
      <c r="AI21" s="258"/>
      <c r="AJ21" s="258"/>
    </row>
    <row r="22" spans="1:36" ht="13.8" x14ac:dyDescent="0.3">
      <c r="A22" s="110" t="s">
        <v>55</v>
      </c>
      <c r="B22" s="99" t="s">
        <v>448</v>
      </c>
      <c r="C22" s="100"/>
      <c r="D22" s="130"/>
      <c r="E22" s="24" t="s">
        <v>77</v>
      </c>
      <c r="F22" s="24"/>
      <c r="G22" s="24"/>
      <c r="H22" s="109">
        <f>IF(C22&lt;&gt;"",'CBL Score Standard'!$D78,IF(D22&lt;&gt;"",SUM('CBL Score Standard'!$D78:$E78),IF(E22&lt;&gt;"",SUM('CBL Score Standard'!$D78:$F78),IF(F22&lt;&gt;"",SUM('CBL Score Standard'!$D78:$G78),IF(G22&lt;&gt;"",SUM('CBL Score Standard'!$D78:$H78,0))))))</f>
        <v>2.8571428571428571E-2</v>
      </c>
      <c r="K22" s="273"/>
      <c r="L22" s="273"/>
      <c r="M22" s="104" t="s">
        <v>6</v>
      </c>
      <c r="N22" s="36" t="s">
        <v>56</v>
      </c>
      <c r="O22" s="87" t="s">
        <v>182</v>
      </c>
      <c r="P22" s="153">
        <v>43609</v>
      </c>
      <c r="Q22" s="152" t="s">
        <v>172</v>
      </c>
      <c r="R22" s="79" t="s">
        <v>183</v>
      </c>
      <c r="S22" s="36" t="str">
        <f t="shared" si="1"/>
        <v/>
      </c>
      <c r="T22" s="83"/>
      <c r="U22" s="83"/>
      <c r="V22" s="83" t="s">
        <v>374</v>
      </c>
      <c r="W22" s="83" t="s">
        <v>377</v>
      </c>
      <c r="X22" s="83" t="s">
        <v>377</v>
      </c>
      <c r="Y22" s="46" t="s">
        <v>184</v>
      </c>
      <c r="Z22" s="259">
        <f t="shared" si="2"/>
        <v>0</v>
      </c>
      <c r="AA22" s="260"/>
      <c r="AB22" s="260"/>
      <c r="AC22" s="260"/>
      <c r="AD22" s="260"/>
      <c r="AE22" s="258"/>
      <c r="AF22" s="258"/>
      <c r="AG22" s="258"/>
      <c r="AH22" s="258"/>
      <c r="AI22" s="258"/>
      <c r="AJ22" s="258"/>
    </row>
    <row r="23" spans="1:36" ht="12.75" customHeight="1" x14ac:dyDescent="0.3">
      <c r="A23" s="110" t="s">
        <v>55</v>
      </c>
      <c r="B23" s="99" t="s">
        <v>665</v>
      </c>
      <c r="C23" s="100"/>
      <c r="D23" s="130"/>
      <c r="E23" s="24" t="s">
        <v>77</v>
      </c>
      <c r="F23" s="24"/>
      <c r="G23" s="24"/>
      <c r="H23" s="109">
        <f>IF(C23&lt;&gt;"",'CBL Score Standard'!$D79,IF(D23&lt;&gt;"",SUM('CBL Score Standard'!$D79:$E79),IF(E23&lt;&gt;"",SUM('CBL Score Standard'!$D79:$F79),IF(F23&lt;&gt;"",SUM('CBL Score Standard'!$D79:$G79),IF(G23&lt;&gt;"",SUM('CBL Score Standard'!$D79:$H79,0))))))</f>
        <v>2.8571428571428571E-2</v>
      </c>
      <c r="K23" s="273"/>
      <c r="L23" s="273"/>
      <c r="M23" s="104" t="s">
        <v>6</v>
      </c>
      <c r="N23" s="36" t="s">
        <v>144</v>
      </c>
      <c r="O23" s="87" t="s">
        <v>187</v>
      </c>
      <c r="P23" s="150"/>
      <c r="Q23" s="152" t="s">
        <v>153</v>
      </c>
      <c r="R23" s="79" t="s">
        <v>156</v>
      </c>
      <c r="S23" s="36" t="str">
        <f t="shared" si="1"/>
        <v/>
      </c>
      <c r="T23" s="83"/>
      <c r="U23" s="83"/>
      <c r="V23" s="83"/>
      <c r="W23" s="83" t="s">
        <v>378</v>
      </c>
      <c r="X23" s="83"/>
      <c r="Y23" s="44" t="s">
        <v>157</v>
      </c>
      <c r="Z23" s="259">
        <f t="shared" si="2"/>
        <v>0</v>
      </c>
      <c r="AA23" s="260"/>
      <c r="AB23" s="260"/>
      <c r="AC23" s="260"/>
      <c r="AD23" s="260"/>
      <c r="AE23" s="258"/>
      <c r="AF23" s="258"/>
      <c r="AG23" s="258"/>
      <c r="AH23" s="258"/>
      <c r="AI23" s="258"/>
      <c r="AJ23" s="258"/>
    </row>
    <row r="24" spans="1:36" ht="12.75" customHeight="1" x14ac:dyDescent="0.3">
      <c r="A24" s="110" t="s">
        <v>55</v>
      </c>
      <c r="B24" s="99" t="s">
        <v>238</v>
      </c>
      <c r="C24" s="100"/>
      <c r="D24" s="100"/>
      <c r="E24" s="100"/>
      <c r="F24" s="24"/>
      <c r="G24" s="24"/>
      <c r="H24" s="109" t="b">
        <f>IF(C24&lt;&gt;"",'CBL Score Standard'!$D80,IF(D24&lt;&gt;"",SUM('CBL Score Standard'!$D80:$E80),IF(E24&lt;&gt;"",SUM('CBL Score Standard'!$D80:$F80),IF(F24&lt;&gt;"",SUM('CBL Score Standard'!$D80:$G80),IF(G24&lt;&gt;"",SUM('CBL Score Standard'!$D80:$H80,0))))))</f>
        <v>0</v>
      </c>
      <c r="K24" s="273"/>
      <c r="L24" s="273"/>
      <c r="M24" s="104" t="s">
        <v>6</v>
      </c>
      <c r="N24" s="36" t="s">
        <v>144</v>
      </c>
      <c r="O24" s="87" t="s">
        <v>188</v>
      </c>
      <c r="P24" s="150"/>
      <c r="Q24" s="152" t="s">
        <v>155</v>
      </c>
      <c r="R24" s="79" t="s">
        <v>158</v>
      </c>
      <c r="S24" s="36" t="str">
        <f t="shared" si="1"/>
        <v/>
      </c>
      <c r="T24" s="83"/>
      <c r="U24" s="83"/>
      <c r="V24" s="83"/>
      <c r="W24" s="83" t="s">
        <v>378</v>
      </c>
      <c r="X24" s="83"/>
      <c r="Y24" s="41" t="s">
        <v>159</v>
      </c>
      <c r="Z24" s="259">
        <f t="shared" si="2"/>
        <v>0</v>
      </c>
      <c r="AA24" s="260"/>
      <c r="AB24" s="260"/>
      <c r="AC24" s="260"/>
      <c r="AD24" s="260"/>
      <c r="AE24" s="258"/>
      <c r="AF24" s="258"/>
      <c r="AG24" s="258"/>
      <c r="AH24" s="258"/>
      <c r="AI24" s="258"/>
      <c r="AJ24" s="258"/>
    </row>
    <row r="25" spans="1:36" ht="13.8" x14ac:dyDescent="0.3">
      <c r="A25" s="110" t="s">
        <v>55</v>
      </c>
      <c r="B25" s="99" t="s">
        <v>515</v>
      </c>
      <c r="C25" s="100"/>
      <c r="D25" s="100"/>
      <c r="E25" s="100"/>
      <c r="F25" s="24"/>
      <c r="G25" s="24"/>
      <c r="H25" s="109" t="b">
        <f>IF(C25&lt;&gt;"",'CBL Score Standard'!$D81,IF(D25&lt;&gt;"",SUM('CBL Score Standard'!$D81:$E81),IF(E25&lt;&gt;"",SUM('CBL Score Standard'!$D81:$F81),IF(F25&lt;&gt;"",SUM('CBL Score Standard'!$D81:$G81),IF(G25&lt;&gt;"",SUM('CBL Score Standard'!$D81:$H81,0))))))</f>
        <v>0</v>
      </c>
      <c r="K25" s="273"/>
      <c r="L25" s="273"/>
      <c r="M25" s="104" t="s">
        <v>6</v>
      </c>
      <c r="N25" s="36" t="s">
        <v>144</v>
      </c>
      <c r="O25" s="87" t="s">
        <v>189</v>
      </c>
      <c r="P25" s="150"/>
      <c r="Q25" s="254" t="s">
        <v>659</v>
      </c>
      <c r="R25" s="254" t="s">
        <v>278</v>
      </c>
      <c r="S25" s="36" t="str">
        <f t="shared" si="1"/>
        <v/>
      </c>
      <c r="T25" s="83"/>
      <c r="U25" s="83"/>
      <c r="V25" s="83"/>
      <c r="W25" s="83" t="s">
        <v>378</v>
      </c>
      <c r="X25" s="83"/>
      <c r="Y25" s="46" t="s">
        <v>160</v>
      </c>
      <c r="Z25" s="259">
        <f t="shared" si="2"/>
        <v>0</v>
      </c>
      <c r="AA25" s="260"/>
      <c r="AB25" s="260"/>
      <c r="AC25" s="260"/>
      <c r="AD25" s="260"/>
      <c r="AE25" s="258"/>
      <c r="AF25" s="258"/>
      <c r="AG25" s="258"/>
      <c r="AH25" s="258"/>
      <c r="AI25" s="258"/>
      <c r="AJ25" s="258"/>
    </row>
    <row r="26" spans="1:36" ht="26.4"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273"/>
      <c r="L26" s="273"/>
      <c r="M26" s="104" t="s">
        <v>6</v>
      </c>
      <c r="N26" s="36" t="s">
        <v>144</v>
      </c>
      <c r="O26" s="87" t="s">
        <v>190</v>
      </c>
      <c r="P26" s="150"/>
      <c r="Q26" s="152" t="s">
        <v>161</v>
      </c>
      <c r="R26" s="79" t="s">
        <v>162</v>
      </c>
      <c r="S26" s="36"/>
      <c r="T26" s="83"/>
      <c r="U26" s="83"/>
      <c r="V26" s="83"/>
      <c r="W26" s="83" t="s">
        <v>378</v>
      </c>
      <c r="X26" s="83"/>
      <c r="Y26" s="46" t="s">
        <v>163</v>
      </c>
      <c r="Z26" s="259">
        <f t="shared" si="2"/>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273"/>
      <c r="L27" s="273"/>
      <c r="M27" s="104" t="s">
        <v>6</v>
      </c>
      <c r="N27" s="36" t="s">
        <v>144</v>
      </c>
      <c r="O27" s="87" t="s">
        <v>191</v>
      </c>
      <c r="P27" s="151"/>
      <c r="Q27" s="152" t="s">
        <v>164</v>
      </c>
      <c r="R27" s="79" t="s">
        <v>165</v>
      </c>
      <c r="S27" s="36"/>
      <c r="T27" s="83"/>
      <c r="U27" s="83"/>
      <c r="V27" s="83" t="s">
        <v>374</v>
      </c>
      <c r="W27" s="83" t="s">
        <v>378</v>
      </c>
      <c r="X27" s="83"/>
      <c r="Y27" s="46" t="s">
        <v>166</v>
      </c>
      <c r="Z27" s="259">
        <f t="shared" si="2"/>
        <v>0</v>
      </c>
      <c r="AA27" s="260"/>
      <c r="AB27" s="260"/>
      <c r="AC27" s="260"/>
      <c r="AD27" s="260"/>
      <c r="AE27" s="258"/>
      <c r="AF27" s="258"/>
      <c r="AG27" s="258"/>
      <c r="AH27" s="258"/>
      <c r="AI27" s="258"/>
      <c r="AJ27" s="258"/>
    </row>
    <row r="28" spans="1:36" ht="13.8" x14ac:dyDescent="0.3">
      <c r="A28" s="110" t="s">
        <v>59</v>
      </c>
      <c r="B28" s="99" t="s">
        <v>684</v>
      </c>
      <c r="C28" s="100"/>
      <c r="D28" s="130"/>
      <c r="E28" s="24" t="s">
        <v>77</v>
      </c>
      <c r="F28" s="24"/>
      <c r="G28" s="24"/>
      <c r="H28" s="109">
        <f>IF(C28&lt;&gt;"",'CBL Score Standard'!$D84,IF(D28&lt;&gt;"",SUM('CBL Score Standard'!$D84:$E84),IF(E28&lt;&gt;"",SUM('CBL Score Standard'!$D84:$F84),IF(F28&lt;&gt;"",SUM('CBL Score Standard'!$D84:$G84),IF(G28&lt;&gt;"",SUM('CBL Score Standard'!$D84:$H84,0))))))</f>
        <v>2.8571428571428571E-2</v>
      </c>
      <c r="K28" s="273"/>
      <c r="L28" s="273"/>
      <c r="M28" s="104" t="s">
        <v>6</v>
      </c>
      <c r="N28" s="36" t="s">
        <v>55</v>
      </c>
      <c r="O28" s="87" t="s">
        <v>192</v>
      </c>
      <c r="P28" s="153">
        <v>43608</v>
      </c>
      <c r="Q28" s="152" t="s">
        <v>383</v>
      </c>
      <c r="R28" s="79" t="s">
        <v>341</v>
      </c>
      <c r="S28" s="36" t="str">
        <f>IF($K$16=$G$25+1,$A$1,"")</f>
        <v/>
      </c>
      <c r="T28" s="83"/>
      <c r="U28" s="83"/>
      <c r="V28" s="83"/>
      <c r="W28" s="83" t="s">
        <v>378</v>
      </c>
      <c r="X28" s="83"/>
      <c r="Y28" s="46" t="s">
        <v>193</v>
      </c>
      <c r="Z28" s="259">
        <f t="shared" si="2"/>
        <v>0</v>
      </c>
      <c r="AA28" s="260"/>
      <c r="AB28" s="260"/>
      <c r="AC28" s="260"/>
      <c r="AD28" s="260"/>
      <c r="AE28" s="258"/>
      <c r="AF28" s="258"/>
      <c r="AG28" s="258"/>
      <c r="AH28" s="258"/>
      <c r="AI28" s="258"/>
      <c r="AJ28" s="258"/>
    </row>
    <row r="29" spans="1:36" ht="27.6" x14ac:dyDescent="0.3">
      <c r="A29" s="110" t="s">
        <v>59</v>
      </c>
      <c r="B29" s="99" t="s">
        <v>683</v>
      </c>
      <c r="C29" s="100"/>
      <c r="D29" s="130"/>
      <c r="E29" s="24" t="s">
        <v>77</v>
      </c>
      <c r="F29" s="24"/>
      <c r="G29" s="24"/>
      <c r="H29" s="109">
        <f>IF(C29&lt;&gt;"",'CBL Score Standard'!$D85,IF(D29&lt;&gt;"",SUM('CBL Score Standard'!$D85:$E85),IF(E29&lt;&gt;"",SUM('CBL Score Standard'!$D85:$F85),IF(F29&lt;&gt;"",SUM('CBL Score Standard'!$D85:$G85),IF(G29&lt;&gt;"",SUM('CBL Score Standard'!$D85:$H85,0))))))</f>
        <v>2.8571428571428571E-2</v>
      </c>
      <c r="K29" s="273"/>
      <c r="L29" s="273"/>
      <c r="M29" s="104" t="s">
        <v>6</v>
      </c>
      <c r="N29" s="36" t="s">
        <v>55</v>
      </c>
      <c r="O29" s="87" t="s">
        <v>194</v>
      </c>
      <c r="P29" s="153">
        <v>43544</v>
      </c>
      <c r="Q29" s="254" t="s">
        <v>649</v>
      </c>
      <c r="R29" s="254" t="s">
        <v>650</v>
      </c>
      <c r="S29" s="36" t="str">
        <f>IF($K$16=$G$25+1,$A$1,"")</f>
        <v/>
      </c>
      <c r="T29" s="83"/>
      <c r="U29" s="83"/>
      <c r="V29" s="83"/>
      <c r="W29" s="83" t="s">
        <v>378</v>
      </c>
      <c r="X29" s="83"/>
      <c r="Y29" s="46" t="s">
        <v>195</v>
      </c>
      <c r="Z29" s="259">
        <f t="shared" si="2"/>
        <v>0</v>
      </c>
      <c r="AA29" s="260"/>
      <c r="AB29" s="260"/>
      <c r="AC29" s="260"/>
      <c r="AD29" s="260"/>
      <c r="AE29" s="258"/>
      <c r="AF29" s="258"/>
      <c r="AG29" s="258"/>
      <c r="AH29" s="258"/>
      <c r="AI29" s="258"/>
      <c r="AJ29" s="258"/>
    </row>
    <row r="30" spans="1:36" ht="27.6" x14ac:dyDescent="0.3">
      <c r="A30" s="110" t="s">
        <v>149</v>
      </c>
      <c r="B30" s="99" t="s">
        <v>149</v>
      </c>
      <c r="C30" s="24"/>
      <c r="D30" s="24"/>
      <c r="E30" s="24" t="s">
        <v>77</v>
      </c>
      <c r="F30" s="24"/>
      <c r="G30" s="24"/>
      <c r="H30" s="109">
        <f>IF(C30&lt;&gt;"",'CBL Score Standard'!$D86,IF(D30&lt;&gt;"",SUM('CBL Score Standard'!$D86:$E86),IF(E30&lt;&gt;"",SUM('CBL Score Standard'!$D86:$F86),IF(F30&lt;&gt;"",SUM('CBL Score Standard'!$D86:$G86),IF(G30&lt;&gt;"",SUM('CBL Score Standard'!$D86:$H86,0))))))</f>
        <v>0.16709956709956711</v>
      </c>
      <c r="K30" s="273"/>
      <c r="L30" s="273"/>
      <c r="M30" s="104" t="s">
        <v>6</v>
      </c>
      <c r="N30" s="36" t="s">
        <v>55</v>
      </c>
      <c r="O30" s="87" t="s">
        <v>196</v>
      </c>
      <c r="P30" s="149" t="s">
        <v>145</v>
      </c>
      <c r="Q30" s="254" t="s">
        <v>651</v>
      </c>
      <c r="R30" s="254" t="s">
        <v>652</v>
      </c>
      <c r="S30" s="36" t="str">
        <f>IF($K$16=$G$25+1,$A$1,"")</f>
        <v/>
      </c>
      <c r="T30" s="83"/>
      <c r="U30" s="83"/>
      <c r="V30" s="83"/>
      <c r="W30" s="83" t="s">
        <v>378</v>
      </c>
      <c r="X30" s="83"/>
      <c r="Y30" s="46" t="s">
        <v>197</v>
      </c>
      <c r="Z30" s="259">
        <f t="shared" si="2"/>
        <v>0</v>
      </c>
      <c r="AA30" s="260"/>
      <c r="AB30" s="260"/>
      <c r="AC30" s="260"/>
      <c r="AD30" s="260"/>
      <c r="AE30" s="258"/>
      <c r="AF30" s="258"/>
      <c r="AG30" s="258"/>
      <c r="AH30" s="258"/>
      <c r="AI30" s="258"/>
      <c r="AJ30" s="258"/>
    </row>
    <row r="31" spans="1:36" ht="13.8" x14ac:dyDescent="0.3">
      <c r="A31" s="110" t="s">
        <v>149</v>
      </c>
      <c r="B31" s="99" t="s">
        <v>370</v>
      </c>
      <c r="C31" s="100"/>
      <c r="D31" s="100" t="s">
        <v>77</v>
      </c>
      <c r="E31" s="117"/>
      <c r="F31" s="24"/>
      <c r="G31" s="24"/>
      <c r="H31" s="109">
        <f>IF(C31&lt;&gt;"",'CBL Score Standard'!$D87,IF(D31&lt;&gt;"",SUM('CBL Score Standard'!$D87:$E87),IF(E31&lt;&gt;"",SUM('CBL Score Standard'!$D87:$F87),IF(F31&lt;&gt;"",SUM('CBL Score Standard'!$D87:$G87),IF(G31&lt;&gt;"",SUM('CBL Score Standard'!$D87:$H87,0))))))</f>
        <v>0</v>
      </c>
      <c r="K31" s="273"/>
      <c r="L31" s="273"/>
      <c r="M31" s="104" t="s">
        <v>6</v>
      </c>
      <c r="N31" s="36" t="s">
        <v>55</v>
      </c>
      <c r="O31" s="87" t="s">
        <v>198</v>
      </c>
      <c r="P31" s="151"/>
      <c r="Q31" s="152" t="s">
        <v>199</v>
      </c>
      <c r="R31" s="79" t="s">
        <v>200</v>
      </c>
      <c r="S31" s="36" t="str">
        <f>IF($K$16=$G$25+1,$A$1,"")</f>
        <v/>
      </c>
      <c r="T31" s="83"/>
      <c r="U31" s="83"/>
      <c r="V31" s="83"/>
      <c r="W31" s="83" t="s">
        <v>378</v>
      </c>
      <c r="X31" s="83"/>
      <c r="Y31" s="49" t="s">
        <v>201</v>
      </c>
      <c r="Z31" s="259">
        <f t="shared" si="2"/>
        <v>0</v>
      </c>
      <c r="AA31" s="260"/>
      <c r="AB31" s="260"/>
      <c r="AC31" s="260"/>
      <c r="AD31" s="260"/>
      <c r="AE31" s="258"/>
      <c r="AF31" s="258"/>
      <c r="AG31" s="258"/>
      <c r="AH31" s="258"/>
      <c r="AI31" s="258"/>
      <c r="AJ31" s="258"/>
    </row>
    <row r="32" spans="1:36" ht="26.4" x14ac:dyDescent="0.3">
      <c r="A32" s="110" t="s">
        <v>31</v>
      </c>
      <c r="B32" s="99" t="s">
        <v>660</v>
      </c>
      <c r="C32" s="24"/>
      <c r="D32" s="24"/>
      <c r="E32" s="24" t="s">
        <v>77</v>
      </c>
      <c r="F32" s="24"/>
      <c r="G32" s="24"/>
      <c r="H32" s="109">
        <f>IF(C32&lt;&gt;"",'CBL Score Standard'!$D88,IF(D32&lt;&gt;"",SUM('CBL Score Standard'!$D88:$E88),IF(E32&lt;&gt;"",SUM('CBL Score Standard'!$D88:$F88),IF(F32&lt;&gt;"",SUM('CBL Score Standard'!$D88:$G88),IF(G32&lt;&gt;"",SUM('CBL Score Standard'!$D88:$H88,0))))))</f>
        <v>0.16709956709956711</v>
      </c>
      <c r="K32" s="273"/>
      <c r="L32" s="273"/>
      <c r="M32" s="104" t="s">
        <v>6</v>
      </c>
      <c r="N32" s="36" t="s">
        <v>55</v>
      </c>
      <c r="O32" s="87" t="s">
        <v>202</v>
      </c>
      <c r="P32" s="153">
        <v>43629</v>
      </c>
      <c r="Q32" s="152" t="s">
        <v>384</v>
      </c>
      <c r="R32" s="79" t="s">
        <v>385</v>
      </c>
      <c r="S32" s="36" t="s">
        <v>355</v>
      </c>
      <c r="T32" s="83"/>
      <c r="U32" s="181">
        <v>43629</v>
      </c>
      <c r="V32" s="83" t="s">
        <v>374</v>
      </c>
      <c r="W32" s="83" t="s">
        <v>377</v>
      </c>
      <c r="X32" s="83" t="s">
        <v>377</v>
      </c>
      <c r="Y32" s="49" t="s">
        <v>203</v>
      </c>
      <c r="Z32" s="259">
        <f t="shared" si="2"/>
        <v>0</v>
      </c>
      <c r="AA32" s="260"/>
      <c r="AB32" s="260"/>
      <c r="AC32" s="260"/>
      <c r="AD32" s="260"/>
      <c r="AE32" s="258"/>
      <c r="AF32" s="258"/>
      <c r="AG32" s="258"/>
      <c r="AH32" s="258"/>
      <c r="AI32" s="258"/>
      <c r="AJ32" s="258"/>
    </row>
    <row r="33" spans="1:36" ht="13.8" x14ac:dyDescent="0.3">
      <c r="A33" s="110" t="s">
        <v>31</v>
      </c>
      <c r="B33" s="99" t="s">
        <v>175</v>
      </c>
      <c r="C33" s="100"/>
      <c r="D33" s="24"/>
      <c r="E33" s="24" t="s">
        <v>77</v>
      </c>
      <c r="F33" s="24"/>
      <c r="G33" s="24"/>
      <c r="H33" s="109">
        <f>IF(C33&lt;&gt;"",'CBL Score Standard'!$D89,IF(D33&lt;&gt;"",SUM('CBL Score Standard'!$D89:$E89),IF(E33&lt;&gt;"",SUM('CBL Score Standard'!$D89:$F89),IF(F33&lt;&gt;"",SUM('CBL Score Standard'!$D89:$G89),IF(G33&lt;&gt;"",SUM('CBL Score Standard'!$D89:$H89,0))))))</f>
        <v>0.16709956709956711</v>
      </c>
      <c r="K33" s="273"/>
      <c r="L33" s="273"/>
      <c r="M33" s="104" t="s">
        <v>6</v>
      </c>
      <c r="N33" s="36" t="s">
        <v>56</v>
      </c>
      <c r="O33" s="87" t="s">
        <v>427</v>
      </c>
      <c r="P33" s="153">
        <v>43613</v>
      </c>
      <c r="Q33" s="152" t="s">
        <v>167</v>
      </c>
      <c r="R33" s="79" t="s">
        <v>204</v>
      </c>
      <c r="S33" s="184" t="s">
        <v>527</v>
      </c>
      <c r="T33" s="83" t="s">
        <v>72</v>
      </c>
      <c r="U33" s="183">
        <v>43761</v>
      </c>
      <c r="V33" s="214" t="s">
        <v>374</v>
      </c>
      <c r="W33" s="83" t="s">
        <v>377</v>
      </c>
      <c r="X33" s="83" t="s">
        <v>377</v>
      </c>
      <c r="Y33" s="46" t="s">
        <v>205</v>
      </c>
      <c r="Z33" s="259">
        <f t="shared" si="2"/>
        <v>0</v>
      </c>
      <c r="AA33" s="260"/>
      <c r="AB33" s="260"/>
      <c r="AC33" s="260"/>
      <c r="AD33" s="260"/>
      <c r="AE33" s="258"/>
      <c r="AF33" s="258"/>
      <c r="AG33" s="258"/>
      <c r="AH33" s="258"/>
      <c r="AI33" s="258"/>
      <c r="AJ33" s="258"/>
    </row>
    <row r="34" spans="1:36" ht="13.8" x14ac:dyDescent="0.3">
      <c r="A34" s="110" t="s">
        <v>46</v>
      </c>
      <c r="B34" s="99" t="s">
        <v>171</v>
      </c>
      <c r="C34" s="100"/>
      <c r="D34" s="24"/>
      <c r="E34" s="24" t="s">
        <v>77</v>
      </c>
      <c r="F34" s="24"/>
      <c r="G34" s="24"/>
      <c r="H34" s="109">
        <f>IF(C34&lt;&gt;"",'CBL Score Standard'!$D90,IF(D34&lt;&gt;"",SUM('CBL Score Standard'!$D90:$E90),IF(E34&lt;&gt;"",SUM('CBL Score Standard'!$D90:$F90),IF(F34&lt;&gt;"",SUM('CBL Score Standard'!$D90:$G90),IF(G34&lt;&gt;"",SUM('CBL Score Standard'!$D90:$H90,0))))))</f>
        <v>7.6190476190476183E-2</v>
      </c>
      <c r="K34" s="273"/>
      <c r="L34" s="273"/>
      <c r="M34" s="104" t="s">
        <v>6</v>
      </c>
      <c r="N34" s="36" t="s">
        <v>0</v>
      </c>
      <c r="O34" s="87" t="s">
        <v>426</v>
      </c>
      <c r="P34" s="152" t="s">
        <v>145</v>
      </c>
      <c r="Q34" s="152" t="s">
        <v>206</v>
      </c>
      <c r="R34" s="79" t="s">
        <v>206</v>
      </c>
      <c r="S34" s="36" t="str">
        <f>IF($K$16=$G$25+1,$A$1,"")</f>
        <v/>
      </c>
      <c r="T34" s="83"/>
      <c r="U34" s="83"/>
      <c r="V34" s="83"/>
      <c r="W34" s="83" t="s">
        <v>378</v>
      </c>
      <c r="X34" s="83"/>
      <c r="Y34" s="41"/>
      <c r="Z34" s="259">
        <f t="shared" si="2"/>
        <v>0</v>
      </c>
      <c r="AA34" s="260"/>
      <c r="AB34" s="260"/>
      <c r="AC34" s="260"/>
      <c r="AD34" s="260"/>
      <c r="AE34" s="258"/>
      <c r="AF34" s="258"/>
      <c r="AG34" s="258"/>
      <c r="AH34" s="258"/>
      <c r="AI34" s="258"/>
      <c r="AJ34" s="258"/>
    </row>
    <row r="35" spans="1:36" ht="13.8"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273"/>
      <c r="L35" s="273"/>
      <c r="M35" s="104" t="s">
        <v>6</v>
      </c>
      <c r="N35" s="36" t="s">
        <v>53</v>
      </c>
      <c r="O35" s="90" t="s">
        <v>371</v>
      </c>
      <c r="P35" s="152" t="s">
        <v>145</v>
      </c>
      <c r="Q35" s="152" t="s">
        <v>164</v>
      </c>
      <c r="R35" s="79" t="s">
        <v>207</v>
      </c>
      <c r="S35" s="36" t="str">
        <f>IF($K$16=$G$25+1,$A$1,"")</f>
        <v/>
      </c>
      <c r="T35" s="83"/>
      <c r="U35" s="83"/>
      <c r="V35" s="83" t="s">
        <v>374</v>
      </c>
      <c r="W35" s="83" t="s">
        <v>377</v>
      </c>
      <c r="X35" s="83" t="s">
        <v>377</v>
      </c>
      <c r="Y35" s="49" t="s">
        <v>208</v>
      </c>
      <c r="Z35" s="259">
        <f t="shared" si="2"/>
        <v>0</v>
      </c>
      <c r="AA35" s="260"/>
      <c r="AB35" s="260"/>
      <c r="AC35" s="260"/>
      <c r="AD35" s="260"/>
      <c r="AE35" s="258"/>
      <c r="AF35" s="258"/>
      <c r="AG35" s="258"/>
      <c r="AH35" s="258"/>
      <c r="AI35" s="258"/>
      <c r="AJ35" s="258"/>
    </row>
    <row r="36" spans="1:36" ht="13.8" x14ac:dyDescent="0.3">
      <c r="A36" s="110" t="s">
        <v>54</v>
      </c>
      <c r="B36" s="99" t="s">
        <v>425</v>
      </c>
      <c r="C36" s="24"/>
      <c r="D36" s="24" t="s">
        <v>77</v>
      </c>
      <c r="E36" s="24"/>
      <c r="F36" s="24"/>
      <c r="G36" s="24"/>
      <c r="H36" s="109">
        <f>IF(C36&lt;&gt;"",'CBL Score Standard'!$D92,IF(D36&lt;&gt;"",SUM('CBL Score Standard'!$D92:$E92),IF(E36&lt;&gt;"",SUM('CBL Score Standard'!$D92:$F92),IF(F36&lt;&gt;"",SUM('CBL Score Standard'!$D92:$G92),IF(G36&lt;&gt;"",SUM('CBL Score Standard'!$D92:$H92,0))))))</f>
        <v>0.13852813852813853</v>
      </c>
      <c r="K36" s="274"/>
      <c r="L36" s="274"/>
      <c r="M36" s="104" t="s">
        <v>6</v>
      </c>
      <c r="N36" s="36" t="s">
        <v>54</v>
      </c>
      <c r="O36" s="87" t="s">
        <v>345</v>
      </c>
      <c r="P36" s="153">
        <v>43644</v>
      </c>
      <c r="Q36" s="152" t="s">
        <v>209</v>
      </c>
      <c r="R36" s="79" t="s">
        <v>210</v>
      </c>
      <c r="S36" s="36" t="str">
        <f>IF($K$16=$G$25+1,$A$1,"")</f>
        <v/>
      </c>
      <c r="T36" s="83"/>
      <c r="U36" s="83"/>
      <c r="V36" s="83"/>
      <c r="W36" s="83" t="s">
        <v>378</v>
      </c>
      <c r="X36" s="83"/>
      <c r="Y36" s="46"/>
      <c r="Z36" s="259">
        <f t="shared" si="2"/>
        <v>0</v>
      </c>
      <c r="AA36" s="260"/>
      <c r="AB36" s="260"/>
      <c r="AC36" s="260"/>
      <c r="AD36" s="260"/>
      <c r="AE36" s="258"/>
      <c r="AF36" s="258"/>
      <c r="AG36" s="258"/>
      <c r="AH36" s="258"/>
      <c r="AI36" s="258"/>
      <c r="AJ36" s="258"/>
    </row>
    <row r="37" spans="1:36" x14ac:dyDescent="0.25">
      <c r="A37" s="110" t="s">
        <v>54</v>
      </c>
      <c r="B37" s="99" t="s">
        <v>345</v>
      </c>
      <c r="C37" s="100"/>
      <c r="D37" s="24"/>
      <c r="E37" s="24" t="s">
        <v>77</v>
      </c>
      <c r="F37" s="24"/>
      <c r="G37" s="24"/>
      <c r="H37" s="109">
        <f>IF(C37&lt;&gt;"",'CBL Score Standard'!$D93,IF(D37&lt;&gt;"",SUM('CBL Score Standard'!$D93:$E93),IF(E37&lt;&gt;"",SUM('CBL Score Standard'!$D93:$F93),IF(F37&lt;&gt;"",SUM('CBL Score Standard'!$D93:$G93),IF(G37&lt;&gt;"",SUM('CBL Score Standard'!$D93:$H93,0))))))</f>
        <v>7.6190476190476183E-2</v>
      </c>
      <c r="K37" s="3">
        <v>3</v>
      </c>
    </row>
    <row r="38" spans="1:36" ht="23.4" x14ac:dyDescent="0.45">
      <c r="A38" s="110" t="s">
        <v>54</v>
      </c>
      <c r="B38" s="99" t="s">
        <v>231</v>
      </c>
      <c r="C38" s="100"/>
      <c r="D38" s="100"/>
      <c r="E38" s="24"/>
      <c r="F38" s="24"/>
      <c r="G38" s="24"/>
      <c r="H38" s="109" t="b">
        <f>IF(C38&lt;&gt;"",'CBL Score Standard'!$D94,IF(D38&lt;&gt;"",SUM('CBL Score Standard'!$D94:$E94),IF(E38&lt;&gt;"",SUM('CBL Score Standard'!$D94:$F94),IF(F38&lt;&gt;"",SUM('CBL Score Standard'!$D94:$G94),IF(G38&lt;&gt;"",SUM('CBL Score Standard'!$D94:$H94,0))))))</f>
        <v>0</v>
      </c>
      <c r="K38" s="1193" t="s">
        <v>211</v>
      </c>
      <c r="L38" s="1194"/>
      <c r="M38" s="1194"/>
      <c r="N38" s="1194"/>
      <c r="O38" s="1194"/>
      <c r="P38" s="1194"/>
      <c r="Q38" s="1194"/>
      <c r="R38" s="1194"/>
      <c r="S38" s="1194"/>
      <c r="T38" s="1194"/>
      <c r="U38" s="1194"/>
      <c r="V38" s="1194"/>
      <c r="W38" s="1194"/>
      <c r="X38" s="1194"/>
      <c r="Y38" s="1195"/>
      <c r="Z38" s="263"/>
      <c r="AA38" s="256"/>
      <c r="AB38" s="256"/>
      <c r="AC38" s="256"/>
      <c r="AD38" s="256"/>
      <c r="AE38" s="256"/>
      <c r="AF38" s="256"/>
      <c r="AG38" s="256"/>
      <c r="AH38" s="256"/>
      <c r="AI38" s="256"/>
      <c r="AJ38" s="256"/>
    </row>
    <row r="39" spans="1:36" ht="41.4" x14ac:dyDescent="0.25">
      <c r="A39" s="110" t="s">
        <v>53</v>
      </c>
      <c r="B39" s="99" t="s">
        <v>371</v>
      </c>
      <c r="C39" s="100"/>
      <c r="D39" s="117"/>
      <c r="E39" s="117" t="s">
        <v>77</v>
      </c>
      <c r="F39" s="24"/>
      <c r="G39" s="24"/>
      <c r="H39" s="109">
        <f>IF(C39&lt;&gt;"",'CBL Score Standard'!$D95,IF(D39&lt;&gt;"",SUM('CBL Score Standard'!$D95:$E95),IF(E39&lt;&gt;"",SUM('CBL Score Standard'!$D95:$F95),IF(F39&lt;&gt;"",SUM('CBL Score Standard'!$D95:$G95),IF(G39&lt;&gt;"",SUM('CBL Score Standard'!$D95:$H95,0))))))</f>
        <v>3.8095238095238092E-2</v>
      </c>
      <c r="K39" s="1211" t="s">
        <v>133</v>
      </c>
      <c r="L39" s="1211" t="s">
        <v>91</v>
      </c>
      <c r="M39" s="1182" t="s">
        <v>75</v>
      </c>
      <c r="N39" s="1184" t="s">
        <v>134</v>
      </c>
      <c r="O39" s="1184" t="s">
        <v>135</v>
      </c>
      <c r="P39" s="145" t="s">
        <v>136</v>
      </c>
      <c r="Q39" s="145" t="s">
        <v>137</v>
      </c>
      <c r="R39" s="145" t="s">
        <v>138</v>
      </c>
      <c r="S39" s="1212" t="s">
        <v>139</v>
      </c>
      <c r="T39" s="1191" t="s">
        <v>344</v>
      </c>
      <c r="U39" s="1191" t="s">
        <v>342</v>
      </c>
      <c r="V39" s="1200" t="s">
        <v>343</v>
      </c>
      <c r="W39" s="133" t="s">
        <v>375</v>
      </c>
      <c r="X39" s="133" t="s">
        <v>376</v>
      </c>
      <c r="Y39" s="1211" t="s">
        <v>140</v>
      </c>
      <c r="Z39" s="1186" t="s">
        <v>667</v>
      </c>
      <c r="AA39" s="1172" t="s">
        <v>666</v>
      </c>
      <c r="AB39" s="1172"/>
      <c r="AC39" s="1172" t="s">
        <v>668</v>
      </c>
      <c r="AD39" s="1172"/>
      <c r="AE39" s="1172" t="s">
        <v>669</v>
      </c>
      <c r="AF39" s="1172"/>
      <c r="AG39" s="1172" t="s">
        <v>670</v>
      </c>
      <c r="AH39" s="1172"/>
      <c r="AI39" s="1172" t="s">
        <v>671</v>
      </c>
      <c r="AJ39" s="1172"/>
    </row>
    <row r="40" spans="1:36" ht="41.4" x14ac:dyDescent="0.25">
      <c r="A40" s="110" t="s">
        <v>53</v>
      </c>
      <c r="B40" s="99" t="s">
        <v>223</v>
      </c>
      <c r="C40" s="100"/>
      <c r="D40" s="100"/>
      <c r="E40" s="117" t="s">
        <v>77</v>
      </c>
      <c r="F40" s="24"/>
      <c r="G40" s="24"/>
      <c r="H40" s="109">
        <f>IF(C40&lt;&gt;"",'CBL Score Standard'!$D96,IF(D40&lt;&gt;"",SUM('CBL Score Standard'!$D96:$E96),IF(E40&lt;&gt;"",SUM('CBL Score Standard'!$D96:$F96),IF(F40&lt;&gt;"",SUM('CBL Score Standard'!$D96:$G96),IF(G40&lt;&gt;"",SUM('CBL Score Standard'!$D96:$H96,0))))))</f>
        <v>1.4285714285714285E-2</v>
      </c>
      <c r="K40" s="1197"/>
      <c r="L40" s="1197"/>
      <c r="M40" s="1183"/>
      <c r="N40" s="1190"/>
      <c r="O40" s="1185"/>
      <c r="P40" s="148" t="s">
        <v>141</v>
      </c>
      <c r="Q40" s="144"/>
      <c r="R40" s="144"/>
      <c r="S40" s="1210"/>
      <c r="T40" s="1191"/>
      <c r="U40" s="1191"/>
      <c r="V40" s="1201"/>
      <c r="W40" s="133"/>
      <c r="X40" s="133"/>
      <c r="Y40" s="1197"/>
      <c r="Z40" s="1187"/>
      <c r="AA40" s="255" t="s">
        <v>672</v>
      </c>
      <c r="AB40" s="255" t="s">
        <v>673</v>
      </c>
      <c r="AC40" s="255" t="s">
        <v>672</v>
      </c>
      <c r="AD40" s="255" t="s">
        <v>673</v>
      </c>
      <c r="AE40" s="255" t="s">
        <v>672</v>
      </c>
      <c r="AF40" s="255" t="s">
        <v>673</v>
      </c>
      <c r="AG40" s="255" t="s">
        <v>672</v>
      </c>
      <c r="AH40" s="255" t="s">
        <v>673</v>
      </c>
      <c r="AI40" s="255" t="s">
        <v>672</v>
      </c>
      <c r="AJ40" s="255" t="s">
        <v>673</v>
      </c>
    </row>
    <row r="41" spans="1:36" ht="13.8"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272" t="s">
        <v>142</v>
      </c>
      <c r="L41" s="272" t="s">
        <v>143</v>
      </c>
      <c r="M41" s="104" t="s">
        <v>7</v>
      </c>
      <c r="N41" s="36" t="s">
        <v>56</v>
      </c>
      <c r="O41" s="87" t="s">
        <v>663</v>
      </c>
      <c r="P41" s="149" t="s">
        <v>145</v>
      </c>
      <c r="Q41" s="152" t="s">
        <v>212</v>
      </c>
      <c r="R41" s="79" t="s">
        <v>213</v>
      </c>
      <c r="S41" s="70" t="s">
        <v>355</v>
      </c>
      <c r="T41" s="128" t="s">
        <v>72</v>
      </c>
      <c r="U41" s="180">
        <v>43752</v>
      </c>
      <c r="V41" s="214" t="s">
        <v>374</v>
      </c>
      <c r="W41" s="83" t="s">
        <v>377</v>
      </c>
      <c r="X41" s="83" t="s">
        <v>377</v>
      </c>
      <c r="Y41" s="46" t="s">
        <v>214</v>
      </c>
      <c r="Z41" s="259">
        <f t="shared" ref="Z41:Z56" si="3">DATEDIF(AA41,AB41,"m")/12+DATEDIF(AC41,AD41,"m")/12+DATEDIF(AE41,AF41,"m")/12+DATEDIF(AG41,AH41,"m")/12+DATEDIF(AI41,AJ41,"m")/12</f>
        <v>0</v>
      </c>
      <c r="AA41" s="260"/>
      <c r="AB41" s="260"/>
      <c r="AC41" s="260"/>
      <c r="AD41" s="260"/>
      <c r="AE41" s="258"/>
      <c r="AF41" s="258"/>
      <c r="AG41" s="258"/>
      <c r="AH41" s="258"/>
      <c r="AI41" s="258"/>
      <c r="AJ41" s="258"/>
    </row>
    <row r="42" spans="1:36" ht="26.4"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273"/>
      <c r="L42" s="273"/>
      <c r="M42" s="104" t="s">
        <v>7</v>
      </c>
      <c r="N42" s="36" t="s">
        <v>56</v>
      </c>
      <c r="O42" s="87" t="s">
        <v>215</v>
      </c>
      <c r="P42" s="150"/>
      <c r="Q42" s="152" t="s">
        <v>164</v>
      </c>
      <c r="R42" s="79" t="s">
        <v>207</v>
      </c>
      <c r="S42" s="70" t="s">
        <v>355</v>
      </c>
      <c r="T42" s="128" t="s">
        <v>72</v>
      </c>
      <c r="U42" s="180">
        <v>43752</v>
      </c>
      <c r="V42" s="214" t="s">
        <v>374</v>
      </c>
      <c r="W42" s="83" t="s">
        <v>377</v>
      </c>
      <c r="X42" s="83" t="s">
        <v>377</v>
      </c>
      <c r="Y42" s="49" t="s">
        <v>216</v>
      </c>
      <c r="Z42" s="259">
        <f t="shared" si="3"/>
        <v>0</v>
      </c>
      <c r="AA42" s="260"/>
      <c r="AB42" s="260"/>
      <c r="AC42" s="260"/>
      <c r="AD42" s="260"/>
      <c r="AE42" s="258"/>
      <c r="AF42" s="258"/>
      <c r="AG42" s="258"/>
      <c r="AH42" s="258"/>
      <c r="AI42" s="258"/>
      <c r="AJ42" s="258"/>
    </row>
    <row r="43" spans="1:36" ht="27.6" x14ac:dyDescent="0.3">
      <c r="A43" s="110" t="s">
        <v>0</v>
      </c>
      <c r="B43" s="99" t="s">
        <v>426</v>
      </c>
      <c r="C43" s="100"/>
      <c r="D43" s="24" t="s">
        <v>77</v>
      </c>
      <c r="E43" s="24"/>
      <c r="F43" s="24"/>
      <c r="G43" s="24"/>
      <c r="H43" s="109">
        <f>IF(C43&lt;&gt;"",'CBL Score Standard'!$D99,IF(D43&lt;&gt;"",SUM('CBL Score Standard'!$D99:$E99),IF(E43&lt;&gt;"",SUM('CBL Score Standard'!$D99:$F99),IF(F43&lt;&gt;"",SUM('CBL Score Standard'!$D99:$G99),IF(G43&lt;&gt;"",SUM('CBL Score Standard'!$D99:$H99,0))))))</f>
        <v>4.7619047619047616E-2</v>
      </c>
      <c r="K43" s="273"/>
      <c r="L43" s="273"/>
      <c r="M43" s="104" t="s">
        <v>7</v>
      </c>
      <c r="N43" s="36" t="s">
        <v>55</v>
      </c>
      <c r="O43" s="91" t="s">
        <v>664</v>
      </c>
      <c r="P43" s="150"/>
      <c r="Q43" s="254" t="s">
        <v>653</v>
      </c>
      <c r="R43" s="254" t="s">
        <v>654</v>
      </c>
      <c r="S43" s="70" t="s">
        <v>355</v>
      </c>
      <c r="T43" s="128" t="s">
        <v>72</v>
      </c>
      <c r="U43" s="180">
        <v>44111</v>
      </c>
      <c r="V43" s="214" t="s">
        <v>374</v>
      </c>
      <c r="W43" s="83" t="s">
        <v>377</v>
      </c>
      <c r="X43" s="83" t="s">
        <v>377</v>
      </c>
      <c r="Y43" s="52" t="s">
        <v>249</v>
      </c>
      <c r="Z43" s="259">
        <f t="shared" si="3"/>
        <v>0</v>
      </c>
      <c r="AA43" s="260"/>
      <c r="AB43" s="260"/>
      <c r="AC43" s="260"/>
      <c r="AD43" s="260"/>
      <c r="AE43" s="258"/>
      <c r="AF43" s="258"/>
      <c r="AG43" s="258"/>
      <c r="AH43" s="258"/>
      <c r="AI43" s="258"/>
      <c r="AJ43" s="258"/>
    </row>
    <row r="44" spans="1:36" ht="27.6" x14ac:dyDescent="0.3">
      <c r="A44" s="110" t="s">
        <v>41</v>
      </c>
      <c r="B44" s="99" t="s">
        <v>450</v>
      </c>
      <c r="C44" s="24"/>
      <c r="D44" s="24"/>
      <c r="E44" s="24" t="s">
        <v>77</v>
      </c>
      <c r="F44" s="24"/>
      <c r="G44" s="24"/>
      <c r="H44" s="109">
        <f>IF(C44&lt;&gt;"",'CBL Score Standard'!$D100,IF(D44&lt;&gt;"",SUM('CBL Score Standard'!$D100:$E100),IF(E44&lt;&gt;"",SUM('CBL Score Standard'!$D100:$F100),IF(F44&lt;&gt;"",SUM('CBL Score Standard'!$D100:$G100),IF(G44&lt;&gt;"",SUM('CBL Score Standard'!$D100:$H100,0))))))</f>
        <v>0.16709956709956711</v>
      </c>
      <c r="K44" s="273"/>
      <c r="L44" s="273"/>
      <c r="M44" s="104" t="s">
        <v>7</v>
      </c>
      <c r="N44" s="36" t="s">
        <v>55</v>
      </c>
      <c r="O44" s="87" t="s">
        <v>448</v>
      </c>
      <c r="P44" s="151"/>
      <c r="Q44" s="254" t="s">
        <v>655</v>
      </c>
      <c r="R44" s="254" t="s">
        <v>656</v>
      </c>
      <c r="S44" s="70" t="s">
        <v>355</v>
      </c>
      <c r="T44" s="128" t="s">
        <v>72</v>
      </c>
      <c r="U44" s="180">
        <v>43753</v>
      </c>
      <c r="V44" s="214" t="s">
        <v>374</v>
      </c>
      <c r="W44" s="83" t="s">
        <v>377</v>
      </c>
      <c r="X44" s="83" t="s">
        <v>377</v>
      </c>
      <c r="Y44" s="49" t="s">
        <v>219</v>
      </c>
      <c r="Z44" s="259">
        <f t="shared" si="3"/>
        <v>0</v>
      </c>
      <c r="AA44" s="260"/>
      <c r="AB44" s="260"/>
      <c r="AC44" s="260"/>
      <c r="AD44" s="260"/>
      <c r="AE44" s="258"/>
      <c r="AF44" s="258"/>
      <c r="AG44" s="258"/>
      <c r="AH44" s="258"/>
      <c r="AI44" s="258"/>
      <c r="AJ44" s="258"/>
    </row>
    <row r="45" spans="1:36" ht="26.4" x14ac:dyDescent="0.3">
      <c r="A45" s="110" t="s">
        <v>41</v>
      </c>
      <c r="B45" s="99" t="s">
        <v>178</v>
      </c>
      <c r="C45" s="100"/>
      <c r="D45" s="24"/>
      <c r="E45" s="24" t="s">
        <v>77</v>
      </c>
      <c r="F45" s="24"/>
      <c r="G45" s="24"/>
      <c r="H45" s="109">
        <f>IF(C45&lt;&gt;"",'CBL Score Standard'!$D101,IF(D45&lt;&gt;"",SUM('CBL Score Standard'!$D101:$E101),IF(E45&lt;&gt;"",SUM('CBL Score Standard'!$D101:$F101),IF(F45&lt;&gt;"",SUM('CBL Score Standard'!$D101:$G101),IF(G45&lt;&gt;"",SUM('CBL Score Standard'!$D101:$H101,0))))))</f>
        <v>7.6190476190476183E-2</v>
      </c>
      <c r="K45" s="277"/>
      <c r="L45" s="277"/>
      <c r="M45" s="104" t="s">
        <v>7</v>
      </c>
      <c r="N45" s="36" t="s">
        <v>55</v>
      </c>
      <c r="O45" s="87" t="s">
        <v>185</v>
      </c>
      <c r="P45" s="149" t="s">
        <v>145</v>
      </c>
      <c r="Q45" s="254" t="s">
        <v>220</v>
      </c>
      <c r="R45" s="254" t="s">
        <v>270</v>
      </c>
      <c r="S45" s="36" t="str">
        <f t="shared" ref="S45" si="4">IF($K$16=$G$25+1,$A$1,"")</f>
        <v/>
      </c>
      <c r="T45" s="83"/>
      <c r="U45" s="83"/>
      <c r="V45" s="83"/>
      <c r="W45" s="83" t="s">
        <v>377</v>
      </c>
      <c r="X45" s="83"/>
      <c r="Y45" s="49" t="s">
        <v>186</v>
      </c>
      <c r="Z45" s="259">
        <f t="shared" si="3"/>
        <v>0</v>
      </c>
      <c r="AA45" s="260"/>
      <c r="AB45" s="260"/>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273"/>
      <c r="L46" s="273"/>
      <c r="M46" s="104" t="s">
        <v>7</v>
      </c>
      <c r="N46" s="36" t="s">
        <v>55</v>
      </c>
      <c r="O46" s="87" t="s">
        <v>694</v>
      </c>
      <c r="P46" s="153">
        <v>43539</v>
      </c>
      <c r="Q46" s="254" t="s">
        <v>658</v>
      </c>
      <c r="R46" s="254" t="s">
        <v>657</v>
      </c>
      <c r="S46" s="70" t="s">
        <v>355</v>
      </c>
      <c r="T46" s="128" t="s">
        <v>72</v>
      </c>
      <c r="U46" s="153">
        <v>43539</v>
      </c>
      <c r="V46" s="83" t="s">
        <v>374</v>
      </c>
      <c r="W46" s="83" t="s">
        <v>377</v>
      </c>
      <c r="X46" s="83"/>
      <c r="Y46" s="49" t="s">
        <v>186</v>
      </c>
      <c r="Z46" s="259">
        <f t="shared" si="3"/>
        <v>0</v>
      </c>
      <c r="AA46" s="260"/>
      <c r="AB46" s="260"/>
      <c r="AC46" s="260"/>
      <c r="AD46" s="260"/>
      <c r="AE46" s="258"/>
      <c r="AF46" s="258"/>
      <c r="AG46" s="258"/>
      <c r="AH46" s="258"/>
      <c r="AI46" s="258"/>
      <c r="AJ46" s="258"/>
    </row>
    <row r="47" spans="1:36" ht="27.6" x14ac:dyDescent="0.3">
      <c r="A47" s="110" t="s">
        <v>144</v>
      </c>
      <c r="B47" s="99" t="s">
        <v>372</v>
      </c>
      <c r="C47" s="24"/>
      <c r="D47" s="24"/>
      <c r="E47" s="24" t="s">
        <v>77</v>
      </c>
      <c r="F47" s="24"/>
      <c r="G47" s="24"/>
      <c r="H47" s="109">
        <f>IF(C47&lt;&gt;"",'CBL Score Standard'!$D103,IF(D47&lt;&gt;"",SUM('CBL Score Standard'!$D103:$E103),IF(E47&lt;&gt;"",SUM('CBL Score Standard'!$D103:$F103),IF(F47&lt;&gt;"",SUM('CBL Score Standard'!$D103:$G103),IF(G47&lt;&gt;"",SUM('CBL Score Standard'!$D103:$H103,0))))))</f>
        <v>0.16709956709956711</v>
      </c>
      <c r="K47" s="273"/>
      <c r="L47" s="273"/>
      <c r="M47" s="104" t="s">
        <v>7</v>
      </c>
      <c r="N47" s="36" t="s">
        <v>55</v>
      </c>
      <c r="O47" s="87" t="s">
        <v>665</v>
      </c>
      <c r="P47" s="153">
        <v>43607</v>
      </c>
      <c r="Q47" s="152" t="s">
        <v>221</v>
      </c>
      <c r="R47" s="79" t="s">
        <v>200</v>
      </c>
      <c r="S47" s="70" t="s">
        <v>355</v>
      </c>
      <c r="T47" s="157" t="s">
        <v>72</v>
      </c>
      <c r="U47" s="180">
        <v>43754</v>
      </c>
      <c r="V47" s="214" t="s">
        <v>374</v>
      </c>
      <c r="W47" s="83" t="s">
        <v>378</v>
      </c>
      <c r="X47" s="83"/>
      <c r="Y47" s="46" t="s">
        <v>222</v>
      </c>
      <c r="Z47" s="259">
        <f t="shared" si="3"/>
        <v>0</v>
      </c>
      <c r="AA47" s="260"/>
      <c r="AB47" s="260"/>
      <c r="AC47" s="260"/>
      <c r="AD47" s="260"/>
      <c r="AE47" s="258"/>
      <c r="AF47" s="258"/>
      <c r="AG47" s="258"/>
      <c r="AH47" s="258"/>
      <c r="AI47" s="258"/>
      <c r="AJ47" s="258"/>
    </row>
    <row r="48" spans="1:36" ht="39.6" x14ac:dyDescent="0.3">
      <c r="A48" s="110" t="s">
        <v>144</v>
      </c>
      <c r="B48" s="99" t="s">
        <v>373</v>
      </c>
      <c r="C48" s="24"/>
      <c r="D48" s="24"/>
      <c r="E48" s="24" t="s">
        <v>77</v>
      </c>
      <c r="F48" s="24"/>
      <c r="G48" s="24"/>
      <c r="H48" s="109">
        <f>IF(C48&lt;&gt;"",'CBL Score Standard'!$D104,IF(D48&lt;&gt;"",SUM('CBL Score Standard'!$D104:$E104),IF(E48&lt;&gt;"",SUM('CBL Score Standard'!$D104:$F104),IF(F48&lt;&gt;"",SUM('CBL Score Standard'!$D104:$G104),IF(G48&lt;&gt;"",SUM('CBL Score Standard'!$D104:$H104,0))))))</f>
        <v>0.16709956709956711</v>
      </c>
      <c r="K48" s="273"/>
      <c r="L48" s="273"/>
      <c r="M48" s="104" t="s">
        <v>7</v>
      </c>
      <c r="N48" s="36" t="s">
        <v>53</v>
      </c>
      <c r="O48" s="87" t="s">
        <v>223</v>
      </c>
      <c r="P48" s="153">
        <v>43621</v>
      </c>
      <c r="Q48" s="154" t="s">
        <v>224</v>
      </c>
      <c r="R48" s="155" t="s">
        <v>225</v>
      </c>
      <c r="S48" s="70" t="s">
        <v>325</v>
      </c>
      <c r="T48" s="157" t="s">
        <v>73</v>
      </c>
      <c r="U48" s="83"/>
      <c r="V48" s="83"/>
      <c r="W48" s="83" t="s">
        <v>378</v>
      </c>
      <c r="X48" s="83"/>
      <c r="Y48" s="55"/>
      <c r="Z48" s="259">
        <f t="shared" si="3"/>
        <v>0</v>
      </c>
      <c r="AA48" s="260"/>
      <c r="AB48" s="260"/>
      <c r="AC48" s="260"/>
      <c r="AD48" s="260"/>
      <c r="AE48" s="258"/>
      <c r="AF48" s="258"/>
      <c r="AG48" s="258"/>
      <c r="AH48" s="258"/>
      <c r="AI48" s="258"/>
      <c r="AJ48" s="258"/>
    </row>
    <row r="49" spans="1:37" ht="13.8" x14ac:dyDescent="0.3">
      <c r="A49" s="110" t="s">
        <v>144</v>
      </c>
      <c r="B49" s="99" t="s">
        <v>452</v>
      </c>
      <c r="C49" s="24"/>
      <c r="D49" s="24"/>
      <c r="E49" s="24" t="s">
        <v>77</v>
      </c>
      <c r="F49" s="24"/>
      <c r="G49" s="24"/>
      <c r="H49" s="109">
        <f>IF(C49&lt;&gt;"",'CBL Score Standard'!$D105,IF(D49&lt;&gt;"",SUM('CBL Score Standard'!$D105:$E105),IF(E49&lt;&gt;"",SUM('CBL Score Standard'!$D105:$F105),IF(F49&lt;&gt;"",SUM('CBL Score Standard'!$D105:$G105),IF(G49&lt;&gt;"",SUM('CBL Score Standard'!$D105:$H105,0))))))</f>
        <v>0.16709956709956711</v>
      </c>
      <c r="K49" s="273"/>
      <c r="L49" s="273"/>
      <c r="M49" s="104" t="s">
        <v>7</v>
      </c>
      <c r="N49" s="36" t="s">
        <v>53</v>
      </c>
      <c r="O49" s="87" t="s">
        <v>226</v>
      </c>
      <c r="P49" s="153">
        <v>43602</v>
      </c>
      <c r="Q49" s="154" t="s">
        <v>227</v>
      </c>
      <c r="R49" s="155" t="s">
        <v>228</v>
      </c>
      <c r="S49" s="70" t="s">
        <v>325</v>
      </c>
      <c r="T49" s="157" t="s">
        <v>73</v>
      </c>
      <c r="U49" s="83"/>
      <c r="V49" s="83"/>
      <c r="W49" s="83" t="s">
        <v>378</v>
      </c>
      <c r="X49" s="83"/>
      <c r="Y49" s="55"/>
      <c r="Z49" s="259">
        <f t="shared" si="3"/>
        <v>0</v>
      </c>
      <c r="AA49" s="260"/>
      <c r="AB49" s="260"/>
      <c r="AC49" s="260"/>
      <c r="AD49" s="260"/>
      <c r="AE49" s="258"/>
      <c r="AF49" s="258"/>
      <c r="AG49" s="258"/>
      <c r="AH49" s="258"/>
      <c r="AI49" s="258"/>
      <c r="AJ49" s="258"/>
    </row>
    <row r="50" spans="1:37" ht="27.6" x14ac:dyDescent="0.25">
      <c r="A50" s="110" t="s">
        <v>144</v>
      </c>
      <c r="B50" s="99" t="s">
        <v>517</v>
      </c>
      <c r="C50" s="24"/>
      <c r="D50" s="24"/>
      <c r="E50" s="24" t="s">
        <v>77</v>
      </c>
      <c r="F50" s="24"/>
      <c r="G50" s="24"/>
      <c r="H50" s="109">
        <f>IF(C50&lt;&gt;"",'CBL Score Standard'!$D106,IF(D50&lt;&gt;"",SUM('CBL Score Standard'!$D106:$E106),IF(E50&lt;&gt;"",SUM('CBL Score Standard'!$D106:$F106),IF(F50&lt;&gt;"",SUM('CBL Score Standard'!$D106:$G106),IF(G50&lt;&gt;"",SUM('CBL Score Standard'!$D106:$H106,0))))))</f>
        <v>0.16709956709956711</v>
      </c>
      <c r="K50" s="273"/>
      <c r="L50" s="273"/>
      <c r="M50" s="104" t="s">
        <v>7</v>
      </c>
      <c r="N50" s="36" t="s">
        <v>59</v>
      </c>
      <c r="O50" s="89" t="s">
        <v>684</v>
      </c>
      <c r="P50" s="153">
        <v>43623</v>
      </c>
      <c r="Q50" s="154" t="s">
        <v>153</v>
      </c>
      <c r="R50" s="155" t="s">
        <v>156</v>
      </c>
      <c r="S50" s="70" t="s">
        <v>355</v>
      </c>
      <c r="T50" s="157" t="s">
        <v>72</v>
      </c>
      <c r="U50" s="181">
        <v>44008</v>
      </c>
      <c r="V50" s="83" t="s">
        <v>374</v>
      </c>
      <c r="W50" s="83" t="s">
        <v>378</v>
      </c>
      <c r="X50" s="83"/>
      <c r="Y50" s="55"/>
      <c r="Z50" s="259">
        <f t="shared" si="3"/>
        <v>0</v>
      </c>
      <c r="AA50" s="260"/>
      <c r="AB50" s="260"/>
      <c r="AC50" s="260"/>
      <c r="AD50" s="260"/>
      <c r="AE50" s="258"/>
      <c r="AF50" s="258"/>
      <c r="AG50" s="258"/>
      <c r="AH50" s="258"/>
      <c r="AI50" s="258"/>
      <c r="AJ50" s="258"/>
    </row>
    <row r="51" spans="1:37" ht="27.6" x14ac:dyDescent="0.25">
      <c r="A51" s="110" t="s">
        <v>144</v>
      </c>
      <c r="B51" s="99" t="s">
        <v>661</v>
      </c>
      <c r="C51" s="24"/>
      <c r="D51" s="24" t="s">
        <v>77</v>
      </c>
      <c r="E51" s="24"/>
      <c r="F51" s="24"/>
      <c r="G51" s="24"/>
      <c r="H51" s="109">
        <f>IF(C51&lt;&gt;"",'CBL Score Standard'!$D107,IF(D51&lt;&gt;"",SUM('CBL Score Standard'!$D107:$E107),IF(E51&lt;&gt;"",SUM('CBL Score Standard'!$D107:$F107),IF(F51&lt;&gt;"",SUM('CBL Score Standard'!$D107:$G107),IF(G51&lt;&gt;"",SUM('CBL Score Standard'!$D107:$H107,0))))))</f>
        <v>0.13852813852813853</v>
      </c>
      <c r="K51" s="276"/>
      <c r="L51" s="276"/>
      <c r="M51" s="104" t="s">
        <v>7</v>
      </c>
      <c r="N51" s="36" t="s">
        <v>59</v>
      </c>
      <c r="O51" s="89" t="s">
        <v>683</v>
      </c>
      <c r="P51" s="153">
        <v>43623</v>
      </c>
      <c r="Q51" s="154" t="s">
        <v>153</v>
      </c>
      <c r="R51" s="155" t="s">
        <v>156</v>
      </c>
      <c r="S51" s="70" t="s">
        <v>355</v>
      </c>
      <c r="T51" s="157" t="s">
        <v>72</v>
      </c>
      <c r="U51" s="181">
        <v>44117</v>
      </c>
      <c r="V51" s="83" t="s">
        <v>374</v>
      </c>
      <c r="W51" s="83" t="s">
        <v>378</v>
      </c>
      <c r="X51" s="83"/>
      <c r="Y51" s="55"/>
      <c r="Z51" s="259">
        <f t="shared" ref="Z51" si="5">DATEDIF(AA51,AB51,"m")/12+DATEDIF(AC51,AD51,"m")/12+DATEDIF(AE51,AF51,"m")/12+DATEDIF(AG51,AH51,"m")/12+DATEDIF(AI51,AJ51,"m")/12</f>
        <v>0</v>
      </c>
      <c r="AA51" s="260"/>
      <c r="AB51" s="260"/>
      <c r="AC51" s="260"/>
      <c r="AD51" s="260"/>
      <c r="AE51" s="258"/>
      <c r="AF51" s="258"/>
      <c r="AG51" s="258"/>
      <c r="AH51" s="258"/>
      <c r="AI51" s="258"/>
      <c r="AJ51" s="258"/>
    </row>
    <row r="52" spans="1:37" ht="13.8" x14ac:dyDescent="0.25">
      <c r="A52" s="110" t="s">
        <v>144</v>
      </c>
      <c r="B52" s="99" t="s">
        <v>662</v>
      </c>
      <c r="C52" s="117"/>
      <c r="D52" s="117"/>
      <c r="E52" s="117" t="s">
        <v>77</v>
      </c>
      <c r="F52" s="24"/>
      <c r="G52" s="24"/>
      <c r="H52" s="109">
        <f>IF(C52&lt;&gt;"",'CBL Score Standard'!$D108,IF(D52&lt;&gt;"",SUM('CBL Score Standard'!$D108:$E108),IF(E52&lt;&gt;"",SUM('CBL Score Standard'!$D108:$F108),IF(F52&lt;&gt;"",SUM('CBL Score Standard'!$D108:$G108),IF(G52&lt;&gt;"",SUM('CBL Score Standard'!$D108:$H108,0))))))</f>
        <v>0.16709956709956711</v>
      </c>
      <c r="K52" s="273"/>
      <c r="L52" s="273"/>
      <c r="M52" s="104" t="s">
        <v>7</v>
      </c>
      <c r="N52" s="36" t="s">
        <v>56</v>
      </c>
      <c r="O52" s="89" t="s">
        <v>67</v>
      </c>
      <c r="P52" s="153"/>
      <c r="Q52" s="154"/>
      <c r="R52" s="155"/>
      <c r="S52" s="157"/>
      <c r="T52" s="157"/>
      <c r="U52" s="83"/>
      <c r="V52" s="83"/>
      <c r="W52" s="83" t="s">
        <v>378</v>
      </c>
      <c r="X52" s="83"/>
      <c r="Y52" s="83"/>
      <c r="Z52" s="259">
        <f t="shared" si="3"/>
        <v>0</v>
      </c>
      <c r="AA52" s="260"/>
      <c r="AB52" s="260"/>
      <c r="AC52" s="260"/>
      <c r="AD52" s="260"/>
      <c r="AE52" s="258"/>
      <c r="AF52" s="258"/>
      <c r="AG52" s="258"/>
      <c r="AH52" s="258"/>
      <c r="AI52" s="258"/>
      <c r="AJ52" s="258"/>
    </row>
    <row r="53" spans="1:37" ht="13.8" x14ac:dyDescent="0.25">
      <c r="A53" s="110" t="s">
        <v>144</v>
      </c>
      <c r="B53" s="99" t="s">
        <v>187</v>
      </c>
      <c r="C53" s="100"/>
      <c r="D53" s="24" t="s">
        <v>77</v>
      </c>
      <c r="E53" s="24"/>
      <c r="F53" s="24"/>
      <c r="G53" s="24"/>
      <c r="H53" s="109">
        <f>IF(C53&lt;&gt;"",'CBL Score Standard'!$D109,IF(D53&lt;&gt;"",SUM('CBL Score Standard'!$D109:$E109),IF(E53&lt;&gt;"",SUM('CBL Score Standard'!$D109:$F109),IF(F53&lt;&gt;"",SUM('CBL Score Standard'!$D109:$G109),IF(G53&lt;&gt;"",SUM('CBL Score Standard'!$D109:$H109,0))))))</f>
        <v>4.7619047619047616E-2</v>
      </c>
      <c r="K53" s="273"/>
      <c r="L53" s="273"/>
      <c r="M53" s="104" t="s">
        <v>7</v>
      </c>
      <c r="N53" s="36" t="s">
        <v>55</v>
      </c>
      <c r="O53" s="89" t="s">
        <v>1</v>
      </c>
      <c r="P53" s="153"/>
      <c r="Q53" s="154"/>
      <c r="R53" s="155"/>
      <c r="S53" s="157" t="s">
        <v>355</v>
      </c>
      <c r="T53" s="157"/>
      <c r="U53" s="180">
        <v>43763</v>
      </c>
      <c r="V53" s="214" t="s">
        <v>374</v>
      </c>
      <c r="W53" s="83" t="s">
        <v>378</v>
      </c>
      <c r="X53" s="83"/>
      <c r="Y53" s="83"/>
      <c r="Z53" s="259">
        <f t="shared" si="3"/>
        <v>0</v>
      </c>
      <c r="AA53" s="260"/>
      <c r="AB53" s="260"/>
      <c r="AC53" s="260"/>
      <c r="AD53" s="260"/>
      <c r="AE53" s="258"/>
      <c r="AF53" s="258"/>
      <c r="AG53" s="258"/>
      <c r="AH53" s="258"/>
      <c r="AI53" s="258"/>
      <c r="AJ53" s="258"/>
    </row>
    <row r="54" spans="1:37" ht="26.4" x14ac:dyDescent="0.25">
      <c r="A54" s="110" t="s">
        <v>144</v>
      </c>
      <c r="B54" s="99" t="s">
        <v>188</v>
      </c>
      <c r="C54" s="100"/>
      <c r="D54" s="24" t="s">
        <v>77</v>
      </c>
      <c r="E54" s="24"/>
      <c r="F54" s="24"/>
      <c r="G54" s="24"/>
      <c r="H54" s="109">
        <f>IF(C54&lt;&gt;"",'CBL Score Standard'!$D110,IF(D54&lt;&gt;"",SUM('CBL Score Standard'!$D110:$E110),IF(E54&lt;&gt;"",SUM('CBL Score Standard'!$D110:$F110),IF(F54&lt;&gt;"",SUM('CBL Score Standard'!$D110:$G110),IF(G54&lt;&gt;"",SUM('CBL Score Standard'!$D110:$H110,0))))))</f>
        <v>4.7619047619047616E-2</v>
      </c>
      <c r="K54" s="273"/>
      <c r="L54" s="273"/>
      <c r="M54" s="104" t="s">
        <v>7</v>
      </c>
      <c r="N54" s="36" t="s">
        <v>55</v>
      </c>
      <c r="O54" s="89" t="s">
        <v>419</v>
      </c>
      <c r="P54" s="152" t="s">
        <v>145</v>
      </c>
      <c r="Q54" s="154" t="s">
        <v>420</v>
      </c>
      <c r="R54" s="155" t="s">
        <v>420</v>
      </c>
      <c r="S54" s="70" t="s">
        <v>355</v>
      </c>
      <c r="T54" s="157" t="s">
        <v>72</v>
      </c>
      <c r="U54" s="180">
        <v>43763</v>
      </c>
      <c r="V54" s="214" t="s">
        <v>374</v>
      </c>
      <c r="W54" s="83" t="s">
        <v>378</v>
      </c>
      <c r="X54" s="83"/>
      <c r="Y54" s="55"/>
      <c r="Z54" s="259">
        <f t="shared" si="3"/>
        <v>0</v>
      </c>
      <c r="AA54" s="260"/>
      <c r="AB54" s="260"/>
      <c r="AC54" s="260"/>
      <c r="AD54" s="260"/>
      <c r="AE54" s="258"/>
      <c r="AF54" s="258"/>
      <c r="AG54" s="258"/>
      <c r="AH54" s="258"/>
      <c r="AI54" s="258"/>
      <c r="AJ54" s="258"/>
    </row>
    <row r="55" spans="1:37" customFormat="1" ht="18" customHeight="1" x14ac:dyDescent="0.3">
      <c r="A55" s="110" t="s">
        <v>144</v>
      </c>
      <c r="B55" s="99" t="s">
        <v>189</v>
      </c>
      <c r="C55" s="100"/>
      <c r="D55" s="117"/>
      <c r="E55" s="117"/>
      <c r="F55" s="24"/>
      <c r="G55" s="24"/>
      <c r="H55" s="109" t="b">
        <f>IF(C55&lt;&gt;"",'CBL Score Standard'!$D111,IF(D55&lt;&gt;"",SUM('CBL Score Standard'!$D111:$E111),IF(E55&lt;&gt;"",SUM('CBL Score Standard'!$D111:$F111),IF(F55&lt;&gt;"",SUM('CBL Score Standard'!$D111:$G111),IF(G55&lt;&gt;"",SUM('CBL Score Standard'!$D111:$H111,0))))))</f>
        <v>0</v>
      </c>
      <c r="K55" s="273"/>
      <c r="L55" s="273"/>
      <c r="M55" s="104" t="s">
        <v>7</v>
      </c>
      <c r="N55" s="36" t="s">
        <v>56</v>
      </c>
      <c r="O55" s="89" t="s">
        <v>421</v>
      </c>
      <c r="P55" s="153">
        <v>43669</v>
      </c>
      <c r="Q55" s="154" t="s">
        <v>422</v>
      </c>
      <c r="R55" s="155" t="s">
        <v>423</v>
      </c>
      <c r="S55" s="70" t="s">
        <v>355</v>
      </c>
      <c r="T55" s="157" t="s">
        <v>72</v>
      </c>
      <c r="U55" s="181">
        <v>43669</v>
      </c>
      <c r="V55" s="83" t="s">
        <v>374</v>
      </c>
      <c r="W55" s="83"/>
      <c r="X55" s="83"/>
      <c r="Y55" s="41" t="s">
        <v>230</v>
      </c>
      <c r="Z55" s="259">
        <f t="shared" si="3"/>
        <v>0</v>
      </c>
      <c r="AA55" s="260"/>
      <c r="AB55" s="260"/>
      <c r="AC55" s="260"/>
      <c r="AD55" s="260"/>
      <c r="AE55" s="258"/>
      <c r="AF55" s="258"/>
      <c r="AG55" s="258"/>
      <c r="AH55" s="258"/>
      <c r="AI55" s="258"/>
      <c r="AJ55" s="258"/>
      <c r="AK55" s="3"/>
    </row>
    <row r="56" spans="1:37" customFormat="1" ht="14.4" x14ac:dyDescent="0.3">
      <c r="A56" s="110" t="s">
        <v>144</v>
      </c>
      <c r="B56" s="99" t="s">
        <v>190</v>
      </c>
      <c r="C56" s="100"/>
      <c r="D56" s="117"/>
      <c r="E56" s="117"/>
      <c r="F56" s="24"/>
      <c r="G56" s="24"/>
      <c r="H56" s="109" t="b">
        <f>IF(C56&lt;&gt;"",'CBL Score Standard'!$D112,IF(D56&lt;&gt;"",SUM('CBL Score Standard'!$D112:$E112),IF(E56&lt;&gt;"",SUM('CBL Score Standard'!$D112:$F112),IF(F56&lt;&gt;"",SUM('CBL Score Standard'!$D112:$G112),IF(G56&lt;&gt;"",SUM('CBL Score Standard'!$D112:$H112,0))))))</f>
        <v>0</v>
      </c>
      <c r="K56" s="274"/>
      <c r="L56" s="274"/>
      <c r="M56" s="104" t="s">
        <v>7</v>
      </c>
      <c r="N56" s="36" t="s">
        <v>54</v>
      </c>
      <c r="O56" s="89" t="s">
        <v>231</v>
      </c>
      <c r="P56" s="153">
        <v>43610</v>
      </c>
      <c r="Q56" s="152" t="s">
        <v>164</v>
      </c>
      <c r="R56" s="79" t="s">
        <v>165</v>
      </c>
      <c r="S56" s="36"/>
      <c r="T56" s="83"/>
      <c r="U56" s="83"/>
      <c r="V56" s="83"/>
      <c r="W56" s="83" t="s">
        <v>378</v>
      </c>
      <c r="X56" s="83"/>
      <c r="Y56" s="49" t="s">
        <v>232</v>
      </c>
      <c r="Z56" s="259">
        <f t="shared" si="3"/>
        <v>0</v>
      </c>
      <c r="AA56" s="260"/>
      <c r="AB56" s="260"/>
      <c r="AC56" s="260"/>
      <c r="AD56" s="260"/>
      <c r="AE56" s="258"/>
      <c r="AF56" s="258"/>
      <c r="AG56" s="258"/>
      <c r="AH56" s="258"/>
      <c r="AI56" s="258"/>
      <c r="AJ56" s="258"/>
    </row>
    <row r="57" spans="1:37" ht="26.4" x14ac:dyDescent="0.3">
      <c r="A57" s="110" t="s">
        <v>144</v>
      </c>
      <c r="B57" s="99" t="s">
        <v>191</v>
      </c>
      <c r="C57" s="100"/>
      <c r="D57" s="24"/>
      <c r="E57" s="24" t="s">
        <v>77</v>
      </c>
      <c r="F57" s="24"/>
      <c r="G57" s="24"/>
      <c r="H57" s="109">
        <f>IF(C57&lt;&gt;"",'CBL Score Standard'!$D113,IF(D57&lt;&gt;"",SUM('CBL Score Standard'!$D113:$E113),IF(E57&lt;&gt;"",SUM('CBL Score Standard'!$D113:$F113),IF(F57&lt;&gt;"",SUM('CBL Score Standard'!$D113:$G113),IF(G57&lt;&gt;"",SUM('CBL Score Standard'!$D113:$H113,0))))))</f>
        <v>5.2380952380952375E-2</v>
      </c>
      <c r="K57" s="3">
        <v>4</v>
      </c>
      <c r="AK57"/>
    </row>
    <row r="58" spans="1:37" ht="23.4" x14ac:dyDescent="0.45">
      <c r="A58" s="110" t="s">
        <v>55</v>
      </c>
      <c r="B58" s="99" t="s">
        <v>419</v>
      </c>
      <c r="C58" s="100"/>
      <c r="D58" s="130"/>
      <c r="E58" s="117" t="s">
        <v>77</v>
      </c>
      <c r="F58" s="24"/>
      <c r="G58" s="24"/>
      <c r="H58" s="109">
        <f>IF(C58&lt;&gt;"",'CBL Score Standard'!$D114,IF(D58&lt;&gt;"",SUM('CBL Score Standard'!$D114:$E114),IF(E58&lt;&gt;"",SUM('CBL Score Standard'!$D114:$F114),IF(F58&lt;&gt;"",SUM('CBL Score Standard'!$D114:$G114),IF(G58&lt;&gt;"",SUM('CBL Score Standard'!$D114:$H114,0))))))</f>
        <v>2.8571428571428571E-2</v>
      </c>
      <c r="K58" s="1193" t="s">
        <v>233</v>
      </c>
      <c r="L58" s="1194"/>
      <c r="M58" s="1194"/>
      <c r="N58" s="1194"/>
      <c r="O58" s="1194"/>
      <c r="P58" s="1194"/>
      <c r="Q58" s="1194"/>
      <c r="R58" s="1194"/>
      <c r="S58" s="1194"/>
      <c r="T58" s="1194"/>
      <c r="U58" s="1194"/>
      <c r="V58" s="1194"/>
      <c r="W58" s="1194"/>
      <c r="X58" s="1194"/>
      <c r="Y58" s="1195"/>
      <c r="Z58" s="263"/>
      <c r="AA58" s="256"/>
      <c r="AB58" s="256"/>
      <c r="AC58" s="256"/>
      <c r="AD58" s="256"/>
      <c r="AE58" s="256"/>
      <c r="AF58" s="256"/>
      <c r="AG58" s="256"/>
      <c r="AH58" s="256"/>
      <c r="AI58" s="256"/>
      <c r="AJ58" s="256"/>
    </row>
    <row r="59" spans="1:37" ht="41.4" x14ac:dyDescent="0.25">
      <c r="A59" s="110" t="s">
        <v>56</v>
      </c>
      <c r="B59" s="99" t="s">
        <v>421</v>
      </c>
      <c r="C59" s="100"/>
      <c r="D59" s="130"/>
      <c r="E59" s="117" t="s">
        <v>77</v>
      </c>
      <c r="F59" s="24"/>
      <c r="G59" s="24"/>
      <c r="H59" s="109">
        <f>IF(C59&lt;&gt;"",'CBL Score Standard'!$D115,IF(D59&lt;&gt;"",SUM('CBL Score Standard'!$D115:$E115),IF(E59&lt;&gt;"",SUM('CBL Score Standard'!$D115:$F115),IF(F59&lt;&gt;"",SUM('CBL Score Standard'!$D115:$G115),IF(G59&lt;&gt;"",SUM('CBL Score Standard'!$D115:$H115,0))))))</f>
        <v>1.4285714285714285E-2</v>
      </c>
      <c r="K59" s="1211" t="s">
        <v>133</v>
      </c>
      <c r="L59" s="1211" t="s">
        <v>91</v>
      </c>
      <c r="M59" s="1182" t="s">
        <v>75</v>
      </c>
      <c r="N59" s="1184" t="s">
        <v>134</v>
      </c>
      <c r="O59" s="1184" t="s">
        <v>135</v>
      </c>
      <c r="P59" s="145" t="s">
        <v>136</v>
      </c>
      <c r="Q59" s="145" t="s">
        <v>137</v>
      </c>
      <c r="R59" s="145" t="s">
        <v>138</v>
      </c>
      <c r="S59" s="1212" t="s">
        <v>139</v>
      </c>
      <c r="T59" s="1191" t="s">
        <v>344</v>
      </c>
      <c r="U59" s="1191" t="s">
        <v>342</v>
      </c>
      <c r="V59" s="1200" t="s">
        <v>343</v>
      </c>
      <c r="W59" s="133" t="s">
        <v>375</v>
      </c>
      <c r="X59" s="133" t="s">
        <v>376</v>
      </c>
      <c r="Y59" s="1211" t="s">
        <v>140</v>
      </c>
      <c r="Z59" s="1186" t="s">
        <v>667</v>
      </c>
      <c r="AA59" s="1172" t="s">
        <v>666</v>
      </c>
      <c r="AB59" s="1172"/>
      <c r="AC59" s="1172" t="s">
        <v>668</v>
      </c>
      <c r="AD59" s="1172"/>
      <c r="AE59" s="1172" t="s">
        <v>669</v>
      </c>
      <c r="AF59" s="1172"/>
      <c r="AG59" s="1172" t="s">
        <v>670</v>
      </c>
      <c r="AH59" s="1172"/>
      <c r="AI59" s="1172" t="s">
        <v>671</v>
      </c>
      <c r="AJ59" s="1172"/>
    </row>
    <row r="60" spans="1:37" ht="41.4" x14ac:dyDescent="0.25">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1197"/>
      <c r="L60" s="1197"/>
      <c r="M60" s="1183"/>
      <c r="N60" s="1185"/>
      <c r="O60" s="1185"/>
      <c r="P60" s="148" t="s">
        <v>141</v>
      </c>
      <c r="Q60" s="144"/>
      <c r="R60" s="144"/>
      <c r="S60" s="1210"/>
      <c r="T60" s="1191"/>
      <c r="U60" s="1191"/>
      <c r="V60" s="1201"/>
      <c r="W60" s="133"/>
      <c r="X60" s="133"/>
      <c r="Y60" s="1197"/>
      <c r="Z60" s="1187"/>
      <c r="AA60" s="255" t="s">
        <v>672</v>
      </c>
      <c r="AB60" s="255" t="s">
        <v>673</v>
      </c>
      <c r="AC60" s="255" t="s">
        <v>672</v>
      </c>
      <c r="AD60" s="255" t="s">
        <v>673</v>
      </c>
      <c r="AE60" s="255" t="s">
        <v>672</v>
      </c>
      <c r="AF60" s="255" t="s">
        <v>673</v>
      </c>
      <c r="AG60" s="255" t="s">
        <v>672</v>
      </c>
      <c r="AH60" s="255" t="s">
        <v>673</v>
      </c>
      <c r="AI60" s="255" t="s">
        <v>672</v>
      </c>
      <c r="AJ60" s="255" t="s">
        <v>673</v>
      </c>
    </row>
    <row r="61" spans="1:37" ht="13.8" x14ac:dyDescent="0.25">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1206" t="s">
        <v>142</v>
      </c>
      <c r="L61" s="1206" t="s">
        <v>143</v>
      </c>
      <c r="M61" s="104" t="s">
        <v>8</v>
      </c>
      <c r="N61" s="57" t="s">
        <v>2</v>
      </c>
      <c r="O61" s="38" t="s">
        <v>234</v>
      </c>
      <c r="P61" s="58"/>
      <c r="Q61" s="56"/>
      <c r="R61" s="59"/>
      <c r="S61" s="36" t="str">
        <f>IF($K$57=$G$25+1,$A$1,"")</f>
        <v/>
      </c>
      <c r="T61" s="83"/>
      <c r="U61" s="83"/>
      <c r="V61" s="83"/>
      <c r="W61" s="83"/>
      <c r="X61" s="83"/>
      <c r="Y61" s="55"/>
      <c r="Z61" s="259">
        <f t="shared" ref="Z61:Z68" si="6">DATEDIF(AA61,AB61,"m")/12+DATEDIF(AC61,AD61,"m")/12+DATEDIF(AE61,AF61,"m")/12+DATEDIF(AG61,AH61,"m")/12+DATEDIF(AI61,AJ61,"m")/12</f>
        <v>0</v>
      </c>
      <c r="AA61" s="260"/>
      <c r="AB61" s="260"/>
      <c r="AC61" s="260"/>
      <c r="AD61" s="260"/>
      <c r="AE61" s="258"/>
      <c r="AF61" s="258"/>
      <c r="AG61" s="258"/>
      <c r="AH61" s="258"/>
      <c r="AI61" s="258"/>
      <c r="AJ61" s="258"/>
    </row>
    <row r="62" spans="1:37" ht="27.6" x14ac:dyDescent="0.25">
      <c r="A62" s="110" t="s">
        <v>56</v>
      </c>
      <c r="B62" s="99" t="s">
        <v>67</v>
      </c>
      <c r="C62" s="100"/>
      <c r="D62" s="100"/>
      <c r="E62" s="24"/>
      <c r="F62" s="24"/>
      <c r="G62" s="24"/>
      <c r="H62" s="109" t="b">
        <f>IF(C62&lt;&gt;"",'CBL Score Standard'!$D118,IF(D62&lt;&gt;"",SUM('CBL Score Standard'!$D118:$E118),IF(E62&lt;&gt;"",SUM('CBL Score Standard'!$D118:$F118),IF(F62&lt;&gt;"",SUM('CBL Score Standard'!$D118:$G118),IF(G62&lt;&gt;"",SUM('CBL Score Standard'!$D118:$H118,0))))))</f>
        <v>0</v>
      </c>
      <c r="K62" s="1207"/>
      <c r="L62" s="1207"/>
      <c r="M62" s="104" t="s">
        <v>8</v>
      </c>
      <c r="N62" s="57" t="s">
        <v>63</v>
      </c>
      <c r="O62" s="38" t="s">
        <v>236</v>
      </c>
      <c r="P62" s="58"/>
      <c r="Q62" s="56"/>
      <c r="R62" s="59"/>
      <c r="S62" s="36" t="str">
        <f>IF($K$57=$G$25+1,$A$1,"")</f>
        <v/>
      </c>
      <c r="T62" s="83"/>
      <c r="U62" s="83"/>
      <c r="V62" s="83"/>
      <c r="W62" s="83"/>
      <c r="X62" s="83"/>
      <c r="Y62" s="55"/>
      <c r="Z62" s="259">
        <f t="shared" si="6"/>
        <v>0</v>
      </c>
      <c r="AA62" s="260"/>
      <c r="AB62" s="260"/>
      <c r="AC62" s="260"/>
      <c r="AD62" s="260"/>
      <c r="AE62" s="258"/>
      <c r="AF62" s="258"/>
      <c r="AG62" s="258"/>
      <c r="AH62" s="258"/>
      <c r="AI62" s="258"/>
      <c r="AJ62" s="258"/>
    </row>
    <row r="63" spans="1:37" ht="14.4" thickBot="1" x14ac:dyDescent="0.3">
      <c r="A63" s="111" t="s">
        <v>55</v>
      </c>
      <c r="B63" s="99" t="s">
        <v>1</v>
      </c>
      <c r="C63" s="100"/>
      <c r="D63" s="100"/>
      <c r="E63" s="24" t="s">
        <v>77</v>
      </c>
      <c r="F63" s="24"/>
      <c r="G63" s="24"/>
      <c r="H63" s="109">
        <f>IF(C63&lt;&gt;"",'CBL Score Standard'!$D119,IF(D63&lt;&gt;"",SUM('CBL Score Standard'!$D119:$E119),IF(E63&lt;&gt;"",SUM('CBL Score Standard'!$D119:$F119),IF(F63&lt;&gt;"",SUM('CBL Score Standard'!$D119:$G119),IF(G63&lt;&gt;"",SUM('CBL Score Standard'!$D119:$H119,0))))))</f>
        <v>2.8571428571428571E-2</v>
      </c>
      <c r="K63" s="1207"/>
      <c r="L63" s="1207"/>
      <c r="M63" s="104" t="s">
        <v>8</v>
      </c>
      <c r="N63" s="36" t="s">
        <v>56</v>
      </c>
      <c r="O63" s="38" t="s">
        <v>237</v>
      </c>
      <c r="P63" s="58"/>
      <c r="Q63" s="56"/>
      <c r="R63" s="59"/>
      <c r="S63" s="36" t="str">
        <f>IF($K$57=$G$25+1,$A$1,"")</f>
        <v/>
      </c>
      <c r="T63" s="83"/>
      <c r="U63" s="83"/>
      <c r="V63" s="83"/>
      <c r="W63" s="83"/>
      <c r="X63" s="83"/>
      <c r="Y63" s="55"/>
      <c r="Z63" s="259">
        <f t="shared" si="6"/>
        <v>0</v>
      </c>
      <c r="AA63" s="260"/>
      <c r="AB63" s="260"/>
      <c r="AC63" s="260"/>
      <c r="AD63" s="260"/>
      <c r="AE63" s="258"/>
      <c r="AF63" s="258"/>
      <c r="AG63" s="258"/>
      <c r="AH63" s="258"/>
      <c r="AI63" s="258"/>
      <c r="AJ63" s="258"/>
    </row>
    <row r="64" spans="1:37" ht="14.4" thickBot="1" x14ac:dyDescent="0.35">
      <c r="A64" s="1175" t="s">
        <v>79</v>
      </c>
      <c r="B64" s="1176"/>
      <c r="C64" s="1177"/>
      <c r="D64" s="1177"/>
      <c r="E64" s="1177"/>
      <c r="F64" s="1177"/>
      <c r="G64" s="1177"/>
      <c r="H64" s="9">
        <f>SUM(H8:H63)</f>
        <v>2.695238095238095</v>
      </c>
      <c r="K64" s="1207"/>
      <c r="L64" s="1207"/>
      <c r="M64" s="104" t="s">
        <v>8</v>
      </c>
      <c r="N64" s="36" t="s">
        <v>55</v>
      </c>
      <c r="O64" s="38" t="s">
        <v>238</v>
      </c>
      <c r="P64" s="58"/>
      <c r="Q64" s="56"/>
      <c r="R64" s="59"/>
      <c r="S64" s="36" t="s">
        <v>325</v>
      </c>
      <c r="T64" s="83" t="s">
        <v>73</v>
      </c>
      <c r="U64" s="83"/>
      <c r="V64" s="83"/>
      <c r="W64" s="83"/>
      <c r="X64" s="83"/>
      <c r="Y64" s="55"/>
      <c r="Z64" s="259">
        <f t="shared" si="6"/>
        <v>0</v>
      </c>
      <c r="AA64" s="260"/>
      <c r="AB64" s="260"/>
      <c r="AC64" s="260"/>
      <c r="AD64" s="260"/>
      <c r="AE64" s="258"/>
      <c r="AF64" s="258"/>
      <c r="AG64" s="258"/>
      <c r="AH64" s="258"/>
      <c r="AI64" s="258"/>
      <c r="AJ64" s="258"/>
    </row>
    <row r="65" spans="1:36" ht="14.4" thickBot="1" x14ac:dyDescent="0.35">
      <c r="A65" s="112" t="s">
        <v>83</v>
      </c>
      <c r="B65" s="113"/>
      <c r="C65" s="134">
        <v>1</v>
      </c>
      <c r="D65" s="134">
        <v>1</v>
      </c>
      <c r="E65" s="134">
        <v>0.77419354838709675</v>
      </c>
      <c r="F65" s="134">
        <v>0</v>
      </c>
      <c r="G65" s="134">
        <v>0</v>
      </c>
      <c r="H65" s="114">
        <v>2</v>
      </c>
      <c r="K65" s="1207"/>
      <c r="L65" s="1207"/>
      <c r="M65" s="104" t="s">
        <v>8</v>
      </c>
      <c r="N65" s="57" t="s">
        <v>53</v>
      </c>
      <c r="O65" s="38" t="s">
        <v>239</v>
      </c>
      <c r="P65" s="58"/>
      <c r="Q65" s="56"/>
      <c r="R65" s="59"/>
      <c r="S65" s="36" t="str">
        <f>IF($K$57=$G$25+1,$A$1,"")</f>
        <v/>
      </c>
      <c r="T65" s="83"/>
      <c r="U65" s="83"/>
      <c r="V65" s="83"/>
      <c r="W65" s="83"/>
      <c r="X65" s="83"/>
      <c r="Y65" s="55"/>
      <c r="Z65" s="259">
        <f t="shared" si="6"/>
        <v>0</v>
      </c>
      <c r="AA65" s="260"/>
      <c r="AB65" s="260"/>
      <c r="AC65" s="260"/>
      <c r="AD65" s="260"/>
      <c r="AE65" s="258"/>
      <c r="AF65" s="258"/>
      <c r="AG65" s="258"/>
      <c r="AH65" s="258"/>
      <c r="AI65" s="258"/>
      <c r="AJ65" s="258"/>
    </row>
    <row r="66" spans="1:36" ht="28.2" thickBot="1" x14ac:dyDescent="0.35">
      <c r="A66" s="1178" t="s">
        <v>81</v>
      </c>
      <c r="B66" s="1179"/>
      <c r="C66" s="1180"/>
      <c r="D66" s="1180"/>
      <c r="E66" s="1180"/>
      <c r="F66" s="1180"/>
      <c r="G66" s="1181"/>
      <c r="H66" s="115">
        <v>2</v>
      </c>
      <c r="K66" s="1207"/>
      <c r="L66" s="1207"/>
      <c r="M66" s="104" t="s">
        <v>8</v>
      </c>
      <c r="N66" s="57" t="s">
        <v>59</v>
      </c>
      <c r="O66" s="38" t="s">
        <v>240</v>
      </c>
      <c r="P66" s="58"/>
      <c r="Q66" s="56"/>
      <c r="R66" s="59"/>
      <c r="S66" s="36" t="str">
        <f>IF($K$57=$G$25+1,$A$1,"")</f>
        <v/>
      </c>
      <c r="T66" s="83"/>
      <c r="U66" s="83"/>
      <c r="V66" s="83"/>
      <c r="W66" s="83"/>
      <c r="X66" s="83"/>
      <c r="Y66" s="55"/>
      <c r="Z66" s="259">
        <f t="shared" si="6"/>
        <v>0</v>
      </c>
      <c r="AA66" s="260"/>
      <c r="AB66" s="260"/>
      <c r="AC66" s="260"/>
      <c r="AD66" s="260"/>
      <c r="AE66" s="258"/>
      <c r="AF66" s="258"/>
      <c r="AG66" s="258"/>
      <c r="AH66" s="258"/>
      <c r="AI66" s="258"/>
      <c r="AJ66" s="258"/>
    </row>
    <row r="67" spans="1:36" ht="13.8" x14ac:dyDescent="0.25">
      <c r="C67" s="135"/>
      <c r="D67" s="135"/>
      <c r="E67" s="135"/>
      <c r="F67" s="135"/>
      <c r="G67" s="135"/>
      <c r="K67" s="1207"/>
      <c r="L67" s="1207"/>
      <c r="M67" s="104" t="s">
        <v>8</v>
      </c>
      <c r="N67" s="57" t="s">
        <v>55</v>
      </c>
      <c r="O67" s="38" t="s">
        <v>515</v>
      </c>
      <c r="P67" s="58"/>
      <c r="Q67" s="56"/>
      <c r="R67" s="59"/>
      <c r="S67" s="36" t="str">
        <f>IF($K$57=$G$25+1,$A$1,"")</f>
        <v/>
      </c>
      <c r="T67" s="83"/>
      <c r="U67" s="83"/>
      <c r="V67" s="83"/>
      <c r="W67" s="83"/>
      <c r="X67" s="83"/>
      <c r="Y67" s="55"/>
      <c r="Z67" s="259">
        <f t="shared" si="6"/>
        <v>0</v>
      </c>
      <c r="AA67" s="260"/>
      <c r="AB67" s="260"/>
      <c r="AC67" s="260"/>
      <c r="AD67" s="260"/>
      <c r="AE67" s="258"/>
      <c r="AF67" s="258"/>
      <c r="AG67" s="258"/>
      <c r="AH67" s="258"/>
      <c r="AI67" s="258"/>
      <c r="AJ67" s="258"/>
    </row>
    <row r="68" spans="1:36" ht="13.8" x14ac:dyDescent="0.3">
      <c r="C68" s="135"/>
      <c r="D68" s="135"/>
      <c r="E68" s="135"/>
      <c r="F68" s="135"/>
      <c r="G68" s="135"/>
      <c r="K68" s="1208"/>
      <c r="L68" s="1208"/>
      <c r="M68" s="104" t="s">
        <v>8</v>
      </c>
      <c r="N68" s="57" t="s">
        <v>149</v>
      </c>
      <c r="O68" s="38" t="s">
        <v>370</v>
      </c>
      <c r="P68" s="154" t="s">
        <v>145</v>
      </c>
      <c r="Q68" s="152" t="s">
        <v>217</v>
      </c>
      <c r="R68" s="79" t="s">
        <v>241</v>
      </c>
      <c r="S68" s="36" t="str">
        <f>IF($K$57=$G$25+1,$A$1,"")</f>
        <v/>
      </c>
      <c r="T68" s="83"/>
      <c r="U68" s="83"/>
      <c r="V68" s="83"/>
      <c r="W68" s="83" t="s">
        <v>377</v>
      </c>
      <c r="X68" s="83"/>
      <c r="Y68" s="46" t="s">
        <v>242</v>
      </c>
      <c r="Z68" s="259">
        <f t="shared" si="6"/>
        <v>0</v>
      </c>
      <c r="AA68" s="260"/>
      <c r="AB68" s="260"/>
      <c r="AC68" s="260"/>
      <c r="AD68" s="260"/>
      <c r="AE68" s="258"/>
      <c r="AF68" s="258"/>
      <c r="AG68" s="258"/>
      <c r="AH68" s="258"/>
      <c r="AI68" s="258"/>
      <c r="AJ68" s="258"/>
    </row>
    <row r="69" spans="1:36" x14ac:dyDescent="0.25">
      <c r="C69" s="135"/>
      <c r="D69" s="135"/>
      <c r="E69" s="135"/>
      <c r="F69" s="135"/>
      <c r="G69" s="135"/>
      <c r="K69" s="3">
        <v>5</v>
      </c>
    </row>
    <row r="70" spans="1:36" ht="23.4" x14ac:dyDescent="0.45">
      <c r="C70" s="135"/>
      <c r="D70" s="135"/>
      <c r="E70" s="135"/>
      <c r="F70" s="135"/>
      <c r="G70" s="135"/>
      <c r="K70" s="1193" t="s">
        <v>243</v>
      </c>
      <c r="L70" s="1194"/>
      <c r="M70" s="1194"/>
      <c r="N70" s="1194"/>
      <c r="O70" s="1194"/>
      <c r="P70" s="1194"/>
      <c r="Q70" s="1194"/>
      <c r="R70" s="1194"/>
      <c r="S70" s="1194"/>
      <c r="T70" s="1194"/>
      <c r="U70" s="1194"/>
      <c r="V70" s="1194"/>
      <c r="W70" s="1194"/>
      <c r="X70" s="1194"/>
      <c r="Y70" s="1195"/>
      <c r="Z70" s="263"/>
      <c r="AA70" s="256"/>
      <c r="AB70" s="256"/>
      <c r="AC70" s="256"/>
      <c r="AD70" s="256"/>
      <c r="AE70" s="256"/>
      <c r="AF70" s="256"/>
      <c r="AG70" s="256"/>
      <c r="AH70" s="256"/>
      <c r="AI70" s="256"/>
      <c r="AJ70" s="256"/>
    </row>
    <row r="71" spans="1:36" ht="41.4" x14ac:dyDescent="0.25">
      <c r="C71" s="135"/>
      <c r="D71" s="135"/>
      <c r="E71" s="135"/>
      <c r="F71" s="135"/>
      <c r="G71" s="135"/>
      <c r="K71" s="1211" t="s">
        <v>133</v>
      </c>
      <c r="L71" s="1211" t="s">
        <v>91</v>
      </c>
      <c r="M71" s="1182" t="s">
        <v>75</v>
      </c>
      <c r="N71" s="1184" t="s">
        <v>134</v>
      </c>
      <c r="O71" s="1184" t="s">
        <v>135</v>
      </c>
      <c r="P71" s="145" t="s">
        <v>136</v>
      </c>
      <c r="Q71" s="145" t="s">
        <v>137</v>
      </c>
      <c r="R71" s="145" t="s">
        <v>138</v>
      </c>
      <c r="S71" s="1212" t="s">
        <v>139</v>
      </c>
      <c r="T71" s="1191" t="s">
        <v>344</v>
      </c>
      <c r="U71" s="1191" t="s">
        <v>342</v>
      </c>
      <c r="V71" s="1200" t="s">
        <v>343</v>
      </c>
      <c r="W71" s="133" t="s">
        <v>375</v>
      </c>
      <c r="X71" s="133" t="s">
        <v>379</v>
      </c>
      <c r="Y71" s="1211" t="s">
        <v>140</v>
      </c>
      <c r="Z71" s="1186" t="s">
        <v>667</v>
      </c>
      <c r="AA71" s="1172" t="s">
        <v>666</v>
      </c>
      <c r="AB71" s="1172"/>
      <c r="AC71" s="1172" t="s">
        <v>668</v>
      </c>
      <c r="AD71" s="1172"/>
      <c r="AE71" s="1172" t="s">
        <v>669</v>
      </c>
      <c r="AF71" s="1172"/>
      <c r="AG71" s="1172" t="s">
        <v>670</v>
      </c>
      <c r="AH71" s="1172"/>
      <c r="AI71" s="1172" t="s">
        <v>671</v>
      </c>
      <c r="AJ71" s="1172"/>
    </row>
    <row r="72" spans="1:36" ht="41.4" x14ac:dyDescent="0.25">
      <c r="C72" s="135"/>
      <c r="D72" s="135"/>
      <c r="E72" s="135"/>
      <c r="F72" s="135"/>
      <c r="G72" s="135"/>
      <c r="K72" s="1197"/>
      <c r="L72" s="1197"/>
      <c r="M72" s="1183"/>
      <c r="N72" s="1185"/>
      <c r="O72" s="1185"/>
      <c r="P72" s="148" t="s">
        <v>141</v>
      </c>
      <c r="Q72" s="144"/>
      <c r="R72" s="144"/>
      <c r="S72" s="1210"/>
      <c r="T72" s="1191"/>
      <c r="U72" s="1191"/>
      <c r="V72" s="1201"/>
      <c r="W72" s="133"/>
      <c r="X72" s="133"/>
      <c r="Y72" s="1197"/>
      <c r="Z72" s="1187"/>
      <c r="AA72" s="255" t="s">
        <v>672</v>
      </c>
      <c r="AB72" s="255" t="s">
        <v>673</v>
      </c>
      <c r="AC72" s="255" t="s">
        <v>672</v>
      </c>
      <c r="AD72" s="255" t="s">
        <v>673</v>
      </c>
      <c r="AE72" s="255" t="s">
        <v>672</v>
      </c>
      <c r="AF72" s="255" t="s">
        <v>673</v>
      </c>
      <c r="AG72" s="255" t="s">
        <v>672</v>
      </c>
      <c r="AH72" s="255" t="s">
        <v>673</v>
      </c>
      <c r="AI72" s="255" t="s">
        <v>672</v>
      </c>
      <c r="AJ72" s="255" t="s">
        <v>673</v>
      </c>
    </row>
    <row r="73" spans="1:36" ht="13.8" x14ac:dyDescent="0.25">
      <c r="C73" s="135"/>
      <c r="D73" s="135"/>
      <c r="E73" s="135"/>
      <c r="F73" s="135"/>
      <c r="G73" s="135"/>
      <c r="K73" s="272" t="s">
        <v>142</v>
      </c>
      <c r="L73" s="272" t="s">
        <v>143</v>
      </c>
      <c r="M73" s="104" t="s">
        <v>9</v>
      </c>
      <c r="N73" s="57" t="s">
        <v>235</v>
      </c>
      <c r="O73" s="38" t="s">
        <v>244</v>
      </c>
      <c r="P73" s="60"/>
      <c r="Q73" s="61"/>
      <c r="R73" s="62"/>
      <c r="S73" s="36" t="str">
        <f>IF($K$69=$G$25+1,$A$1,"")</f>
        <v/>
      </c>
      <c r="T73" s="83"/>
      <c r="U73" s="83"/>
      <c r="V73" s="83"/>
      <c r="W73" s="83"/>
      <c r="X73" s="83"/>
      <c r="Y73" s="63"/>
      <c r="Z73" s="259">
        <f t="shared" ref="Z73:Z76" si="7">DATEDIF(AA73,AB73,"m")/12+DATEDIF(AC73,AD73,"m")/12+DATEDIF(AE73,AF73,"m")/12+DATEDIF(AG73,AH73,"m")/12+DATEDIF(AI73,AJ73,"m")/12</f>
        <v>0</v>
      </c>
      <c r="AA73" s="260"/>
      <c r="AB73" s="260"/>
      <c r="AC73" s="260"/>
      <c r="AD73" s="260"/>
      <c r="AE73" s="258"/>
      <c r="AF73" s="258"/>
      <c r="AG73" s="258"/>
      <c r="AH73" s="258"/>
      <c r="AI73" s="258"/>
      <c r="AJ73" s="258"/>
    </row>
    <row r="74" spans="1:36" ht="13.8" x14ac:dyDescent="0.25">
      <c r="C74" s="135"/>
      <c r="D74" s="135"/>
      <c r="E74" s="135"/>
      <c r="F74" s="135"/>
      <c r="G74" s="135"/>
      <c r="K74" s="273"/>
      <c r="L74" s="273"/>
      <c r="M74" s="104" t="s">
        <v>9</v>
      </c>
      <c r="N74" s="57" t="s">
        <v>229</v>
      </c>
      <c r="O74" s="38" t="s">
        <v>245</v>
      </c>
      <c r="P74" s="60"/>
      <c r="Q74" s="61"/>
      <c r="R74" s="62"/>
      <c r="S74" s="36" t="str">
        <f>IF($K$69=$G$25+1,$A$1,"")</f>
        <v/>
      </c>
      <c r="T74" s="83"/>
      <c r="U74" s="83"/>
      <c r="V74" s="83"/>
      <c r="W74" s="83"/>
      <c r="X74" s="83"/>
      <c r="Y74" s="63"/>
      <c r="Z74" s="259">
        <f t="shared" si="7"/>
        <v>0</v>
      </c>
      <c r="AA74" s="260"/>
      <c r="AB74" s="260"/>
      <c r="AC74" s="260"/>
      <c r="AD74" s="260"/>
      <c r="AE74" s="258"/>
      <c r="AF74" s="258"/>
      <c r="AG74" s="258"/>
      <c r="AH74" s="258"/>
      <c r="AI74" s="258"/>
      <c r="AJ74" s="258"/>
    </row>
    <row r="75" spans="1:36" ht="41.4" x14ac:dyDescent="0.25">
      <c r="C75" s="135"/>
      <c r="D75" s="135"/>
      <c r="E75" s="135"/>
      <c r="F75" s="135"/>
      <c r="G75" s="135"/>
      <c r="K75" s="273"/>
      <c r="L75" s="273"/>
      <c r="M75" s="104" t="s">
        <v>9</v>
      </c>
      <c r="N75" s="57" t="s">
        <v>3</v>
      </c>
      <c r="O75" s="38" t="s">
        <v>516</v>
      </c>
      <c r="P75" s="60"/>
      <c r="Q75" s="61"/>
      <c r="R75" s="62"/>
      <c r="S75" s="36" t="str">
        <f>IF($K$69=$G$25+1,$A$1,"")</f>
        <v/>
      </c>
      <c r="T75" s="83"/>
      <c r="U75" s="83"/>
      <c r="V75" s="83"/>
      <c r="W75" s="83"/>
      <c r="X75" s="83"/>
      <c r="Y75" s="63"/>
      <c r="Z75" s="259">
        <f t="shared" si="7"/>
        <v>0</v>
      </c>
      <c r="AA75" s="260"/>
      <c r="AB75" s="260"/>
      <c r="AC75" s="260"/>
      <c r="AD75" s="260"/>
      <c r="AE75" s="258"/>
      <c r="AF75" s="258"/>
      <c r="AG75" s="258"/>
      <c r="AH75" s="258"/>
      <c r="AI75" s="258"/>
      <c r="AJ75" s="258"/>
    </row>
    <row r="76" spans="1:36" ht="13.2" customHeight="1" x14ac:dyDescent="0.25">
      <c r="C76" s="135"/>
      <c r="D76" s="135"/>
      <c r="E76" s="135"/>
      <c r="F76" s="135"/>
      <c r="G76" s="135"/>
      <c r="K76" s="274"/>
      <c r="L76" s="274"/>
      <c r="M76" s="104" t="s">
        <v>9</v>
      </c>
      <c r="N76" s="57" t="s">
        <v>3</v>
      </c>
      <c r="O76" s="38" t="s">
        <v>246</v>
      </c>
      <c r="P76" s="60"/>
      <c r="Q76" s="61"/>
      <c r="R76" s="62"/>
      <c r="S76" s="36" t="str">
        <f>IF($K$69=$G$25+1,$A$1,"")</f>
        <v/>
      </c>
      <c r="T76" s="83"/>
      <c r="U76" s="83"/>
      <c r="V76" s="83"/>
      <c r="W76" s="83"/>
      <c r="X76" s="83"/>
      <c r="Y76" s="63"/>
      <c r="Z76" s="259">
        <f t="shared" si="7"/>
        <v>0</v>
      </c>
      <c r="AA76" s="260"/>
      <c r="AB76" s="260"/>
      <c r="AC76" s="260"/>
      <c r="AD76" s="260"/>
      <c r="AE76" s="258"/>
      <c r="AF76" s="258"/>
      <c r="AG76" s="258"/>
      <c r="AH76" s="258"/>
      <c r="AI76" s="258"/>
      <c r="AJ76" s="258"/>
    </row>
    <row r="77" spans="1:36" x14ac:dyDescent="0.25">
      <c r="C77" s="135"/>
      <c r="D77" s="135"/>
      <c r="E77" s="135"/>
      <c r="F77" s="135"/>
      <c r="G77" s="135"/>
    </row>
    <row r="78" spans="1:36" x14ac:dyDescent="0.25">
      <c r="C78" s="135"/>
      <c r="D78" s="135"/>
      <c r="E78" s="135"/>
      <c r="F78" s="135"/>
      <c r="G78" s="135"/>
    </row>
    <row r="79" spans="1:36" x14ac:dyDescent="0.25">
      <c r="C79" s="135"/>
      <c r="D79" s="135"/>
      <c r="E79" s="135"/>
      <c r="F79" s="135"/>
      <c r="G79" s="135"/>
    </row>
    <row r="80" spans="1:36" x14ac:dyDescent="0.25">
      <c r="C80" s="135"/>
      <c r="D80" s="135"/>
      <c r="E80" s="135"/>
      <c r="F80" s="135"/>
      <c r="G80" s="135"/>
    </row>
    <row r="81" spans="3:7" x14ac:dyDescent="0.25">
      <c r="C81" s="135"/>
      <c r="D81" s="135"/>
      <c r="E81" s="135"/>
      <c r="F81" s="135"/>
      <c r="G81" s="135"/>
    </row>
    <row r="82" spans="3:7" x14ac:dyDescent="0.25">
      <c r="C82" s="135"/>
      <c r="D82" s="135"/>
      <c r="E82" s="135"/>
      <c r="F82" s="135"/>
      <c r="G82" s="135"/>
    </row>
    <row r="83" spans="3:7" x14ac:dyDescent="0.25">
      <c r="C83" s="135"/>
      <c r="D83" s="135"/>
      <c r="E83" s="135"/>
      <c r="F83" s="135"/>
      <c r="G83" s="135"/>
    </row>
    <row r="84" spans="3:7" x14ac:dyDescent="0.25">
      <c r="C84" s="135"/>
      <c r="D84" s="135"/>
      <c r="E84" s="135"/>
      <c r="F84" s="135"/>
      <c r="G84" s="135"/>
    </row>
    <row r="85" spans="3:7" x14ac:dyDescent="0.25">
      <c r="C85" s="135"/>
      <c r="D85" s="135"/>
      <c r="E85" s="135"/>
      <c r="F85" s="135"/>
      <c r="G85" s="135"/>
    </row>
    <row r="86" spans="3:7" x14ac:dyDescent="0.25">
      <c r="C86" s="135"/>
      <c r="D86" s="135"/>
      <c r="E86" s="135"/>
      <c r="F86" s="135"/>
      <c r="G86" s="135"/>
    </row>
    <row r="87" spans="3:7" x14ac:dyDescent="0.25">
      <c r="C87" s="135"/>
      <c r="D87" s="135"/>
      <c r="E87" s="135"/>
      <c r="F87" s="135"/>
      <c r="G87" s="135"/>
    </row>
    <row r="88" spans="3:7" x14ac:dyDescent="0.25">
      <c r="C88" s="135"/>
      <c r="D88" s="135"/>
      <c r="E88" s="135"/>
      <c r="F88" s="135"/>
      <c r="G88" s="135"/>
    </row>
    <row r="89" spans="3:7" x14ac:dyDescent="0.25">
      <c r="C89" s="135"/>
      <c r="D89" s="135"/>
      <c r="E89" s="135"/>
      <c r="F89" s="135"/>
      <c r="G89" s="135"/>
    </row>
    <row r="90" spans="3:7" x14ac:dyDescent="0.25">
      <c r="C90" s="135"/>
      <c r="D90" s="135"/>
      <c r="E90" s="135"/>
      <c r="F90" s="135"/>
      <c r="G90" s="135"/>
    </row>
    <row r="91" spans="3:7" x14ac:dyDescent="0.25">
      <c r="C91" s="135"/>
      <c r="D91" s="135"/>
      <c r="E91" s="135"/>
      <c r="F91" s="135"/>
      <c r="G91" s="135"/>
    </row>
    <row r="92" spans="3:7" x14ac:dyDescent="0.25">
      <c r="C92" s="135"/>
      <c r="D92" s="135"/>
      <c r="E92" s="135"/>
      <c r="F92" s="135"/>
      <c r="G92" s="135"/>
    </row>
    <row r="93" spans="3:7" x14ac:dyDescent="0.25">
      <c r="C93" s="135"/>
      <c r="D93" s="135"/>
      <c r="E93" s="135"/>
      <c r="F93" s="135"/>
      <c r="G93" s="135"/>
    </row>
    <row r="94" spans="3:7" x14ac:dyDescent="0.25">
      <c r="C94" s="135"/>
      <c r="D94" s="135"/>
      <c r="E94" s="135"/>
      <c r="F94" s="135"/>
      <c r="G94" s="135"/>
    </row>
    <row r="95" spans="3:7" x14ac:dyDescent="0.25">
      <c r="C95" s="135"/>
      <c r="D95" s="135"/>
      <c r="E95" s="135"/>
      <c r="F95" s="135"/>
      <c r="G95" s="135"/>
    </row>
    <row r="96" spans="3:7" x14ac:dyDescent="0.25">
      <c r="C96" s="135"/>
      <c r="D96" s="135"/>
      <c r="E96" s="135"/>
      <c r="F96" s="135"/>
      <c r="G96" s="135"/>
    </row>
    <row r="97" spans="3:7" x14ac:dyDescent="0.25">
      <c r="C97" s="135"/>
      <c r="D97" s="135"/>
      <c r="E97" s="135"/>
      <c r="F97" s="135"/>
      <c r="G97" s="135"/>
    </row>
    <row r="98" spans="3:7" x14ac:dyDescent="0.25">
      <c r="C98" s="135"/>
      <c r="D98" s="135"/>
      <c r="E98" s="135"/>
      <c r="F98" s="135"/>
      <c r="G98" s="135"/>
    </row>
    <row r="99" spans="3:7" x14ac:dyDescent="0.25">
      <c r="C99" s="135"/>
      <c r="D99" s="135"/>
      <c r="E99" s="135"/>
      <c r="F99" s="135"/>
      <c r="G99" s="135"/>
    </row>
    <row r="100" spans="3:7" x14ac:dyDescent="0.25">
      <c r="C100" s="135"/>
      <c r="D100" s="135"/>
      <c r="E100" s="135"/>
      <c r="F100" s="135"/>
      <c r="G100" s="135"/>
    </row>
    <row r="101" spans="3:7" x14ac:dyDescent="0.25">
      <c r="C101" s="135"/>
      <c r="D101" s="135"/>
      <c r="E101" s="135"/>
      <c r="F101" s="135"/>
      <c r="G101" s="135"/>
    </row>
    <row r="102" spans="3:7" x14ac:dyDescent="0.25">
      <c r="C102" s="135"/>
      <c r="D102" s="135"/>
      <c r="E102" s="135"/>
      <c r="F102" s="135"/>
      <c r="G102" s="135"/>
    </row>
    <row r="103" spans="3:7" x14ac:dyDescent="0.25">
      <c r="C103" s="135"/>
      <c r="D103" s="135"/>
      <c r="E103" s="135"/>
      <c r="F103" s="135"/>
      <c r="G103" s="135"/>
    </row>
    <row r="104" spans="3:7" x14ac:dyDescent="0.25">
      <c r="C104" s="135"/>
      <c r="D104" s="135"/>
      <c r="E104" s="135"/>
      <c r="F104" s="135"/>
      <c r="G104" s="135"/>
    </row>
    <row r="105" spans="3:7" x14ac:dyDescent="0.25">
      <c r="C105" s="135"/>
      <c r="D105" s="135"/>
      <c r="E105" s="135"/>
      <c r="F105" s="135"/>
      <c r="G105" s="135"/>
    </row>
    <row r="106" spans="3:7" x14ac:dyDescent="0.25">
      <c r="C106" s="135"/>
      <c r="D106" s="135"/>
      <c r="E106" s="135"/>
      <c r="F106" s="135"/>
      <c r="G106" s="135"/>
    </row>
    <row r="107" spans="3:7" x14ac:dyDescent="0.25">
      <c r="C107" s="135"/>
      <c r="D107" s="135"/>
      <c r="E107" s="135"/>
      <c r="F107" s="135"/>
      <c r="G107" s="135"/>
    </row>
    <row r="108" spans="3:7" x14ac:dyDescent="0.25">
      <c r="C108" s="135"/>
      <c r="D108" s="135"/>
      <c r="E108" s="135"/>
      <c r="F108" s="135"/>
      <c r="G108" s="135"/>
    </row>
    <row r="109" spans="3:7" x14ac:dyDescent="0.25">
      <c r="C109" s="135"/>
      <c r="D109" s="135"/>
      <c r="E109" s="135"/>
      <c r="F109" s="135"/>
      <c r="G109" s="135"/>
    </row>
    <row r="110" spans="3:7" x14ac:dyDescent="0.25">
      <c r="C110" s="135"/>
      <c r="D110" s="135"/>
      <c r="E110" s="135"/>
      <c r="F110" s="135"/>
      <c r="G110" s="135"/>
    </row>
    <row r="111" spans="3:7" x14ac:dyDescent="0.25">
      <c r="C111" s="135"/>
      <c r="D111" s="135"/>
      <c r="E111" s="135"/>
      <c r="F111" s="135"/>
      <c r="G111" s="135"/>
    </row>
    <row r="112" spans="3:7" x14ac:dyDescent="0.25">
      <c r="C112" s="135"/>
      <c r="D112" s="135"/>
      <c r="E112" s="135"/>
      <c r="F112" s="135"/>
      <c r="G112" s="135"/>
    </row>
    <row r="113" spans="3:7" x14ac:dyDescent="0.25">
      <c r="C113" s="135"/>
      <c r="D113" s="135"/>
      <c r="E113" s="135"/>
      <c r="F113" s="135"/>
      <c r="G113" s="135"/>
    </row>
    <row r="114" spans="3:7" x14ac:dyDescent="0.25">
      <c r="C114" s="135"/>
      <c r="D114" s="135"/>
      <c r="E114" s="135"/>
      <c r="F114" s="135"/>
      <c r="G114" s="135"/>
    </row>
    <row r="115" spans="3:7" x14ac:dyDescent="0.25">
      <c r="C115" s="135"/>
      <c r="D115" s="135"/>
      <c r="E115" s="135"/>
      <c r="F115" s="135"/>
      <c r="G115" s="135"/>
    </row>
    <row r="116" spans="3:7" x14ac:dyDescent="0.25">
      <c r="C116" s="135"/>
      <c r="D116" s="135"/>
      <c r="E116" s="135"/>
      <c r="F116" s="135"/>
      <c r="G116" s="135"/>
    </row>
    <row r="117" spans="3:7" x14ac:dyDescent="0.25">
      <c r="C117" s="135"/>
      <c r="D117" s="135"/>
      <c r="E117" s="135"/>
      <c r="F117" s="135"/>
      <c r="G117" s="135"/>
    </row>
    <row r="118" spans="3:7" x14ac:dyDescent="0.25">
      <c r="C118" s="135"/>
      <c r="D118" s="135"/>
      <c r="E118" s="135"/>
      <c r="F118" s="135"/>
      <c r="G118" s="135"/>
    </row>
    <row r="119" spans="3:7" x14ac:dyDescent="0.25">
      <c r="C119" s="135"/>
      <c r="D119" s="135"/>
      <c r="E119" s="135"/>
      <c r="F119" s="135"/>
      <c r="G119" s="135"/>
    </row>
    <row r="120" spans="3:7" x14ac:dyDescent="0.25">
      <c r="C120" s="135"/>
      <c r="D120" s="135"/>
      <c r="E120" s="135"/>
      <c r="F120" s="135"/>
      <c r="G120" s="135"/>
    </row>
    <row r="121" spans="3:7" x14ac:dyDescent="0.25">
      <c r="C121" s="135"/>
      <c r="D121" s="135"/>
      <c r="E121" s="135"/>
      <c r="F121" s="135"/>
      <c r="G121" s="135"/>
    </row>
    <row r="122" spans="3:7" x14ac:dyDescent="0.25">
      <c r="C122" s="135"/>
      <c r="D122" s="135"/>
      <c r="E122" s="135"/>
      <c r="F122" s="135"/>
      <c r="G122" s="135"/>
    </row>
    <row r="123" spans="3:7" x14ac:dyDescent="0.25">
      <c r="C123" s="135"/>
      <c r="D123" s="135"/>
      <c r="E123" s="135"/>
      <c r="F123" s="135"/>
      <c r="G123" s="135"/>
    </row>
    <row r="124" spans="3:7" x14ac:dyDescent="0.25">
      <c r="C124" s="135"/>
      <c r="D124" s="135"/>
      <c r="E124" s="135"/>
      <c r="F124" s="135"/>
      <c r="G124" s="135"/>
    </row>
    <row r="125" spans="3:7" x14ac:dyDescent="0.25">
      <c r="C125" s="135"/>
      <c r="D125" s="135"/>
      <c r="E125" s="135"/>
      <c r="F125" s="135"/>
      <c r="G125" s="135"/>
    </row>
    <row r="126" spans="3:7" x14ac:dyDescent="0.25">
      <c r="C126" s="135"/>
      <c r="D126" s="135"/>
      <c r="E126" s="135"/>
      <c r="F126" s="135"/>
      <c r="G126" s="135"/>
    </row>
    <row r="127" spans="3:7" x14ac:dyDescent="0.25">
      <c r="C127" s="135"/>
      <c r="D127" s="135"/>
      <c r="E127" s="135"/>
      <c r="F127" s="135"/>
      <c r="G127" s="135"/>
    </row>
    <row r="128" spans="3:7" x14ac:dyDescent="0.25">
      <c r="C128" s="135"/>
      <c r="D128" s="135"/>
      <c r="E128" s="135"/>
      <c r="F128" s="135"/>
      <c r="G128" s="135"/>
    </row>
    <row r="129" spans="3:7" x14ac:dyDescent="0.25">
      <c r="C129" s="135"/>
      <c r="D129" s="135"/>
      <c r="E129" s="135"/>
      <c r="F129" s="135"/>
      <c r="G129" s="135"/>
    </row>
    <row r="130" spans="3:7" x14ac:dyDescent="0.25">
      <c r="C130" s="135"/>
      <c r="D130" s="135"/>
      <c r="E130" s="135"/>
      <c r="F130" s="135"/>
      <c r="G130" s="135"/>
    </row>
    <row r="131" spans="3:7" x14ac:dyDescent="0.25">
      <c r="C131" s="135"/>
      <c r="D131" s="135"/>
      <c r="E131" s="135"/>
      <c r="F131" s="135"/>
      <c r="G131" s="135"/>
    </row>
    <row r="132" spans="3:7" x14ac:dyDescent="0.25">
      <c r="C132" s="135"/>
      <c r="D132" s="135"/>
      <c r="E132" s="135"/>
      <c r="F132" s="135"/>
      <c r="G132" s="135"/>
    </row>
    <row r="133" spans="3:7" x14ac:dyDescent="0.25">
      <c r="C133" s="135"/>
      <c r="D133" s="135"/>
      <c r="E133" s="135"/>
      <c r="F133" s="135"/>
      <c r="G133" s="135"/>
    </row>
    <row r="134" spans="3:7" x14ac:dyDescent="0.25">
      <c r="C134" s="135"/>
      <c r="D134" s="135"/>
      <c r="E134" s="135"/>
      <c r="F134" s="135"/>
      <c r="G134" s="135"/>
    </row>
    <row r="135" spans="3:7" x14ac:dyDescent="0.25">
      <c r="C135" s="135"/>
      <c r="D135" s="135"/>
      <c r="E135" s="135"/>
      <c r="F135" s="135"/>
      <c r="G135" s="135"/>
    </row>
    <row r="136" spans="3:7" x14ac:dyDescent="0.25">
      <c r="C136" s="135"/>
      <c r="D136" s="135"/>
      <c r="E136" s="135"/>
      <c r="F136" s="135"/>
      <c r="G136" s="135"/>
    </row>
    <row r="137" spans="3:7" x14ac:dyDescent="0.25">
      <c r="C137" s="135"/>
      <c r="D137" s="135"/>
      <c r="E137" s="135"/>
      <c r="F137" s="135"/>
      <c r="G137" s="135"/>
    </row>
    <row r="138" spans="3:7" x14ac:dyDescent="0.25">
      <c r="C138" s="135"/>
      <c r="D138" s="135"/>
      <c r="E138" s="135"/>
      <c r="F138" s="135"/>
      <c r="G138" s="135"/>
    </row>
    <row r="139" spans="3:7" x14ac:dyDescent="0.25">
      <c r="C139" s="135"/>
      <c r="D139" s="135"/>
      <c r="E139" s="135"/>
      <c r="F139" s="135"/>
      <c r="G139" s="135"/>
    </row>
    <row r="140" spans="3:7" x14ac:dyDescent="0.25">
      <c r="C140" s="135"/>
      <c r="D140" s="135"/>
      <c r="E140" s="135"/>
      <c r="F140" s="135"/>
      <c r="G140" s="135"/>
    </row>
    <row r="141" spans="3:7" x14ac:dyDescent="0.25">
      <c r="C141" s="135"/>
      <c r="D141" s="135"/>
      <c r="E141" s="135"/>
      <c r="F141" s="135"/>
      <c r="G141" s="135"/>
    </row>
    <row r="142" spans="3:7" x14ac:dyDescent="0.25">
      <c r="C142" s="135"/>
      <c r="D142" s="135"/>
      <c r="E142" s="135"/>
      <c r="F142" s="135"/>
      <c r="G142" s="135"/>
    </row>
    <row r="143" spans="3:7" x14ac:dyDescent="0.25">
      <c r="C143" s="135"/>
      <c r="D143" s="135"/>
      <c r="E143" s="135"/>
      <c r="F143" s="135"/>
      <c r="G143" s="135"/>
    </row>
    <row r="144" spans="3:7" x14ac:dyDescent="0.25">
      <c r="C144" s="135"/>
      <c r="D144" s="135"/>
      <c r="E144" s="135"/>
      <c r="F144" s="135"/>
      <c r="G144" s="135"/>
    </row>
    <row r="145" spans="3:7" x14ac:dyDescent="0.25">
      <c r="C145" s="135"/>
      <c r="D145" s="135"/>
      <c r="E145" s="135"/>
      <c r="F145" s="135"/>
      <c r="G145" s="135"/>
    </row>
    <row r="146" spans="3:7" x14ac:dyDescent="0.25">
      <c r="C146" s="135"/>
      <c r="D146" s="135"/>
      <c r="E146" s="135"/>
      <c r="F146" s="135"/>
      <c r="G146" s="135"/>
    </row>
    <row r="147" spans="3:7" x14ac:dyDescent="0.25">
      <c r="C147" s="135"/>
      <c r="D147" s="135"/>
      <c r="E147" s="135"/>
      <c r="F147" s="135"/>
      <c r="G147" s="135"/>
    </row>
    <row r="148" spans="3:7" x14ac:dyDescent="0.25">
      <c r="C148" s="135"/>
      <c r="D148" s="135"/>
      <c r="E148" s="135"/>
      <c r="F148" s="135"/>
      <c r="G148" s="135"/>
    </row>
    <row r="149" spans="3:7" x14ac:dyDescent="0.25">
      <c r="C149" s="135"/>
      <c r="D149" s="135"/>
      <c r="E149" s="135"/>
      <c r="F149" s="135"/>
      <c r="G149" s="135"/>
    </row>
    <row r="150" spans="3:7" x14ac:dyDescent="0.25">
      <c r="C150" s="135"/>
      <c r="D150" s="135"/>
      <c r="E150" s="135"/>
      <c r="F150" s="135"/>
      <c r="G150" s="135"/>
    </row>
    <row r="151" spans="3:7" x14ac:dyDescent="0.25">
      <c r="C151" s="135"/>
      <c r="D151" s="135"/>
      <c r="E151" s="135"/>
      <c r="F151" s="135"/>
      <c r="G151" s="135"/>
    </row>
    <row r="152" spans="3:7" x14ac:dyDescent="0.25">
      <c r="C152" s="135"/>
      <c r="D152" s="135"/>
      <c r="E152" s="135"/>
      <c r="F152" s="135"/>
      <c r="G152" s="135"/>
    </row>
    <row r="153" spans="3:7" x14ac:dyDescent="0.25">
      <c r="C153" s="135"/>
      <c r="D153" s="135"/>
      <c r="E153" s="135"/>
      <c r="F153" s="135"/>
      <c r="G153" s="135"/>
    </row>
    <row r="154" spans="3:7" x14ac:dyDescent="0.25">
      <c r="C154" s="135"/>
      <c r="D154" s="135"/>
      <c r="E154" s="135"/>
      <c r="F154" s="135"/>
      <c r="G154" s="135"/>
    </row>
    <row r="155" spans="3:7" x14ac:dyDescent="0.25">
      <c r="C155" s="135"/>
      <c r="D155" s="135"/>
      <c r="E155" s="135"/>
      <c r="F155" s="135"/>
      <c r="G155" s="135"/>
    </row>
    <row r="156" spans="3:7" x14ac:dyDescent="0.25">
      <c r="C156" s="135"/>
      <c r="D156" s="135"/>
      <c r="E156" s="135"/>
      <c r="F156" s="135"/>
      <c r="G156" s="135"/>
    </row>
    <row r="157" spans="3:7" x14ac:dyDescent="0.25">
      <c r="C157" s="135"/>
      <c r="D157" s="135"/>
      <c r="E157" s="135"/>
      <c r="F157" s="135"/>
      <c r="G157" s="135"/>
    </row>
    <row r="158" spans="3:7" x14ac:dyDescent="0.25">
      <c r="C158" s="135"/>
      <c r="D158" s="135"/>
      <c r="E158" s="135"/>
      <c r="F158" s="135"/>
      <c r="G158" s="135"/>
    </row>
    <row r="159" spans="3:7" x14ac:dyDescent="0.25">
      <c r="C159" s="135"/>
      <c r="D159" s="135"/>
      <c r="E159" s="135"/>
      <c r="F159" s="135"/>
      <c r="G159" s="135"/>
    </row>
    <row r="160" spans="3:7" x14ac:dyDescent="0.25">
      <c r="C160" s="135"/>
      <c r="D160" s="135"/>
      <c r="E160" s="135"/>
      <c r="F160" s="135"/>
      <c r="G160" s="135"/>
    </row>
    <row r="161" spans="3:7" x14ac:dyDescent="0.25">
      <c r="C161" s="135"/>
      <c r="D161" s="135"/>
      <c r="E161" s="135"/>
      <c r="F161" s="135"/>
      <c r="G161" s="135"/>
    </row>
    <row r="162" spans="3:7" x14ac:dyDescent="0.25">
      <c r="C162" s="135"/>
      <c r="D162" s="135"/>
      <c r="E162" s="135"/>
      <c r="F162" s="135"/>
      <c r="G162" s="135"/>
    </row>
    <row r="163" spans="3:7" x14ac:dyDescent="0.25">
      <c r="C163" s="135"/>
      <c r="D163" s="135"/>
      <c r="E163" s="135"/>
      <c r="F163" s="135"/>
      <c r="G163" s="135"/>
    </row>
    <row r="164" spans="3:7" x14ac:dyDescent="0.25">
      <c r="C164" s="135"/>
      <c r="D164" s="135"/>
      <c r="E164" s="135"/>
      <c r="F164" s="135"/>
      <c r="G164" s="135"/>
    </row>
    <row r="165" spans="3:7" x14ac:dyDescent="0.25">
      <c r="C165" s="135"/>
      <c r="D165" s="135"/>
      <c r="E165" s="135"/>
      <c r="F165" s="135"/>
      <c r="G165" s="135"/>
    </row>
    <row r="166" spans="3:7" x14ac:dyDescent="0.25">
      <c r="C166" s="135"/>
      <c r="D166" s="135"/>
      <c r="E166" s="135"/>
      <c r="F166" s="135"/>
      <c r="G166" s="135"/>
    </row>
    <row r="167" spans="3:7" x14ac:dyDescent="0.25">
      <c r="C167" s="135"/>
      <c r="D167" s="135"/>
      <c r="E167" s="135"/>
      <c r="F167" s="135"/>
      <c r="G167" s="135"/>
    </row>
    <row r="168" spans="3:7" x14ac:dyDescent="0.25">
      <c r="C168" s="135"/>
      <c r="D168" s="135"/>
      <c r="E168" s="135"/>
      <c r="F168" s="135"/>
      <c r="G168" s="135"/>
    </row>
    <row r="169" spans="3:7" x14ac:dyDescent="0.25">
      <c r="C169" s="135"/>
      <c r="D169" s="135"/>
      <c r="E169" s="135"/>
      <c r="F169" s="135"/>
      <c r="G169" s="135"/>
    </row>
    <row r="170" spans="3:7" x14ac:dyDescent="0.25">
      <c r="C170" s="135"/>
      <c r="D170" s="135"/>
      <c r="E170" s="135"/>
      <c r="F170" s="135"/>
      <c r="G170" s="135"/>
    </row>
    <row r="171" spans="3:7" x14ac:dyDescent="0.25">
      <c r="C171" s="135"/>
      <c r="D171" s="135"/>
      <c r="E171" s="135"/>
      <c r="F171" s="135"/>
      <c r="G171" s="135"/>
    </row>
    <row r="172" spans="3:7" x14ac:dyDescent="0.25">
      <c r="C172" s="135"/>
      <c r="D172" s="135"/>
      <c r="E172" s="135"/>
      <c r="F172" s="135"/>
      <c r="G172" s="135"/>
    </row>
    <row r="173" spans="3:7" x14ac:dyDescent="0.25">
      <c r="C173" s="135"/>
      <c r="D173" s="135"/>
      <c r="E173" s="135"/>
      <c r="F173" s="135"/>
      <c r="G173" s="135"/>
    </row>
    <row r="174" spans="3:7" x14ac:dyDescent="0.25">
      <c r="C174" s="135"/>
      <c r="D174" s="135"/>
      <c r="E174" s="135"/>
      <c r="F174" s="135"/>
      <c r="G174" s="135"/>
    </row>
    <row r="175" spans="3:7" x14ac:dyDescent="0.25">
      <c r="C175" s="135"/>
      <c r="D175" s="135"/>
      <c r="E175" s="135"/>
      <c r="F175" s="135"/>
      <c r="G175" s="135"/>
    </row>
    <row r="176" spans="3:7" x14ac:dyDescent="0.25">
      <c r="C176" s="135"/>
      <c r="D176" s="135"/>
      <c r="E176" s="135"/>
      <c r="F176" s="135"/>
      <c r="G176" s="135"/>
    </row>
    <row r="177" spans="3:7" x14ac:dyDescent="0.25">
      <c r="C177" s="135"/>
      <c r="D177" s="135"/>
      <c r="E177" s="135"/>
      <c r="F177" s="135"/>
      <c r="G177" s="135"/>
    </row>
    <row r="178" spans="3:7" x14ac:dyDescent="0.25">
      <c r="C178" s="135"/>
      <c r="D178" s="135"/>
      <c r="E178" s="135"/>
      <c r="F178" s="135"/>
      <c r="G178" s="135"/>
    </row>
    <row r="179" spans="3:7" x14ac:dyDescent="0.25">
      <c r="C179" s="135"/>
      <c r="D179" s="135"/>
      <c r="E179" s="135"/>
      <c r="F179" s="135"/>
      <c r="G179" s="135"/>
    </row>
    <row r="180" spans="3:7" x14ac:dyDescent="0.25">
      <c r="C180" s="135"/>
      <c r="D180" s="135"/>
      <c r="E180" s="135"/>
      <c r="F180" s="135"/>
      <c r="G180" s="135"/>
    </row>
    <row r="181" spans="3:7" x14ac:dyDescent="0.25">
      <c r="C181" s="135"/>
      <c r="D181" s="135"/>
      <c r="E181" s="135"/>
      <c r="F181" s="135"/>
      <c r="G181" s="135"/>
    </row>
    <row r="182" spans="3:7" x14ac:dyDescent="0.25">
      <c r="C182" s="135"/>
      <c r="D182" s="135"/>
      <c r="E182" s="135"/>
      <c r="F182" s="135"/>
      <c r="G182" s="135"/>
    </row>
    <row r="183" spans="3:7" x14ac:dyDescent="0.25">
      <c r="C183" s="135"/>
      <c r="D183" s="135"/>
      <c r="E183" s="135"/>
      <c r="F183" s="135"/>
      <c r="G183" s="135"/>
    </row>
    <row r="184" spans="3:7" x14ac:dyDescent="0.25">
      <c r="C184" s="135"/>
      <c r="D184" s="135"/>
      <c r="E184" s="135"/>
      <c r="F184" s="135"/>
      <c r="G184" s="135"/>
    </row>
    <row r="185" spans="3:7" x14ac:dyDescent="0.25">
      <c r="C185" s="135"/>
      <c r="D185" s="135"/>
      <c r="E185" s="135"/>
      <c r="F185" s="135"/>
      <c r="G185" s="135"/>
    </row>
    <row r="186" spans="3:7" x14ac:dyDescent="0.25">
      <c r="C186" s="135"/>
      <c r="D186" s="135"/>
      <c r="E186" s="135"/>
      <c r="F186" s="135"/>
      <c r="G186" s="135"/>
    </row>
    <row r="187" spans="3:7" x14ac:dyDescent="0.25">
      <c r="C187" s="135"/>
      <c r="D187" s="135"/>
      <c r="E187" s="135"/>
      <c r="F187" s="135"/>
      <c r="G187" s="135"/>
    </row>
    <row r="188" spans="3:7" x14ac:dyDescent="0.25">
      <c r="C188" s="135"/>
      <c r="D188" s="135"/>
      <c r="E188" s="135"/>
      <c r="F188" s="135"/>
      <c r="G188" s="135"/>
    </row>
    <row r="189" spans="3:7" x14ac:dyDescent="0.25">
      <c r="C189" s="135"/>
      <c r="D189" s="135"/>
      <c r="E189" s="135"/>
      <c r="F189" s="135"/>
      <c r="G189" s="135"/>
    </row>
    <row r="190" spans="3:7" x14ac:dyDescent="0.25">
      <c r="C190" s="135"/>
      <c r="D190" s="135"/>
      <c r="E190" s="135"/>
      <c r="F190" s="135"/>
      <c r="G190" s="135"/>
    </row>
    <row r="191" spans="3:7" x14ac:dyDescent="0.25">
      <c r="C191" s="135"/>
      <c r="D191" s="135"/>
      <c r="E191" s="135"/>
      <c r="F191" s="135"/>
      <c r="G191" s="135"/>
    </row>
    <row r="192" spans="3:7" x14ac:dyDescent="0.25">
      <c r="C192" s="135"/>
      <c r="D192" s="135"/>
      <c r="E192" s="135"/>
      <c r="F192" s="135"/>
      <c r="G192" s="135"/>
    </row>
    <row r="193" spans="3:7" x14ac:dyDescent="0.25">
      <c r="C193" s="135"/>
      <c r="D193" s="135"/>
      <c r="E193" s="135"/>
      <c r="F193" s="135"/>
      <c r="G193" s="135"/>
    </row>
    <row r="194" spans="3:7" x14ac:dyDescent="0.25">
      <c r="C194" s="135"/>
      <c r="D194" s="135"/>
      <c r="E194" s="135"/>
      <c r="F194" s="135"/>
      <c r="G194" s="135"/>
    </row>
    <row r="195" spans="3:7" x14ac:dyDescent="0.25">
      <c r="C195" s="135"/>
      <c r="D195" s="135"/>
      <c r="E195" s="135"/>
      <c r="F195" s="135"/>
      <c r="G195" s="135"/>
    </row>
    <row r="196" spans="3:7" x14ac:dyDescent="0.25">
      <c r="C196" s="135"/>
      <c r="D196" s="135"/>
      <c r="E196" s="135"/>
      <c r="F196" s="135"/>
      <c r="G196" s="135"/>
    </row>
  </sheetData>
  <autoFilter ref="A3:AA70"/>
  <customSheetViews>
    <customSheetView guid="{3F51B73C-8999-4BDD-B7BB-CFA8C5D5F118}" scale="98" showGridLines="0" showAutoFilter="1">
      <selection activeCell="K20" sqref="K20:L37"/>
      <pageMargins left="0.7" right="0.7" top="0.75" bottom="0.75" header="0.3" footer="0.3"/>
      <pageSetup orientation="portrait" r:id="rId1"/>
      <autoFilter ref="A3:AA70"/>
    </customSheetView>
    <customSheetView guid="{61959E49-C4BC-41CB-B0BE-7EDA73DE356A}" scale="98" showGridLines="0" showAutoFilter="1" topLeftCell="F40">
      <selection activeCell="V51" sqref="V51"/>
      <pageMargins left="0.7" right="0.7" top="0.75" bottom="0.75" header="0.3" footer="0.3"/>
      <pageSetup orientation="portrait" r:id="rId2"/>
      <autoFilter ref="A3:AB70"/>
    </customSheetView>
    <customSheetView guid="{9F775BAE-2403-40FE-95E3-B0411D9A7170}" scale="98" showGridLines="0" showAutoFilter="1" topLeftCell="G16">
      <selection activeCell="S39" sqref="S39"/>
      <pageMargins left="0.7" right="0.7" top="0.75" bottom="0.75" header="0.3" footer="0.3"/>
      <pageSetup orientation="portrait" r:id="rId3"/>
      <autoFilter ref="A3:AB70"/>
    </customSheetView>
    <customSheetView guid="{B9E7682A-072E-4CF9-AE10-B3ED27CB27F8}" scale="98" showGridLines="0" showAutoFilter="1" topLeftCell="L1">
      <selection activeCell="V16" sqref="V16"/>
      <pageMargins left="0.7" right="0.7" top="0.75" bottom="0.75" header="0.3" footer="0.3"/>
      <pageSetup orientation="portrait" r:id="rId4"/>
      <autoFilter ref="A3:AB70"/>
    </customSheetView>
    <customSheetView guid="{040B64FF-F135-4C7F-9498-A8399C10673D}" scale="98" showGridLines="0" showAutoFilter="1">
      <selection activeCell="K20" sqref="K20:L37"/>
      <pageMargins left="0.7" right="0.7" top="0.75" bottom="0.75" header="0.3" footer="0.3"/>
      <pageSetup orientation="portrait" r:id="rId5"/>
      <autoFilter ref="A3:AA70"/>
    </customSheetView>
    <customSheetView guid="{6D9FC8F7-6352-4BF1-890A-27BF36FADC03}" scale="98" showGridLines="0" showAutoFilter="1">
      <selection activeCell="K20" sqref="K20:L37"/>
      <pageMargins left="0.7" right="0.7" top="0.75" bottom="0.75" header="0.3" footer="0.3"/>
      <pageSetup orientation="portrait" r:id="rId6"/>
      <autoFilter ref="A3:AA70"/>
    </customSheetView>
  </customSheetViews>
  <mergeCells count="91">
    <mergeCell ref="K2:Y2"/>
    <mergeCell ref="K3:K4"/>
    <mergeCell ref="L3:L4"/>
    <mergeCell ref="N3:N4"/>
    <mergeCell ref="O3:O4"/>
    <mergeCell ref="S3:S4"/>
    <mergeCell ref="Y3:Y4"/>
    <mergeCell ref="U3:U4"/>
    <mergeCell ref="V3:V4"/>
    <mergeCell ref="M71:M72"/>
    <mergeCell ref="A64:G64"/>
    <mergeCell ref="A66:G66"/>
    <mergeCell ref="M3:M4"/>
    <mergeCell ref="M18:M19"/>
    <mergeCell ref="M39:M40"/>
    <mergeCell ref="M59:M60"/>
    <mergeCell ref="K17:Y17"/>
    <mergeCell ref="K18:K19"/>
    <mergeCell ref="L18:L19"/>
    <mergeCell ref="N18:N19"/>
    <mergeCell ref="O18:O19"/>
    <mergeCell ref="S18:S19"/>
    <mergeCell ref="Y18:Y19"/>
    <mergeCell ref="Y5:Y6"/>
    <mergeCell ref="T3:T4"/>
    <mergeCell ref="T18:T19"/>
    <mergeCell ref="U18:U19"/>
    <mergeCell ref="V18:V19"/>
    <mergeCell ref="K38:Y38"/>
    <mergeCell ref="K39:K40"/>
    <mergeCell ref="L39:L40"/>
    <mergeCell ref="N39:N40"/>
    <mergeCell ref="O39:O40"/>
    <mergeCell ref="S39:S40"/>
    <mergeCell ref="Y39:Y40"/>
    <mergeCell ref="T39:T40"/>
    <mergeCell ref="U39:U40"/>
    <mergeCell ref="V39:V40"/>
    <mergeCell ref="V59:V60"/>
    <mergeCell ref="K58:Y58"/>
    <mergeCell ref="K59:K60"/>
    <mergeCell ref="L59:L60"/>
    <mergeCell ref="N59:N60"/>
    <mergeCell ref="O59:O60"/>
    <mergeCell ref="S59:S60"/>
    <mergeCell ref="A1:H1"/>
    <mergeCell ref="K61:K68"/>
    <mergeCell ref="L61:L68"/>
    <mergeCell ref="K70:Y70"/>
    <mergeCell ref="K71:K72"/>
    <mergeCell ref="L71:L72"/>
    <mergeCell ref="N71:N72"/>
    <mergeCell ref="O71:O72"/>
    <mergeCell ref="S71:S72"/>
    <mergeCell ref="Y71:Y72"/>
    <mergeCell ref="T71:T72"/>
    <mergeCell ref="U71:U72"/>
    <mergeCell ref="V71:V72"/>
    <mergeCell ref="Y59:Y60"/>
    <mergeCell ref="T59:T60"/>
    <mergeCell ref="U59:U60"/>
    <mergeCell ref="Z3:Z4"/>
    <mergeCell ref="Z18:Z19"/>
    <mergeCell ref="Z39:Z40"/>
    <mergeCell ref="Z59:Z60"/>
    <mergeCell ref="Z71:Z72"/>
    <mergeCell ref="AA3:AB3"/>
    <mergeCell ref="AC3:AD3"/>
    <mergeCell ref="AE3:AF3"/>
    <mergeCell ref="AG3:AH3"/>
    <mergeCell ref="AI3:AJ3"/>
    <mergeCell ref="AA18:AB18"/>
    <mergeCell ref="AC18:AD18"/>
    <mergeCell ref="AE18:AF18"/>
    <mergeCell ref="AG18:AH18"/>
    <mergeCell ref="AI18:AJ18"/>
    <mergeCell ref="AA39:AB39"/>
    <mergeCell ref="AC39:AD39"/>
    <mergeCell ref="AE39:AF39"/>
    <mergeCell ref="AG39:AH39"/>
    <mergeCell ref="AI39:AJ39"/>
    <mergeCell ref="AA59:AB59"/>
    <mergeCell ref="AC59:AD59"/>
    <mergeCell ref="AE59:AF59"/>
    <mergeCell ref="AG59:AH59"/>
    <mergeCell ref="AI59:AJ59"/>
    <mergeCell ref="AA71:AB71"/>
    <mergeCell ref="AC71:AD71"/>
    <mergeCell ref="AE71:AF71"/>
    <mergeCell ref="AG71:AH71"/>
    <mergeCell ref="AI71:AJ71"/>
  </mergeCells>
  <conditionalFormatting sqref="E13">
    <cfRule type="containsText" dxfId="600" priority="12" operator="containsText" text="N/A">
      <formula>NOT(ISERROR(SEARCH("N/A",E13)))</formula>
    </cfRule>
    <cfRule type="containsText" dxfId="599" priority="13" operator="containsText" text="O">
      <formula>NOT(ISERROR(SEARCH("O",E13)))</formula>
    </cfRule>
    <cfRule type="containsText" dxfId="598" priority="14" operator="containsText" text="M">
      <formula>NOT(ISERROR(SEARCH("M",E13)))</formula>
    </cfRule>
  </conditionalFormatting>
  <conditionalFormatting sqref="C46:G46">
    <cfRule type="containsText" dxfId="597" priority="21" operator="containsText" text="O">
      <formula>NOT(ISERROR(SEARCH("O",C46)))</formula>
    </cfRule>
  </conditionalFormatting>
  <conditionalFormatting sqref="C46:G46">
    <cfRule type="containsText" dxfId="596" priority="18" operator="containsText" text="N/A">
      <formula>NOT(ISERROR(SEARCH("N/A",C46)))</formula>
    </cfRule>
    <cfRule type="containsText" dxfId="595" priority="19" operator="containsText" text="Blank">
      <formula>NOT(ISERROR(SEARCH("Blank",C46)))</formula>
    </cfRule>
    <cfRule type="containsText" dxfId="594" priority="20" operator="containsText" text="M">
      <formula>NOT(ISERROR(SEARCH("M",C46)))</formula>
    </cfRule>
  </conditionalFormatting>
  <conditionalFormatting sqref="E12">
    <cfRule type="containsText" dxfId="593" priority="15" operator="containsText" text="N/A">
      <formula>NOT(ISERROR(SEARCH("N/A",E12)))</formula>
    </cfRule>
    <cfRule type="containsText" dxfId="592" priority="16" operator="containsText" text="O">
      <formula>NOT(ISERROR(SEARCH("O",E12)))</formula>
    </cfRule>
    <cfRule type="containsText" dxfId="591" priority="17" operator="containsText" text="M">
      <formula>NOT(ISERROR(SEARCH("M",E12)))</formula>
    </cfRule>
  </conditionalFormatting>
  <conditionalFormatting sqref="C7:H7">
    <cfRule type="containsText" dxfId="590" priority="9" operator="containsText" text="N/A">
      <formula>NOT(ISERROR(SEARCH("N/A",C7)))</formula>
    </cfRule>
    <cfRule type="containsText" dxfId="589" priority="10" operator="containsText" text="Blank">
      <formula>NOT(ISERROR(SEARCH("Blank",C7)))</formula>
    </cfRule>
    <cfRule type="containsText" dxfId="588" priority="11" operator="containsText" text="M">
      <formula>NOT(ISERROR(SEARCH("M",C7)))</formula>
    </cfRule>
  </conditionalFormatting>
  <conditionalFormatting sqref="Z5 Z52:Z56 Z41:Z44 Z46:Z50 Z20:Z36">
    <cfRule type="cellIs" dxfId="587" priority="8" operator="greaterThan">
      <formula>0</formula>
    </cfRule>
  </conditionalFormatting>
  <conditionalFormatting sqref="Z6:Z15">
    <cfRule type="cellIs" dxfId="586" priority="7" operator="greaterThan">
      <formula>0</formula>
    </cfRule>
  </conditionalFormatting>
  <conditionalFormatting sqref="Z61:Z68">
    <cfRule type="cellIs" dxfId="585" priority="4" operator="greaterThan">
      <formula>0</formula>
    </cfRule>
  </conditionalFormatting>
  <conditionalFormatting sqref="Z73:Z76">
    <cfRule type="cellIs" dxfId="584" priority="3" operator="greaterThan">
      <formula>0</formula>
    </cfRule>
  </conditionalFormatting>
  <conditionalFormatting sqref="Z51">
    <cfRule type="cellIs" dxfId="583" priority="2" operator="greaterThan">
      <formula>0</formula>
    </cfRule>
  </conditionalFormatting>
  <conditionalFormatting sqref="Z45">
    <cfRule type="cellIs" dxfId="582" priority="1" operator="greaterThan">
      <formula>0</formula>
    </cfRule>
  </conditionalFormatting>
  <dataValidations count="3">
    <dataValidation type="list" allowBlank="1" showInputMessage="1" showErrorMessage="1" sqref="Y52:Y53 T1:T1048576">
      <formula1>"M, O, N/A"</formula1>
    </dataValidation>
    <dataValidation type="list" allowBlank="1" showInputMessage="1" showErrorMessage="1" sqref="V77:V1048576 V1:V4 V16:V19 V37:V40 V57:V60 V69:V72">
      <formula1>"Passed, Failed, N/A"</formula1>
    </dataValidation>
    <dataValidation type="list" allowBlank="1" showInputMessage="1" showErrorMessage="1" sqref="W1:W1048576">
      <formula1>"Y, N"</formula1>
    </dataValidation>
  </dataValidations>
  <hyperlinks>
    <hyperlink ref="Y5" r:id="rId7" display="http://collab.lge.com/main/x/gOGHLw"/>
    <hyperlink ref="Y8" r:id="rId8" display="http://collab.lge.com/main/x/AocBNg"/>
    <hyperlink ref="Y9" r:id="rId9"/>
    <hyperlink ref="Y20" r:id="rId10"/>
    <hyperlink ref="Y21" r:id="rId11"/>
    <hyperlink ref="Y23" r:id="rId12"/>
    <hyperlink ref="Y31" r:id="rId13"/>
    <hyperlink ref="Y32" r:id="rId14"/>
    <hyperlink ref="Y35" r:id="rId15"/>
    <hyperlink ref="Y42" r:id="rId16"/>
    <hyperlink ref="Y43" r:id="rId17" display="http://collab.lge.com/main/x/j9smN"/>
    <hyperlink ref="Y44" r:id="rId18"/>
    <hyperlink ref="Y46" r:id="rId19"/>
    <hyperlink ref="Y56" r:id="rId20"/>
    <hyperlink ref="J1" location="Summary!A1" display="Home"/>
    <hyperlink ref="Y12" r:id="rId21"/>
    <hyperlink ref="Y45" r:id="rId22"/>
  </hyperlinks>
  <pageMargins left="0.7" right="0.7" top="0.75" bottom="0.75" header="0.3" footer="0.3"/>
  <pageSetup orientation="portrait" r:id="rId23"/>
  <drawing r:id="rId24"/>
  <legacyDrawing r:id="rId25"/>
  <controls>
    <mc:AlternateContent xmlns:mc="http://schemas.openxmlformats.org/markup-compatibility/2006">
      <mc:Choice Requires="x14">
        <control shapeId="177163" r:id="rId26" name="CommandButton2">
          <controlPr defaultSize="0" autoLine="0" r:id="rId27">
            <anchor moveWithCells="1">
              <from>
                <xdr:col>8</xdr:col>
                <xdr:colOff>114300</xdr:colOff>
                <xdr:row>48</xdr:row>
                <xdr:rowOff>30480</xdr:rowOff>
              </from>
              <to>
                <xdr:col>9</xdr:col>
                <xdr:colOff>434340</xdr:colOff>
                <xdr:row>49</xdr:row>
                <xdr:rowOff>304800</xdr:rowOff>
              </to>
            </anchor>
          </controlPr>
        </control>
      </mc:Choice>
      <mc:Fallback>
        <control shapeId="177163" r:id="rId26" name="CommandButton2"/>
      </mc:Fallback>
    </mc:AlternateContent>
    <mc:AlternateContent xmlns:mc="http://schemas.openxmlformats.org/markup-compatibility/2006">
      <mc:Choice Requires="x14">
        <control shapeId="177162" r:id="rId28" name="CommandButton1">
          <controlPr defaultSize="0" autoLine="0" r:id="rId29">
            <anchor moveWithCells="1">
              <from>
                <xdr:col>8</xdr:col>
                <xdr:colOff>114300</xdr:colOff>
                <xdr:row>43</xdr:row>
                <xdr:rowOff>0</xdr:rowOff>
              </from>
              <to>
                <xdr:col>9</xdr:col>
                <xdr:colOff>403860</xdr:colOff>
                <xdr:row>44</xdr:row>
                <xdr:rowOff>0</xdr:rowOff>
              </to>
            </anchor>
          </controlPr>
        </control>
      </mc:Choice>
      <mc:Fallback>
        <control shapeId="177162" r:id="rId28" name="CommandButton1"/>
      </mc:Fallback>
    </mc:AlternateContent>
  </controls>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tabColor theme="4"/>
  </sheetPr>
  <dimension ref="A1:AN196"/>
  <sheetViews>
    <sheetView showGridLines="0" topLeftCell="A43" zoomScale="98" zoomScaleNormal="98" workbookViewId="0">
      <selection activeCell="D49" sqref="D49"/>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customWidth="1"/>
    <col min="12" max="12" width="6.44140625"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22.44140625" customWidth="1"/>
    <col min="20" max="20" width="7.5546875" customWidth="1"/>
    <col min="21" max="21" width="11" bestFit="1" customWidth="1"/>
    <col min="22" max="22" width="10.44140625" bestFit="1" customWidth="1"/>
    <col min="23" max="23" width="12.44140625" customWidth="1"/>
    <col min="24" max="24" width="15.109375" customWidth="1"/>
    <col min="25" max="25" width="36.5546875" bestFit="1" customWidth="1"/>
    <col min="26" max="27" width="8.88671875"/>
    <col min="28" max="28" width="9.5546875" bestFit="1" customWidth="1"/>
    <col min="41" max="16384" width="9.109375" style="3"/>
  </cols>
  <sheetData>
    <row r="1" spans="1:36" ht="23.4" x14ac:dyDescent="0.45">
      <c r="A1" s="1188" t="s">
        <v>82</v>
      </c>
      <c r="B1" s="1189"/>
      <c r="C1" s="1189"/>
      <c r="D1" s="1189"/>
      <c r="E1" s="1189"/>
      <c r="F1" s="1189"/>
      <c r="G1" s="1189"/>
      <c r="H1" s="1189"/>
      <c r="J1" s="202" t="s">
        <v>432</v>
      </c>
      <c r="K1" s="1193" t="s">
        <v>132</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23.25" customHeight="1" x14ac:dyDescent="0.3">
      <c r="A2" s="98" t="s">
        <v>367</v>
      </c>
      <c r="B2" s="83" t="s">
        <v>356</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200"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43353</v>
      </c>
      <c r="C3" s="125"/>
      <c r="D3" s="3"/>
      <c r="E3" s="3"/>
      <c r="F3" s="3"/>
      <c r="G3" s="3"/>
      <c r="H3" s="3"/>
      <c r="K3" s="1197"/>
      <c r="L3" s="1197"/>
      <c r="M3" s="1183"/>
      <c r="N3" s="1185"/>
      <c r="O3" s="1197"/>
      <c r="P3" s="148" t="s">
        <v>141</v>
      </c>
      <c r="Q3" s="144"/>
      <c r="R3" s="144"/>
      <c r="S3" s="1210"/>
      <c r="T3" s="1191"/>
      <c r="U3" s="1191"/>
      <c r="V3" s="120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2.1671232876712327</v>
      </c>
      <c r="C4" s="3"/>
      <c r="D4" s="3"/>
      <c r="E4" s="3"/>
      <c r="F4" s="3"/>
      <c r="G4" s="3"/>
      <c r="H4" s="3"/>
      <c r="K4" s="337" t="s">
        <v>142</v>
      </c>
      <c r="L4" s="337" t="s">
        <v>143</v>
      </c>
      <c r="M4" s="104" t="s">
        <v>5</v>
      </c>
      <c r="N4" s="93" t="s">
        <v>144</v>
      </c>
      <c r="O4" s="88" t="s">
        <v>372</v>
      </c>
      <c r="P4" s="149" t="s">
        <v>145</v>
      </c>
      <c r="Q4" s="149" t="s">
        <v>146</v>
      </c>
      <c r="R4" s="146" t="s">
        <v>147</v>
      </c>
      <c r="S4" s="36"/>
      <c r="T4" s="83"/>
      <c r="U4" s="83"/>
      <c r="V4" s="83" t="s">
        <v>374</v>
      </c>
      <c r="W4" s="83" t="s">
        <v>377</v>
      </c>
      <c r="X4" s="83" t="s">
        <v>377</v>
      </c>
      <c r="Y4" s="1227" t="s">
        <v>148</v>
      </c>
      <c r="Z4" s="259">
        <f ca="1">DATEDIF(AA4,AB4,"m")/12+DATEDIF(AC4,AD4,"m")/12+DATEDIF(AE4,AF4,"m")/12+DATEDIF(AG4,AH4,"m")/12+DATEDIF(AI4,AJ4,"m")/12</f>
        <v>1.0833333333333333</v>
      </c>
      <c r="AA4" s="260">
        <v>43718</v>
      </c>
      <c r="AB4" s="260">
        <f ca="1">TODAY()</f>
        <v>44144</v>
      </c>
      <c r="AC4" s="260"/>
      <c r="AD4" s="260"/>
      <c r="AE4" s="258"/>
      <c r="AF4" s="258"/>
      <c r="AG4" s="258"/>
      <c r="AH4" s="258"/>
      <c r="AI4" s="258"/>
      <c r="AJ4" s="258"/>
    </row>
    <row r="5" spans="1:36" ht="12.75" customHeight="1" x14ac:dyDescent="0.3">
      <c r="A5" s="98" t="s">
        <v>387</v>
      </c>
      <c r="B5" s="124">
        <v>3.25</v>
      </c>
      <c r="C5" s="126"/>
      <c r="D5" s="3"/>
      <c r="E5" s="3"/>
      <c r="F5" s="3"/>
      <c r="G5" s="3"/>
      <c r="H5" s="3"/>
      <c r="K5" s="338"/>
      <c r="L5" s="338"/>
      <c r="M5" s="104" t="s">
        <v>5</v>
      </c>
      <c r="N5" s="93" t="s">
        <v>144</v>
      </c>
      <c r="O5" s="88" t="s">
        <v>373</v>
      </c>
      <c r="P5" s="150"/>
      <c r="Q5" s="151" t="s">
        <v>150</v>
      </c>
      <c r="R5" s="147" t="s">
        <v>151</v>
      </c>
      <c r="S5" s="36"/>
      <c r="T5" s="83"/>
      <c r="U5" s="83"/>
      <c r="V5" s="83" t="s">
        <v>374</v>
      </c>
      <c r="W5" s="83" t="s">
        <v>377</v>
      </c>
      <c r="X5" s="83" t="s">
        <v>377</v>
      </c>
      <c r="Y5" s="1228"/>
      <c r="Z5" s="259">
        <f t="shared" ref="Z5:Z14" ca="1" si="0">DATEDIF(AA5,AB5,"m")/12+DATEDIF(AC5,AD5,"m")/12+DATEDIF(AE5,AF5,"m")/12+DATEDIF(AG5,AH5,"m")/12+DATEDIF(AI5,AJ5,"m")/12</f>
        <v>1.0833333333333333</v>
      </c>
      <c r="AA5" s="260">
        <v>43718</v>
      </c>
      <c r="AB5" s="260">
        <f t="shared" ref="AB5:AB11" ca="1" si="1">TODAY()</f>
        <v>44144</v>
      </c>
      <c r="AC5" s="260"/>
      <c r="AD5" s="260"/>
      <c r="AE5" s="258"/>
      <c r="AF5" s="258"/>
      <c r="AG5" s="258"/>
      <c r="AH5" s="258"/>
      <c r="AI5" s="258"/>
      <c r="AJ5" s="258"/>
    </row>
    <row r="6" spans="1:36" ht="15" thickBot="1" x14ac:dyDescent="0.35">
      <c r="A6" s="98" t="s">
        <v>388</v>
      </c>
      <c r="B6" s="124">
        <f ca="1">B4+B5</f>
        <v>5.4171232876712327</v>
      </c>
      <c r="C6" s="126"/>
      <c r="K6" s="338"/>
      <c r="L6" s="338"/>
      <c r="M6" s="104" t="s">
        <v>5</v>
      </c>
      <c r="N6" s="38" t="s">
        <v>149</v>
      </c>
      <c r="O6" s="65" t="s">
        <v>149</v>
      </c>
      <c r="P6" s="150"/>
      <c r="Q6" s="152" t="s">
        <v>150</v>
      </c>
      <c r="R6" s="79" t="s">
        <v>151</v>
      </c>
      <c r="S6" s="36"/>
      <c r="T6" s="83"/>
      <c r="U6" s="83"/>
      <c r="V6" s="83" t="s">
        <v>374</v>
      </c>
      <c r="W6" s="83" t="s">
        <v>377</v>
      </c>
      <c r="X6" s="83" t="s">
        <v>377</v>
      </c>
      <c r="Y6" s="41" t="s">
        <v>152</v>
      </c>
      <c r="Z6" s="259">
        <f t="shared" ca="1" si="0"/>
        <v>1.0833333333333333</v>
      </c>
      <c r="AA6" s="260">
        <v>43718</v>
      </c>
      <c r="AB6" s="260">
        <f t="shared" ca="1" si="1"/>
        <v>44144</v>
      </c>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36"/>
      <c r="T7" s="83"/>
      <c r="U7" s="83"/>
      <c r="V7" s="83" t="s">
        <v>374</v>
      </c>
      <c r="W7" s="83" t="s">
        <v>377</v>
      </c>
      <c r="X7" s="83" t="s">
        <v>377</v>
      </c>
      <c r="Y7" s="342" t="s">
        <v>248</v>
      </c>
      <c r="Z7" s="259">
        <f t="shared" ca="1" si="0"/>
        <v>1.0833333333333333</v>
      </c>
      <c r="AA7" s="260">
        <v>43718</v>
      </c>
      <c r="AB7" s="260">
        <f t="shared" ca="1" si="1"/>
        <v>44144</v>
      </c>
      <c r="AC7" s="260"/>
      <c r="AD7" s="260"/>
      <c r="AE7" s="258"/>
      <c r="AF7" s="258"/>
      <c r="AG7" s="258"/>
      <c r="AH7" s="258"/>
      <c r="AI7" s="258"/>
      <c r="AJ7" s="258"/>
    </row>
    <row r="8" spans="1:36" x14ac:dyDescent="0.3">
      <c r="A8" s="107" t="s">
        <v>56</v>
      </c>
      <c r="B8" s="108" t="s">
        <v>182</v>
      </c>
      <c r="C8" s="100"/>
      <c r="D8" s="24"/>
      <c r="E8" s="24" t="s">
        <v>77</v>
      </c>
      <c r="F8" s="24"/>
      <c r="G8" s="24"/>
      <c r="H8" s="109">
        <f>IF(C8&lt;&gt;"",'CBL Score Standard'!$D64,IF(D8&lt;&gt;"",SUM('CBL Score Standard'!$D64:$E64),IF(E8&lt;&gt;"",SUM('CBL Score Standard'!$D64:$F64),IF(F8&lt;&gt;"",SUM('CBL Score Standard'!$D64:$G64),IF(G8&lt;&gt;"",SUM('CBL Score Standard'!$D64:$H64,0))))))</f>
        <v>7.6190476190476183E-2</v>
      </c>
      <c r="K8" s="338"/>
      <c r="L8" s="338"/>
      <c r="M8" s="104" t="s">
        <v>5</v>
      </c>
      <c r="N8" s="127" t="s">
        <v>144</v>
      </c>
      <c r="O8" s="43" t="s">
        <v>517</v>
      </c>
      <c r="P8" s="150"/>
      <c r="Q8" s="152" t="s">
        <v>153</v>
      </c>
      <c r="R8" s="79" t="s">
        <v>156</v>
      </c>
      <c r="S8" s="36"/>
      <c r="T8" s="83"/>
      <c r="U8" s="83"/>
      <c r="V8" s="83" t="s">
        <v>374</v>
      </c>
      <c r="W8" s="83" t="s">
        <v>377</v>
      </c>
      <c r="X8" s="83" t="s">
        <v>377</v>
      </c>
      <c r="Y8" s="44" t="s">
        <v>157</v>
      </c>
      <c r="Z8" s="259">
        <f t="shared" ca="1" si="0"/>
        <v>1.0833333333333333</v>
      </c>
      <c r="AA8" s="260">
        <v>43718</v>
      </c>
      <c r="AB8" s="260">
        <f t="shared" ca="1" si="1"/>
        <v>44144</v>
      </c>
      <c r="AC8" s="260"/>
      <c r="AD8" s="260"/>
      <c r="AE8" s="258"/>
      <c r="AF8" s="258"/>
      <c r="AG8" s="258"/>
      <c r="AH8" s="258"/>
      <c r="AI8" s="258"/>
      <c r="AJ8" s="258"/>
    </row>
    <row r="9" spans="1:36" x14ac:dyDescent="0.3">
      <c r="A9" s="110" t="s">
        <v>56</v>
      </c>
      <c r="B9" s="99" t="s">
        <v>427</v>
      </c>
      <c r="C9" s="100"/>
      <c r="D9" s="24"/>
      <c r="E9" s="24" t="s">
        <v>77</v>
      </c>
      <c r="F9" s="24"/>
      <c r="G9" s="24"/>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43" t="s">
        <v>661</v>
      </c>
      <c r="P9" s="150"/>
      <c r="Q9" s="152" t="s">
        <v>155</v>
      </c>
      <c r="R9" s="79" t="s">
        <v>158</v>
      </c>
      <c r="S9" s="36" t="str">
        <f>IF($K$16=$G$25+1,$A$1,"")</f>
        <v/>
      </c>
      <c r="T9" s="83"/>
      <c r="U9" s="83"/>
      <c r="V9" s="83" t="s">
        <v>374</v>
      </c>
      <c r="W9" s="83" t="s">
        <v>377</v>
      </c>
      <c r="X9" s="83" t="s">
        <v>377</v>
      </c>
      <c r="Y9" s="41" t="s">
        <v>159</v>
      </c>
      <c r="Z9" s="259">
        <f t="shared" ca="1" si="0"/>
        <v>1.0833333333333333</v>
      </c>
      <c r="AA9" s="260">
        <v>43718</v>
      </c>
      <c r="AB9" s="260">
        <f t="shared" ca="1" si="1"/>
        <v>44144</v>
      </c>
      <c r="AC9" s="260"/>
      <c r="AD9" s="260"/>
      <c r="AE9" s="258"/>
      <c r="AF9" s="258"/>
      <c r="AG9" s="258"/>
      <c r="AH9" s="258"/>
      <c r="AI9" s="258"/>
      <c r="AJ9" s="258"/>
    </row>
    <row r="10" spans="1:36" x14ac:dyDescent="0.3">
      <c r="A10" s="110" t="s">
        <v>56</v>
      </c>
      <c r="B10" s="99" t="s">
        <v>663</v>
      </c>
      <c r="C10" s="100"/>
      <c r="D10" s="100"/>
      <c r="E10" s="129" t="s">
        <v>77</v>
      </c>
      <c r="F10" s="24"/>
      <c r="G10" s="24"/>
      <c r="H10" s="109">
        <f>IF(C10&lt;&gt;"",'CBL Score Standard'!$D66,IF(D10&lt;&gt;"",SUM('CBL Score Standard'!$D66:$E66),IF(E10&lt;&gt;"",SUM('CBL Score Standard'!$D66:$F66),IF(F10&lt;&gt;"",SUM('CBL Score Standard'!$D66:$G66),IF(G10&lt;&gt;"",SUM('CBL Score Standard'!$D66:$H66,0))))))</f>
        <v>2.8571428571428571E-2</v>
      </c>
      <c r="K10" s="338"/>
      <c r="L10" s="338"/>
      <c r="M10" s="104" t="s">
        <v>5</v>
      </c>
      <c r="N10" s="127" t="s">
        <v>144</v>
      </c>
      <c r="O10" s="43" t="s">
        <v>662</v>
      </c>
      <c r="P10" s="150"/>
      <c r="Q10" s="254" t="s">
        <v>659</v>
      </c>
      <c r="R10" s="254" t="s">
        <v>278</v>
      </c>
      <c r="S10" s="36" t="str">
        <f>IF($K$16=$G$25+1,$A$1,"")</f>
        <v/>
      </c>
      <c r="T10" s="83"/>
      <c r="U10" s="83"/>
      <c r="V10" s="83"/>
      <c r="W10" s="83" t="s">
        <v>378</v>
      </c>
      <c r="X10" s="83" t="s">
        <v>378</v>
      </c>
      <c r="Y10" s="46" t="s">
        <v>160</v>
      </c>
      <c r="Z10" s="259">
        <f t="shared" ca="1" si="0"/>
        <v>1.0833333333333333</v>
      </c>
      <c r="AA10" s="260">
        <v>43718</v>
      </c>
      <c r="AB10" s="260">
        <f t="shared" ca="1" si="1"/>
        <v>44144</v>
      </c>
      <c r="AC10" s="260"/>
      <c r="AD10" s="260"/>
      <c r="AE10" s="258"/>
      <c r="AF10" s="258"/>
      <c r="AG10" s="258"/>
      <c r="AH10" s="258"/>
      <c r="AI10" s="258"/>
      <c r="AJ10" s="258"/>
    </row>
    <row r="11" spans="1:36" x14ac:dyDescent="0.3">
      <c r="A11" s="110" t="s">
        <v>56</v>
      </c>
      <c r="B11" s="99" t="s">
        <v>215</v>
      </c>
      <c r="C11" s="100"/>
      <c r="D11" s="100"/>
      <c r="E11" s="129" t="s">
        <v>77</v>
      </c>
      <c r="F11" s="24"/>
      <c r="G11" s="24"/>
      <c r="H11" s="109">
        <f>IF(C11&lt;&gt;"",'CBL Score Standard'!$D67,IF(D11&lt;&gt;"",SUM('CBL Score Standard'!$D67:$E67),IF(E11&lt;&gt;"",SUM('CBL Score Standard'!$D67:$F67),IF(F11&lt;&gt;"",SUM('CBL Score Standard'!$D67:$G67),IF(G11&lt;&gt;"",SUM('CBL Score Standard'!$D67:$H67,0))))))</f>
        <v>2.8571428571428571E-2</v>
      </c>
      <c r="K11" s="338"/>
      <c r="L11" s="338"/>
      <c r="M11" s="104" t="s">
        <v>5</v>
      </c>
      <c r="N11" s="36" t="s">
        <v>31</v>
      </c>
      <c r="O11" s="89" t="s">
        <v>175</v>
      </c>
      <c r="P11" s="150"/>
      <c r="Q11" s="152" t="s">
        <v>383</v>
      </c>
      <c r="R11" s="79" t="s">
        <v>176</v>
      </c>
      <c r="S11" s="70" t="s">
        <v>356</v>
      </c>
      <c r="T11" s="128" t="s">
        <v>72</v>
      </c>
      <c r="U11" s="180">
        <v>43755</v>
      </c>
      <c r="V11" s="214" t="s">
        <v>374</v>
      </c>
      <c r="W11" s="83" t="s">
        <v>377</v>
      </c>
      <c r="X11" s="83" t="s">
        <v>377</v>
      </c>
      <c r="Y11" s="44" t="s">
        <v>177</v>
      </c>
      <c r="Z11" s="259">
        <f t="shared" ca="1" si="0"/>
        <v>1.0833333333333333</v>
      </c>
      <c r="AA11" s="260">
        <v>43718</v>
      </c>
      <c r="AB11" s="260">
        <f t="shared" ca="1" si="1"/>
        <v>44144</v>
      </c>
      <c r="AC11" s="260"/>
      <c r="AD11" s="260"/>
      <c r="AE11" s="258"/>
      <c r="AF11" s="258"/>
      <c r="AG11" s="258"/>
      <c r="AH11" s="258"/>
      <c r="AI11" s="258"/>
      <c r="AJ11" s="258"/>
    </row>
    <row r="12" spans="1:36" x14ac:dyDescent="0.3">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36"/>
      <c r="T12" s="83"/>
      <c r="U12" s="83"/>
      <c r="V12" s="83" t="s">
        <v>374</v>
      </c>
      <c r="W12" s="83" t="s">
        <v>377</v>
      </c>
      <c r="X12" s="83" t="s">
        <v>377</v>
      </c>
      <c r="Y12" s="41"/>
      <c r="Z12" s="259"/>
      <c r="AA12" s="260"/>
      <c r="AB12" s="260"/>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36"/>
      <c r="T13" s="83"/>
      <c r="U13" s="83"/>
      <c r="V13" s="83"/>
      <c r="W13" s="83" t="s">
        <v>378</v>
      </c>
      <c r="X13" s="83" t="s">
        <v>378</v>
      </c>
      <c r="Y13" s="41" t="s">
        <v>169</v>
      </c>
      <c r="Z13" s="259"/>
      <c r="AA13" s="260"/>
      <c r="AB13" s="260"/>
      <c r="AC13" s="260"/>
      <c r="AD13" s="260"/>
      <c r="AE13" s="258"/>
      <c r="AF13" s="258"/>
      <c r="AG13" s="258"/>
      <c r="AH13" s="258"/>
      <c r="AI13" s="258"/>
      <c r="AJ13" s="258"/>
    </row>
    <row r="14" spans="1:36" ht="27.6" x14ac:dyDescent="0.3">
      <c r="A14" s="110" t="s">
        <v>55</v>
      </c>
      <c r="B14" s="99" t="s">
        <v>694</v>
      </c>
      <c r="C14" s="100"/>
      <c r="D14" s="100"/>
      <c r="E14" s="129" t="s">
        <v>77</v>
      </c>
      <c r="F14" s="24"/>
      <c r="G14" s="24"/>
      <c r="H14" s="109">
        <f>IF(C14&lt;&gt;"",'CBL Score Standard'!$D70,IF(D14&lt;&gt;"",SUM('CBL Score Standard'!$D70:$E70),IF(E14&lt;&gt;"",SUM('CBL Score Standard'!$D70:$F70),IF(F14&lt;&gt;"",SUM('CBL Score Standard'!$D70:$G70),IF(G14&lt;&gt;"",SUM('CBL Score Standard'!$D70:$H70,0))))))</f>
        <v>1.4285714285714285E-2</v>
      </c>
      <c r="K14" s="339"/>
      <c r="L14" s="339"/>
      <c r="M14" s="104" t="s">
        <v>5</v>
      </c>
      <c r="N14" s="36" t="s">
        <v>41</v>
      </c>
      <c r="O14" s="87" t="s">
        <v>450</v>
      </c>
      <c r="P14" s="153">
        <v>43627</v>
      </c>
      <c r="Q14" s="152" t="s">
        <v>381</v>
      </c>
      <c r="R14" s="79" t="s">
        <v>382</v>
      </c>
      <c r="S14" s="36"/>
      <c r="T14" s="83"/>
      <c r="U14" s="83"/>
      <c r="V14" s="83"/>
      <c r="W14" s="83" t="s">
        <v>378</v>
      </c>
      <c r="X14" s="83" t="s">
        <v>378</v>
      </c>
      <c r="Y14" s="41"/>
      <c r="Z14" s="259">
        <f t="shared" si="0"/>
        <v>0</v>
      </c>
      <c r="AA14" s="260"/>
      <c r="AB14" s="260"/>
      <c r="AC14" s="260"/>
      <c r="AD14" s="260"/>
      <c r="AE14" s="258"/>
      <c r="AF14" s="258"/>
      <c r="AG14" s="258"/>
      <c r="AH14" s="258"/>
      <c r="AI14" s="258"/>
      <c r="AJ14" s="258"/>
    </row>
    <row r="15" spans="1:36" x14ac:dyDescent="0.3">
      <c r="A15" s="110" t="s">
        <v>55</v>
      </c>
      <c r="B15" s="99" t="s">
        <v>185</v>
      </c>
      <c r="C15" s="100"/>
      <c r="D15" s="24"/>
      <c r="E15" s="129" t="s">
        <v>77</v>
      </c>
      <c r="F15" s="24"/>
      <c r="G15" s="24"/>
      <c r="H15" s="109">
        <f>IF(C15&lt;&gt;"",'CBL Score Standard'!$D71,IF(D15&lt;&gt;"",SUM('CBL Score Standard'!$D71:$E71),IF(E15&lt;&gt;"",SUM('CBL Score Standard'!$D71:$F71),IF(F15&lt;&gt;"",SUM('CBL Score Standard'!$D71:$G71),IF(G15&lt;&gt;"",SUM('CBL Score Standard'!$D71:$H71,0))))))</f>
        <v>2.8571428571428571E-2</v>
      </c>
      <c r="K15" s="48">
        <v>2</v>
      </c>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00" t="s">
        <v>77</v>
      </c>
      <c r="F16" s="100"/>
      <c r="G16" s="100"/>
      <c r="H16" s="109">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200"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t="s">
        <v>77</v>
      </c>
      <c r="F18" s="100"/>
      <c r="G18" s="100"/>
      <c r="H18" s="109">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20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
      <c r="D19" s="100"/>
      <c r="E19" s="100" t="s">
        <v>77</v>
      </c>
      <c r="F19" s="100"/>
      <c r="G19" s="100"/>
      <c r="H19" s="109">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70" t="s">
        <v>356</v>
      </c>
      <c r="T19" s="128" t="s">
        <v>72</v>
      </c>
      <c r="U19" s="180">
        <v>43755</v>
      </c>
      <c r="V19" s="214" t="s">
        <v>374</v>
      </c>
      <c r="W19" s="83" t="s">
        <v>377</v>
      </c>
      <c r="X19" s="83" t="s">
        <v>377</v>
      </c>
      <c r="Y19" s="44" t="s">
        <v>174</v>
      </c>
      <c r="Z19" s="259">
        <f t="shared" ref="Z19:Z35" ca="1" si="2">DATEDIF(AA19,AB19,"m")/12+DATEDIF(AC19,AD19,"m")/12+DATEDIF(AE19,AF19,"m")/12+DATEDIF(AG19,AH19,"m")/12+DATEDIF(AI19,AJ19,"m")/12</f>
        <v>1</v>
      </c>
      <c r="AA19" s="180">
        <v>43755</v>
      </c>
      <c r="AB19" s="328">
        <f ca="1">TODAY()</f>
        <v>44144</v>
      </c>
      <c r="AC19" s="260"/>
      <c r="AD19" s="260"/>
      <c r="AE19" s="258"/>
      <c r="AF19" s="258"/>
      <c r="AG19" s="258"/>
      <c r="AH19" s="258"/>
      <c r="AI19" s="258"/>
      <c r="AJ19" s="258"/>
    </row>
    <row r="20" spans="1:36" ht="27.6" x14ac:dyDescent="0.3">
      <c r="A20" s="110" t="s">
        <v>55</v>
      </c>
      <c r="B20" s="99" t="s">
        <v>202</v>
      </c>
      <c r="C20" s="100"/>
      <c r="D20" s="100"/>
      <c r="E20" s="100"/>
      <c r="F20" s="100"/>
      <c r="G20" s="100"/>
      <c r="H20" s="109" t="b">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70" t="s">
        <v>356</v>
      </c>
      <c r="T20" s="128" t="s">
        <v>72</v>
      </c>
      <c r="U20" s="180">
        <v>43759</v>
      </c>
      <c r="V20" s="214" t="s">
        <v>374</v>
      </c>
      <c r="W20" s="83" t="s">
        <v>377</v>
      </c>
      <c r="X20" s="83" t="s">
        <v>377</v>
      </c>
      <c r="Y20" s="44" t="s">
        <v>181</v>
      </c>
      <c r="Z20" s="259">
        <f t="shared" ca="1" si="2"/>
        <v>1</v>
      </c>
      <c r="AA20" s="180">
        <v>43759</v>
      </c>
      <c r="AB20" s="328">
        <f t="shared" ref="AB20:AB23" ca="1" si="3">TODAY()</f>
        <v>44144</v>
      </c>
      <c r="AC20" s="260"/>
      <c r="AD20" s="260"/>
      <c r="AE20" s="258"/>
      <c r="AF20" s="258"/>
      <c r="AG20" s="258"/>
      <c r="AH20" s="258"/>
      <c r="AI20" s="258"/>
      <c r="AJ20" s="258"/>
    </row>
    <row r="21" spans="1:36" x14ac:dyDescent="0.3">
      <c r="A21" s="110" t="s">
        <v>55</v>
      </c>
      <c r="B21" s="99" t="s">
        <v>664</v>
      </c>
      <c r="C21" s="100"/>
      <c r="D21" s="100"/>
      <c r="E21" s="129" t="s">
        <v>77</v>
      </c>
      <c r="F21" s="24"/>
      <c r="G21" s="24"/>
      <c r="H21" s="109">
        <f>IF(C21&lt;&gt;"",'CBL Score Standard'!$D77,IF(D21&lt;&gt;"",SUM('CBL Score Standard'!$D77:$E77),IF(E21&lt;&gt;"",SUM('CBL Score Standard'!$D77:$F77),IF(F21&lt;&gt;"",SUM('CBL Score Standard'!$D77:$G77),IF(G21&lt;&gt;"",SUM('CBL Score Standard'!$D77:$H77,0))))))</f>
        <v>2.8571428571428571E-2</v>
      </c>
      <c r="K21" s="338"/>
      <c r="L21" s="338"/>
      <c r="M21" s="104" t="s">
        <v>6</v>
      </c>
      <c r="N21" s="36" t="s">
        <v>56</v>
      </c>
      <c r="O21" s="87" t="s">
        <v>182</v>
      </c>
      <c r="P21" s="153">
        <v>43609</v>
      </c>
      <c r="Q21" s="152" t="s">
        <v>172</v>
      </c>
      <c r="R21" s="79" t="s">
        <v>183</v>
      </c>
      <c r="S21" s="70" t="s">
        <v>356</v>
      </c>
      <c r="T21" s="128" t="s">
        <v>72</v>
      </c>
      <c r="U21" s="180">
        <v>43752</v>
      </c>
      <c r="V21" s="214" t="s">
        <v>374</v>
      </c>
      <c r="W21" s="83" t="s">
        <v>377</v>
      </c>
      <c r="X21" s="83" t="s">
        <v>377</v>
      </c>
      <c r="Y21" s="46" t="s">
        <v>184</v>
      </c>
      <c r="Z21" s="259">
        <f t="shared" ca="1" si="2"/>
        <v>1</v>
      </c>
      <c r="AA21" s="180">
        <v>43752</v>
      </c>
      <c r="AB21" s="328">
        <f t="shared" ca="1" si="3"/>
        <v>44144</v>
      </c>
      <c r="AC21" s="260"/>
      <c r="AD21" s="260"/>
      <c r="AE21" s="258"/>
      <c r="AF21" s="258"/>
      <c r="AG21" s="258"/>
      <c r="AH21" s="258"/>
      <c r="AI21" s="258"/>
      <c r="AJ21" s="258"/>
    </row>
    <row r="22" spans="1:36" x14ac:dyDescent="0.3">
      <c r="A22" s="110" t="s">
        <v>55</v>
      </c>
      <c r="B22" s="99" t="s">
        <v>448</v>
      </c>
      <c r="C22" s="100"/>
      <c r="D22" s="100"/>
      <c r="E22" s="129" t="s">
        <v>77</v>
      </c>
      <c r="F22" s="24"/>
      <c r="G22" s="24"/>
      <c r="H22" s="109">
        <f>IF(C22&lt;&gt;"",'CBL Score Standard'!$D78,IF(D22&lt;&gt;"",SUM('CBL Score Standard'!$D78:$E78),IF(E22&lt;&gt;"",SUM('CBL Score Standard'!$D78:$F78),IF(F22&lt;&gt;"",SUM('CBL Score Standard'!$D78:$G78),IF(G22&lt;&gt;"",SUM('CBL Score Standard'!$D78:$H78,0))))))</f>
        <v>2.8571428571428571E-2</v>
      </c>
      <c r="K22" s="338"/>
      <c r="L22" s="338"/>
      <c r="M22" s="104" t="s">
        <v>6</v>
      </c>
      <c r="N22" s="36" t="s">
        <v>144</v>
      </c>
      <c r="O22" s="87" t="s">
        <v>187</v>
      </c>
      <c r="P22" s="150"/>
      <c r="Q22" s="152" t="s">
        <v>153</v>
      </c>
      <c r="R22" s="79" t="s">
        <v>156</v>
      </c>
      <c r="S22" s="36" t="str">
        <f>IF($K$16=$G$25+1,$A$1,"")</f>
        <v/>
      </c>
      <c r="T22" s="83"/>
      <c r="U22" s="83"/>
      <c r="V22" s="83" t="s">
        <v>374</v>
      </c>
      <c r="W22" s="83" t="s">
        <v>377</v>
      </c>
      <c r="X22" s="83" t="s">
        <v>377</v>
      </c>
      <c r="Y22" s="44" t="s">
        <v>157</v>
      </c>
      <c r="Z22" s="259">
        <f t="shared" ca="1" si="2"/>
        <v>120.83333333333333</v>
      </c>
      <c r="AA22" s="260"/>
      <c r="AB22" s="328">
        <f t="shared" ca="1" si="3"/>
        <v>44144</v>
      </c>
      <c r="AC22" s="260"/>
      <c r="AD22" s="260"/>
      <c r="AE22" s="258"/>
      <c r="AF22" s="258"/>
      <c r="AG22" s="258"/>
      <c r="AH22" s="258"/>
      <c r="AI22" s="258"/>
      <c r="AJ22" s="258"/>
    </row>
    <row r="23" spans="1:36" ht="12.75" customHeight="1" x14ac:dyDescent="0.3">
      <c r="A23" s="110" t="s">
        <v>55</v>
      </c>
      <c r="B23" s="99" t="s">
        <v>665</v>
      </c>
      <c r="C23" s="100"/>
      <c r="D23" s="100"/>
      <c r="E23" s="129" t="s">
        <v>77</v>
      </c>
      <c r="F23" s="24"/>
      <c r="G23" s="24"/>
      <c r="H23" s="109">
        <f>IF(C23&lt;&gt;"",'CBL Score Standard'!$D79,IF(D23&lt;&gt;"",SUM('CBL Score Standard'!$D79:$E79),IF(E23&lt;&gt;"",SUM('CBL Score Standard'!$D79:$F79),IF(F23&lt;&gt;"",SUM('CBL Score Standard'!$D79:$G79),IF(G23&lt;&gt;"",SUM('CBL Score Standard'!$D79:$H79,0))))))</f>
        <v>2.8571428571428571E-2</v>
      </c>
      <c r="K23" s="338"/>
      <c r="L23" s="338"/>
      <c r="M23" s="104" t="s">
        <v>6</v>
      </c>
      <c r="N23" s="36" t="s">
        <v>144</v>
      </c>
      <c r="O23" s="87" t="s">
        <v>188</v>
      </c>
      <c r="P23" s="150"/>
      <c r="Q23" s="152" t="s">
        <v>155</v>
      </c>
      <c r="R23" s="79" t="s">
        <v>158</v>
      </c>
      <c r="S23" s="36" t="str">
        <f>IF($K$16=$G$25+1,$A$1,"")</f>
        <v/>
      </c>
      <c r="T23" s="83"/>
      <c r="U23" s="83"/>
      <c r="V23" s="83" t="s">
        <v>374</v>
      </c>
      <c r="W23" s="83" t="s">
        <v>377</v>
      </c>
      <c r="X23" s="83" t="s">
        <v>377</v>
      </c>
      <c r="Y23" s="41" t="s">
        <v>159</v>
      </c>
      <c r="Z23" s="259">
        <f t="shared" ca="1" si="2"/>
        <v>120.83333333333333</v>
      </c>
      <c r="AA23" s="260"/>
      <c r="AB23" s="328">
        <f t="shared" ca="1" si="3"/>
        <v>44144</v>
      </c>
      <c r="AC23" s="260"/>
      <c r="AD23" s="260"/>
      <c r="AE23" s="258"/>
      <c r="AF23" s="258"/>
      <c r="AG23" s="258"/>
      <c r="AH23" s="258"/>
      <c r="AI23" s="258"/>
      <c r="AJ23" s="258"/>
    </row>
    <row r="24" spans="1:36" ht="12.75" customHeight="1" x14ac:dyDescent="0.3">
      <c r="A24" s="110" t="s">
        <v>55</v>
      </c>
      <c r="B24" s="99" t="s">
        <v>238</v>
      </c>
      <c r="C24" s="100"/>
      <c r="D24" s="100"/>
      <c r="E24" s="100"/>
      <c r="F24" s="24"/>
      <c r="G24" s="24"/>
      <c r="H24" s="109" t="b">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36" t="str">
        <f>IF($K$16=$G$25+1,$A$1,"")</f>
        <v/>
      </c>
      <c r="T24" s="83"/>
      <c r="U24" s="83"/>
      <c r="V24" s="83"/>
      <c r="W24" s="83" t="s">
        <v>378</v>
      </c>
      <c r="X24" s="83" t="s">
        <v>378</v>
      </c>
      <c r="Y24" s="46" t="s">
        <v>160</v>
      </c>
      <c r="Z24" s="259">
        <f t="shared" si="2"/>
        <v>0</v>
      </c>
      <c r="AA24" s="260"/>
      <c r="AB24" s="260"/>
      <c r="AC24" s="260"/>
      <c r="AD24" s="260"/>
      <c r="AE24" s="258"/>
      <c r="AF24" s="258"/>
      <c r="AG24" s="258"/>
      <c r="AH24" s="258"/>
      <c r="AI24" s="258"/>
      <c r="AJ24" s="258"/>
    </row>
    <row r="25" spans="1:36" x14ac:dyDescent="0.3">
      <c r="A25" s="110" t="s">
        <v>55</v>
      </c>
      <c r="B25" s="99" t="s">
        <v>515</v>
      </c>
      <c r="C25" s="100"/>
      <c r="D25" s="100"/>
      <c r="E25" s="100"/>
      <c r="F25" s="24"/>
      <c r="G25" s="24"/>
      <c r="H25" s="109" t="b">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36"/>
      <c r="T25" s="83"/>
      <c r="U25" s="83"/>
      <c r="V25" s="83"/>
      <c r="W25" s="83" t="s">
        <v>378</v>
      </c>
      <c r="X25" s="83" t="s">
        <v>378</v>
      </c>
      <c r="Y25" s="46" t="s">
        <v>163</v>
      </c>
      <c r="Z25" s="259">
        <f t="shared" si="2"/>
        <v>0</v>
      </c>
      <c r="AA25" s="260"/>
      <c r="AB25" s="260"/>
      <c r="AC25" s="260"/>
      <c r="AD25" s="260"/>
      <c r="AE25" s="258"/>
      <c r="AF25" s="258"/>
      <c r="AG25" s="258"/>
      <c r="AH25" s="258"/>
      <c r="AI25" s="258"/>
      <c r="AJ25" s="258"/>
    </row>
    <row r="26" spans="1:36" ht="26.4"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36"/>
      <c r="T26" s="83"/>
      <c r="U26" s="83"/>
      <c r="V26" s="83"/>
      <c r="W26" s="83" t="s">
        <v>378</v>
      </c>
      <c r="X26" s="83" t="s">
        <v>378</v>
      </c>
      <c r="Y26" s="46" t="s">
        <v>166</v>
      </c>
      <c r="Z26" s="259">
        <f t="shared" si="2"/>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36" t="str">
        <f t="shared" ref="S27:S35" si="4">IF($K$16=$G$25+1,$A$1,"")</f>
        <v/>
      </c>
      <c r="T27" s="83"/>
      <c r="U27" s="83"/>
      <c r="V27" s="83"/>
      <c r="W27" s="83" t="s">
        <v>378</v>
      </c>
      <c r="X27" s="83" t="s">
        <v>378</v>
      </c>
      <c r="Y27" s="46" t="s">
        <v>193</v>
      </c>
      <c r="Z27" s="259">
        <f t="shared" si="2"/>
        <v>0</v>
      </c>
      <c r="AA27" s="260"/>
      <c r="AB27" s="260"/>
      <c r="AC27" s="260"/>
      <c r="AD27" s="260"/>
      <c r="AE27" s="258"/>
      <c r="AF27" s="258"/>
      <c r="AG27" s="258"/>
      <c r="AH27" s="258"/>
      <c r="AI27" s="258"/>
      <c r="AJ27" s="258"/>
    </row>
    <row r="28" spans="1:36" ht="27.6" x14ac:dyDescent="0.3">
      <c r="A28" s="110" t="s">
        <v>59</v>
      </c>
      <c r="B28" s="99" t="s">
        <v>684</v>
      </c>
      <c r="C28" s="100"/>
      <c r="D28" s="100"/>
      <c r="E28" s="129" t="s">
        <v>77</v>
      </c>
      <c r="F28" s="24"/>
      <c r="G28" s="24"/>
      <c r="H28" s="109">
        <f>IF(C28&lt;&gt;"",'CBL Score Standard'!$D84,IF(D28&lt;&gt;"",SUM('CBL Score Standard'!$D84:$E84),IF(E28&lt;&gt;"",SUM('CBL Score Standard'!$D84:$F84),IF(F28&lt;&gt;"",SUM('CBL Score Standard'!$D84:$G84),IF(G28&lt;&gt;"",SUM('CBL Score Standard'!$D84:$H84,0))))))</f>
        <v>2.8571428571428571E-2</v>
      </c>
      <c r="K28" s="338"/>
      <c r="L28" s="338"/>
      <c r="M28" s="104" t="s">
        <v>6</v>
      </c>
      <c r="N28" s="36" t="s">
        <v>55</v>
      </c>
      <c r="O28" s="87" t="s">
        <v>194</v>
      </c>
      <c r="P28" s="153">
        <v>43544</v>
      </c>
      <c r="Q28" s="254" t="s">
        <v>649</v>
      </c>
      <c r="R28" s="254" t="s">
        <v>650</v>
      </c>
      <c r="S28" s="36" t="str">
        <f t="shared" si="4"/>
        <v/>
      </c>
      <c r="T28" s="83"/>
      <c r="U28" s="83"/>
      <c r="V28" s="83"/>
      <c r="W28" s="83" t="s">
        <v>378</v>
      </c>
      <c r="X28" s="83" t="s">
        <v>378</v>
      </c>
      <c r="Y28" s="46" t="s">
        <v>195</v>
      </c>
      <c r="Z28" s="259">
        <f t="shared" si="2"/>
        <v>0</v>
      </c>
      <c r="AA28" s="260"/>
      <c r="AB28" s="260"/>
      <c r="AC28" s="260"/>
      <c r="AD28" s="260"/>
      <c r="AE28" s="258"/>
      <c r="AF28" s="258"/>
      <c r="AG28" s="258"/>
      <c r="AH28" s="258"/>
      <c r="AI28" s="258"/>
      <c r="AJ28" s="258"/>
    </row>
    <row r="29" spans="1:36" ht="27.6" x14ac:dyDescent="0.3">
      <c r="A29" s="110" t="s">
        <v>59</v>
      </c>
      <c r="B29" s="99" t="s">
        <v>683</v>
      </c>
      <c r="C29" s="100"/>
      <c r="D29" s="100"/>
      <c r="E29" s="129" t="s">
        <v>77</v>
      </c>
      <c r="F29" s="24"/>
      <c r="G29" s="24"/>
      <c r="H29" s="109">
        <f>IF(C29&lt;&gt;"",'CBL Score Standard'!$D85,IF(D29&lt;&gt;"",SUM('CBL Score Standard'!$D85:$E85),IF(E29&lt;&gt;"",SUM('CBL Score Standard'!$D85:$F85),IF(F29&lt;&gt;"",SUM('CBL Score Standard'!$D85:$G85),IF(G29&lt;&gt;"",SUM('CBL Score Standard'!$D85:$H85,0))))))</f>
        <v>2.8571428571428571E-2</v>
      </c>
      <c r="K29" s="338"/>
      <c r="L29" s="338"/>
      <c r="M29" s="104" t="s">
        <v>6</v>
      </c>
      <c r="N29" s="36" t="s">
        <v>55</v>
      </c>
      <c r="O29" s="87" t="s">
        <v>196</v>
      </c>
      <c r="P29" s="149" t="s">
        <v>145</v>
      </c>
      <c r="Q29" s="254" t="s">
        <v>651</v>
      </c>
      <c r="R29" s="254" t="s">
        <v>652</v>
      </c>
      <c r="S29" s="36" t="str">
        <f t="shared" si="4"/>
        <v/>
      </c>
      <c r="T29" s="83"/>
      <c r="U29" s="83"/>
      <c r="V29" s="83"/>
      <c r="W29" s="83" t="s">
        <v>378</v>
      </c>
      <c r="X29" s="83" t="s">
        <v>378</v>
      </c>
      <c r="Y29" s="46" t="s">
        <v>197</v>
      </c>
      <c r="Z29" s="259">
        <f t="shared" si="2"/>
        <v>0</v>
      </c>
      <c r="AA29" s="260"/>
      <c r="AB29" s="260"/>
      <c r="AC29" s="260"/>
      <c r="AD29" s="260"/>
      <c r="AE29" s="258"/>
      <c r="AF29" s="258"/>
      <c r="AG29" s="258"/>
      <c r="AH29" s="258"/>
      <c r="AI29" s="258"/>
      <c r="AJ29" s="258"/>
    </row>
    <row r="30" spans="1:36" x14ac:dyDescent="0.3">
      <c r="A30" s="110" t="s">
        <v>149</v>
      </c>
      <c r="B30" s="99" t="s">
        <v>149</v>
      </c>
      <c r="C30" s="24"/>
      <c r="D30" s="24"/>
      <c r="E30" s="24" t="s">
        <v>77</v>
      </c>
      <c r="F30" s="24"/>
      <c r="G30" s="24"/>
      <c r="H30" s="109">
        <f>IF(C30&lt;&gt;"",'CBL Score Standard'!$D86,IF(D30&lt;&gt;"",SUM('CBL Score Standard'!$D86:$E86),IF(E30&lt;&gt;"",SUM('CBL Score Standard'!$D86:$F86),IF(F30&lt;&gt;"",SUM('CBL Score Standard'!$D86:$G86),IF(G30&lt;&gt;"",SUM('CBL Score Standard'!$D86:$H86,0))))))</f>
        <v>0.16709956709956711</v>
      </c>
      <c r="K30" s="338"/>
      <c r="L30" s="338"/>
      <c r="M30" s="104" t="s">
        <v>6</v>
      </c>
      <c r="N30" s="36" t="s">
        <v>55</v>
      </c>
      <c r="O30" s="87" t="s">
        <v>198</v>
      </c>
      <c r="P30" s="151"/>
      <c r="Q30" s="152" t="s">
        <v>199</v>
      </c>
      <c r="R30" s="79" t="s">
        <v>200</v>
      </c>
      <c r="S30" s="36" t="str">
        <f t="shared" si="4"/>
        <v/>
      </c>
      <c r="T30" s="83"/>
      <c r="U30" s="83"/>
      <c r="V30" s="83"/>
      <c r="W30" s="83" t="s">
        <v>378</v>
      </c>
      <c r="X30" s="83" t="s">
        <v>378</v>
      </c>
      <c r="Y30" s="49" t="s">
        <v>201</v>
      </c>
      <c r="Z30" s="259">
        <f t="shared" si="2"/>
        <v>0</v>
      </c>
      <c r="AA30" s="260"/>
      <c r="AB30" s="260"/>
      <c r="AC30" s="260"/>
      <c r="AD30" s="260"/>
      <c r="AE30" s="258"/>
      <c r="AF30" s="258"/>
      <c r="AG30" s="258"/>
      <c r="AH30" s="258"/>
      <c r="AI30" s="258"/>
      <c r="AJ30" s="258"/>
    </row>
    <row r="31" spans="1:36" x14ac:dyDescent="0.3">
      <c r="A31" s="110" t="s">
        <v>149</v>
      </c>
      <c r="B31" s="99" t="s">
        <v>370</v>
      </c>
      <c r="C31" s="100"/>
      <c r="D31" s="100" t="s">
        <v>77</v>
      </c>
      <c r="E31" s="117"/>
      <c r="F31" s="24"/>
      <c r="G31" s="24"/>
      <c r="H31" s="109">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36" t="str">
        <f t="shared" si="4"/>
        <v/>
      </c>
      <c r="T31" s="83"/>
      <c r="U31" s="83"/>
      <c r="V31" s="83"/>
      <c r="W31" s="83" t="s">
        <v>378</v>
      </c>
      <c r="X31" s="83" t="s">
        <v>378</v>
      </c>
      <c r="Y31" s="49" t="s">
        <v>203</v>
      </c>
      <c r="Z31" s="259">
        <f t="shared" ca="1" si="2"/>
        <v>120.83333333333333</v>
      </c>
      <c r="AA31" s="260"/>
      <c r="AB31" s="328">
        <f t="shared" ref="AB31:AB32" ca="1" si="5">TODAY()</f>
        <v>44144</v>
      </c>
      <c r="AC31" s="260"/>
      <c r="AD31" s="260"/>
      <c r="AE31" s="258"/>
      <c r="AF31" s="258"/>
      <c r="AG31" s="258"/>
      <c r="AH31" s="258"/>
      <c r="AI31" s="258"/>
      <c r="AJ31" s="258"/>
    </row>
    <row r="32" spans="1:36" ht="26.4" x14ac:dyDescent="0.3">
      <c r="A32" s="110" t="s">
        <v>31</v>
      </c>
      <c r="B32" s="99" t="s">
        <v>660</v>
      </c>
      <c r="C32" s="24"/>
      <c r="D32" s="24"/>
      <c r="E32" s="24" t="s">
        <v>77</v>
      </c>
      <c r="F32" s="24"/>
      <c r="G32" s="24"/>
      <c r="H32" s="109">
        <f>IF(C32&lt;&gt;"",'CBL Score Standard'!$D88,IF(D32&lt;&gt;"",SUM('CBL Score Standard'!$D88:$E88),IF(E32&lt;&gt;"",SUM('CBL Score Standard'!$D88:$F88),IF(F32&lt;&gt;"",SUM('CBL Score Standard'!$D88:$G88),IF(G32&lt;&gt;"",SUM('CBL Score Standard'!$D88:$H88,0))))))</f>
        <v>0.16709956709956711</v>
      </c>
      <c r="K32" s="338"/>
      <c r="L32" s="338"/>
      <c r="M32" s="104" t="s">
        <v>6</v>
      </c>
      <c r="N32" s="36" t="s">
        <v>56</v>
      </c>
      <c r="O32" s="87" t="s">
        <v>427</v>
      </c>
      <c r="P32" s="153">
        <v>43613</v>
      </c>
      <c r="Q32" s="152" t="s">
        <v>167</v>
      </c>
      <c r="R32" s="79" t="s">
        <v>204</v>
      </c>
      <c r="S32" s="36" t="str">
        <f t="shared" si="4"/>
        <v/>
      </c>
      <c r="T32" s="83"/>
      <c r="U32" s="83"/>
      <c r="V32" s="83" t="s">
        <v>374</v>
      </c>
      <c r="W32" s="83" t="s">
        <v>377</v>
      </c>
      <c r="X32" s="83" t="s">
        <v>377</v>
      </c>
      <c r="Y32" s="46" t="s">
        <v>205</v>
      </c>
      <c r="Z32" s="259">
        <f t="shared" ca="1" si="2"/>
        <v>120.83333333333333</v>
      </c>
      <c r="AA32" s="260"/>
      <c r="AB32" s="328">
        <f t="shared" ca="1" si="5"/>
        <v>44144</v>
      </c>
      <c r="AC32" s="260"/>
      <c r="AD32" s="260"/>
      <c r="AE32" s="258"/>
      <c r="AF32" s="258"/>
      <c r="AG32" s="258"/>
      <c r="AH32" s="258"/>
      <c r="AI32" s="258"/>
      <c r="AJ32" s="258"/>
    </row>
    <row r="33" spans="1:36" x14ac:dyDescent="0.3">
      <c r="A33" s="110" t="s">
        <v>31</v>
      </c>
      <c r="B33" s="99" t="s">
        <v>175</v>
      </c>
      <c r="C33" s="100"/>
      <c r="D33" s="24"/>
      <c r="E33" s="129" t="s">
        <v>77</v>
      </c>
      <c r="F33" s="24"/>
      <c r="G33" s="24"/>
      <c r="H33" s="109">
        <f>IF(C33&lt;&gt;"",'CBL Score Standard'!$D89,IF(D33&lt;&gt;"",SUM('CBL Score Standard'!$D89:$E89),IF(E33&lt;&gt;"",SUM('CBL Score Standard'!$D89:$F89),IF(F33&lt;&gt;"",SUM('CBL Score Standard'!$D89:$G89),IF(G33&lt;&gt;"",SUM('CBL Score Standard'!$D89:$H89,0))))))</f>
        <v>0.16709956709956711</v>
      </c>
      <c r="K33" s="338"/>
      <c r="L33" s="338"/>
      <c r="M33" s="104" t="s">
        <v>6</v>
      </c>
      <c r="N33" s="36" t="s">
        <v>0</v>
      </c>
      <c r="O33" s="87" t="s">
        <v>426</v>
      </c>
      <c r="P33" s="152" t="s">
        <v>145</v>
      </c>
      <c r="Q33" s="152" t="s">
        <v>206</v>
      </c>
      <c r="R33" s="79" t="s">
        <v>206</v>
      </c>
      <c r="S33" s="36" t="str">
        <f t="shared" si="4"/>
        <v/>
      </c>
      <c r="T33" s="83"/>
      <c r="U33" s="83"/>
      <c r="V33" s="83" t="s">
        <v>374</v>
      </c>
      <c r="W33" s="83" t="s">
        <v>377</v>
      </c>
      <c r="X33" s="83" t="s">
        <v>377</v>
      </c>
      <c r="Y33" s="41"/>
      <c r="Z33" s="259">
        <f t="shared" si="2"/>
        <v>0</v>
      </c>
      <c r="AA33" s="260"/>
      <c r="AB33" s="260"/>
      <c r="AC33" s="260"/>
      <c r="AD33" s="260"/>
      <c r="AE33" s="258"/>
      <c r="AF33" s="258"/>
      <c r="AG33" s="258"/>
      <c r="AH33" s="258"/>
      <c r="AI33" s="258"/>
      <c r="AJ33" s="258"/>
    </row>
    <row r="34" spans="1:36" x14ac:dyDescent="0.3">
      <c r="A34" s="110" t="s">
        <v>46</v>
      </c>
      <c r="B34" s="99" t="s">
        <v>171</v>
      </c>
      <c r="C34" s="100"/>
      <c r="D34" s="24"/>
      <c r="E34" s="129" t="s">
        <v>77</v>
      </c>
      <c r="F34" s="24"/>
      <c r="G34" s="24"/>
      <c r="H34" s="109">
        <f>IF(C34&lt;&gt;"",'CBL Score Standard'!$D90,IF(D34&lt;&gt;"",SUM('CBL Score Standard'!$D90:$E90),IF(E34&lt;&gt;"",SUM('CBL Score Standard'!$D90:$F90),IF(F34&lt;&gt;"",SUM('CBL Score Standard'!$D90:$G90),IF(G34&lt;&gt;"",SUM('CBL Score Standard'!$D90:$H90,0))))))</f>
        <v>7.6190476190476183E-2</v>
      </c>
      <c r="K34" s="338"/>
      <c r="L34" s="338"/>
      <c r="M34" s="104" t="s">
        <v>6</v>
      </c>
      <c r="N34" s="36" t="s">
        <v>53</v>
      </c>
      <c r="O34" s="90" t="s">
        <v>371</v>
      </c>
      <c r="P34" s="152" t="s">
        <v>145</v>
      </c>
      <c r="Q34" s="152" t="s">
        <v>164</v>
      </c>
      <c r="R34" s="79" t="s">
        <v>207</v>
      </c>
      <c r="S34" s="36" t="str">
        <f t="shared" si="4"/>
        <v/>
      </c>
      <c r="T34" s="83"/>
      <c r="U34" s="83"/>
      <c r="V34" s="83"/>
      <c r="W34" s="83" t="s">
        <v>378</v>
      </c>
      <c r="X34" s="83" t="s">
        <v>378</v>
      </c>
      <c r="Y34" s="49" t="s">
        <v>208</v>
      </c>
      <c r="Z34" s="259">
        <f t="shared" si="2"/>
        <v>0</v>
      </c>
      <c r="AA34" s="260"/>
      <c r="AB34" s="260"/>
      <c r="AC34" s="260"/>
      <c r="AD34" s="260"/>
      <c r="AE34" s="258"/>
      <c r="AF34" s="258"/>
      <c r="AG34" s="258"/>
      <c r="AH34" s="258"/>
      <c r="AI34" s="258"/>
      <c r="AJ34" s="258"/>
    </row>
    <row r="35" spans="1:36"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36" t="str">
        <f t="shared" si="4"/>
        <v/>
      </c>
      <c r="T35" s="83"/>
      <c r="U35" s="83"/>
      <c r="V35" s="83"/>
      <c r="W35" s="83" t="s">
        <v>378</v>
      </c>
      <c r="X35" s="83" t="s">
        <v>378</v>
      </c>
      <c r="Y35" s="46"/>
      <c r="Z35" s="259">
        <f t="shared" si="2"/>
        <v>0</v>
      </c>
      <c r="AA35" s="260"/>
      <c r="AB35" s="260"/>
      <c r="AC35" s="260"/>
      <c r="AD35" s="260"/>
      <c r="AE35" s="258"/>
      <c r="AF35" s="258"/>
      <c r="AG35" s="258"/>
      <c r="AH35" s="258"/>
      <c r="AI35" s="258"/>
      <c r="AJ35" s="258"/>
    </row>
    <row r="36" spans="1:36" x14ac:dyDescent="0.3">
      <c r="A36" s="110" t="s">
        <v>54</v>
      </c>
      <c r="B36" s="99" t="s">
        <v>425</v>
      </c>
      <c r="C36" s="24"/>
      <c r="D36" s="24" t="s">
        <v>77</v>
      </c>
      <c r="E36" s="24"/>
      <c r="F36" s="24"/>
      <c r="G36" s="24"/>
      <c r="H36" s="109">
        <f>IF(C36&lt;&gt;"",'CBL Score Standard'!$D92,IF(D36&lt;&gt;"",SUM('CBL Score Standard'!$D92:$E92),IF(E36&lt;&gt;"",SUM('CBL Score Standard'!$D92:$F92),IF(F36&lt;&gt;"",SUM('CBL Score Standard'!$D92:$G92),IF(G36&lt;&gt;"",SUM('CBL Score Standard'!$D92:$H92,0))))))</f>
        <v>0.13852813852813853</v>
      </c>
      <c r="K36" s="3">
        <v>3</v>
      </c>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t="s">
        <v>77</v>
      </c>
      <c r="E37" s="24"/>
      <c r="F37" s="24"/>
      <c r="G37" s="24"/>
      <c r="H37" s="109">
        <f>IF(C37&lt;&gt;"",'CBL Score Standard'!$D93,IF(D37&lt;&gt;"",SUM('CBL Score Standard'!$D93:$E93),IF(E37&lt;&gt;"",SUM('CBL Score Standard'!$D93:$F93),IF(F37&lt;&gt;"",SUM('CBL Score Standard'!$D93:$G93),IF(G37&lt;&gt;"",SUM('CBL Score Standard'!$D93:$H93,0))))))</f>
        <v>4.7619047619047616E-2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c r="E38" s="24"/>
      <c r="F38" s="24"/>
      <c r="G38" s="24"/>
      <c r="H38" s="109" t="b">
        <f>IF(C38&lt;&gt;"",'CBL Score Standard'!$D94,IF(D38&lt;&gt;"",SUM('CBL Score Standard'!$D94:$E94),IF(E38&lt;&gt;"",SUM('CBL Score Standard'!$D94:$F94),IF(F38&lt;&gt;"",SUM('CBL Score Standard'!$D94:$G94),IF(G38&lt;&gt;"",SUM('CBL Score Standard'!$D94:$H94,0))))))</f>
        <v>0</v>
      </c>
      <c r="K38" s="1211" t="s">
        <v>133</v>
      </c>
      <c r="L38" s="1211" t="s">
        <v>91</v>
      </c>
      <c r="M38" s="1182" t="s">
        <v>75</v>
      </c>
      <c r="N38" s="1184" t="s">
        <v>134</v>
      </c>
      <c r="O38" s="1184" t="s">
        <v>135</v>
      </c>
      <c r="P38" s="145" t="s">
        <v>136</v>
      </c>
      <c r="Q38" s="145" t="s">
        <v>137</v>
      </c>
      <c r="R38" s="145" t="s">
        <v>138</v>
      </c>
      <c r="S38" s="1212" t="s">
        <v>139</v>
      </c>
      <c r="T38" s="1191" t="s">
        <v>344</v>
      </c>
      <c r="U38" s="1191" t="s">
        <v>342</v>
      </c>
      <c r="V38" s="1200"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17" t="s">
        <v>77</v>
      </c>
      <c r="F39" s="24"/>
      <c r="G39" s="24"/>
      <c r="H39" s="109">
        <f>IF(C39&lt;&gt;"",'CBL Score Standard'!$D95,IF(D39&lt;&gt;"",SUM('CBL Score Standard'!$D95:$E95),IF(E39&lt;&gt;"",SUM('CBL Score Standard'!$D95:$F95),IF(F39&lt;&gt;"",SUM('CBL Score Standard'!$D95:$G95),IF(G39&lt;&gt;"",SUM('CBL Score Standard'!$D95:$H95,0))))))</f>
        <v>3.8095238095238092E-2</v>
      </c>
      <c r="K39" s="1197"/>
      <c r="L39" s="1197"/>
      <c r="M39" s="1183"/>
      <c r="N39" s="1190"/>
      <c r="O39" s="1185"/>
      <c r="P39" s="148" t="s">
        <v>141</v>
      </c>
      <c r="Q39" s="144"/>
      <c r="R39" s="144"/>
      <c r="S39" s="1210"/>
      <c r="T39" s="1191"/>
      <c r="U39" s="1191"/>
      <c r="V39" s="120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t="s">
        <v>77</v>
      </c>
      <c r="F40" s="24"/>
      <c r="G40" s="24"/>
      <c r="H40" s="109">
        <f>IF(C40&lt;&gt;"",'CBL Score Standard'!$D96,IF(D40&lt;&gt;"",SUM('CBL Score Standard'!$D96:$E96),IF(E40&lt;&gt;"",SUM('CBL Score Standard'!$D96:$F96),IF(F40&lt;&gt;"",SUM('CBL Score Standard'!$D96:$G96),IF(G40&lt;&gt;"",SUM('CBL Score Standard'!$D96:$H96,0))))))</f>
        <v>1.4285714285714285E-2</v>
      </c>
      <c r="K40" s="337" t="s">
        <v>142</v>
      </c>
      <c r="L40" s="337" t="s">
        <v>143</v>
      </c>
      <c r="M40" s="104" t="s">
        <v>7</v>
      </c>
      <c r="N40" s="36" t="s">
        <v>56</v>
      </c>
      <c r="O40" s="87" t="s">
        <v>663</v>
      </c>
      <c r="P40" s="149" t="s">
        <v>145</v>
      </c>
      <c r="Q40" s="152" t="s">
        <v>212</v>
      </c>
      <c r="R40" s="79" t="s">
        <v>213</v>
      </c>
      <c r="S40" s="70" t="s">
        <v>356</v>
      </c>
      <c r="T40" s="128" t="s">
        <v>72</v>
      </c>
      <c r="U40" s="180">
        <v>43752</v>
      </c>
      <c r="V40" s="214" t="s">
        <v>374</v>
      </c>
      <c r="W40" s="83" t="s">
        <v>377</v>
      </c>
      <c r="X40" s="83" t="s">
        <v>377</v>
      </c>
      <c r="Y40" s="46" t="s">
        <v>214</v>
      </c>
      <c r="Z40" s="259">
        <f t="shared" ref="Z40:Z55" ca="1" si="6">DATEDIF(AA40,AB40,"m")/12+DATEDIF(AC40,AD40,"m")/12+DATEDIF(AE40,AF40,"m")/12+DATEDIF(AG40,AH40,"m")/12+DATEDIF(AI40,AJ40,"m")/12</f>
        <v>1</v>
      </c>
      <c r="AA40" s="180">
        <v>43752</v>
      </c>
      <c r="AB40" s="328">
        <f t="shared" ref="AB40:AB53" ca="1" si="7">TODAY()</f>
        <v>44144</v>
      </c>
      <c r="AC40" s="260"/>
      <c r="AD40" s="260"/>
      <c r="AE40" s="258"/>
      <c r="AF40" s="258"/>
      <c r="AG40" s="258"/>
      <c r="AH40" s="258"/>
      <c r="AI40" s="258"/>
      <c r="AJ40" s="258"/>
    </row>
    <row r="41" spans="1:36"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70" t="s">
        <v>356</v>
      </c>
      <c r="T41" s="157" t="s">
        <v>72</v>
      </c>
      <c r="U41" s="180">
        <v>43752</v>
      </c>
      <c r="V41" s="214" t="s">
        <v>374</v>
      </c>
      <c r="W41" s="83" t="s">
        <v>378</v>
      </c>
      <c r="X41" s="83" t="s">
        <v>378</v>
      </c>
      <c r="Y41" s="49" t="s">
        <v>216</v>
      </c>
      <c r="Z41" s="259">
        <f t="shared" ca="1" si="6"/>
        <v>1</v>
      </c>
      <c r="AA41" s="180">
        <v>43752</v>
      </c>
      <c r="AB41" s="328">
        <f t="shared" ca="1" si="7"/>
        <v>44144</v>
      </c>
      <c r="AC41" s="260"/>
      <c r="AD41" s="260"/>
      <c r="AE41" s="258"/>
      <c r="AF41" s="258"/>
      <c r="AG41" s="258"/>
      <c r="AH41" s="258"/>
      <c r="AI41" s="258"/>
      <c r="AJ41" s="258"/>
    </row>
    <row r="42" spans="1:36" ht="27.6"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70" t="s">
        <v>356</v>
      </c>
      <c r="T42" s="157" t="s">
        <v>72</v>
      </c>
      <c r="U42" s="180">
        <v>44049</v>
      </c>
      <c r="V42" s="214" t="s">
        <v>374</v>
      </c>
      <c r="W42" s="83" t="s">
        <v>378</v>
      </c>
      <c r="X42" s="83" t="s">
        <v>378</v>
      </c>
      <c r="Y42" s="52" t="s">
        <v>249</v>
      </c>
      <c r="Z42" s="259">
        <f t="shared" ca="1" si="6"/>
        <v>1</v>
      </c>
      <c r="AA42" s="180">
        <v>43766</v>
      </c>
      <c r="AB42" s="328">
        <f t="shared" ca="1" si="7"/>
        <v>44144</v>
      </c>
      <c r="AC42" s="260"/>
      <c r="AD42" s="260"/>
      <c r="AE42" s="258"/>
      <c r="AF42" s="258"/>
      <c r="AG42" s="258"/>
      <c r="AH42" s="258"/>
      <c r="AI42" s="258"/>
      <c r="AJ42" s="258"/>
    </row>
    <row r="43" spans="1:36" ht="27.6" x14ac:dyDescent="0.3">
      <c r="A43" s="110" t="s">
        <v>0</v>
      </c>
      <c r="B43" s="99" t="s">
        <v>426</v>
      </c>
      <c r="C43" s="100"/>
      <c r="D43" s="24"/>
      <c r="E43" s="24" t="s">
        <v>77</v>
      </c>
      <c r="F43" s="24"/>
      <c r="G43" s="24"/>
      <c r="H43" s="109">
        <f>IF(C43&lt;&gt;"",'CBL Score Standard'!$D99,IF(D43&lt;&gt;"",SUM('CBL Score Standard'!$D99:$E99),IF(E43&lt;&gt;"",SUM('CBL Score Standard'!$D99:$F99),IF(F43&lt;&gt;"",SUM('CBL Score Standard'!$D99:$G99),IF(G43&lt;&gt;"",SUM('CBL Score Standard'!$D99:$H99,0))))))</f>
        <v>7.6190476190476183E-2</v>
      </c>
      <c r="K43" s="338"/>
      <c r="L43" s="338"/>
      <c r="M43" s="104" t="s">
        <v>7</v>
      </c>
      <c r="N43" s="36" t="s">
        <v>55</v>
      </c>
      <c r="O43" s="87" t="s">
        <v>448</v>
      </c>
      <c r="P43" s="151"/>
      <c r="Q43" s="254" t="s">
        <v>655</v>
      </c>
      <c r="R43" s="254" t="s">
        <v>656</v>
      </c>
      <c r="S43" s="70" t="s">
        <v>356</v>
      </c>
      <c r="T43" s="157" t="s">
        <v>72</v>
      </c>
      <c r="U43" s="180">
        <v>43753</v>
      </c>
      <c r="V43" s="214" t="s">
        <v>374</v>
      </c>
      <c r="W43" s="83" t="s">
        <v>378</v>
      </c>
      <c r="X43" s="83" t="s">
        <v>378</v>
      </c>
      <c r="Y43" s="49" t="s">
        <v>219</v>
      </c>
      <c r="Z43" s="259">
        <f t="shared" ca="1" si="6"/>
        <v>1</v>
      </c>
      <c r="AA43" s="180">
        <v>43753</v>
      </c>
      <c r="AB43" s="328">
        <f t="shared" ca="1" si="7"/>
        <v>44144</v>
      </c>
      <c r="AC43" s="260"/>
      <c r="AD43" s="260"/>
      <c r="AE43" s="258"/>
      <c r="AF43" s="258"/>
      <c r="AG43" s="258"/>
      <c r="AH43" s="258"/>
      <c r="AI43" s="258"/>
      <c r="AJ43" s="258"/>
    </row>
    <row r="44" spans="1:36" ht="26.4" x14ac:dyDescent="0.3">
      <c r="A44" s="110" t="s">
        <v>41</v>
      </c>
      <c r="B44" s="99" t="s">
        <v>450</v>
      </c>
      <c r="C44" s="24"/>
      <c r="D44" s="24"/>
      <c r="E44" s="24" t="s">
        <v>77</v>
      </c>
      <c r="F44" s="24"/>
      <c r="G44" s="24"/>
      <c r="H44" s="109">
        <f>IF(C44&lt;&gt;"",'CBL Score Standard'!$D100,IF(D44&lt;&gt;"",SUM('CBL Score Standard'!$D100:$E100),IF(E44&lt;&gt;"",SUM('CBL Score Standard'!$D100:$F100),IF(F44&lt;&gt;"",SUM('CBL Score Standard'!$D100:$G100),IF(G44&lt;&gt;"",SUM('CBL Score Standard'!$D100:$H100,0))))))</f>
        <v>0.16709956709956711</v>
      </c>
      <c r="K44" s="338"/>
      <c r="L44" s="338"/>
      <c r="M44" s="104" t="s">
        <v>7</v>
      </c>
      <c r="N44" s="36" t="s">
        <v>55</v>
      </c>
      <c r="O44" s="87" t="s">
        <v>185</v>
      </c>
      <c r="P44" s="149" t="s">
        <v>145</v>
      </c>
      <c r="Q44" s="254" t="s">
        <v>220</v>
      </c>
      <c r="R44" s="254" t="s">
        <v>270</v>
      </c>
      <c r="S44" s="70" t="s">
        <v>356</v>
      </c>
      <c r="T44" s="128" t="s">
        <v>72</v>
      </c>
      <c r="U44" s="180">
        <v>43753</v>
      </c>
      <c r="V44" s="214" t="s">
        <v>374</v>
      </c>
      <c r="W44" s="83" t="s">
        <v>377</v>
      </c>
      <c r="X44" s="83" t="s">
        <v>377</v>
      </c>
      <c r="Y44" s="49" t="s">
        <v>186</v>
      </c>
      <c r="Z44" s="259">
        <f t="shared" ca="1" si="6"/>
        <v>1</v>
      </c>
      <c r="AA44" s="180">
        <v>43753</v>
      </c>
      <c r="AB44" s="328">
        <f t="shared" ca="1" si="7"/>
        <v>44144</v>
      </c>
      <c r="AC44" s="260"/>
      <c r="AD44" s="260"/>
      <c r="AE44" s="258"/>
      <c r="AF44" s="258"/>
      <c r="AG44" s="258"/>
      <c r="AH44" s="258"/>
      <c r="AI44" s="258"/>
      <c r="AJ44" s="258"/>
    </row>
    <row r="45" spans="1:36" ht="27.6" x14ac:dyDescent="0.3">
      <c r="A45" s="110" t="s">
        <v>41</v>
      </c>
      <c r="B45" s="99" t="s">
        <v>178</v>
      </c>
      <c r="C45" s="100"/>
      <c r="D45" s="24"/>
      <c r="E45" s="129" t="s">
        <v>77</v>
      </c>
      <c r="F45" s="24"/>
      <c r="G45" s="24"/>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254" t="s">
        <v>657</v>
      </c>
      <c r="S45" s="70" t="s">
        <v>356</v>
      </c>
      <c r="T45" s="128" t="s">
        <v>72</v>
      </c>
      <c r="U45" s="181">
        <v>43539</v>
      </c>
      <c r="V45" s="83" t="s">
        <v>374</v>
      </c>
      <c r="W45" s="83" t="s">
        <v>377</v>
      </c>
      <c r="X45" s="83" t="s">
        <v>377</v>
      </c>
      <c r="Y45" s="49" t="s">
        <v>186</v>
      </c>
      <c r="Z45" s="259">
        <f t="shared" ca="1" si="6"/>
        <v>1.5833333333333333</v>
      </c>
      <c r="AA45" s="181">
        <v>43539</v>
      </c>
      <c r="AB45" s="328">
        <f t="shared" ca="1" si="7"/>
        <v>44144</v>
      </c>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70" t="s">
        <v>356</v>
      </c>
      <c r="T46" s="157" t="s">
        <v>72</v>
      </c>
      <c r="U46" s="180">
        <v>43754</v>
      </c>
      <c r="V46" s="214" t="s">
        <v>374</v>
      </c>
      <c r="W46" s="83" t="s">
        <v>378</v>
      </c>
      <c r="X46" s="83" t="s">
        <v>378</v>
      </c>
      <c r="Y46" s="46" t="s">
        <v>222</v>
      </c>
      <c r="Z46" s="259">
        <f t="shared" ca="1" si="6"/>
        <v>1</v>
      </c>
      <c r="AA46" s="180">
        <v>43754</v>
      </c>
      <c r="AB46" s="328">
        <f t="shared" ca="1" si="7"/>
        <v>44144</v>
      </c>
      <c r="AC46" s="260"/>
      <c r="AD46" s="260"/>
      <c r="AE46" s="258"/>
      <c r="AF46" s="258"/>
      <c r="AG46" s="258"/>
      <c r="AH46" s="258"/>
      <c r="AI46" s="258"/>
      <c r="AJ46" s="258"/>
    </row>
    <row r="47" spans="1:36" x14ac:dyDescent="0.3">
      <c r="A47" s="110" t="s">
        <v>144</v>
      </c>
      <c r="B47" s="99" t="s">
        <v>372</v>
      </c>
      <c r="C47" s="24"/>
      <c r="D47" s="24"/>
      <c r="E47" s="24" t="s">
        <v>77</v>
      </c>
      <c r="F47" s="24"/>
      <c r="G47" s="24"/>
      <c r="H47" s="109">
        <f>IF(C47&lt;&gt;"",'CBL Score Standard'!$D103,IF(D47&lt;&gt;"",SUM('CBL Score Standard'!$D103:$E103),IF(E47&lt;&gt;"",SUM('CBL Score Standard'!$D103:$F103),IF(F47&lt;&gt;"",SUM('CBL Score Standard'!$D103:$G103),IF(G47&lt;&gt;"",SUM('CBL Score Standard'!$D103:$H103,0))))))</f>
        <v>0.16709956709956711</v>
      </c>
      <c r="K47" s="338"/>
      <c r="L47" s="338"/>
      <c r="M47" s="104" t="s">
        <v>7</v>
      </c>
      <c r="N47" s="36" t="s">
        <v>53</v>
      </c>
      <c r="O47" s="87" t="s">
        <v>223</v>
      </c>
      <c r="P47" s="153">
        <v>43621</v>
      </c>
      <c r="Q47" s="154" t="s">
        <v>224</v>
      </c>
      <c r="R47" s="155" t="s">
        <v>225</v>
      </c>
      <c r="S47" s="36" t="str">
        <f>IF($K$37=$G$25+1,$A$1,"")</f>
        <v/>
      </c>
      <c r="T47" s="83"/>
      <c r="U47" s="83"/>
      <c r="V47" s="83" t="s">
        <v>374</v>
      </c>
      <c r="W47" s="83" t="s">
        <v>377</v>
      </c>
      <c r="X47" s="83" t="s">
        <v>377</v>
      </c>
      <c r="Y47" s="55"/>
      <c r="Z47" s="259"/>
      <c r="AA47" s="83"/>
      <c r="AB47" s="328"/>
      <c r="AC47" s="260"/>
      <c r="AD47" s="260"/>
      <c r="AE47" s="258"/>
      <c r="AF47" s="258"/>
      <c r="AG47" s="258"/>
      <c r="AH47" s="258"/>
      <c r="AI47" s="258"/>
      <c r="AJ47" s="258"/>
    </row>
    <row r="48" spans="1:36" ht="39.6" x14ac:dyDescent="0.3">
      <c r="A48" s="110" t="s">
        <v>144</v>
      </c>
      <c r="B48" s="99" t="s">
        <v>373</v>
      </c>
      <c r="C48" s="24"/>
      <c r="D48" s="24"/>
      <c r="E48" s="24" t="s">
        <v>77</v>
      </c>
      <c r="F48" s="24"/>
      <c r="G48" s="24"/>
      <c r="H48" s="109">
        <f>IF(C48&lt;&gt;"",'CBL Score Standard'!$D104,IF(D48&lt;&gt;"",SUM('CBL Score Standard'!$D104:$E104),IF(E48&lt;&gt;"",SUM('CBL Score Standard'!$D104:$F104),IF(F48&lt;&gt;"",SUM('CBL Score Standard'!$D104:$G104),IF(G48&lt;&gt;"",SUM('CBL Score Standard'!$D104:$H104,0))))))</f>
        <v>0.16709956709956711</v>
      </c>
      <c r="K48" s="338"/>
      <c r="L48" s="338"/>
      <c r="M48" s="104" t="s">
        <v>7</v>
      </c>
      <c r="N48" s="36" t="s">
        <v>53</v>
      </c>
      <c r="O48" s="87" t="s">
        <v>226</v>
      </c>
      <c r="P48" s="153">
        <v>43602</v>
      </c>
      <c r="Q48" s="154" t="s">
        <v>227</v>
      </c>
      <c r="R48" s="155" t="s">
        <v>228</v>
      </c>
      <c r="S48" s="70" t="s">
        <v>356</v>
      </c>
      <c r="T48" s="157" t="s">
        <v>73</v>
      </c>
      <c r="U48" s="83"/>
      <c r="V48" s="83"/>
      <c r="W48" s="83" t="s">
        <v>378</v>
      </c>
      <c r="X48" s="83" t="s">
        <v>378</v>
      </c>
      <c r="Y48" s="55"/>
      <c r="Z48" s="259"/>
      <c r="AA48" s="83"/>
      <c r="AB48" s="328"/>
      <c r="AC48" s="260"/>
      <c r="AD48" s="260"/>
      <c r="AE48" s="258"/>
      <c r="AF48" s="258"/>
      <c r="AG48" s="258"/>
      <c r="AH48" s="258"/>
      <c r="AI48" s="258"/>
      <c r="AJ48" s="258"/>
    </row>
    <row r="49" spans="1:36" ht="27.6" x14ac:dyDescent="0.3">
      <c r="A49" s="110" t="s">
        <v>144</v>
      </c>
      <c r="B49" s="99" t="s">
        <v>452</v>
      </c>
      <c r="C49" s="24"/>
      <c r="D49" s="24"/>
      <c r="E49" s="24" t="s">
        <v>77</v>
      </c>
      <c r="F49" s="24"/>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9" t="s">
        <v>684</v>
      </c>
      <c r="P49" s="153">
        <v>43623</v>
      </c>
      <c r="Q49" s="154" t="s">
        <v>153</v>
      </c>
      <c r="R49" s="155" t="s">
        <v>156</v>
      </c>
      <c r="S49" s="70" t="s">
        <v>356</v>
      </c>
      <c r="T49" s="157" t="s">
        <v>72</v>
      </c>
      <c r="U49" s="181">
        <v>43623</v>
      </c>
      <c r="V49" s="83" t="s">
        <v>374</v>
      </c>
      <c r="W49" s="83" t="s">
        <v>378</v>
      </c>
      <c r="X49" s="83" t="s">
        <v>378</v>
      </c>
      <c r="Y49" s="55"/>
      <c r="Z49" s="259">
        <f t="shared" ca="1" si="6"/>
        <v>1.4166666666666667</v>
      </c>
      <c r="AA49" s="181">
        <v>43623</v>
      </c>
      <c r="AB49" s="328">
        <f t="shared" ca="1" si="7"/>
        <v>44144</v>
      </c>
      <c r="AC49" s="260"/>
      <c r="AD49" s="260"/>
      <c r="AE49" s="258"/>
      <c r="AF49" s="258"/>
      <c r="AG49" s="258"/>
      <c r="AH49" s="258"/>
      <c r="AI49" s="258"/>
      <c r="AJ49" s="258"/>
    </row>
    <row r="50" spans="1:36" ht="27.6" x14ac:dyDescent="0.3">
      <c r="A50" s="110" t="s">
        <v>144</v>
      </c>
      <c r="B50" s="99" t="s">
        <v>517</v>
      </c>
      <c r="C50" s="24"/>
      <c r="D50" s="24"/>
      <c r="E50" s="24" t="s">
        <v>77</v>
      </c>
      <c r="F50" s="24"/>
      <c r="G50" s="24"/>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9" t="s">
        <v>683</v>
      </c>
      <c r="P50" s="153">
        <v>43623</v>
      </c>
      <c r="Q50" s="154" t="s">
        <v>153</v>
      </c>
      <c r="R50" s="155" t="s">
        <v>156</v>
      </c>
      <c r="S50" s="70" t="s">
        <v>356</v>
      </c>
      <c r="T50" s="157" t="s">
        <v>72</v>
      </c>
      <c r="U50" s="181">
        <v>44008</v>
      </c>
      <c r="V50" s="83" t="s">
        <v>374</v>
      </c>
      <c r="W50" s="83" t="s">
        <v>378</v>
      </c>
      <c r="X50" s="83" t="s">
        <v>378</v>
      </c>
      <c r="Y50" s="55"/>
      <c r="Z50" s="259">
        <f t="shared" ca="1" si="6"/>
        <v>1.4166666666666667</v>
      </c>
      <c r="AA50" s="181">
        <v>43623</v>
      </c>
      <c r="AB50" s="328">
        <f t="shared" ca="1" si="7"/>
        <v>44144</v>
      </c>
      <c r="AC50" s="260"/>
      <c r="AD50" s="260"/>
      <c r="AE50" s="258"/>
      <c r="AF50" s="258"/>
      <c r="AG50" s="258"/>
      <c r="AH50" s="258"/>
      <c r="AI50" s="258"/>
      <c r="AJ50" s="258"/>
    </row>
    <row r="51" spans="1:36" x14ac:dyDescent="0.3">
      <c r="A51" s="110" t="s">
        <v>144</v>
      </c>
      <c r="B51" s="99" t="s">
        <v>661</v>
      </c>
      <c r="C51" s="24"/>
      <c r="D51" s="24"/>
      <c r="E51" s="24" t="s">
        <v>77</v>
      </c>
      <c r="F51" s="24"/>
      <c r="G51" s="24"/>
      <c r="H51" s="109">
        <f>IF(C51&lt;&gt;"",'CBL Score Standard'!$D107,IF(D51&lt;&gt;"",SUM('CBL Score Standard'!$D107:$E107),IF(E51&lt;&gt;"",SUM('CBL Score Standard'!$D107:$F107),IF(F51&lt;&gt;"",SUM('CBL Score Standard'!$D107:$G107),IF(G51&lt;&gt;"",SUM('CBL Score Standard'!$D107:$H107,0))))))</f>
        <v>0.16709956709956711</v>
      </c>
      <c r="K51" s="338"/>
      <c r="L51" s="338"/>
      <c r="M51" s="104" t="s">
        <v>7</v>
      </c>
      <c r="N51" s="36" t="s">
        <v>56</v>
      </c>
      <c r="O51" s="89" t="s">
        <v>67</v>
      </c>
      <c r="P51" s="153"/>
      <c r="Q51" s="154"/>
      <c r="R51" s="155"/>
      <c r="S51" s="83"/>
      <c r="T51" s="83"/>
      <c r="U51" s="83"/>
      <c r="V51" s="83"/>
      <c r="W51" s="83" t="s">
        <v>378</v>
      </c>
      <c r="X51" s="83" t="s">
        <v>378</v>
      </c>
      <c r="Y51" s="83"/>
      <c r="Z51" s="259"/>
      <c r="AA51" s="83"/>
      <c r="AB51" s="328"/>
      <c r="AC51" s="260"/>
      <c r="AD51" s="260"/>
      <c r="AE51" s="258"/>
      <c r="AF51" s="258"/>
      <c r="AG51" s="258"/>
      <c r="AH51" s="258"/>
      <c r="AI51" s="258"/>
      <c r="AJ51" s="258"/>
    </row>
    <row r="52" spans="1:36" x14ac:dyDescent="0.3">
      <c r="A52" s="110" t="s">
        <v>144</v>
      </c>
      <c r="B52" s="99" t="s">
        <v>662</v>
      </c>
      <c r="C52" s="117"/>
      <c r="D52" s="117" t="s">
        <v>77</v>
      </c>
      <c r="E52" s="117"/>
      <c r="F52" s="24"/>
      <c r="G52" s="24"/>
      <c r="H52" s="109">
        <f>IF(C52&lt;&gt;"",'CBL Score Standard'!$D108,IF(D52&lt;&gt;"",SUM('CBL Score Standard'!$D108:$E108),IF(E52&lt;&gt;"",SUM('CBL Score Standard'!$D108:$F108),IF(F52&lt;&gt;"",SUM('CBL Score Standard'!$D108:$G108),IF(G52&lt;&gt;"",SUM('CBL Score Standard'!$D108:$H108,0))))))</f>
        <v>0.13852813852813853</v>
      </c>
      <c r="K52" s="338"/>
      <c r="L52" s="338"/>
      <c r="M52" s="104" t="s">
        <v>7</v>
      </c>
      <c r="N52" s="36" t="s">
        <v>55</v>
      </c>
      <c r="O52" s="89" t="s">
        <v>1</v>
      </c>
      <c r="P52" s="153"/>
      <c r="Q52" s="154"/>
      <c r="R52" s="155"/>
      <c r="S52" s="83"/>
      <c r="T52" s="83"/>
      <c r="U52" s="83"/>
      <c r="V52" s="83"/>
      <c r="W52" s="83" t="s">
        <v>378</v>
      </c>
      <c r="X52" s="83" t="s">
        <v>378</v>
      </c>
      <c r="Y52" s="83"/>
      <c r="Z52" s="259"/>
      <c r="AA52" s="83"/>
      <c r="AB52" s="328"/>
      <c r="AC52" s="260"/>
      <c r="AD52" s="260"/>
      <c r="AE52" s="258"/>
      <c r="AF52" s="258"/>
      <c r="AG52" s="258"/>
      <c r="AH52" s="258"/>
      <c r="AI52" s="258"/>
      <c r="AJ52" s="258"/>
    </row>
    <row r="53" spans="1:36" x14ac:dyDescent="0.3">
      <c r="A53" s="110" t="s">
        <v>144</v>
      </c>
      <c r="B53" s="99" t="s">
        <v>187</v>
      </c>
      <c r="C53" s="100"/>
      <c r="D53" s="24"/>
      <c r="E53" s="24" t="s">
        <v>77</v>
      </c>
      <c r="F53" s="24"/>
      <c r="G53" s="24"/>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56</v>
      </c>
      <c r="O53" s="89" t="s">
        <v>419</v>
      </c>
      <c r="P53" s="153">
        <v>43684</v>
      </c>
      <c r="Q53" s="154" t="s">
        <v>420</v>
      </c>
      <c r="R53" s="155" t="s">
        <v>420</v>
      </c>
      <c r="S53" s="36" t="str">
        <f>IF($K$37=$G$25+1,$A$1,"")</f>
        <v/>
      </c>
      <c r="T53" s="83"/>
      <c r="U53" s="181">
        <v>43684</v>
      </c>
      <c r="V53" s="83" t="s">
        <v>374</v>
      </c>
      <c r="W53" s="83" t="s">
        <v>378</v>
      </c>
      <c r="X53" s="83" t="s">
        <v>378</v>
      </c>
      <c r="Y53" s="55"/>
      <c r="Z53" s="259">
        <f t="shared" ca="1" si="6"/>
        <v>1.25</v>
      </c>
      <c r="AA53" s="181">
        <v>43684</v>
      </c>
      <c r="AB53" s="328">
        <f t="shared" ca="1" si="7"/>
        <v>44144</v>
      </c>
      <c r="AC53" s="260"/>
      <c r="AD53" s="260"/>
      <c r="AE53" s="258"/>
      <c r="AF53" s="258"/>
      <c r="AG53" s="258"/>
      <c r="AH53" s="258"/>
      <c r="AI53" s="258"/>
      <c r="AJ53" s="258"/>
    </row>
    <row r="54" spans="1:36" ht="26.4" x14ac:dyDescent="0.3">
      <c r="A54" s="110" t="s">
        <v>144</v>
      </c>
      <c r="B54" s="99" t="s">
        <v>188</v>
      </c>
      <c r="C54" s="100"/>
      <c r="D54" s="24"/>
      <c r="E54" s="24" t="s">
        <v>77</v>
      </c>
      <c r="F54" s="24"/>
      <c r="G54" s="24"/>
      <c r="H54" s="109">
        <f>IF(C54&lt;&gt;"",'CBL Score Standard'!$D110,IF(D54&lt;&gt;"",SUM('CBL Score Standard'!$D110:$E110),IF(E54&lt;&gt;"",SUM('CBL Score Standard'!$D110:$F110),IF(F54&lt;&gt;"",SUM('CBL Score Standard'!$D110:$G110),IF(G54&lt;&gt;"",SUM('CBL Score Standard'!$D110:$H110,0))))))</f>
        <v>7.6190476190476183E-2</v>
      </c>
      <c r="K54" s="338"/>
      <c r="L54" s="338"/>
      <c r="M54" s="104" t="s">
        <v>7</v>
      </c>
      <c r="N54" s="36" t="s">
        <v>56</v>
      </c>
      <c r="O54" s="89" t="s">
        <v>421</v>
      </c>
      <c r="P54" s="152" t="s">
        <v>230</v>
      </c>
      <c r="Q54" s="154" t="s">
        <v>230</v>
      </c>
      <c r="R54" s="155" t="s">
        <v>230</v>
      </c>
      <c r="S54" s="36" t="s">
        <v>356</v>
      </c>
      <c r="T54" s="83" t="s">
        <v>73</v>
      </c>
      <c r="U54" s="83"/>
      <c r="V54" s="83"/>
      <c r="W54" s="83" t="s">
        <v>378</v>
      </c>
      <c r="X54" s="83" t="s">
        <v>378</v>
      </c>
      <c r="Y54" s="41" t="s">
        <v>230</v>
      </c>
      <c r="Z54" s="259">
        <f t="shared" si="6"/>
        <v>0</v>
      </c>
      <c r="AA54" s="260"/>
      <c r="AB54" s="260"/>
      <c r="AC54" s="260"/>
      <c r="AD54" s="260"/>
      <c r="AE54" s="258"/>
      <c r="AF54" s="258"/>
      <c r="AG54" s="258"/>
      <c r="AH54" s="258"/>
      <c r="AI54" s="258"/>
      <c r="AJ54" s="258"/>
    </row>
    <row r="55" spans="1:36" customFormat="1" ht="18" customHeight="1" x14ac:dyDescent="0.3">
      <c r="A55" s="110" t="s">
        <v>144</v>
      </c>
      <c r="B55" s="99" t="s">
        <v>189</v>
      </c>
      <c r="C55" s="100"/>
      <c r="D55" s="117"/>
      <c r="E55" s="117"/>
      <c r="F55" s="24"/>
      <c r="G55" s="24"/>
      <c r="H55" s="109" t="b">
        <f>IF(C55&lt;&gt;"",'CBL Score Standard'!$D111,IF(D55&lt;&gt;"",SUM('CBL Score Standard'!$D111:$E111),IF(E55&lt;&gt;"",SUM('CBL Score Standard'!$D111:$F111),IF(F55&lt;&gt;"",SUM('CBL Score Standard'!$D111:$G111),IF(G55&lt;&gt;"",SUM('CBL Score Standard'!$D111:$H111,0))))))</f>
        <v>0</v>
      </c>
      <c r="K55" s="339"/>
      <c r="L55" s="339"/>
      <c r="M55" s="104" t="s">
        <v>7</v>
      </c>
      <c r="N55" s="36" t="s">
        <v>54</v>
      </c>
      <c r="O55" s="89" t="s">
        <v>231</v>
      </c>
      <c r="P55" s="153">
        <v>43610</v>
      </c>
      <c r="Q55" s="152" t="s">
        <v>164</v>
      </c>
      <c r="R55" s="79" t="s">
        <v>165</v>
      </c>
      <c r="S55" s="36" t="str">
        <f>IF($K$37=$G$25+1,$A$1,"")</f>
        <v/>
      </c>
      <c r="T55" s="83"/>
      <c r="U55" s="83"/>
      <c r="V55" s="83"/>
      <c r="W55" s="83" t="s">
        <v>378</v>
      </c>
      <c r="X55" s="83" t="s">
        <v>378</v>
      </c>
      <c r="Y55" s="49" t="s">
        <v>232</v>
      </c>
      <c r="Z55" s="259">
        <f t="shared" si="6"/>
        <v>0</v>
      </c>
      <c r="AA55" s="260"/>
      <c r="AB55" s="260"/>
      <c r="AC55" s="260"/>
      <c r="AD55" s="260"/>
      <c r="AE55" s="258"/>
      <c r="AF55" s="258"/>
      <c r="AG55" s="258"/>
      <c r="AH55" s="258"/>
      <c r="AI55" s="258"/>
      <c r="AJ55" s="258"/>
    </row>
    <row r="56" spans="1:36" customFormat="1" x14ac:dyDescent="0.3">
      <c r="A56" s="110" t="s">
        <v>144</v>
      </c>
      <c r="B56" s="99" t="s">
        <v>190</v>
      </c>
      <c r="C56" s="100"/>
      <c r="D56" s="117"/>
      <c r="E56" s="117"/>
      <c r="F56" s="24"/>
      <c r="G56" s="24"/>
      <c r="H56" s="109" t="b">
        <f>IF(C56&lt;&gt;"",'CBL Score Standard'!$D112,IF(D56&lt;&gt;"",SUM('CBL Score Standard'!$D112:$E112),IF(E56&lt;&gt;"",SUM('CBL Score Standard'!$D112:$F112),IF(F56&lt;&gt;"",SUM('CBL Score Standard'!$D112:$G112),IF(G56&lt;&gt;"",SUM('CBL Score Standard'!$D112:$H112,0))))))</f>
        <v>0</v>
      </c>
      <c r="K56" s="3">
        <v>4</v>
      </c>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t="s">
        <v>77</v>
      </c>
      <c r="E57" s="24"/>
      <c r="F57" s="24"/>
      <c r="G57" s="24"/>
      <c r="H57" s="109">
        <f>IF(C57&lt;&gt;"",'CBL Score Standard'!$D113,IF(D57&lt;&gt;"",SUM('CBL Score Standard'!$D113:$E113),IF(E57&lt;&gt;"",SUM('CBL Score Standard'!$D113:$F113),IF(F57&lt;&gt;"",SUM('CBL Score Standard'!$D113:$G113),IF(G57&lt;&gt;"",SUM('CBL Score Standard'!$D113:$H113,0))))))</f>
        <v>2.3809523809523808E-2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17" t="s">
        <v>77</v>
      </c>
      <c r="F58" s="24"/>
      <c r="G58" s="24"/>
      <c r="H58" s="10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200"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17"/>
      <c r="F59" s="24"/>
      <c r="G59" s="24"/>
      <c r="H59" s="109" t="b">
        <f>IF(C59&lt;&gt;"",'CBL Score Standard'!$D115,IF(D59&lt;&gt;"",SUM('CBL Score Standard'!$D115:$E115),IF(E59&lt;&gt;"",SUM('CBL Score Standard'!$D115:$F115),IF(F59&lt;&gt;"",SUM('CBL Score Standard'!$D115:$G115),IF(G59&lt;&gt;"",SUM('CBL Score Standard'!$D115:$H115,0))))))</f>
        <v>0</v>
      </c>
      <c r="K59" s="1197"/>
      <c r="L59" s="1197"/>
      <c r="M59" s="1183"/>
      <c r="N59" s="1185"/>
      <c r="O59" s="1185"/>
      <c r="P59" s="148" t="s">
        <v>141</v>
      </c>
      <c r="Q59" s="144"/>
      <c r="R59" s="144"/>
      <c r="S59" s="1210"/>
      <c r="T59" s="1191"/>
      <c r="U59" s="1191"/>
      <c r="V59" s="120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36" t="s">
        <v>356</v>
      </c>
      <c r="T60" s="83" t="s">
        <v>73</v>
      </c>
      <c r="U60" s="83"/>
      <c r="V60" s="83"/>
      <c r="W60" s="83"/>
      <c r="X60" s="83"/>
      <c r="Y60" s="55"/>
      <c r="Z60" s="259">
        <f t="shared" ref="Z60:Z67" si="8">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t="s">
        <v>77</v>
      </c>
      <c r="E61" s="100"/>
      <c r="F61" s="24"/>
      <c r="G61" s="24"/>
      <c r="H61" s="109">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36" t="str">
        <f t="shared" ref="S61:S67" si="9">IF($K$57=$G$25+1,$A$1,"")</f>
        <v/>
      </c>
      <c r="T61" s="83"/>
      <c r="U61" s="83"/>
      <c r="V61" s="83"/>
      <c r="W61" s="83"/>
      <c r="X61" s="83"/>
      <c r="Y61" s="55"/>
      <c r="Z61" s="259">
        <f t="shared" si="8"/>
        <v>0</v>
      </c>
      <c r="AA61" s="260"/>
      <c r="AB61" s="260"/>
      <c r="AC61" s="260"/>
      <c r="AD61" s="260"/>
      <c r="AE61" s="258"/>
      <c r="AF61" s="258"/>
      <c r="AG61" s="258"/>
      <c r="AH61" s="258"/>
      <c r="AI61" s="258"/>
      <c r="AJ61" s="258"/>
    </row>
    <row r="62" spans="1:36" x14ac:dyDescent="0.3">
      <c r="A62" s="110" t="s">
        <v>56</v>
      </c>
      <c r="B62" s="99" t="s">
        <v>67</v>
      </c>
      <c r="C62" s="100"/>
      <c r="D62" s="100"/>
      <c r="E62" s="24"/>
      <c r="F62" s="24"/>
      <c r="G62" s="24"/>
      <c r="H62" s="109" t="b">
        <f>IF(C62&lt;&gt;"",'CBL Score Standard'!$D118,IF(D62&lt;&gt;"",SUM('CBL Score Standard'!$D118:$E118),IF(E62&lt;&gt;"",SUM('CBL Score Standard'!$D118:$F118),IF(F62&lt;&gt;"",SUM('CBL Score Standard'!$D118:$G118),IF(G62&lt;&gt;"",SUM('CBL Score Standard'!$D118:$H118,0))))))</f>
        <v>0</v>
      </c>
      <c r="K62" s="1207"/>
      <c r="L62" s="1207"/>
      <c r="M62" s="104" t="s">
        <v>8</v>
      </c>
      <c r="N62" s="36" t="s">
        <v>56</v>
      </c>
      <c r="O62" s="38" t="s">
        <v>237</v>
      </c>
      <c r="P62" s="58"/>
      <c r="Q62" s="56"/>
      <c r="R62" s="59"/>
      <c r="S62" s="36" t="str">
        <f t="shared" si="9"/>
        <v/>
      </c>
      <c r="T62" s="83"/>
      <c r="U62" s="83"/>
      <c r="V62" s="83"/>
      <c r="W62" s="83"/>
      <c r="X62" s="83"/>
      <c r="Y62" s="55"/>
      <c r="Z62" s="259">
        <f t="shared" si="8"/>
        <v>0</v>
      </c>
      <c r="AA62" s="260"/>
      <c r="AB62" s="260"/>
      <c r="AC62" s="260"/>
      <c r="AD62" s="260"/>
      <c r="AE62" s="258"/>
      <c r="AF62" s="258"/>
      <c r="AG62" s="258"/>
      <c r="AH62" s="258"/>
      <c r="AI62" s="258"/>
      <c r="AJ62" s="258"/>
    </row>
    <row r="63" spans="1:36" ht="15" thickBot="1" x14ac:dyDescent="0.35">
      <c r="A63" s="111" t="s">
        <v>55</v>
      </c>
      <c r="B63" s="99" t="s">
        <v>1</v>
      </c>
      <c r="C63" s="100"/>
      <c r="D63" s="100"/>
      <c r="E63" s="24"/>
      <c r="F63" s="24"/>
      <c r="G63" s="24"/>
      <c r="H63" s="109" t="b">
        <f>IF(C63&lt;&gt;"",'CBL Score Standard'!$D119,IF(D63&lt;&gt;"",SUM('CBL Score Standard'!$D119:$E119),IF(E63&lt;&gt;"",SUM('CBL Score Standard'!$D119:$F119),IF(F63&lt;&gt;"",SUM('CBL Score Standard'!$D119:$G119),IF(G63&lt;&gt;"",SUM('CBL Score Standard'!$D119:$H119,0))))))</f>
        <v>0</v>
      </c>
      <c r="K63" s="1207"/>
      <c r="L63" s="1207"/>
      <c r="M63" s="104" t="s">
        <v>8</v>
      </c>
      <c r="N63" s="36" t="s">
        <v>55</v>
      </c>
      <c r="O63" s="38" t="s">
        <v>238</v>
      </c>
      <c r="P63" s="58"/>
      <c r="Q63" s="56"/>
      <c r="R63" s="59"/>
      <c r="S63" s="36" t="str">
        <f t="shared" si="9"/>
        <v/>
      </c>
      <c r="T63" s="83"/>
      <c r="U63" s="83"/>
      <c r="V63" s="83"/>
      <c r="W63" s="83"/>
      <c r="X63" s="83"/>
      <c r="Y63" s="55"/>
      <c r="Z63" s="259">
        <f t="shared" si="8"/>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2.7095238095238101</v>
      </c>
      <c r="K64" s="1207"/>
      <c r="L64" s="1207"/>
      <c r="M64" s="104" t="s">
        <v>8</v>
      </c>
      <c r="N64" s="57" t="s">
        <v>53</v>
      </c>
      <c r="O64" s="38" t="s">
        <v>239</v>
      </c>
      <c r="P64" s="58"/>
      <c r="Q64" s="56"/>
      <c r="R64" s="59"/>
      <c r="S64" s="36" t="str">
        <f t="shared" si="9"/>
        <v/>
      </c>
      <c r="T64" s="83"/>
      <c r="U64" s="83"/>
      <c r="V64" s="83"/>
      <c r="W64" s="83"/>
      <c r="X64" s="83"/>
      <c r="Y64" s="55"/>
      <c r="Z64" s="259">
        <f t="shared" si="8"/>
        <v>0</v>
      </c>
      <c r="AA64" s="260"/>
      <c r="AB64" s="260"/>
      <c r="AC64" s="260"/>
      <c r="AD64" s="260"/>
      <c r="AE64" s="258"/>
      <c r="AF64" s="258"/>
      <c r="AG64" s="258"/>
      <c r="AH64" s="258"/>
      <c r="AI64" s="258"/>
      <c r="AJ64" s="258"/>
    </row>
    <row r="65" spans="1:36" ht="28.2" thickBot="1" x14ac:dyDescent="0.35">
      <c r="A65" s="112" t="s">
        <v>83</v>
      </c>
      <c r="B65" s="113"/>
      <c r="C65" s="134">
        <v>1</v>
      </c>
      <c r="D65" s="134">
        <v>1</v>
      </c>
      <c r="E65" s="134">
        <v>0.80645161290322576</v>
      </c>
      <c r="F65" s="134">
        <v>0</v>
      </c>
      <c r="G65" s="134">
        <v>0</v>
      </c>
      <c r="H65" s="114">
        <v>0</v>
      </c>
      <c r="K65" s="1207"/>
      <c r="L65" s="1207"/>
      <c r="M65" s="104" t="s">
        <v>8</v>
      </c>
      <c r="N65" s="57" t="s">
        <v>59</v>
      </c>
      <c r="O65" s="38" t="s">
        <v>240</v>
      </c>
      <c r="P65" s="58"/>
      <c r="Q65" s="56"/>
      <c r="R65" s="59"/>
      <c r="S65" s="36" t="str">
        <f t="shared" si="9"/>
        <v/>
      </c>
      <c r="T65" s="83"/>
      <c r="U65" s="83"/>
      <c r="V65" s="83"/>
      <c r="W65" s="83"/>
      <c r="X65" s="83"/>
      <c r="Y65" s="55"/>
      <c r="Z65" s="259">
        <f t="shared" si="8"/>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2</v>
      </c>
      <c r="K66" s="1207"/>
      <c r="L66" s="1207"/>
      <c r="M66" s="104" t="s">
        <v>8</v>
      </c>
      <c r="N66" s="57" t="s">
        <v>55</v>
      </c>
      <c r="O66" s="38" t="s">
        <v>515</v>
      </c>
      <c r="P66" s="58"/>
      <c r="Q66" s="56"/>
      <c r="R66" s="59"/>
      <c r="S66" s="36" t="str">
        <f t="shared" si="9"/>
        <v/>
      </c>
      <c r="T66" s="83"/>
      <c r="U66" s="83"/>
      <c r="V66" s="83"/>
      <c r="W66" s="83"/>
      <c r="X66" s="83"/>
      <c r="Y66" s="55"/>
      <c r="Z66" s="259">
        <f t="shared" si="8"/>
        <v>0</v>
      </c>
      <c r="AA66" s="260"/>
      <c r="AB66" s="260"/>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36" t="str">
        <f t="shared" si="9"/>
        <v/>
      </c>
      <c r="T67" s="83"/>
      <c r="U67" s="83"/>
      <c r="V67" s="83"/>
      <c r="W67" s="83"/>
      <c r="X67" s="83"/>
      <c r="Y67" s="46" t="s">
        <v>242</v>
      </c>
      <c r="Z67" s="259">
        <f t="shared" si="8"/>
        <v>0</v>
      </c>
      <c r="AA67" s="260"/>
      <c r="AB67" s="260"/>
      <c r="AC67" s="260"/>
      <c r="AD67" s="260"/>
      <c r="AE67" s="258"/>
      <c r="AF67" s="258"/>
      <c r="AG67" s="258"/>
      <c r="AH67" s="258"/>
      <c r="AI67" s="258"/>
      <c r="AJ67" s="258"/>
    </row>
    <row r="68" spans="1:36" x14ac:dyDescent="0.3">
      <c r="C68" s="135"/>
      <c r="D68" s="135"/>
      <c r="E68" s="135"/>
      <c r="F68" s="135"/>
      <c r="G68" s="135"/>
      <c r="K68" s="3">
        <v>5</v>
      </c>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200"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20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t="str">
        <f>IF($K$69=$G$25+1,$A$1,"")</f>
        <v/>
      </c>
      <c r="T72" s="83"/>
      <c r="U72" s="83"/>
      <c r="V72" s="83"/>
      <c r="W72" s="83"/>
      <c r="X72" s="83"/>
      <c r="Y72" s="63"/>
      <c r="Z72" s="259">
        <f t="shared" ref="Z72:Z75" si="10">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36" t="str">
        <f>IF($K$69=$G$25+1,$A$1,"")</f>
        <v/>
      </c>
      <c r="T73" s="83"/>
      <c r="U73" s="83"/>
      <c r="V73" s="83"/>
      <c r="W73" s="83"/>
      <c r="X73" s="83"/>
      <c r="Y73" s="63"/>
      <c r="Z73" s="259">
        <f t="shared" si="10"/>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36" t="str">
        <f>IF($K$69=$G$25+1,$A$1,"")</f>
        <v/>
      </c>
      <c r="T74" s="83"/>
      <c r="U74" s="83"/>
      <c r="V74" s="83"/>
      <c r="W74" s="83"/>
      <c r="X74" s="83"/>
      <c r="Y74" s="63"/>
      <c r="Z74" s="259">
        <f t="shared" si="10"/>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36" t="str">
        <f>IF($K$69=$G$25+1,$A$1,"")</f>
        <v/>
      </c>
      <c r="T75" s="83"/>
      <c r="U75" s="83"/>
      <c r="V75" s="83"/>
      <c r="W75" s="83"/>
      <c r="X75" s="83"/>
      <c r="Y75" s="63"/>
      <c r="Z75" s="259">
        <f t="shared" si="10"/>
        <v>0</v>
      </c>
      <c r="AA75" s="260"/>
      <c r="AB75" s="260"/>
      <c r="AC75" s="260"/>
      <c r="AD75" s="260"/>
      <c r="AE75" s="258"/>
      <c r="AF75" s="258"/>
      <c r="AG75" s="258"/>
      <c r="AH75" s="258"/>
      <c r="AI75" s="258"/>
      <c r="AJ75" s="258"/>
    </row>
    <row r="76" spans="1:36" ht="13.2" customHeight="1"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A70"/>
  <customSheetViews>
    <customSheetView guid="{3F51B73C-8999-4BDD-B7BB-CFA8C5D5F118}" scale="98" showGridLines="0" showAutoFilter="1">
      <selection activeCell="K1" sqref="K1:AN1048576"/>
      <pageMargins left="0.7" right="0.7" top="0.75" bottom="0.75" header="0.3" footer="0.3"/>
      <pageSetup orientation="portrait" r:id="rId1"/>
      <autoFilter ref="A3:AA70"/>
    </customSheetView>
    <customSheetView guid="{61959E49-C4BC-41CB-B0BE-7EDA73DE356A}" scale="98" showGridLines="0" showAutoFilter="1" topLeftCell="F40">
      <selection activeCell="V50" sqref="V50"/>
      <pageMargins left="0.7" right="0.7" top="0.75" bottom="0.75" header="0.3" footer="0.3"/>
      <pageSetup orientation="portrait" r:id="rId2"/>
      <autoFilter ref="A3:AB70"/>
    </customSheetView>
    <customSheetView guid="{9F775BAE-2403-40FE-95E3-B0411D9A7170}" scale="98" showGridLines="0" showAutoFilter="1">
      <selection activeCell="C8" sqref="C8:G67"/>
      <pageMargins left="0.7" right="0.7" top="0.75" bottom="0.75" header="0.3" footer="0.3"/>
      <pageSetup orientation="portrait" r:id="rId3"/>
      <autoFilter ref="A3:AB70"/>
    </customSheetView>
    <customSheetView guid="{B9E7682A-072E-4CF9-AE10-B3ED27CB27F8}" scale="98" showGridLines="0" showAutoFilter="1">
      <selection activeCell="E8" sqref="C8:G67"/>
      <pageMargins left="0.7" right="0.7" top="0.75" bottom="0.75" header="0.3" footer="0.3"/>
      <pageSetup orientation="portrait" r:id="rId4"/>
      <autoFilter ref="A3:AB70"/>
    </customSheetView>
    <customSheetView guid="{040B64FF-F135-4C7F-9498-A8399C10673D}" scale="98" showGridLines="0" showAutoFilter="1">
      <selection activeCell="K1" sqref="K1:AN1048576"/>
      <pageMargins left="0.7" right="0.7" top="0.75" bottom="0.75" header="0.3" footer="0.3"/>
      <pageSetup orientation="portrait" r:id="rId5"/>
      <autoFilter ref="A3:AA70"/>
    </customSheetView>
    <customSheetView guid="{6D9FC8F7-6352-4BF1-890A-27BF36FADC03}" scale="98" showGridLines="0" showAutoFilter="1">
      <selection activeCell="K1" sqref="K1:AN1048576"/>
      <pageMargins left="0.7" right="0.7" top="0.75" bottom="0.75" header="0.3" footer="0.3"/>
      <pageSetup orientation="portrait" r:id="rId6"/>
      <autoFilter ref="A3:AA70"/>
    </customSheetView>
  </customSheetViews>
  <mergeCells count="91">
    <mergeCell ref="AA70:AB70"/>
    <mergeCell ref="AC70:AD70"/>
    <mergeCell ref="AE70:AF70"/>
    <mergeCell ref="AG70:AH70"/>
    <mergeCell ref="AI70:AJ70"/>
    <mergeCell ref="AA58:AB58"/>
    <mergeCell ref="AC58:AD58"/>
    <mergeCell ref="AE58:AF58"/>
    <mergeCell ref="AG58:AH58"/>
    <mergeCell ref="AI58:AJ58"/>
    <mergeCell ref="AA38:AB38"/>
    <mergeCell ref="AC38:AD38"/>
    <mergeCell ref="AE38:AF38"/>
    <mergeCell ref="AG38:AH38"/>
    <mergeCell ref="AI38:AJ38"/>
    <mergeCell ref="AA17:AB17"/>
    <mergeCell ref="AC17:AD17"/>
    <mergeCell ref="AE17:AF17"/>
    <mergeCell ref="AG17:AH17"/>
    <mergeCell ref="AI17:AJ17"/>
    <mergeCell ref="AA2:AB2"/>
    <mergeCell ref="AC2:AD2"/>
    <mergeCell ref="AE2:AF2"/>
    <mergeCell ref="AG2:AH2"/>
    <mergeCell ref="AI2:AJ2"/>
    <mergeCell ref="M38:M39"/>
    <mergeCell ref="N38:N39"/>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M58:M59"/>
    <mergeCell ref="N58:N59"/>
    <mergeCell ref="O58:O59"/>
    <mergeCell ref="S58:S59"/>
    <mergeCell ref="T58:T59"/>
    <mergeCell ref="U58:U59"/>
    <mergeCell ref="V58:V59"/>
    <mergeCell ref="Y58:Y59"/>
    <mergeCell ref="V17:V18"/>
    <mergeCell ref="Y17:Y18"/>
    <mergeCell ref="U38:U39"/>
    <mergeCell ref="V38:V39"/>
    <mergeCell ref="Y38:Y39"/>
    <mergeCell ref="T2:T3"/>
    <mergeCell ref="U2:U3"/>
    <mergeCell ref="V2:V3"/>
    <mergeCell ref="Y2:Y3"/>
    <mergeCell ref="O38:O39"/>
    <mergeCell ref="S38:S39"/>
    <mergeCell ref="T38:T39"/>
    <mergeCell ref="K16:Y16"/>
    <mergeCell ref="K17:K18"/>
    <mergeCell ref="L17:L18"/>
    <mergeCell ref="M17:M18"/>
    <mergeCell ref="N17:N18"/>
    <mergeCell ref="O17:O18"/>
    <mergeCell ref="S17:S18"/>
    <mergeCell ref="T17:T18"/>
    <mergeCell ref="U17:U18"/>
    <mergeCell ref="L2:L3"/>
    <mergeCell ref="M2:M3"/>
    <mergeCell ref="N2:N3"/>
    <mergeCell ref="O2:O3"/>
    <mergeCell ref="S2:S3"/>
    <mergeCell ref="Z70:Z71"/>
    <mergeCell ref="A1:H1"/>
    <mergeCell ref="Z2:Z3"/>
    <mergeCell ref="Z17:Z18"/>
    <mergeCell ref="Z38:Z39"/>
    <mergeCell ref="Z58:Z59"/>
    <mergeCell ref="Y4:Y5"/>
    <mergeCell ref="A64:G64"/>
    <mergeCell ref="A66:G66"/>
    <mergeCell ref="K37:Y37"/>
    <mergeCell ref="K38:K39"/>
    <mergeCell ref="L38:L39"/>
    <mergeCell ref="K60:K67"/>
    <mergeCell ref="L60:L67"/>
    <mergeCell ref="K1:Y1"/>
    <mergeCell ref="K2:K3"/>
  </mergeCells>
  <conditionalFormatting sqref="E13">
    <cfRule type="containsText" dxfId="581" priority="24" operator="containsText" text="N/A">
      <formula>NOT(ISERROR(SEARCH("N/A",E13)))</formula>
    </cfRule>
    <cfRule type="containsText" dxfId="580" priority="25" operator="containsText" text="O">
      <formula>NOT(ISERROR(SEARCH("O",E13)))</formula>
    </cfRule>
    <cfRule type="containsText" dxfId="579" priority="26" operator="containsText" text="M">
      <formula>NOT(ISERROR(SEARCH("M",E13)))</formula>
    </cfRule>
  </conditionalFormatting>
  <conditionalFormatting sqref="C46:G46">
    <cfRule type="containsText" dxfId="578" priority="33" operator="containsText" text="O">
      <formula>NOT(ISERROR(SEARCH("O",C46)))</formula>
    </cfRule>
  </conditionalFormatting>
  <conditionalFormatting sqref="C46:G46">
    <cfRule type="containsText" dxfId="577" priority="30" operator="containsText" text="N/A">
      <formula>NOT(ISERROR(SEARCH("N/A",C46)))</formula>
    </cfRule>
    <cfRule type="containsText" dxfId="576" priority="31" operator="containsText" text="Blank">
      <formula>NOT(ISERROR(SEARCH("Blank",C46)))</formula>
    </cfRule>
    <cfRule type="containsText" dxfId="575" priority="32" operator="containsText" text="M">
      <formula>NOT(ISERROR(SEARCH("M",C46)))</formula>
    </cfRule>
  </conditionalFormatting>
  <conditionalFormatting sqref="E12">
    <cfRule type="containsText" dxfId="574" priority="27" operator="containsText" text="N/A">
      <formula>NOT(ISERROR(SEARCH("N/A",E12)))</formula>
    </cfRule>
    <cfRule type="containsText" dxfId="573" priority="28" operator="containsText" text="O">
      <formula>NOT(ISERROR(SEARCH("O",E12)))</formula>
    </cfRule>
    <cfRule type="containsText" dxfId="572" priority="29" operator="containsText" text="M">
      <formula>NOT(ISERROR(SEARCH("M",E12)))</formula>
    </cfRule>
  </conditionalFormatting>
  <conditionalFormatting sqref="C7:H7">
    <cfRule type="containsText" dxfId="571" priority="21" operator="containsText" text="N/A">
      <formula>NOT(ISERROR(SEARCH("N/A",C7)))</formula>
    </cfRule>
    <cfRule type="containsText" dxfId="570" priority="22" operator="containsText" text="Blank">
      <formula>NOT(ISERROR(SEARCH("Blank",C7)))</formula>
    </cfRule>
    <cfRule type="containsText" dxfId="569" priority="23" operator="containsText" text="M">
      <formula>NOT(ISERROR(SEARCH("M",C7)))</formula>
    </cfRule>
  </conditionalFormatting>
  <conditionalFormatting sqref="Z4 Z51:Z55 Z40:Z43 Z45:Z49 Z19:Z35">
    <cfRule type="cellIs" dxfId="568" priority="6" operator="greaterThan">
      <formula>0</formula>
    </cfRule>
  </conditionalFormatting>
  <conditionalFormatting sqref="Z5:Z14">
    <cfRule type="cellIs" dxfId="567" priority="5" operator="greaterThan">
      <formula>0</formula>
    </cfRule>
  </conditionalFormatting>
  <conditionalFormatting sqref="Z60:Z67">
    <cfRule type="cellIs" dxfId="566" priority="4" operator="greaterThan">
      <formula>0</formula>
    </cfRule>
  </conditionalFormatting>
  <conditionalFormatting sqref="Z72:Z75">
    <cfRule type="cellIs" dxfId="565" priority="3" operator="greaterThan">
      <formula>0</formula>
    </cfRule>
  </conditionalFormatting>
  <conditionalFormatting sqref="Z50">
    <cfRule type="cellIs" dxfId="564" priority="2" operator="greaterThan">
      <formula>0</formula>
    </cfRule>
  </conditionalFormatting>
  <conditionalFormatting sqref="Z44">
    <cfRule type="cellIs" dxfId="563"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V76:V79 V1:V3 V15:V18 V36:V39 V56:V59 V68:V71">
      <formula1>"Passed, Failed, N/A"</formula1>
    </dataValidation>
    <dataValidation type="list" allowBlank="1" showInputMessage="1" showErrorMessage="1" sqref="X4:X14 X48:X55 X40:X45 W1:W79 X19:X35">
      <formula1>"Y, N"</formula1>
    </dataValidation>
  </dataValidations>
  <hyperlinks>
    <hyperlink ref="J1" location="Summary!A1" display="Home"/>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s>
  <pageMargins left="0.7" right="0.7" top="0.75" bottom="0.75" header="0.3" footer="0.3"/>
  <pageSetup orientation="portrait" r:id="rId23"/>
  <drawing r:id="rId24"/>
  <legacyDrawing r:id="rId25"/>
  <controls>
    <mc:AlternateContent xmlns:mc="http://schemas.openxmlformats.org/markup-compatibility/2006">
      <mc:Choice Requires="x14">
        <control shapeId="178187" r:id="rId26" name="CommandButton2">
          <controlPr defaultSize="0" autoLine="0" r:id="rId27">
            <anchor moveWithCells="1">
              <from>
                <xdr:col>8</xdr:col>
                <xdr:colOff>114300</xdr:colOff>
                <xdr:row>27</xdr:row>
                <xdr:rowOff>76200</xdr:rowOff>
              </from>
              <to>
                <xdr:col>9</xdr:col>
                <xdr:colOff>434340</xdr:colOff>
                <xdr:row>28</xdr:row>
                <xdr:rowOff>182880</xdr:rowOff>
              </to>
            </anchor>
          </controlPr>
        </control>
      </mc:Choice>
      <mc:Fallback>
        <control shapeId="178187" r:id="rId26" name="CommandButton2"/>
      </mc:Fallback>
    </mc:AlternateContent>
    <mc:AlternateContent xmlns:mc="http://schemas.openxmlformats.org/markup-compatibility/2006">
      <mc:Choice Requires="x14">
        <control shapeId="178186" r:id="rId28" name="CommandButton1">
          <controlPr defaultSize="0" autoLine="0" r:id="rId29">
            <anchor moveWithCells="1">
              <from>
                <xdr:col>8</xdr:col>
                <xdr:colOff>114300</xdr:colOff>
                <xdr:row>20</xdr:row>
                <xdr:rowOff>0</xdr:rowOff>
              </from>
              <to>
                <xdr:col>9</xdr:col>
                <xdr:colOff>403860</xdr:colOff>
                <xdr:row>21</xdr:row>
                <xdr:rowOff>167640</xdr:rowOff>
              </to>
            </anchor>
          </controlPr>
        </control>
      </mc:Choice>
      <mc:Fallback>
        <control shapeId="178186" r:id="rId28" name="CommandButton1"/>
      </mc:Fallback>
    </mc:AlternateContent>
  </controls>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1">
    <tabColor theme="4"/>
  </sheetPr>
  <dimension ref="A1:AN196"/>
  <sheetViews>
    <sheetView showGridLines="0" topLeftCell="K25" zoomScale="98" zoomScaleNormal="98" workbookViewId="0">
      <selection activeCell="I57" sqref="I57"/>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customWidth="1"/>
    <col min="12" max="12" width="6.44140625"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26.44140625" customWidth="1"/>
    <col min="20" max="20" width="7.5546875" customWidth="1"/>
    <col min="21" max="21" width="11" bestFit="1" customWidth="1"/>
    <col min="22" max="22" width="10.44140625" bestFit="1" customWidth="1"/>
    <col min="23" max="23" width="12.44140625" customWidth="1"/>
    <col min="24" max="24" width="15.109375" customWidth="1"/>
    <col min="25" max="25" width="36.5546875" bestFit="1" customWidth="1"/>
    <col min="41" max="16384" width="9.109375" style="3"/>
  </cols>
  <sheetData>
    <row r="1" spans="1:36" ht="23.4" x14ac:dyDescent="0.45">
      <c r="A1" s="1188" t="s">
        <v>82</v>
      </c>
      <c r="B1" s="1189"/>
      <c r="C1" s="1189"/>
      <c r="D1" s="1189"/>
      <c r="E1" s="1189"/>
      <c r="F1" s="1189"/>
      <c r="G1" s="1189"/>
      <c r="H1" s="1189"/>
      <c r="K1" s="1193" t="s">
        <v>132</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23.25" customHeight="1" x14ac:dyDescent="0.3">
      <c r="A2" s="98" t="s">
        <v>367</v>
      </c>
      <c r="B2" s="83" t="s">
        <v>357</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191"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43508</v>
      </c>
      <c r="C3" s="125"/>
      <c r="D3" s="3"/>
      <c r="E3" s="3"/>
      <c r="F3" s="3"/>
      <c r="G3" s="3"/>
      <c r="H3" s="3"/>
      <c r="K3" s="1197"/>
      <c r="L3" s="1197"/>
      <c r="M3" s="1183"/>
      <c r="N3" s="1185"/>
      <c r="O3" s="1197"/>
      <c r="P3" s="148" t="s">
        <v>141</v>
      </c>
      <c r="Q3" s="144"/>
      <c r="R3" s="144"/>
      <c r="S3" s="1210"/>
      <c r="T3" s="1191"/>
      <c r="U3" s="1191"/>
      <c r="V3" s="119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1.7424657534246575</v>
      </c>
      <c r="C4" s="3"/>
      <c r="D4" s="3"/>
      <c r="E4" s="3"/>
      <c r="F4" s="3"/>
      <c r="G4" s="3"/>
      <c r="H4" s="3"/>
      <c r="K4" s="337" t="s">
        <v>142</v>
      </c>
      <c r="L4" s="337" t="s">
        <v>143</v>
      </c>
      <c r="M4" s="104" t="s">
        <v>5</v>
      </c>
      <c r="N4" s="93" t="s">
        <v>144</v>
      </c>
      <c r="O4" s="88" t="s">
        <v>372</v>
      </c>
      <c r="P4" s="149" t="s">
        <v>145</v>
      </c>
      <c r="Q4" s="149" t="s">
        <v>146</v>
      </c>
      <c r="R4" s="146" t="s">
        <v>147</v>
      </c>
      <c r="S4" s="36" t="str">
        <f>IF($K$16=$G$25+1,$A$1,"")</f>
        <v/>
      </c>
      <c r="T4" s="83"/>
      <c r="U4" s="83"/>
      <c r="V4" s="83" t="str">
        <f t="shared" ref="V4:V7" si="0">IF(AND(W4="Y",X4="Y"),"Passed",IF(T4="M","Passed", ""))</f>
        <v>Passed</v>
      </c>
      <c r="W4" s="83" t="s">
        <v>377</v>
      </c>
      <c r="X4" s="83" t="s">
        <v>377</v>
      </c>
      <c r="Y4" s="1227" t="s">
        <v>148</v>
      </c>
      <c r="Z4" s="259">
        <f>DATEDIF(AA4,AB4,"m")/12+DATEDIF(AC4,AD4,"m")/12+DATEDIF(AE4,AF4,"m")/12+DATEDIF(AG4,AH4,"m")/12+DATEDIF(AI4,AJ4,"m")/12</f>
        <v>0</v>
      </c>
      <c r="AA4" s="260"/>
      <c r="AB4" s="260"/>
      <c r="AC4" s="260"/>
      <c r="AD4" s="260"/>
      <c r="AE4" s="258"/>
      <c r="AF4" s="258"/>
      <c r="AG4" s="258"/>
      <c r="AH4" s="258"/>
      <c r="AI4" s="258"/>
      <c r="AJ4" s="258"/>
    </row>
    <row r="5" spans="1:36" ht="12.75" customHeight="1" x14ac:dyDescent="0.3">
      <c r="A5" s="98" t="s">
        <v>387</v>
      </c>
      <c r="B5" s="124">
        <v>1.3333333333333333</v>
      </c>
      <c r="C5" s="126"/>
      <c r="D5" s="3"/>
      <c r="E5" s="3"/>
      <c r="F5" s="3"/>
      <c r="G5" s="3"/>
      <c r="H5" s="3"/>
      <c r="K5" s="338"/>
      <c r="L5" s="338"/>
      <c r="M5" s="104" t="s">
        <v>5</v>
      </c>
      <c r="N5" s="93" t="s">
        <v>144</v>
      </c>
      <c r="O5" s="88" t="s">
        <v>373</v>
      </c>
      <c r="P5" s="150"/>
      <c r="Q5" s="151" t="s">
        <v>150</v>
      </c>
      <c r="R5" s="147" t="s">
        <v>151</v>
      </c>
      <c r="S5" s="36" t="str">
        <f>IF($K$16=$G$25+1,$A$1,"")</f>
        <v/>
      </c>
      <c r="T5" s="83"/>
      <c r="U5" s="83"/>
      <c r="V5" s="83" t="str">
        <f t="shared" si="0"/>
        <v>Passed</v>
      </c>
      <c r="W5" s="83" t="s">
        <v>377</v>
      </c>
      <c r="X5" s="83" t="s">
        <v>377</v>
      </c>
      <c r="Y5" s="1228"/>
      <c r="Z5" s="259">
        <f t="shared" ref="Z5:Z14" si="1">DATEDIF(AA5,AB5,"m")/12+DATEDIF(AC5,AD5,"m")/12+DATEDIF(AE5,AF5,"m")/12+DATEDIF(AG5,AH5,"m")/12+DATEDIF(AI5,AJ5,"m")/12</f>
        <v>0</v>
      </c>
      <c r="AA5" s="260"/>
      <c r="AB5" s="260"/>
      <c r="AC5" s="260"/>
      <c r="AD5" s="260"/>
      <c r="AE5" s="258"/>
      <c r="AF5" s="258"/>
      <c r="AG5" s="258"/>
      <c r="AH5" s="258"/>
      <c r="AI5" s="258"/>
      <c r="AJ5" s="258"/>
    </row>
    <row r="6" spans="1:36" ht="15" thickBot="1" x14ac:dyDescent="0.35">
      <c r="A6" s="98" t="s">
        <v>388</v>
      </c>
      <c r="B6" s="124">
        <f ca="1">B4+B5</f>
        <v>3.075799086757991</v>
      </c>
      <c r="C6" s="126"/>
      <c r="K6" s="338"/>
      <c r="L6" s="338"/>
      <c r="M6" s="104" t="s">
        <v>5</v>
      </c>
      <c r="N6" s="38" t="s">
        <v>149</v>
      </c>
      <c r="O6" s="65" t="s">
        <v>149</v>
      </c>
      <c r="P6" s="150"/>
      <c r="Q6" s="152" t="s">
        <v>150</v>
      </c>
      <c r="R6" s="79" t="s">
        <v>151</v>
      </c>
      <c r="S6" s="36" t="str">
        <f>IF($K$16=$G$25+1,$A$1,"")</f>
        <v/>
      </c>
      <c r="T6" s="83"/>
      <c r="U6" s="83"/>
      <c r="V6" s="83" t="str">
        <f t="shared" si="0"/>
        <v>Passed</v>
      </c>
      <c r="W6" s="83" t="s">
        <v>377</v>
      </c>
      <c r="X6" s="83" t="s">
        <v>377</v>
      </c>
      <c r="Y6" s="41" t="s">
        <v>152</v>
      </c>
      <c r="Z6" s="259">
        <f t="shared" si="1"/>
        <v>0</v>
      </c>
      <c r="AA6" s="260"/>
      <c r="AB6" s="260"/>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36" t="str">
        <f>IF($K$16=$G$25+1,$A$1,"")</f>
        <v/>
      </c>
      <c r="T7" s="83"/>
      <c r="U7" s="83"/>
      <c r="V7" s="83" t="str">
        <f t="shared" si="0"/>
        <v>Passed</v>
      </c>
      <c r="W7" s="83" t="s">
        <v>377</v>
      </c>
      <c r="X7" s="83" t="s">
        <v>377</v>
      </c>
      <c r="Y7" s="342" t="s">
        <v>248</v>
      </c>
      <c r="Z7" s="259">
        <f t="shared" si="1"/>
        <v>0</v>
      </c>
      <c r="AA7" s="260"/>
      <c r="AB7" s="260"/>
      <c r="AC7" s="260"/>
      <c r="AD7" s="260"/>
      <c r="AE7" s="258"/>
      <c r="AF7" s="258"/>
      <c r="AG7" s="258"/>
      <c r="AH7" s="258"/>
      <c r="AI7" s="258"/>
      <c r="AJ7" s="258"/>
    </row>
    <row r="8" spans="1:36" x14ac:dyDescent="0.3">
      <c r="A8" s="107" t="s">
        <v>56</v>
      </c>
      <c r="B8" s="108" t="s">
        <v>182</v>
      </c>
      <c r="C8" s="100"/>
      <c r="D8" s="24"/>
      <c r="E8" s="24" t="s">
        <v>77</v>
      </c>
      <c r="F8" s="24"/>
      <c r="G8" s="24"/>
      <c r="H8" s="109">
        <f>IF(C8&lt;&gt;"",'CBL Score Standard'!$D64,IF(D8&lt;&gt;"",SUM('CBL Score Standard'!$D64:$E64),IF(E8&lt;&gt;"",SUM('CBL Score Standard'!$D64:$F64),IF(F8&lt;&gt;"",SUM('CBL Score Standard'!$D64:$G64),IF(G8&lt;&gt;"",SUM('CBL Score Standard'!$D64:$H64,0))))))</f>
        <v>7.6190476190476183E-2</v>
      </c>
      <c r="K8" s="338"/>
      <c r="L8" s="338"/>
      <c r="M8" s="104" t="s">
        <v>5</v>
      </c>
      <c r="N8" s="127" t="s">
        <v>144</v>
      </c>
      <c r="O8" s="43" t="s">
        <v>517</v>
      </c>
      <c r="P8" s="150"/>
      <c r="Q8" s="152" t="s">
        <v>153</v>
      </c>
      <c r="R8" s="79" t="s">
        <v>156</v>
      </c>
      <c r="S8" s="66" t="s">
        <v>357</v>
      </c>
      <c r="T8" s="83" t="s">
        <v>72</v>
      </c>
      <c r="U8" s="83"/>
      <c r="V8" s="83"/>
      <c r="W8" s="83" t="s">
        <v>377</v>
      </c>
      <c r="X8" s="83" t="s">
        <v>377</v>
      </c>
      <c r="Y8" s="44" t="s">
        <v>157</v>
      </c>
      <c r="Z8" s="259">
        <f t="shared" si="1"/>
        <v>0</v>
      </c>
      <c r="AA8" s="260"/>
      <c r="AB8" s="260"/>
      <c r="AC8" s="260"/>
      <c r="AD8" s="260"/>
      <c r="AE8" s="258"/>
      <c r="AF8" s="258"/>
      <c r="AG8" s="258"/>
      <c r="AH8" s="258"/>
      <c r="AI8" s="258"/>
      <c r="AJ8" s="258"/>
    </row>
    <row r="9" spans="1:36" x14ac:dyDescent="0.3">
      <c r="A9" s="110" t="s">
        <v>56</v>
      </c>
      <c r="B9" s="99" t="s">
        <v>427</v>
      </c>
      <c r="C9" s="100"/>
      <c r="D9" s="24"/>
      <c r="E9" s="24" t="s">
        <v>77</v>
      </c>
      <c r="F9" s="24"/>
      <c r="G9" s="24"/>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43" t="s">
        <v>661</v>
      </c>
      <c r="P9" s="150"/>
      <c r="Q9" s="152" t="s">
        <v>155</v>
      </c>
      <c r="R9" s="79" t="s">
        <v>158</v>
      </c>
      <c r="S9" s="66" t="s">
        <v>357</v>
      </c>
      <c r="T9" s="83" t="s">
        <v>72</v>
      </c>
      <c r="U9" s="180">
        <v>43760</v>
      </c>
      <c r="V9" s="214" t="s">
        <v>374</v>
      </c>
      <c r="W9" s="83" t="s">
        <v>377</v>
      </c>
      <c r="X9" s="83" t="s">
        <v>377</v>
      </c>
      <c r="Y9" s="41" t="s">
        <v>159</v>
      </c>
      <c r="Z9" s="259">
        <f t="shared" si="1"/>
        <v>0</v>
      </c>
      <c r="AA9" s="260"/>
      <c r="AB9" s="260"/>
      <c r="AC9" s="260"/>
      <c r="AD9" s="260"/>
      <c r="AE9" s="258"/>
      <c r="AF9" s="258"/>
      <c r="AG9" s="258"/>
      <c r="AH9" s="258"/>
      <c r="AI9" s="258"/>
      <c r="AJ9" s="258"/>
    </row>
    <row r="10" spans="1:36" x14ac:dyDescent="0.3">
      <c r="A10" s="110" t="s">
        <v>56</v>
      </c>
      <c r="B10" s="99" t="s">
        <v>663</v>
      </c>
      <c r="C10" s="100"/>
      <c r="D10" s="100"/>
      <c r="E10" s="24" t="s">
        <v>77</v>
      </c>
      <c r="F10" s="24"/>
      <c r="G10" s="24"/>
      <c r="H10" s="109">
        <f>IF(C10&lt;&gt;"",'CBL Score Standard'!$D66,IF(D10&lt;&gt;"",SUM('CBL Score Standard'!$D66:$E66),IF(E10&lt;&gt;"",SUM('CBL Score Standard'!$D66:$F66),IF(F10&lt;&gt;"",SUM('CBL Score Standard'!$D66:$G66),IF(G10&lt;&gt;"",SUM('CBL Score Standard'!$D66:$H66,0))))))</f>
        <v>2.8571428571428571E-2</v>
      </c>
      <c r="K10" s="338"/>
      <c r="L10" s="338"/>
      <c r="M10" s="104" t="s">
        <v>5</v>
      </c>
      <c r="N10" s="127" t="s">
        <v>144</v>
      </c>
      <c r="O10" s="43" t="s">
        <v>662</v>
      </c>
      <c r="P10" s="150"/>
      <c r="Q10" s="254" t="s">
        <v>659</v>
      </c>
      <c r="R10" s="254" t="s">
        <v>278</v>
      </c>
      <c r="S10" s="66" t="s">
        <v>357</v>
      </c>
      <c r="T10" s="83" t="s">
        <v>72</v>
      </c>
      <c r="U10" s="180">
        <v>43763</v>
      </c>
      <c r="V10" s="214" t="s">
        <v>374</v>
      </c>
      <c r="W10" s="83" t="s">
        <v>378</v>
      </c>
      <c r="X10" s="83" t="s">
        <v>378</v>
      </c>
      <c r="Y10" s="46" t="s">
        <v>160</v>
      </c>
      <c r="Z10" s="259">
        <f t="shared" si="1"/>
        <v>0</v>
      </c>
      <c r="AA10" s="260"/>
      <c r="AB10" s="260"/>
      <c r="AC10" s="260"/>
      <c r="AD10" s="260"/>
      <c r="AE10" s="258"/>
      <c r="AF10" s="258"/>
      <c r="AG10" s="258"/>
      <c r="AH10" s="258"/>
      <c r="AI10" s="258"/>
      <c r="AJ10" s="258"/>
    </row>
    <row r="11" spans="1:36" x14ac:dyDescent="0.3">
      <c r="A11" s="110" t="s">
        <v>56</v>
      </c>
      <c r="B11" s="99" t="s">
        <v>215</v>
      </c>
      <c r="C11" s="100"/>
      <c r="D11" s="100"/>
      <c r="E11" s="24"/>
      <c r="F11" s="24"/>
      <c r="G11" s="24"/>
      <c r="H11" s="109" t="b">
        <f>IF(C11&lt;&gt;"",'CBL Score Standard'!$D67,IF(D11&lt;&gt;"",SUM('CBL Score Standard'!$D67:$E67),IF(E11&lt;&gt;"",SUM('CBL Score Standard'!$D67:$F67),IF(F11&lt;&gt;"",SUM('CBL Score Standard'!$D67:$G67),IF(G11&lt;&gt;"",SUM('CBL Score Standard'!$D67:$H67,0))))))</f>
        <v>0</v>
      </c>
      <c r="K11" s="338"/>
      <c r="L11" s="338"/>
      <c r="M11" s="104" t="s">
        <v>5</v>
      </c>
      <c r="N11" s="36" t="s">
        <v>31</v>
      </c>
      <c r="O11" s="89" t="s">
        <v>175</v>
      </c>
      <c r="P11" s="150"/>
      <c r="Q11" s="152" t="s">
        <v>383</v>
      </c>
      <c r="R11" s="79" t="s">
        <v>176</v>
      </c>
      <c r="S11" s="66" t="s">
        <v>357</v>
      </c>
      <c r="T11" s="83" t="s">
        <v>72</v>
      </c>
      <c r="U11" s="180">
        <v>43755</v>
      </c>
      <c r="V11" s="214" t="s">
        <v>374</v>
      </c>
      <c r="W11" s="83" t="s">
        <v>377</v>
      </c>
      <c r="X11" s="83" t="s">
        <v>377</v>
      </c>
      <c r="Y11" s="44" t="s">
        <v>177</v>
      </c>
      <c r="Z11" s="259">
        <f t="shared" si="1"/>
        <v>0</v>
      </c>
      <c r="AA11" s="260"/>
      <c r="AB11" s="260"/>
      <c r="AC11" s="260"/>
      <c r="AD11" s="260"/>
      <c r="AE11" s="258"/>
      <c r="AF11" s="258"/>
      <c r="AG11" s="258"/>
      <c r="AH11" s="258"/>
      <c r="AI11" s="258"/>
      <c r="AJ11" s="258"/>
    </row>
    <row r="12" spans="1:36" x14ac:dyDescent="0.3">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66" t="s">
        <v>524</v>
      </c>
      <c r="T12" s="83" t="s">
        <v>72</v>
      </c>
      <c r="U12" s="180">
        <v>43761</v>
      </c>
      <c r="V12" s="214" t="s">
        <v>374</v>
      </c>
      <c r="W12" s="83" t="s">
        <v>377</v>
      </c>
      <c r="X12" s="83" t="s">
        <v>377</v>
      </c>
      <c r="Y12" s="41"/>
      <c r="Z12" s="259">
        <f t="shared" si="1"/>
        <v>0</v>
      </c>
      <c r="AA12" s="260"/>
      <c r="AB12" s="260"/>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37" t="s">
        <v>5</v>
      </c>
      <c r="N13" s="167" t="s">
        <v>54</v>
      </c>
      <c r="O13" s="43" t="s">
        <v>425</v>
      </c>
      <c r="P13" s="168" t="s">
        <v>230</v>
      </c>
      <c r="Q13" s="168" t="s">
        <v>230</v>
      </c>
      <c r="R13" s="169" t="s">
        <v>230</v>
      </c>
      <c r="S13" s="36" t="s">
        <v>357</v>
      </c>
      <c r="T13" s="83" t="s">
        <v>72</v>
      </c>
      <c r="U13" s="180">
        <v>43756</v>
      </c>
      <c r="V13" s="214" t="s">
        <v>374</v>
      </c>
      <c r="W13" s="83" t="s">
        <v>378</v>
      </c>
      <c r="X13" s="83" t="s">
        <v>378</v>
      </c>
      <c r="Y13" s="41" t="s">
        <v>169</v>
      </c>
      <c r="Z13" s="259">
        <f t="shared" si="1"/>
        <v>0</v>
      </c>
      <c r="AA13" s="260"/>
      <c r="AB13" s="260"/>
      <c r="AC13" s="260"/>
      <c r="AD13" s="260"/>
      <c r="AE13" s="258"/>
      <c r="AF13" s="258"/>
      <c r="AG13" s="258"/>
      <c r="AH13" s="258"/>
      <c r="AI13" s="258"/>
      <c r="AJ13" s="258"/>
    </row>
    <row r="14" spans="1:36" ht="27.6" x14ac:dyDescent="0.3">
      <c r="A14" s="110" t="s">
        <v>55</v>
      </c>
      <c r="B14" s="99" t="s">
        <v>694</v>
      </c>
      <c r="C14" s="100"/>
      <c r="D14" s="100"/>
      <c r="E14" s="24" t="s">
        <v>77</v>
      </c>
      <c r="F14" s="24"/>
      <c r="G14" s="24"/>
      <c r="H14" s="109">
        <f>IF(C14&lt;&gt;"",'CBL Score Standard'!$D70,IF(D14&lt;&gt;"",SUM('CBL Score Standard'!$D70:$E70),IF(E14&lt;&gt;"",SUM('CBL Score Standard'!$D70:$F70),IF(F14&lt;&gt;"",SUM('CBL Score Standard'!$D70:$G70),IF(G14&lt;&gt;"",SUM('CBL Score Standard'!$D70:$H70,0))))))</f>
        <v>1.4285714285714285E-2</v>
      </c>
      <c r="K14" s="339"/>
      <c r="L14" s="339"/>
      <c r="M14" s="137" t="s">
        <v>5</v>
      </c>
      <c r="N14" s="138" t="s">
        <v>41</v>
      </c>
      <c r="O14" s="87" t="s">
        <v>450</v>
      </c>
      <c r="P14" s="170">
        <v>43627</v>
      </c>
      <c r="Q14" s="168" t="s">
        <v>381</v>
      </c>
      <c r="R14" s="169" t="s">
        <v>382</v>
      </c>
      <c r="S14" s="36" t="s">
        <v>357</v>
      </c>
      <c r="T14" s="83" t="s">
        <v>72</v>
      </c>
      <c r="U14" s="181">
        <v>43634</v>
      </c>
      <c r="V14" s="83" t="str">
        <f>IF(AND(W14="Y",X14="Y"),"Passed",IF(T14="M","Passed", ""))</f>
        <v>Passed</v>
      </c>
      <c r="W14" s="83" t="s">
        <v>378</v>
      </c>
      <c r="X14" s="83" t="s">
        <v>378</v>
      </c>
      <c r="Y14" s="41"/>
      <c r="Z14" s="259">
        <f t="shared" si="1"/>
        <v>0</v>
      </c>
      <c r="AA14" s="260"/>
      <c r="AB14" s="260"/>
      <c r="AC14" s="260"/>
      <c r="AD14" s="260"/>
      <c r="AE14" s="258"/>
      <c r="AF14" s="258"/>
      <c r="AG14" s="258"/>
      <c r="AH14" s="258"/>
      <c r="AI14" s="258"/>
      <c r="AJ14" s="258"/>
    </row>
    <row r="15" spans="1:36" x14ac:dyDescent="0.3">
      <c r="A15" s="110" t="s">
        <v>55</v>
      </c>
      <c r="B15" s="99" t="s">
        <v>185</v>
      </c>
      <c r="C15" s="100"/>
      <c r="D15" s="24"/>
      <c r="E15" s="24" t="s">
        <v>77</v>
      </c>
      <c r="F15" s="24"/>
      <c r="G15" s="24"/>
      <c r="H15" s="109">
        <f>IF(C15&lt;&gt;"",'CBL Score Standard'!$D71,IF(D15&lt;&gt;"",SUM('CBL Score Standard'!$D71:$E71),IF(E15&lt;&gt;"",SUM('CBL Score Standard'!$D71:$F71),IF(F15&lt;&gt;"",SUM('CBL Score Standard'!$D71:$G71),IF(G15&lt;&gt;"",SUM('CBL Score Standard'!$D71:$H71,0))))))</f>
        <v>2.8571428571428571E-2</v>
      </c>
      <c r="K15" s="48">
        <v>2</v>
      </c>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00" t="s">
        <v>77</v>
      </c>
      <c r="F16" s="100"/>
      <c r="G16" s="100"/>
      <c r="H16" s="109">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t="s">
        <v>77</v>
      </c>
      <c r="F17" s="100"/>
      <c r="G17" s="100"/>
      <c r="H17" s="109">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c r="F18" s="100"/>
      <c r="G18" s="100"/>
      <c r="H18" s="109" t="b">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66" t="s">
        <v>357</v>
      </c>
      <c r="T19" s="83" t="s">
        <v>72</v>
      </c>
      <c r="U19" s="180">
        <v>43755</v>
      </c>
      <c r="V19" s="214" t="s">
        <v>374</v>
      </c>
      <c r="W19" s="83" t="s">
        <v>377</v>
      </c>
      <c r="X19" s="83" t="s">
        <v>377</v>
      </c>
      <c r="Y19" s="44" t="s">
        <v>174</v>
      </c>
      <c r="Z19" s="259">
        <f t="shared" ref="Z19:Z35" si="2">DATEDIF(AA19,AB19,"m")/12+DATEDIF(AC19,AD19,"m")/12+DATEDIF(AE19,AF19,"m")/12+DATEDIF(AG19,AH19,"m")/12+DATEDIF(AI19,AJ19,"m")/12</f>
        <v>0</v>
      </c>
      <c r="AA19" s="260"/>
      <c r="AB19" s="260"/>
      <c r="AC19" s="260"/>
      <c r="AD19" s="260"/>
      <c r="AE19" s="258"/>
      <c r="AF19" s="258"/>
      <c r="AG19" s="258"/>
      <c r="AH19" s="258"/>
      <c r="AI19" s="258"/>
      <c r="AJ19" s="258"/>
    </row>
    <row r="20" spans="1:36" ht="27.6" x14ac:dyDescent="0.3">
      <c r="A20" s="110" t="s">
        <v>55</v>
      </c>
      <c r="B20" s="99" t="s">
        <v>202</v>
      </c>
      <c r="C20" s="100"/>
      <c r="D20" s="100"/>
      <c r="E20" s="100"/>
      <c r="F20" s="100"/>
      <c r="G20" s="100"/>
      <c r="H20" s="109" t="b">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66" t="s">
        <v>357</v>
      </c>
      <c r="T20" s="83" t="s">
        <v>72</v>
      </c>
      <c r="U20" s="180">
        <v>43759</v>
      </c>
      <c r="V20" s="214" t="s">
        <v>374</v>
      </c>
      <c r="W20" s="83" t="s">
        <v>377</v>
      </c>
      <c r="X20" s="83" t="s">
        <v>377</v>
      </c>
      <c r="Y20" s="44" t="s">
        <v>181</v>
      </c>
      <c r="Z20" s="259">
        <f t="shared" si="2"/>
        <v>0</v>
      </c>
      <c r="AA20" s="260"/>
      <c r="AB20" s="260"/>
      <c r="AC20" s="260"/>
      <c r="AD20" s="260"/>
      <c r="AE20" s="258"/>
      <c r="AF20" s="258"/>
      <c r="AG20" s="258"/>
      <c r="AH20" s="258"/>
      <c r="AI20" s="258"/>
      <c r="AJ20" s="258"/>
    </row>
    <row r="21" spans="1:36" x14ac:dyDescent="0.3">
      <c r="A21" s="110" t="s">
        <v>55</v>
      </c>
      <c r="B21" s="99" t="s">
        <v>664</v>
      </c>
      <c r="C21" s="100"/>
      <c r="D21" s="100"/>
      <c r="E21" s="24"/>
      <c r="F21" s="24"/>
      <c r="G21" s="24"/>
      <c r="H21" s="109" t="b">
        <f>IF(C21&lt;&gt;"",'CBL Score Standard'!$D77,IF(D21&lt;&gt;"",SUM('CBL Score Standard'!$D77:$E77),IF(E21&lt;&gt;"",SUM('CBL Score Standard'!$D77:$F77),IF(F21&lt;&gt;"",SUM('CBL Score Standard'!$D77:$G77),IF(G21&lt;&gt;"",SUM('CBL Score Standard'!$D77:$H77,0))))))</f>
        <v>0</v>
      </c>
      <c r="K21" s="338"/>
      <c r="L21" s="338"/>
      <c r="M21" s="104" t="s">
        <v>6</v>
      </c>
      <c r="N21" s="36" t="s">
        <v>56</v>
      </c>
      <c r="O21" s="87" t="s">
        <v>182</v>
      </c>
      <c r="P21" s="153">
        <v>43609</v>
      </c>
      <c r="Q21" s="152" t="s">
        <v>172</v>
      </c>
      <c r="R21" s="79" t="s">
        <v>183</v>
      </c>
      <c r="S21" s="66" t="s">
        <v>357</v>
      </c>
      <c r="T21" s="83" t="s">
        <v>72</v>
      </c>
      <c r="U21" s="181">
        <v>43609</v>
      </c>
      <c r="V21" s="83" t="s">
        <v>374</v>
      </c>
      <c r="W21" s="83" t="s">
        <v>377</v>
      </c>
      <c r="X21" s="83" t="s">
        <v>377</v>
      </c>
      <c r="Y21" s="46" t="s">
        <v>184</v>
      </c>
      <c r="Z21" s="259">
        <f t="shared" si="2"/>
        <v>0</v>
      </c>
      <c r="AA21" s="260"/>
      <c r="AB21" s="260"/>
      <c r="AC21" s="260"/>
      <c r="AD21" s="260"/>
      <c r="AE21" s="258"/>
      <c r="AF21" s="258"/>
      <c r="AG21" s="258"/>
      <c r="AH21" s="258"/>
      <c r="AI21" s="258"/>
      <c r="AJ21" s="258"/>
    </row>
    <row r="22" spans="1:36" x14ac:dyDescent="0.3">
      <c r="A22" s="110" t="s">
        <v>55</v>
      </c>
      <c r="B22" s="99" t="s">
        <v>448</v>
      </c>
      <c r="C22" s="100"/>
      <c r="D22" s="100"/>
      <c r="E22" s="24"/>
      <c r="F22" s="24"/>
      <c r="G22" s="24"/>
      <c r="H22" s="109" t="b">
        <f>IF(C22&lt;&gt;"",'CBL Score Standard'!$D78,IF(D22&lt;&gt;"",SUM('CBL Score Standard'!$D78:$E78),IF(E22&lt;&gt;"",SUM('CBL Score Standard'!$D78:$F78),IF(F22&lt;&gt;"",SUM('CBL Score Standard'!$D78:$G78),IF(G22&lt;&gt;"",SUM('CBL Score Standard'!$D78:$H78,0))))))</f>
        <v>0</v>
      </c>
      <c r="K22" s="338"/>
      <c r="L22" s="338"/>
      <c r="M22" s="104" t="s">
        <v>6</v>
      </c>
      <c r="N22" s="36" t="s">
        <v>144</v>
      </c>
      <c r="O22" s="87" t="s">
        <v>187</v>
      </c>
      <c r="P22" s="150"/>
      <c r="Q22" s="152" t="s">
        <v>153</v>
      </c>
      <c r="R22" s="79" t="s">
        <v>156</v>
      </c>
      <c r="S22" s="66" t="s">
        <v>357</v>
      </c>
      <c r="T22" s="83" t="s">
        <v>72</v>
      </c>
      <c r="U22" s="180">
        <v>44063</v>
      </c>
      <c r="V22" s="214" t="s">
        <v>374</v>
      </c>
      <c r="W22" s="83" t="s">
        <v>377</v>
      </c>
      <c r="X22" s="83" t="s">
        <v>377</v>
      </c>
      <c r="Y22" s="44" t="s">
        <v>157</v>
      </c>
      <c r="Z22" s="259">
        <f t="shared" si="2"/>
        <v>0</v>
      </c>
      <c r="AA22" s="260"/>
      <c r="AB22" s="260"/>
      <c r="AC22" s="260"/>
      <c r="AD22" s="260"/>
      <c r="AE22" s="258"/>
      <c r="AF22" s="258"/>
      <c r="AG22" s="258"/>
      <c r="AH22" s="258"/>
      <c r="AI22" s="258"/>
      <c r="AJ22" s="258"/>
    </row>
    <row r="23" spans="1:36" ht="12.75" customHeight="1" x14ac:dyDescent="0.3">
      <c r="A23" s="110" t="s">
        <v>55</v>
      </c>
      <c r="B23" s="99" t="s">
        <v>665</v>
      </c>
      <c r="C23" s="100"/>
      <c r="D23" s="100"/>
      <c r="E23" s="24"/>
      <c r="F23" s="24"/>
      <c r="G23" s="24"/>
      <c r="H23" s="109" t="b">
        <f>IF(C23&lt;&gt;"",'CBL Score Standard'!$D79,IF(D23&lt;&gt;"",SUM('CBL Score Standard'!$D79:$E79),IF(E23&lt;&gt;"",SUM('CBL Score Standard'!$D79:$F79),IF(F23&lt;&gt;"",SUM('CBL Score Standard'!$D79:$G79),IF(G23&lt;&gt;"",SUM('CBL Score Standard'!$D79:$H79,0))))))</f>
        <v>0</v>
      </c>
      <c r="K23" s="338"/>
      <c r="L23" s="338"/>
      <c r="M23" s="104" t="s">
        <v>6</v>
      </c>
      <c r="N23" s="36" t="s">
        <v>144</v>
      </c>
      <c r="O23" s="87" t="s">
        <v>188</v>
      </c>
      <c r="P23" s="150"/>
      <c r="Q23" s="152" t="s">
        <v>155</v>
      </c>
      <c r="R23" s="79" t="s">
        <v>158</v>
      </c>
      <c r="S23" s="66" t="s">
        <v>357</v>
      </c>
      <c r="T23" s="83" t="s">
        <v>72</v>
      </c>
      <c r="U23" s="83"/>
      <c r="V23" s="83"/>
      <c r="W23" s="83" t="s">
        <v>377</v>
      </c>
      <c r="X23" s="83" t="s">
        <v>377</v>
      </c>
      <c r="Y23" s="41" t="s">
        <v>159</v>
      </c>
      <c r="Z23" s="259">
        <f t="shared" si="2"/>
        <v>0</v>
      </c>
      <c r="AA23" s="260"/>
      <c r="AB23" s="260"/>
      <c r="AC23" s="260"/>
      <c r="AD23" s="260"/>
      <c r="AE23" s="258"/>
      <c r="AF23" s="258"/>
      <c r="AG23" s="258"/>
      <c r="AH23" s="258"/>
      <c r="AI23" s="258"/>
      <c r="AJ23" s="258"/>
    </row>
    <row r="24" spans="1:36" ht="12.75" customHeight="1" x14ac:dyDescent="0.3">
      <c r="A24" s="110" t="s">
        <v>55</v>
      </c>
      <c r="B24" s="99" t="s">
        <v>238</v>
      </c>
      <c r="C24" s="100"/>
      <c r="D24" s="100"/>
      <c r="E24" s="100"/>
      <c r="F24" s="24"/>
      <c r="G24" s="24"/>
      <c r="H24" s="109" t="b">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66" t="s">
        <v>357</v>
      </c>
      <c r="T24" s="83" t="s">
        <v>72</v>
      </c>
      <c r="U24" s="180">
        <v>43763</v>
      </c>
      <c r="V24" s="214" t="s">
        <v>374</v>
      </c>
      <c r="W24" s="83" t="s">
        <v>378</v>
      </c>
      <c r="X24" s="83" t="s">
        <v>378</v>
      </c>
      <c r="Y24" s="46" t="s">
        <v>160</v>
      </c>
      <c r="Z24" s="259">
        <f t="shared" si="2"/>
        <v>0</v>
      </c>
      <c r="AA24" s="260"/>
      <c r="AB24" s="260"/>
      <c r="AC24" s="260"/>
      <c r="AD24" s="260"/>
      <c r="AE24" s="258"/>
      <c r="AF24" s="258"/>
      <c r="AG24" s="258"/>
      <c r="AH24" s="258"/>
      <c r="AI24" s="258"/>
      <c r="AJ24" s="258"/>
    </row>
    <row r="25" spans="1:36" x14ac:dyDescent="0.3">
      <c r="A25" s="110" t="s">
        <v>55</v>
      </c>
      <c r="B25" s="99" t="s">
        <v>515</v>
      </c>
      <c r="C25" s="100"/>
      <c r="D25" s="100"/>
      <c r="E25" s="100"/>
      <c r="F25" s="24"/>
      <c r="G25" s="24"/>
      <c r="H25" s="109" t="b">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36"/>
      <c r="T25" s="83"/>
      <c r="U25" s="83"/>
      <c r="V25" s="83" t="str">
        <f t="shared" ref="V25" si="3">IF(AND(W25="Y",X25="Y"),"Passed",IF(T25="M","Passed", ""))</f>
        <v/>
      </c>
      <c r="W25" s="83" t="s">
        <v>378</v>
      </c>
      <c r="X25" s="83" t="s">
        <v>378</v>
      </c>
      <c r="Y25" s="46" t="s">
        <v>163</v>
      </c>
      <c r="Z25" s="259">
        <f t="shared" si="2"/>
        <v>0</v>
      </c>
      <c r="AA25" s="260"/>
      <c r="AB25" s="260"/>
      <c r="AC25" s="260"/>
      <c r="AD25" s="260"/>
      <c r="AE25" s="258"/>
      <c r="AF25" s="258"/>
      <c r="AG25" s="258"/>
      <c r="AH25" s="258"/>
      <c r="AI25" s="258"/>
      <c r="AJ25" s="258"/>
    </row>
    <row r="26" spans="1:36" ht="26.4"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36" t="s">
        <v>357</v>
      </c>
      <c r="T26" s="83" t="s">
        <v>72</v>
      </c>
      <c r="U26" s="180">
        <v>43760</v>
      </c>
      <c r="V26" s="214" t="s">
        <v>374</v>
      </c>
      <c r="W26" s="83" t="s">
        <v>378</v>
      </c>
      <c r="X26" s="83" t="s">
        <v>378</v>
      </c>
      <c r="Y26" s="46" t="s">
        <v>166</v>
      </c>
      <c r="Z26" s="259">
        <f t="shared" si="2"/>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66" t="s">
        <v>357</v>
      </c>
      <c r="T27" s="83" t="s">
        <v>72</v>
      </c>
      <c r="U27" s="999">
        <v>44064</v>
      </c>
      <c r="V27" s="83" t="s">
        <v>374</v>
      </c>
      <c r="W27" s="83" t="s">
        <v>378</v>
      </c>
      <c r="X27" s="83" t="s">
        <v>378</v>
      </c>
      <c r="Y27" s="46" t="s">
        <v>193</v>
      </c>
      <c r="Z27" s="259">
        <f t="shared" si="2"/>
        <v>0</v>
      </c>
      <c r="AA27" s="260"/>
      <c r="AB27" s="260"/>
      <c r="AC27" s="260"/>
      <c r="AD27" s="260"/>
      <c r="AE27" s="258"/>
      <c r="AF27" s="258"/>
      <c r="AG27" s="258"/>
      <c r="AH27" s="258"/>
      <c r="AI27" s="258"/>
      <c r="AJ27" s="258"/>
    </row>
    <row r="28" spans="1:36" ht="27.6" x14ac:dyDescent="0.3">
      <c r="A28" s="110" t="s">
        <v>59</v>
      </c>
      <c r="B28" s="99" t="s">
        <v>684</v>
      </c>
      <c r="C28" s="100"/>
      <c r="D28" s="100" t="s">
        <v>77</v>
      </c>
      <c r="E28" s="24"/>
      <c r="F28" s="24"/>
      <c r="G28" s="24"/>
      <c r="H28" s="109">
        <f>IF(C28&lt;&gt;"",'CBL Score Standard'!$D84,IF(D28&lt;&gt;"",SUM('CBL Score Standard'!$D84:$E84),IF(E28&lt;&gt;"",SUM('CBL Score Standard'!$D84:$F84),IF(F28&lt;&gt;"",SUM('CBL Score Standard'!$D84:$G84),IF(G28&lt;&gt;"",SUM('CBL Score Standard'!$D84:$H84,0))))))</f>
        <v>0</v>
      </c>
      <c r="K28" s="338"/>
      <c r="L28" s="338"/>
      <c r="M28" s="104" t="s">
        <v>6</v>
      </c>
      <c r="N28" s="36" t="s">
        <v>55</v>
      </c>
      <c r="O28" s="87" t="s">
        <v>194</v>
      </c>
      <c r="P28" s="153">
        <v>43544</v>
      </c>
      <c r="Q28" s="254" t="s">
        <v>649</v>
      </c>
      <c r="R28" s="254" t="s">
        <v>650</v>
      </c>
      <c r="S28" s="69" t="str">
        <f>IF($K$16=$G$25+1,$A$1,"")</f>
        <v/>
      </c>
      <c r="T28" s="83"/>
      <c r="U28" s="83"/>
      <c r="V28" s="83" t="str">
        <f t="shared" ref="V28:V34" si="4">IF(AND(W28="Y",X28="Y"),"Passed",IF(T28="M","Passed", ""))</f>
        <v/>
      </c>
      <c r="W28" s="83" t="s">
        <v>378</v>
      </c>
      <c r="X28" s="83" t="s">
        <v>378</v>
      </c>
      <c r="Y28" s="46" t="s">
        <v>195</v>
      </c>
      <c r="Z28" s="259">
        <f t="shared" si="2"/>
        <v>0</v>
      </c>
      <c r="AA28" s="260"/>
      <c r="AB28" s="260"/>
      <c r="AC28" s="260"/>
      <c r="AD28" s="260"/>
      <c r="AE28" s="258"/>
      <c r="AF28" s="258"/>
      <c r="AG28" s="258"/>
      <c r="AH28" s="258"/>
      <c r="AI28" s="258"/>
      <c r="AJ28" s="258"/>
    </row>
    <row r="29" spans="1:36" ht="27.6" x14ac:dyDescent="0.3">
      <c r="A29" s="110" t="s">
        <v>59</v>
      </c>
      <c r="B29" s="99" t="s">
        <v>683</v>
      </c>
      <c r="C29" s="100"/>
      <c r="D29" s="100"/>
      <c r="E29" s="24"/>
      <c r="F29" s="24"/>
      <c r="G29" s="24"/>
      <c r="H29" s="109" t="b">
        <f>IF(C29&lt;&gt;"",'CBL Score Standard'!$D85,IF(D29&lt;&gt;"",SUM('CBL Score Standard'!$D85:$E85),IF(E29&lt;&gt;"",SUM('CBL Score Standard'!$D85:$F85),IF(F29&lt;&gt;"",SUM('CBL Score Standard'!$D85:$G85),IF(G29&lt;&gt;"",SUM('CBL Score Standard'!$D85:$H85,0))))))</f>
        <v>0</v>
      </c>
      <c r="K29" s="338"/>
      <c r="L29" s="338"/>
      <c r="M29" s="104" t="s">
        <v>6</v>
      </c>
      <c r="N29" s="36" t="s">
        <v>55</v>
      </c>
      <c r="O29" s="87" t="s">
        <v>196</v>
      </c>
      <c r="P29" s="149" t="s">
        <v>145</v>
      </c>
      <c r="Q29" s="254" t="s">
        <v>651</v>
      </c>
      <c r="R29" s="254" t="s">
        <v>652</v>
      </c>
      <c r="S29" s="69"/>
      <c r="T29" s="83"/>
      <c r="U29" s="83"/>
      <c r="V29" s="83" t="str">
        <f t="shared" si="4"/>
        <v/>
      </c>
      <c r="W29" s="83" t="s">
        <v>378</v>
      </c>
      <c r="X29" s="83" t="s">
        <v>378</v>
      </c>
      <c r="Y29" s="46" t="s">
        <v>197</v>
      </c>
      <c r="Z29" s="259">
        <f t="shared" si="2"/>
        <v>0</v>
      </c>
      <c r="AA29" s="260"/>
      <c r="AB29" s="260"/>
      <c r="AC29" s="260"/>
      <c r="AD29" s="260"/>
      <c r="AE29" s="258"/>
      <c r="AF29" s="258"/>
      <c r="AG29" s="258"/>
      <c r="AH29" s="258"/>
      <c r="AI29" s="258"/>
      <c r="AJ29" s="258"/>
    </row>
    <row r="30" spans="1:36" x14ac:dyDescent="0.3">
      <c r="A30" s="110" t="s">
        <v>149</v>
      </c>
      <c r="B30" s="99" t="s">
        <v>149</v>
      </c>
      <c r="C30" s="24"/>
      <c r="D30" s="24"/>
      <c r="E30" s="24" t="s">
        <v>77</v>
      </c>
      <c r="F30" s="24"/>
      <c r="G30" s="24"/>
      <c r="H30" s="109">
        <f>IF(C30&lt;&gt;"",'CBL Score Standard'!$D86,IF(D30&lt;&gt;"",SUM('CBL Score Standard'!$D86:$E86),IF(E30&lt;&gt;"",SUM('CBL Score Standard'!$D86:$F86),IF(F30&lt;&gt;"",SUM('CBL Score Standard'!$D86:$G86),IF(G30&lt;&gt;"",SUM('CBL Score Standard'!$D86:$H86,0))))))</f>
        <v>0.16709956709956711</v>
      </c>
      <c r="K30" s="338"/>
      <c r="L30" s="338"/>
      <c r="M30" s="104" t="s">
        <v>6</v>
      </c>
      <c r="N30" s="36" t="s">
        <v>55</v>
      </c>
      <c r="O30" s="87" t="s">
        <v>198</v>
      </c>
      <c r="P30" s="151"/>
      <c r="Q30" s="152" t="s">
        <v>199</v>
      </c>
      <c r="R30" s="79" t="s">
        <v>200</v>
      </c>
      <c r="S30" s="69"/>
      <c r="T30" s="83"/>
      <c r="U30" s="83"/>
      <c r="V30" s="83" t="str">
        <f t="shared" si="4"/>
        <v/>
      </c>
      <c r="W30" s="83" t="s">
        <v>378</v>
      </c>
      <c r="X30" s="83" t="s">
        <v>378</v>
      </c>
      <c r="Y30" s="49" t="s">
        <v>201</v>
      </c>
      <c r="Z30" s="259">
        <f t="shared" si="2"/>
        <v>0</v>
      </c>
      <c r="AA30" s="260"/>
      <c r="AB30" s="260"/>
      <c r="AC30" s="260"/>
      <c r="AD30" s="260"/>
      <c r="AE30" s="258"/>
      <c r="AF30" s="258"/>
      <c r="AG30" s="258"/>
      <c r="AH30" s="258"/>
      <c r="AI30" s="258"/>
      <c r="AJ30" s="258"/>
    </row>
    <row r="31" spans="1:36"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69"/>
      <c r="T31" s="83"/>
      <c r="U31" s="83"/>
      <c r="V31" s="83" t="str">
        <f t="shared" si="4"/>
        <v/>
      </c>
      <c r="W31" s="83" t="s">
        <v>378</v>
      </c>
      <c r="X31" s="83" t="s">
        <v>378</v>
      </c>
      <c r="Y31" s="49" t="s">
        <v>203</v>
      </c>
      <c r="Z31" s="259">
        <f t="shared" si="2"/>
        <v>0</v>
      </c>
      <c r="AA31" s="260"/>
      <c r="AB31" s="260"/>
      <c r="AC31" s="260"/>
      <c r="AD31" s="260"/>
      <c r="AE31" s="258"/>
      <c r="AF31" s="258"/>
      <c r="AG31" s="258"/>
      <c r="AH31" s="258"/>
      <c r="AI31" s="258"/>
      <c r="AJ31" s="258"/>
    </row>
    <row r="32" spans="1:36" ht="26.4" x14ac:dyDescent="0.3">
      <c r="A32" s="110" t="s">
        <v>31</v>
      </c>
      <c r="B32" s="99" t="s">
        <v>660</v>
      </c>
      <c r="C32" s="24"/>
      <c r="D32" s="24"/>
      <c r="E32" s="24" t="s">
        <v>77</v>
      </c>
      <c r="F32" s="24"/>
      <c r="G32" s="24"/>
      <c r="H32" s="109">
        <f>IF(C32&lt;&gt;"",'CBL Score Standard'!$D88,IF(D32&lt;&gt;"",SUM('CBL Score Standard'!$D88:$E88),IF(E32&lt;&gt;"",SUM('CBL Score Standard'!$D88:$F88),IF(F32&lt;&gt;"",SUM('CBL Score Standard'!$D88:$G88),IF(G32&lt;&gt;"",SUM('CBL Score Standard'!$D88:$H88,0))))))</f>
        <v>0.16709956709956711</v>
      </c>
      <c r="K32" s="338"/>
      <c r="L32" s="338"/>
      <c r="M32" s="104" t="s">
        <v>6</v>
      </c>
      <c r="N32" s="36" t="s">
        <v>56</v>
      </c>
      <c r="O32" s="87" t="s">
        <v>427</v>
      </c>
      <c r="P32" s="153">
        <v>43613</v>
      </c>
      <c r="Q32" s="152" t="s">
        <v>167</v>
      </c>
      <c r="R32" s="79" t="s">
        <v>204</v>
      </c>
      <c r="S32" s="66" t="s">
        <v>524</v>
      </c>
      <c r="T32" s="83" t="s">
        <v>72</v>
      </c>
      <c r="U32" s="181">
        <v>43761</v>
      </c>
      <c r="V32" s="214" t="s">
        <v>374</v>
      </c>
      <c r="W32" s="83" t="s">
        <v>377</v>
      </c>
      <c r="X32" s="83" t="s">
        <v>377</v>
      </c>
      <c r="Y32" s="46" t="s">
        <v>205</v>
      </c>
      <c r="Z32" s="259">
        <f t="shared" si="2"/>
        <v>0</v>
      </c>
      <c r="AA32" s="260"/>
      <c r="AB32" s="260"/>
      <c r="AC32" s="260"/>
      <c r="AD32" s="260"/>
      <c r="AE32" s="258"/>
      <c r="AF32" s="258"/>
      <c r="AG32" s="258"/>
      <c r="AH32" s="258"/>
      <c r="AI32" s="258"/>
      <c r="AJ32" s="258"/>
    </row>
    <row r="33" spans="1:36" x14ac:dyDescent="0.3">
      <c r="A33" s="110" t="s">
        <v>31</v>
      </c>
      <c r="B33" s="99" t="s">
        <v>175</v>
      </c>
      <c r="C33" s="100"/>
      <c r="D33" s="24"/>
      <c r="E33" s="24" t="s">
        <v>77</v>
      </c>
      <c r="F33" s="24"/>
      <c r="G33" s="24"/>
      <c r="H33" s="109">
        <f>IF(C33&lt;&gt;"",'CBL Score Standard'!$D89,IF(D33&lt;&gt;"",SUM('CBL Score Standard'!$D89:$E89),IF(E33&lt;&gt;"",SUM('CBL Score Standard'!$D89:$F89),IF(F33&lt;&gt;"",SUM('CBL Score Standard'!$D89:$G89),IF(G33&lt;&gt;"",SUM('CBL Score Standard'!$D89:$H89,0))))))</f>
        <v>0.16709956709956711</v>
      </c>
      <c r="K33" s="338"/>
      <c r="L33" s="338"/>
      <c r="M33" s="104" t="s">
        <v>6</v>
      </c>
      <c r="N33" s="36" t="s">
        <v>0</v>
      </c>
      <c r="O33" s="87" t="s">
        <v>426</v>
      </c>
      <c r="P33" s="152" t="s">
        <v>145</v>
      </c>
      <c r="Q33" s="152" t="s">
        <v>206</v>
      </c>
      <c r="R33" s="79" t="s">
        <v>206</v>
      </c>
      <c r="S33" s="66" t="s">
        <v>357</v>
      </c>
      <c r="T33" s="83" t="s">
        <v>72</v>
      </c>
      <c r="U33" s="180">
        <v>43756</v>
      </c>
      <c r="V33" s="214" t="s">
        <v>374</v>
      </c>
      <c r="W33" s="83" t="s">
        <v>377</v>
      </c>
      <c r="X33" s="83" t="s">
        <v>377</v>
      </c>
      <c r="Y33" s="41"/>
      <c r="Z33" s="259">
        <f t="shared" si="2"/>
        <v>0</v>
      </c>
      <c r="AA33" s="260"/>
      <c r="AB33" s="260"/>
      <c r="AC33" s="260"/>
      <c r="AD33" s="260"/>
      <c r="AE33" s="258"/>
      <c r="AF33" s="258"/>
      <c r="AG33" s="258"/>
      <c r="AH33" s="258"/>
      <c r="AI33" s="258"/>
      <c r="AJ33" s="258"/>
    </row>
    <row r="34" spans="1:36" x14ac:dyDescent="0.3">
      <c r="A34" s="110" t="s">
        <v>46</v>
      </c>
      <c r="B34" s="99" t="s">
        <v>171</v>
      </c>
      <c r="C34" s="100"/>
      <c r="D34" s="24"/>
      <c r="E34" s="24" t="s">
        <v>77</v>
      </c>
      <c r="F34" s="24"/>
      <c r="G34" s="24"/>
      <c r="H34" s="109">
        <f>IF(C34&lt;&gt;"",'CBL Score Standard'!$D90,IF(D34&lt;&gt;"",SUM('CBL Score Standard'!$D90:$E90),IF(E34&lt;&gt;"",SUM('CBL Score Standard'!$D90:$F90),IF(F34&lt;&gt;"",SUM('CBL Score Standard'!$D90:$G90),IF(G34&lt;&gt;"",SUM('CBL Score Standard'!$D90:$H90,0))))))</f>
        <v>7.6190476190476183E-2</v>
      </c>
      <c r="K34" s="338"/>
      <c r="L34" s="338"/>
      <c r="M34" s="104" t="s">
        <v>6</v>
      </c>
      <c r="N34" s="36" t="s">
        <v>53</v>
      </c>
      <c r="O34" s="90" t="s">
        <v>371</v>
      </c>
      <c r="P34" s="152" t="s">
        <v>145</v>
      </c>
      <c r="Q34" s="152" t="s">
        <v>164</v>
      </c>
      <c r="R34" s="79" t="s">
        <v>207</v>
      </c>
      <c r="S34" s="69"/>
      <c r="T34" s="83"/>
      <c r="U34" s="83"/>
      <c r="V34" s="83" t="str">
        <f t="shared" si="4"/>
        <v/>
      </c>
      <c r="W34" s="83" t="s">
        <v>378</v>
      </c>
      <c r="X34" s="83" t="s">
        <v>378</v>
      </c>
      <c r="Y34" s="49" t="s">
        <v>208</v>
      </c>
      <c r="Z34" s="259">
        <f t="shared" si="2"/>
        <v>0</v>
      </c>
      <c r="AA34" s="260"/>
      <c r="AB34" s="260"/>
      <c r="AC34" s="260"/>
      <c r="AD34" s="260"/>
      <c r="AE34" s="258"/>
      <c r="AF34" s="258"/>
      <c r="AG34" s="258"/>
      <c r="AH34" s="258"/>
      <c r="AI34" s="258"/>
      <c r="AJ34" s="258"/>
    </row>
    <row r="35" spans="1:36"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36" t="s">
        <v>357</v>
      </c>
      <c r="T35" s="83"/>
      <c r="U35" s="180">
        <v>43756</v>
      </c>
      <c r="V35" s="214" t="s">
        <v>374</v>
      </c>
      <c r="W35" s="83" t="s">
        <v>378</v>
      </c>
      <c r="X35" s="83" t="s">
        <v>378</v>
      </c>
      <c r="Y35" s="46"/>
      <c r="Z35" s="259">
        <f t="shared" si="2"/>
        <v>0</v>
      </c>
      <c r="AA35" s="260"/>
      <c r="AB35" s="260"/>
      <c r="AC35" s="260"/>
      <c r="AD35" s="260"/>
      <c r="AE35" s="258"/>
      <c r="AF35" s="258"/>
      <c r="AG35" s="258"/>
      <c r="AH35" s="258"/>
      <c r="AI35" s="258"/>
      <c r="AJ35" s="258"/>
    </row>
    <row r="36" spans="1:36" x14ac:dyDescent="0.3">
      <c r="A36" s="110" t="s">
        <v>54</v>
      </c>
      <c r="B36" s="99" t="s">
        <v>425</v>
      </c>
      <c r="C36" s="24"/>
      <c r="D36" s="24"/>
      <c r="E36" s="24" t="s">
        <v>77</v>
      </c>
      <c r="F36" s="24"/>
      <c r="G36" s="24"/>
      <c r="H36" s="109">
        <f>IF(C36&lt;&gt;"",'CBL Score Standard'!$D92,IF(D36&lt;&gt;"",SUM('CBL Score Standard'!$D92:$E92),IF(E36&lt;&gt;"",SUM('CBL Score Standard'!$D92:$F92),IF(F36&lt;&gt;"",SUM('CBL Score Standard'!$D92:$G92),IF(G36&lt;&gt;"",SUM('CBL Score Standard'!$D92:$H92,0))))))</f>
        <v>0.16709956709956711</v>
      </c>
      <c r="K36" s="3">
        <v>3</v>
      </c>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t="s">
        <v>77</v>
      </c>
      <c r="F37" s="24"/>
      <c r="G37" s="24"/>
      <c r="H37" s="10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c r="E38" s="24"/>
      <c r="F38" s="24"/>
      <c r="G38" s="24"/>
      <c r="H38" s="109" t="b">
        <f>IF(C38&lt;&gt;"",'CBL Score Standard'!$D94,IF(D38&lt;&gt;"",SUM('CBL Score Standard'!$D94:$E94),IF(E38&lt;&gt;"",SUM('CBL Score Standard'!$D94:$F94),IF(F38&lt;&gt;"",SUM('CBL Score Standard'!$D94:$G94),IF(G38&lt;&gt;"",SUM('CBL Score Standard'!$D94:$H94,0))))))</f>
        <v>0</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17"/>
      <c r="F39" s="24"/>
      <c r="G39" s="24"/>
      <c r="H39" s="109" t="b">
        <f>IF(C39&lt;&gt;"",'CBL Score Standard'!$D95,IF(D39&lt;&gt;"",SUM('CBL Score Standard'!$D95:$E95),IF(E39&lt;&gt;"",SUM('CBL Score Standard'!$D95:$F95),IF(F39&lt;&gt;"",SUM('CBL Score Standard'!$D95:$G95),IF(G39&lt;&gt;"",SUM('CBL Score Standard'!$D95:$H95,0))))))</f>
        <v>0</v>
      </c>
      <c r="K39" s="1197"/>
      <c r="L39" s="1197"/>
      <c r="M39" s="1183"/>
      <c r="N39" s="1190"/>
      <c r="O39" s="1185"/>
      <c r="P39" s="148" t="s">
        <v>141</v>
      </c>
      <c r="Q39" s="144"/>
      <c r="R39" s="144"/>
      <c r="S39" s="1210"/>
      <c r="T39" s="1191"/>
      <c r="U39" s="1191"/>
      <c r="V39" s="119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t="s">
        <v>77</v>
      </c>
      <c r="F40" s="24"/>
      <c r="G40" s="24"/>
      <c r="H40" s="109">
        <f>IF(C40&lt;&gt;"",'CBL Score Standard'!$D96,IF(D40&lt;&gt;"",SUM('CBL Score Standard'!$D96:$E96),IF(E40&lt;&gt;"",SUM('CBL Score Standard'!$D96:$F96),IF(F40&lt;&gt;"",SUM('CBL Score Standard'!$D96:$G96),IF(G40&lt;&gt;"",SUM('CBL Score Standard'!$D96:$H96,0))))))</f>
        <v>1.4285714285714285E-2</v>
      </c>
      <c r="K40" s="337" t="s">
        <v>142</v>
      </c>
      <c r="L40" s="337" t="s">
        <v>143</v>
      </c>
      <c r="M40" s="104" t="s">
        <v>7</v>
      </c>
      <c r="N40" s="36" t="s">
        <v>56</v>
      </c>
      <c r="O40" s="87" t="s">
        <v>663</v>
      </c>
      <c r="P40" s="149" t="s">
        <v>145</v>
      </c>
      <c r="Q40" s="152" t="s">
        <v>212</v>
      </c>
      <c r="R40" s="79" t="s">
        <v>213</v>
      </c>
      <c r="S40" s="36"/>
      <c r="T40" s="83"/>
      <c r="U40" s="83"/>
      <c r="V40" s="83" t="str">
        <f t="shared" ref="V40:V55" si="5">IF(AND(W40="Y",X40="Y"),"Passed",IF(T40="M","Passed", ""))</f>
        <v>Passed</v>
      </c>
      <c r="W40" s="83" t="s">
        <v>377</v>
      </c>
      <c r="X40" s="83" t="s">
        <v>377</v>
      </c>
      <c r="Y40" s="46" t="s">
        <v>214</v>
      </c>
      <c r="Z40" s="259">
        <f t="shared" ref="Z40:Z55" si="6">DATEDIF(AA40,AB40,"m")/12+DATEDIF(AC40,AD40,"m")/12+DATEDIF(AE40,AF40,"m")/12+DATEDIF(AG40,AH40,"m")/12+DATEDIF(AI40,AJ40,"m")/12</f>
        <v>0</v>
      </c>
      <c r="AA40" s="260"/>
      <c r="AB40" s="260"/>
      <c r="AC40" s="260"/>
      <c r="AD40" s="260"/>
      <c r="AE40" s="258"/>
      <c r="AF40" s="258"/>
      <c r="AG40" s="258"/>
      <c r="AH40" s="258"/>
      <c r="AI40" s="258"/>
      <c r="AJ40" s="258"/>
    </row>
    <row r="41" spans="1:36"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36"/>
      <c r="T41" s="83"/>
      <c r="U41" s="83"/>
      <c r="V41" s="83" t="str">
        <f t="shared" si="5"/>
        <v/>
      </c>
      <c r="W41" s="83" t="s">
        <v>378</v>
      </c>
      <c r="X41" s="83" t="s">
        <v>378</v>
      </c>
      <c r="Y41" s="49" t="s">
        <v>216</v>
      </c>
      <c r="Z41" s="259">
        <f t="shared" si="6"/>
        <v>0</v>
      </c>
      <c r="AA41" s="260"/>
      <c r="AB41" s="260"/>
      <c r="AC41" s="260"/>
      <c r="AD41" s="260"/>
      <c r="AE41" s="258"/>
      <c r="AF41" s="258"/>
      <c r="AG41" s="258"/>
      <c r="AH41" s="258"/>
      <c r="AI41" s="258"/>
      <c r="AJ41" s="258"/>
    </row>
    <row r="42" spans="1:36" ht="27.6"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66" t="s">
        <v>357</v>
      </c>
      <c r="T42" s="83" t="s">
        <v>73</v>
      </c>
      <c r="U42" s="83"/>
      <c r="V42" s="83" t="str">
        <f t="shared" si="5"/>
        <v/>
      </c>
      <c r="W42" s="83" t="s">
        <v>378</v>
      </c>
      <c r="X42" s="83" t="s">
        <v>378</v>
      </c>
      <c r="Y42" s="52" t="s">
        <v>249</v>
      </c>
      <c r="Z42" s="259">
        <f t="shared" si="6"/>
        <v>0</v>
      </c>
      <c r="AA42" s="260"/>
      <c r="AB42" s="260"/>
      <c r="AC42" s="260"/>
      <c r="AD42" s="260"/>
      <c r="AE42" s="258"/>
      <c r="AF42" s="258"/>
      <c r="AG42" s="258"/>
      <c r="AH42" s="258"/>
      <c r="AI42" s="258"/>
      <c r="AJ42" s="258"/>
    </row>
    <row r="43" spans="1:36" ht="27.6" x14ac:dyDescent="0.3">
      <c r="A43" s="110" t="s">
        <v>0</v>
      </c>
      <c r="B43" s="99" t="s">
        <v>426</v>
      </c>
      <c r="C43" s="100"/>
      <c r="D43" s="24"/>
      <c r="E43" s="24" t="s">
        <v>77</v>
      </c>
      <c r="F43" s="24"/>
      <c r="G43" s="24"/>
      <c r="H43" s="109">
        <f>IF(C43&lt;&gt;"",'CBL Score Standard'!$D99,IF(D43&lt;&gt;"",SUM('CBL Score Standard'!$D99:$E99),IF(E43&lt;&gt;"",SUM('CBL Score Standard'!$D99:$F99),IF(F43&lt;&gt;"",SUM('CBL Score Standard'!$D99:$G99),IF(G43&lt;&gt;"",SUM('CBL Score Standard'!$D99:$H99,0))))))</f>
        <v>7.6190476190476183E-2</v>
      </c>
      <c r="K43" s="338"/>
      <c r="L43" s="338"/>
      <c r="M43" s="104" t="s">
        <v>7</v>
      </c>
      <c r="N43" s="36" t="s">
        <v>55</v>
      </c>
      <c r="O43" s="87" t="s">
        <v>448</v>
      </c>
      <c r="P43" s="151"/>
      <c r="Q43" s="254" t="s">
        <v>655</v>
      </c>
      <c r="R43" s="254" t="s">
        <v>656</v>
      </c>
      <c r="S43" s="66" t="s">
        <v>357</v>
      </c>
      <c r="T43" s="83" t="s">
        <v>73</v>
      </c>
      <c r="U43" s="83"/>
      <c r="V43" s="83" t="str">
        <f t="shared" si="5"/>
        <v/>
      </c>
      <c r="W43" s="83" t="s">
        <v>378</v>
      </c>
      <c r="X43" s="83" t="s">
        <v>378</v>
      </c>
      <c r="Y43" s="49" t="s">
        <v>219</v>
      </c>
      <c r="Z43" s="259">
        <f t="shared" si="6"/>
        <v>0</v>
      </c>
      <c r="AA43" s="260"/>
      <c r="AB43" s="260"/>
      <c r="AC43" s="260"/>
      <c r="AD43" s="260"/>
      <c r="AE43" s="258"/>
      <c r="AF43" s="258"/>
      <c r="AG43" s="258"/>
      <c r="AH43" s="258"/>
      <c r="AI43" s="258"/>
      <c r="AJ43" s="258"/>
    </row>
    <row r="44" spans="1:36" ht="26.4" x14ac:dyDescent="0.3">
      <c r="A44" s="110" t="s">
        <v>41</v>
      </c>
      <c r="B44" s="99" t="s">
        <v>450</v>
      </c>
      <c r="C44" s="24"/>
      <c r="D44" s="24"/>
      <c r="E44" s="24" t="s">
        <v>77</v>
      </c>
      <c r="F44" s="24"/>
      <c r="G44" s="24"/>
      <c r="H44" s="109">
        <f>IF(C44&lt;&gt;"",'CBL Score Standard'!$D100,IF(D44&lt;&gt;"",SUM('CBL Score Standard'!$D100:$E100),IF(E44&lt;&gt;"",SUM('CBL Score Standard'!$D100:$F100),IF(F44&lt;&gt;"",SUM('CBL Score Standard'!$D100:$G100),IF(G44&lt;&gt;"",SUM('CBL Score Standard'!$D100:$H100,0))))))</f>
        <v>0.16709956709956711</v>
      </c>
      <c r="K44" s="338"/>
      <c r="L44" s="338"/>
      <c r="M44" s="104" t="s">
        <v>7</v>
      </c>
      <c r="N44" s="36" t="s">
        <v>55</v>
      </c>
      <c r="O44" s="87" t="s">
        <v>185</v>
      </c>
      <c r="P44" s="149" t="s">
        <v>145</v>
      </c>
      <c r="Q44" s="254" t="s">
        <v>220</v>
      </c>
      <c r="R44" s="254" t="s">
        <v>270</v>
      </c>
      <c r="S44" s="66" t="s">
        <v>357</v>
      </c>
      <c r="T44" s="83" t="s">
        <v>72</v>
      </c>
      <c r="U44" s="180">
        <v>44097</v>
      </c>
      <c r="V44" s="214" t="s">
        <v>374</v>
      </c>
      <c r="W44" s="83" t="s">
        <v>377</v>
      </c>
      <c r="X44" s="83" t="s">
        <v>377</v>
      </c>
      <c r="Y44" s="49" t="s">
        <v>186</v>
      </c>
      <c r="Z44" s="259">
        <f t="shared" si="6"/>
        <v>0</v>
      </c>
      <c r="AA44" s="260"/>
      <c r="AB44" s="260"/>
      <c r="AC44" s="260"/>
      <c r="AD44" s="260"/>
      <c r="AE44" s="258"/>
      <c r="AF44" s="258"/>
      <c r="AG44" s="258"/>
      <c r="AH44" s="258"/>
      <c r="AI44" s="258"/>
      <c r="AJ44" s="258"/>
    </row>
    <row r="45" spans="1:36" ht="27.6" x14ac:dyDescent="0.3">
      <c r="A45" s="110" t="s">
        <v>41</v>
      </c>
      <c r="B45" s="99" t="s">
        <v>178</v>
      </c>
      <c r="C45" s="100"/>
      <c r="D45" s="24"/>
      <c r="E45" s="24" t="s">
        <v>77</v>
      </c>
      <c r="F45" s="24"/>
      <c r="G45" s="24"/>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254" t="s">
        <v>657</v>
      </c>
      <c r="S45" s="36"/>
      <c r="T45" s="83"/>
      <c r="U45" s="83"/>
      <c r="V45" s="83" t="str">
        <f t="shared" si="5"/>
        <v>Passed</v>
      </c>
      <c r="W45" s="83" t="s">
        <v>377</v>
      </c>
      <c r="X45" s="83" t="s">
        <v>377</v>
      </c>
      <c r="Y45" s="49" t="s">
        <v>186</v>
      </c>
      <c r="Z45" s="259">
        <f t="shared" si="6"/>
        <v>0</v>
      </c>
      <c r="AA45" s="260"/>
      <c r="AB45" s="260"/>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66" t="s">
        <v>357</v>
      </c>
      <c r="T46" s="83" t="s">
        <v>73</v>
      </c>
      <c r="U46" s="83"/>
      <c r="V46" s="83" t="str">
        <f t="shared" si="5"/>
        <v/>
      </c>
      <c r="W46" s="83" t="s">
        <v>378</v>
      </c>
      <c r="X46" s="83" t="s">
        <v>378</v>
      </c>
      <c r="Y46" s="46" t="s">
        <v>222</v>
      </c>
      <c r="Z46" s="259">
        <f t="shared" si="6"/>
        <v>0</v>
      </c>
      <c r="AA46" s="260"/>
      <c r="AB46" s="260"/>
      <c r="AC46" s="260"/>
      <c r="AD46" s="260"/>
      <c r="AE46" s="258"/>
      <c r="AF46" s="258"/>
      <c r="AG46" s="258"/>
      <c r="AH46" s="258"/>
      <c r="AI46" s="258"/>
      <c r="AJ46" s="258"/>
    </row>
    <row r="47" spans="1:36" x14ac:dyDescent="0.3">
      <c r="A47" s="110" t="s">
        <v>144</v>
      </c>
      <c r="B47" s="99" t="s">
        <v>372</v>
      </c>
      <c r="C47" s="24"/>
      <c r="D47" s="24"/>
      <c r="E47" s="24" t="s">
        <v>77</v>
      </c>
      <c r="F47" s="24"/>
      <c r="G47" s="24"/>
      <c r="H47" s="109">
        <f>IF(C47&lt;&gt;"",'CBL Score Standard'!$D103,IF(D47&lt;&gt;"",SUM('CBL Score Standard'!$D103:$E103),IF(E47&lt;&gt;"",SUM('CBL Score Standard'!$D103:$F103),IF(F47&lt;&gt;"",SUM('CBL Score Standard'!$D103:$G103),IF(G47&lt;&gt;"",SUM('CBL Score Standard'!$D103:$H103,0))))))</f>
        <v>0.16709956709956711</v>
      </c>
      <c r="K47" s="338"/>
      <c r="L47" s="338"/>
      <c r="M47" s="104" t="s">
        <v>7</v>
      </c>
      <c r="N47" s="36" t="s">
        <v>53</v>
      </c>
      <c r="O47" s="87" t="s">
        <v>223</v>
      </c>
      <c r="P47" s="153">
        <v>43621</v>
      </c>
      <c r="Q47" s="154" t="s">
        <v>224</v>
      </c>
      <c r="R47" s="155" t="s">
        <v>225</v>
      </c>
      <c r="S47" s="36"/>
      <c r="T47" s="83"/>
      <c r="U47" s="83"/>
      <c r="V47" s="83" t="str">
        <f t="shared" si="5"/>
        <v>Passed</v>
      </c>
      <c r="W47" s="83" t="s">
        <v>377</v>
      </c>
      <c r="X47" s="83" t="s">
        <v>377</v>
      </c>
      <c r="Y47" s="55"/>
      <c r="Z47" s="259">
        <f t="shared" si="6"/>
        <v>0</v>
      </c>
      <c r="AA47" s="260"/>
      <c r="AB47" s="260"/>
      <c r="AC47" s="260"/>
      <c r="AD47" s="260"/>
      <c r="AE47" s="258"/>
      <c r="AF47" s="258"/>
      <c r="AG47" s="258"/>
      <c r="AH47" s="258"/>
      <c r="AI47" s="258"/>
      <c r="AJ47" s="258"/>
    </row>
    <row r="48" spans="1:36" ht="39.6" x14ac:dyDescent="0.3">
      <c r="A48" s="110" t="s">
        <v>144</v>
      </c>
      <c r="B48" s="99" t="s">
        <v>373</v>
      </c>
      <c r="C48" s="24"/>
      <c r="D48" s="24"/>
      <c r="E48" s="24" t="s">
        <v>77</v>
      </c>
      <c r="F48" s="24"/>
      <c r="G48" s="24"/>
      <c r="H48" s="109">
        <f>IF(C48&lt;&gt;"",'CBL Score Standard'!$D104,IF(D48&lt;&gt;"",SUM('CBL Score Standard'!$D104:$E104),IF(E48&lt;&gt;"",SUM('CBL Score Standard'!$D104:$F104),IF(F48&lt;&gt;"",SUM('CBL Score Standard'!$D104:$G104),IF(G48&lt;&gt;"",SUM('CBL Score Standard'!$D104:$H104,0))))))</f>
        <v>0.16709956709956711</v>
      </c>
      <c r="K48" s="338"/>
      <c r="L48" s="338"/>
      <c r="M48" s="104" t="s">
        <v>7</v>
      </c>
      <c r="N48" s="36" t="s">
        <v>53</v>
      </c>
      <c r="O48" s="87" t="s">
        <v>226</v>
      </c>
      <c r="P48" s="153">
        <v>43602</v>
      </c>
      <c r="Q48" s="154" t="s">
        <v>227</v>
      </c>
      <c r="R48" s="155" t="s">
        <v>228</v>
      </c>
      <c r="S48" s="36"/>
      <c r="T48" s="83"/>
      <c r="U48" s="83"/>
      <c r="V48" s="83" t="str">
        <f t="shared" si="5"/>
        <v/>
      </c>
      <c r="W48" s="83" t="s">
        <v>378</v>
      </c>
      <c r="X48" s="83" t="s">
        <v>378</v>
      </c>
      <c r="Y48" s="55"/>
      <c r="Z48" s="259">
        <f t="shared" si="6"/>
        <v>0</v>
      </c>
      <c r="AA48" s="260"/>
      <c r="AB48" s="260"/>
      <c r="AC48" s="260"/>
      <c r="AD48" s="260"/>
      <c r="AE48" s="258"/>
      <c r="AF48" s="258"/>
      <c r="AG48" s="258"/>
      <c r="AH48" s="258"/>
      <c r="AI48" s="258"/>
      <c r="AJ48" s="258"/>
    </row>
    <row r="49" spans="1:36" ht="27.6" x14ac:dyDescent="0.3">
      <c r="A49" s="110" t="s">
        <v>144</v>
      </c>
      <c r="B49" s="99" t="s">
        <v>452</v>
      </c>
      <c r="C49" s="24"/>
      <c r="D49" s="24"/>
      <c r="E49" s="24" t="s">
        <v>77</v>
      </c>
      <c r="F49" s="24"/>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9" t="s">
        <v>684</v>
      </c>
      <c r="P49" s="153">
        <v>43623</v>
      </c>
      <c r="Q49" s="154" t="s">
        <v>153</v>
      </c>
      <c r="R49" s="155" t="s">
        <v>156</v>
      </c>
      <c r="S49" s="36"/>
      <c r="T49" s="83"/>
      <c r="U49" s="83"/>
      <c r="V49" s="83" t="str">
        <f t="shared" si="5"/>
        <v/>
      </c>
      <c r="W49" s="83" t="s">
        <v>378</v>
      </c>
      <c r="X49" s="83" t="s">
        <v>378</v>
      </c>
      <c r="Y49" s="55"/>
      <c r="Z49" s="259">
        <f t="shared" si="6"/>
        <v>0</v>
      </c>
      <c r="AA49" s="260"/>
      <c r="AB49" s="260"/>
      <c r="AC49" s="260"/>
      <c r="AD49" s="260"/>
      <c r="AE49" s="258"/>
      <c r="AF49" s="258"/>
      <c r="AG49" s="258"/>
      <c r="AH49" s="258"/>
      <c r="AI49" s="258"/>
      <c r="AJ49" s="258"/>
    </row>
    <row r="50" spans="1:36" ht="27.6" x14ac:dyDescent="0.3">
      <c r="A50" s="110" t="s">
        <v>144</v>
      </c>
      <c r="B50" s="99" t="s">
        <v>517</v>
      </c>
      <c r="C50" s="24"/>
      <c r="D50" s="24" t="s">
        <v>77</v>
      </c>
      <c r="E50" s="24"/>
      <c r="F50" s="24"/>
      <c r="G50" s="24"/>
      <c r="H50" s="109">
        <f>IF(C50&lt;&gt;"",'CBL Score Standard'!$D106,IF(D50&lt;&gt;"",SUM('CBL Score Standard'!$D106:$E106),IF(E50&lt;&gt;"",SUM('CBL Score Standard'!$D106:$F106),IF(F50&lt;&gt;"",SUM('CBL Score Standard'!$D106:$G106),IF(G50&lt;&gt;"",SUM('CBL Score Standard'!$D106:$H106,0))))))</f>
        <v>0.13852813852813853</v>
      </c>
      <c r="K50" s="338"/>
      <c r="L50" s="338"/>
      <c r="M50" s="104" t="s">
        <v>7</v>
      </c>
      <c r="N50" s="36" t="s">
        <v>59</v>
      </c>
      <c r="O50" s="89" t="s">
        <v>683</v>
      </c>
      <c r="P50" s="153">
        <v>43623</v>
      </c>
      <c r="Q50" s="154" t="s">
        <v>153</v>
      </c>
      <c r="R50" s="155" t="s">
        <v>156</v>
      </c>
      <c r="S50" s="36"/>
      <c r="T50" s="83"/>
      <c r="U50" s="83"/>
      <c r="V50" s="83"/>
      <c r="W50" s="83" t="s">
        <v>378</v>
      </c>
      <c r="X50" s="83" t="s">
        <v>378</v>
      </c>
      <c r="Y50" s="55"/>
      <c r="Z50" s="259">
        <f t="shared" si="6"/>
        <v>0</v>
      </c>
      <c r="AA50" s="260"/>
      <c r="AB50" s="260"/>
      <c r="AC50" s="260"/>
      <c r="AD50" s="260"/>
      <c r="AE50" s="258"/>
      <c r="AF50" s="258"/>
      <c r="AG50" s="258"/>
      <c r="AH50" s="258"/>
      <c r="AI50" s="258"/>
      <c r="AJ50" s="258"/>
    </row>
    <row r="51" spans="1:36" x14ac:dyDescent="0.3">
      <c r="A51" s="110" t="s">
        <v>144</v>
      </c>
      <c r="B51" s="99" t="s">
        <v>661</v>
      </c>
      <c r="C51" s="24"/>
      <c r="D51" s="24"/>
      <c r="E51" s="24" t="s">
        <v>77</v>
      </c>
      <c r="F51" s="24"/>
      <c r="G51" s="24"/>
      <c r="H51" s="109">
        <f>IF(C51&lt;&gt;"",'CBL Score Standard'!$D107,IF(D51&lt;&gt;"",SUM('CBL Score Standard'!$D107:$E107),IF(E51&lt;&gt;"",SUM('CBL Score Standard'!$D107:$F107),IF(F51&lt;&gt;"",SUM('CBL Score Standard'!$D107:$G107),IF(G51&lt;&gt;"",SUM('CBL Score Standard'!$D107:$H107,0))))))</f>
        <v>0.16709956709956711</v>
      </c>
      <c r="K51" s="338"/>
      <c r="L51" s="338"/>
      <c r="M51" s="104" t="s">
        <v>7</v>
      </c>
      <c r="N51" s="36" t="s">
        <v>56</v>
      </c>
      <c r="O51" s="89" t="s">
        <v>67</v>
      </c>
      <c r="P51" s="153"/>
      <c r="Q51" s="154"/>
      <c r="R51" s="155"/>
      <c r="S51" s="83" t="s">
        <v>357</v>
      </c>
      <c r="T51" s="83"/>
      <c r="U51" s="180">
        <v>43766</v>
      </c>
      <c r="V51" s="214" t="s">
        <v>374</v>
      </c>
      <c r="W51" s="83" t="s">
        <v>378</v>
      </c>
      <c r="X51" s="83" t="s">
        <v>378</v>
      </c>
      <c r="Y51" s="83"/>
      <c r="Z51" s="259">
        <f t="shared" si="6"/>
        <v>0</v>
      </c>
      <c r="AA51" s="260"/>
      <c r="AB51" s="260"/>
      <c r="AC51" s="260"/>
      <c r="AD51" s="260"/>
      <c r="AE51" s="258"/>
      <c r="AF51" s="258"/>
      <c r="AG51" s="258"/>
      <c r="AH51" s="258"/>
      <c r="AI51" s="258"/>
      <c r="AJ51" s="258"/>
    </row>
    <row r="52" spans="1:36" x14ac:dyDescent="0.3">
      <c r="A52" s="110" t="s">
        <v>144</v>
      </c>
      <c r="B52" s="99" t="s">
        <v>662</v>
      </c>
      <c r="C52" s="117"/>
      <c r="D52" s="117"/>
      <c r="E52" s="117" t="s">
        <v>77</v>
      </c>
      <c r="F52" s="24"/>
      <c r="G52" s="24"/>
      <c r="H52" s="109">
        <f>IF(C52&lt;&gt;"",'CBL Score Standard'!$D108,IF(D52&lt;&gt;"",SUM('CBL Score Standard'!$D108:$E108),IF(E52&lt;&gt;"",SUM('CBL Score Standard'!$D108:$F108),IF(F52&lt;&gt;"",SUM('CBL Score Standard'!$D108:$G108),IF(G52&lt;&gt;"",SUM('CBL Score Standard'!$D108:$H108,0))))))</f>
        <v>0.16709956709956711</v>
      </c>
      <c r="K52" s="338"/>
      <c r="L52" s="338"/>
      <c r="M52" s="104" t="s">
        <v>7</v>
      </c>
      <c r="N52" s="36" t="s">
        <v>55</v>
      </c>
      <c r="O52" s="89" t="s">
        <v>1</v>
      </c>
      <c r="P52" s="153"/>
      <c r="Q52" s="154"/>
      <c r="R52" s="155"/>
      <c r="S52" s="83"/>
      <c r="T52" s="83"/>
      <c r="U52" s="83"/>
      <c r="V52" s="83" t="str">
        <f t="shared" si="5"/>
        <v/>
      </c>
      <c r="W52" s="83" t="s">
        <v>378</v>
      </c>
      <c r="X52" s="83" t="s">
        <v>378</v>
      </c>
      <c r="Y52" s="83"/>
      <c r="Z52" s="259">
        <f t="shared" si="6"/>
        <v>0</v>
      </c>
      <c r="AA52" s="260"/>
      <c r="AB52" s="260"/>
      <c r="AC52" s="260"/>
      <c r="AD52" s="260"/>
      <c r="AE52" s="258"/>
      <c r="AF52" s="258"/>
      <c r="AG52" s="258"/>
      <c r="AH52" s="258"/>
      <c r="AI52" s="258"/>
      <c r="AJ52" s="258"/>
    </row>
    <row r="53" spans="1:36" x14ac:dyDescent="0.3">
      <c r="A53" s="110" t="s">
        <v>144</v>
      </c>
      <c r="B53" s="99" t="s">
        <v>187</v>
      </c>
      <c r="C53" s="100"/>
      <c r="D53" s="24"/>
      <c r="E53" s="24" t="s">
        <v>77</v>
      </c>
      <c r="F53" s="24"/>
      <c r="G53" s="24"/>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55</v>
      </c>
      <c r="O53" s="89" t="s">
        <v>419</v>
      </c>
      <c r="P53" s="152" t="s">
        <v>145</v>
      </c>
      <c r="Q53" s="154" t="s">
        <v>420</v>
      </c>
      <c r="R53" s="155" t="s">
        <v>420</v>
      </c>
      <c r="S53" s="36"/>
      <c r="T53" s="83"/>
      <c r="U53" s="83"/>
      <c r="V53" s="83" t="str">
        <f t="shared" si="5"/>
        <v/>
      </c>
      <c r="W53" s="83" t="s">
        <v>378</v>
      </c>
      <c r="X53" s="83" t="s">
        <v>378</v>
      </c>
      <c r="Y53" s="55"/>
      <c r="Z53" s="259">
        <f t="shared" si="6"/>
        <v>0</v>
      </c>
      <c r="AA53" s="260"/>
      <c r="AB53" s="260"/>
      <c r="AC53" s="260"/>
      <c r="AD53" s="260"/>
      <c r="AE53" s="258"/>
      <c r="AF53" s="258"/>
      <c r="AG53" s="258"/>
      <c r="AH53" s="258"/>
      <c r="AI53" s="258"/>
      <c r="AJ53" s="258"/>
    </row>
    <row r="54" spans="1:36" ht="26.4" x14ac:dyDescent="0.3">
      <c r="A54" s="110" t="s">
        <v>144</v>
      </c>
      <c r="B54" s="99" t="s">
        <v>188</v>
      </c>
      <c r="C54" s="100"/>
      <c r="D54" s="24"/>
      <c r="E54" s="24"/>
      <c r="F54" s="24"/>
      <c r="G54" s="24"/>
      <c r="H54" s="109" t="b">
        <f>IF(C54&lt;&gt;"",'CBL Score Standard'!$D110,IF(D54&lt;&gt;"",SUM('CBL Score Standard'!$D110:$E110),IF(E54&lt;&gt;"",SUM('CBL Score Standard'!$D110:$F110),IF(F54&lt;&gt;"",SUM('CBL Score Standard'!$D110:$G110),IF(G54&lt;&gt;"",SUM('CBL Score Standard'!$D110:$H110,0))))))</f>
        <v>0</v>
      </c>
      <c r="K54" s="338"/>
      <c r="L54" s="338"/>
      <c r="M54" s="104" t="s">
        <v>7</v>
      </c>
      <c r="N54" s="36" t="s">
        <v>56</v>
      </c>
      <c r="O54" s="89" t="s">
        <v>421</v>
      </c>
      <c r="P54" s="152" t="s">
        <v>230</v>
      </c>
      <c r="Q54" s="154" t="s">
        <v>230</v>
      </c>
      <c r="R54" s="155" t="s">
        <v>230</v>
      </c>
      <c r="S54" s="36"/>
      <c r="T54" s="83"/>
      <c r="U54" s="83"/>
      <c r="V54" s="83" t="str">
        <f t="shared" si="5"/>
        <v/>
      </c>
      <c r="W54" s="83" t="s">
        <v>378</v>
      </c>
      <c r="X54" s="83" t="s">
        <v>378</v>
      </c>
      <c r="Y54" s="41" t="s">
        <v>230</v>
      </c>
      <c r="Z54" s="259">
        <f t="shared" si="6"/>
        <v>0</v>
      </c>
      <c r="AA54" s="260"/>
      <c r="AB54" s="260"/>
      <c r="AC54" s="260"/>
      <c r="AD54" s="260"/>
      <c r="AE54" s="258"/>
      <c r="AF54" s="258"/>
      <c r="AG54" s="258"/>
      <c r="AH54" s="258"/>
      <c r="AI54" s="258"/>
      <c r="AJ54" s="258"/>
    </row>
    <row r="55" spans="1:36" customFormat="1" ht="18" customHeight="1" x14ac:dyDescent="0.3">
      <c r="A55" s="110" t="s">
        <v>144</v>
      </c>
      <c r="B55" s="99" t="s">
        <v>189</v>
      </c>
      <c r="C55" s="100"/>
      <c r="D55" s="117"/>
      <c r="E55" s="117" t="s">
        <v>77</v>
      </c>
      <c r="F55" s="24"/>
      <c r="G55" s="24"/>
      <c r="H55" s="109">
        <f>IF(C55&lt;&gt;"",'CBL Score Standard'!$D111,IF(D55&lt;&gt;"",SUM('CBL Score Standard'!$D111:$E111),IF(E55&lt;&gt;"",SUM('CBL Score Standard'!$D111:$F111),IF(F55&lt;&gt;"",SUM('CBL Score Standard'!$D111:$G111),IF(G55&lt;&gt;"",SUM('CBL Score Standard'!$D111:$H111,0))))))</f>
        <v>3.8095238095238092E-2</v>
      </c>
      <c r="K55" s="339"/>
      <c r="L55" s="339"/>
      <c r="M55" s="104" t="s">
        <v>7</v>
      </c>
      <c r="N55" s="36" t="s">
        <v>54</v>
      </c>
      <c r="O55" s="89" t="s">
        <v>231</v>
      </c>
      <c r="P55" s="153">
        <v>43610</v>
      </c>
      <c r="Q55" s="152" t="s">
        <v>164</v>
      </c>
      <c r="R55" s="79" t="s">
        <v>165</v>
      </c>
      <c r="S55" s="36"/>
      <c r="T55" s="83"/>
      <c r="U55" s="83"/>
      <c r="V55" s="83" t="str">
        <f t="shared" si="5"/>
        <v/>
      </c>
      <c r="W55" s="83" t="s">
        <v>378</v>
      </c>
      <c r="X55" s="83" t="s">
        <v>378</v>
      </c>
      <c r="Y55" s="49" t="s">
        <v>232</v>
      </c>
      <c r="Z55" s="259">
        <f t="shared" si="6"/>
        <v>0</v>
      </c>
      <c r="AA55" s="260"/>
      <c r="AB55" s="260"/>
      <c r="AC55" s="260"/>
      <c r="AD55" s="260"/>
      <c r="AE55" s="258"/>
      <c r="AF55" s="258"/>
      <c r="AG55" s="258"/>
      <c r="AH55" s="258"/>
      <c r="AI55" s="258"/>
      <c r="AJ55" s="258"/>
    </row>
    <row r="56" spans="1:36" customFormat="1" x14ac:dyDescent="0.3">
      <c r="A56" s="110" t="s">
        <v>144</v>
      </c>
      <c r="B56" s="99" t="s">
        <v>190</v>
      </c>
      <c r="C56" s="100"/>
      <c r="D56" s="117"/>
      <c r="E56" s="117"/>
      <c r="F56" s="24"/>
      <c r="G56" s="24"/>
      <c r="H56" s="109" t="b">
        <f>IF(C56&lt;&gt;"",'CBL Score Standard'!$D112,IF(D56&lt;&gt;"",SUM('CBL Score Standard'!$D112:$E112),IF(E56&lt;&gt;"",SUM('CBL Score Standard'!$D112:$F112),IF(F56&lt;&gt;"",SUM('CBL Score Standard'!$D112:$G112),IF(G56&lt;&gt;"",SUM('CBL Score Standard'!$D112:$H112,0))))))</f>
        <v>0</v>
      </c>
      <c r="K56" s="3">
        <v>4</v>
      </c>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24" t="s">
        <v>77</v>
      </c>
      <c r="F57" s="24"/>
      <c r="G57" s="24"/>
      <c r="H57" s="10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t="s">
        <v>77</v>
      </c>
      <c r="E58" s="117"/>
      <c r="F58" s="24"/>
      <c r="G58" s="24"/>
      <c r="H58" s="109">
        <f>IF(C58&lt;&gt;"",'CBL Score Standard'!$D114,IF(D58&lt;&gt;"",SUM('CBL Score Standard'!$D114:$E114),IF(E58&lt;&gt;"",SUM('CBL Score Standard'!$D114:$F114),IF(F58&lt;&gt;"",SUM('CBL Score Standard'!$D114:$G114),IF(G58&lt;&gt;"",SUM('CBL Score Standard'!$D114:$H114,0))))))</f>
        <v>0</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17"/>
      <c r="F59" s="24"/>
      <c r="G59" s="24"/>
      <c r="H59" s="109" t="b">
        <f>IF(C59&lt;&gt;"",'CBL Score Standard'!$D115,IF(D59&lt;&gt;"",SUM('CBL Score Standard'!$D115:$E115),IF(E59&lt;&gt;"",SUM('CBL Score Standard'!$D115:$F115),IF(F59&lt;&gt;"",SUM('CBL Score Standard'!$D115:$G115),IF(G59&lt;&gt;"",SUM('CBL Score Standard'!$D115:$H115,0))))))</f>
        <v>0</v>
      </c>
      <c r="K59" s="1197"/>
      <c r="L59" s="1197"/>
      <c r="M59" s="1183"/>
      <c r="N59" s="1185"/>
      <c r="O59" s="1185"/>
      <c r="P59" s="148" t="s">
        <v>141</v>
      </c>
      <c r="Q59" s="144"/>
      <c r="R59" s="144"/>
      <c r="S59" s="1210"/>
      <c r="T59" s="1191"/>
      <c r="U59" s="1191"/>
      <c r="V59" s="119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36" t="str">
        <f t="shared" ref="S60:S67" si="7">IF($K$57=$G$25+1,$A$1,"")</f>
        <v/>
      </c>
      <c r="T60" s="83"/>
      <c r="U60" s="83"/>
      <c r="V60" s="83" t="str">
        <f t="shared" ref="V60:V67" si="8">IF(AND(W60="Y",X60="Y"),"Passed",IF(T60="M","Passed", ""))</f>
        <v/>
      </c>
      <c r="W60" s="83"/>
      <c r="X60" s="83"/>
      <c r="Y60" s="55"/>
      <c r="Z60" s="259">
        <f t="shared" ref="Z60:Z67" si="9">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36" t="str">
        <f t="shared" si="7"/>
        <v/>
      </c>
      <c r="T61" s="83"/>
      <c r="U61" s="83"/>
      <c r="V61" s="83" t="str">
        <f t="shared" si="8"/>
        <v/>
      </c>
      <c r="W61" s="83"/>
      <c r="X61" s="83"/>
      <c r="Y61" s="55"/>
      <c r="Z61" s="259">
        <f t="shared" si="9"/>
        <v>0</v>
      </c>
      <c r="AA61" s="260"/>
      <c r="AB61" s="260"/>
      <c r="AC61" s="260"/>
      <c r="AD61" s="260"/>
      <c r="AE61" s="258"/>
      <c r="AF61" s="258"/>
      <c r="AG61" s="258"/>
      <c r="AH61" s="258"/>
      <c r="AI61" s="258"/>
      <c r="AJ61" s="258"/>
    </row>
    <row r="62" spans="1:36" x14ac:dyDescent="0.3">
      <c r="A62" s="110" t="s">
        <v>56</v>
      </c>
      <c r="B62" s="99" t="s">
        <v>67</v>
      </c>
      <c r="C62" s="100"/>
      <c r="D62" s="100"/>
      <c r="E62" s="24" t="s">
        <v>77</v>
      </c>
      <c r="F62" s="24"/>
      <c r="G62" s="24"/>
      <c r="H62" s="109">
        <f>IF(C62&lt;&gt;"",'CBL Score Standard'!$D118,IF(D62&lt;&gt;"",SUM('CBL Score Standard'!$D118:$E118),IF(E62&lt;&gt;"",SUM('CBL Score Standard'!$D118:$F118),IF(F62&lt;&gt;"",SUM('CBL Score Standard'!$D118:$G118),IF(G62&lt;&gt;"",SUM('CBL Score Standard'!$D118:$H118,0))))))</f>
        <v>2.8571428571428571E-2</v>
      </c>
      <c r="K62" s="1207"/>
      <c r="L62" s="1207"/>
      <c r="M62" s="104" t="s">
        <v>8</v>
      </c>
      <c r="N62" s="36" t="s">
        <v>56</v>
      </c>
      <c r="O62" s="38" t="s">
        <v>237</v>
      </c>
      <c r="P62" s="58"/>
      <c r="Q62" s="56"/>
      <c r="R62" s="59"/>
      <c r="S62" s="36" t="str">
        <f t="shared" si="7"/>
        <v/>
      </c>
      <c r="T62" s="83"/>
      <c r="U62" s="83"/>
      <c r="V62" s="83" t="str">
        <f t="shared" si="8"/>
        <v/>
      </c>
      <c r="W62" s="83"/>
      <c r="X62" s="83"/>
      <c r="Y62" s="55"/>
      <c r="Z62" s="259">
        <f t="shared" si="9"/>
        <v>0</v>
      </c>
      <c r="AA62" s="260"/>
      <c r="AB62" s="260"/>
      <c r="AC62" s="260"/>
      <c r="AD62" s="260"/>
      <c r="AE62" s="258"/>
      <c r="AF62" s="258"/>
      <c r="AG62" s="258"/>
      <c r="AH62" s="258"/>
      <c r="AI62" s="258"/>
      <c r="AJ62" s="258"/>
    </row>
    <row r="63" spans="1:36" ht="15" thickBot="1" x14ac:dyDescent="0.35">
      <c r="A63" s="111" t="s">
        <v>55</v>
      </c>
      <c r="B63" s="99" t="s">
        <v>1</v>
      </c>
      <c r="C63" s="100"/>
      <c r="D63" s="100"/>
      <c r="E63" s="24"/>
      <c r="F63" s="24"/>
      <c r="G63" s="24"/>
      <c r="H63" s="109" t="b">
        <f>IF(C63&lt;&gt;"",'CBL Score Standard'!$D119,IF(D63&lt;&gt;"",SUM('CBL Score Standard'!$D119:$E119),IF(E63&lt;&gt;"",SUM('CBL Score Standard'!$D119:$F119),IF(F63&lt;&gt;"",SUM('CBL Score Standard'!$D119:$G119),IF(G63&lt;&gt;"",SUM('CBL Score Standard'!$D119:$H119,0))))))</f>
        <v>0</v>
      </c>
      <c r="K63" s="1207"/>
      <c r="L63" s="1207"/>
      <c r="M63" s="104" t="s">
        <v>8</v>
      </c>
      <c r="N63" s="36" t="s">
        <v>55</v>
      </c>
      <c r="O63" s="38" t="s">
        <v>238</v>
      </c>
      <c r="P63" s="58"/>
      <c r="Q63" s="56"/>
      <c r="R63" s="59"/>
      <c r="S63" s="36" t="str">
        <f t="shared" si="7"/>
        <v/>
      </c>
      <c r="T63" s="83"/>
      <c r="U63" s="83"/>
      <c r="V63" s="83" t="str">
        <f t="shared" si="8"/>
        <v/>
      </c>
      <c r="W63" s="83"/>
      <c r="X63" s="83"/>
      <c r="Y63" s="55"/>
      <c r="Z63" s="259">
        <f t="shared" si="9"/>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2.5476190476190479</v>
      </c>
      <c r="K64" s="1207"/>
      <c r="L64" s="1207"/>
      <c r="M64" s="104" t="s">
        <v>8</v>
      </c>
      <c r="N64" s="57" t="s">
        <v>53</v>
      </c>
      <c r="O64" s="38" t="s">
        <v>239</v>
      </c>
      <c r="P64" s="58"/>
      <c r="Q64" s="56"/>
      <c r="R64" s="59"/>
      <c r="S64" s="36" t="str">
        <f t="shared" si="7"/>
        <v/>
      </c>
      <c r="T64" s="83"/>
      <c r="U64" s="83"/>
      <c r="V64" s="83" t="str">
        <f t="shared" si="8"/>
        <v/>
      </c>
      <c r="W64" s="83"/>
      <c r="X64" s="83"/>
      <c r="Y64" s="55"/>
      <c r="Z64" s="259">
        <f t="shared" si="9"/>
        <v>0</v>
      </c>
      <c r="AA64" s="260"/>
      <c r="AB64" s="260"/>
      <c r="AC64" s="260"/>
      <c r="AD64" s="260"/>
      <c r="AE64" s="258"/>
      <c r="AF64" s="258"/>
      <c r="AG64" s="258"/>
      <c r="AH64" s="258"/>
      <c r="AI64" s="258"/>
      <c r="AJ64" s="258"/>
    </row>
    <row r="65" spans="1:36" ht="28.2" thickBot="1" x14ac:dyDescent="0.35">
      <c r="A65" s="112" t="s">
        <v>83</v>
      </c>
      <c r="B65" s="113"/>
      <c r="C65" s="134">
        <v>1</v>
      </c>
      <c r="D65" s="134">
        <v>0.94736842105263153</v>
      </c>
      <c r="E65" s="134">
        <v>0.67741935483870963</v>
      </c>
      <c r="F65" s="134">
        <v>0</v>
      </c>
      <c r="G65" s="134">
        <v>0</v>
      </c>
      <c r="H65" s="114">
        <v>0</v>
      </c>
      <c r="K65" s="1207"/>
      <c r="L65" s="1207"/>
      <c r="M65" s="104" t="s">
        <v>8</v>
      </c>
      <c r="N65" s="57" t="s">
        <v>59</v>
      </c>
      <c r="O65" s="38" t="s">
        <v>240</v>
      </c>
      <c r="P65" s="58"/>
      <c r="Q65" s="56"/>
      <c r="R65" s="59"/>
      <c r="S65" s="36" t="str">
        <f t="shared" si="7"/>
        <v/>
      </c>
      <c r="T65" s="83"/>
      <c r="U65" s="83"/>
      <c r="V65" s="83" t="str">
        <f t="shared" si="8"/>
        <v/>
      </c>
      <c r="W65" s="83"/>
      <c r="X65" s="83"/>
      <c r="Y65" s="55"/>
      <c r="Z65" s="259">
        <f t="shared" si="9"/>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1</v>
      </c>
      <c r="K66" s="1207"/>
      <c r="L66" s="1207"/>
      <c r="M66" s="104" t="s">
        <v>8</v>
      </c>
      <c r="N66" s="57" t="s">
        <v>55</v>
      </c>
      <c r="O66" s="38" t="s">
        <v>515</v>
      </c>
      <c r="P66" s="58"/>
      <c r="Q66" s="56"/>
      <c r="R66" s="59"/>
      <c r="S66" s="36" t="str">
        <f t="shared" si="7"/>
        <v/>
      </c>
      <c r="T66" s="83"/>
      <c r="U66" s="83"/>
      <c r="V66" s="83" t="str">
        <f t="shared" si="8"/>
        <v/>
      </c>
      <c r="W66" s="83"/>
      <c r="X66" s="83"/>
      <c r="Y66" s="55"/>
      <c r="Z66" s="259">
        <f t="shared" si="9"/>
        <v>0</v>
      </c>
      <c r="AA66" s="260"/>
      <c r="AB66" s="260"/>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36" t="str">
        <f t="shared" si="7"/>
        <v/>
      </c>
      <c r="T67" s="83"/>
      <c r="U67" s="83"/>
      <c r="V67" s="83" t="str">
        <f t="shared" si="8"/>
        <v/>
      </c>
      <c r="W67" s="83"/>
      <c r="X67" s="83"/>
      <c r="Y67" s="46" t="s">
        <v>242</v>
      </c>
      <c r="Z67" s="259">
        <f t="shared" si="9"/>
        <v>0</v>
      </c>
      <c r="AA67" s="260"/>
      <c r="AB67" s="260"/>
      <c r="AC67" s="260"/>
      <c r="AD67" s="260"/>
      <c r="AE67" s="258"/>
      <c r="AF67" s="258"/>
      <c r="AG67" s="258"/>
      <c r="AH67" s="258"/>
      <c r="AI67" s="258"/>
      <c r="AJ67" s="258"/>
    </row>
    <row r="68" spans="1:36" x14ac:dyDescent="0.3">
      <c r="C68" s="135"/>
      <c r="D68" s="135"/>
      <c r="E68" s="135"/>
      <c r="F68" s="135"/>
      <c r="G68" s="135"/>
      <c r="K68" s="3">
        <v>5</v>
      </c>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19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t="str">
        <f>IF($K$69=$G$25+1,$A$1,"")</f>
        <v/>
      </c>
      <c r="T72" s="83"/>
      <c r="U72" s="83"/>
      <c r="V72" s="83" t="str">
        <f>IF(AND(W72="Y",X72="Y"),"Passed",IF(T72="M","Passed", ""))</f>
        <v/>
      </c>
      <c r="W72" s="83"/>
      <c r="X72" s="83"/>
      <c r="Y72" s="63"/>
      <c r="Z72" s="259">
        <f t="shared" ref="Z72:Z75" si="10">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36" t="str">
        <f>IF($K$69=$G$25+1,$A$1,"")</f>
        <v/>
      </c>
      <c r="T73" s="83"/>
      <c r="U73" s="83"/>
      <c r="V73" s="83" t="str">
        <f>IF(AND(W73="Y",X73="Y"),"Passed",IF(T73="M","Passed", ""))</f>
        <v/>
      </c>
      <c r="W73" s="83"/>
      <c r="X73" s="83"/>
      <c r="Y73" s="63"/>
      <c r="Z73" s="259">
        <f t="shared" si="10"/>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36" t="str">
        <f>IF($K$69=$G$25+1,$A$1,"")</f>
        <v/>
      </c>
      <c r="T74" s="83"/>
      <c r="U74" s="83"/>
      <c r="V74" s="83" t="str">
        <f>IF(AND(W74="Y",X74="Y"),"Passed",IF(T74="M","Passed", ""))</f>
        <v/>
      </c>
      <c r="W74" s="83"/>
      <c r="X74" s="83"/>
      <c r="Y74" s="63"/>
      <c r="Z74" s="259">
        <f t="shared" si="10"/>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36" t="str">
        <f>IF($K$69=$G$25+1,$A$1,"")</f>
        <v/>
      </c>
      <c r="T75" s="83"/>
      <c r="U75" s="83"/>
      <c r="V75" s="83" t="str">
        <f>IF(AND(W75="Y",X75="Y"),"Passed",IF(T75="M","Passed", ""))</f>
        <v/>
      </c>
      <c r="W75" s="83"/>
      <c r="X75" s="83"/>
      <c r="Y75" s="63"/>
      <c r="Z75" s="259">
        <f t="shared" si="10"/>
        <v>0</v>
      </c>
      <c r="AA75" s="260"/>
      <c r="AB75" s="260"/>
      <c r="AC75" s="260"/>
      <c r="AD75" s="260"/>
      <c r="AE75" s="258"/>
      <c r="AF75" s="258"/>
      <c r="AG75" s="258"/>
      <c r="AH75" s="258"/>
      <c r="AI75" s="258"/>
      <c r="AJ75" s="258"/>
    </row>
    <row r="76" spans="1:36" ht="13.2" customHeight="1"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7:AA70"/>
  <customSheetViews>
    <customSheetView guid="{3F51B73C-8999-4BDD-B7BB-CFA8C5D5F118}" scale="98" showGridLines="0" showAutoFilter="1">
      <selection activeCell="K1" sqref="K1:AN1048576"/>
      <pageMargins left="0.7" right="0.7" top="0.75" bottom="0.75" header="0.3" footer="0.3"/>
      <pageSetup orientation="portrait" r:id="rId1"/>
      <autoFilter ref="A7:AA70"/>
    </customSheetView>
    <customSheetView guid="{61959E49-C4BC-41CB-B0BE-7EDA73DE356A}" scale="98" showGridLines="0" showAutoFilter="1" topLeftCell="A52">
      <selection activeCell="C8" sqref="C8:G67"/>
      <pageMargins left="0.7" right="0.7" top="0.75" bottom="0.75" header="0.3" footer="0.3"/>
      <pageSetup orientation="portrait" r:id="rId2"/>
      <autoFilter ref="A7:AB70"/>
    </customSheetView>
    <customSheetView guid="{9F775BAE-2403-40FE-95E3-B0411D9A7170}" scale="98" showGridLines="0" showAutoFilter="1" topLeftCell="N20">
      <selection activeCell="U35" sqref="U35"/>
      <pageMargins left="0.7" right="0.7" top="0.75" bottom="0.75" header="0.3" footer="0.3"/>
      <pageSetup orientation="portrait" r:id="rId3"/>
      <autoFilter ref="A7:AB70"/>
    </customSheetView>
    <customSheetView guid="{B9E7682A-072E-4CF9-AE10-B3ED27CB27F8}" scale="98" showGridLines="0" showAutoFilter="1" topLeftCell="L1">
      <selection activeCell="U16" sqref="U16:V16"/>
      <pageMargins left="0.7" right="0.7" top="0.75" bottom="0.75" header="0.3" footer="0.3"/>
      <pageSetup orientation="portrait" r:id="rId4"/>
      <autoFilter ref="A7:AB70"/>
    </customSheetView>
    <customSheetView guid="{040B64FF-F135-4C7F-9498-A8399C10673D}" scale="98" showGridLines="0" showAutoFilter="1">
      <selection activeCell="K1" sqref="K1:AN1048576"/>
      <pageMargins left="0.7" right="0.7" top="0.75" bottom="0.75" header="0.3" footer="0.3"/>
      <pageSetup orientation="portrait" r:id="rId5"/>
      <autoFilter ref="A7:AA70"/>
    </customSheetView>
    <customSheetView guid="{6D9FC8F7-6352-4BF1-890A-27BF36FADC03}" scale="98" showGridLines="0" showAutoFilter="1">
      <selection activeCell="K1" sqref="K1:AN1048576"/>
      <pageMargins left="0.7" right="0.7" top="0.75" bottom="0.75" header="0.3" footer="0.3"/>
      <pageSetup orientation="portrait" r:id="rId6"/>
      <autoFilter ref="A7:AA70"/>
    </customSheetView>
  </customSheetViews>
  <mergeCells count="91">
    <mergeCell ref="AA70:AB70"/>
    <mergeCell ref="AC70:AD70"/>
    <mergeCell ref="AE70:AF70"/>
    <mergeCell ref="AG70:AH70"/>
    <mergeCell ref="AI70:AJ70"/>
    <mergeCell ref="AA58:AB58"/>
    <mergeCell ref="AC58:AD58"/>
    <mergeCell ref="AE58:AF58"/>
    <mergeCell ref="AG58:AH58"/>
    <mergeCell ref="AI58:AJ58"/>
    <mergeCell ref="AA38:AB38"/>
    <mergeCell ref="AC38:AD38"/>
    <mergeCell ref="AE38:AF38"/>
    <mergeCell ref="AG38:AH38"/>
    <mergeCell ref="AI38:AJ38"/>
    <mergeCell ref="AA17:AB17"/>
    <mergeCell ref="AC17:AD17"/>
    <mergeCell ref="AE17:AF17"/>
    <mergeCell ref="AG17:AH17"/>
    <mergeCell ref="AI17:AJ17"/>
    <mergeCell ref="AA2:AB2"/>
    <mergeCell ref="AC2:AD2"/>
    <mergeCell ref="AE2:AF2"/>
    <mergeCell ref="AG2:AH2"/>
    <mergeCell ref="AI2:AJ2"/>
    <mergeCell ref="K60:K67"/>
    <mergeCell ref="L60:L67"/>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M58:M59"/>
    <mergeCell ref="N58:N59"/>
    <mergeCell ref="O58:O59"/>
    <mergeCell ref="S58:S59"/>
    <mergeCell ref="T58:T59"/>
    <mergeCell ref="U58:U59"/>
    <mergeCell ref="V58:V59"/>
    <mergeCell ref="Y58:Y59"/>
    <mergeCell ref="S38:S39"/>
    <mergeCell ref="T38:T39"/>
    <mergeCell ref="U38:U39"/>
    <mergeCell ref="V38:V39"/>
    <mergeCell ref="Y38:Y39"/>
    <mergeCell ref="K38:K39"/>
    <mergeCell ref="L38:L39"/>
    <mergeCell ref="M38:M39"/>
    <mergeCell ref="N38:N39"/>
    <mergeCell ref="O38:O39"/>
    <mergeCell ref="T17:T18"/>
    <mergeCell ref="U17:U18"/>
    <mergeCell ref="V17:V18"/>
    <mergeCell ref="Y17:Y18"/>
    <mergeCell ref="K37:Y37"/>
    <mergeCell ref="K1:Y1"/>
    <mergeCell ref="K2:K3"/>
    <mergeCell ref="L2:L3"/>
    <mergeCell ref="M2:M3"/>
    <mergeCell ref="N2:N3"/>
    <mergeCell ref="O2:O3"/>
    <mergeCell ref="S2:S3"/>
    <mergeCell ref="T2:T3"/>
    <mergeCell ref="U2:U3"/>
    <mergeCell ref="V2:V3"/>
    <mergeCell ref="Y2:Y3"/>
    <mergeCell ref="Z70:Z71"/>
    <mergeCell ref="A1:H1"/>
    <mergeCell ref="A64:G64"/>
    <mergeCell ref="A66:G66"/>
    <mergeCell ref="Z2:Z3"/>
    <mergeCell ref="Z17:Z18"/>
    <mergeCell ref="Z38:Z39"/>
    <mergeCell ref="Z58:Z59"/>
    <mergeCell ref="Y4:Y5"/>
    <mergeCell ref="K16:Y16"/>
    <mergeCell ref="K17:K18"/>
    <mergeCell ref="L17:L18"/>
    <mergeCell ref="M17:M18"/>
    <mergeCell ref="N17:N18"/>
    <mergeCell ref="O17:O18"/>
    <mergeCell ref="S17:S18"/>
  </mergeCells>
  <conditionalFormatting sqref="E13">
    <cfRule type="containsText" dxfId="562" priority="24" operator="containsText" text="N/A">
      <formula>NOT(ISERROR(SEARCH("N/A",E13)))</formula>
    </cfRule>
    <cfRule type="containsText" dxfId="561" priority="25" operator="containsText" text="O">
      <formula>NOT(ISERROR(SEARCH("O",E13)))</formula>
    </cfRule>
    <cfRule type="containsText" dxfId="560" priority="26" operator="containsText" text="M">
      <formula>NOT(ISERROR(SEARCH("M",E13)))</formula>
    </cfRule>
  </conditionalFormatting>
  <conditionalFormatting sqref="C46:G46">
    <cfRule type="containsText" dxfId="559" priority="33" operator="containsText" text="O">
      <formula>NOT(ISERROR(SEARCH("O",C46)))</formula>
    </cfRule>
  </conditionalFormatting>
  <conditionalFormatting sqref="C46:G46">
    <cfRule type="containsText" dxfId="558" priority="30" operator="containsText" text="N/A">
      <formula>NOT(ISERROR(SEARCH("N/A",C46)))</formula>
    </cfRule>
    <cfRule type="containsText" dxfId="557" priority="31" operator="containsText" text="Blank">
      <formula>NOT(ISERROR(SEARCH("Blank",C46)))</formula>
    </cfRule>
    <cfRule type="containsText" dxfId="556" priority="32" operator="containsText" text="M">
      <formula>NOT(ISERROR(SEARCH("M",C46)))</formula>
    </cfRule>
  </conditionalFormatting>
  <conditionalFormatting sqref="E12">
    <cfRule type="containsText" dxfId="555" priority="27" operator="containsText" text="N/A">
      <formula>NOT(ISERROR(SEARCH("N/A",E12)))</formula>
    </cfRule>
    <cfRule type="containsText" dxfId="554" priority="28" operator="containsText" text="O">
      <formula>NOT(ISERROR(SEARCH("O",E12)))</formula>
    </cfRule>
    <cfRule type="containsText" dxfId="553" priority="29" operator="containsText" text="M">
      <formula>NOT(ISERROR(SEARCH("M",E12)))</formula>
    </cfRule>
  </conditionalFormatting>
  <conditionalFormatting sqref="C7:H7">
    <cfRule type="containsText" dxfId="552" priority="21" operator="containsText" text="N/A">
      <formula>NOT(ISERROR(SEARCH("N/A",C7)))</formula>
    </cfRule>
    <cfRule type="containsText" dxfId="551" priority="22" operator="containsText" text="Blank">
      <formula>NOT(ISERROR(SEARCH("Blank",C7)))</formula>
    </cfRule>
    <cfRule type="containsText" dxfId="550" priority="23" operator="containsText" text="M">
      <formula>NOT(ISERROR(SEARCH("M",C7)))</formula>
    </cfRule>
  </conditionalFormatting>
  <conditionalFormatting sqref="Z4 Z51:Z55 Z40:Z43 Z45:Z49 Z19:Z35">
    <cfRule type="cellIs" dxfId="549" priority="6" operator="greaterThan">
      <formula>0</formula>
    </cfRule>
  </conditionalFormatting>
  <conditionalFormatting sqref="Z5:Z14">
    <cfRule type="cellIs" dxfId="548" priority="5" operator="greaterThan">
      <formula>0</formula>
    </cfRule>
  </conditionalFormatting>
  <conditionalFormatting sqref="Z60:Z67">
    <cfRule type="cellIs" dxfId="547" priority="4" operator="greaterThan">
      <formula>0</formula>
    </cfRule>
  </conditionalFormatting>
  <conditionalFormatting sqref="Z72:Z75">
    <cfRule type="cellIs" dxfId="546" priority="3" operator="greaterThan">
      <formula>0</formula>
    </cfRule>
  </conditionalFormatting>
  <conditionalFormatting sqref="Z50">
    <cfRule type="cellIs" dxfId="545" priority="2" operator="greaterThan">
      <formula>0</formula>
    </cfRule>
  </conditionalFormatting>
  <conditionalFormatting sqref="Z44">
    <cfRule type="cellIs" dxfId="544" priority="1" operator="greaterThan">
      <formula>0</formula>
    </cfRule>
  </conditionalFormatting>
  <dataValidations count="3">
    <dataValidation type="list" allowBlank="1" showInputMessage="1" showErrorMessage="1" sqref="X4:X14 X48:X55 X40:X45 W1:W79 X19:X35">
      <formula1>"Y, N"</formula1>
    </dataValidation>
    <dataValidation type="list" allowBlank="1" showInputMessage="1" showErrorMessage="1" sqref="Y51:Y52 T1:T79">
      <formula1>"M, O, N/A"</formula1>
    </dataValidation>
    <dataValidation type="list" allowBlank="1" showInputMessage="1" showErrorMessage="1" sqref="V1:V79">
      <formula1>"Passed, Failed, N/A"</formula1>
    </dataValidation>
  </dataValidations>
  <hyperlinks>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s>
  <pageMargins left="0.7" right="0.7" top="0.75" bottom="0.75" header="0.3" footer="0.3"/>
  <pageSetup orientation="portrait" r:id="rId23"/>
  <drawing r:id="rId24"/>
  <legacyDrawing r:id="rId25"/>
  <controls>
    <mc:AlternateContent xmlns:mc="http://schemas.openxmlformats.org/markup-compatibility/2006">
      <mc:Choice Requires="x14">
        <control shapeId="198657" r:id="rId26" name="CommandButton1">
          <controlPr defaultSize="0" autoLine="0" r:id="rId27">
            <anchor moveWithCells="1">
              <from>
                <xdr:col>8</xdr:col>
                <xdr:colOff>121920</xdr:colOff>
                <xdr:row>8</xdr:row>
                <xdr:rowOff>0</xdr:rowOff>
              </from>
              <to>
                <xdr:col>9</xdr:col>
                <xdr:colOff>411480</xdr:colOff>
                <xdr:row>9</xdr:row>
                <xdr:rowOff>167640</xdr:rowOff>
              </to>
            </anchor>
          </controlPr>
        </control>
      </mc:Choice>
      <mc:Fallback>
        <control shapeId="198657" r:id="rId26" name="CommandButton1"/>
      </mc:Fallback>
    </mc:AlternateContent>
    <mc:AlternateContent xmlns:mc="http://schemas.openxmlformats.org/markup-compatibility/2006">
      <mc:Choice Requires="x14">
        <control shapeId="198658" r:id="rId28" name="CommandButton2">
          <controlPr defaultSize="0" autoLine="0" r:id="rId29">
            <anchor moveWithCells="1">
              <from>
                <xdr:col>8</xdr:col>
                <xdr:colOff>175260</xdr:colOff>
                <xdr:row>16</xdr:row>
                <xdr:rowOff>30480</xdr:rowOff>
              </from>
              <to>
                <xdr:col>9</xdr:col>
                <xdr:colOff>495300</xdr:colOff>
                <xdr:row>17</xdr:row>
                <xdr:rowOff>190500</xdr:rowOff>
              </to>
            </anchor>
          </controlPr>
        </control>
      </mc:Choice>
      <mc:Fallback>
        <control shapeId="198658" r:id="rId28" name="CommandButton2"/>
      </mc:Fallback>
    </mc:AlternateContent>
  </controls>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tabColor theme="9" tint="0.79998168889431442"/>
  </sheetPr>
  <dimension ref="A1:AN196"/>
  <sheetViews>
    <sheetView showGridLines="0" topLeftCell="A47" zoomScale="98" zoomScaleNormal="98" workbookViewId="0">
      <selection activeCell="F61" sqref="F6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37" customWidth="1"/>
    <col min="20" max="20" width="7.5546875" customWidth="1"/>
    <col min="21" max="21" width="11" customWidth="1"/>
    <col min="22" max="22" width="10.44140625" bestFit="1" customWidth="1"/>
    <col min="23" max="23" width="12.44140625" customWidth="1"/>
    <col min="24" max="24" width="15.109375" customWidth="1"/>
    <col min="25" max="25" width="36.5546875" customWidth="1"/>
    <col min="41" max="16384" width="9.109375" style="3"/>
  </cols>
  <sheetData>
    <row r="1" spans="1:36" ht="23.4" x14ac:dyDescent="0.45">
      <c r="A1" s="1188" t="s">
        <v>82</v>
      </c>
      <c r="B1" s="1189"/>
      <c r="C1" s="1189"/>
      <c r="D1" s="1189"/>
      <c r="E1" s="1189"/>
      <c r="F1" s="1189"/>
      <c r="G1" s="1189"/>
      <c r="H1" s="1189"/>
      <c r="K1" s="1193" t="s">
        <v>132</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12.75" customHeight="1" x14ac:dyDescent="0.3">
      <c r="A2" s="98" t="s">
        <v>367</v>
      </c>
      <c r="B2" s="83" t="s">
        <v>326</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191"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42590</v>
      </c>
      <c r="C3" s="125"/>
      <c r="D3" s="3"/>
      <c r="E3" s="3"/>
      <c r="F3" s="3"/>
      <c r="G3" s="3"/>
      <c r="H3" s="3"/>
      <c r="K3" s="1197"/>
      <c r="L3" s="1197"/>
      <c r="M3" s="1183"/>
      <c r="N3" s="1185"/>
      <c r="O3" s="1197"/>
      <c r="P3" s="148" t="s">
        <v>141</v>
      </c>
      <c r="Q3" s="144"/>
      <c r="R3" s="144"/>
      <c r="S3" s="1210"/>
      <c r="T3" s="1191"/>
      <c r="U3" s="1191"/>
      <c r="V3" s="119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4.2575342465753421</v>
      </c>
      <c r="C4" s="3"/>
      <c r="D4" s="3"/>
      <c r="E4" s="3"/>
      <c r="F4" s="3"/>
      <c r="G4" s="3"/>
      <c r="H4" s="3"/>
      <c r="K4" s="337" t="s">
        <v>142</v>
      </c>
      <c r="L4" s="337" t="s">
        <v>143</v>
      </c>
      <c r="M4" s="104" t="s">
        <v>5</v>
      </c>
      <c r="N4" s="93" t="s">
        <v>144</v>
      </c>
      <c r="O4" s="88" t="s">
        <v>372</v>
      </c>
      <c r="P4" s="149" t="s">
        <v>145</v>
      </c>
      <c r="Q4" s="149" t="s">
        <v>146</v>
      </c>
      <c r="R4" s="146" t="s">
        <v>147</v>
      </c>
      <c r="S4" s="36"/>
      <c r="T4" s="83"/>
      <c r="U4" s="83"/>
      <c r="V4" s="83" t="str">
        <f t="shared" ref="V4:V14" si="0">IF(AND(W4="Y",X4="Y"),"Passed",IF(T4="M","Passed", ""))</f>
        <v>Passed</v>
      </c>
      <c r="W4" s="83" t="s">
        <v>377</v>
      </c>
      <c r="X4" s="83" t="s">
        <v>377</v>
      </c>
      <c r="Y4" s="1227" t="s">
        <v>148</v>
      </c>
      <c r="Z4" s="259">
        <f>DATEDIF(AA4,AB4,"m")/12+DATEDIF(AC4,AD4,"m")/12+DATEDIF(AE4,AF4,"m")/12+DATEDIF(AG4,AH4,"m")/12+DATEDIF(AI4,AJ4,"m")/12</f>
        <v>3.5833333333333335</v>
      </c>
      <c r="AA4" s="260">
        <v>42590</v>
      </c>
      <c r="AB4" s="260">
        <v>43917</v>
      </c>
      <c r="AC4" s="260"/>
      <c r="AD4" s="260"/>
      <c r="AE4" s="258"/>
      <c r="AF4" s="258"/>
      <c r="AG4" s="258"/>
      <c r="AH4" s="258"/>
      <c r="AI4" s="258"/>
      <c r="AJ4" s="258"/>
    </row>
    <row r="5" spans="1:36" ht="12.75" customHeight="1" x14ac:dyDescent="0.3">
      <c r="A5" s="98" t="s">
        <v>387</v>
      </c>
      <c r="B5" s="124">
        <v>6</v>
      </c>
      <c r="C5" s="126"/>
      <c r="D5" s="3"/>
      <c r="E5" s="3"/>
      <c r="F5" s="3"/>
      <c r="G5" s="3"/>
      <c r="H5" s="3"/>
      <c r="K5" s="338"/>
      <c r="L5" s="338"/>
      <c r="M5" s="104" t="s">
        <v>5</v>
      </c>
      <c r="N5" s="93" t="s">
        <v>144</v>
      </c>
      <c r="O5" s="88" t="s">
        <v>373</v>
      </c>
      <c r="P5" s="150"/>
      <c r="Q5" s="151" t="s">
        <v>150</v>
      </c>
      <c r="R5" s="147" t="s">
        <v>151</v>
      </c>
      <c r="S5" s="36"/>
      <c r="T5" s="83"/>
      <c r="U5" s="83"/>
      <c r="V5" s="83" t="str">
        <f t="shared" si="0"/>
        <v>Passed</v>
      </c>
      <c r="W5" s="83" t="s">
        <v>377</v>
      </c>
      <c r="X5" s="83" t="s">
        <v>377</v>
      </c>
      <c r="Y5" s="1228"/>
      <c r="Z5" s="259">
        <f t="shared" ref="Z5:Z14" si="1">DATEDIF(AA5,AB5,"m")/12+DATEDIF(AC5,AD5,"m")/12+DATEDIF(AE5,AF5,"m")/12+DATEDIF(AG5,AH5,"m")/12+DATEDIF(AI5,AJ5,"m")/12</f>
        <v>3.5833333333333335</v>
      </c>
      <c r="AA5" s="260">
        <v>42590</v>
      </c>
      <c r="AB5" s="260">
        <v>43917</v>
      </c>
      <c r="AC5" s="260"/>
      <c r="AD5" s="260"/>
      <c r="AE5" s="258"/>
      <c r="AF5" s="258"/>
      <c r="AG5" s="258"/>
      <c r="AH5" s="258"/>
      <c r="AI5" s="258"/>
      <c r="AJ5" s="258"/>
    </row>
    <row r="6" spans="1:36" ht="15" thickBot="1" x14ac:dyDescent="0.35">
      <c r="A6" s="98" t="s">
        <v>388</v>
      </c>
      <c r="B6" s="124">
        <f ca="1">B4+B5</f>
        <v>10.257534246575343</v>
      </c>
      <c r="C6" s="126"/>
      <c r="K6" s="338"/>
      <c r="L6" s="338"/>
      <c r="M6" s="104" t="s">
        <v>5</v>
      </c>
      <c r="N6" s="38" t="s">
        <v>149</v>
      </c>
      <c r="O6" s="65" t="s">
        <v>149</v>
      </c>
      <c r="P6" s="150"/>
      <c r="Q6" s="152" t="s">
        <v>150</v>
      </c>
      <c r="R6" s="79" t="s">
        <v>151</v>
      </c>
      <c r="S6" s="36"/>
      <c r="T6" s="83"/>
      <c r="U6" s="83"/>
      <c r="V6" s="83" t="str">
        <f t="shared" si="0"/>
        <v>Passed</v>
      </c>
      <c r="W6" s="83" t="s">
        <v>377</v>
      </c>
      <c r="X6" s="83" t="s">
        <v>377</v>
      </c>
      <c r="Y6" s="41" t="s">
        <v>152</v>
      </c>
      <c r="Z6" s="259">
        <f t="shared" si="1"/>
        <v>3.5833333333333335</v>
      </c>
      <c r="AA6" s="260">
        <v>42590</v>
      </c>
      <c r="AB6" s="260">
        <v>43917</v>
      </c>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36"/>
      <c r="T7" s="83"/>
      <c r="U7" s="83"/>
      <c r="V7" s="83" t="str">
        <f t="shared" si="0"/>
        <v>Passed</v>
      </c>
      <c r="W7" s="83" t="s">
        <v>377</v>
      </c>
      <c r="X7" s="83" t="s">
        <v>377</v>
      </c>
      <c r="Y7" s="342" t="s">
        <v>248</v>
      </c>
      <c r="Z7" s="259">
        <f t="shared" si="1"/>
        <v>3.5833333333333335</v>
      </c>
      <c r="AA7" s="260">
        <v>42590</v>
      </c>
      <c r="AB7" s="260">
        <v>43917</v>
      </c>
      <c r="AC7" s="260"/>
      <c r="AD7" s="260"/>
      <c r="AE7" s="258"/>
      <c r="AF7" s="258"/>
      <c r="AG7" s="258"/>
      <c r="AH7" s="258"/>
      <c r="AI7" s="258"/>
      <c r="AJ7" s="258"/>
    </row>
    <row r="8" spans="1:36" x14ac:dyDescent="0.3">
      <c r="A8" s="107" t="s">
        <v>56</v>
      </c>
      <c r="B8" s="108" t="s">
        <v>182</v>
      </c>
      <c r="C8" s="100"/>
      <c r="D8" s="24"/>
      <c r="E8" s="24"/>
      <c r="F8" s="24" t="s">
        <v>77</v>
      </c>
      <c r="G8" s="24"/>
      <c r="H8" s="109">
        <f>IF(C8&lt;&gt;"",'CBL Score Standard'!$D64,IF(D8&lt;&gt;"",SUM('CBL Score Standard'!$D64:$E64),IF(E8&lt;&gt;"",SUM('CBL Score Standard'!$D64:$F64),IF(F8&lt;&gt;"",SUM('CBL Score Standard'!$D64:$G64),IF(G8&lt;&gt;"",SUM('CBL Score Standard'!$D64:$H64,0))))))</f>
        <v>9.7467071935157037E-2</v>
      </c>
      <c r="K8" s="338"/>
      <c r="L8" s="338"/>
      <c r="M8" s="104" t="s">
        <v>5</v>
      </c>
      <c r="N8" s="127" t="s">
        <v>144</v>
      </c>
      <c r="O8" s="43" t="s">
        <v>517</v>
      </c>
      <c r="P8" s="150"/>
      <c r="Q8" s="152" t="s">
        <v>153</v>
      </c>
      <c r="R8" s="79" t="s">
        <v>156</v>
      </c>
      <c r="S8" s="36"/>
      <c r="T8" s="83"/>
      <c r="U8" s="83"/>
      <c r="V8" s="83" t="str">
        <f t="shared" si="0"/>
        <v>Passed</v>
      </c>
      <c r="W8" s="83" t="s">
        <v>377</v>
      </c>
      <c r="X8" s="83" t="s">
        <v>377</v>
      </c>
      <c r="Y8" s="44" t="s">
        <v>157</v>
      </c>
      <c r="Z8" s="259">
        <f t="shared" si="1"/>
        <v>3.0833333333333335</v>
      </c>
      <c r="AA8" s="260">
        <v>42767</v>
      </c>
      <c r="AB8" s="260">
        <v>43917</v>
      </c>
      <c r="AC8" s="260"/>
      <c r="AD8" s="260"/>
      <c r="AE8" s="258"/>
      <c r="AF8" s="258"/>
      <c r="AG8" s="258"/>
      <c r="AH8" s="258"/>
      <c r="AI8" s="258"/>
      <c r="AJ8" s="258"/>
    </row>
    <row r="9" spans="1:36" x14ac:dyDescent="0.3">
      <c r="A9" s="110" t="s">
        <v>56</v>
      </c>
      <c r="B9" s="99" t="s">
        <v>427</v>
      </c>
      <c r="C9" s="100"/>
      <c r="D9" s="24"/>
      <c r="E9" s="24"/>
      <c r="F9" s="24" t="s">
        <v>77</v>
      </c>
      <c r="G9" s="24"/>
      <c r="H9" s="109">
        <f>IF(C9&lt;&gt;"",'CBL Score Standard'!$D65,IF(D9&lt;&gt;"",SUM('CBL Score Standard'!$D65:$E65),IF(E9&lt;&gt;"",SUM('CBL Score Standard'!$D65:$F65),IF(F9&lt;&gt;"",SUM('CBL Score Standard'!$D65:$G65),IF(G9&lt;&gt;"",SUM('CBL Score Standard'!$D65:$H65,0))))))</f>
        <v>9.7467071935157037E-2</v>
      </c>
      <c r="K9" s="338"/>
      <c r="L9" s="338"/>
      <c r="M9" s="104" t="s">
        <v>5</v>
      </c>
      <c r="N9" s="127" t="s">
        <v>144</v>
      </c>
      <c r="O9" s="43" t="s">
        <v>661</v>
      </c>
      <c r="P9" s="150"/>
      <c r="Q9" s="152" t="s">
        <v>155</v>
      </c>
      <c r="R9" s="79" t="s">
        <v>158</v>
      </c>
      <c r="S9" s="36"/>
      <c r="T9" s="83"/>
      <c r="U9" s="83"/>
      <c r="V9" s="83" t="str">
        <f t="shared" si="0"/>
        <v>Passed</v>
      </c>
      <c r="W9" s="83" t="s">
        <v>377</v>
      </c>
      <c r="X9" s="83" t="s">
        <v>377</v>
      </c>
      <c r="Y9" s="41" t="s">
        <v>159</v>
      </c>
      <c r="Z9" s="259">
        <f t="shared" si="1"/>
        <v>3.0833333333333335</v>
      </c>
      <c r="AA9" s="260">
        <v>42767</v>
      </c>
      <c r="AB9" s="260">
        <v>43917</v>
      </c>
      <c r="AC9" s="260"/>
      <c r="AD9" s="260"/>
      <c r="AE9" s="258"/>
      <c r="AF9" s="258"/>
      <c r="AG9" s="258"/>
      <c r="AH9" s="258"/>
      <c r="AI9" s="258"/>
      <c r="AJ9" s="258"/>
    </row>
    <row r="10" spans="1:36" x14ac:dyDescent="0.3">
      <c r="A10" s="110" t="s">
        <v>56</v>
      </c>
      <c r="B10" s="99" t="s">
        <v>663</v>
      </c>
      <c r="C10" s="100"/>
      <c r="D10" s="100"/>
      <c r="E10" s="24"/>
      <c r="F10" s="24" t="s">
        <v>77</v>
      </c>
      <c r="G10" s="24"/>
      <c r="H10" s="109">
        <f>IF(C10&lt;&gt;"",'CBL Score Standard'!$D66,IF(D10&lt;&gt;"",SUM('CBL Score Standard'!$D66:$E66),IF(E10&lt;&gt;"",SUM('CBL Score Standard'!$D66:$F66),IF(F10&lt;&gt;"",SUM('CBL Score Standard'!$D66:$G66),IF(G10&lt;&gt;"",SUM('CBL Score Standard'!$D66:$H66,0))))))</f>
        <v>4.9848024316109421E-2</v>
      </c>
      <c r="K10" s="338"/>
      <c r="L10" s="338"/>
      <c r="M10" s="104" t="s">
        <v>5</v>
      </c>
      <c r="N10" s="127" t="s">
        <v>144</v>
      </c>
      <c r="O10" s="43" t="s">
        <v>662</v>
      </c>
      <c r="P10" s="150"/>
      <c r="Q10" s="254" t="s">
        <v>659</v>
      </c>
      <c r="R10" s="254" t="s">
        <v>278</v>
      </c>
      <c r="S10" s="36"/>
      <c r="T10" s="83"/>
      <c r="U10" s="83"/>
      <c r="V10" s="83" t="str">
        <f t="shared" si="0"/>
        <v/>
      </c>
      <c r="W10" s="83" t="s">
        <v>378</v>
      </c>
      <c r="X10" s="83"/>
      <c r="Y10" s="46" t="s">
        <v>160</v>
      </c>
      <c r="Z10" s="259">
        <f t="shared" si="1"/>
        <v>0</v>
      </c>
      <c r="AA10" s="260"/>
      <c r="AB10" s="260"/>
      <c r="AC10" s="260"/>
      <c r="AD10" s="260"/>
      <c r="AE10" s="258"/>
      <c r="AF10" s="258"/>
      <c r="AG10" s="258"/>
      <c r="AH10" s="258"/>
      <c r="AI10" s="258"/>
      <c r="AJ10" s="258"/>
    </row>
    <row r="11" spans="1:36" x14ac:dyDescent="0.3">
      <c r="A11" s="110" t="s">
        <v>56</v>
      </c>
      <c r="B11" s="99" t="s">
        <v>215</v>
      </c>
      <c r="C11" s="100"/>
      <c r="D11" s="100"/>
      <c r="E11" s="24"/>
      <c r="F11" s="24" t="s">
        <v>77</v>
      </c>
      <c r="G11" s="24"/>
      <c r="H11" s="109">
        <f>IF(C11&lt;&gt;"",'CBL Score Standard'!$D67,IF(D11&lt;&gt;"",SUM('CBL Score Standard'!$D67:$E67),IF(E11&lt;&gt;"",SUM('CBL Score Standard'!$D67:$F67),IF(F11&lt;&gt;"",SUM('CBL Score Standard'!$D67:$G67),IF(G11&lt;&gt;"",SUM('CBL Score Standard'!$D67:$H67,0))))))</f>
        <v>4.9848024316109421E-2</v>
      </c>
      <c r="K11" s="338"/>
      <c r="L11" s="338"/>
      <c r="M11" s="104" t="s">
        <v>5</v>
      </c>
      <c r="N11" s="36" t="s">
        <v>31</v>
      </c>
      <c r="O11" s="89" t="s">
        <v>175</v>
      </c>
      <c r="P11" s="150"/>
      <c r="Q11" s="152" t="s">
        <v>383</v>
      </c>
      <c r="R11" s="79" t="s">
        <v>176</v>
      </c>
      <c r="S11" s="36"/>
      <c r="T11" s="83"/>
      <c r="U11" s="83"/>
      <c r="V11" s="83" t="str">
        <f t="shared" si="0"/>
        <v>Passed</v>
      </c>
      <c r="W11" s="83" t="s">
        <v>377</v>
      </c>
      <c r="X11" s="83" t="s">
        <v>377</v>
      </c>
      <c r="Y11" s="44" t="s">
        <v>177</v>
      </c>
      <c r="Z11" s="259">
        <f t="shared" si="1"/>
        <v>3.0833333333333335</v>
      </c>
      <c r="AA11" s="260">
        <v>42767</v>
      </c>
      <c r="AB11" s="260">
        <v>43917</v>
      </c>
      <c r="AC11" s="260"/>
      <c r="AD11" s="260"/>
      <c r="AE11" s="258"/>
      <c r="AF11" s="258"/>
      <c r="AG11" s="258"/>
      <c r="AH11" s="258"/>
      <c r="AI11" s="258"/>
      <c r="AJ11" s="258"/>
    </row>
    <row r="12" spans="1:36" x14ac:dyDescent="0.3">
      <c r="A12" s="110" t="s">
        <v>63</v>
      </c>
      <c r="B12" s="99" t="s">
        <v>236</v>
      </c>
      <c r="C12" s="100"/>
      <c r="D12" s="100"/>
      <c r="E12" s="100" t="s">
        <v>77</v>
      </c>
      <c r="F12" s="129"/>
      <c r="G12" s="24"/>
      <c r="H12" s="109">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36"/>
      <c r="T12" s="83"/>
      <c r="U12" s="83"/>
      <c r="V12" s="83" t="str">
        <f t="shared" si="0"/>
        <v>Passed</v>
      </c>
      <c r="W12" s="83" t="s">
        <v>377</v>
      </c>
      <c r="X12" s="83" t="s">
        <v>377</v>
      </c>
      <c r="Y12" s="41"/>
      <c r="Z12" s="259">
        <f t="shared" si="1"/>
        <v>3.0833333333333335</v>
      </c>
      <c r="AA12" s="260">
        <v>42767</v>
      </c>
      <c r="AB12" s="260">
        <v>43917</v>
      </c>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36"/>
      <c r="T13" s="83"/>
      <c r="U13" s="83"/>
      <c r="V13" s="83" t="str">
        <f t="shared" si="0"/>
        <v/>
      </c>
      <c r="W13" s="83"/>
      <c r="X13" s="83"/>
      <c r="Y13" s="41" t="s">
        <v>169</v>
      </c>
      <c r="Z13" s="259">
        <f t="shared" si="1"/>
        <v>0</v>
      </c>
      <c r="AA13" s="260"/>
      <c r="AB13" s="260"/>
      <c r="AC13" s="260"/>
      <c r="AD13" s="260"/>
      <c r="AE13" s="258"/>
      <c r="AF13" s="258"/>
      <c r="AG13" s="258"/>
      <c r="AH13" s="258"/>
      <c r="AI13" s="258"/>
      <c r="AJ13" s="258"/>
    </row>
    <row r="14" spans="1:36" ht="27.6" x14ac:dyDescent="0.3">
      <c r="A14" s="110" t="s">
        <v>55</v>
      </c>
      <c r="B14" s="99" t="s">
        <v>694</v>
      </c>
      <c r="C14" s="100"/>
      <c r="D14" s="100"/>
      <c r="E14" s="24"/>
      <c r="F14" s="24" t="s">
        <v>77</v>
      </c>
      <c r="G14" s="24"/>
      <c r="H14" s="109">
        <f>IF(C14&lt;&gt;"",'CBL Score Standard'!$D70,IF(D14&lt;&gt;"",SUM('CBL Score Standard'!$D70:$E70),IF(E14&lt;&gt;"",SUM('CBL Score Standard'!$D70:$F70),IF(F14&lt;&gt;"",SUM('CBL Score Standard'!$D70:$G70),IF(G14&lt;&gt;"",SUM('CBL Score Standard'!$D70:$H70,0))))))</f>
        <v>3.5562310030395138E-2</v>
      </c>
      <c r="K14" s="339"/>
      <c r="L14" s="339"/>
      <c r="M14" s="104" t="s">
        <v>5</v>
      </c>
      <c r="N14" s="36" t="s">
        <v>41</v>
      </c>
      <c r="O14" s="87" t="s">
        <v>450</v>
      </c>
      <c r="P14" s="153">
        <v>43627</v>
      </c>
      <c r="Q14" s="152" t="s">
        <v>381</v>
      </c>
      <c r="R14" s="79" t="s">
        <v>382</v>
      </c>
      <c r="S14" s="36"/>
      <c r="T14" s="83"/>
      <c r="U14" s="83"/>
      <c r="V14" s="83" t="str">
        <f t="shared" si="0"/>
        <v/>
      </c>
      <c r="W14" s="83"/>
      <c r="X14" s="83"/>
      <c r="Y14" s="41"/>
      <c r="Z14" s="259">
        <f t="shared" si="1"/>
        <v>0</v>
      </c>
      <c r="AA14" s="260"/>
      <c r="AB14" s="260"/>
      <c r="AC14" s="260"/>
      <c r="AD14" s="260"/>
      <c r="AE14" s="258"/>
      <c r="AF14" s="258"/>
      <c r="AG14" s="258"/>
      <c r="AH14" s="258"/>
      <c r="AI14" s="258"/>
      <c r="AJ14" s="258"/>
    </row>
    <row r="15" spans="1:36" x14ac:dyDescent="0.3">
      <c r="A15" s="110" t="s">
        <v>55</v>
      </c>
      <c r="B15" s="99" t="s">
        <v>185</v>
      </c>
      <c r="C15" s="100"/>
      <c r="D15" s="24"/>
      <c r="E15" s="24"/>
      <c r="F15" s="24" t="s">
        <v>77</v>
      </c>
      <c r="G15" s="24"/>
      <c r="H15" s="109">
        <f>IF(C15&lt;&gt;"",'CBL Score Standard'!$D71,IF(D15&lt;&gt;"",SUM('CBL Score Standard'!$D71:$E71),IF(E15&lt;&gt;"",SUM('CBL Score Standard'!$D71:$F71),IF(F15&lt;&gt;"",SUM('CBL Score Standard'!$D71:$G71),IF(G15&lt;&gt;"",SUM('CBL Score Standard'!$D71:$H71,0))))))</f>
        <v>4.9848024316109421E-2</v>
      </c>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00" t="s">
        <v>77</v>
      </c>
      <c r="F16" s="100"/>
      <c r="G16" s="100"/>
      <c r="H16" s="109">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c r="F18" s="100"/>
      <c r="G18" s="100"/>
      <c r="H18" s="109" t="b">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36"/>
      <c r="T19" s="83"/>
      <c r="U19" s="83"/>
      <c r="V19" s="83" t="str">
        <f t="shared" ref="V19:V35" si="2">IF(AND(W19="Y",X19="Y"),"Passed",IF(T19="M","Passed", ""))</f>
        <v>Passed</v>
      </c>
      <c r="W19" s="83" t="s">
        <v>377</v>
      </c>
      <c r="X19" s="83" t="s">
        <v>377</v>
      </c>
      <c r="Y19" s="44" t="s">
        <v>174</v>
      </c>
      <c r="Z19" s="259">
        <f t="shared" ref="Z19:Z35" si="3">DATEDIF(AA19,AB19,"m")/12+DATEDIF(AC19,AD19,"m")/12+DATEDIF(AE19,AF19,"m")/12+DATEDIF(AG19,AH19,"m")/12+DATEDIF(AI19,AJ19,"m")/12</f>
        <v>1.75</v>
      </c>
      <c r="AA19" s="260">
        <v>43252</v>
      </c>
      <c r="AB19" s="260">
        <v>43917</v>
      </c>
      <c r="AC19" s="260"/>
      <c r="AD19" s="260"/>
      <c r="AE19" s="258"/>
      <c r="AF19" s="258"/>
      <c r="AG19" s="258"/>
      <c r="AH19" s="258"/>
      <c r="AI19" s="258"/>
      <c r="AJ19" s="258"/>
    </row>
    <row r="20" spans="1:36" ht="27.6" x14ac:dyDescent="0.3">
      <c r="A20" s="110" t="s">
        <v>55</v>
      </c>
      <c r="B20" s="99" t="s">
        <v>202</v>
      </c>
      <c r="C20" s="100"/>
      <c r="D20" s="100"/>
      <c r="E20" s="100"/>
      <c r="F20" s="100" t="s">
        <v>77</v>
      </c>
      <c r="G20" s="100"/>
      <c r="H20" s="109">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36"/>
      <c r="T20" s="83"/>
      <c r="U20" s="83"/>
      <c r="V20" s="83" t="str">
        <f t="shared" si="2"/>
        <v>Passed</v>
      </c>
      <c r="W20" s="83" t="s">
        <v>377</v>
      </c>
      <c r="X20" s="83" t="s">
        <v>377</v>
      </c>
      <c r="Y20" s="44" t="s">
        <v>181</v>
      </c>
      <c r="Z20" s="259">
        <f t="shared" si="3"/>
        <v>1.75</v>
      </c>
      <c r="AA20" s="260">
        <v>43252</v>
      </c>
      <c r="AB20" s="260">
        <v>43917</v>
      </c>
      <c r="AC20" s="260"/>
      <c r="AD20" s="260"/>
      <c r="AE20" s="258"/>
      <c r="AF20" s="258"/>
      <c r="AG20" s="258"/>
      <c r="AH20" s="258"/>
      <c r="AI20" s="258"/>
      <c r="AJ20" s="258"/>
    </row>
    <row r="21" spans="1:36" x14ac:dyDescent="0.3">
      <c r="A21" s="110" t="s">
        <v>55</v>
      </c>
      <c r="B21" s="99" t="s">
        <v>664</v>
      </c>
      <c r="C21" s="100"/>
      <c r="D21" s="100"/>
      <c r="E21" s="24"/>
      <c r="F21" s="24" t="s">
        <v>77</v>
      </c>
      <c r="G21" s="24"/>
      <c r="H21" s="109">
        <f>IF(C21&lt;&gt;"",'CBL Score Standard'!$D77,IF(D21&lt;&gt;"",SUM('CBL Score Standard'!$D77:$E77),IF(E21&lt;&gt;"",SUM('CBL Score Standard'!$D77:$F77),IF(F21&lt;&gt;"",SUM('CBL Score Standard'!$D77:$G77),IF(G21&lt;&gt;"",SUM('CBL Score Standard'!$D77:$H77,0))))))</f>
        <v>4.9848024316109421E-2</v>
      </c>
      <c r="K21" s="338"/>
      <c r="L21" s="338"/>
      <c r="M21" s="104" t="s">
        <v>6</v>
      </c>
      <c r="N21" s="36" t="s">
        <v>56</v>
      </c>
      <c r="O21" s="87" t="s">
        <v>182</v>
      </c>
      <c r="P21" s="153">
        <v>43609</v>
      </c>
      <c r="Q21" s="152" t="s">
        <v>172</v>
      </c>
      <c r="R21" s="79" t="s">
        <v>183</v>
      </c>
      <c r="S21" s="36"/>
      <c r="T21" s="83"/>
      <c r="U21" s="83"/>
      <c r="V21" s="83" t="str">
        <f t="shared" si="2"/>
        <v>Passed</v>
      </c>
      <c r="W21" s="83" t="s">
        <v>377</v>
      </c>
      <c r="X21" s="83" t="s">
        <v>377</v>
      </c>
      <c r="Y21" s="46" t="s">
        <v>184</v>
      </c>
      <c r="Z21" s="259">
        <f t="shared" si="3"/>
        <v>1.75</v>
      </c>
      <c r="AA21" s="260">
        <v>43252</v>
      </c>
      <c r="AB21" s="260">
        <v>43917</v>
      </c>
      <c r="AC21" s="260"/>
      <c r="AD21" s="260"/>
      <c r="AE21" s="258"/>
      <c r="AF21" s="258"/>
      <c r="AG21" s="258"/>
      <c r="AH21" s="258"/>
      <c r="AI21" s="258"/>
      <c r="AJ21" s="258"/>
    </row>
    <row r="22" spans="1:36" x14ac:dyDescent="0.3">
      <c r="A22" s="110" t="s">
        <v>55</v>
      </c>
      <c r="B22" s="99" t="s">
        <v>448</v>
      </c>
      <c r="C22" s="100"/>
      <c r="D22" s="100"/>
      <c r="E22" s="24"/>
      <c r="F22" s="24" t="s">
        <v>77</v>
      </c>
      <c r="G22" s="24"/>
      <c r="H22" s="109">
        <f>IF(C22&lt;&gt;"",'CBL Score Standard'!$D78,IF(D22&lt;&gt;"",SUM('CBL Score Standard'!$D78:$E78),IF(E22&lt;&gt;"",SUM('CBL Score Standard'!$D78:$F78),IF(F22&lt;&gt;"",SUM('CBL Score Standard'!$D78:$G78),IF(G22&lt;&gt;"",SUM('CBL Score Standard'!$D78:$H78,0))))))</f>
        <v>4.9848024316109421E-2</v>
      </c>
      <c r="K22" s="338"/>
      <c r="L22" s="338"/>
      <c r="M22" s="104" t="s">
        <v>6</v>
      </c>
      <c r="N22" s="36" t="s">
        <v>144</v>
      </c>
      <c r="O22" s="87" t="s">
        <v>187</v>
      </c>
      <c r="P22" s="150"/>
      <c r="Q22" s="152" t="s">
        <v>153</v>
      </c>
      <c r="R22" s="79" t="s">
        <v>156</v>
      </c>
      <c r="S22" s="36"/>
      <c r="T22" s="83"/>
      <c r="U22" s="83"/>
      <c r="V22" s="83" t="str">
        <f t="shared" si="2"/>
        <v>Passed</v>
      </c>
      <c r="W22" s="83" t="s">
        <v>377</v>
      </c>
      <c r="X22" s="83" t="s">
        <v>377</v>
      </c>
      <c r="Y22" s="44" t="s">
        <v>157</v>
      </c>
      <c r="Z22" s="259">
        <f t="shared" si="3"/>
        <v>1.75</v>
      </c>
      <c r="AA22" s="260">
        <v>43252</v>
      </c>
      <c r="AB22" s="260">
        <v>43917</v>
      </c>
      <c r="AC22" s="260"/>
      <c r="AD22" s="260"/>
      <c r="AE22" s="258"/>
      <c r="AF22" s="258"/>
      <c r="AG22" s="258"/>
      <c r="AH22" s="258"/>
      <c r="AI22" s="258"/>
      <c r="AJ22" s="258"/>
    </row>
    <row r="23" spans="1:36" ht="12.75" customHeight="1" x14ac:dyDescent="0.3">
      <c r="A23" s="110" t="s">
        <v>55</v>
      </c>
      <c r="B23" s="99" t="s">
        <v>665</v>
      </c>
      <c r="C23" s="100"/>
      <c r="D23" s="100"/>
      <c r="E23" s="24" t="s">
        <v>77</v>
      </c>
      <c r="F23" s="24"/>
      <c r="G23" s="24"/>
      <c r="H23" s="109">
        <f>IF(C23&lt;&gt;"",'CBL Score Standard'!$D79,IF(D23&lt;&gt;"",SUM('CBL Score Standard'!$D79:$E79),IF(E23&lt;&gt;"",SUM('CBL Score Standard'!$D79:$F79),IF(F23&lt;&gt;"",SUM('CBL Score Standard'!$D79:$G79),IF(G23&lt;&gt;"",SUM('CBL Score Standard'!$D79:$H79,0))))))</f>
        <v>2.8571428571428571E-2</v>
      </c>
      <c r="K23" s="338"/>
      <c r="L23" s="338"/>
      <c r="M23" s="104" t="s">
        <v>6</v>
      </c>
      <c r="N23" s="36" t="s">
        <v>144</v>
      </c>
      <c r="O23" s="87" t="s">
        <v>188</v>
      </c>
      <c r="P23" s="150"/>
      <c r="Q23" s="152" t="s">
        <v>155</v>
      </c>
      <c r="R23" s="79" t="s">
        <v>158</v>
      </c>
      <c r="S23" s="36"/>
      <c r="T23" s="83"/>
      <c r="U23" s="83"/>
      <c r="V23" s="83" t="str">
        <f t="shared" si="2"/>
        <v>Passed</v>
      </c>
      <c r="W23" s="83" t="s">
        <v>377</v>
      </c>
      <c r="X23" s="83" t="s">
        <v>377</v>
      </c>
      <c r="Y23" s="41" t="s">
        <v>159</v>
      </c>
      <c r="Z23" s="259">
        <f t="shared" si="3"/>
        <v>1.75</v>
      </c>
      <c r="AA23" s="260">
        <v>43252</v>
      </c>
      <c r="AB23" s="260">
        <v>43917</v>
      </c>
      <c r="AC23" s="260"/>
      <c r="AD23" s="260"/>
      <c r="AE23" s="258"/>
      <c r="AF23" s="258"/>
      <c r="AG23" s="258"/>
      <c r="AH23" s="258"/>
      <c r="AI23" s="258"/>
      <c r="AJ23" s="258"/>
    </row>
    <row r="24" spans="1:36" ht="12.75" customHeight="1" x14ac:dyDescent="0.3">
      <c r="A24" s="110" t="s">
        <v>55</v>
      </c>
      <c r="B24" s="99" t="s">
        <v>238</v>
      </c>
      <c r="C24" s="100"/>
      <c r="D24" s="100"/>
      <c r="E24" s="100"/>
      <c r="F24" s="129" t="s">
        <v>77</v>
      </c>
      <c r="G24" s="24"/>
      <c r="H24" s="109">
        <f>IF(C24&lt;&gt;"",'CBL Score Standard'!$D80,IF(D24&lt;&gt;"",SUM('CBL Score Standard'!$D80:$E80),IF(E24&lt;&gt;"",SUM('CBL Score Standard'!$D80:$F80),IF(F24&lt;&gt;"",SUM('CBL Score Standard'!$D80:$G80),IF(G24&lt;&gt;"",SUM('CBL Score Standard'!$D80:$H80,0))))))</f>
        <v>2.1276595744680851E-2</v>
      </c>
      <c r="K24" s="338"/>
      <c r="L24" s="338"/>
      <c r="M24" s="104" t="s">
        <v>6</v>
      </c>
      <c r="N24" s="36" t="s">
        <v>144</v>
      </c>
      <c r="O24" s="87" t="s">
        <v>189</v>
      </c>
      <c r="P24" s="150"/>
      <c r="Q24" s="254" t="s">
        <v>659</v>
      </c>
      <c r="R24" s="254" t="s">
        <v>278</v>
      </c>
      <c r="S24" s="36"/>
      <c r="T24" s="83"/>
      <c r="U24" s="83"/>
      <c r="V24" s="83" t="str">
        <f t="shared" si="2"/>
        <v/>
      </c>
      <c r="W24" s="83" t="s">
        <v>378</v>
      </c>
      <c r="X24" s="83"/>
      <c r="Y24" s="46" t="s">
        <v>160</v>
      </c>
      <c r="Z24" s="259">
        <f t="shared" si="3"/>
        <v>0</v>
      </c>
      <c r="AA24" s="260"/>
      <c r="AB24" s="260"/>
      <c r="AC24" s="260"/>
      <c r="AD24" s="260"/>
      <c r="AE24" s="258"/>
      <c r="AF24" s="258"/>
      <c r="AG24" s="258"/>
      <c r="AH24" s="258"/>
      <c r="AI24" s="258"/>
      <c r="AJ24" s="258"/>
    </row>
    <row r="25" spans="1:36" x14ac:dyDescent="0.3">
      <c r="A25" s="110" t="s">
        <v>55</v>
      </c>
      <c r="B25" s="99" t="s">
        <v>515</v>
      </c>
      <c r="C25" s="100"/>
      <c r="D25" s="100"/>
      <c r="E25" s="100"/>
      <c r="F25" s="24" t="s">
        <v>77</v>
      </c>
      <c r="G25" s="24"/>
      <c r="H25" s="109">
        <f>IF(C25&lt;&gt;"",'CBL Score Standard'!$D81,IF(D25&lt;&gt;"",SUM('CBL Score Standard'!$D81:$E81),IF(E25&lt;&gt;"",SUM('CBL Score Standard'!$D81:$F81),IF(F25&lt;&gt;"",SUM('CBL Score Standard'!$D81:$G81),IF(G25&lt;&gt;"",SUM('CBL Score Standard'!$D81:$H81,0))))))</f>
        <v>2.1276595744680851E-2</v>
      </c>
      <c r="K25" s="338"/>
      <c r="L25" s="338"/>
      <c r="M25" s="104" t="s">
        <v>6</v>
      </c>
      <c r="N25" s="36" t="s">
        <v>144</v>
      </c>
      <c r="O25" s="87" t="s">
        <v>190</v>
      </c>
      <c r="P25" s="150"/>
      <c r="Q25" s="152" t="s">
        <v>161</v>
      </c>
      <c r="R25" s="79" t="s">
        <v>162</v>
      </c>
      <c r="S25" s="36"/>
      <c r="T25" s="83"/>
      <c r="U25" s="83"/>
      <c r="V25" s="83" t="str">
        <f t="shared" si="2"/>
        <v/>
      </c>
      <c r="W25" s="83" t="s">
        <v>378</v>
      </c>
      <c r="X25" s="83"/>
      <c r="Y25" s="46" t="s">
        <v>163</v>
      </c>
      <c r="Z25" s="259">
        <f t="shared" si="3"/>
        <v>0</v>
      </c>
      <c r="AA25" s="260"/>
      <c r="AB25" s="260"/>
      <c r="AC25" s="260"/>
      <c r="AD25" s="260"/>
      <c r="AE25" s="258"/>
      <c r="AF25" s="258"/>
      <c r="AG25" s="258"/>
      <c r="AH25" s="258"/>
      <c r="AI25" s="258"/>
      <c r="AJ25" s="258"/>
    </row>
    <row r="26" spans="1:36" ht="26.4"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36"/>
      <c r="T26" s="83"/>
      <c r="U26" s="83"/>
      <c r="V26" s="83" t="str">
        <f t="shared" si="2"/>
        <v>Passed</v>
      </c>
      <c r="W26" s="83" t="s">
        <v>377</v>
      </c>
      <c r="X26" s="83" t="s">
        <v>377</v>
      </c>
      <c r="Y26" s="46" t="s">
        <v>166</v>
      </c>
      <c r="Z26" s="259">
        <f t="shared" si="3"/>
        <v>1.75</v>
      </c>
      <c r="AA26" s="260">
        <v>43252</v>
      </c>
      <c r="AB26" s="260">
        <v>43917</v>
      </c>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50"/>
      <c r="T27" s="83"/>
      <c r="U27" s="83"/>
      <c r="V27" s="83" t="str">
        <f t="shared" si="2"/>
        <v/>
      </c>
      <c r="W27" s="83" t="s">
        <v>378</v>
      </c>
      <c r="X27" s="83"/>
      <c r="Y27" s="46" t="s">
        <v>193</v>
      </c>
      <c r="Z27" s="259">
        <f t="shared" si="3"/>
        <v>0</v>
      </c>
      <c r="AA27" s="260"/>
      <c r="AB27" s="260"/>
      <c r="AC27" s="260"/>
      <c r="AD27" s="260"/>
      <c r="AE27" s="258"/>
      <c r="AF27" s="258"/>
      <c r="AG27" s="258"/>
      <c r="AH27" s="258"/>
      <c r="AI27" s="258"/>
      <c r="AJ27" s="258"/>
    </row>
    <row r="28" spans="1:36" ht="27.6" x14ac:dyDescent="0.3">
      <c r="A28" s="110" t="s">
        <v>59</v>
      </c>
      <c r="B28" s="99" t="s">
        <v>684</v>
      </c>
      <c r="C28" s="100"/>
      <c r="D28" s="100"/>
      <c r="E28" s="24"/>
      <c r="F28" s="129" t="s">
        <v>77</v>
      </c>
      <c r="G28" s="24"/>
      <c r="H28" s="109">
        <f>IF(C28&lt;&gt;"",'CBL Score Standard'!$D84,IF(D28&lt;&gt;"",SUM('CBL Score Standard'!$D84:$E84),IF(E28&lt;&gt;"",SUM('CBL Score Standard'!$D84:$F84),IF(F28&lt;&gt;"",SUM('CBL Score Standard'!$D84:$G84),IF(G28&lt;&gt;"",SUM('CBL Score Standard'!$D84:$H84,0))))))</f>
        <v>4.9848024316109421E-2</v>
      </c>
      <c r="K28" s="338"/>
      <c r="L28" s="338"/>
      <c r="M28" s="104" t="s">
        <v>6</v>
      </c>
      <c r="N28" s="36" t="s">
        <v>55</v>
      </c>
      <c r="O28" s="87" t="s">
        <v>194</v>
      </c>
      <c r="P28" s="153">
        <v>43544</v>
      </c>
      <c r="Q28" s="254" t="s">
        <v>649</v>
      </c>
      <c r="R28" s="254" t="s">
        <v>650</v>
      </c>
      <c r="S28" s="50"/>
      <c r="T28" s="83"/>
      <c r="U28" s="83"/>
      <c r="V28" s="83" t="str">
        <f t="shared" si="2"/>
        <v/>
      </c>
      <c r="W28" s="83" t="s">
        <v>378</v>
      </c>
      <c r="X28" s="83"/>
      <c r="Y28" s="46" t="s">
        <v>195</v>
      </c>
      <c r="Z28" s="259">
        <f t="shared" si="3"/>
        <v>0</v>
      </c>
      <c r="AA28" s="260"/>
      <c r="AB28" s="260"/>
      <c r="AC28" s="260"/>
      <c r="AD28" s="260"/>
      <c r="AE28" s="258"/>
      <c r="AF28" s="258"/>
      <c r="AG28" s="258"/>
      <c r="AH28" s="258"/>
      <c r="AI28" s="258"/>
      <c r="AJ28" s="258"/>
    </row>
    <row r="29" spans="1:36" ht="27.6" x14ac:dyDescent="0.3">
      <c r="A29" s="110" t="s">
        <v>59</v>
      </c>
      <c r="B29" s="99" t="s">
        <v>683</v>
      </c>
      <c r="C29" s="100"/>
      <c r="D29" s="100"/>
      <c r="E29" s="24"/>
      <c r="F29" s="129" t="s">
        <v>77</v>
      </c>
      <c r="G29" s="24"/>
      <c r="H29" s="109">
        <f>IF(C29&lt;&gt;"",'CBL Score Standard'!$D85,IF(D29&lt;&gt;"",SUM('CBL Score Standard'!$D85:$E85),IF(E29&lt;&gt;"",SUM('CBL Score Standard'!$D85:$F85),IF(F29&lt;&gt;"",SUM('CBL Score Standard'!$D85:$G85),IF(G29&lt;&gt;"",SUM('CBL Score Standard'!$D85:$H85,0))))))</f>
        <v>4.9848024316109421E-2</v>
      </c>
      <c r="K29" s="338"/>
      <c r="L29" s="338"/>
      <c r="M29" s="104" t="s">
        <v>6</v>
      </c>
      <c r="N29" s="36" t="s">
        <v>55</v>
      </c>
      <c r="O29" s="87" t="s">
        <v>196</v>
      </c>
      <c r="P29" s="149" t="s">
        <v>145</v>
      </c>
      <c r="Q29" s="254" t="s">
        <v>651</v>
      </c>
      <c r="R29" s="254" t="s">
        <v>652</v>
      </c>
      <c r="S29" s="50"/>
      <c r="T29" s="83"/>
      <c r="U29" s="83"/>
      <c r="V29" s="83" t="str">
        <f t="shared" si="2"/>
        <v/>
      </c>
      <c r="W29" s="83" t="s">
        <v>378</v>
      </c>
      <c r="X29" s="83"/>
      <c r="Y29" s="46" t="s">
        <v>197</v>
      </c>
      <c r="Z29" s="259">
        <f t="shared" si="3"/>
        <v>0</v>
      </c>
      <c r="AA29" s="260"/>
      <c r="AB29" s="260"/>
      <c r="AC29" s="260"/>
      <c r="AD29" s="260"/>
      <c r="AE29" s="258"/>
      <c r="AF29" s="258"/>
      <c r="AG29" s="258"/>
      <c r="AH29" s="258"/>
      <c r="AI29" s="258"/>
      <c r="AJ29" s="258"/>
    </row>
    <row r="30" spans="1:36" x14ac:dyDescent="0.3">
      <c r="A30" s="110" t="s">
        <v>149</v>
      </c>
      <c r="B30" s="99" t="s">
        <v>149</v>
      </c>
      <c r="C30" s="24"/>
      <c r="D30" s="24"/>
      <c r="E30" s="24"/>
      <c r="F30" s="24" t="s">
        <v>77</v>
      </c>
      <c r="G30" s="24"/>
      <c r="H30" s="109">
        <f>IF(C30&lt;&gt;"",'CBL Score Standard'!$D86,IF(D30&lt;&gt;"",SUM('CBL Score Standard'!$D86:$E86),IF(E30&lt;&gt;"",SUM('CBL Score Standard'!$D86:$F86),IF(F30&lt;&gt;"",SUM('CBL Score Standard'!$D86:$G86),IF(G30&lt;&gt;"",SUM('CBL Score Standard'!$D86:$H86,0))))))</f>
        <v>0.18837616284424796</v>
      </c>
      <c r="K30" s="338"/>
      <c r="L30" s="338"/>
      <c r="M30" s="104" t="s">
        <v>6</v>
      </c>
      <c r="N30" s="36" t="s">
        <v>55</v>
      </c>
      <c r="O30" s="87" t="s">
        <v>198</v>
      </c>
      <c r="P30" s="151"/>
      <c r="Q30" s="152" t="s">
        <v>199</v>
      </c>
      <c r="R30" s="79" t="s">
        <v>200</v>
      </c>
      <c r="S30" s="50"/>
      <c r="T30" s="83"/>
      <c r="U30" s="83"/>
      <c r="V30" s="83" t="str">
        <f t="shared" si="2"/>
        <v/>
      </c>
      <c r="W30" s="83" t="s">
        <v>378</v>
      </c>
      <c r="X30" s="83"/>
      <c r="Y30" s="49" t="s">
        <v>201</v>
      </c>
      <c r="Z30" s="259">
        <f t="shared" si="3"/>
        <v>0</v>
      </c>
      <c r="AA30" s="260"/>
      <c r="AB30" s="260"/>
      <c r="AC30" s="260"/>
      <c r="AD30" s="260"/>
      <c r="AE30" s="258"/>
      <c r="AF30" s="258"/>
      <c r="AG30" s="258"/>
      <c r="AH30" s="258"/>
      <c r="AI30" s="258"/>
      <c r="AJ30" s="258"/>
    </row>
    <row r="31" spans="1:36" x14ac:dyDescent="0.3">
      <c r="A31" s="110" t="s">
        <v>149</v>
      </c>
      <c r="B31" s="99" t="s">
        <v>370</v>
      </c>
      <c r="C31" s="100"/>
      <c r="D31" s="100"/>
      <c r="E31" s="117" t="s">
        <v>77</v>
      </c>
      <c r="F31" s="129"/>
      <c r="G31" s="24"/>
      <c r="H31" s="109">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50"/>
      <c r="T31" s="83"/>
      <c r="U31" s="83"/>
      <c r="V31" s="83" t="str">
        <f t="shared" si="2"/>
        <v>Passed</v>
      </c>
      <c r="W31" s="83" t="s">
        <v>377</v>
      </c>
      <c r="X31" s="83" t="s">
        <v>377</v>
      </c>
      <c r="Y31" s="49" t="s">
        <v>203</v>
      </c>
      <c r="Z31" s="259">
        <f t="shared" si="3"/>
        <v>1.25</v>
      </c>
      <c r="AA31" s="260">
        <v>43435</v>
      </c>
      <c r="AB31" s="260">
        <v>43917</v>
      </c>
      <c r="AC31" s="260"/>
      <c r="AD31" s="260"/>
      <c r="AE31" s="258"/>
      <c r="AF31" s="258"/>
      <c r="AG31" s="258"/>
      <c r="AH31" s="258"/>
      <c r="AI31" s="258"/>
      <c r="AJ31" s="258"/>
    </row>
    <row r="32" spans="1:36" ht="26.4" x14ac:dyDescent="0.3">
      <c r="A32" s="110" t="s">
        <v>31</v>
      </c>
      <c r="B32" s="99" t="s">
        <v>660</v>
      </c>
      <c r="C32" s="24"/>
      <c r="D32" s="24"/>
      <c r="E32" s="24"/>
      <c r="F32" s="24" t="s">
        <v>77</v>
      </c>
      <c r="G32" s="24"/>
      <c r="H32" s="109">
        <f>IF(C32&lt;&gt;"",'CBL Score Standard'!$D88,IF(D32&lt;&gt;"",SUM('CBL Score Standard'!$D88:$E88),IF(E32&lt;&gt;"",SUM('CBL Score Standard'!$D88:$F88),IF(F32&lt;&gt;"",SUM('CBL Score Standard'!$D88:$G88),IF(G32&lt;&gt;"",SUM('CBL Score Standard'!$D88:$H88,0))))))</f>
        <v>0.18837616284424796</v>
      </c>
      <c r="K32" s="338"/>
      <c r="L32" s="338"/>
      <c r="M32" s="104" t="s">
        <v>6</v>
      </c>
      <c r="N32" s="36" t="s">
        <v>56</v>
      </c>
      <c r="O32" s="87" t="s">
        <v>427</v>
      </c>
      <c r="P32" s="153">
        <v>43613</v>
      </c>
      <c r="Q32" s="152" t="s">
        <v>167</v>
      </c>
      <c r="R32" s="79" t="s">
        <v>204</v>
      </c>
      <c r="S32" s="50"/>
      <c r="T32" s="83"/>
      <c r="U32" s="83"/>
      <c r="V32" s="83" t="str">
        <f t="shared" si="2"/>
        <v>Passed</v>
      </c>
      <c r="W32" s="83" t="s">
        <v>377</v>
      </c>
      <c r="X32" s="83" t="s">
        <v>377</v>
      </c>
      <c r="Y32" s="46" t="s">
        <v>205</v>
      </c>
      <c r="Z32" s="259">
        <f t="shared" si="3"/>
        <v>3.0833333333333335</v>
      </c>
      <c r="AA32" s="260">
        <v>42767</v>
      </c>
      <c r="AB32" s="260">
        <v>43917</v>
      </c>
      <c r="AC32" s="260"/>
      <c r="AD32" s="260"/>
      <c r="AE32" s="258"/>
      <c r="AF32" s="258"/>
      <c r="AG32" s="258"/>
      <c r="AH32" s="258"/>
      <c r="AI32" s="258"/>
      <c r="AJ32" s="258"/>
    </row>
    <row r="33" spans="1:36" x14ac:dyDescent="0.3">
      <c r="A33" s="110" t="s">
        <v>31</v>
      </c>
      <c r="B33" s="99" t="s">
        <v>175</v>
      </c>
      <c r="C33" s="100"/>
      <c r="D33" s="24"/>
      <c r="E33" s="24"/>
      <c r="F33" s="24" t="s">
        <v>77</v>
      </c>
      <c r="G33" s="24"/>
      <c r="H33" s="109">
        <f>IF(C33&lt;&gt;"",'CBL Score Standard'!$D89,IF(D33&lt;&gt;"",SUM('CBL Score Standard'!$D89:$E89),IF(E33&lt;&gt;"",SUM('CBL Score Standard'!$D89:$F89),IF(F33&lt;&gt;"",SUM('CBL Score Standard'!$D89:$G89),IF(G33&lt;&gt;"",SUM('CBL Score Standard'!$D89:$H89,0))))))</f>
        <v>0.18837616284424796</v>
      </c>
      <c r="K33" s="338"/>
      <c r="L33" s="338"/>
      <c r="M33" s="104" t="s">
        <v>6</v>
      </c>
      <c r="N33" s="36" t="s">
        <v>0</v>
      </c>
      <c r="O33" s="87" t="s">
        <v>426</v>
      </c>
      <c r="P33" s="152" t="s">
        <v>145</v>
      </c>
      <c r="Q33" s="152" t="s">
        <v>206</v>
      </c>
      <c r="R33" s="79" t="s">
        <v>206</v>
      </c>
      <c r="S33" s="50"/>
      <c r="T33" s="83"/>
      <c r="U33" s="83"/>
      <c r="V33" s="83" t="str">
        <f t="shared" si="2"/>
        <v/>
      </c>
      <c r="W33" s="83"/>
      <c r="X33" s="83"/>
      <c r="Y33" s="41"/>
      <c r="Z33" s="259">
        <f t="shared" si="3"/>
        <v>0</v>
      </c>
      <c r="AA33" s="260"/>
      <c r="AB33" s="260"/>
      <c r="AC33" s="260"/>
      <c r="AD33" s="260"/>
      <c r="AE33" s="258"/>
      <c r="AF33" s="258"/>
      <c r="AG33" s="258"/>
      <c r="AH33" s="258"/>
      <c r="AI33" s="258"/>
      <c r="AJ33" s="258"/>
    </row>
    <row r="34" spans="1:36" x14ac:dyDescent="0.3">
      <c r="A34" s="110" t="s">
        <v>46</v>
      </c>
      <c r="B34" s="99" t="s">
        <v>171</v>
      </c>
      <c r="C34" s="100"/>
      <c r="D34" s="24"/>
      <c r="E34" s="24"/>
      <c r="F34" s="24" t="s">
        <v>77</v>
      </c>
      <c r="G34" s="24"/>
      <c r="H34" s="109">
        <f>IF(C34&lt;&gt;"",'CBL Score Standard'!$D90,IF(D34&lt;&gt;"",SUM('CBL Score Standard'!$D90:$E90),IF(E34&lt;&gt;"",SUM('CBL Score Standard'!$D90:$F90),IF(F34&lt;&gt;"",SUM('CBL Score Standard'!$D90:$G90),IF(G34&lt;&gt;"",SUM('CBL Score Standard'!$D90:$H90,0))))))</f>
        <v>9.7467071935157037E-2</v>
      </c>
      <c r="K34" s="338"/>
      <c r="L34" s="338"/>
      <c r="M34" s="104" t="s">
        <v>6</v>
      </c>
      <c r="N34" s="36" t="s">
        <v>53</v>
      </c>
      <c r="O34" s="90" t="s">
        <v>371</v>
      </c>
      <c r="P34" s="152" t="s">
        <v>145</v>
      </c>
      <c r="Q34" s="152" t="s">
        <v>164</v>
      </c>
      <c r="R34" s="79" t="s">
        <v>207</v>
      </c>
      <c r="S34" s="50"/>
      <c r="T34" s="83"/>
      <c r="U34" s="83"/>
      <c r="V34" s="83" t="str">
        <f t="shared" si="2"/>
        <v>Passed</v>
      </c>
      <c r="W34" s="83" t="s">
        <v>377</v>
      </c>
      <c r="X34" s="83" t="s">
        <v>377</v>
      </c>
      <c r="Y34" s="49" t="s">
        <v>208</v>
      </c>
      <c r="Z34" s="259">
        <f t="shared" si="3"/>
        <v>0.75</v>
      </c>
      <c r="AA34" s="260">
        <v>42590</v>
      </c>
      <c r="AB34" s="260">
        <v>42887</v>
      </c>
      <c r="AC34" s="260"/>
      <c r="AD34" s="260"/>
      <c r="AE34" s="258"/>
      <c r="AF34" s="258"/>
      <c r="AG34" s="258"/>
      <c r="AH34" s="258"/>
      <c r="AI34" s="258"/>
      <c r="AJ34" s="258"/>
    </row>
    <row r="35" spans="1:36" x14ac:dyDescent="0.3">
      <c r="A35" s="110" t="s">
        <v>2</v>
      </c>
      <c r="B35" s="99" t="s">
        <v>234</v>
      </c>
      <c r="C35" s="100"/>
      <c r="D35" s="100"/>
      <c r="E35" s="100"/>
      <c r="F35" s="129"/>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50"/>
      <c r="T35" s="83"/>
      <c r="U35" s="83"/>
      <c r="V35" s="83" t="str">
        <f t="shared" si="2"/>
        <v/>
      </c>
      <c r="W35" s="83"/>
      <c r="X35" s="83"/>
      <c r="Y35" s="46"/>
      <c r="Z35" s="259">
        <f t="shared" si="3"/>
        <v>0</v>
      </c>
      <c r="AA35" s="260"/>
      <c r="AB35" s="260"/>
      <c r="AC35" s="260"/>
      <c r="AD35" s="260"/>
      <c r="AE35" s="258"/>
      <c r="AF35" s="258"/>
      <c r="AG35" s="258"/>
      <c r="AH35" s="258"/>
      <c r="AI35" s="258"/>
      <c r="AJ35" s="258"/>
    </row>
    <row r="36" spans="1:36" x14ac:dyDescent="0.3">
      <c r="A36" s="110" t="s">
        <v>54</v>
      </c>
      <c r="B36" s="99" t="s">
        <v>425</v>
      </c>
      <c r="C36" s="24"/>
      <c r="D36" s="24"/>
      <c r="E36" s="24"/>
      <c r="F36" s="24" t="s">
        <v>77</v>
      </c>
      <c r="G36" s="24"/>
      <c r="H36" s="109">
        <f>IF(C36&lt;&gt;"",'CBL Score Standard'!$D92,IF(D36&lt;&gt;"",SUM('CBL Score Standard'!$D92:$E92),IF(E36&lt;&gt;"",SUM('CBL Score Standard'!$D92:$F92),IF(F36&lt;&gt;"",SUM('CBL Score Standard'!$D92:$G92),IF(G36&lt;&gt;"",SUM('CBL Score Standard'!$D92:$H92,0))))))</f>
        <v>0.18837616284424796</v>
      </c>
      <c r="K36" s="3"/>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c r="F37" s="24" t="s">
        <v>77</v>
      </c>
      <c r="G37" s="24"/>
      <c r="H37" s="109">
        <f>IF(C37&lt;&gt;"",'CBL Score Standard'!$D93,IF(D37&lt;&gt;"",SUM('CBL Score Standard'!$D93:$E93),IF(E37&lt;&gt;"",SUM('CBL Score Standard'!$D93:$F93),IF(F37&lt;&gt;"",SUM('CBL Score Standard'!$D93:$G93),IF(G37&lt;&gt;"",SUM('CBL Score Standard'!$D93:$H93,0))))))</f>
        <v>9.7467071935157037E-2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c r="E38" s="24"/>
      <c r="F38" s="24" t="s">
        <v>77</v>
      </c>
      <c r="G38" s="24"/>
      <c r="H38" s="109">
        <f>IF(C38&lt;&gt;"",'CBL Score Standard'!$D94,IF(D38&lt;&gt;"",SUM('CBL Score Standard'!$D94:$E94),IF(E38&lt;&gt;"",SUM('CBL Score Standard'!$D94:$F94),IF(F38&lt;&gt;"",SUM('CBL Score Standard'!$D94:$G94),IF(G38&lt;&gt;"",SUM('CBL Score Standard'!$D94:$H94,0))))))</f>
        <v>3.5562310030395138E-2</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17"/>
      <c r="F39" s="24" t="s">
        <v>77</v>
      </c>
      <c r="G39" s="24"/>
      <c r="H39" s="109">
        <f>IF(C39&lt;&gt;"",'CBL Score Standard'!$D95,IF(D39&lt;&gt;"",SUM('CBL Score Standard'!$D95:$E95),IF(E39&lt;&gt;"",SUM('CBL Score Standard'!$D95:$F95),IF(F39&lt;&gt;"",SUM('CBL Score Standard'!$D95:$G95),IF(G39&lt;&gt;"",SUM('CBL Score Standard'!$D95:$H95,0))))))</f>
        <v>5.9371833839918939E-2</v>
      </c>
      <c r="K39" s="1197"/>
      <c r="L39" s="1197"/>
      <c r="M39" s="1183"/>
      <c r="N39" s="1190"/>
      <c r="O39" s="1185"/>
      <c r="P39" s="148" t="s">
        <v>141</v>
      </c>
      <c r="Q39" s="144"/>
      <c r="R39" s="144"/>
      <c r="S39" s="1210"/>
      <c r="T39" s="1191"/>
      <c r="U39" s="1191"/>
      <c r="V39" s="119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c r="F40" s="24" t="s">
        <v>77</v>
      </c>
      <c r="G40" s="24"/>
      <c r="H40" s="109">
        <f>IF(C40&lt;&gt;"",'CBL Score Standard'!$D96,IF(D40&lt;&gt;"",SUM('CBL Score Standard'!$D96:$E96),IF(E40&lt;&gt;"",SUM('CBL Score Standard'!$D96:$F96),IF(F40&lt;&gt;"",SUM('CBL Score Standard'!$D96:$G96),IF(G40&lt;&gt;"",SUM('CBL Score Standard'!$D96:$H96,0))))))</f>
        <v>3.5562310030395138E-2</v>
      </c>
      <c r="K40" s="337" t="s">
        <v>142</v>
      </c>
      <c r="L40" s="337" t="s">
        <v>143</v>
      </c>
      <c r="M40" s="104" t="s">
        <v>7</v>
      </c>
      <c r="N40" s="36" t="s">
        <v>56</v>
      </c>
      <c r="O40" s="87" t="s">
        <v>663</v>
      </c>
      <c r="P40" s="149" t="s">
        <v>145</v>
      </c>
      <c r="Q40" s="152" t="s">
        <v>212</v>
      </c>
      <c r="R40" s="79" t="s">
        <v>213</v>
      </c>
      <c r="S40" s="36"/>
      <c r="T40" s="83"/>
      <c r="U40" s="83"/>
      <c r="V40" s="83" t="str">
        <f t="shared" ref="V40:V55" si="4">IF(AND(W40="Y",X40="Y"),"Passed",IF(T40="M","Passed", ""))</f>
        <v>Passed</v>
      </c>
      <c r="W40" s="83" t="s">
        <v>377</v>
      </c>
      <c r="X40" s="83" t="s">
        <v>377</v>
      </c>
      <c r="Y40" s="46" t="s">
        <v>214</v>
      </c>
      <c r="Z40" s="259">
        <f t="shared" ref="Z40:Z55" si="5">DATEDIF(AA40,AB40,"m")/12+DATEDIF(AC40,AD40,"m")/12+DATEDIF(AE40,AF40,"m")/12+DATEDIF(AG40,AH40,"m")/12+DATEDIF(AI40,AJ40,"m")/12</f>
        <v>1.75</v>
      </c>
      <c r="AA40" s="260">
        <v>43252</v>
      </c>
      <c r="AB40" s="260">
        <v>43917</v>
      </c>
      <c r="AC40" s="260"/>
      <c r="AD40" s="260"/>
      <c r="AE40" s="258"/>
      <c r="AF40" s="258"/>
      <c r="AG40" s="258"/>
      <c r="AH40" s="258"/>
      <c r="AI40" s="258"/>
      <c r="AJ40" s="258"/>
    </row>
    <row r="41" spans="1:36" x14ac:dyDescent="0.3">
      <c r="A41" s="110" t="s">
        <v>53</v>
      </c>
      <c r="B41" s="99" t="s">
        <v>226</v>
      </c>
      <c r="C41" s="100"/>
      <c r="D41" s="100"/>
      <c r="E41" s="117"/>
      <c r="F41" s="129"/>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36"/>
      <c r="T41" s="83"/>
      <c r="U41" s="83"/>
      <c r="V41" s="83" t="str">
        <f t="shared" si="4"/>
        <v>Passed</v>
      </c>
      <c r="W41" s="83" t="s">
        <v>377</v>
      </c>
      <c r="X41" s="83" t="s">
        <v>377</v>
      </c>
      <c r="Y41" s="49" t="s">
        <v>216</v>
      </c>
      <c r="Z41" s="259">
        <f t="shared" si="5"/>
        <v>1.75</v>
      </c>
      <c r="AA41" s="260">
        <v>43252</v>
      </c>
      <c r="AB41" s="260">
        <v>43917</v>
      </c>
      <c r="AC41" s="260"/>
      <c r="AD41" s="260"/>
      <c r="AE41" s="258"/>
      <c r="AF41" s="258"/>
      <c r="AG41" s="258"/>
      <c r="AH41" s="258"/>
      <c r="AI41" s="258"/>
      <c r="AJ41" s="258"/>
    </row>
    <row r="42" spans="1:36" ht="27.6" x14ac:dyDescent="0.3">
      <c r="A42" s="110" t="s">
        <v>53</v>
      </c>
      <c r="B42" s="99" t="s">
        <v>239</v>
      </c>
      <c r="C42" s="100"/>
      <c r="D42" s="100"/>
      <c r="E42" s="100" t="s">
        <v>77</v>
      </c>
      <c r="F42" s="24"/>
      <c r="G42" s="24"/>
      <c r="H42" s="109">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36"/>
      <c r="T42" s="83"/>
      <c r="U42" s="83"/>
      <c r="V42" s="83" t="str">
        <f t="shared" si="4"/>
        <v>Passed</v>
      </c>
      <c r="W42" s="83" t="s">
        <v>377</v>
      </c>
      <c r="X42" s="83" t="s">
        <v>377</v>
      </c>
      <c r="Y42" s="52" t="s">
        <v>249</v>
      </c>
      <c r="Z42" s="259">
        <f t="shared" si="5"/>
        <v>1.75</v>
      </c>
      <c r="AA42" s="260">
        <v>43252</v>
      </c>
      <c r="AB42" s="260">
        <v>43917</v>
      </c>
      <c r="AC42" s="260"/>
      <c r="AD42" s="260"/>
      <c r="AE42" s="258"/>
      <c r="AF42" s="258"/>
      <c r="AG42" s="258"/>
      <c r="AH42" s="258"/>
      <c r="AI42" s="258"/>
      <c r="AJ42" s="258"/>
    </row>
    <row r="43" spans="1:36" ht="27.6" x14ac:dyDescent="0.3">
      <c r="A43" s="110" t="s">
        <v>0</v>
      </c>
      <c r="B43" s="99" t="s">
        <v>426</v>
      </c>
      <c r="C43" s="100"/>
      <c r="D43" s="24"/>
      <c r="E43" s="24"/>
      <c r="F43" s="24" t="s">
        <v>77</v>
      </c>
      <c r="G43" s="24"/>
      <c r="H43" s="109">
        <f>IF(C43&lt;&gt;"",'CBL Score Standard'!$D99,IF(D43&lt;&gt;"",SUM('CBL Score Standard'!$D99:$E99),IF(E43&lt;&gt;"",SUM('CBL Score Standard'!$D99:$F99),IF(F43&lt;&gt;"",SUM('CBL Score Standard'!$D99:$G99),IF(G43&lt;&gt;"",SUM('CBL Score Standard'!$D99:$H99,0))))))</f>
        <v>9.7467071935157037E-2</v>
      </c>
      <c r="K43" s="338"/>
      <c r="L43" s="338"/>
      <c r="M43" s="104" t="s">
        <v>7</v>
      </c>
      <c r="N43" s="36" t="s">
        <v>55</v>
      </c>
      <c r="O43" s="87" t="s">
        <v>448</v>
      </c>
      <c r="P43" s="151"/>
      <c r="Q43" s="254" t="s">
        <v>655</v>
      </c>
      <c r="R43" s="254" t="s">
        <v>656</v>
      </c>
      <c r="S43" s="36"/>
      <c r="T43" s="83"/>
      <c r="U43" s="83"/>
      <c r="V43" s="83" t="str">
        <f t="shared" si="4"/>
        <v>Passed</v>
      </c>
      <c r="W43" s="83" t="s">
        <v>377</v>
      </c>
      <c r="X43" s="83" t="s">
        <v>377</v>
      </c>
      <c r="Y43" s="49" t="s">
        <v>219</v>
      </c>
      <c r="Z43" s="259">
        <f t="shared" si="5"/>
        <v>1.75</v>
      </c>
      <c r="AA43" s="260">
        <v>43252</v>
      </c>
      <c r="AB43" s="260">
        <v>43917</v>
      </c>
      <c r="AC43" s="260"/>
      <c r="AD43" s="260"/>
      <c r="AE43" s="258"/>
      <c r="AF43" s="258"/>
      <c r="AG43" s="258"/>
      <c r="AH43" s="258"/>
      <c r="AI43" s="258"/>
      <c r="AJ43" s="258"/>
    </row>
    <row r="44" spans="1:36" ht="26.4" x14ac:dyDescent="0.3">
      <c r="A44" s="110" t="s">
        <v>41</v>
      </c>
      <c r="B44" s="99" t="s">
        <v>450</v>
      </c>
      <c r="C44" s="24"/>
      <c r="D44" s="24"/>
      <c r="E44" s="24"/>
      <c r="F44" s="24" t="s">
        <v>77</v>
      </c>
      <c r="G44" s="24"/>
      <c r="H44" s="109">
        <f>IF(C44&lt;&gt;"",'CBL Score Standard'!$D100,IF(D44&lt;&gt;"",SUM('CBL Score Standard'!$D100:$E100),IF(E44&lt;&gt;"",SUM('CBL Score Standard'!$D100:$F100),IF(F44&lt;&gt;"",SUM('CBL Score Standard'!$D100:$G100),IF(G44&lt;&gt;"",SUM('CBL Score Standard'!$D100:$H100,0))))))</f>
        <v>0.18837616284424796</v>
      </c>
      <c r="K44" s="338"/>
      <c r="L44" s="338"/>
      <c r="M44" s="104" t="s">
        <v>7</v>
      </c>
      <c r="N44" s="36" t="s">
        <v>55</v>
      </c>
      <c r="O44" s="87" t="s">
        <v>185</v>
      </c>
      <c r="P44" s="149" t="s">
        <v>145</v>
      </c>
      <c r="Q44" s="254" t="s">
        <v>220</v>
      </c>
      <c r="R44" s="254" t="s">
        <v>270</v>
      </c>
      <c r="S44" s="36"/>
      <c r="T44" s="83"/>
      <c r="U44" s="83"/>
      <c r="V44" s="83" t="str">
        <f t="shared" si="4"/>
        <v>Passed</v>
      </c>
      <c r="W44" s="83" t="s">
        <v>377</v>
      </c>
      <c r="X44" s="83" t="s">
        <v>377</v>
      </c>
      <c r="Y44" s="49" t="s">
        <v>186</v>
      </c>
      <c r="Z44" s="259">
        <f t="shared" si="5"/>
        <v>1.75</v>
      </c>
      <c r="AA44" s="260">
        <v>43252</v>
      </c>
      <c r="AB44" s="260">
        <v>43917</v>
      </c>
      <c r="AC44" s="260"/>
      <c r="AD44" s="260"/>
      <c r="AE44" s="258"/>
      <c r="AF44" s="258"/>
      <c r="AG44" s="258"/>
      <c r="AH44" s="258"/>
      <c r="AI44" s="258"/>
      <c r="AJ44" s="258"/>
    </row>
    <row r="45" spans="1:36" ht="27.6" x14ac:dyDescent="0.3">
      <c r="A45" s="110" t="s">
        <v>41</v>
      </c>
      <c r="B45" s="99" t="s">
        <v>178</v>
      </c>
      <c r="C45" s="100"/>
      <c r="D45" s="24"/>
      <c r="E45" s="24"/>
      <c r="F45" s="24" t="s">
        <v>77</v>
      </c>
      <c r="G45" s="24"/>
      <c r="H45" s="109">
        <f>IF(C45&lt;&gt;"",'CBL Score Standard'!$D101,IF(D45&lt;&gt;"",SUM('CBL Score Standard'!$D101:$E101),IF(E45&lt;&gt;"",SUM('CBL Score Standard'!$D101:$F101),IF(F45&lt;&gt;"",SUM('CBL Score Standard'!$D101:$G101),IF(G45&lt;&gt;"",SUM('CBL Score Standard'!$D101:$H101,0))))))</f>
        <v>9.7467071935157037E-2</v>
      </c>
      <c r="K45" s="338"/>
      <c r="L45" s="338"/>
      <c r="M45" s="104" t="s">
        <v>7</v>
      </c>
      <c r="N45" s="36" t="s">
        <v>55</v>
      </c>
      <c r="O45" s="87" t="s">
        <v>694</v>
      </c>
      <c r="P45" s="153">
        <v>43539</v>
      </c>
      <c r="Q45" s="254" t="s">
        <v>658</v>
      </c>
      <c r="R45" s="254" t="s">
        <v>657</v>
      </c>
      <c r="S45" s="36"/>
      <c r="T45" s="83"/>
      <c r="U45" s="153">
        <v>43539</v>
      </c>
      <c r="V45" s="83" t="str">
        <f t="shared" si="4"/>
        <v>Passed</v>
      </c>
      <c r="W45" s="83" t="s">
        <v>377</v>
      </c>
      <c r="X45" s="83" t="s">
        <v>377</v>
      </c>
      <c r="Y45" s="49" t="s">
        <v>186</v>
      </c>
      <c r="Z45" s="259">
        <f t="shared" si="5"/>
        <v>1.75</v>
      </c>
      <c r="AA45" s="260">
        <v>43252</v>
      </c>
      <c r="AB45" s="260">
        <v>43917</v>
      </c>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36"/>
      <c r="T46" s="83"/>
      <c r="U46" s="83"/>
      <c r="V46" s="83" t="str">
        <f t="shared" si="4"/>
        <v/>
      </c>
      <c r="W46" s="83" t="s">
        <v>378</v>
      </c>
      <c r="X46" s="83"/>
      <c r="Y46" s="46" t="s">
        <v>222</v>
      </c>
      <c r="Z46" s="259">
        <f t="shared" si="5"/>
        <v>0</v>
      </c>
      <c r="AA46" s="260"/>
      <c r="AB46" s="260"/>
      <c r="AC46" s="260"/>
      <c r="AD46" s="260"/>
      <c r="AE46" s="258"/>
      <c r="AF46" s="258"/>
      <c r="AG46" s="258"/>
      <c r="AH46" s="258"/>
      <c r="AI46" s="258"/>
      <c r="AJ46" s="258"/>
    </row>
    <row r="47" spans="1:36" x14ac:dyDescent="0.3">
      <c r="A47" s="110" t="s">
        <v>144</v>
      </c>
      <c r="B47" s="99" t="s">
        <v>372</v>
      </c>
      <c r="C47" s="24"/>
      <c r="D47" s="24"/>
      <c r="E47" s="24"/>
      <c r="F47" s="24" t="s">
        <v>77</v>
      </c>
      <c r="G47" s="24"/>
      <c r="H47" s="109">
        <f>IF(C47&lt;&gt;"",'CBL Score Standard'!$D103,IF(D47&lt;&gt;"",SUM('CBL Score Standard'!$D103:$E103),IF(E47&lt;&gt;"",SUM('CBL Score Standard'!$D103:$F103),IF(F47&lt;&gt;"",SUM('CBL Score Standard'!$D103:$G103),IF(G47&lt;&gt;"",SUM('CBL Score Standard'!$D103:$H103,0))))))</f>
        <v>0.18837616284424796</v>
      </c>
      <c r="K47" s="338"/>
      <c r="L47" s="338"/>
      <c r="M47" s="104" t="s">
        <v>7</v>
      </c>
      <c r="N47" s="36" t="s">
        <v>53</v>
      </c>
      <c r="O47" s="87" t="s">
        <v>223</v>
      </c>
      <c r="P47" s="153">
        <v>43621</v>
      </c>
      <c r="Q47" s="154" t="s">
        <v>224</v>
      </c>
      <c r="R47" s="155" t="s">
        <v>225</v>
      </c>
      <c r="S47" s="70" t="s">
        <v>326</v>
      </c>
      <c r="T47" s="157" t="s">
        <v>72</v>
      </c>
      <c r="U47" s="153">
        <v>43621</v>
      </c>
      <c r="V47" s="83" t="s">
        <v>374</v>
      </c>
      <c r="W47" s="83" t="s">
        <v>377</v>
      </c>
      <c r="X47" s="83"/>
      <c r="Y47" s="55"/>
      <c r="Z47" s="259">
        <f t="shared" si="5"/>
        <v>1.75</v>
      </c>
      <c r="AA47" s="260">
        <v>43252</v>
      </c>
      <c r="AB47" s="260">
        <v>43917</v>
      </c>
      <c r="AC47" s="260"/>
      <c r="AD47" s="260"/>
      <c r="AE47" s="258"/>
      <c r="AF47" s="258"/>
      <c r="AG47" s="258"/>
      <c r="AH47" s="258"/>
      <c r="AI47" s="258"/>
      <c r="AJ47" s="258"/>
    </row>
    <row r="48" spans="1:36" ht="39.6" x14ac:dyDescent="0.3">
      <c r="A48" s="110" t="s">
        <v>144</v>
      </c>
      <c r="B48" s="99" t="s">
        <v>373</v>
      </c>
      <c r="C48" s="24"/>
      <c r="D48" s="24"/>
      <c r="E48" s="24"/>
      <c r="F48" s="24" t="s">
        <v>77</v>
      </c>
      <c r="G48" s="24"/>
      <c r="H48" s="109">
        <f>IF(C48&lt;&gt;"",'CBL Score Standard'!$D104,IF(D48&lt;&gt;"",SUM('CBL Score Standard'!$D104:$E104),IF(E48&lt;&gt;"",SUM('CBL Score Standard'!$D104:$F104),IF(F48&lt;&gt;"",SUM('CBL Score Standard'!$D104:$G104),IF(G48&lt;&gt;"",SUM('CBL Score Standard'!$D104:$H104,0))))))</f>
        <v>0.18837616284424796</v>
      </c>
      <c r="K48" s="338"/>
      <c r="L48" s="338"/>
      <c r="M48" s="104" t="s">
        <v>7</v>
      </c>
      <c r="N48" s="36" t="s">
        <v>53</v>
      </c>
      <c r="O48" s="87" t="s">
        <v>226</v>
      </c>
      <c r="P48" s="153">
        <v>43602</v>
      </c>
      <c r="Q48" s="154" t="s">
        <v>227</v>
      </c>
      <c r="R48" s="155" t="s">
        <v>228</v>
      </c>
      <c r="S48" s="70" t="s">
        <v>326</v>
      </c>
      <c r="T48" s="157" t="s">
        <v>72</v>
      </c>
      <c r="U48" s="180">
        <v>43761</v>
      </c>
      <c r="V48" s="214"/>
      <c r="W48" s="83" t="s">
        <v>378</v>
      </c>
      <c r="X48" s="83"/>
      <c r="Y48" s="55"/>
      <c r="Z48" s="259">
        <f t="shared" si="5"/>
        <v>0</v>
      </c>
      <c r="AA48" s="260"/>
      <c r="AB48" s="260"/>
      <c r="AC48" s="260"/>
      <c r="AD48" s="260"/>
      <c r="AE48" s="258"/>
      <c r="AF48" s="258"/>
      <c r="AG48" s="258"/>
      <c r="AH48" s="258"/>
      <c r="AI48" s="258"/>
      <c r="AJ48" s="258"/>
    </row>
    <row r="49" spans="1:36" ht="27.6" x14ac:dyDescent="0.3">
      <c r="A49" s="110" t="s">
        <v>144</v>
      </c>
      <c r="B49" s="99" t="s">
        <v>452</v>
      </c>
      <c r="C49" s="24"/>
      <c r="D49" s="24"/>
      <c r="E49" s="24"/>
      <c r="F49" s="24" t="s">
        <v>77</v>
      </c>
      <c r="G49" s="24"/>
      <c r="H49" s="109">
        <f>IF(C49&lt;&gt;"",'CBL Score Standard'!$D105,IF(D49&lt;&gt;"",SUM('CBL Score Standard'!$D105:$E105),IF(E49&lt;&gt;"",SUM('CBL Score Standard'!$D105:$F105),IF(F49&lt;&gt;"",SUM('CBL Score Standard'!$D105:$G105),IF(G49&lt;&gt;"",SUM('CBL Score Standard'!$D105:$H105,0))))))</f>
        <v>0.18837616284424796</v>
      </c>
      <c r="K49" s="338"/>
      <c r="L49" s="338"/>
      <c r="M49" s="104" t="s">
        <v>7</v>
      </c>
      <c r="N49" s="36" t="s">
        <v>59</v>
      </c>
      <c r="O49" s="89" t="s">
        <v>684</v>
      </c>
      <c r="P49" s="153">
        <v>43623</v>
      </c>
      <c r="Q49" s="154" t="s">
        <v>153</v>
      </c>
      <c r="R49" s="155" t="s">
        <v>156</v>
      </c>
      <c r="S49" s="70" t="s">
        <v>326</v>
      </c>
      <c r="T49" s="157" t="s">
        <v>72</v>
      </c>
      <c r="U49" s="180">
        <v>44039</v>
      </c>
      <c r="V49" s="214" t="s">
        <v>374</v>
      </c>
      <c r="W49" s="83" t="s">
        <v>378</v>
      </c>
      <c r="X49" s="83"/>
      <c r="Y49" s="55"/>
      <c r="Z49" s="259">
        <f t="shared" si="5"/>
        <v>0</v>
      </c>
      <c r="AA49" s="260"/>
      <c r="AB49" s="260"/>
      <c r="AC49" s="260"/>
      <c r="AD49" s="260"/>
      <c r="AE49" s="258"/>
      <c r="AF49" s="258"/>
      <c r="AG49" s="258"/>
      <c r="AH49" s="258"/>
      <c r="AI49" s="258"/>
      <c r="AJ49" s="258"/>
    </row>
    <row r="50" spans="1:36" ht="27.6" x14ac:dyDescent="0.3">
      <c r="A50" s="110" t="s">
        <v>144</v>
      </c>
      <c r="B50" s="99" t="s">
        <v>517</v>
      </c>
      <c r="C50" s="24"/>
      <c r="D50" s="24"/>
      <c r="E50" s="24"/>
      <c r="F50" s="24" t="s">
        <v>77</v>
      </c>
      <c r="G50" s="24"/>
      <c r="H50" s="109">
        <f>IF(C50&lt;&gt;"",'CBL Score Standard'!$D106,IF(D50&lt;&gt;"",SUM('CBL Score Standard'!$D106:$E106),IF(E50&lt;&gt;"",SUM('CBL Score Standard'!$D106:$F106),IF(F50&lt;&gt;"",SUM('CBL Score Standard'!$D106:$G106),IF(G50&lt;&gt;"",SUM('CBL Score Standard'!$D106:$H106,0))))))</f>
        <v>0.18837616284424796</v>
      </c>
      <c r="K50" s="338"/>
      <c r="L50" s="338"/>
      <c r="M50" s="104" t="s">
        <v>7</v>
      </c>
      <c r="N50" s="36" t="s">
        <v>59</v>
      </c>
      <c r="O50" s="89" t="s">
        <v>683</v>
      </c>
      <c r="P50" s="153">
        <v>43623</v>
      </c>
      <c r="Q50" s="154" t="s">
        <v>153</v>
      </c>
      <c r="R50" s="155" t="s">
        <v>156</v>
      </c>
      <c r="S50" s="70" t="s">
        <v>326</v>
      </c>
      <c r="T50" s="157" t="s">
        <v>72</v>
      </c>
      <c r="U50" s="180">
        <v>44008</v>
      </c>
      <c r="V50" s="214" t="s">
        <v>374</v>
      </c>
      <c r="W50" s="83" t="s">
        <v>378</v>
      </c>
      <c r="X50" s="83"/>
      <c r="Y50" s="55"/>
      <c r="Z50" s="259">
        <f t="shared" si="5"/>
        <v>0</v>
      </c>
      <c r="AA50" s="260"/>
      <c r="AB50" s="260"/>
      <c r="AC50" s="260"/>
      <c r="AD50" s="260"/>
      <c r="AE50" s="258"/>
      <c r="AF50" s="258"/>
      <c r="AG50" s="258"/>
      <c r="AH50" s="258"/>
      <c r="AI50" s="258"/>
      <c r="AJ50" s="258"/>
    </row>
    <row r="51" spans="1:36" x14ac:dyDescent="0.3">
      <c r="A51" s="110" t="s">
        <v>144</v>
      </c>
      <c r="B51" s="99" t="s">
        <v>661</v>
      </c>
      <c r="C51" s="24"/>
      <c r="D51" s="24"/>
      <c r="E51" s="24"/>
      <c r="F51" s="24" t="s">
        <v>77</v>
      </c>
      <c r="G51" s="24"/>
      <c r="H51" s="109">
        <f>IF(C51&lt;&gt;"",'CBL Score Standard'!$D107,IF(D51&lt;&gt;"",SUM('CBL Score Standard'!$D107:$E107),IF(E51&lt;&gt;"",SUM('CBL Score Standard'!$D107:$F107),IF(F51&lt;&gt;"",SUM('CBL Score Standard'!$D107:$G107),IF(G51&lt;&gt;"",SUM('CBL Score Standard'!$D107:$H107,0))))))</f>
        <v>0.18837616284424796</v>
      </c>
      <c r="K51" s="338"/>
      <c r="L51" s="338"/>
      <c r="M51" s="104" t="s">
        <v>7</v>
      </c>
      <c r="N51" s="36" t="s">
        <v>56</v>
      </c>
      <c r="O51" s="89" t="s">
        <v>67</v>
      </c>
      <c r="P51" s="153"/>
      <c r="Q51" s="154"/>
      <c r="R51" s="155"/>
      <c r="S51" s="83"/>
      <c r="T51" s="83"/>
      <c r="U51" s="83"/>
      <c r="V51" s="83" t="str">
        <f t="shared" si="4"/>
        <v/>
      </c>
      <c r="W51" s="83"/>
      <c r="X51" s="83"/>
      <c r="Y51" s="83"/>
      <c r="Z51" s="259">
        <f t="shared" si="5"/>
        <v>0</v>
      </c>
      <c r="AA51" s="260"/>
      <c r="AB51" s="260"/>
      <c r="AC51" s="260"/>
      <c r="AD51" s="260"/>
      <c r="AE51" s="258"/>
      <c r="AF51" s="258"/>
      <c r="AG51" s="258"/>
      <c r="AH51" s="258"/>
      <c r="AI51" s="258"/>
      <c r="AJ51" s="258"/>
    </row>
    <row r="52" spans="1:36" x14ac:dyDescent="0.3">
      <c r="A52" s="110" t="s">
        <v>144</v>
      </c>
      <c r="B52" s="99" t="s">
        <v>662</v>
      </c>
      <c r="C52" s="117"/>
      <c r="D52" s="117"/>
      <c r="E52" s="117" t="s">
        <v>77</v>
      </c>
      <c r="F52" s="24"/>
      <c r="G52" s="24"/>
      <c r="H52" s="109">
        <f>IF(C52&lt;&gt;"",'CBL Score Standard'!$D108,IF(D52&lt;&gt;"",SUM('CBL Score Standard'!$D108:$E108),IF(E52&lt;&gt;"",SUM('CBL Score Standard'!$D108:$F108),IF(F52&lt;&gt;"",SUM('CBL Score Standard'!$D108:$G108),IF(G52&lt;&gt;"",SUM('CBL Score Standard'!$D108:$H108,0))))))</f>
        <v>0.16709956709956711</v>
      </c>
      <c r="K52" s="338"/>
      <c r="L52" s="338"/>
      <c r="M52" s="104" t="s">
        <v>7</v>
      </c>
      <c r="N52" s="36" t="s">
        <v>55</v>
      </c>
      <c r="O52" s="89" t="s">
        <v>1</v>
      </c>
      <c r="P52" s="153"/>
      <c r="Q52" s="154"/>
      <c r="R52" s="155"/>
      <c r="S52" s="83"/>
      <c r="T52" s="83"/>
      <c r="U52" s="83"/>
      <c r="V52" s="83" t="str">
        <f t="shared" si="4"/>
        <v/>
      </c>
      <c r="W52" s="83"/>
      <c r="X52" s="83"/>
      <c r="Y52" s="83"/>
      <c r="Z52" s="259">
        <f t="shared" si="5"/>
        <v>0</v>
      </c>
      <c r="AA52" s="260"/>
      <c r="AB52" s="260"/>
      <c r="AC52" s="260"/>
      <c r="AD52" s="260"/>
      <c r="AE52" s="258"/>
      <c r="AF52" s="258"/>
      <c r="AG52" s="258"/>
      <c r="AH52" s="258"/>
      <c r="AI52" s="258"/>
      <c r="AJ52" s="258"/>
    </row>
    <row r="53" spans="1:36" x14ac:dyDescent="0.3">
      <c r="A53" s="110" t="s">
        <v>144</v>
      </c>
      <c r="B53" s="99" t="s">
        <v>187</v>
      </c>
      <c r="C53" s="100"/>
      <c r="D53" s="24"/>
      <c r="E53" s="24"/>
      <c r="F53" s="24" t="s">
        <v>77</v>
      </c>
      <c r="G53" s="24"/>
      <c r="H53" s="109">
        <f>IF(C53&lt;&gt;"",'CBL Score Standard'!$D109,IF(D53&lt;&gt;"",SUM('CBL Score Standard'!$D109:$E109),IF(E53&lt;&gt;"",SUM('CBL Score Standard'!$D109:$F109),IF(F53&lt;&gt;"",SUM('CBL Score Standard'!$D109:$G109),IF(G53&lt;&gt;"",SUM('CBL Score Standard'!$D109:$H109,0))))))</f>
        <v>9.7467071935157037E-2</v>
      </c>
      <c r="K53" s="338"/>
      <c r="L53" s="338"/>
      <c r="M53" s="104" t="s">
        <v>7</v>
      </c>
      <c r="N53" s="36" t="s">
        <v>55</v>
      </c>
      <c r="O53" s="89" t="s">
        <v>419</v>
      </c>
      <c r="P53" s="152" t="s">
        <v>145</v>
      </c>
      <c r="Q53" s="154" t="s">
        <v>420</v>
      </c>
      <c r="R53" s="155" t="s">
        <v>420</v>
      </c>
      <c r="S53" s="70" t="s">
        <v>326</v>
      </c>
      <c r="T53" s="157" t="s">
        <v>72</v>
      </c>
      <c r="U53" s="180">
        <v>43763</v>
      </c>
      <c r="V53" s="214"/>
      <c r="W53" s="83"/>
      <c r="X53" s="83"/>
      <c r="Y53" s="55"/>
      <c r="Z53" s="259">
        <f t="shared" si="5"/>
        <v>0</v>
      </c>
      <c r="AA53" s="260"/>
      <c r="AB53" s="260"/>
      <c r="AC53" s="260"/>
      <c r="AD53" s="260"/>
      <c r="AE53" s="258"/>
      <c r="AF53" s="258"/>
      <c r="AG53" s="258"/>
      <c r="AH53" s="258"/>
      <c r="AI53" s="258"/>
      <c r="AJ53" s="258"/>
    </row>
    <row r="54" spans="1:36" ht="26.4" x14ac:dyDescent="0.3">
      <c r="A54" s="110" t="s">
        <v>144</v>
      </c>
      <c r="B54" s="99" t="s">
        <v>188</v>
      </c>
      <c r="C54" s="100"/>
      <c r="D54" s="24"/>
      <c r="E54" s="24"/>
      <c r="F54" s="24" t="s">
        <v>77</v>
      </c>
      <c r="G54" s="24"/>
      <c r="H54" s="109">
        <f>IF(C54&lt;&gt;"",'CBL Score Standard'!$D110,IF(D54&lt;&gt;"",SUM('CBL Score Standard'!$D110:$E110),IF(E54&lt;&gt;"",SUM('CBL Score Standard'!$D110:$F110),IF(F54&lt;&gt;"",SUM('CBL Score Standard'!$D110:$G110),IF(G54&lt;&gt;"",SUM('CBL Score Standard'!$D110:$H110,0))))))</f>
        <v>9.7467071935157037E-2</v>
      </c>
      <c r="K54" s="338"/>
      <c r="L54" s="338"/>
      <c r="M54" s="104" t="s">
        <v>7</v>
      </c>
      <c r="N54" s="36" t="s">
        <v>56</v>
      </c>
      <c r="O54" s="89" t="s">
        <v>421</v>
      </c>
      <c r="P54" s="152" t="s">
        <v>230</v>
      </c>
      <c r="Q54" s="154" t="s">
        <v>230</v>
      </c>
      <c r="R54" s="155" t="s">
        <v>230</v>
      </c>
      <c r="S54" s="70" t="s">
        <v>326</v>
      </c>
      <c r="T54" s="157" t="s">
        <v>72</v>
      </c>
      <c r="U54" s="180">
        <v>44113</v>
      </c>
      <c r="V54" s="214" t="s">
        <v>374</v>
      </c>
      <c r="W54" s="83"/>
      <c r="X54" s="83"/>
      <c r="Y54" s="41" t="s">
        <v>230</v>
      </c>
      <c r="Z54" s="259">
        <f t="shared" si="5"/>
        <v>0</v>
      </c>
      <c r="AA54" s="260"/>
      <c r="AB54" s="260"/>
      <c r="AC54" s="260"/>
      <c r="AD54" s="260"/>
      <c r="AE54" s="258"/>
      <c r="AF54" s="258"/>
      <c r="AG54" s="258"/>
      <c r="AH54" s="258"/>
      <c r="AI54" s="258"/>
      <c r="AJ54" s="258"/>
    </row>
    <row r="55" spans="1:36" customFormat="1" ht="18" customHeight="1" x14ac:dyDescent="0.3">
      <c r="A55" s="110" t="s">
        <v>144</v>
      </c>
      <c r="B55" s="99" t="s">
        <v>189</v>
      </c>
      <c r="C55" s="100"/>
      <c r="D55" s="117"/>
      <c r="E55" s="117" t="s">
        <v>77</v>
      </c>
      <c r="F55" s="24"/>
      <c r="G55" s="24"/>
      <c r="H55" s="109">
        <f>IF(C55&lt;&gt;"",'CBL Score Standard'!$D111,IF(D55&lt;&gt;"",SUM('CBL Score Standard'!$D111:$E111),IF(E55&lt;&gt;"",SUM('CBL Score Standard'!$D111:$F111),IF(F55&lt;&gt;"",SUM('CBL Score Standard'!$D111:$G111),IF(G55&lt;&gt;"",SUM('CBL Score Standard'!$D111:$H111,0))))))</f>
        <v>3.8095238095238092E-2</v>
      </c>
      <c r="K55" s="339"/>
      <c r="L55" s="339"/>
      <c r="M55" s="104" t="s">
        <v>7</v>
      </c>
      <c r="N55" s="36" t="s">
        <v>54</v>
      </c>
      <c r="O55" s="89" t="s">
        <v>231</v>
      </c>
      <c r="P55" s="153">
        <v>43610</v>
      </c>
      <c r="Q55" s="152" t="s">
        <v>164</v>
      </c>
      <c r="R55" s="79" t="s">
        <v>165</v>
      </c>
      <c r="S55" s="36"/>
      <c r="T55" s="83"/>
      <c r="U55" s="153">
        <v>43610</v>
      </c>
      <c r="V55" s="83" t="str">
        <f t="shared" si="4"/>
        <v>Passed</v>
      </c>
      <c r="W55" s="83" t="s">
        <v>377</v>
      </c>
      <c r="X55" s="83" t="s">
        <v>377</v>
      </c>
      <c r="Y55" s="49" t="s">
        <v>232</v>
      </c>
      <c r="Z55" s="259">
        <f t="shared" si="5"/>
        <v>1.75</v>
      </c>
      <c r="AA55" s="260">
        <v>43252</v>
      </c>
      <c r="AB55" s="260">
        <v>43917</v>
      </c>
      <c r="AC55" s="260"/>
      <c r="AD55" s="260"/>
      <c r="AE55" s="258"/>
      <c r="AF55" s="258"/>
      <c r="AG55" s="258"/>
      <c r="AH55" s="258"/>
      <c r="AI55" s="258"/>
      <c r="AJ55" s="258"/>
    </row>
    <row r="56" spans="1:36" customFormat="1" x14ac:dyDescent="0.3">
      <c r="A56" s="110" t="s">
        <v>144</v>
      </c>
      <c r="B56" s="99" t="s">
        <v>190</v>
      </c>
      <c r="C56" s="100"/>
      <c r="D56" s="117"/>
      <c r="E56" s="117" t="s">
        <v>77</v>
      </c>
      <c r="F56" s="24"/>
      <c r="G56" s="24"/>
      <c r="H56" s="109">
        <f>IF(C56&lt;&gt;"",'CBL Score Standard'!$D112,IF(D56&lt;&gt;"",SUM('CBL Score Standard'!$D112:$E112),IF(E56&lt;&gt;"",SUM('CBL Score Standard'!$D112:$F112),IF(F56&lt;&gt;"",SUM('CBL Score Standard'!$D112:$G112),IF(G56&lt;&gt;"",SUM('CBL Score Standard'!$D112:$H112,0))))))</f>
        <v>3.8095238095238092E-2</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24"/>
      <c r="F57" s="24" t="s">
        <v>77</v>
      </c>
      <c r="G57" s="24"/>
      <c r="H57" s="109">
        <f>IF(C57&lt;&gt;"",'CBL Score Standard'!$D113,IF(D57&lt;&gt;"",SUM('CBL Score Standard'!$D113:$E113),IF(E57&lt;&gt;"",SUM('CBL Score Standard'!$D113:$F113),IF(F57&lt;&gt;"",SUM('CBL Score Standard'!$D113:$G113),IF(G57&lt;&gt;"",SUM('CBL Score Standard'!$D113:$H113,0))))))</f>
        <v>7.3657548125633229E-2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17"/>
      <c r="F58" s="129" t="s">
        <v>77</v>
      </c>
      <c r="G58" s="24"/>
      <c r="H58" s="109">
        <f>IF(C58&lt;&gt;"",'CBL Score Standard'!$D114,IF(D58&lt;&gt;"",SUM('CBL Score Standard'!$D114:$E114),IF(E58&lt;&gt;"",SUM('CBL Score Standard'!$D114:$F114),IF(F58&lt;&gt;"",SUM('CBL Score Standard'!$D114:$G114),IF(G58&lt;&gt;"",SUM('CBL Score Standard'!$D114:$H114,0))))))</f>
        <v>4.9848024316109421E-2</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17"/>
      <c r="F59" s="129" t="s">
        <v>77</v>
      </c>
      <c r="G59" s="24"/>
      <c r="H59" s="109">
        <f>IF(C59&lt;&gt;"",'CBL Score Standard'!$D115,IF(D59&lt;&gt;"",SUM('CBL Score Standard'!$D115:$E115),IF(E59&lt;&gt;"",SUM('CBL Score Standard'!$D115:$F115),IF(F59&lt;&gt;"",SUM('CBL Score Standard'!$D115:$G115),IF(G59&lt;&gt;"",SUM('CBL Score Standard'!$D115:$H115,0))))))</f>
        <v>3.5562310030395138E-2</v>
      </c>
      <c r="K59" s="1197"/>
      <c r="L59" s="1197"/>
      <c r="M59" s="1183"/>
      <c r="N59" s="1185"/>
      <c r="O59" s="1185"/>
      <c r="P59" s="148" t="s">
        <v>141</v>
      </c>
      <c r="Q59" s="144"/>
      <c r="R59" s="144"/>
      <c r="S59" s="1210"/>
      <c r="T59" s="1191"/>
      <c r="U59" s="1191"/>
      <c r="V59" s="119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t="s">
        <v>77</v>
      </c>
      <c r="F60" s="24"/>
      <c r="G60" s="24"/>
      <c r="H60" s="109">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70" t="s">
        <v>326</v>
      </c>
      <c r="T60" s="157" t="s">
        <v>72</v>
      </c>
      <c r="U60" s="83"/>
      <c r="V60" s="83"/>
      <c r="W60" s="83"/>
      <c r="X60" s="83"/>
      <c r="Y60" s="55"/>
      <c r="Z60" s="259">
        <f t="shared" ref="Z60:Z67" si="6">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70" t="s">
        <v>326</v>
      </c>
      <c r="T61" s="157" t="s">
        <v>72</v>
      </c>
      <c r="U61" s="83"/>
      <c r="V61" s="83"/>
      <c r="W61" s="83"/>
      <c r="X61" s="83"/>
      <c r="Y61" s="55"/>
      <c r="Z61" s="259">
        <f t="shared" si="6"/>
        <v>0</v>
      </c>
      <c r="AA61" s="260"/>
      <c r="AB61" s="260"/>
      <c r="AC61" s="260"/>
      <c r="AD61" s="260"/>
      <c r="AE61" s="258"/>
      <c r="AF61" s="258"/>
      <c r="AG61" s="258"/>
      <c r="AH61" s="258"/>
      <c r="AI61" s="258"/>
      <c r="AJ61" s="258"/>
    </row>
    <row r="62" spans="1:36" x14ac:dyDescent="0.3">
      <c r="A62" s="110" t="s">
        <v>56</v>
      </c>
      <c r="B62" s="99" t="s">
        <v>67</v>
      </c>
      <c r="C62" s="100"/>
      <c r="D62" s="100"/>
      <c r="E62" s="24"/>
      <c r="F62" s="24" t="s">
        <v>77</v>
      </c>
      <c r="G62" s="24"/>
      <c r="H62" s="109">
        <f>IF(C62&lt;&gt;"",'CBL Score Standard'!$D118,IF(D62&lt;&gt;"",SUM('CBL Score Standard'!$D118:$E118),IF(E62&lt;&gt;"",SUM('CBL Score Standard'!$D118:$F118),IF(F62&lt;&gt;"",SUM('CBL Score Standard'!$D118:$G118),IF(G62&lt;&gt;"",SUM('CBL Score Standard'!$D118:$H118,0))))))</f>
        <v>4.9848024316109421E-2</v>
      </c>
      <c r="K62" s="1207"/>
      <c r="L62" s="1207"/>
      <c r="M62" s="104" t="s">
        <v>8</v>
      </c>
      <c r="N62" s="36" t="s">
        <v>56</v>
      </c>
      <c r="O62" s="38" t="s">
        <v>237</v>
      </c>
      <c r="P62" s="58"/>
      <c r="Q62" s="56"/>
      <c r="R62" s="59"/>
      <c r="S62" s="36"/>
      <c r="T62" s="83"/>
      <c r="U62" s="83"/>
      <c r="V62" s="83"/>
      <c r="W62" s="83"/>
      <c r="X62" s="83"/>
      <c r="Y62" s="55"/>
      <c r="Z62" s="259">
        <f t="shared" si="6"/>
        <v>0</v>
      </c>
      <c r="AA62" s="260"/>
      <c r="AB62" s="260"/>
      <c r="AC62" s="260"/>
      <c r="AD62" s="260"/>
      <c r="AE62" s="258"/>
      <c r="AF62" s="258"/>
      <c r="AG62" s="258"/>
      <c r="AH62" s="258"/>
      <c r="AI62" s="258"/>
      <c r="AJ62" s="258"/>
    </row>
    <row r="63" spans="1:36" ht="15" thickBot="1" x14ac:dyDescent="0.35">
      <c r="A63" s="111" t="s">
        <v>55</v>
      </c>
      <c r="B63" s="99" t="s">
        <v>1</v>
      </c>
      <c r="C63" s="100"/>
      <c r="D63" s="100"/>
      <c r="E63" s="24"/>
      <c r="F63" s="24" t="s">
        <v>77</v>
      </c>
      <c r="G63" s="24"/>
      <c r="H63" s="109">
        <f>IF(C63&lt;&gt;"",'CBL Score Standard'!$D119,IF(D63&lt;&gt;"",SUM('CBL Score Standard'!$D119:$E119),IF(E63&lt;&gt;"",SUM('CBL Score Standard'!$D119:$F119),IF(F63&lt;&gt;"",SUM('CBL Score Standard'!$D119:$G119),IF(G63&lt;&gt;"",SUM('CBL Score Standard'!$D119:$H119,0))))))</f>
        <v>4.9848024316109421E-2</v>
      </c>
      <c r="K63" s="1207"/>
      <c r="L63" s="1207"/>
      <c r="M63" s="104" t="s">
        <v>8</v>
      </c>
      <c r="N63" s="36" t="s">
        <v>55</v>
      </c>
      <c r="O63" s="38" t="s">
        <v>238</v>
      </c>
      <c r="P63" s="58"/>
      <c r="Q63" s="56"/>
      <c r="R63" s="59"/>
      <c r="S63" s="70" t="s">
        <v>326</v>
      </c>
      <c r="T63" s="157" t="s">
        <v>72</v>
      </c>
      <c r="U63" s="83"/>
      <c r="V63" s="83"/>
      <c r="W63" s="83"/>
      <c r="X63" s="83"/>
      <c r="Y63" s="55"/>
      <c r="Z63" s="259">
        <f t="shared" si="6"/>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3.7516717325227971</v>
      </c>
      <c r="K64" s="1207"/>
      <c r="L64" s="1207"/>
      <c r="M64" s="104" t="s">
        <v>8</v>
      </c>
      <c r="N64" s="57" t="s">
        <v>53</v>
      </c>
      <c r="O64" s="38" t="s">
        <v>239</v>
      </c>
      <c r="P64" s="58"/>
      <c r="Q64" s="56"/>
      <c r="R64" s="59"/>
      <c r="S64" s="36"/>
      <c r="T64" s="83"/>
      <c r="U64" s="83"/>
      <c r="V64" s="83" t="str">
        <f>IF(AND(W64="Y",X64="Y"),"Passed",IF(T64="M","Passed", ""))</f>
        <v/>
      </c>
      <c r="W64" s="83"/>
      <c r="X64" s="83"/>
      <c r="Y64" s="55"/>
      <c r="Z64" s="259">
        <f t="shared" si="6"/>
        <v>0</v>
      </c>
      <c r="AA64" s="260"/>
      <c r="AB64" s="260"/>
      <c r="AC64" s="260"/>
      <c r="AD64" s="260"/>
      <c r="AE64" s="258"/>
      <c r="AF64" s="258"/>
      <c r="AG64" s="258"/>
      <c r="AH64" s="258"/>
      <c r="AI64" s="258"/>
      <c r="AJ64" s="258"/>
    </row>
    <row r="65" spans="1:36" ht="28.2" thickBot="1" x14ac:dyDescent="0.35">
      <c r="A65" s="112" t="s">
        <v>83</v>
      </c>
      <c r="B65" s="113"/>
      <c r="C65" s="134">
        <v>1</v>
      </c>
      <c r="D65" s="134">
        <v>1</v>
      </c>
      <c r="E65" s="134">
        <v>1</v>
      </c>
      <c r="F65" s="134">
        <v>0.57446808510638303</v>
      </c>
      <c r="G65" s="134">
        <v>0</v>
      </c>
      <c r="H65" s="114">
        <v>2</v>
      </c>
      <c r="K65" s="1207"/>
      <c r="L65" s="1207"/>
      <c r="M65" s="104" t="s">
        <v>8</v>
      </c>
      <c r="N65" s="57" t="s">
        <v>59</v>
      </c>
      <c r="O65" s="38" t="s">
        <v>240</v>
      </c>
      <c r="P65" s="58"/>
      <c r="Q65" s="56"/>
      <c r="R65" s="59"/>
      <c r="S65" s="36"/>
      <c r="T65" s="83"/>
      <c r="U65" s="83"/>
      <c r="V65" s="83" t="str">
        <f>IF(AND(W65="Y",X65="Y"),"Passed",IF(T65="M","Passed", ""))</f>
        <v/>
      </c>
      <c r="W65" s="83"/>
      <c r="X65" s="83"/>
      <c r="Y65" s="55"/>
      <c r="Z65" s="259">
        <f t="shared" si="6"/>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3</v>
      </c>
      <c r="K66" s="1207"/>
      <c r="L66" s="1207"/>
      <c r="M66" s="104" t="s">
        <v>8</v>
      </c>
      <c r="N66" s="57" t="s">
        <v>55</v>
      </c>
      <c r="O66" s="38" t="s">
        <v>515</v>
      </c>
      <c r="P66" s="58"/>
      <c r="Q66" s="56"/>
      <c r="R66" s="59"/>
      <c r="S66" s="36"/>
      <c r="T66" s="83"/>
      <c r="U66" s="83"/>
      <c r="V66" s="83" t="str">
        <f>IF(AND(W66="Y",X66="Y"),"Passed",IF(T66="M","Passed", ""))</f>
        <v/>
      </c>
      <c r="W66" s="83"/>
      <c r="X66" s="83"/>
      <c r="Y66" s="55"/>
      <c r="Z66" s="259">
        <f t="shared" si="6"/>
        <v>0</v>
      </c>
      <c r="AA66" s="260"/>
      <c r="AB66" s="260"/>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70" t="s">
        <v>326</v>
      </c>
      <c r="T67" s="157" t="s">
        <v>72</v>
      </c>
      <c r="U67" s="83"/>
      <c r="V67" s="83"/>
      <c r="W67" s="83"/>
      <c r="X67" s="83"/>
      <c r="Y67" s="46" t="s">
        <v>242</v>
      </c>
      <c r="Z67" s="259">
        <f t="shared" si="6"/>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19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c r="T72" s="83"/>
      <c r="U72" s="83"/>
      <c r="V72" s="83" t="str">
        <f>IF(AND(W72="Y",X72="Y"),"Passed",IF(T72="M","Passed", ""))</f>
        <v/>
      </c>
      <c r="W72" s="83"/>
      <c r="X72" s="83"/>
      <c r="Y72" s="63"/>
      <c r="Z72" s="259">
        <f t="shared" ref="Z72:Z75" si="7">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36"/>
      <c r="T73" s="83"/>
      <c r="U73" s="83"/>
      <c r="V73" s="83" t="str">
        <f>IF(AND(W73="Y",X73="Y"),"Passed",IF(T73="M","Passed", ""))</f>
        <v/>
      </c>
      <c r="W73" s="83"/>
      <c r="X73" s="83"/>
      <c r="Y73" s="63"/>
      <c r="Z73" s="259">
        <f t="shared" si="7"/>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36"/>
      <c r="T74" s="83"/>
      <c r="U74" s="83"/>
      <c r="V74" s="83" t="str">
        <f>IF(AND(W74="Y",X74="Y"),"Passed",IF(T74="M","Passed", ""))</f>
        <v/>
      </c>
      <c r="W74" s="83"/>
      <c r="X74" s="83"/>
      <c r="Y74" s="63"/>
      <c r="Z74" s="259">
        <f t="shared" si="7"/>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36"/>
      <c r="T75" s="83"/>
      <c r="U75" s="83"/>
      <c r="V75" s="83" t="str">
        <f>IF(AND(W75="Y",X75="Y"),"Passed",IF(T75="M","Passed", ""))</f>
        <v/>
      </c>
      <c r="W75" s="83"/>
      <c r="X75" s="83"/>
      <c r="Y75" s="63"/>
      <c r="Z75" s="259">
        <f t="shared" si="7"/>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customSheetViews>
    <customSheetView guid="{3F51B73C-8999-4BDD-B7BB-CFA8C5D5F118}" scale="98" showGridLines="0" topLeftCell="C1">
      <selection activeCell="K1" sqref="K1:AN1048576"/>
      <pageMargins left="0.7" right="0.7" top="0.75" bottom="0.75" header="0.3" footer="0.3"/>
      <pageSetup orientation="portrait" r:id="rId1"/>
    </customSheetView>
    <customSheetView guid="{61959E49-C4BC-41CB-B0BE-7EDA73DE356A}" scale="98" showGridLines="0" topLeftCell="H34">
      <selection activeCell="S50" sqref="S50"/>
      <pageMargins left="0.7" right="0.7" top="0.75" bottom="0.75" header="0.3" footer="0.3"/>
      <pageSetup orientation="portrait" r:id="rId2"/>
    </customSheetView>
    <customSheetView guid="{9F775BAE-2403-40FE-95E3-B0411D9A7170}" scale="98" showGridLines="0" topLeftCell="P34">
      <selection activeCell="X52" sqref="X52"/>
      <pageMargins left="0.7" right="0.7" top="0.75" bottom="0.75" header="0.3" footer="0.3"/>
      <pageSetup orientation="portrait" r:id="rId3"/>
    </customSheetView>
    <customSheetView guid="{B9E7682A-072E-4CF9-AE10-B3ED27CB27F8}" scale="98" showGridLines="0">
      <selection activeCell="C8" sqref="C8:G67"/>
      <pageMargins left="0.7" right="0.7" top="0.75" bottom="0.75" header="0.3" footer="0.3"/>
      <pageSetup orientation="portrait" r:id="rId4"/>
    </customSheetView>
    <customSheetView guid="{040B64FF-F135-4C7F-9498-A8399C10673D}" scale="98" showGridLines="0" topLeftCell="C1">
      <selection activeCell="K1" sqref="K1:AN1048576"/>
      <pageMargins left="0.7" right="0.7" top="0.75" bottom="0.75" header="0.3" footer="0.3"/>
      <pageSetup orientation="portrait" r:id="rId5"/>
    </customSheetView>
    <customSheetView guid="{6D9FC8F7-6352-4BF1-890A-27BF36FADC03}" scale="98" showGridLines="0" topLeftCell="C1">
      <selection activeCell="K1" sqref="K1:AN1048576"/>
      <pageMargins left="0.7" right="0.7" top="0.75" bottom="0.75" header="0.3" footer="0.3"/>
      <pageSetup orientation="portrait" r:id="rId6"/>
    </customSheetView>
  </customSheetViews>
  <mergeCells count="91">
    <mergeCell ref="AG38:AH38"/>
    <mergeCell ref="AI38:AJ38"/>
    <mergeCell ref="Z58:Z59"/>
    <mergeCell ref="AA58:AB58"/>
    <mergeCell ref="AC58:AD58"/>
    <mergeCell ref="AE58:AF58"/>
    <mergeCell ref="AG58:AH58"/>
    <mergeCell ref="AI58:AJ58"/>
    <mergeCell ref="Z38:Z39"/>
    <mergeCell ref="AA38:AB38"/>
    <mergeCell ref="AC38:AD38"/>
    <mergeCell ref="AE38:AF38"/>
    <mergeCell ref="AG2:AH2"/>
    <mergeCell ref="AI2:AJ2"/>
    <mergeCell ref="Z17:Z18"/>
    <mergeCell ref="AA17:AB17"/>
    <mergeCell ref="AC17:AD17"/>
    <mergeCell ref="AE17:AF17"/>
    <mergeCell ref="AG17:AH17"/>
    <mergeCell ref="AI17:AJ17"/>
    <mergeCell ref="K69:Y69"/>
    <mergeCell ref="K70:K71"/>
    <mergeCell ref="L70:L71"/>
    <mergeCell ref="M70:M71"/>
    <mergeCell ref="N70:N71"/>
    <mergeCell ref="O70:O71"/>
    <mergeCell ref="S70:S71"/>
    <mergeCell ref="T70:T71"/>
    <mergeCell ref="U70:U71"/>
    <mergeCell ref="V70:V71"/>
    <mergeCell ref="Y70:Y71"/>
    <mergeCell ref="S58:S59"/>
    <mergeCell ref="T58:T59"/>
    <mergeCell ref="U58:U59"/>
    <mergeCell ref="V58:V59"/>
    <mergeCell ref="Y58:Y59"/>
    <mergeCell ref="K58:K59"/>
    <mergeCell ref="L58:L59"/>
    <mergeCell ref="M58:M59"/>
    <mergeCell ref="N58:N59"/>
    <mergeCell ref="O58:O59"/>
    <mergeCell ref="Y17:Y18"/>
    <mergeCell ref="U38:U39"/>
    <mergeCell ref="V38:V39"/>
    <mergeCell ref="Y38:Y39"/>
    <mergeCell ref="K57:Y57"/>
    <mergeCell ref="M38:M39"/>
    <mergeCell ref="N38:N39"/>
    <mergeCell ref="O17:O18"/>
    <mergeCell ref="S17:S18"/>
    <mergeCell ref="T17:T18"/>
    <mergeCell ref="U17:U18"/>
    <mergeCell ref="V17:V18"/>
    <mergeCell ref="Y4:Y5"/>
    <mergeCell ref="A64:G64"/>
    <mergeCell ref="A66:G66"/>
    <mergeCell ref="K37:Y37"/>
    <mergeCell ref="K38:K39"/>
    <mergeCell ref="L38:L39"/>
    <mergeCell ref="K60:K67"/>
    <mergeCell ref="L60:L67"/>
    <mergeCell ref="O38:O39"/>
    <mergeCell ref="S38:S39"/>
    <mergeCell ref="T38:T39"/>
    <mergeCell ref="K16:Y16"/>
    <mergeCell ref="K17:K18"/>
    <mergeCell ref="L17:L18"/>
    <mergeCell ref="M17:M18"/>
    <mergeCell ref="N17:N18"/>
    <mergeCell ref="A1:H1"/>
    <mergeCell ref="Z2:Z3"/>
    <mergeCell ref="AA2:AB2"/>
    <mergeCell ref="AC2:AD2"/>
    <mergeCell ref="AE2:AF2"/>
    <mergeCell ref="K1:Y1"/>
    <mergeCell ref="K2:K3"/>
    <mergeCell ref="L2:L3"/>
    <mergeCell ref="M2:M3"/>
    <mergeCell ref="N2:N3"/>
    <mergeCell ref="O2:O3"/>
    <mergeCell ref="S2:S3"/>
    <mergeCell ref="T2:T3"/>
    <mergeCell ref="U2:U3"/>
    <mergeCell ref="V2:V3"/>
    <mergeCell ref="Y2:Y3"/>
    <mergeCell ref="AI70:AJ70"/>
    <mergeCell ref="Z70:Z71"/>
    <mergeCell ref="AA70:AB70"/>
    <mergeCell ref="AC70:AD70"/>
    <mergeCell ref="AE70:AF70"/>
    <mergeCell ref="AG70:AH70"/>
  </mergeCells>
  <conditionalFormatting sqref="E13">
    <cfRule type="containsText" dxfId="543" priority="24" operator="containsText" text="N/A">
      <formula>NOT(ISERROR(SEARCH("N/A",E13)))</formula>
    </cfRule>
    <cfRule type="containsText" dxfId="542" priority="25" operator="containsText" text="O">
      <formula>NOT(ISERROR(SEARCH("O",E13)))</formula>
    </cfRule>
    <cfRule type="containsText" dxfId="541" priority="26" operator="containsText" text="M">
      <formula>NOT(ISERROR(SEARCH("M",E13)))</formula>
    </cfRule>
  </conditionalFormatting>
  <conditionalFormatting sqref="C46:G46">
    <cfRule type="containsText" dxfId="540" priority="33" operator="containsText" text="O">
      <formula>NOT(ISERROR(SEARCH("O",C46)))</formula>
    </cfRule>
  </conditionalFormatting>
  <conditionalFormatting sqref="C46:G46">
    <cfRule type="containsText" dxfId="539" priority="30" operator="containsText" text="N/A">
      <formula>NOT(ISERROR(SEARCH("N/A",C46)))</formula>
    </cfRule>
    <cfRule type="containsText" dxfId="538" priority="31" operator="containsText" text="Blank">
      <formula>NOT(ISERROR(SEARCH("Blank",C46)))</formula>
    </cfRule>
    <cfRule type="containsText" dxfId="537" priority="32" operator="containsText" text="M">
      <formula>NOT(ISERROR(SEARCH("M",C46)))</formula>
    </cfRule>
  </conditionalFormatting>
  <conditionalFormatting sqref="E12">
    <cfRule type="containsText" dxfId="536" priority="27" operator="containsText" text="N/A">
      <formula>NOT(ISERROR(SEARCH("N/A",E12)))</formula>
    </cfRule>
    <cfRule type="containsText" dxfId="535" priority="28" operator="containsText" text="O">
      <formula>NOT(ISERROR(SEARCH("O",E12)))</formula>
    </cfRule>
    <cfRule type="containsText" dxfId="534" priority="29" operator="containsText" text="M">
      <formula>NOT(ISERROR(SEARCH("M",E12)))</formula>
    </cfRule>
  </conditionalFormatting>
  <conditionalFormatting sqref="C7:H7">
    <cfRule type="containsText" dxfId="533" priority="21" operator="containsText" text="N/A">
      <formula>NOT(ISERROR(SEARCH("N/A",C7)))</formula>
    </cfRule>
    <cfRule type="containsText" dxfId="532" priority="22" operator="containsText" text="Blank">
      <formula>NOT(ISERROR(SEARCH("Blank",C7)))</formula>
    </cfRule>
    <cfRule type="containsText" dxfId="531" priority="23" operator="containsText" text="M">
      <formula>NOT(ISERROR(SEARCH("M",C7)))</formula>
    </cfRule>
  </conditionalFormatting>
  <conditionalFormatting sqref="Z4 Z51:Z55 Z40:Z43 Z45:Z49 Z19:Z35">
    <cfRule type="cellIs" dxfId="530" priority="6" operator="greaterThan">
      <formula>0</formula>
    </cfRule>
  </conditionalFormatting>
  <conditionalFormatting sqref="Z5:Z14">
    <cfRule type="cellIs" dxfId="529" priority="5" operator="greaterThan">
      <formula>0</formula>
    </cfRule>
  </conditionalFormatting>
  <conditionalFormatting sqref="Z60:Z67">
    <cfRule type="cellIs" dxfId="528" priority="4" operator="greaterThan">
      <formula>0</formula>
    </cfRule>
  </conditionalFormatting>
  <conditionalFormatting sqref="Z72:Z75">
    <cfRule type="cellIs" dxfId="527" priority="3" operator="greaterThan">
      <formula>0</formula>
    </cfRule>
  </conditionalFormatting>
  <conditionalFormatting sqref="Z50">
    <cfRule type="cellIs" dxfId="526" priority="2" operator="greaterThan">
      <formula>0</formula>
    </cfRule>
  </conditionalFormatting>
  <conditionalFormatting sqref="Z44">
    <cfRule type="cellIs" dxfId="525"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X4:X9 X26 X31:X34 X11:X12 X55 X40:X45 W1:W79 X19:X23">
      <formula1>"Y, N"</formula1>
    </dataValidation>
    <dataValidation type="list" allowBlank="1" showInputMessage="1" showErrorMessage="1" sqref="V1:V79">
      <formula1>"Passed, Failed, N/A"</formula1>
    </dataValidation>
  </dataValidations>
  <hyperlinks>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s>
  <pageMargins left="0.7" right="0.7" top="0.75" bottom="0.75" header="0.3" footer="0.3"/>
  <pageSetup orientation="portrait" r:id="rId23"/>
  <drawing r:id="rId24"/>
  <legacyDrawing r:id="rId25"/>
  <controls>
    <mc:AlternateContent xmlns:mc="http://schemas.openxmlformats.org/markup-compatibility/2006">
      <mc:Choice Requires="x14">
        <control shapeId="180235" r:id="rId26" name="CommandButton2">
          <controlPr defaultSize="0" autoLine="0" r:id="rId27">
            <anchor moveWithCells="1">
              <from>
                <xdr:col>8</xdr:col>
                <xdr:colOff>83820</xdr:colOff>
                <xdr:row>9</xdr:row>
                <xdr:rowOff>106680</xdr:rowOff>
              </from>
              <to>
                <xdr:col>9</xdr:col>
                <xdr:colOff>403860</xdr:colOff>
                <xdr:row>11</xdr:row>
                <xdr:rowOff>175260</xdr:rowOff>
              </to>
            </anchor>
          </controlPr>
        </control>
      </mc:Choice>
      <mc:Fallback>
        <control shapeId="180235" r:id="rId26" name="CommandButton2"/>
      </mc:Fallback>
    </mc:AlternateContent>
    <mc:AlternateContent xmlns:mc="http://schemas.openxmlformats.org/markup-compatibility/2006">
      <mc:Choice Requires="x14">
        <control shapeId="180234" r:id="rId28" name="CommandButton1">
          <controlPr defaultSize="0" autoLine="0" r:id="rId29">
            <anchor moveWithCells="1">
              <from>
                <xdr:col>8</xdr:col>
                <xdr:colOff>83820</xdr:colOff>
                <xdr:row>6</xdr:row>
                <xdr:rowOff>144780</xdr:rowOff>
              </from>
              <to>
                <xdr:col>9</xdr:col>
                <xdr:colOff>373380</xdr:colOff>
                <xdr:row>7</xdr:row>
                <xdr:rowOff>137160</xdr:rowOff>
              </to>
            </anchor>
          </controlPr>
        </control>
      </mc:Choice>
      <mc:Fallback>
        <control shapeId="180234" r:id="rId28" name="CommandButton1"/>
      </mc:Fallback>
    </mc:AlternateContent>
  </controls>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tabColor theme="9" tint="0.79998168889431442"/>
  </sheetPr>
  <dimension ref="A1:AN196"/>
  <sheetViews>
    <sheetView showGridLines="0" topLeftCell="G31" zoomScale="99" zoomScaleNormal="98" workbookViewId="0">
      <selection activeCell="E29" sqref="E29"/>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37" customWidth="1"/>
    <col min="20" max="20" width="7.5546875" customWidth="1"/>
    <col min="21" max="21" width="11" bestFit="1" customWidth="1"/>
    <col min="22" max="22" width="10.44140625" bestFit="1" customWidth="1"/>
    <col min="23" max="23" width="12.44140625" customWidth="1"/>
    <col min="24" max="24" width="15.109375" customWidth="1"/>
    <col min="25" max="25" width="36.5546875" bestFit="1" customWidth="1"/>
    <col min="41" max="16384" width="9.109375" style="3"/>
  </cols>
  <sheetData>
    <row r="1" spans="1:36" ht="23.4" x14ac:dyDescent="0.45">
      <c r="A1" s="1188" t="s">
        <v>82</v>
      </c>
      <c r="B1" s="1189"/>
      <c r="C1" s="1189"/>
      <c r="D1" s="1189"/>
      <c r="E1" s="1189"/>
      <c r="F1" s="1189"/>
      <c r="G1" s="1189"/>
      <c r="H1" s="1189"/>
      <c r="K1" s="1193" t="s">
        <v>132</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12.75" customHeight="1" x14ac:dyDescent="0.3">
      <c r="A2" s="98" t="s">
        <v>367</v>
      </c>
      <c r="B2" s="83" t="s">
        <v>327</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191"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42828</v>
      </c>
      <c r="C3" s="125"/>
      <c r="D3" s="3"/>
      <c r="E3" s="3"/>
      <c r="F3" s="3"/>
      <c r="G3" s="3"/>
      <c r="H3" s="3"/>
      <c r="K3" s="1197"/>
      <c r="L3" s="1197"/>
      <c r="M3" s="1183"/>
      <c r="N3" s="1185"/>
      <c r="O3" s="1197"/>
      <c r="P3" s="148" t="s">
        <v>141</v>
      </c>
      <c r="Q3" s="144"/>
      <c r="R3" s="144"/>
      <c r="S3" s="1210"/>
      <c r="T3" s="1191"/>
      <c r="U3" s="1191"/>
      <c r="V3" s="119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3.6054794520547944</v>
      </c>
      <c r="C4" s="3"/>
      <c r="D4" s="3"/>
      <c r="E4" s="3"/>
      <c r="F4" s="3"/>
      <c r="G4" s="3"/>
      <c r="H4" s="3"/>
      <c r="K4" s="337" t="s">
        <v>142</v>
      </c>
      <c r="L4" s="337" t="s">
        <v>143</v>
      </c>
      <c r="M4" s="104" t="s">
        <v>5</v>
      </c>
      <c r="N4" s="93" t="s">
        <v>144</v>
      </c>
      <c r="O4" s="88" t="s">
        <v>372</v>
      </c>
      <c r="P4" s="149" t="s">
        <v>145</v>
      </c>
      <c r="Q4" s="149" t="s">
        <v>146</v>
      </c>
      <c r="R4" s="146" t="s">
        <v>147</v>
      </c>
      <c r="S4" s="36"/>
      <c r="T4" s="83"/>
      <c r="U4" s="83"/>
      <c r="V4" s="83" t="str">
        <f t="shared" ref="V4:V14" si="0">IF(AND(W4="Y",X4="Y"),"Passed",IF(T4="M","Passed", ""))</f>
        <v/>
      </c>
      <c r="W4" s="83"/>
      <c r="X4" s="83"/>
      <c r="Y4" s="1227" t="s">
        <v>148</v>
      </c>
      <c r="Z4" s="259">
        <f>DATEDIF(AA4,AB4,"m")/12+DATEDIF(AC4,AD4,"m")/12+DATEDIF(AE4,AF4,"m")/12+DATEDIF(AG4,AH4,"m")/12+DATEDIF(AI4,AJ4,"m")/12</f>
        <v>0</v>
      </c>
      <c r="AA4" s="260"/>
      <c r="AB4" s="260"/>
      <c r="AC4" s="260"/>
      <c r="AD4" s="260"/>
      <c r="AE4" s="258"/>
      <c r="AF4" s="258"/>
      <c r="AG4" s="258"/>
      <c r="AH4" s="258"/>
      <c r="AI4" s="258"/>
      <c r="AJ4" s="258"/>
    </row>
    <row r="5" spans="1:36" ht="12.75" customHeight="1" x14ac:dyDescent="0.3">
      <c r="A5" s="98" t="s">
        <v>387</v>
      </c>
      <c r="B5" s="124">
        <v>1.5</v>
      </c>
      <c r="C5" s="126"/>
      <c r="D5" s="3"/>
      <c r="E5" s="3"/>
      <c r="F5" s="3"/>
      <c r="G5" s="3"/>
      <c r="H5" s="3"/>
      <c r="K5" s="338"/>
      <c r="L5" s="338"/>
      <c r="M5" s="104" t="s">
        <v>5</v>
      </c>
      <c r="N5" s="93" t="s">
        <v>144</v>
      </c>
      <c r="O5" s="88" t="s">
        <v>373</v>
      </c>
      <c r="P5" s="150"/>
      <c r="Q5" s="151" t="s">
        <v>150</v>
      </c>
      <c r="R5" s="147" t="s">
        <v>151</v>
      </c>
      <c r="S5" s="36"/>
      <c r="T5" s="83"/>
      <c r="U5" s="83"/>
      <c r="V5" s="83" t="s">
        <v>374</v>
      </c>
      <c r="W5" s="83"/>
      <c r="X5" s="83"/>
      <c r="Y5" s="1228"/>
      <c r="Z5" s="259">
        <f t="shared" ref="Z5:Z14" si="1">DATEDIF(AA5,AB5,"m")/12+DATEDIF(AC5,AD5,"m")/12+DATEDIF(AE5,AF5,"m")/12+DATEDIF(AG5,AH5,"m")/12+DATEDIF(AI5,AJ5,"m")/12</f>
        <v>0</v>
      </c>
      <c r="AA5" s="260"/>
      <c r="AB5" s="260"/>
      <c r="AC5" s="260"/>
      <c r="AD5" s="260"/>
      <c r="AE5" s="258"/>
      <c r="AF5" s="258"/>
      <c r="AG5" s="258"/>
      <c r="AH5" s="258"/>
      <c r="AI5" s="258"/>
      <c r="AJ5" s="258"/>
    </row>
    <row r="6" spans="1:36" ht="15" thickBot="1" x14ac:dyDescent="0.35">
      <c r="A6" s="98" t="s">
        <v>388</v>
      </c>
      <c r="B6" s="124">
        <f ca="1">B4+B5</f>
        <v>5.1054794520547944</v>
      </c>
      <c r="C6" s="126"/>
      <c r="K6" s="338"/>
      <c r="L6" s="338"/>
      <c r="M6" s="104" t="s">
        <v>5</v>
      </c>
      <c r="N6" s="38" t="s">
        <v>149</v>
      </c>
      <c r="O6" s="65" t="s">
        <v>149</v>
      </c>
      <c r="P6" s="150"/>
      <c r="Q6" s="152" t="s">
        <v>150</v>
      </c>
      <c r="R6" s="79" t="s">
        <v>151</v>
      </c>
      <c r="S6" s="36"/>
      <c r="T6" s="83"/>
      <c r="U6" s="83"/>
      <c r="V6" s="83" t="s">
        <v>374</v>
      </c>
      <c r="W6" s="83"/>
      <c r="X6" s="83"/>
      <c r="Y6" s="41" t="s">
        <v>152</v>
      </c>
      <c r="Z6" s="259">
        <f t="shared" si="1"/>
        <v>0</v>
      </c>
      <c r="AA6" s="260"/>
      <c r="AB6" s="260"/>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36"/>
      <c r="T7" s="83"/>
      <c r="U7" s="83"/>
      <c r="V7" s="83" t="str">
        <f t="shared" si="0"/>
        <v/>
      </c>
      <c r="W7" s="83"/>
      <c r="X7" s="83"/>
      <c r="Y7" s="342" t="s">
        <v>248</v>
      </c>
      <c r="Z7" s="259">
        <f t="shared" si="1"/>
        <v>0</v>
      </c>
      <c r="AA7" s="260"/>
      <c r="AB7" s="260"/>
      <c r="AC7" s="260"/>
      <c r="AD7" s="260"/>
      <c r="AE7" s="258"/>
      <c r="AF7" s="258"/>
      <c r="AG7" s="258"/>
      <c r="AH7" s="258"/>
      <c r="AI7" s="258"/>
      <c r="AJ7" s="258"/>
    </row>
    <row r="8" spans="1:36" x14ac:dyDescent="0.3">
      <c r="A8" s="107" t="s">
        <v>56</v>
      </c>
      <c r="B8" s="108" t="s">
        <v>182</v>
      </c>
      <c r="C8" s="100"/>
      <c r="D8" s="24"/>
      <c r="E8" s="24" t="s">
        <v>77</v>
      </c>
      <c r="F8" s="24"/>
      <c r="G8" s="24"/>
      <c r="H8" s="109">
        <f>IF(C8&lt;&gt;"",'CBL Score Standard'!$D64,IF(D8&lt;&gt;"",SUM('CBL Score Standard'!$D64:$E64),IF(E8&lt;&gt;"",SUM('CBL Score Standard'!$D64:$F64),IF(F8&lt;&gt;"",SUM('CBL Score Standard'!$D64:$G64),IF(G8&lt;&gt;"",SUM('CBL Score Standard'!$D64:$H64,0))))))</f>
        <v>7.6190476190476183E-2</v>
      </c>
      <c r="K8" s="338"/>
      <c r="L8" s="338"/>
      <c r="M8" s="104" t="s">
        <v>5</v>
      </c>
      <c r="N8" s="127" t="s">
        <v>144</v>
      </c>
      <c r="O8" s="43" t="s">
        <v>517</v>
      </c>
      <c r="P8" s="150"/>
      <c r="Q8" s="152" t="s">
        <v>153</v>
      </c>
      <c r="R8" s="79" t="s">
        <v>156</v>
      </c>
      <c r="S8" s="36"/>
      <c r="T8" s="83"/>
      <c r="U8" s="83"/>
      <c r="V8" s="83" t="str">
        <f t="shared" si="0"/>
        <v>Passed</v>
      </c>
      <c r="W8" s="83" t="s">
        <v>377</v>
      </c>
      <c r="X8" s="83" t="s">
        <v>377</v>
      </c>
      <c r="Y8" s="44" t="s">
        <v>157</v>
      </c>
      <c r="Z8" s="259">
        <f t="shared" ca="1" si="1"/>
        <v>3.5</v>
      </c>
      <c r="AA8" s="260">
        <v>42856</v>
      </c>
      <c r="AB8" s="260">
        <f ca="1">TODAY()</f>
        <v>44144</v>
      </c>
      <c r="AC8" s="260"/>
      <c r="AD8" s="260"/>
      <c r="AE8" s="258"/>
      <c r="AF8" s="258"/>
      <c r="AG8" s="258"/>
      <c r="AH8" s="258"/>
      <c r="AI8" s="258"/>
      <c r="AJ8" s="258"/>
    </row>
    <row r="9" spans="1:36" x14ac:dyDescent="0.3">
      <c r="A9" s="110" t="s">
        <v>56</v>
      </c>
      <c r="B9" s="99" t="s">
        <v>427</v>
      </c>
      <c r="C9" s="100"/>
      <c r="D9" s="24"/>
      <c r="E9" s="24" t="s">
        <v>77</v>
      </c>
      <c r="F9" s="24"/>
      <c r="G9" s="24"/>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43" t="s">
        <v>661</v>
      </c>
      <c r="P9" s="150"/>
      <c r="Q9" s="152" t="s">
        <v>155</v>
      </c>
      <c r="R9" s="79" t="s">
        <v>158</v>
      </c>
      <c r="S9" s="36"/>
      <c r="T9" s="83"/>
      <c r="U9" s="83"/>
      <c r="V9" s="83" t="s">
        <v>374</v>
      </c>
      <c r="W9" s="83"/>
      <c r="X9" s="83"/>
      <c r="Y9" s="41" t="s">
        <v>159</v>
      </c>
      <c r="Z9" s="259">
        <f t="shared" si="1"/>
        <v>0</v>
      </c>
      <c r="AA9" s="260"/>
      <c r="AB9" s="260"/>
      <c r="AC9" s="260"/>
      <c r="AD9" s="260"/>
      <c r="AE9" s="258"/>
      <c r="AF9" s="258"/>
      <c r="AG9" s="258"/>
      <c r="AH9" s="258"/>
      <c r="AI9" s="258"/>
      <c r="AJ9" s="258"/>
    </row>
    <row r="10" spans="1:36" x14ac:dyDescent="0.3">
      <c r="A10" s="110" t="s">
        <v>56</v>
      </c>
      <c r="B10" s="99" t="s">
        <v>663</v>
      </c>
      <c r="C10" s="100"/>
      <c r="D10" s="100"/>
      <c r="E10" s="24"/>
      <c r="F10" s="24"/>
      <c r="G10" s="24"/>
      <c r="H10" s="109" t="b">
        <f>IF(C10&lt;&gt;"",'CBL Score Standard'!$D66,IF(D10&lt;&gt;"",SUM('CBL Score Standard'!$D66:$E66),IF(E10&lt;&gt;"",SUM('CBL Score Standard'!$D66:$F66),IF(F10&lt;&gt;"",SUM('CBL Score Standard'!$D66:$G66),IF(G10&lt;&gt;"",SUM('CBL Score Standard'!$D66:$H66,0))))))</f>
        <v>0</v>
      </c>
      <c r="K10" s="338"/>
      <c r="L10" s="338"/>
      <c r="M10" s="104" t="s">
        <v>5</v>
      </c>
      <c r="N10" s="127" t="s">
        <v>144</v>
      </c>
      <c r="O10" s="43" t="s">
        <v>662</v>
      </c>
      <c r="P10" s="150"/>
      <c r="Q10" s="254" t="s">
        <v>659</v>
      </c>
      <c r="R10" s="254" t="s">
        <v>278</v>
      </c>
      <c r="S10" s="36"/>
      <c r="T10" s="83"/>
      <c r="U10" s="83"/>
      <c r="V10" s="83"/>
      <c r="W10" s="83"/>
      <c r="X10" s="83"/>
      <c r="Y10" s="46" t="s">
        <v>160</v>
      </c>
      <c r="Z10" s="259">
        <f t="shared" si="1"/>
        <v>0</v>
      </c>
      <c r="AA10" s="260"/>
      <c r="AB10" s="260"/>
      <c r="AC10" s="260"/>
      <c r="AD10" s="260"/>
      <c r="AE10" s="258"/>
      <c r="AF10" s="258"/>
      <c r="AG10" s="258"/>
      <c r="AH10" s="258"/>
      <c r="AI10" s="258"/>
      <c r="AJ10" s="258"/>
    </row>
    <row r="11" spans="1:36" x14ac:dyDescent="0.3">
      <c r="A11" s="110" t="s">
        <v>56</v>
      </c>
      <c r="B11" s="99" t="s">
        <v>215</v>
      </c>
      <c r="C11" s="100"/>
      <c r="D11" s="100"/>
      <c r="E11" s="129"/>
      <c r="F11" s="24"/>
      <c r="G11" s="24"/>
      <c r="H11" s="109" t="b">
        <f>IF(C11&lt;&gt;"",'CBL Score Standard'!$D67,IF(D11&lt;&gt;"",SUM('CBL Score Standard'!$D67:$E67),IF(E11&lt;&gt;"",SUM('CBL Score Standard'!$D67:$F67),IF(F11&lt;&gt;"",SUM('CBL Score Standard'!$D67:$G67),IF(G11&lt;&gt;"",SUM('CBL Score Standard'!$D67:$H67,0))))))</f>
        <v>0</v>
      </c>
      <c r="K11" s="338"/>
      <c r="L11" s="338"/>
      <c r="M11" s="104" t="s">
        <v>5</v>
      </c>
      <c r="N11" s="36" t="s">
        <v>31</v>
      </c>
      <c r="O11" s="89" t="s">
        <v>175</v>
      </c>
      <c r="P11" s="150"/>
      <c r="Q11" s="152" t="s">
        <v>383</v>
      </c>
      <c r="R11" s="79" t="s">
        <v>176</v>
      </c>
      <c r="S11" s="70" t="s">
        <v>327</v>
      </c>
      <c r="T11" s="157"/>
      <c r="U11" s="999">
        <v>44029</v>
      </c>
      <c r="V11" s="83" t="s">
        <v>374</v>
      </c>
      <c r="W11" s="83"/>
      <c r="X11" s="83"/>
      <c r="Y11" s="44" t="s">
        <v>177</v>
      </c>
      <c r="Z11" s="259">
        <f t="shared" si="1"/>
        <v>0</v>
      </c>
      <c r="AA11" s="260"/>
      <c r="AB11" s="260"/>
      <c r="AC11" s="260"/>
      <c r="AD11" s="260"/>
      <c r="AE11" s="258"/>
      <c r="AF11" s="258"/>
      <c r="AG11" s="258"/>
      <c r="AH11" s="258"/>
      <c r="AI11" s="258"/>
      <c r="AJ11" s="258"/>
    </row>
    <row r="12" spans="1:36" x14ac:dyDescent="0.3">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36"/>
      <c r="T12" s="83"/>
      <c r="U12" s="83"/>
      <c r="V12" s="83" t="str">
        <f t="shared" si="0"/>
        <v/>
      </c>
      <c r="W12" s="83"/>
      <c r="X12" s="83"/>
      <c r="Y12" s="41"/>
      <c r="Z12" s="259">
        <f t="shared" si="1"/>
        <v>0</v>
      </c>
      <c r="AA12" s="260"/>
      <c r="AB12" s="260"/>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36"/>
      <c r="T13" s="83"/>
      <c r="U13" s="83"/>
      <c r="V13" s="83" t="str">
        <f t="shared" si="0"/>
        <v/>
      </c>
      <c r="W13" s="83"/>
      <c r="X13" s="83"/>
      <c r="Y13" s="41" t="s">
        <v>169</v>
      </c>
      <c r="Z13" s="259">
        <f t="shared" si="1"/>
        <v>0</v>
      </c>
      <c r="AA13" s="260"/>
      <c r="AB13" s="260"/>
      <c r="AC13" s="260"/>
      <c r="AD13" s="260"/>
      <c r="AE13" s="258"/>
      <c r="AF13" s="258"/>
      <c r="AG13" s="258"/>
      <c r="AH13" s="258"/>
      <c r="AI13" s="258"/>
      <c r="AJ13" s="258"/>
    </row>
    <row r="14" spans="1:36" ht="27.6" x14ac:dyDescent="0.3">
      <c r="A14" s="110" t="s">
        <v>55</v>
      </c>
      <c r="B14" s="99" t="s">
        <v>694</v>
      </c>
      <c r="C14" s="100"/>
      <c r="D14" s="100"/>
      <c r="E14" s="129"/>
      <c r="F14" s="24"/>
      <c r="G14" s="24"/>
      <c r="H14" s="109" t="b">
        <f>IF(C14&lt;&gt;"",'CBL Score Standard'!$D70,IF(D14&lt;&gt;"",SUM('CBL Score Standard'!$D70:$E70),IF(E14&lt;&gt;"",SUM('CBL Score Standard'!$D70:$F70),IF(F14&lt;&gt;"",SUM('CBL Score Standard'!$D70:$G70),IF(G14&lt;&gt;"",SUM('CBL Score Standard'!$D70:$H70,0))))))</f>
        <v>0</v>
      </c>
      <c r="K14" s="339"/>
      <c r="L14" s="339"/>
      <c r="M14" s="104" t="s">
        <v>5</v>
      </c>
      <c r="N14" s="36" t="s">
        <v>41</v>
      </c>
      <c r="O14" s="87" t="s">
        <v>450</v>
      </c>
      <c r="P14" s="153">
        <v>43627</v>
      </c>
      <c r="Q14" s="152" t="s">
        <v>381</v>
      </c>
      <c r="R14" s="79" t="s">
        <v>382</v>
      </c>
      <c r="S14" s="36"/>
      <c r="T14" s="83"/>
      <c r="U14" s="83"/>
      <c r="V14" s="83" t="str">
        <f t="shared" si="0"/>
        <v/>
      </c>
      <c r="W14" s="83"/>
      <c r="X14" s="83"/>
      <c r="Y14" s="41"/>
      <c r="Z14" s="259">
        <f t="shared" si="1"/>
        <v>0</v>
      </c>
      <c r="AA14" s="260"/>
      <c r="AB14" s="260"/>
      <c r="AC14" s="260"/>
      <c r="AD14" s="260"/>
      <c r="AE14" s="258"/>
      <c r="AF14" s="258"/>
      <c r="AG14" s="258"/>
      <c r="AH14" s="258"/>
      <c r="AI14" s="258"/>
      <c r="AJ14" s="258"/>
    </row>
    <row r="15" spans="1:36" x14ac:dyDescent="0.3">
      <c r="A15" s="110" t="s">
        <v>55</v>
      </c>
      <c r="B15" s="99" t="s">
        <v>185</v>
      </c>
      <c r="C15" s="100"/>
      <c r="D15" s="24"/>
      <c r="E15" s="129"/>
      <c r="F15" s="24" t="s">
        <v>77</v>
      </c>
      <c r="G15" s="24"/>
      <c r="H15" s="109">
        <f>IF(C15&lt;&gt;"",'CBL Score Standard'!$D71,IF(D15&lt;&gt;"",SUM('CBL Score Standard'!$D71:$E71),IF(E15&lt;&gt;"",SUM('CBL Score Standard'!$D71:$F71),IF(F15&lt;&gt;"",SUM('CBL Score Standard'!$D71:$G71),IF(G15&lt;&gt;"",SUM('CBL Score Standard'!$D71:$H71,0))))))</f>
        <v>4.9848024316109421E-2</v>
      </c>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2"/>
      <c r="F16" s="100" t="s">
        <v>77</v>
      </c>
      <c r="G16" s="100"/>
      <c r="H16" s="109">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t="s">
        <v>77</v>
      </c>
      <c r="F18" s="100"/>
      <c r="G18" s="100"/>
      <c r="H18" s="109">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
      <c r="D19" s="100"/>
      <c r="E19" s="130" t="s">
        <v>77</v>
      </c>
      <c r="F19" s="100"/>
      <c r="G19" s="100"/>
      <c r="H19" s="109">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36"/>
      <c r="T19" s="83"/>
      <c r="U19" s="83"/>
      <c r="V19" s="83" t="str">
        <f>IF(AND(W19="Y",X19="Y"),"Passed",IF(T19="M","Passed", ""))</f>
        <v/>
      </c>
      <c r="W19" s="83"/>
      <c r="X19" s="83"/>
      <c r="Y19" s="44" t="s">
        <v>174</v>
      </c>
      <c r="Z19" s="259">
        <f t="shared" ref="Z19:Z35" si="2">DATEDIF(AA19,AB19,"m")/12+DATEDIF(AC19,AD19,"m")/12+DATEDIF(AE19,AF19,"m")/12+DATEDIF(AG19,AH19,"m")/12+DATEDIF(AI19,AJ19,"m")/12</f>
        <v>0</v>
      </c>
      <c r="AA19" s="260"/>
      <c r="AB19" s="260"/>
      <c r="AC19" s="260"/>
      <c r="AD19" s="260"/>
      <c r="AE19" s="258"/>
      <c r="AF19" s="258"/>
      <c r="AG19" s="258"/>
      <c r="AH19" s="258"/>
      <c r="AI19" s="258"/>
      <c r="AJ19" s="258"/>
    </row>
    <row r="20" spans="1:36" ht="27.6" x14ac:dyDescent="0.3">
      <c r="A20" s="110" t="s">
        <v>55</v>
      </c>
      <c r="B20" s="99" t="s">
        <v>202</v>
      </c>
      <c r="C20" s="100"/>
      <c r="D20" s="100"/>
      <c r="E20" s="100"/>
      <c r="F20" s="100" t="s">
        <v>77</v>
      </c>
      <c r="G20" s="100"/>
      <c r="H20" s="109">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70"/>
      <c r="T20" s="157"/>
      <c r="U20" s="83"/>
      <c r="V20" s="83" t="str">
        <f>IF(AND(W20="Y",X20="Y"),"Passed",IF(T20="M","Passed", ""))</f>
        <v/>
      </c>
      <c r="W20" s="83"/>
      <c r="X20" s="83"/>
      <c r="Y20" s="44" t="s">
        <v>181</v>
      </c>
      <c r="Z20" s="259">
        <f t="shared" si="2"/>
        <v>0</v>
      </c>
      <c r="AA20" s="260"/>
      <c r="AB20" s="260"/>
      <c r="AC20" s="260"/>
      <c r="AD20" s="260"/>
      <c r="AE20" s="258"/>
      <c r="AF20" s="258"/>
      <c r="AG20" s="258"/>
      <c r="AH20" s="258"/>
      <c r="AI20" s="258"/>
      <c r="AJ20" s="258"/>
    </row>
    <row r="21" spans="1:36" x14ac:dyDescent="0.3">
      <c r="A21" s="110" t="s">
        <v>55</v>
      </c>
      <c r="B21" s="99" t="s">
        <v>664</v>
      </c>
      <c r="C21" s="100"/>
      <c r="D21" s="100"/>
      <c r="E21" s="129"/>
      <c r="F21" s="24" t="s">
        <v>77</v>
      </c>
      <c r="G21" s="24"/>
      <c r="H21" s="109">
        <f>IF(C21&lt;&gt;"",'CBL Score Standard'!$D77,IF(D21&lt;&gt;"",SUM('CBL Score Standard'!$D77:$E77),IF(E21&lt;&gt;"",SUM('CBL Score Standard'!$D77:$F77),IF(F21&lt;&gt;"",SUM('CBL Score Standard'!$D77:$G77),IF(G21&lt;&gt;"",SUM('CBL Score Standard'!$D77:$H77,0))))))</f>
        <v>4.9848024316109421E-2</v>
      </c>
      <c r="K21" s="338"/>
      <c r="L21" s="338"/>
      <c r="M21" s="104" t="s">
        <v>6</v>
      </c>
      <c r="N21" s="36" t="s">
        <v>56</v>
      </c>
      <c r="O21" s="87" t="s">
        <v>182</v>
      </c>
      <c r="P21" s="153">
        <v>43609</v>
      </c>
      <c r="Q21" s="152" t="s">
        <v>172</v>
      </c>
      <c r="R21" s="79" t="s">
        <v>183</v>
      </c>
      <c r="S21" s="70"/>
      <c r="T21" s="157"/>
      <c r="U21" s="83"/>
      <c r="V21" s="83" t="str">
        <f>IF(AND(W21="Y",X21="Y"),"Passed",IF(T21="M","Passed", ""))</f>
        <v/>
      </c>
      <c r="W21" s="83"/>
      <c r="X21" s="83"/>
      <c r="Y21" s="46" t="s">
        <v>184</v>
      </c>
      <c r="Z21" s="259">
        <f t="shared" si="2"/>
        <v>0</v>
      </c>
      <c r="AA21" s="260"/>
      <c r="AB21" s="260"/>
      <c r="AC21" s="260"/>
      <c r="AD21" s="260"/>
      <c r="AE21" s="258"/>
      <c r="AF21" s="258"/>
      <c r="AG21" s="258"/>
      <c r="AH21" s="258"/>
      <c r="AI21" s="258"/>
      <c r="AJ21" s="258"/>
    </row>
    <row r="22" spans="1:36" x14ac:dyDescent="0.3">
      <c r="A22" s="110" t="s">
        <v>55</v>
      </c>
      <c r="B22" s="99" t="s">
        <v>448</v>
      </c>
      <c r="C22" s="100"/>
      <c r="D22" s="100"/>
      <c r="E22" s="24"/>
      <c r="F22" s="24"/>
      <c r="G22" s="24"/>
      <c r="H22" s="109" t="b">
        <f>IF(C22&lt;&gt;"",'CBL Score Standard'!$D78,IF(D22&lt;&gt;"",SUM('CBL Score Standard'!$D78:$E78),IF(E22&lt;&gt;"",SUM('CBL Score Standard'!$D78:$F78),IF(F22&lt;&gt;"",SUM('CBL Score Standard'!$D78:$G78),IF(G22&lt;&gt;"",SUM('CBL Score Standard'!$D78:$H78,0))))))</f>
        <v>0</v>
      </c>
      <c r="K22" s="338"/>
      <c r="L22" s="338"/>
      <c r="M22" s="104" t="s">
        <v>6</v>
      </c>
      <c r="N22" s="36" t="s">
        <v>144</v>
      </c>
      <c r="O22" s="87" t="s">
        <v>187</v>
      </c>
      <c r="P22" s="150"/>
      <c r="Q22" s="152" t="s">
        <v>153</v>
      </c>
      <c r="R22" s="79" t="s">
        <v>156</v>
      </c>
      <c r="S22" s="36"/>
      <c r="T22" s="83"/>
      <c r="U22" s="83"/>
      <c r="V22" s="83"/>
      <c r="W22" s="83"/>
      <c r="X22" s="83"/>
      <c r="Y22" s="44" t="s">
        <v>157</v>
      </c>
      <c r="Z22" s="259">
        <f t="shared" si="2"/>
        <v>0</v>
      </c>
      <c r="AA22" s="260"/>
      <c r="AB22" s="260"/>
      <c r="AC22" s="260"/>
      <c r="AD22" s="260"/>
      <c r="AE22" s="258"/>
      <c r="AF22" s="258"/>
      <c r="AG22" s="258"/>
      <c r="AH22" s="258"/>
      <c r="AI22" s="258"/>
      <c r="AJ22" s="258"/>
    </row>
    <row r="23" spans="1:36" ht="12.75" customHeight="1" x14ac:dyDescent="0.3">
      <c r="A23" s="110" t="s">
        <v>55</v>
      </c>
      <c r="B23" s="99" t="s">
        <v>665</v>
      </c>
      <c r="C23" s="100"/>
      <c r="D23" s="100"/>
      <c r="E23" s="24"/>
      <c r="F23" s="24"/>
      <c r="G23" s="24"/>
      <c r="H23" s="109" t="b">
        <f>IF(C23&lt;&gt;"",'CBL Score Standard'!$D79,IF(D23&lt;&gt;"",SUM('CBL Score Standard'!$D79:$E79),IF(E23&lt;&gt;"",SUM('CBL Score Standard'!$D79:$F79),IF(F23&lt;&gt;"",SUM('CBL Score Standard'!$D79:$G79),IF(G23&lt;&gt;"",SUM('CBL Score Standard'!$D79:$H79,0))))))</f>
        <v>0</v>
      </c>
      <c r="K23" s="338"/>
      <c r="L23" s="338"/>
      <c r="M23" s="104" t="s">
        <v>6</v>
      </c>
      <c r="N23" s="36" t="s">
        <v>144</v>
      </c>
      <c r="O23" s="87" t="s">
        <v>188</v>
      </c>
      <c r="P23" s="150"/>
      <c r="Q23" s="152" t="s">
        <v>155</v>
      </c>
      <c r="R23" s="79" t="s">
        <v>158</v>
      </c>
      <c r="S23" s="36"/>
      <c r="T23" s="83"/>
      <c r="U23" s="83"/>
      <c r="V23" s="83"/>
      <c r="W23" s="83"/>
      <c r="X23" s="83"/>
      <c r="Y23" s="41" t="s">
        <v>159</v>
      </c>
      <c r="Z23" s="259">
        <f t="shared" si="2"/>
        <v>0</v>
      </c>
      <c r="AA23" s="260"/>
      <c r="AB23" s="260"/>
      <c r="AC23" s="260"/>
      <c r="AD23" s="260"/>
      <c r="AE23" s="258"/>
      <c r="AF23" s="258"/>
      <c r="AG23" s="258"/>
      <c r="AH23" s="258"/>
      <c r="AI23" s="258"/>
      <c r="AJ23" s="258"/>
    </row>
    <row r="24" spans="1:36" ht="12.75" customHeight="1" x14ac:dyDescent="0.3">
      <c r="A24" s="110" t="s">
        <v>55</v>
      </c>
      <c r="B24" s="99" t="s">
        <v>238</v>
      </c>
      <c r="C24" s="100"/>
      <c r="D24" s="100"/>
      <c r="E24" s="100"/>
      <c r="F24" s="24"/>
      <c r="G24" s="24"/>
      <c r="H24" s="109" t="b">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36"/>
      <c r="T24" s="83"/>
      <c r="U24" s="83"/>
      <c r="V24" s="83"/>
      <c r="W24" s="83"/>
      <c r="X24" s="83"/>
      <c r="Y24" s="46" t="s">
        <v>160</v>
      </c>
      <c r="Z24" s="259">
        <f t="shared" si="2"/>
        <v>0</v>
      </c>
      <c r="AA24" s="260"/>
      <c r="AB24" s="260"/>
      <c r="AC24" s="260"/>
      <c r="AD24" s="260"/>
      <c r="AE24" s="258"/>
      <c r="AF24" s="258"/>
      <c r="AG24" s="258"/>
      <c r="AH24" s="258"/>
      <c r="AI24" s="258"/>
      <c r="AJ24" s="258"/>
    </row>
    <row r="25" spans="1:36" x14ac:dyDescent="0.3">
      <c r="A25" s="110" t="s">
        <v>55</v>
      </c>
      <c r="B25" s="99" t="s">
        <v>515</v>
      </c>
      <c r="C25" s="100"/>
      <c r="D25" s="100"/>
      <c r="E25" s="100"/>
      <c r="F25" s="24" t="s">
        <v>77</v>
      </c>
      <c r="G25" s="24"/>
      <c r="H25" s="109">
        <f>IF(C25&lt;&gt;"",'CBL Score Standard'!$D81,IF(D25&lt;&gt;"",SUM('CBL Score Standard'!$D81:$E81),IF(E25&lt;&gt;"",SUM('CBL Score Standard'!$D81:$F81),IF(F25&lt;&gt;"",SUM('CBL Score Standard'!$D81:$G81),IF(G25&lt;&gt;"",SUM('CBL Score Standard'!$D81:$H81,0))))))</f>
        <v>2.1276595744680851E-2</v>
      </c>
      <c r="K25" s="338"/>
      <c r="L25" s="338"/>
      <c r="M25" s="104" t="s">
        <v>6</v>
      </c>
      <c r="N25" s="36" t="s">
        <v>144</v>
      </c>
      <c r="O25" s="87" t="s">
        <v>190</v>
      </c>
      <c r="P25" s="150"/>
      <c r="Q25" s="152" t="s">
        <v>161</v>
      </c>
      <c r="R25" s="79" t="s">
        <v>162</v>
      </c>
      <c r="S25" s="36" t="s">
        <v>327</v>
      </c>
      <c r="T25" s="83"/>
      <c r="U25" s="180">
        <v>43763</v>
      </c>
      <c r="V25" s="214" t="s">
        <v>374</v>
      </c>
      <c r="W25" s="83"/>
      <c r="X25" s="83"/>
      <c r="Y25" s="46" t="s">
        <v>163</v>
      </c>
      <c r="Z25" s="259">
        <f t="shared" ca="1" si="2"/>
        <v>1</v>
      </c>
      <c r="AA25" s="260">
        <v>43763</v>
      </c>
      <c r="AB25" s="260">
        <f ca="1">TODAY()</f>
        <v>44144</v>
      </c>
      <c r="AC25" s="260"/>
      <c r="AD25" s="260"/>
      <c r="AE25" s="258"/>
      <c r="AF25" s="258"/>
      <c r="AG25" s="258"/>
      <c r="AH25" s="258"/>
      <c r="AI25" s="258"/>
      <c r="AJ25" s="258"/>
    </row>
    <row r="26" spans="1:36" ht="26.4"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36"/>
      <c r="T26" s="83"/>
      <c r="U26" s="83"/>
      <c r="V26" s="83" t="str">
        <f t="shared" ref="V26" si="3">IF(AND(W26="Y",X26="Y"),"Passed",IF(T26="M","Passed", ""))</f>
        <v/>
      </c>
      <c r="W26" s="83"/>
      <c r="X26" s="83"/>
      <c r="Y26" s="46" t="s">
        <v>166</v>
      </c>
      <c r="Z26" s="259">
        <f t="shared" si="2"/>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158" t="s">
        <v>327</v>
      </c>
      <c r="T27" s="157" t="s">
        <v>72</v>
      </c>
      <c r="U27" s="999">
        <v>44064</v>
      </c>
      <c r="V27" s="83" t="s">
        <v>374</v>
      </c>
      <c r="W27" s="83"/>
      <c r="X27" s="83"/>
      <c r="Y27" s="46" t="s">
        <v>193</v>
      </c>
      <c r="Z27" s="259">
        <f t="shared" ca="1" si="2"/>
        <v>1.4166666666666667</v>
      </c>
      <c r="AA27" s="260">
        <v>43608</v>
      </c>
      <c r="AB27" s="260">
        <f ca="1">TODAY()</f>
        <v>44144</v>
      </c>
      <c r="AC27" s="260"/>
      <c r="AD27" s="260"/>
      <c r="AE27" s="258"/>
      <c r="AF27" s="258"/>
      <c r="AG27" s="258"/>
      <c r="AH27" s="258"/>
      <c r="AI27" s="258"/>
      <c r="AJ27" s="258"/>
    </row>
    <row r="28" spans="1:36" ht="27.6" x14ac:dyDescent="0.3">
      <c r="A28" s="110" t="s">
        <v>59</v>
      </c>
      <c r="B28" s="99" t="s">
        <v>684</v>
      </c>
      <c r="C28" s="100"/>
      <c r="D28" s="100"/>
      <c r="E28" s="100"/>
      <c r="F28" s="100" t="s">
        <v>77</v>
      </c>
      <c r="G28" s="24"/>
      <c r="H28" s="109">
        <f>IF(C28&lt;&gt;"",'CBL Score Standard'!$D84,IF(D28&lt;&gt;"",SUM('CBL Score Standard'!$D84:$E84),IF(E28&lt;&gt;"",SUM('CBL Score Standard'!$D84:$F84),IF(F28&lt;&gt;"",SUM('CBL Score Standard'!$D84:$G84),IF(G28&lt;&gt;"",SUM('CBL Score Standard'!$D84:$H84,0))))))</f>
        <v>4.9848024316109421E-2</v>
      </c>
      <c r="K28" s="338"/>
      <c r="L28" s="338"/>
      <c r="M28" s="104" t="s">
        <v>6</v>
      </c>
      <c r="N28" s="36" t="s">
        <v>55</v>
      </c>
      <c r="O28" s="87" t="s">
        <v>194</v>
      </c>
      <c r="P28" s="153">
        <v>43544</v>
      </c>
      <c r="Q28" s="254" t="s">
        <v>649</v>
      </c>
      <c r="R28" s="254" t="s">
        <v>650</v>
      </c>
      <c r="S28" s="50"/>
      <c r="T28" s="83"/>
      <c r="U28" s="83"/>
      <c r="V28" s="83"/>
      <c r="W28" s="83"/>
      <c r="X28" s="83"/>
      <c r="Y28" s="46" t="s">
        <v>195</v>
      </c>
      <c r="Z28" s="259">
        <f t="shared" si="2"/>
        <v>0</v>
      </c>
      <c r="AA28" s="260"/>
      <c r="AB28" s="260"/>
      <c r="AC28" s="260"/>
      <c r="AD28" s="260"/>
      <c r="AE28" s="258"/>
      <c r="AF28" s="258"/>
      <c r="AG28" s="258"/>
      <c r="AH28" s="258"/>
      <c r="AI28" s="258"/>
      <c r="AJ28" s="258"/>
    </row>
    <row r="29" spans="1:36" ht="27.6" x14ac:dyDescent="0.3">
      <c r="A29" s="110" t="s">
        <v>59</v>
      </c>
      <c r="B29" s="99" t="s">
        <v>683</v>
      </c>
      <c r="C29" s="100"/>
      <c r="D29" s="100"/>
      <c r="E29" s="129"/>
      <c r="F29" s="24" t="s">
        <v>77</v>
      </c>
      <c r="G29" s="24"/>
      <c r="H29" s="109">
        <f>IF(C29&lt;&gt;"",'CBL Score Standard'!$D85,IF(D29&lt;&gt;"",SUM('CBL Score Standard'!$D85:$E85),IF(E29&lt;&gt;"",SUM('CBL Score Standard'!$D85:$F85),IF(F29&lt;&gt;"",SUM('CBL Score Standard'!$D85:$G85),IF(G29&lt;&gt;"",SUM('CBL Score Standard'!$D85:$H85,0))))))</f>
        <v>4.9848024316109421E-2</v>
      </c>
      <c r="K29" s="338"/>
      <c r="L29" s="338"/>
      <c r="M29" s="104" t="s">
        <v>6</v>
      </c>
      <c r="N29" s="36" t="s">
        <v>55</v>
      </c>
      <c r="O29" s="87" t="s">
        <v>196</v>
      </c>
      <c r="P29" s="149" t="s">
        <v>145</v>
      </c>
      <c r="Q29" s="254" t="s">
        <v>651</v>
      </c>
      <c r="R29" s="254" t="s">
        <v>652</v>
      </c>
      <c r="S29" s="50"/>
      <c r="T29" s="83"/>
      <c r="U29" s="83"/>
      <c r="V29" s="83"/>
      <c r="W29" s="83"/>
      <c r="X29" s="83"/>
      <c r="Y29" s="46" t="s">
        <v>197</v>
      </c>
      <c r="Z29" s="259">
        <f t="shared" si="2"/>
        <v>0</v>
      </c>
      <c r="AA29" s="260"/>
      <c r="AB29" s="260"/>
      <c r="AC29" s="260"/>
      <c r="AD29" s="260"/>
      <c r="AE29" s="258"/>
      <c r="AF29" s="258"/>
      <c r="AG29" s="258"/>
      <c r="AH29" s="258"/>
      <c r="AI29" s="258"/>
      <c r="AJ29" s="258"/>
    </row>
    <row r="30" spans="1:36" x14ac:dyDescent="0.3">
      <c r="A30" s="110" t="s">
        <v>149</v>
      </c>
      <c r="B30" s="99" t="s">
        <v>149</v>
      </c>
      <c r="C30" s="24"/>
      <c r="D30" s="24"/>
      <c r="E30" s="24"/>
      <c r="F30" s="24" t="s">
        <v>77</v>
      </c>
      <c r="G30" s="24"/>
      <c r="H30" s="109">
        <f>IF(C30&lt;&gt;"",'CBL Score Standard'!$D86,IF(D30&lt;&gt;"",SUM('CBL Score Standard'!$D86:$E86),IF(E30&lt;&gt;"",SUM('CBL Score Standard'!$D86:$F86),IF(F30&lt;&gt;"",SUM('CBL Score Standard'!$D86:$G86),IF(G30&lt;&gt;"",SUM('CBL Score Standard'!$D86:$H86,0))))))</f>
        <v>0.18837616284424796</v>
      </c>
      <c r="K30" s="338"/>
      <c r="L30" s="338"/>
      <c r="M30" s="104" t="s">
        <v>6</v>
      </c>
      <c r="N30" s="36" t="s">
        <v>55</v>
      </c>
      <c r="O30" s="87" t="s">
        <v>198</v>
      </c>
      <c r="P30" s="151"/>
      <c r="Q30" s="152" t="s">
        <v>199</v>
      </c>
      <c r="R30" s="79" t="s">
        <v>200</v>
      </c>
      <c r="S30" s="158" t="s">
        <v>327</v>
      </c>
      <c r="T30" s="157" t="s">
        <v>72</v>
      </c>
      <c r="U30" s="83"/>
      <c r="V30" s="83"/>
      <c r="W30" s="83"/>
      <c r="X30" s="83"/>
      <c r="Y30" s="49" t="s">
        <v>201</v>
      </c>
      <c r="Z30" s="259">
        <f t="shared" ca="1" si="2"/>
        <v>1.6666666666666667</v>
      </c>
      <c r="AA30" s="260">
        <v>43525</v>
      </c>
      <c r="AB30" s="260">
        <f ca="1">TODAY()</f>
        <v>44144</v>
      </c>
      <c r="AC30" s="260"/>
      <c r="AD30" s="260"/>
      <c r="AE30" s="258"/>
      <c r="AF30" s="258"/>
      <c r="AG30" s="258"/>
      <c r="AH30" s="258"/>
      <c r="AI30" s="258"/>
      <c r="AJ30" s="258"/>
    </row>
    <row r="31" spans="1:36"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50"/>
      <c r="T31" s="83"/>
      <c r="U31" s="83"/>
      <c r="V31" s="83" t="str">
        <f>IF(AND(W31="Y",X31="Y"),"Passed",IF(T31="M","Passed", ""))</f>
        <v>Passed</v>
      </c>
      <c r="W31" s="83" t="s">
        <v>377</v>
      </c>
      <c r="X31" s="83" t="s">
        <v>377</v>
      </c>
      <c r="Y31" s="49" t="s">
        <v>203</v>
      </c>
      <c r="Z31" s="259">
        <f t="shared" ca="1" si="2"/>
        <v>1.3333333333333333</v>
      </c>
      <c r="AA31" s="260">
        <v>43629</v>
      </c>
      <c r="AB31" s="260">
        <f ca="1">TODAY()</f>
        <v>44144</v>
      </c>
      <c r="AC31" s="260"/>
      <c r="AD31" s="260"/>
      <c r="AE31" s="258"/>
      <c r="AF31" s="258"/>
      <c r="AG31" s="258"/>
      <c r="AH31" s="258"/>
      <c r="AI31" s="258"/>
      <c r="AJ31" s="258"/>
    </row>
    <row r="32" spans="1:36" ht="26.4" x14ac:dyDescent="0.3">
      <c r="A32" s="110" t="s">
        <v>31</v>
      </c>
      <c r="B32" s="99" t="s">
        <v>660</v>
      </c>
      <c r="C32" s="24"/>
      <c r="D32" s="24"/>
      <c r="E32" s="24" t="s">
        <v>77</v>
      </c>
      <c r="F32" s="24"/>
      <c r="G32" s="24"/>
      <c r="H32" s="109">
        <f>IF(C32&lt;&gt;"",'CBL Score Standard'!$D88,IF(D32&lt;&gt;"",SUM('CBL Score Standard'!$D88:$E88),IF(E32&lt;&gt;"",SUM('CBL Score Standard'!$D88:$F88),IF(F32&lt;&gt;"",SUM('CBL Score Standard'!$D88:$G88),IF(G32&lt;&gt;"",SUM('CBL Score Standard'!$D88:$H88,0))))))</f>
        <v>0.16709956709956711</v>
      </c>
      <c r="K32" s="338"/>
      <c r="L32" s="338"/>
      <c r="M32" s="104" t="s">
        <v>6</v>
      </c>
      <c r="N32" s="36" t="s">
        <v>56</v>
      </c>
      <c r="O32" s="87" t="s">
        <v>427</v>
      </c>
      <c r="P32" s="153">
        <v>43613</v>
      </c>
      <c r="Q32" s="152" t="s">
        <v>167</v>
      </c>
      <c r="R32" s="79" t="s">
        <v>204</v>
      </c>
      <c r="S32" s="50"/>
      <c r="T32" s="83"/>
      <c r="U32" s="83"/>
      <c r="V32" s="83" t="str">
        <f>IF(AND(W32="Y",X32="Y"),"Passed",IF(T32="M","Passed", ""))</f>
        <v/>
      </c>
      <c r="W32" s="83"/>
      <c r="X32" s="83"/>
      <c r="Y32" s="46" t="s">
        <v>205</v>
      </c>
      <c r="Z32" s="259">
        <f t="shared" si="2"/>
        <v>0</v>
      </c>
      <c r="AA32" s="260"/>
      <c r="AB32" s="260"/>
      <c r="AC32" s="260"/>
      <c r="AD32" s="260"/>
      <c r="AE32" s="258"/>
      <c r="AF32" s="258"/>
      <c r="AG32" s="258"/>
      <c r="AH32" s="258"/>
      <c r="AI32" s="258"/>
      <c r="AJ32" s="258"/>
    </row>
    <row r="33" spans="1:36" x14ac:dyDescent="0.3">
      <c r="A33" s="110" t="s">
        <v>31</v>
      </c>
      <c r="B33" s="99" t="s">
        <v>175</v>
      </c>
      <c r="C33" s="100"/>
      <c r="D33" s="24"/>
      <c r="E33" s="24"/>
      <c r="F33" s="24" t="s">
        <v>77</v>
      </c>
      <c r="G33" s="24"/>
      <c r="H33" s="109">
        <f>IF(C33&lt;&gt;"",'CBL Score Standard'!$D89,IF(D33&lt;&gt;"",SUM('CBL Score Standard'!$D89:$E89),IF(E33&lt;&gt;"",SUM('CBL Score Standard'!$D89:$F89),IF(F33&lt;&gt;"",SUM('CBL Score Standard'!$D89:$G89),IF(G33&lt;&gt;"",SUM('CBL Score Standard'!$D89:$H89,0))))))</f>
        <v>0.18837616284424796</v>
      </c>
      <c r="K33" s="338"/>
      <c r="L33" s="338"/>
      <c r="M33" s="104" t="s">
        <v>6</v>
      </c>
      <c r="N33" s="36" t="s">
        <v>0</v>
      </c>
      <c r="O33" s="87" t="s">
        <v>426</v>
      </c>
      <c r="P33" s="152" t="s">
        <v>145</v>
      </c>
      <c r="Q33" s="152" t="s">
        <v>206</v>
      </c>
      <c r="R33" s="79" t="s">
        <v>206</v>
      </c>
      <c r="S33" s="50"/>
      <c r="T33" s="83"/>
      <c r="U33" s="83"/>
      <c r="V33" s="83" t="str">
        <f>IF(AND(W33="Y",X33="Y"),"Passed",IF(T33="M","Passed", ""))</f>
        <v/>
      </c>
      <c r="W33" s="83"/>
      <c r="X33" s="83"/>
      <c r="Y33" s="41"/>
      <c r="Z33" s="259">
        <f t="shared" si="2"/>
        <v>0</v>
      </c>
      <c r="AA33" s="260"/>
      <c r="AB33" s="260"/>
      <c r="AC33" s="260"/>
      <c r="AD33" s="260"/>
      <c r="AE33" s="258"/>
      <c r="AF33" s="258"/>
      <c r="AG33" s="258"/>
      <c r="AH33" s="258"/>
      <c r="AI33" s="258"/>
      <c r="AJ33" s="258"/>
    </row>
    <row r="34" spans="1:36" x14ac:dyDescent="0.3">
      <c r="A34" s="110" t="s">
        <v>46</v>
      </c>
      <c r="B34" s="99" t="s">
        <v>171</v>
      </c>
      <c r="C34" s="100"/>
      <c r="D34" s="24"/>
      <c r="E34" s="24" t="s">
        <v>77</v>
      </c>
      <c r="F34" s="24"/>
      <c r="G34" s="24"/>
      <c r="H34" s="109">
        <f>IF(C34&lt;&gt;"",'CBL Score Standard'!$D90,IF(D34&lt;&gt;"",SUM('CBL Score Standard'!$D90:$E90),IF(E34&lt;&gt;"",SUM('CBL Score Standard'!$D90:$F90),IF(F34&lt;&gt;"",SUM('CBL Score Standard'!$D90:$G90),IF(G34&lt;&gt;"",SUM('CBL Score Standard'!$D90:$H90,0))))))</f>
        <v>7.6190476190476183E-2</v>
      </c>
      <c r="K34" s="338"/>
      <c r="L34" s="338"/>
      <c r="M34" s="104" t="s">
        <v>6</v>
      </c>
      <c r="N34" s="36" t="s">
        <v>53</v>
      </c>
      <c r="O34" s="90" t="s">
        <v>371</v>
      </c>
      <c r="P34" s="152" t="s">
        <v>145</v>
      </c>
      <c r="Q34" s="152" t="s">
        <v>164</v>
      </c>
      <c r="R34" s="79" t="s">
        <v>207</v>
      </c>
      <c r="S34" s="158"/>
      <c r="T34" s="157"/>
      <c r="U34" s="83"/>
      <c r="V34" s="83" t="str">
        <f>IF(AND(W34="Y",X34="Y"),"Passed",IF(T34="M","Passed", ""))</f>
        <v/>
      </c>
      <c r="W34" s="83"/>
      <c r="X34" s="83"/>
      <c r="Y34" s="49" t="s">
        <v>208</v>
      </c>
      <c r="Z34" s="259">
        <f t="shared" si="2"/>
        <v>0</v>
      </c>
      <c r="AA34" s="260"/>
      <c r="AB34" s="260"/>
      <c r="AC34" s="260"/>
      <c r="AD34" s="260"/>
      <c r="AE34" s="258"/>
      <c r="AF34" s="258"/>
      <c r="AG34" s="258"/>
      <c r="AH34" s="258"/>
      <c r="AI34" s="258"/>
      <c r="AJ34" s="258"/>
    </row>
    <row r="35" spans="1:36"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158" t="s">
        <v>327</v>
      </c>
      <c r="T35" s="157"/>
      <c r="U35" s="180">
        <v>43756</v>
      </c>
      <c r="V35" s="214" t="s">
        <v>374</v>
      </c>
      <c r="W35" s="83"/>
      <c r="X35" s="83"/>
      <c r="Y35" s="46"/>
      <c r="Z35" s="259">
        <f t="shared" ca="1" si="2"/>
        <v>1</v>
      </c>
      <c r="AA35" s="260">
        <v>43756</v>
      </c>
      <c r="AB35" s="260">
        <f ca="1">TODAY()</f>
        <v>44144</v>
      </c>
      <c r="AC35" s="260"/>
      <c r="AD35" s="260"/>
      <c r="AE35" s="258"/>
      <c r="AF35" s="258"/>
      <c r="AG35" s="258"/>
      <c r="AH35" s="258"/>
      <c r="AI35" s="258"/>
      <c r="AJ35" s="258"/>
    </row>
    <row r="36" spans="1:36" x14ac:dyDescent="0.3">
      <c r="A36" s="110" t="s">
        <v>54</v>
      </c>
      <c r="B36" s="99" t="s">
        <v>425</v>
      </c>
      <c r="C36" s="24"/>
      <c r="D36" s="24" t="s">
        <v>77</v>
      </c>
      <c r="E36" s="24"/>
      <c r="F36" s="24"/>
      <c r="G36" s="24"/>
      <c r="H36" s="109">
        <f>IF(C36&lt;&gt;"",'CBL Score Standard'!$D92,IF(D36&lt;&gt;"",SUM('CBL Score Standard'!$D92:$E92),IF(E36&lt;&gt;"",SUM('CBL Score Standard'!$D92:$F92),IF(F36&lt;&gt;"",SUM('CBL Score Standard'!$D92:$G92),IF(G36&lt;&gt;"",SUM('CBL Score Standard'!$D92:$H92,0))))))</f>
        <v>0.13852813852813853</v>
      </c>
      <c r="K36" s="3"/>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c r="F37" s="24" t="s">
        <v>77</v>
      </c>
      <c r="G37" s="24"/>
      <c r="H37" s="109">
        <f>IF(C37&lt;&gt;"",'CBL Score Standard'!$D93,IF(D37&lt;&gt;"",SUM('CBL Score Standard'!$D93:$E93),IF(E37&lt;&gt;"",SUM('CBL Score Standard'!$D93:$F93),IF(F37&lt;&gt;"",SUM('CBL Score Standard'!$D93:$G93),IF(G37&lt;&gt;"",SUM('CBL Score Standard'!$D93:$H93,0))))))</f>
        <v>9.7467071935157037E-2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c r="E38" s="129"/>
      <c r="F38" s="24" t="s">
        <v>77</v>
      </c>
      <c r="G38" s="24"/>
      <c r="H38" s="109">
        <f>IF(C38&lt;&gt;"",'CBL Score Standard'!$D94,IF(D38&lt;&gt;"",SUM('CBL Score Standard'!$D94:$E94),IF(E38&lt;&gt;"",SUM('CBL Score Standard'!$D94:$F94),IF(F38&lt;&gt;"",SUM('CBL Score Standard'!$D94:$G94),IF(G38&lt;&gt;"",SUM('CBL Score Standard'!$D94:$H94,0))))))</f>
        <v>3.5562310030395138E-2</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17"/>
      <c r="F39" s="24"/>
      <c r="G39" s="24"/>
      <c r="H39" s="109" t="b">
        <f>IF(C39&lt;&gt;"",'CBL Score Standard'!$D95,IF(D39&lt;&gt;"",SUM('CBL Score Standard'!$D95:$E95),IF(E39&lt;&gt;"",SUM('CBL Score Standard'!$D95:$F95),IF(F39&lt;&gt;"",SUM('CBL Score Standard'!$D95:$G95),IF(G39&lt;&gt;"",SUM('CBL Score Standard'!$D95:$H95,0))))))</f>
        <v>0</v>
      </c>
      <c r="K39" s="1197"/>
      <c r="L39" s="1197"/>
      <c r="M39" s="1183"/>
      <c r="N39" s="1190"/>
      <c r="O39" s="1185"/>
      <c r="P39" s="148" t="s">
        <v>141</v>
      </c>
      <c r="Q39" s="144"/>
      <c r="R39" s="144"/>
      <c r="S39" s="1210"/>
      <c r="T39" s="1191"/>
      <c r="U39" s="1191"/>
      <c r="V39" s="119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337" t="s">
        <v>142</v>
      </c>
      <c r="L40" s="337" t="s">
        <v>143</v>
      </c>
      <c r="M40" s="104" t="s">
        <v>7</v>
      </c>
      <c r="N40" s="36" t="s">
        <v>56</v>
      </c>
      <c r="O40" s="87" t="s">
        <v>663</v>
      </c>
      <c r="P40" s="149" t="s">
        <v>145</v>
      </c>
      <c r="Q40" s="152" t="s">
        <v>212</v>
      </c>
      <c r="R40" s="79" t="s">
        <v>213</v>
      </c>
      <c r="S40" s="36"/>
      <c r="T40" s="83"/>
      <c r="U40" s="83"/>
      <c r="V40" s="83" t="str">
        <f>IF(AND(W40="Y",X40="Y"),"Passed",IF(T40="M","Passed", ""))</f>
        <v/>
      </c>
      <c r="W40" s="83"/>
      <c r="X40" s="83"/>
      <c r="Y40" s="46" t="s">
        <v>214</v>
      </c>
      <c r="Z40" s="259">
        <f t="shared" ref="Z40:Z55" si="4">DATEDIF(AA40,AB40,"m")/12+DATEDIF(AC40,AD40,"m")/12+DATEDIF(AE40,AF40,"m")/12+DATEDIF(AG40,AH40,"m")/12+DATEDIF(AI40,AJ40,"m")/12</f>
        <v>0</v>
      </c>
      <c r="AA40" s="260"/>
      <c r="AB40" s="260"/>
      <c r="AC40" s="260"/>
      <c r="AD40" s="260"/>
      <c r="AE40" s="258"/>
      <c r="AF40" s="258"/>
      <c r="AG40" s="258"/>
      <c r="AH40" s="258"/>
      <c r="AI40" s="258"/>
      <c r="AJ40" s="258"/>
    </row>
    <row r="41" spans="1:36" x14ac:dyDescent="0.3">
      <c r="A41" s="110" t="s">
        <v>53</v>
      </c>
      <c r="B41" s="99" t="s">
        <v>226</v>
      </c>
      <c r="C41" s="100"/>
      <c r="D41" s="100"/>
      <c r="E41" s="132"/>
      <c r="F41" s="24" t="s">
        <v>77</v>
      </c>
      <c r="G41" s="24"/>
      <c r="H41" s="109">
        <f>IF(C41&lt;&gt;"",'CBL Score Standard'!$D97,IF(D41&lt;&gt;"",SUM('CBL Score Standard'!$D97:$E97),IF(E41&lt;&gt;"",SUM('CBL Score Standard'!$D97:$F97),IF(F41&lt;&gt;"",SUM('CBL Score Standard'!$D97:$G97),IF(G41&lt;&gt;"",SUM('CBL Score Standard'!$D97:$H97,0))))))</f>
        <v>3.5562310030395138E-2</v>
      </c>
      <c r="K41" s="338"/>
      <c r="L41" s="338"/>
      <c r="M41" s="104" t="s">
        <v>7</v>
      </c>
      <c r="N41" s="36" t="s">
        <v>56</v>
      </c>
      <c r="O41" s="87" t="s">
        <v>215</v>
      </c>
      <c r="P41" s="150"/>
      <c r="Q41" s="152" t="s">
        <v>164</v>
      </c>
      <c r="R41" s="79" t="s">
        <v>207</v>
      </c>
      <c r="S41" s="36" t="s">
        <v>327</v>
      </c>
      <c r="T41" s="128" t="s">
        <v>72</v>
      </c>
      <c r="U41" s="83"/>
      <c r="V41" s="83"/>
      <c r="W41" s="83" t="s">
        <v>377</v>
      </c>
      <c r="X41" s="83" t="s">
        <v>377</v>
      </c>
      <c r="Y41" s="49" t="s">
        <v>216</v>
      </c>
      <c r="Z41" s="259">
        <f t="shared" ca="1" si="4"/>
        <v>1.4166666666666667</v>
      </c>
      <c r="AA41" s="260">
        <v>43617</v>
      </c>
      <c r="AB41" s="260">
        <f ca="1">TODAY()</f>
        <v>44144</v>
      </c>
      <c r="AC41" s="260"/>
      <c r="AD41" s="260"/>
      <c r="AE41" s="258"/>
      <c r="AF41" s="258"/>
      <c r="AG41" s="258"/>
      <c r="AH41" s="258"/>
      <c r="AI41" s="258"/>
      <c r="AJ41" s="258"/>
    </row>
    <row r="42" spans="1:36" ht="27.6"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66" t="s">
        <v>327</v>
      </c>
      <c r="T42" s="128" t="s">
        <v>72</v>
      </c>
      <c r="U42" s="180">
        <v>43766</v>
      </c>
      <c r="V42" s="214" t="s">
        <v>374</v>
      </c>
      <c r="W42" s="83" t="s">
        <v>377</v>
      </c>
      <c r="X42" s="83" t="s">
        <v>377</v>
      </c>
      <c r="Y42" s="52" t="s">
        <v>249</v>
      </c>
      <c r="Z42" s="259">
        <f t="shared" ca="1" si="4"/>
        <v>1</v>
      </c>
      <c r="AA42" s="260">
        <v>43766</v>
      </c>
      <c r="AB42" s="260">
        <f ca="1">TODAY()</f>
        <v>44144</v>
      </c>
      <c r="AC42" s="260"/>
      <c r="AD42" s="260"/>
      <c r="AE42" s="258"/>
      <c r="AF42" s="258"/>
      <c r="AG42" s="258"/>
      <c r="AH42" s="258"/>
      <c r="AI42" s="258"/>
      <c r="AJ42" s="258"/>
    </row>
    <row r="43" spans="1:36" ht="27.6" x14ac:dyDescent="0.3">
      <c r="A43" s="110" t="s">
        <v>0</v>
      </c>
      <c r="B43" s="99" t="s">
        <v>426</v>
      </c>
      <c r="C43" s="100"/>
      <c r="D43" s="24"/>
      <c r="E43" s="24" t="s">
        <v>77</v>
      </c>
      <c r="F43" s="24"/>
      <c r="G43" s="24"/>
      <c r="H43" s="109">
        <f>IF(C43&lt;&gt;"",'CBL Score Standard'!$D99,IF(D43&lt;&gt;"",SUM('CBL Score Standard'!$D99:$E99),IF(E43&lt;&gt;"",SUM('CBL Score Standard'!$D99:$F99),IF(F43&lt;&gt;"",SUM('CBL Score Standard'!$D99:$G99),IF(G43&lt;&gt;"",SUM('CBL Score Standard'!$D99:$H99,0))))))</f>
        <v>7.6190476190476183E-2</v>
      </c>
      <c r="K43" s="338"/>
      <c r="L43" s="338"/>
      <c r="M43" s="104" t="s">
        <v>7</v>
      </c>
      <c r="N43" s="36" t="s">
        <v>55</v>
      </c>
      <c r="O43" s="87" t="s">
        <v>448</v>
      </c>
      <c r="P43" s="151"/>
      <c r="Q43" s="254" t="s">
        <v>655</v>
      </c>
      <c r="R43" s="254" t="s">
        <v>656</v>
      </c>
      <c r="S43" s="36"/>
      <c r="T43" s="83"/>
      <c r="U43" s="83"/>
      <c r="V43" s="83"/>
      <c r="W43" s="83"/>
      <c r="X43" s="83"/>
      <c r="Y43" s="49" t="s">
        <v>219</v>
      </c>
      <c r="Z43" s="259">
        <f t="shared" si="4"/>
        <v>0</v>
      </c>
      <c r="AA43" s="260"/>
      <c r="AB43" s="260"/>
      <c r="AC43" s="260"/>
      <c r="AD43" s="260"/>
      <c r="AE43" s="258"/>
      <c r="AF43" s="258"/>
      <c r="AG43" s="258"/>
      <c r="AH43" s="258"/>
      <c r="AI43" s="258"/>
      <c r="AJ43" s="258"/>
    </row>
    <row r="44" spans="1:36" ht="26.4" x14ac:dyDescent="0.3">
      <c r="A44" s="110" t="s">
        <v>41</v>
      </c>
      <c r="B44" s="99" t="s">
        <v>450</v>
      </c>
      <c r="C44" s="24"/>
      <c r="D44" s="24"/>
      <c r="E44" s="24" t="s">
        <v>77</v>
      </c>
      <c r="F44" s="24"/>
      <c r="G44" s="24"/>
      <c r="H44" s="109">
        <f>IF(C44&lt;&gt;"",'CBL Score Standard'!$D100,IF(D44&lt;&gt;"",SUM('CBL Score Standard'!$D100:$E100),IF(E44&lt;&gt;"",SUM('CBL Score Standard'!$D100:$F100),IF(F44&lt;&gt;"",SUM('CBL Score Standard'!$D100:$G100),IF(G44&lt;&gt;"",SUM('CBL Score Standard'!$D100:$H100,0))))))</f>
        <v>0.16709956709956711</v>
      </c>
      <c r="K44" s="338"/>
      <c r="L44" s="338"/>
      <c r="M44" s="104" t="s">
        <v>7</v>
      </c>
      <c r="N44" s="36" t="s">
        <v>55</v>
      </c>
      <c r="O44" s="87" t="s">
        <v>185</v>
      </c>
      <c r="P44" s="149" t="s">
        <v>145</v>
      </c>
      <c r="Q44" s="254" t="s">
        <v>220</v>
      </c>
      <c r="R44" s="254" t="s">
        <v>270</v>
      </c>
      <c r="S44" s="70" t="s">
        <v>327</v>
      </c>
      <c r="T44" s="157" t="s">
        <v>72</v>
      </c>
      <c r="U44" s="180">
        <v>43753</v>
      </c>
      <c r="V44" s="214" t="s">
        <v>374</v>
      </c>
      <c r="W44" s="83"/>
      <c r="X44" s="83"/>
      <c r="Y44" s="49" t="s">
        <v>186</v>
      </c>
      <c r="Z44" s="259">
        <f t="shared" ca="1" si="4"/>
        <v>1</v>
      </c>
      <c r="AA44" s="260">
        <v>43753</v>
      </c>
      <c r="AB44" s="260">
        <f ca="1">TODAY()</f>
        <v>44144</v>
      </c>
      <c r="AC44" s="260"/>
      <c r="AD44" s="260"/>
      <c r="AE44" s="258"/>
      <c r="AF44" s="258"/>
      <c r="AG44" s="258"/>
      <c r="AH44" s="258"/>
      <c r="AI44" s="258"/>
      <c r="AJ44" s="258"/>
    </row>
    <row r="45" spans="1:36" ht="27.6" x14ac:dyDescent="0.3">
      <c r="A45" s="110" t="s">
        <v>41</v>
      </c>
      <c r="B45" s="99" t="s">
        <v>178</v>
      </c>
      <c r="C45" s="100"/>
      <c r="D45" s="24"/>
      <c r="E45" s="24" t="s">
        <v>77</v>
      </c>
      <c r="F45" s="24"/>
      <c r="G45" s="24"/>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254" t="s">
        <v>657</v>
      </c>
      <c r="S45" s="70" t="s">
        <v>327</v>
      </c>
      <c r="T45" s="157" t="s">
        <v>72</v>
      </c>
      <c r="U45" s="180">
        <v>43753</v>
      </c>
      <c r="V45" s="214" t="s">
        <v>418</v>
      </c>
      <c r="W45" s="83"/>
      <c r="X45" s="83"/>
      <c r="Y45" s="49" t="s">
        <v>186</v>
      </c>
      <c r="Z45" s="259">
        <f t="shared" ca="1" si="4"/>
        <v>1</v>
      </c>
      <c r="AA45" s="260">
        <v>43753</v>
      </c>
      <c r="AB45" s="260">
        <f ca="1">TODAY()</f>
        <v>44144</v>
      </c>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36"/>
      <c r="T46" s="83"/>
      <c r="U46" s="83"/>
      <c r="V46" s="83"/>
      <c r="W46" s="83"/>
      <c r="X46" s="83"/>
      <c r="Y46" s="46" t="s">
        <v>222</v>
      </c>
      <c r="Z46" s="259">
        <f t="shared" si="4"/>
        <v>0</v>
      </c>
      <c r="AA46" s="260"/>
      <c r="AB46" s="260"/>
      <c r="AC46" s="260"/>
      <c r="AD46" s="260"/>
      <c r="AE46" s="258"/>
      <c r="AF46" s="258"/>
      <c r="AG46" s="258"/>
      <c r="AH46" s="258"/>
      <c r="AI46" s="258"/>
      <c r="AJ46" s="258"/>
    </row>
    <row r="47" spans="1:36" x14ac:dyDescent="0.3">
      <c r="A47" s="110" t="s">
        <v>144</v>
      </c>
      <c r="B47" s="99" t="s">
        <v>372</v>
      </c>
      <c r="C47" s="24"/>
      <c r="D47" s="24"/>
      <c r="E47" s="24" t="s">
        <v>77</v>
      </c>
      <c r="F47" s="24"/>
      <c r="G47" s="24"/>
      <c r="H47" s="109">
        <f>IF(C47&lt;&gt;"",'CBL Score Standard'!$D103,IF(D47&lt;&gt;"",SUM('CBL Score Standard'!$D103:$E103),IF(E47&lt;&gt;"",SUM('CBL Score Standard'!$D103:$F103),IF(F47&lt;&gt;"",SUM('CBL Score Standard'!$D103:$G103),IF(G47&lt;&gt;"",SUM('CBL Score Standard'!$D103:$H103,0))))))</f>
        <v>0.16709956709956711</v>
      </c>
      <c r="K47" s="338"/>
      <c r="L47" s="338"/>
      <c r="M47" s="104" t="s">
        <v>7</v>
      </c>
      <c r="N47" s="36" t="s">
        <v>53</v>
      </c>
      <c r="O47" s="87" t="s">
        <v>223</v>
      </c>
      <c r="P47" s="153">
        <v>43621</v>
      </c>
      <c r="Q47" s="154" t="s">
        <v>224</v>
      </c>
      <c r="R47" s="155" t="s">
        <v>225</v>
      </c>
      <c r="S47" s="36"/>
      <c r="T47" s="83"/>
      <c r="U47" s="83"/>
      <c r="V47" s="83"/>
      <c r="W47" s="83"/>
      <c r="X47" s="83"/>
      <c r="Y47" s="55"/>
      <c r="Z47" s="259">
        <f t="shared" si="4"/>
        <v>0</v>
      </c>
      <c r="AA47" s="260"/>
      <c r="AB47" s="260"/>
      <c r="AC47" s="260"/>
      <c r="AD47" s="260"/>
      <c r="AE47" s="258"/>
      <c r="AF47" s="258"/>
      <c r="AG47" s="258"/>
      <c r="AH47" s="258"/>
      <c r="AI47" s="258"/>
      <c r="AJ47" s="258"/>
    </row>
    <row r="48" spans="1:36" ht="39.6" x14ac:dyDescent="0.3">
      <c r="A48" s="110" t="s">
        <v>144</v>
      </c>
      <c r="B48" s="99" t="s">
        <v>373</v>
      </c>
      <c r="C48" s="24"/>
      <c r="D48" s="24"/>
      <c r="E48" s="24"/>
      <c r="F48" s="24" t="s">
        <v>77</v>
      </c>
      <c r="G48" s="24"/>
      <c r="H48" s="109">
        <f>IF(C48&lt;&gt;"",'CBL Score Standard'!$D104,IF(D48&lt;&gt;"",SUM('CBL Score Standard'!$D104:$E104),IF(E48&lt;&gt;"",SUM('CBL Score Standard'!$D104:$F104),IF(F48&lt;&gt;"",SUM('CBL Score Standard'!$D104:$G104),IF(G48&lt;&gt;"",SUM('CBL Score Standard'!$D104:$H104,0))))))</f>
        <v>0.18837616284424796</v>
      </c>
      <c r="K48" s="338"/>
      <c r="L48" s="338"/>
      <c r="M48" s="104" t="s">
        <v>7</v>
      </c>
      <c r="N48" s="36" t="s">
        <v>53</v>
      </c>
      <c r="O48" s="87" t="s">
        <v>226</v>
      </c>
      <c r="P48" s="153">
        <v>43602</v>
      </c>
      <c r="Q48" s="154" t="s">
        <v>227</v>
      </c>
      <c r="R48" s="155" t="s">
        <v>228</v>
      </c>
      <c r="S48" s="70" t="s">
        <v>327</v>
      </c>
      <c r="T48" s="157" t="s">
        <v>72</v>
      </c>
      <c r="U48" s="180">
        <v>43761</v>
      </c>
      <c r="V48" s="214" t="s">
        <v>374</v>
      </c>
      <c r="W48" s="83"/>
      <c r="X48" s="83"/>
      <c r="Y48" s="55"/>
      <c r="Z48" s="259">
        <f t="shared" ca="1" si="4"/>
        <v>1</v>
      </c>
      <c r="AA48" s="260">
        <v>43761</v>
      </c>
      <c r="AB48" s="260">
        <f ca="1">TODAY()</f>
        <v>44144</v>
      </c>
      <c r="AC48" s="260"/>
      <c r="AD48" s="260"/>
      <c r="AE48" s="258"/>
      <c r="AF48" s="258"/>
      <c r="AG48" s="258"/>
      <c r="AH48" s="258"/>
      <c r="AI48" s="258"/>
      <c r="AJ48" s="258"/>
    </row>
    <row r="49" spans="1:36" ht="27.6" x14ac:dyDescent="0.3">
      <c r="A49" s="110" t="s">
        <v>144</v>
      </c>
      <c r="B49" s="99" t="s">
        <v>452</v>
      </c>
      <c r="C49" s="24"/>
      <c r="D49" s="24"/>
      <c r="E49" s="24" t="s">
        <v>77</v>
      </c>
      <c r="F49" s="24"/>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7" t="s">
        <v>684</v>
      </c>
      <c r="P49" s="153">
        <v>43623</v>
      </c>
      <c r="Q49" s="154" t="s">
        <v>153</v>
      </c>
      <c r="R49" s="155" t="s">
        <v>156</v>
      </c>
      <c r="S49" s="70" t="s">
        <v>327</v>
      </c>
      <c r="T49" s="157" t="s">
        <v>72</v>
      </c>
      <c r="U49" s="180">
        <v>43754</v>
      </c>
      <c r="V49" s="214" t="s">
        <v>374</v>
      </c>
      <c r="W49" s="83"/>
      <c r="X49" s="83"/>
      <c r="Y49" s="55"/>
      <c r="Z49" s="259">
        <f t="shared" ca="1" si="4"/>
        <v>1</v>
      </c>
      <c r="AA49" s="260">
        <v>43754</v>
      </c>
      <c r="AB49" s="260">
        <f ca="1">TODAY()</f>
        <v>44144</v>
      </c>
      <c r="AC49" s="260"/>
      <c r="AD49" s="260"/>
      <c r="AE49" s="258"/>
      <c r="AF49" s="258"/>
      <c r="AG49" s="258"/>
      <c r="AH49" s="258"/>
      <c r="AI49" s="258"/>
      <c r="AJ49" s="258"/>
    </row>
    <row r="50" spans="1:36" ht="27.6" x14ac:dyDescent="0.3">
      <c r="A50" s="110" t="s">
        <v>144</v>
      </c>
      <c r="B50" s="99" t="s">
        <v>517</v>
      </c>
      <c r="C50" s="24"/>
      <c r="D50" s="24"/>
      <c r="E50" s="24"/>
      <c r="F50" s="24" t="s">
        <v>77</v>
      </c>
      <c r="G50" s="24"/>
      <c r="H50" s="109">
        <f>IF(C50&lt;&gt;"",'CBL Score Standard'!$D106,IF(D50&lt;&gt;"",SUM('CBL Score Standard'!$D106:$E106),IF(E50&lt;&gt;"",SUM('CBL Score Standard'!$D106:$F106),IF(F50&lt;&gt;"",SUM('CBL Score Standard'!$D106:$G106),IF(G50&lt;&gt;"",SUM('CBL Score Standard'!$D106:$H106,0))))))</f>
        <v>0.18837616284424796</v>
      </c>
      <c r="K50" s="338"/>
      <c r="L50" s="338"/>
      <c r="M50" s="104" t="s">
        <v>7</v>
      </c>
      <c r="N50" s="36" t="s">
        <v>59</v>
      </c>
      <c r="O50" s="87" t="s">
        <v>683</v>
      </c>
      <c r="P50" s="153">
        <v>43623</v>
      </c>
      <c r="Q50" s="154" t="s">
        <v>153</v>
      </c>
      <c r="R50" s="155" t="s">
        <v>156</v>
      </c>
      <c r="S50" s="70" t="s">
        <v>327</v>
      </c>
      <c r="T50" s="157" t="s">
        <v>72</v>
      </c>
      <c r="U50" s="180">
        <v>44008</v>
      </c>
      <c r="V50" s="214" t="s">
        <v>374</v>
      </c>
      <c r="W50" s="83"/>
      <c r="X50" s="83"/>
      <c r="Y50" s="55"/>
      <c r="Z50" s="259">
        <f t="shared" ca="1" si="4"/>
        <v>1.4166666666666667</v>
      </c>
      <c r="AA50" s="260">
        <v>43623</v>
      </c>
      <c r="AB50" s="260">
        <f ca="1">TODAY()</f>
        <v>44144</v>
      </c>
      <c r="AC50" s="260"/>
      <c r="AD50" s="260"/>
      <c r="AE50" s="258"/>
      <c r="AF50" s="258"/>
      <c r="AG50" s="258"/>
      <c r="AH50" s="258"/>
      <c r="AI50" s="258"/>
      <c r="AJ50" s="258"/>
    </row>
    <row r="51" spans="1:36" x14ac:dyDescent="0.3">
      <c r="A51" s="110" t="s">
        <v>144</v>
      </c>
      <c r="B51" s="99" t="s">
        <v>661</v>
      </c>
      <c r="C51" s="24"/>
      <c r="D51" s="24"/>
      <c r="E51" s="24"/>
      <c r="F51" s="24" t="s">
        <v>77</v>
      </c>
      <c r="G51" s="24"/>
      <c r="H51" s="109">
        <f>IF(C51&lt;&gt;"",'CBL Score Standard'!$D107,IF(D51&lt;&gt;"",SUM('CBL Score Standard'!$D107:$E107),IF(E51&lt;&gt;"",SUM('CBL Score Standard'!$D107:$F107),IF(F51&lt;&gt;"",SUM('CBL Score Standard'!$D107:$G107),IF(G51&lt;&gt;"",SUM('CBL Score Standard'!$D107:$H107,0))))))</f>
        <v>0.18837616284424796</v>
      </c>
      <c r="K51" s="338"/>
      <c r="L51" s="338"/>
      <c r="M51" s="104" t="s">
        <v>7</v>
      </c>
      <c r="N51" s="36" t="s">
        <v>56</v>
      </c>
      <c r="O51" s="89" t="s">
        <v>67</v>
      </c>
      <c r="P51" s="153"/>
      <c r="Q51" s="154"/>
      <c r="R51" s="155"/>
      <c r="S51" s="160" t="s">
        <v>327</v>
      </c>
      <c r="T51" s="157" t="s">
        <v>72</v>
      </c>
      <c r="U51" s="180">
        <v>43766</v>
      </c>
      <c r="V51" s="214" t="s">
        <v>374</v>
      </c>
      <c r="W51" s="83"/>
      <c r="X51" s="83"/>
      <c r="Y51" s="83"/>
      <c r="Z51" s="259">
        <f t="shared" ca="1" si="4"/>
        <v>1</v>
      </c>
      <c r="AA51" s="260">
        <v>43766</v>
      </c>
      <c r="AB51" s="260">
        <f ca="1">TODAY()</f>
        <v>44144</v>
      </c>
      <c r="AC51" s="260"/>
      <c r="AD51" s="260"/>
      <c r="AE51" s="258"/>
      <c r="AF51" s="258"/>
      <c r="AG51" s="258"/>
      <c r="AH51" s="258"/>
      <c r="AI51" s="258"/>
      <c r="AJ51" s="258"/>
    </row>
    <row r="52" spans="1:36" x14ac:dyDescent="0.3">
      <c r="A52" s="110" t="s">
        <v>144</v>
      </c>
      <c r="B52" s="99" t="s">
        <v>662</v>
      </c>
      <c r="C52" s="117"/>
      <c r="D52" s="117"/>
      <c r="E52" s="117" t="s">
        <v>77</v>
      </c>
      <c r="F52" s="24"/>
      <c r="G52" s="24"/>
      <c r="H52" s="109">
        <f>IF(C52&lt;&gt;"",'CBL Score Standard'!$D108,IF(D52&lt;&gt;"",SUM('CBL Score Standard'!$D108:$E108),IF(E52&lt;&gt;"",SUM('CBL Score Standard'!$D108:$F108),IF(F52&lt;&gt;"",SUM('CBL Score Standard'!$D108:$G108),IF(G52&lt;&gt;"",SUM('CBL Score Standard'!$D108:$H108,0))))))</f>
        <v>0.16709956709956711</v>
      </c>
      <c r="K52" s="338"/>
      <c r="L52" s="338"/>
      <c r="M52" s="104" t="s">
        <v>7</v>
      </c>
      <c r="N52" s="36" t="s">
        <v>55</v>
      </c>
      <c r="O52" s="89" t="s">
        <v>1</v>
      </c>
      <c r="P52" s="153"/>
      <c r="Q52" s="154"/>
      <c r="R52" s="155"/>
      <c r="S52" s="160" t="s">
        <v>327</v>
      </c>
      <c r="T52" s="157" t="s">
        <v>72</v>
      </c>
      <c r="U52" s="83"/>
      <c r="V52" s="83"/>
      <c r="W52" s="83"/>
      <c r="X52" s="83"/>
      <c r="Y52" s="83"/>
      <c r="Z52" s="259">
        <f t="shared" si="4"/>
        <v>0</v>
      </c>
      <c r="AA52" s="260"/>
      <c r="AB52" s="260"/>
      <c r="AC52" s="260"/>
      <c r="AD52" s="260"/>
      <c r="AE52" s="258"/>
      <c r="AF52" s="258"/>
      <c r="AG52" s="258"/>
      <c r="AH52" s="258"/>
      <c r="AI52" s="258"/>
      <c r="AJ52" s="258"/>
    </row>
    <row r="53" spans="1:36" x14ac:dyDescent="0.3">
      <c r="A53" s="110" t="s">
        <v>144</v>
      </c>
      <c r="B53" s="99" t="s">
        <v>187</v>
      </c>
      <c r="C53" s="100"/>
      <c r="D53" s="24" t="s">
        <v>77</v>
      </c>
      <c r="E53" s="24"/>
      <c r="F53" s="24"/>
      <c r="G53" s="24"/>
      <c r="H53" s="109">
        <f>IF(C53&lt;&gt;"",'CBL Score Standard'!$D109,IF(D53&lt;&gt;"",SUM('CBL Score Standard'!$D109:$E109),IF(E53&lt;&gt;"",SUM('CBL Score Standard'!$D109:$F109),IF(F53&lt;&gt;"",SUM('CBL Score Standard'!$D109:$G109),IF(G53&lt;&gt;"",SUM('CBL Score Standard'!$D109:$H109,0))))))</f>
        <v>4.7619047619047616E-2</v>
      </c>
      <c r="K53" s="338"/>
      <c r="L53" s="338"/>
      <c r="M53" s="104" t="s">
        <v>7</v>
      </c>
      <c r="N53" s="36" t="s">
        <v>55</v>
      </c>
      <c r="O53" s="89" t="s">
        <v>419</v>
      </c>
      <c r="P53" s="152" t="s">
        <v>145</v>
      </c>
      <c r="Q53" s="154" t="s">
        <v>420</v>
      </c>
      <c r="R53" s="155" t="s">
        <v>420</v>
      </c>
      <c r="S53" s="36"/>
      <c r="T53" s="83"/>
      <c r="U53" s="83"/>
      <c r="V53" s="83" t="str">
        <f>IF(AND(W53="Y",X53="Y"),"Passed",IF(T53="M","Passed", ""))</f>
        <v/>
      </c>
      <c r="W53" s="83"/>
      <c r="X53" s="83"/>
      <c r="Y53" s="55"/>
      <c r="Z53" s="259">
        <f t="shared" si="4"/>
        <v>0</v>
      </c>
      <c r="AA53" s="260"/>
      <c r="AB53" s="260"/>
      <c r="AC53" s="260"/>
      <c r="AD53" s="260"/>
      <c r="AE53" s="258"/>
      <c r="AF53" s="258"/>
      <c r="AG53" s="258"/>
      <c r="AH53" s="258"/>
      <c r="AI53" s="258"/>
      <c r="AJ53" s="258"/>
    </row>
    <row r="54" spans="1:36" ht="26.4" x14ac:dyDescent="0.3">
      <c r="A54" s="110" t="s">
        <v>144</v>
      </c>
      <c r="B54" s="99" t="s">
        <v>188</v>
      </c>
      <c r="C54" s="100"/>
      <c r="D54" s="24"/>
      <c r="E54" s="24" t="s">
        <v>77</v>
      </c>
      <c r="F54" s="24"/>
      <c r="G54" s="24"/>
      <c r="H54" s="109">
        <f>IF(C54&lt;&gt;"",'CBL Score Standard'!$D110,IF(D54&lt;&gt;"",SUM('CBL Score Standard'!$D110:$E110),IF(E54&lt;&gt;"",SUM('CBL Score Standard'!$D110:$F110),IF(F54&lt;&gt;"",SUM('CBL Score Standard'!$D110:$G110),IF(G54&lt;&gt;"",SUM('CBL Score Standard'!$D110:$H110,0))))))</f>
        <v>7.6190476190476183E-2</v>
      </c>
      <c r="K54" s="338"/>
      <c r="L54" s="338"/>
      <c r="M54" s="104" t="s">
        <v>7</v>
      </c>
      <c r="N54" s="36" t="s">
        <v>56</v>
      </c>
      <c r="O54" s="89" t="s">
        <v>421</v>
      </c>
      <c r="P54" s="152" t="s">
        <v>230</v>
      </c>
      <c r="Q54" s="154" t="s">
        <v>230</v>
      </c>
      <c r="R54" s="155" t="s">
        <v>230</v>
      </c>
      <c r="S54" s="36"/>
      <c r="T54" s="83"/>
      <c r="U54" s="83"/>
      <c r="V54" s="83" t="str">
        <f>IF(AND(W54="Y",X54="Y"),"Passed",IF(T54="M","Passed", ""))</f>
        <v/>
      </c>
      <c r="W54" s="83"/>
      <c r="X54" s="83"/>
      <c r="Y54" s="41" t="s">
        <v>230</v>
      </c>
      <c r="Z54" s="259">
        <f t="shared" si="4"/>
        <v>0</v>
      </c>
      <c r="AA54" s="260"/>
      <c r="AB54" s="260"/>
      <c r="AC54" s="260"/>
      <c r="AD54" s="260"/>
      <c r="AE54" s="258"/>
      <c r="AF54" s="258"/>
      <c r="AG54" s="258"/>
      <c r="AH54" s="258"/>
      <c r="AI54" s="258"/>
      <c r="AJ54" s="258"/>
    </row>
    <row r="55" spans="1:36" customFormat="1" ht="18" customHeight="1" x14ac:dyDescent="0.3">
      <c r="A55" s="110" t="s">
        <v>144</v>
      </c>
      <c r="B55" s="99" t="s">
        <v>189</v>
      </c>
      <c r="C55" s="100"/>
      <c r="D55" s="117" t="s">
        <v>77</v>
      </c>
      <c r="E55" s="117"/>
      <c r="F55" s="24"/>
      <c r="G55" s="24"/>
      <c r="H55" s="109">
        <f>IF(C55&lt;&gt;"",'CBL Score Standard'!$D111,IF(D55&lt;&gt;"",SUM('CBL Score Standard'!$D111:$E111),IF(E55&lt;&gt;"",SUM('CBL Score Standard'!$D111:$F111),IF(F55&lt;&gt;"",SUM('CBL Score Standard'!$D111:$G111),IF(G55&lt;&gt;"",SUM('CBL Score Standard'!$D111:$H111,0))))))</f>
        <v>2.3809523809523808E-2</v>
      </c>
      <c r="K55" s="339"/>
      <c r="L55" s="339"/>
      <c r="M55" s="104" t="s">
        <v>7</v>
      </c>
      <c r="N55" s="36" t="s">
        <v>54</v>
      </c>
      <c r="O55" s="89" t="s">
        <v>231</v>
      </c>
      <c r="P55" s="153">
        <v>43610</v>
      </c>
      <c r="Q55" s="152" t="s">
        <v>164</v>
      </c>
      <c r="R55" s="79" t="s">
        <v>165</v>
      </c>
      <c r="S55" s="70" t="s">
        <v>327</v>
      </c>
      <c r="T55" s="157" t="s">
        <v>72</v>
      </c>
      <c r="U55" s="180">
        <v>43756</v>
      </c>
      <c r="V55" s="214" t="s">
        <v>374</v>
      </c>
      <c r="W55" s="83"/>
      <c r="X55" s="83"/>
      <c r="Y55" s="49" t="s">
        <v>232</v>
      </c>
      <c r="Z55" s="259">
        <f t="shared" ca="1" si="4"/>
        <v>1</v>
      </c>
      <c r="AA55" s="260">
        <v>43756</v>
      </c>
      <c r="AB55" s="260">
        <f ca="1">TODAY()</f>
        <v>44144</v>
      </c>
      <c r="AC55" s="260"/>
      <c r="AD55" s="260"/>
      <c r="AE55" s="258"/>
      <c r="AF55" s="258"/>
      <c r="AG55" s="258"/>
      <c r="AH55" s="258"/>
      <c r="AI55" s="258"/>
      <c r="AJ55" s="258"/>
    </row>
    <row r="56" spans="1:36" customFormat="1" x14ac:dyDescent="0.3">
      <c r="A56" s="110" t="s">
        <v>144</v>
      </c>
      <c r="B56" s="99" t="s">
        <v>190</v>
      </c>
      <c r="C56" s="100"/>
      <c r="D56" s="117"/>
      <c r="E56" s="132"/>
      <c r="F56" s="24" t="s">
        <v>77</v>
      </c>
      <c r="G56" s="24"/>
      <c r="H56" s="109">
        <f>IF(C56&lt;&gt;"",'CBL Score Standard'!$D112,IF(D56&lt;&gt;"",SUM('CBL Score Standard'!$D112:$E112),IF(E56&lt;&gt;"",SUM('CBL Score Standard'!$D112:$F112),IF(F56&lt;&gt;"",SUM('CBL Score Standard'!$D112:$G112),IF(G56&lt;&gt;"",SUM('CBL Score Standard'!$D112:$H112,0))))))</f>
        <v>5.9371833839918939E-2</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24" t="s">
        <v>77</v>
      </c>
      <c r="F57" s="24"/>
      <c r="G57" s="24"/>
      <c r="H57" s="10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17"/>
      <c r="F58" s="24"/>
      <c r="G58" s="24"/>
      <c r="H58" s="109" t="b">
        <f>IF(C58&lt;&gt;"",'CBL Score Standard'!$D114,IF(D58&lt;&gt;"",SUM('CBL Score Standard'!$D114:$E114),IF(E58&lt;&gt;"",SUM('CBL Score Standard'!$D114:$F114),IF(F58&lt;&gt;"",SUM('CBL Score Standard'!$D114:$G114),IF(G58&lt;&gt;"",SUM('CBL Score Standard'!$D114:$H114,0))))))</f>
        <v>0</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17"/>
      <c r="F59" s="24"/>
      <c r="G59" s="24"/>
      <c r="H59" s="109" t="b">
        <f>IF(C59&lt;&gt;"",'CBL Score Standard'!$D115,IF(D59&lt;&gt;"",SUM('CBL Score Standard'!$D115:$E115),IF(E59&lt;&gt;"",SUM('CBL Score Standard'!$D115:$F115),IF(F59&lt;&gt;"",SUM('CBL Score Standard'!$D115:$G115),IF(G59&lt;&gt;"",SUM('CBL Score Standard'!$D115:$H115,0))))))</f>
        <v>0</v>
      </c>
      <c r="K59" s="1197"/>
      <c r="L59" s="1197"/>
      <c r="M59" s="1183"/>
      <c r="N59" s="1185"/>
      <c r="O59" s="1185"/>
      <c r="P59" s="148" t="s">
        <v>141</v>
      </c>
      <c r="Q59" s="144"/>
      <c r="R59" s="144"/>
      <c r="S59" s="1210"/>
      <c r="T59" s="1191"/>
      <c r="U59" s="1191"/>
      <c r="V59" s="119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36"/>
      <c r="T60" s="83"/>
      <c r="U60" s="83"/>
      <c r="V60" s="83" t="str">
        <f t="shared" ref="V60:V67" si="5">IF(AND(W60="Y",X60="Y"),"Passed",IF(T60="M","Passed", ""))</f>
        <v/>
      </c>
      <c r="W60" s="83"/>
      <c r="X60" s="83"/>
      <c r="Y60" s="55"/>
      <c r="Z60" s="259">
        <f t="shared" ref="Z60:Z67" si="6">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t="s">
        <v>77</v>
      </c>
      <c r="E61" s="100"/>
      <c r="F61" s="24"/>
      <c r="G61" s="24"/>
      <c r="H61" s="109">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36"/>
      <c r="T61" s="83"/>
      <c r="U61" s="83"/>
      <c r="V61" s="83" t="str">
        <f t="shared" si="5"/>
        <v/>
      </c>
      <c r="W61" s="83"/>
      <c r="X61" s="83"/>
      <c r="Y61" s="55"/>
      <c r="Z61" s="259">
        <f t="shared" si="6"/>
        <v>0</v>
      </c>
      <c r="AA61" s="260"/>
      <c r="AB61" s="260"/>
      <c r="AC61" s="260"/>
      <c r="AD61" s="260"/>
      <c r="AE61" s="258"/>
      <c r="AF61" s="258"/>
      <c r="AG61" s="258"/>
      <c r="AH61" s="258"/>
      <c r="AI61" s="258"/>
      <c r="AJ61" s="258"/>
    </row>
    <row r="62" spans="1:36" x14ac:dyDescent="0.3">
      <c r="A62" s="110" t="s">
        <v>56</v>
      </c>
      <c r="B62" s="99" t="s">
        <v>67</v>
      </c>
      <c r="C62" s="100"/>
      <c r="D62" s="100"/>
      <c r="E62" s="129"/>
      <c r="F62" s="24" t="s">
        <v>77</v>
      </c>
      <c r="G62" s="24"/>
      <c r="H62" s="109">
        <f>IF(C62&lt;&gt;"",'CBL Score Standard'!$D118,IF(D62&lt;&gt;"",SUM('CBL Score Standard'!$D118:$E118),IF(E62&lt;&gt;"",SUM('CBL Score Standard'!$D118:$F118),IF(F62&lt;&gt;"",SUM('CBL Score Standard'!$D118:$G118),IF(G62&lt;&gt;"",SUM('CBL Score Standard'!$D118:$H118,0))))))</f>
        <v>4.9848024316109421E-2</v>
      </c>
      <c r="K62" s="1207"/>
      <c r="L62" s="1207"/>
      <c r="M62" s="104" t="s">
        <v>8</v>
      </c>
      <c r="N62" s="36" t="s">
        <v>56</v>
      </c>
      <c r="O62" s="38" t="s">
        <v>237</v>
      </c>
      <c r="P62" s="58"/>
      <c r="Q62" s="56"/>
      <c r="R62" s="59"/>
      <c r="S62" s="36"/>
      <c r="T62" s="83"/>
      <c r="U62" s="83"/>
      <c r="V62" s="83" t="str">
        <f t="shared" si="5"/>
        <v/>
      </c>
      <c r="W62" s="83"/>
      <c r="X62" s="83"/>
      <c r="Y62" s="55"/>
      <c r="Z62" s="259">
        <f t="shared" si="6"/>
        <v>0</v>
      </c>
      <c r="AA62" s="260"/>
      <c r="AB62" s="260"/>
      <c r="AC62" s="260"/>
      <c r="AD62" s="260"/>
      <c r="AE62" s="258"/>
      <c r="AF62" s="258"/>
      <c r="AG62" s="258"/>
      <c r="AH62" s="258"/>
      <c r="AI62" s="258"/>
      <c r="AJ62" s="258"/>
    </row>
    <row r="63" spans="1:36" ht="15" thickBot="1" x14ac:dyDescent="0.35">
      <c r="A63" s="111" t="s">
        <v>55</v>
      </c>
      <c r="B63" s="99" t="s">
        <v>1</v>
      </c>
      <c r="C63" s="100"/>
      <c r="D63" s="100"/>
      <c r="E63" s="129"/>
      <c r="F63" s="24"/>
      <c r="G63" s="24"/>
      <c r="H63" s="109" t="b">
        <f>IF(C63&lt;&gt;"",'CBL Score Standard'!$D119,IF(D63&lt;&gt;"",SUM('CBL Score Standard'!$D119:$E119),IF(E63&lt;&gt;"",SUM('CBL Score Standard'!$D119:$F119),IF(F63&lt;&gt;"",SUM('CBL Score Standard'!$D119:$G119),IF(G63&lt;&gt;"",SUM('CBL Score Standard'!$D119:$H119,0))))))</f>
        <v>0</v>
      </c>
      <c r="K63" s="1207"/>
      <c r="L63" s="1207"/>
      <c r="M63" s="104" t="s">
        <v>8</v>
      </c>
      <c r="N63" s="36" t="s">
        <v>55</v>
      </c>
      <c r="O63" s="38" t="s">
        <v>238</v>
      </c>
      <c r="P63" s="58"/>
      <c r="Q63" s="56"/>
      <c r="R63" s="59"/>
      <c r="S63" s="36"/>
      <c r="T63" s="83"/>
      <c r="U63" s="83"/>
      <c r="V63" s="83" t="str">
        <f t="shared" si="5"/>
        <v/>
      </c>
      <c r="W63" s="83"/>
      <c r="X63" s="83"/>
      <c r="Y63" s="55"/>
      <c r="Z63" s="259">
        <f t="shared" si="6"/>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2.9953394123606891</v>
      </c>
      <c r="K64" s="1207"/>
      <c r="L64" s="1207"/>
      <c r="M64" s="104" t="s">
        <v>8</v>
      </c>
      <c r="N64" s="57" t="s">
        <v>53</v>
      </c>
      <c r="O64" s="38" t="s">
        <v>239</v>
      </c>
      <c r="P64" s="58"/>
      <c r="Q64" s="56"/>
      <c r="R64" s="59"/>
      <c r="S64" s="36"/>
      <c r="T64" s="83"/>
      <c r="U64" s="83"/>
      <c r="V64" s="83" t="str">
        <f t="shared" si="5"/>
        <v/>
      </c>
      <c r="W64" s="83"/>
      <c r="X64" s="83"/>
      <c r="Y64" s="55"/>
      <c r="Z64" s="259">
        <f t="shared" si="6"/>
        <v>0</v>
      </c>
      <c r="AA64" s="260"/>
      <c r="AB64" s="260"/>
      <c r="AC64" s="260"/>
      <c r="AD64" s="260"/>
      <c r="AE64" s="258"/>
      <c r="AF64" s="258"/>
      <c r="AG64" s="258"/>
      <c r="AH64" s="258"/>
      <c r="AI64" s="258"/>
      <c r="AJ64" s="258"/>
    </row>
    <row r="65" spans="1:36" ht="28.2" thickBot="1" x14ac:dyDescent="0.35">
      <c r="A65" s="112" t="s">
        <v>83</v>
      </c>
      <c r="B65" s="113"/>
      <c r="C65" s="134">
        <v>1</v>
      </c>
      <c r="D65" s="134">
        <v>1</v>
      </c>
      <c r="E65" s="134">
        <v>0.74193548387096775</v>
      </c>
      <c r="F65" s="134">
        <v>0.31914893617021278</v>
      </c>
      <c r="G65" s="134">
        <v>0</v>
      </c>
      <c r="H65" s="114">
        <v>2</v>
      </c>
      <c r="K65" s="1207"/>
      <c r="L65" s="1207"/>
      <c r="M65" s="104" t="s">
        <v>8</v>
      </c>
      <c r="N65" s="57" t="s">
        <v>59</v>
      </c>
      <c r="O65" s="38" t="s">
        <v>240</v>
      </c>
      <c r="P65" s="58"/>
      <c r="Q65" s="56"/>
      <c r="R65" s="59"/>
      <c r="S65" s="36"/>
      <c r="T65" s="83"/>
      <c r="U65" s="83"/>
      <c r="V65" s="83" t="str">
        <f t="shared" si="5"/>
        <v/>
      </c>
      <c r="W65" s="83"/>
      <c r="X65" s="83"/>
      <c r="Y65" s="55"/>
      <c r="Z65" s="259">
        <f t="shared" si="6"/>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2</v>
      </c>
      <c r="K66" s="1207"/>
      <c r="L66" s="1207"/>
      <c r="M66" s="104" t="s">
        <v>8</v>
      </c>
      <c r="N66" s="57" t="s">
        <v>55</v>
      </c>
      <c r="O66" s="38" t="s">
        <v>515</v>
      </c>
      <c r="P66" s="58"/>
      <c r="Q66" s="56"/>
      <c r="R66" s="59"/>
      <c r="S66" s="36" t="s">
        <v>327</v>
      </c>
      <c r="T66" s="83"/>
      <c r="U66" s="1134">
        <v>44042.458333333336</v>
      </c>
      <c r="V66" s="83" t="s">
        <v>374</v>
      </c>
      <c r="W66" s="83"/>
      <c r="X66" s="83"/>
      <c r="Y66" s="55"/>
      <c r="Z66" s="259">
        <f t="shared" si="6"/>
        <v>0</v>
      </c>
      <c r="AA66" s="260"/>
      <c r="AB66" s="260"/>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36"/>
      <c r="T67" s="83"/>
      <c r="U67" s="83"/>
      <c r="V67" s="83" t="str">
        <f t="shared" si="5"/>
        <v/>
      </c>
      <c r="W67" s="83"/>
      <c r="X67" s="83"/>
      <c r="Y67" s="46" t="s">
        <v>242</v>
      </c>
      <c r="Z67" s="259">
        <f t="shared" si="6"/>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19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c r="T72" s="83"/>
      <c r="U72" s="83"/>
      <c r="V72" s="83" t="str">
        <f>IF(AND(W72="Y",X72="Y"),"Passed",IF(T72="M","Passed", ""))</f>
        <v/>
      </c>
      <c r="W72" s="83"/>
      <c r="X72" s="83"/>
      <c r="Y72" s="63"/>
      <c r="Z72" s="259">
        <f t="shared" ref="Z72:Z75" si="7">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36"/>
      <c r="T73" s="83"/>
      <c r="U73" s="83"/>
      <c r="V73" s="83" t="str">
        <f>IF(AND(W73="Y",X73="Y"),"Passed",IF(T73="M","Passed", ""))</f>
        <v/>
      </c>
      <c r="W73" s="83"/>
      <c r="X73" s="83"/>
      <c r="Y73" s="63"/>
      <c r="Z73" s="259">
        <f t="shared" si="7"/>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36"/>
      <c r="T74" s="83"/>
      <c r="U74" s="83"/>
      <c r="V74" s="83" t="str">
        <f>IF(AND(W74="Y",X74="Y"),"Passed",IF(T74="M","Passed", ""))</f>
        <v/>
      </c>
      <c r="W74" s="83"/>
      <c r="X74" s="83"/>
      <c r="Y74" s="63"/>
      <c r="Z74" s="259">
        <f t="shared" si="7"/>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36"/>
      <c r="T75" s="83"/>
      <c r="U75" s="83"/>
      <c r="V75" s="83" t="str">
        <f>IF(AND(W75="Y",X75="Y"),"Passed",IF(T75="M","Passed", ""))</f>
        <v/>
      </c>
      <c r="W75" s="83"/>
      <c r="X75" s="83"/>
      <c r="Y75" s="63"/>
      <c r="Z75" s="259">
        <f t="shared" si="7"/>
        <v>0</v>
      </c>
      <c r="AA75" s="260"/>
      <c r="AB75" s="260"/>
      <c r="AC75" s="260"/>
      <c r="AD75" s="260"/>
      <c r="AE75" s="258"/>
      <c r="AF75" s="258"/>
      <c r="AG75" s="258"/>
      <c r="AH75" s="258"/>
      <c r="AI75" s="258"/>
      <c r="AJ75" s="258"/>
    </row>
    <row r="76" spans="1:36" ht="13.2" customHeight="1"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A70"/>
  <customSheetViews>
    <customSheetView guid="{3F51B73C-8999-4BDD-B7BB-CFA8C5D5F118}" scale="99" showGridLines="0" showAutoFilter="1" topLeftCell="C1">
      <selection activeCell="K1" sqref="K1:AN1048576"/>
      <pageMargins left="0.7" right="0.7" top="0.75" bottom="0.75" header="0.3" footer="0.3"/>
      <pageSetup orientation="portrait" r:id="rId1"/>
      <autoFilter ref="A3:AA70"/>
    </customSheetView>
    <customSheetView guid="{61959E49-C4BC-41CB-B0BE-7EDA73DE356A}" scale="99" showGridLines="0" showAutoFilter="1" topLeftCell="A49">
      <selection activeCell="C8" sqref="C8:G67"/>
      <pageMargins left="0.7" right="0.7" top="0.75" bottom="0.75" header="0.3" footer="0.3"/>
      <pageSetup orientation="portrait" r:id="rId2"/>
      <autoFilter ref="A3:AB70"/>
    </customSheetView>
    <customSheetView guid="{9F775BAE-2403-40FE-95E3-B0411D9A7170}" scale="99" showGridLines="0" showAutoFilter="1" topLeftCell="A49">
      <selection activeCell="C8" sqref="C8:G67"/>
      <pageMargins left="0.7" right="0.7" top="0.75" bottom="0.75" header="0.3" footer="0.3"/>
      <pageSetup orientation="portrait" r:id="rId3"/>
      <autoFilter ref="A3:AB70"/>
    </customSheetView>
    <customSheetView guid="{B9E7682A-072E-4CF9-AE10-B3ED27CB27F8}" scale="99" showGridLines="0" showAutoFilter="1" topLeftCell="A49">
      <selection activeCell="C8" sqref="C8:G67"/>
      <pageMargins left="0.7" right="0.7" top="0.75" bottom="0.75" header="0.3" footer="0.3"/>
      <pageSetup orientation="portrait" r:id="rId4"/>
      <autoFilter ref="A3:AB70"/>
    </customSheetView>
    <customSheetView guid="{040B64FF-F135-4C7F-9498-A8399C10673D}" scale="99" showGridLines="0" showAutoFilter="1" topLeftCell="C1">
      <selection activeCell="K1" sqref="K1:AN1048576"/>
      <pageMargins left="0.7" right="0.7" top="0.75" bottom="0.75" header="0.3" footer="0.3"/>
      <pageSetup orientation="portrait" r:id="rId5"/>
      <autoFilter ref="A3:AA70"/>
    </customSheetView>
    <customSheetView guid="{6D9FC8F7-6352-4BF1-890A-27BF36FADC03}" scale="99" showGridLines="0" showAutoFilter="1" topLeftCell="C1">
      <selection activeCell="K1" sqref="K1:AN1048576"/>
      <pageMargins left="0.7" right="0.7" top="0.75" bottom="0.75" header="0.3" footer="0.3"/>
      <pageSetup orientation="portrait" r:id="rId6"/>
      <autoFilter ref="A3:AA70"/>
    </customSheetView>
  </customSheetViews>
  <mergeCells count="91">
    <mergeCell ref="A1:H1"/>
    <mergeCell ref="K60:K67"/>
    <mergeCell ref="L60:L67"/>
    <mergeCell ref="K37:Y37"/>
    <mergeCell ref="K38:K39"/>
    <mergeCell ref="L38:L39"/>
    <mergeCell ref="A64:G64"/>
    <mergeCell ref="A66:G66"/>
    <mergeCell ref="Y4:Y5"/>
    <mergeCell ref="K1:Y1"/>
    <mergeCell ref="K2:K3"/>
    <mergeCell ref="L2:L3"/>
    <mergeCell ref="M2:M3"/>
    <mergeCell ref="N2:N3"/>
    <mergeCell ref="O2:O3"/>
    <mergeCell ref="S2:S3"/>
    <mergeCell ref="Z2:Z3"/>
    <mergeCell ref="Z17:Z18"/>
    <mergeCell ref="Z38:Z39"/>
    <mergeCell ref="Z58:Z59"/>
    <mergeCell ref="Z70:Z71"/>
    <mergeCell ref="T2:T3"/>
    <mergeCell ref="U2:U3"/>
    <mergeCell ref="V2:V3"/>
    <mergeCell ref="Y2:Y3"/>
    <mergeCell ref="O38:O39"/>
    <mergeCell ref="S38:S39"/>
    <mergeCell ref="T38:T39"/>
    <mergeCell ref="K16:Y16"/>
    <mergeCell ref="K17:K18"/>
    <mergeCell ref="L17:L18"/>
    <mergeCell ref="M17:M18"/>
    <mergeCell ref="N17:N18"/>
    <mergeCell ref="O17:O18"/>
    <mergeCell ref="S17:S18"/>
    <mergeCell ref="T17:T18"/>
    <mergeCell ref="U17:U18"/>
    <mergeCell ref="U58:U59"/>
    <mergeCell ref="V58:V59"/>
    <mergeCell ref="Y58:Y59"/>
    <mergeCell ref="V17:V18"/>
    <mergeCell ref="Y17:Y18"/>
    <mergeCell ref="U38:U39"/>
    <mergeCell ref="V38:V39"/>
    <mergeCell ref="Y38:Y39"/>
    <mergeCell ref="M58:M59"/>
    <mergeCell ref="N58:N59"/>
    <mergeCell ref="O58:O59"/>
    <mergeCell ref="S58:S59"/>
    <mergeCell ref="T58:T59"/>
    <mergeCell ref="M38:M39"/>
    <mergeCell ref="N38:N39"/>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AA2:AB2"/>
    <mergeCell ref="AC2:AD2"/>
    <mergeCell ref="AE2:AF2"/>
    <mergeCell ref="AG2:AH2"/>
    <mergeCell ref="AI2:AJ2"/>
    <mergeCell ref="AA17:AB17"/>
    <mergeCell ref="AC17:AD17"/>
    <mergeCell ref="AE17:AF17"/>
    <mergeCell ref="AG17:AH17"/>
    <mergeCell ref="AI17:AJ17"/>
    <mergeCell ref="AA38:AB38"/>
    <mergeCell ref="AC38:AD38"/>
    <mergeCell ref="AE38:AF38"/>
    <mergeCell ref="AG38:AH38"/>
    <mergeCell ref="AI38:AJ38"/>
    <mergeCell ref="AA58:AB58"/>
    <mergeCell ref="AC58:AD58"/>
    <mergeCell ref="AE58:AF58"/>
    <mergeCell ref="AG58:AH58"/>
    <mergeCell ref="AI58:AJ58"/>
    <mergeCell ref="AA70:AB70"/>
    <mergeCell ref="AC70:AD70"/>
    <mergeCell ref="AE70:AF70"/>
    <mergeCell ref="AG70:AH70"/>
    <mergeCell ref="AI70:AJ70"/>
  </mergeCells>
  <conditionalFormatting sqref="F46:G46">
    <cfRule type="containsText" dxfId="524" priority="37" operator="containsText" text="O">
      <formula>NOT(ISERROR(SEARCH("O",F46)))</formula>
    </cfRule>
  </conditionalFormatting>
  <conditionalFormatting sqref="F46:G46">
    <cfRule type="containsText" dxfId="523" priority="34" operator="containsText" text="N/A">
      <formula>NOT(ISERROR(SEARCH("N/A",F46)))</formula>
    </cfRule>
    <cfRule type="containsText" dxfId="522" priority="35" operator="containsText" text="Blank">
      <formula>NOT(ISERROR(SEARCH("Blank",F46)))</formula>
    </cfRule>
    <cfRule type="containsText" dxfId="521" priority="36" operator="containsText" text="M">
      <formula>NOT(ISERROR(SEARCH("M",F46)))</formula>
    </cfRule>
  </conditionalFormatting>
  <conditionalFormatting sqref="C7:H7">
    <cfRule type="containsText" dxfId="520" priority="25" operator="containsText" text="N/A">
      <formula>NOT(ISERROR(SEARCH("N/A",C7)))</formula>
    </cfRule>
    <cfRule type="containsText" dxfId="519" priority="26" operator="containsText" text="Blank">
      <formula>NOT(ISERROR(SEARCH("Blank",C7)))</formula>
    </cfRule>
    <cfRule type="containsText" dxfId="518" priority="27" operator="containsText" text="M">
      <formula>NOT(ISERROR(SEARCH("M",C7)))</formula>
    </cfRule>
  </conditionalFormatting>
  <conditionalFormatting sqref="E13">
    <cfRule type="containsText" dxfId="517" priority="9" operator="containsText" text="N/A">
      <formula>NOT(ISERROR(SEARCH("N/A",E13)))</formula>
    </cfRule>
    <cfRule type="containsText" dxfId="516" priority="10" operator="containsText" text="O">
      <formula>NOT(ISERROR(SEARCH("O",E13)))</formula>
    </cfRule>
    <cfRule type="containsText" dxfId="515" priority="11" operator="containsText" text="M">
      <formula>NOT(ISERROR(SEARCH("M",E13)))</formula>
    </cfRule>
  </conditionalFormatting>
  <conditionalFormatting sqref="C46:E46">
    <cfRule type="containsText" dxfId="514" priority="18" operator="containsText" text="O">
      <formula>NOT(ISERROR(SEARCH("O",C46)))</formula>
    </cfRule>
  </conditionalFormatting>
  <conditionalFormatting sqref="C46:E46">
    <cfRule type="containsText" dxfId="513" priority="15" operator="containsText" text="N/A">
      <formula>NOT(ISERROR(SEARCH("N/A",C46)))</formula>
    </cfRule>
    <cfRule type="containsText" dxfId="512" priority="16" operator="containsText" text="Blank">
      <formula>NOT(ISERROR(SEARCH("Blank",C46)))</formula>
    </cfRule>
    <cfRule type="containsText" dxfId="511" priority="17" operator="containsText" text="M">
      <formula>NOT(ISERROR(SEARCH("M",C46)))</formula>
    </cfRule>
  </conditionalFormatting>
  <conditionalFormatting sqref="E12">
    <cfRule type="containsText" dxfId="510" priority="12" operator="containsText" text="N/A">
      <formula>NOT(ISERROR(SEARCH("N/A",E12)))</formula>
    </cfRule>
    <cfRule type="containsText" dxfId="509" priority="13" operator="containsText" text="O">
      <formula>NOT(ISERROR(SEARCH("O",E12)))</formula>
    </cfRule>
    <cfRule type="containsText" dxfId="508" priority="14" operator="containsText" text="M">
      <formula>NOT(ISERROR(SEARCH("M",E12)))</formula>
    </cfRule>
  </conditionalFormatting>
  <conditionalFormatting sqref="Z4 Z40:Z43 Z19:Z35 Z45:Z48 Z50:Z55">
    <cfRule type="cellIs" dxfId="507" priority="6" operator="greaterThan">
      <formula>0</formula>
    </cfRule>
  </conditionalFormatting>
  <conditionalFormatting sqref="Z5:Z14">
    <cfRule type="cellIs" dxfId="506" priority="5" operator="greaterThan">
      <formula>0</formula>
    </cfRule>
  </conditionalFormatting>
  <conditionalFormatting sqref="Z60:Z67">
    <cfRule type="cellIs" dxfId="505" priority="4" operator="greaterThan">
      <formula>0</formula>
    </cfRule>
  </conditionalFormatting>
  <conditionalFormatting sqref="Z72:Z75">
    <cfRule type="cellIs" dxfId="504" priority="3" operator="greaterThan">
      <formula>0</formula>
    </cfRule>
  </conditionalFormatting>
  <conditionalFormatting sqref="Z44">
    <cfRule type="cellIs" dxfId="503" priority="2" operator="greaterThan">
      <formula>0</formula>
    </cfRule>
  </conditionalFormatting>
  <conditionalFormatting sqref="Z49">
    <cfRule type="cellIs" dxfId="502"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V1:V79">
      <formula1>"Passed, Failed, N/A"</formula1>
    </dataValidation>
    <dataValidation type="list" allowBlank="1" showInputMessage="1" showErrorMessage="1" sqref="W1:W79">
      <formula1>"Y, N"</formula1>
    </dataValidation>
  </dataValidations>
  <hyperlinks>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s>
  <pageMargins left="0.7" right="0.7" top="0.75" bottom="0.75" header="0.3" footer="0.3"/>
  <pageSetup orientation="portrait" r:id="rId23"/>
  <drawing r:id="rId24"/>
  <legacyDrawing r:id="rId25"/>
  <controls>
    <mc:AlternateContent xmlns:mc="http://schemas.openxmlformats.org/markup-compatibility/2006">
      <mc:Choice Requires="x14">
        <control shapeId="181259" r:id="rId26" name="CommandButton2">
          <controlPr defaultSize="0" autoLine="0" r:id="rId27">
            <anchor moveWithCells="1">
              <from>
                <xdr:col>8</xdr:col>
                <xdr:colOff>99060</xdr:colOff>
                <xdr:row>28</xdr:row>
                <xdr:rowOff>83820</xdr:rowOff>
              </from>
              <to>
                <xdr:col>9</xdr:col>
                <xdr:colOff>419100</xdr:colOff>
                <xdr:row>30</xdr:row>
                <xdr:rowOff>7620</xdr:rowOff>
              </to>
            </anchor>
          </controlPr>
        </control>
      </mc:Choice>
      <mc:Fallback>
        <control shapeId="181259" r:id="rId26" name="CommandButton2"/>
      </mc:Fallback>
    </mc:AlternateContent>
    <mc:AlternateContent xmlns:mc="http://schemas.openxmlformats.org/markup-compatibility/2006">
      <mc:Choice Requires="x14">
        <control shapeId="181258" r:id="rId28" name="CommandButton1">
          <controlPr defaultSize="0" autoLine="0" r:id="rId29">
            <anchor moveWithCells="1">
              <from>
                <xdr:col>8</xdr:col>
                <xdr:colOff>114300</xdr:colOff>
                <xdr:row>24</xdr:row>
                <xdr:rowOff>0</xdr:rowOff>
              </from>
              <to>
                <xdr:col>9</xdr:col>
                <xdr:colOff>403860</xdr:colOff>
                <xdr:row>25</xdr:row>
                <xdr:rowOff>167640</xdr:rowOff>
              </to>
            </anchor>
          </controlPr>
        </control>
      </mc:Choice>
      <mc:Fallback>
        <control shapeId="181258" r:id="rId28" name="CommandButton1"/>
      </mc:Fallback>
    </mc:AlternateContent>
  </controls>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tabColor theme="9" tint="0.79998168889431442"/>
  </sheetPr>
  <dimension ref="A1:AN196"/>
  <sheetViews>
    <sheetView showGridLines="0" zoomScale="98" zoomScaleNormal="98" workbookViewId="0">
      <selection activeCell="I28" sqref="I2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hidden="1" customWidth="1"/>
    <col min="17" max="17" width="24.88671875" customWidth="1"/>
    <col min="18" max="18" width="26.109375" customWidth="1"/>
    <col min="19" max="19" width="37" hidden="1" customWidth="1"/>
    <col min="20" max="20" width="7.5546875" hidden="1" customWidth="1"/>
    <col min="21" max="21" width="11" bestFit="1" customWidth="1"/>
    <col min="22" max="22" width="10.44140625" bestFit="1" customWidth="1"/>
    <col min="23" max="23" width="12.5546875" customWidth="1"/>
    <col min="24" max="24" width="15.109375" customWidth="1"/>
    <col min="25" max="25" width="36.5546875" bestFit="1" customWidth="1"/>
    <col min="41" max="16384" width="9.109375" style="3"/>
  </cols>
  <sheetData>
    <row r="1" spans="1:36" ht="23.4" x14ac:dyDescent="0.45">
      <c r="A1" s="1188" t="s">
        <v>82</v>
      </c>
      <c r="B1" s="1189"/>
      <c r="C1" s="1189"/>
      <c r="D1" s="1189"/>
      <c r="E1" s="1189"/>
      <c r="F1" s="1189"/>
      <c r="G1" s="1189"/>
      <c r="H1" s="1189"/>
      <c r="K1" s="1193" t="s">
        <v>132</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12.75" customHeight="1" x14ac:dyDescent="0.3">
      <c r="A2" s="98" t="s">
        <v>367</v>
      </c>
      <c r="B2" s="83" t="s">
        <v>328</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191"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43218</v>
      </c>
      <c r="C3" s="125"/>
      <c r="D3" s="3"/>
      <c r="E3" s="3"/>
      <c r="F3" s="3"/>
      <c r="G3" s="3"/>
      <c r="H3" s="3"/>
      <c r="K3" s="1197"/>
      <c r="L3" s="1197"/>
      <c r="M3" s="1183"/>
      <c r="N3" s="1185"/>
      <c r="O3" s="1197"/>
      <c r="P3" s="148" t="s">
        <v>141</v>
      </c>
      <c r="Q3" s="144"/>
      <c r="R3" s="144"/>
      <c r="S3" s="1210"/>
      <c r="T3" s="1191"/>
      <c r="U3" s="1191"/>
      <c r="V3" s="119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2.536986301369863</v>
      </c>
      <c r="C4" s="3"/>
      <c r="D4" s="3"/>
      <c r="E4" s="3"/>
      <c r="F4" s="3"/>
      <c r="G4" s="3"/>
      <c r="H4" s="3"/>
      <c r="K4" s="337" t="s">
        <v>142</v>
      </c>
      <c r="L4" s="337" t="s">
        <v>143</v>
      </c>
      <c r="M4" s="104" t="s">
        <v>5</v>
      </c>
      <c r="N4" s="93" t="s">
        <v>144</v>
      </c>
      <c r="O4" s="88" t="s">
        <v>372</v>
      </c>
      <c r="P4" s="149" t="s">
        <v>145</v>
      </c>
      <c r="Q4" s="149" t="s">
        <v>146</v>
      </c>
      <c r="R4" s="146" t="s">
        <v>147</v>
      </c>
      <c r="S4" s="36"/>
      <c r="T4" s="83"/>
      <c r="U4" s="83"/>
      <c r="V4" s="83" t="str">
        <f t="shared" ref="V4:V13" si="0">IF(AND(W4="Y",X4="Y"),"Passed",IF(T4="M","Passed", ""))</f>
        <v>Passed</v>
      </c>
      <c r="W4" s="83" t="s">
        <v>377</v>
      </c>
      <c r="X4" s="83" t="s">
        <v>377</v>
      </c>
      <c r="Y4" s="1227" t="s">
        <v>148</v>
      </c>
      <c r="Z4" s="259">
        <f ca="1">DATEDIF(AA4,AB4,"m")/12+DATEDIF(AC4,AD4,"m")/12+DATEDIF(AE4,AF4,"m")/12+DATEDIF(AG4,AH4,"m")/12+DATEDIF(AI4,AJ4,"m")/12</f>
        <v>2.5</v>
      </c>
      <c r="AA4" s="260">
        <v>43221</v>
      </c>
      <c r="AB4" s="260">
        <f t="shared" ref="AB4:AB12" ca="1" si="1">TODAY()</f>
        <v>44144</v>
      </c>
      <c r="AC4" s="260"/>
      <c r="AD4" s="260"/>
      <c r="AE4" s="258"/>
      <c r="AF4" s="258"/>
      <c r="AG4" s="258"/>
      <c r="AH4" s="258"/>
      <c r="AI4" s="258"/>
      <c r="AJ4" s="258"/>
    </row>
    <row r="5" spans="1:36" ht="12.75" customHeight="1" x14ac:dyDescent="0.3">
      <c r="A5" s="98" t="s">
        <v>387</v>
      </c>
      <c r="B5" s="124">
        <v>5.583333333333333</v>
      </c>
      <c r="C5" s="126"/>
      <c r="D5" s="3"/>
      <c r="E5" s="3"/>
      <c r="F5" s="3"/>
      <c r="G5" s="3"/>
      <c r="H5" s="3"/>
      <c r="K5" s="338"/>
      <c r="L5" s="338"/>
      <c r="M5" s="104" t="s">
        <v>5</v>
      </c>
      <c r="N5" s="93" t="s">
        <v>144</v>
      </c>
      <c r="O5" s="88" t="s">
        <v>373</v>
      </c>
      <c r="P5" s="150"/>
      <c r="Q5" s="151" t="s">
        <v>150</v>
      </c>
      <c r="R5" s="147" t="s">
        <v>151</v>
      </c>
      <c r="S5" s="36"/>
      <c r="T5" s="83"/>
      <c r="U5" s="83"/>
      <c r="V5" s="83" t="str">
        <f t="shared" si="0"/>
        <v>Passed</v>
      </c>
      <c r="W5" s="83" t="s">
        <v>377</v>
      </c>
      <c r="X5" s="83" t="s">
        <v>377</v>
      </c>
      <c r="Y5" s="1228"/>
      <c r="Z5" s="259">
        <f t="shared" ref="Z5:Z14" ca="1" si="2">DATEDIF(AA5,AB5,"m")/12+DATEDIF(AC5,AD5,"m")/12+DATEDIF(AE5,AF5,"m")/12+DATEDIF(AG5,AH5,"m")/12+DATEDIF(AI5,AJ5,"m")/12</f>
        <v>2.5</v>
      </c>
      <c r="AA5" s="260">
        <v>43221</v>
      </c>
      <c r="AB5" s="260">
        <f t="shared" ca="1" si="1"/>
        <v>44144</v>
      </c>
      <c r="AC5" s="260"/>
      <c r="AD5" s="260"/>
      <c r="AE5" s="258"/>
      <c r="AF5" s="258"/>
      <c r="AG5" s="258"/>
      <c r="AH5" s="258"/>
      <c r="AI5" s="258"/>
      <c r="AJ5" s="258"/>
    </row>
    <row r="6" spans="1:36" ht="15" thickBot="1" x14ac:dyDescent="0.35">
      <c r="A6" s="98" t="s">
        <v>388</v>
      </c>
      <c r="B6" s="124">
        <f ca="1">B4+B5</f>
        <v>8.120319634703197</v>
      </c>
      <c r="C6" s="126"/>
      <c r="K6" s="338"/>
      <c r="L6" s="338"/>
      <c r="M6" s="104" t="s">
        <v>5</v>
      </c>
      <c r="N6" s="38" t="s">
        <v>149</v>
      </c>
      <c r="O6" s="65" t="s">
        <v>149</v>
      </c>
      <c r="P6" s="150"/>
      <c r="Q6" s="152" t="s">
        <v>150</v>
      </c>
      <c r="R6" s="79" t="s">
        <v>151</v>
      </c>
      <c r="S6" s="36"/>
      <c r="T6" s="83"/>
      <c r="U6" s="83"/>
      <c r="V6" s="83" t="str">
        <f t="shared" si="0"/>
        <v>Passed</v>
      </c>
      <c r="W6" s="83" t="s">
        <v>377</v>
      </c>
      <c r="X6" s="83" t="s">
        <v>377</v>
      </c>
      <c r="Y6" s="41" t="s">
        <v>152</v>
      </c>
      <c r="Z6" s="259">
        <f t="shared" ca="1" si="2"/>
        <v>2.5</v>
      </c>
      <c r="AA6" s="260">
        <v>43221</v>
      </c>
      <c r="AB6" s="260">
        <f t="shared" ca="1" si="1"/>
        <v>44144</v>
      </c>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36"/>
      <c r="T7" s="83"/>
      <c r="U7" s="83"/>
      <c r="V7" s="83" t="str">
        <f t="shared" si="0"/>
        <v>Passed</v>
      </c>
      <c r="W7" s="83" t="s">
        <v>377</v>
      </c>
      <c r="X7" s="83" t="s">
        <v>377</v>
      </c>
      <c r="Y7" s="342" t="s">
        <v>248</v>
      </c>
      <c r="Z7" s="259">
        <f t="shared" ca="1" si="2"/>
        <v>2.5</v>
      </c>
      <c r="AA7" s="260">
        <v>43221</v>
      </c>
      <c r="AB7" s="260">
        <f t="shared" ca="1" si="1"/>
        <v>44144</v>
      </c>
      <c r="AC7" s="260"/>
      <c r="AD7" s="260"/>
      <c r="AE7" s="258"/>
      <c r="AF7" s="258"/>
      <c r="AG7" s="258"/>
      <c r="AH7" s="258"/>
      <c r="AI7" s="258"/>
      <c r="AJ7" s="258"/>
    </row>
    <row r="8" spans="1:36" x14ac:dyDescent="0.3">
      <c r="A8" s="107" t="s">
        <v>56</v>
      </c>
      <c r="B8" s="108" t="s">
        <v>182</v>
      </c>
      <c r="C8" s="100"/>
      <c r="D8" s="24"/>
      <c r="E8" s="24" t="s">
        <v>77</v>
      </c>
      <c r="F8" s="24"/>
      <c r="G8" s="24"/>
      <c r="H8" s="109">
        <f>IF(C8&lt;&gt;"",'CBL Score Standard'!$D64,IF(D8&lt;&gt;"",SUM('CBL Score Standard'!$D64:$E64),IF(E8&lt;&gt;"",SUM('CBL Score Standard'!$D64:$F64),IF(F8&lt;&gt;"",SUM('CBL Score Standard'!$D64:$G64),IF(G8&lt;&gt;"",SUM('CBL Score Standard'!$D64:$H64,0))))))</f>
        <v>7.6190476190476183E-2</v>
      </c>
      <c r="K8" s="338"/>
      <c r="L8" s="338"/>
      <c r="M8" s="104" t="s">
        <v>5</v>
      </c>
      <c r="N8" s="127" t="s">
        <v>144</v>
      </c>
      <c r="O8" s="43" t="s">
        <v>517</v>
      </c>
      <c r="P8" s="150"/>
      <c r="Q8" s="152" t="s">
        <v>153</v>
      </c>
      <c r="R8" s="79" t="s">
        <v>156</v>
      </c>
      <c r="S8" s="36"/>
      <c r="T8" s="83"/>
      <c r="U8" s="83"/>
      <c r="V8" s="83" t="str">
        <f t="shared" si="0"/>
        <v>Passed</v>
      </c>
      <c r="W8" s="83" t="s">
        <v>377</v>
      </c>
      <c r="X8" s="83" t="s">
        <v>377</v>
      </c>
      <c r="Y8" s="44" t="s">
        <v>157</v>
      </c>
      <c r="Z8" s="259">
        <f t="shared" ca="1" si="2"/>
        <v>2.5</v>
      </c>
      <c r="AA8" s="260">
        <v>43221</v>
      </c>
      <c r="AB8" s="260">
        <f t="shared" ca="1" si="1"/>
        <v>44144</v>
      </c>
      <c r="AC8" s="260"/>
      <c r="AD8" s="260"/>
      <c r="AE8" s="258"/>
      <c r="AF8" s="258"/>
      <c r="AG8" s="258"/>
      <c r="AH8" s="258"/>
      <c r="AI8" s="258"/>
      <c r="AJ8" s="258"/>
    </row>
    <row r="9" spans="1:36" x14ac:dyDescent="0.3">
      <c r="A9" s="110" t="s">
        <v>56</v>
      </c>
      <c r="B9" s="99" t="s">
        <v>427</v>
      </c>
      <c r="C9" s="100"/>
      <c r="D9" s="24"/>
      <c r="E9" s="24" t="s">
        <v>77</v>
      </c>
      <c r="F9" s="24"/>
      <c r="G9" s="24"/>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43" t="s">
        <v>661</v>
      </c>
      <c r="P9" s="150"/>
      <c r="Q9" s="152" t="s">
        <v>155</v>
      </c>
      <c r="R9" s="79" t="s">
        <v>158</v>
      </c>
      <c r="S9" s="36"/>
      <c r="T9" s="83"/>
      <c r="U9" s="83"/>
      <c r="V9" s="83" t="str">
        <f t="shared" si="0"/>
        <v>Passed</v>
      </c>
      <c r="W9" s="83" t="s">
        <v>377</v>
      </c>
      <c r="X9" s="83" t="s">
        <v>377</v>
      </c>
      <c r="Y9" s="41" t="s">
        <v>159</v>
      </c>
      <c r="Z9" s="259">
        <f t="shared" ca="1" si="2"/>
        <v>2.5</v>
      </c>
      <c r="AA9" s="260">
        <v>43221</v>
      </c>
      <c r="AB9" s="260">
        <f t="shared" ca="1" si="1"/>
        <v>44144</v>
      </c>
      <c r="AC9" s="260"/>
      <c r="AD9" s="260"/>
      <c r="AE9" s="258"/>
      <c r="AF9" s="258"/>
      <c r="AG9" s="258"/>
      <c r="AH9" s="258"/>
      <c r="AI9" s="258"/>
      <c r="AJ9" s="258"/>
    </row>
    <row r="10" spans="1:36" x14ac:dyDescent="0.3">
      <c r="A10" s="110" t="s">
        <v>56</v>
      </c>
      <c r="B10" s="99" t="s">
        <v>663</v>
      </c>
      <c r="C10" s="100"/>
      <c r="D10" s="100"/>
      <c r="E10" s="24" t="s">
        <v>77</v>
      </c>
      <c r="F10" s="24"/>
      <c r="G10" s="24"/>
      <c r="H10" s="109">
        <f>IF(C10&lt;&gt;"",'CBL Score Standard'!$D66,IF(D10&lt;&gt;"",SUM('CBL Score Standard'!$D66:$E66),IF(E10&lt;&gt;"",SUM('CBL Score Standard'!$D66:$F66),IF(F10&lt;&gt;"",SUM('CBL Score Standard'!$D66:$G66),IF(G10&lt;&gt;"",SUM('CBL Score Standard'!$D66:$H66,0))))))</f>
        <v>2.8571428571428571E-2</v>
      </c>
      <c r="K10" s="338"/>
      <c r="L10" s="338"/>
      <c r="M10" s="104" t="s">
        <v>5</v>
      </c>
      <c r="N10" s="127" t="s">
        <v>144</v>
      </c>
      <c r="O10" s="43" t="s">
        <v>662</v>
      </c>
      <c r="P10" s="150"/>
      <c r="Q10" s="254" t="s">
        <v>659</v>
      </c>
      <c r="R10" s="254" t="s">
        <v>278</v>
      </c>
      <c r="S10" s="36"/>
      <c r="T10" s="83"/>
      <c r="U10" s="83"/>
      <c r="V10" s="83" t="str">
        <f t="shared" si="0"/>
        <v/>
      </c>
      <c r="W10" s="83" t="s">
        <v>377</v>
      </c>
      <c r="X10" s="83"/>
      <c r="Y10" s="46" t="s">
        <v>160</v>
      </c>
      <c r="Z10" s="259">
        <f t="shared" ca="1" si="2"/>
        <v>2.5</v>
      </c>
      <c r="AA10" s="260">
        <v>43221</v>
      </c>
      <c r="AB10" s="260">
        <f t="shared" ca="1" si="1"/>
        <v>44144</v>
      </c>
      <c r="AC10" s="260"/>
      <c r="AD10" s="260"/>
      <c r="AE10" s="258"/>
      <c r="AF10" s="258"/>
      <c r="AG10" s="258"/>
      <c r="AH10" s="258"/>
      <c r="AI10" s="258"/>
      <c r="AJ10" s="258"/>
    </row>
    <row r="11" spans="1:36" x14ac:dyDescent="0.3">
      <c r="A11" s="110" t="s">
        <v>56</v>
      </c>
      <c r="B11" s="99" t="s">
        <v>215</v>
      </c>
      <c r="C11" s="100"/>
      <c r="D11" s="100"/>
      <c r="E11" s="129" t="s">
        <v>77</v>
      </c>
      <c r="F11" s="24"/>
      <c r="G11" s="24"/>
      <c r="H11" s="109">
        <f>IF(C11&lt;&gt;"",'CBL Score Standard'!$D67,IF(D11&lt;&gt;"",SUM('CBL Score Standard'!$D67:$E67),IF(E11&lt;&gt;"",SUM('CBL Score Standard'!$D67:$F67),IF(F11&lt;&gt;"",SUM('CBL Score Standard'!$D67:$G67),IF(G11&lt;&gt;"",SUM('CBL Score Standard'!$D67:$H67,0))))))</f>
        <v>2.8571428571428571E-2</v>
      </c>
      <c r="K11" s="338"/>
      <c r="L11" s="338"/>
      <c r="M11" s="104" t="s">
        <v>5</v>
      </c>
      <c r="N11" s="36" t="s">
        <v>31</v>
      </c>
      <c r="O11" s="89" t="s">
        <v>175</v>
      </c>
      <c r="P11" s="150"/>
      <c r="Q11" s="152" t="s">
        <v>383</v>
      </c>
      <c r="R11" s="79" t="s">
        <v>176</v>
      </c>
      <c r="S11" s="36"/>
      <c r="T11" s="83"/>
      <c r="U11" s="83"/>
      <c r="V11" s="83" t="str">
        <f t="shared" si="0"/>
        <v>Passed</v>
      </c>
      <c r="W11" s="83" t="s">
        <v>377</v>
      </c>
      <c r="X11" s="83" t="s">
        <v>377</v>
      </c>
      <c r="Y11" s="44" t="s">
        <v>177</v>
      </c>
      <c r="Z11" s="259">
        <f t="shared" ca="1" si="2"/>
        <v>2.5</v>
      </c>
      <c r="AA11" s="260">
        <v>43221</v>
      </c>
      <c r="AB11" s="260">
        <f t="shared" ca="1" si="1"/>
        <v>44144</v>
      </c>
      <c r="AC11" s="260"/>
      <c r="AD11" s="260"/>
      <c r="AE11" s="258"/>
      <c r="AF11" s="258"/>
      <c r="AG11" s="258"/>
      <c r="AH11" s="258"/>
      <c r="AI11" s="258"/>
      <c r="AJ11" s="258"/>
    </row>
    <row r="12" spans="1:36" x14ac:dyDescent="0.3">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36"/>
      <c r="T12" s="83"/>
      <c r="U12" s="83"/>
      <c r="V12" s="83" t="str">
        <f t="shared" si="0"/>
        <v>Passed</v>
      </c>
      <c r="W12" s="83" t="s">
        <v>377</v>
      </c>
      <c r="X12" s="83" t="s">
        <v>377</v>
      </c>
      <c r="Y12" s="41"/>
      <c r="Z12" s="259">
        <f t="shared" ca="1" si="2"/>
        <v>2.5</v>
      </c>
      <c r="AA12" s="260">
        <v>43221</v>
      </c>
      <c r="AB12" s="260">
        <f t="shared" ca="1" si="1"/>
        <v>44144</v>
      </c>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36"/>
      <c r="T13" s="83"/>
      <c r="U13" s="83"/>
      <c r="V13" s="83" t="str">
        <f t="shared" si="0"/>
        <v/>
      </c>
      <c r="W13" s="83"/>
      <c r="X13" s="83"/>
      <c r="Y13" s="41" t="s">
        <v>169</v>
      </c>
      <c r="Z13" s="259">
        <f t="shared" si="2"/>
        <v>0</v>
      </c>
      <c r="AA13" s="260"/>
      <c r="AB13" s="260"/>
      <c r="AC13" s="260"/>
      <c r="AD13" s="260"/>
      <c r="AE13" s="258"/>
      <c r="AF13" s="258"/>
      <c r="AG13" s="258"/>
      <c r="AH13" s="258"/>
      <c r="AI13" s="258"/>
      <c r="AJ13" s="258"/>
    </row>
    <row r="14" spans="1:36" ht="27.6" x14ac:dyDescent="0.3">
      <c r="A14" s="110" t="s">
        <v>55</v>
      </c>
      <c r="B14" s="99" t="s">
        <v>694</v>
      </c>
      <c r="C14" s="100"/>
      <c r="D14" s="100"/>
      <c r="E14" s="129" t="s">
        <v>77</v>
      </c>
      <c r="F14" s="24"/>
      <c r="G14" s="24"/>
      <c r="H14" s="109">
        <f>IF(C14&lt;&gt;"",'CBL Score Standard'!$D70,IF(D14&lt;&gt;"",SUM('CBL Score Standard'!$D70:$E70),IF(E14&lt;&gt;"",SUM('CBL Score Standard'!$D70:$F70),IF(F14&lt;&gt;"",SUM('CBL Score Standard'!$D70:$G70),IF(G14&lt;&gt;"",SUM('CBL Score Standard'!$D70:$H70,0))))))</f>
        <v>1.4285714285714285E-2</v>
      </c>
      <c r="K14" s="339"/>
      <c r="L14" s="339"/>
      <c r="M14" s="104" t="s">
        <v>5</v>
      </c>
      <c r="N14" s="36" t="s">
        <v>41</v>
      </c>
      <c r="O14" s="87" t="s">
        <v>450</v>
      </c>
      <c r="P14" s="153">
        <v>43627</v>
      </c>
      <c r="Q14" s="152" t="s">
        <v>381</v>
      </c>
      <c r="R14" s="79" t="s">
        <v>382</v>
      </c>
      <c r="S14" s="36"/>
      <c r="T14" s="83"/>
      <c r="U14" s="83"/>
      <c r="V14" s="83" t="s">
        <v>374</v>
      </c>
      <c r="W14" s="83"/>
      <c r="X14" s="83"/>
      <c r="Y14" s="41"/>
      <c r="Z14" s="259">
        <f t="shared" ca="1" si="2"/>
        <v>1.25</v>
      </c>
      <c r="AA14" s="260">
        <v>43678</v>
      </c>
      <c r="AB14" s="260">
        <f ca="1">TODAY()</f>
        <v>44144</v>
      </c>
      <c r="AC14" s="260"/>
      <c r="AD14" s="260"/>
      <c r="AE14" s="258"/>
      <c r="AF14" s="258"/>
      <c r="AG14" s="258"/>
      <c r="AH14" s="258"/>
      <c r="AI14" s="258"/>
      <c r="AJ14" s="258"/>
    </row>
    <row r="15" spans="1:36" x14ac:dyDescent="0.3">
      <c r="A15" s="110" t="s">
        <v>55</v>
      </c>
      <c r="B15" s="217" t="s">
        <v>185</v>
      </c>
      <c r="C15" s="100"/>
      <c r="D15" s="24"/>
      <c r="E15" s="129" t="s">
        <v>77</v>
      </c>
      <c r="F15" s="24"/>
      <c r="G15" s="24"/>
      <c r="H15" s="109">
        <f>IF(C15&lt;&gt;"",'CBL Score Standard'!$D71,IF(D15&lt;&gt;"",SUM('CBL Score Standard'!$D71:$E71),IF(E15&lt;&gt;"",SUM('CBL Score Standard'!$D71:$F71),IF(F15&lt;&gt;"",SUM('CBL Score Standard'!$D71:$G71),IF(G15&lt;&gt;"",SUM('CBL Score Standard'!$D71:$H71,0))))))</f>
        <v>2.8571428571428571E-2</v>
      </c>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2" t="s">
        <v>77</v>
      </c>
      <c r="F16" s="100"/>
      <c r="G16" s="100"/>
      <c r="H16" s="109">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30" t="s">
        <v>77</v>
      </c>
      <c r="F18" s="100"/>
      <c r="G18" s="100"/>
      <c r="H18" s="109">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36"/>
      <c r="T19" s="83"/>
      <c r="U19" s="83"/>
      <c r="V19" s="83" t="str">
        <f t="shared" ref="V19:V33" si="3">IF(AND(W19="Y",X19="Y"),"Passed",IF(T19="M","Passed", ""))</f>
        <v>Passed</v>
      </c>
      <c r="W19" s="83" t="s">
        <v>377</v>
      </c>
      <c r="X19" s="83" t="s">
        <v>377</v>
      </c>
      <c r="Y19" s="44" t="s">
        <v>174</v>
      </c>
      <c r="Z19" s="259">
        <f t="shared" ref="Z19:Z35" ca="1" si="4">DATEDIF(AA19,AB19,"m")/12+DATEDIF(AC19,AD19,"m")/12+DATEDIF(AE19,AF19,"m")/12+DATEDIF(AG19,AH19,"m")/12+DATEDIF(AI19,AJ19,"m")/12</f>
        <v>2.5</v>
      </c>
      <c r="AA19" s="260">
        <v>43221</v>
      </c>
      <c r="AB19" s="260">
        <f ca="1">TODAY()</f>
        <v>44144</v>
      </c>
      <c r="AC19" s="260"/>
      <c r="AD19" s="260"/>
      <c r="AE19" s="258"/>
      <c r="AF19" s="258"/>
      <c r="AG19" s="258"/>
      <c r="AH19" s="258"/>
      <c r="AI19" s="258"/>
      <c r="AJ19" s="258"/>
    </row>
    <row r="20" spans="1:36" ht="13.8" customHeight="1" x14ac:dyDescent="0.3">
      <c r="A20" s="110" t="s">
        <v>55</v>
      </c>
      <c r="B20" s="99" t="s">
        <v>202</v>
      </c>
      <c r="C20" s="100"/>
      <c r="D20" s="100"/>
      <c r="E20" s="130" t="s">
        <v>77</v>
      </c>
      <c r="F20" s="100"/>
      <c r="G20" s="100"/>
      <c r="H20" s="109">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36"/>
      <c r="T20" s="83"/>
      <c r="U20" s="83"/>
      <c r="V20" s="83" t="str">
        <f t="shared" si="3"/>
        <v>Passed</v>
      </c>
      <c r="W20" s="83" t="s">
        <v>377</v>
      </c>
      <c r="X20" s="83" t="s">
        <v>377</v>
      </c>
      <c r="Y20" s="44" t="s">
        <v>181</v>
      </c>
      <c r="Z20" s="259">
        <f t="shared" ca="1" si="4"/>
        <v>2.5</v>
      </c>
      <c r="AA20" s="260">
        <v>43221</v>
      </c>
      <c r="AB20" s="260">
        <f ca="1">TODAY()</f>
        <v>44144</v>
      </c>
      <c r="AC20" s="260"/>
      <c r="AD20" s="260"/>
      <c r="AE20" s="258"/>
      <c r="AF20" s="258"/>
      <c r="AG20" s="258"/>
      <c r="AH20" s="258"/>
      <c r="AI20" s="258"/>
      <c r="AJ20" s="258"/>
    </row>
    <row r="21" spans="1:36" x14ac:dyDescent="0.3">
      <c r="A21" s="110" t="s">
        <v>55</v>
      </c>
      <c r="B21" s="99" t="s">
        <v>664</v>
      </c>
      <c r="C21" s="100"/>
      <c r="D21" s="100"/>
      <c r="E21" s="253" t="s">
        <v>77</v>
      </c>
      <c r="F21" s="24"/>
      <c r="G21" s="24"/>
      <c r="H21" s="109">
        <f>IF(C21&lt;&gt;"",'CBL Score Standard'!$D77,IF(D21&lt;&gt;"",SUM('CBL Score Standard'!$D77:$E77),IF(E21&lt;&gt;"",SUM('CBL Score Standard'!$D77:$F77),IF(F21&lt;&gt;"",SUM('CBL Score Standard'!$D77:$G77),IF(G21&lt;&gt;"",SUM('CBL Score Standard'!$D77:$H77,0))))))</f>
        <v>2.8571428571428571E-2</v>
      </c>
      <c r="K21" s="338"/>
      <c r="L21" s="338"/>
      <c r="M21" s="104" t="s">
        <v>6</v>
      </c>
      <c r="N21" s="36" t="s">
        <v>56</v>
      </c>
      <c r="O21" s="87" t="s">
        <v>182</v>
      </c>
      <c r="P21" s="153">
        <v>43609</v>
      </c>
      <c r="Q21" s="152" t="s">
        <v>172</v>
      </c>
      <c r="R21" s="79" t="s">
        <v>183</v>
      </c>
      <c r="S21" s="36"/>
      <c r="T21" s="83"/>
      <c r="U21" s="83"/>
      <c r="V21" s="83" t="str">
        <f t="shared" si="3"/>
        <v>Passed</v>
      </c>
      <c r="W21" s="83" t="s">
        <v>377</v>
      </c>
      <c r="X21" s="83" t="s">
        <v>377</v>
      </c>
      <c r="Y21" s="46" t="s">
        <v>184</v>
      </c>
      <c r="Z21" s="259">
        <f t="shared" ca="1" si="4"/>
        <v>2.5</v>
      </c>
      <c r="AA21" s="260">
        <v>43221</v>
      </c>
      <c r="AB21" s="260">
        <f ca="1">TODAY()</f>
        <v>44144</v>
      </c>
      <c r="AC21" s="260"/>
      <c r="AD21" s="260"/>
      <c r="AE21" s="258"/>
      <c r="AF21" s="258"/>
      <c r="AG21" s="258"/>
      <c r="AH21" s="258"/>
      <c r="AI21" s="258"/>
      <c r="AJ21" s="258"/>
    </row>
    <row r="22" spans="1:36" x14ac:dyDescent="0.3">
      <c r="A22" s="110" t="s">
        <v>55</v>
      </c>
      <c r="B22" s="217" t="s">
        <v>448</v>
      </c>
      <c r="C22" s="100"/>
      <c r="D22" s="100"/>
      <c r="E22" s="253" t="s">
        <v>77</v>
      </c>
      <c r="F22" s="24"/>
      <c r="G22" s="24"/>
      <c r="H22" s="109">
        <f>IF(C22&lt;&gt;"",'CBL Score Standard'!$D78,IF(D22&lt;&gt;"",SUM('CBL Score Standard'!$D78:$E78),IF(E22&lt;&gt;"",SUM('CBL Score Standard'!$D78:$F78),IF(F22&lt;&gt;"",SUM('CBL Score Standard'!$D78:$G78),IF(G22&lt;&gt;"",SUM('CBL Score Standard'!$D78:$H78,0))))))</f>
        <v>2.8571428571428571E-2</v>
      </c>
      <c r="K22" s="338"/>
      <c r="L22" s="338"/>
      <c r="M22" s="104" t="s">
        <v>6</v>
      </c>
      <c r="N22" s="36" t="s">
        <v>144</v>
      </c>
      <c r="O22" s="87" t="s">
        <v>187</v>
      </c>
      <c r="P22" s="150"/>
      <c r="Q22" s="152" t="s">
        <v>153</v>
      </c>
      <c r="R22" s="79" t="s">
        <v>156</v>
      </c>
      <c r="S22" s="36"/>
      <c r="T22" s="83"/>
      <c r="U22" s="83"/>
      <c r="V22" s="83" t="str">
        <f t="shared" si="3"/>
        <v>Passed</v>
      </c>
      <c r="W22" s="83" t="s">
        <v>377</v>
      </c>
      <c r="X22" s="83" t="s">
        <v>377</v>
      </c>
      <c r="Y22" s="44" t="s">
        <v>157</v>
      </c>
      <c r="Z22" s="259">
        <f t="shared" ca="1" si="4"/>
        <v>2.5</v>
      </c>
      <c r="AA22" s="260">
        <v>43221</v>
      </c>
      <c r="AB22" s="260">
        <f ca="1">TODAY()</f>
        <v>44144</v>
      </c>
      <c r="AC22" s="260"/>
      <c r="AD22" s="260"/>
      <c r="AE22" s="258"/>
      <c r="AF22" s="258"/>
      <c r="AG22" s="258"/>
      <c r="AH22" s="258"/>
      <c r="AI22" s="258"/>
      <c r="AJ22" s="258"/>
    </row>
    <row r="23" spans="1:36" ht="12.75" customHeight="1" x14ac:dyDescent="0.3">
      <c r="A23" s="110" t="s">
        <v>55</v>
      </c>
      <c r="B23" s="99" t="s">
        <v>665</v>
      </c>
      <c r="C23" s="100"/>
      <c r="D23" s="100"/>
      <c r="E23" s="24" t="s">
        <v>77</v>
      </c>
      <c r="F23" s="24"/>
      <c r="G23" s="24"/>
      <c r="H23" s="109">
        <f>IF(C23&lt;&gt;"",'CBL Score Standard'!$D79,IF(D23&lt;&gt;"",SUM('CBL Score Standard'!$D79:$E79),IF(E23&lt;&gt;"",SUM('CBL Score Standard'!$D79:$F79),IF(F23&lt;&gt;"",SUM('CBL Score Standard'!$D79:$G79),IF(G23&lt;&gt;"",SUM('CBL Score Standard'!$D79:$H79,0))))))</f>
        <v>2.8571428571428571E-2</v>
      </c>
      <c r="K23" s="338"/>
      <c r="L23" s="338"/>
      <c r="M23" s="104" t="s">
        <v>6</v>
      </c>
      <c r="N23" s="36" t="s">
        <v>144</v>
      </c>
      <c r="O23" s="87" t="s">
        <v>188</v>
      </c>
      <c r="P23" s="150"/>
      <c r="Q23" s="152" t="s">
        <v>155</v>
      </c>
      <c r="R23" s="79" t="s">
        <v>158</v>
      </c>
      <c r="S23" s="36"/>
      <c r="T23" s="83"/>
      <c r="U23" s="83"/>
      <c r="V23" s="83" t="str">
        <f t="shared" si="3"/>
        <v>Passed</v>
      </c>
      <c r="W23" s="83" t="s">
        <v>377</v>
      </c>
      <c r="X23" s="83" t="s">
        <v>377</v>
      </c>
      <c r="Y23" s="41" t="s">
        <v>159</v>
      </c>
      <c r="Z23" s="259">
        <f t="shared" ca="1" si="4"/>
        <v>2.5</v>
      </c>
      <c r="AA23" s="260">
        <v>43221</v>
      </c>
      <c r="AB23" s="260">
        <f ca="1">TODAY()</f>
        <v>44144</v>
      </c>
      <c r="AC23" s="260"/>
      <c r="AD23" s="260"/>
      <c r="AE23" s="258"/>
      <c r="AF23" s="258"/>
      <c r="AG23" s="258"/>
      <c r="AH23" s="258"/>
      <c r="AI23" s="258"/>
      <c r="AJ23" s="258"/>
    </row>
    <row r="24" spans="1:36" ht="12.75" customHeight="1" x14ac:dyDescent="0.3">
      <c r="A24" s="110" t="s">
        <v>55</v>
      </c>
      <c r="B24" s="99" t="s">
        <v>238</v>
      </c>
      <c r="C24" s="100"/>
      <c r="D24" s="100"/>
      <c r="E24" s="100" t="s">
        <v>77</v>
      </c>
      <c r="F24" s="24"/>
      <c r="G24" s="24"/>
      <c r="H24" s="109">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36"/>
      <c r="T24" s="83"/>
      <c r="U24" s="83"/>
      <c r="V24" s="83" t="str">
        <f t="shared" si="3"/>
        <v/>
      </c>
      <c r="W24" s="83" t="s">
        <v>377</v>
      </c>
      <c r="X24" s="83"/>
      <c r="Y24" s="46" t="s">
        <v>160</v>
      </c>
      <c r="Z24" s="259">
        <f t="shared" si="4"/>
        <v>0</v>
      </c>
      <c r="AA24" s="260"/>
      <c r="AB24" s="260"/>
      <c r="AC24" s="260"/>
      <c r="AD24" s="260"/>
      <c r="AE24" s="258"/>
      <c r="AF24" s="258"/>
      <c r="AG24" s="258"/>
      <c r="AH24" s="258"/>
      <c r="AI24" s="258"/>
      <c r="AJ24" s="258"/>
    </row>
    <row r="25" spans="1:36" x14ac:dyDescent="0.3">
      <c r="A25" s="110" t="s">
        <v>55</v>
      </c>
      <c r="B25" s="99" t="s">
        <v>515</v>
      </c>
      <c r="C25" s="100"/>
      <c r="D25" s="100"/>
      <c r="E25" s="100" t="s">
        <v>77</v>
      </c>
      <c r="F25" s="24"/>
      <c r="G25" s="24"/>
      <c r="H25" s="109">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36"/>
      <c r="T25" s="83"/>
      <c r="U25" s="83"/>
      <c r="V25" s="83" t="str">
        <f t="shared" si="3"/>
        <v/>
      </c>
      <c r="W25" s="83" t="s">
        <v>377</v>
      </c>
      <c r="X25" s="83"/>
      <c r="Y25" s="46" t="s">
        <v>163</v>
      </c>
      <c r="Z25" s="259">
        <f t="shared" si="4"/>
        <v>0</v>
      </c>
      <c r="AA25" s="260"/>
      <c r="AB25" s="260"/>
      <c r="AC25" s="260"/>
      <c r="AD25" s="260"/>
      <c r="AE25" s="258"/>
      <c r="AF25" s="258"/>
      <c r="AG25" s="258"/>
      <c r="AH25" s="258"/>
      <c r="AI25" s="258"/>
      <c r="AJ25" s="258"/>
    </row>
    <row r="26" spans="1:36" ht="26.4"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36"/>
      <c r="T26" s="83"/>
      <c r="U26" s="83"/>
      <c r="V26" s="83" t="str">
        <f t="shared" si="3"/>
        <v>Passed</v>
      </c>
      <c r="W26" s="83" t="s">
        <v>377</v>
      </c>
      <c r="X26" s="83" t="s">
        <v>377</v>
      </c>
      <c r="Y26" s="46" t="s">
        <v>166</v>
      </c>
      <c r="Z26" s="259">
        <f t="shared" ca="1" si="4"/>
        <v>2.5</v>
      </c>
      <c r="AA26" s="260">
        <v>43221</v>
      </c>
      <c r="AB26" s="260">
        <f ca="1">TODAY()</f>
        <v>44144</v>
      </c>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158" t="s">
        <v>328</v>
      </c>
      <c r="T27" s="157" t="s">
        <v>72</v>
      </c>
      <c r="U27" s="181">
        <v>43608</v>
      </c>
      <c r="V27" s="83" t="s">
        <v>374</v>
      </c>
      <c r="W27" s="83"/>
      <c r="X27" s="83"/>
      <c r="Y27" s="46" t="s">
        <v>193</v>
      </c>
      <c r="Z27" s="259">
        <f t="shared" ca="1" si="4"/>
        <v>1.4166666666666667</v>
      </c>
      <c r="AA27" s="260">
        <v>43608</v>
      </c>
      <c r="AB27" s="260">
        <f ca="1">TODAY()</f>
        <v>44144</v>
      </c>
      <c r="AC27" s="260"/>
      <c r="AD27" s="260"/>
      <c r="AE27" s="258"/>
      <c r="AF27" s="258"/>
      <c r="AG27" s="258"/>
      <c r="AH27" s="258"/>
      <c r="AI27" s="258"/>
      <c r="AJ27" s="258"/>
    </row>
    <row r="28" spans="1:36" ht="27.6" x14ac:dyDescent="0.3">
      <c r="A28" s="110" t="s">
        <v>59</v>
      </c>
      <c r="B28" s="99" t="s">
        <v>684</v>
      </c>
      <c r="C28" s="100"/>
      <c r="D28" s="100"/>
      <c r="E28" s="129" t="s">
        <v>77</v>
      </c>
      <c r="F28" s="24"/>
      <c r="G28" s="24"/>
      <c r="H28" s="109">
        <f>IF(C28&lt;&gt;"",'CBL Score Standard'!$D84,IF(D28&lt;&gt;"",SUM('CBL Score Standard'!$D84:$E84),IF(E28&lt;&gt;"",SUM('CBL Score Standard'!$D84:$F84),IF(F28&lt;&gt;"",SUM('CBL Score Standard'!$D84:$G84),IF(G28&lt;&gt;"",SUM('CBL Score Standard'!$D84:$H84,0))))))</f>
        <v>2.8571428571428571E-2</v>
      </c>
      <c r="K28" s="338"/>
      <c r="L28" s="338"/>
      <c r="M28" s="104" t="s">
        <v>6</v>
      </c>
      <c r="N28" s="36" t="s">
        <v>55</v>
      </c>
      <c r="O28" s="87" t="s">
        <v>194</v>
      </c>
      <c r="P28" s="153">
        <v>43544</v>
      </c>
      <c r="Q28" s="254" t="s">
        <v>649</v>
      </c>
      <c r="R28" s="254" t="s">
        <v>650</v>
      </c>
      <c r="S28" s="50"/>
      <c r="T28" s="83"/>
      <c r="U28" s="83"/>
      <c r="V28" s="83" t="str">
        <f t="shared" si="3"/>
        <v/>
      </c>
      <c r="W28" s="83"/>
      <c r="X28" s="83"/>
      <c r="Y28" s="46" t="s">
        <v>195</v>
      </c>
      <c r="Z28" s="259">
        <f t="shared" si="4"/>
        <v>0</v>
      </c>
      <c r="AA28" s="260"/>
      <c r="AB28" s="260"/>
      <c r="AC28" s="260"/>
      <c r="AD28" s="260"/>
      <c r="AE28" s="258"/>
      <c r="AF28" s="258"/>
      <c r="AG28" s="258"/>
      <c r="AH28" s="258"/>
      <c r="AI28" s="258"/>
      <c r="AJ28" s="258"/>
    </row>
    <row r="29" spans="1:36" ht="27.6" x14ac:dyDescent="0.3">
      <c r="A29" s="110" t="s">
        <v>59</v>
      </c>
      <c r="B29" s="99" t="s">
        <v>683</v>
      </c>
      <c r="C29" s="100"/>
      <c r="D29" s="100"/>
      <c r="E29" s="129" t="s">
        <v>77</v>
      </c>
      <c r="F29" s="24"/>
      <c r="G29" s="24"/>
      <c r="H29" s="109">
        <f>IF(C29&lt;&gt;"",'CBL Score Standard'!$D85,IF(D29&lt;&gt;"",SUM('CBL Score Standard'!$D85:$E85),IF(E29&lt;&gt;"",SUM('CBL Score Standard'!$D85:$F85),IF(F29&lt;&gt;"",SUM('CBL Score Standard'!$D85:$G85),IF(G29&lt;&gt;"",SUM('CBL Score Standard'!$D85:$H85,0))))))</f>
        <v>2.8571428571428571E-2</v>
      </c>
      <c r="K29" s="338"/>
      <c r="L29" s="338"/>
      <c r="M29" s="104" t="s">
        <v>6</v>
      </c>
      <c r="N29" s="36" t="s">
        <v>55</v>
      </c>
      <c r="O29" s="87" t="s">
        <v>196</v>
      </c>
      <c r="P29" s="149" t="s">
        <v>145</v>
      </c>
      <c r="Q29" s="254" t="s">
        <v>651</v>
      </c>
      <c r="R29" s="254" t="s">
        <v>652</v>
      </c>
      <c r="S29" s="50" t="s">
        <v>328</v>
      </c>
      <c r="T29" s="157" t="s">
        <v>72</v>
      </c>
      <c r="U29" s="999">
        <v>44078</v>
      </c>
      <c r="V29" s="83" t="s">
        <v>374</v>
      </c>
      <c r="W29" s="83"/>
      <c r="X29" s="83"/>
      <c r="Y29" s="46" t="s">
        <v>197</v>
      </c>
      <c r="Z29" s="259">
        <f t="shared" si="4"/>
        <v>0</v>
      </c>
      <c r="AA29" s="260"/>
      <c r="AB29" s="260"/>
      <c r="AC29" s="260"/>
      <c r="AD29" s="260"/>
      <c r="AE29" s="258"/>
      <c r="AF29" s="258"/>
      <c r="AG29" s="258"/>
      <c r="AH29" s="258"/>
      <c r="AI29" s="258"/>
      <c r="AJ29" s="258"/>
    </row>
    <row r="30" spans="1:36" ht="27.6" customHeight="1" x14ac:dyDescent="0.3">
      <c r="A30" s="110" t="s">
        <v>149</v>
      </c>
      <c r="B30" s="99" t="s">
        <v>149</v>
      </c>
      <c r="C30" s="24"/>
      <c r="D30" s="24"/>
      <c r="E30" s="24" t="s">
        <v>77</v>
      </c>
      <c r="F30" s="24"/>
      <c r="G30" s="24"/>
      <c r="H30" s="109">
        <f>IF(C30&lt;&gt;"",'CBL Score Standard'!$D86,IF(D30&lt;&gt;"",SUM('CBL Score Standard'!$D86:$E86),IF(E30&lt;&gt;"",SUM('CBL Score Standard'!$D86:$F86),IF(F30&lt;&gt;"",SUM('CBL Score Standard'!$D86:$G86),IF(G30&lt;&gt;"",SUM('CBL Score Standard'!$D86:$H86,0))))))</f>
        <v>0.16709956709956711</v>
      </c>
      <c r="K30" s="338"/>
      <c r="L30" s="338"/>
      <c r="M30" s="104" t="s">
        <v>6</v>
      </c>
      <c r="N30" s="36" t="s">
        <v>55</v>
      </c>
      <c r="O30" s="87" t="s">
        <v>198</v>
      </c>
      <c r="P30" s="151"/>
      <c r="Q30" s="152" t="s">
        <v>199</v>
      </c>
      <c r="R30" s="79" t="s">
        <v>200</v>
      </c>
      <c r="S30" s="50"/>
      <c r="T30" s="83"/>
      <c r="U30" s="83"/>
      <c r="V30" s="83" t="str">
        <f t="shared" si="3"/>
        <v/>
      </c>
      <c r="W30" s="83"/>
      <c r="X30" s="83"/>
      <c r="Y30" s="49" t="s">
        <v>201</v>
      </c>
      <c r="Z30" s="259">
        <f t="shared" si="4"/>
        <v>0</v>
      </c>
      <c r="AA30" s="260"/>
      <c r="AB30" s="260"/>
      <c r="AC30" s="260"/>
      <c r="AD30" s="260"/>
      <c r="AE30" s="258"/>
      <c r="AF30" s="258"/>
      <c r="AG30" s="258"/>
      <c r="AH30" s="258"/>
      <c r="AI30" s="258"/>
      <c r="AJ30" s="258"/>
    </row>
    <row r="31" spans="1:36"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158" t="s">
        <v>328</v>
      </c>
      <c r="T31" s="157" t="s">
        <v>72</v>
      </c>
      <c r="U31" s="83"/>
      <c r="V31" s="83"/>
      <c r="W31" s="83"/>
      <c r="X31" s="83"/>
      <c r="Y31" s="49" t="s">
        <v>203</v>
      </c>
      <c r="Z31" s="259">
        <f t="shared" si="4"/>
        <v>0</v>
      </c>
      <c r="AA31" s="260"/>
      <c r="AB31" s="260"/>
      <c r="AC31" s="260"/>
      <c r="AD31" s="260"/>
      <c r="AE31" s="258"/>
      <c r="AF31" s="258"/>
      <c r="AG31" s="258"/>
      <c r="AH31" s="258"/>
      <c r="AI31" s="258"/>
      <c r="AJ31" s="258"/>
    </row>
    <row r="32" spans="1:36" ht="26.4" x14ac:dyDescent="0.3">
      <c r="A32" s="110" t="s">
        <v>31</v>
      </c>
      <c r="B32" s="99" t="s">
        <v>660</v>
      </c>
      <c r="C32" s="24"/>
      <c r="D32" s="24"/>
      <c r="E32" s="24" t="s">
        <v>77</v>
      </c>
      <c r="F32" s="24"/>
      <c r="G32" s="24"/>
      <c r="H32" s="109">
        <f>IF(C32&lt;&gt;"",'CBL Score Standard'!$D88,IF(D32&lt;&gt;"",SUM('CBL Score Standard'!$D88:$E88),IF(E32&lt;&gt;"",SUM('CBL Score Standard'!$D88:$F88),IF(F32&lt;&gt;"",SUM('CBL Score Standard'!$D88:$G88),IF(G32&lt;&gt;"",SUM('CBL Score Standard'!$D88:$H88,0))))))</f>
        <v>0.16709956709956711</v>
      </c>
      <c r="K32" s="338"/>
      <c r="L32" s="338"/>
      <c r="M32" s="104" t="s">
        <v>6</v>
      </c>
      <c r="N32" s="36" t="s">
        <v>56</v>
      </c>
      <c r="O32" s="87" t="s">
        <v>427</v>
      </c>
      <c r="P32" s="153">
        <v>43613</v>
      </c>
      <c r="Q32" s="152" t="s">
        <v>167</v>
      </c>
      <c r="R32" s="79" t="s">
        <v>204</v>
      </c>
      <c r="S32" s="50"/>
      <c r="T32" s="83"/>
      <c r="U32" s="83"/>
      <c r="V32" s="83" t="str">
        <f t="shared" si="3"/>
        <v/>
      </c>
      <c r="W32" s="83" t="s">
        <v>377</v>
      </c>
      <c r="X32" s="83"/>
      <c r="Y32" s="46" t="s">
        <v>205</v>
      </c>
      <c r="Z32" s="259">
        <f t="shared" ca="1" si="4"/>
        <v>2.5</v>
      </c>
      <c r="AA32" s="260">
        <v>43221</v>
      </c>
      <c r="AB32" s="260">
        <f ca="1">TODAY()</f>
        <v>44144</v>
      </c>
      <c r="AC32" s="260"/>
      <c r="AD32" s="260"/>
      <c r="AE32" s="258"/>
      <c r="AF32" s="258"/>
      <c r="AG32" s="258"/>
      <c r="AH32" s="258"/>
      <c r="AI32" s="258"/>
      <c r="AJ32" s="258"/>
    </row>
    <row r="33" spans="1:36" x14ac:dyDescent="0.3">
      <c r="A33" s="110" t="s">
        <v>31</v>
      </c>
      <c r="B33" s="99" t="s">
        <v>175</v>
      </c>
      <c r="C33" s="100"/>
      <c r="D33" s="24"/>
      <c r="E33" s="24" t="s">
        <v>77</v>
      </c>
      <c r="F33" s="24"/>
      <c r="G33" s="24"/>
      <c r="H33" s="109">
        <f>IF(C33&lt;&gt;"",'CBL Score Standard'!$D89,IF(D33&lt;&gt;"",SUM('CBL Score Standard'!$D89:$E89),IF(E33&lt;&gt;"",SUM('CBL Score Standard'!$D89:$F89),IF(F33&lt;&gt;"",SUM('CBL Score Standard'!$D89:$G89),IF(G33&lt;&gt;"",SUM('CBL Score Standard'!$D89:$H89,0))))))</f>
        <v>0.16709956709956711</v>
      </c>
      <c r="K33" s="338"/>
      <c r="L33" s="338"/>
      <c r="M33" s="104" t="s">
        <v>6</v>
      </c>
      <c r="N33" s="36" t="s">
        <v>0</v>
      </c>
      <c r="O33" s="87" t="s">
        <v>426</v>
      </c>
      <c r="P33" s="152" t="s">
        <v>145</v>
      </c>
      <c r="Q33" s="152" t="s">
        <v>206</v>
      </c>
      <c r="R33" s="79" t="s">
        <v>206</v>
      </c>
      <c r="S33" s="50"/>
      <c r="T33" s="83"/>
      <c r="U33" s="83"/>
      <c r="V33" s="83" t="str">
        <f t="shared" si="3"/>
        <v/>
      </c>
      <c r="W33" s="83" t="s">
        <v>377</v>
      </c>
      <c r="X33" s="83"/>
      <c r="Y33" s="41"/>
      <c r="Z33" s="259">
        <f t="shared" ca="1" si="4"/>
        <v>2.5</v>
      </c>
      <c r="AA33" s="260">
        <v>43221</v>
      </c>
      <c r="AB33" s="260">
        <f ca="1">TODAY()</f>
        <v>44144</v>
      </c>
      <c r="AC33" s="260"/>
      <c r="AD33" s="260"/>
      <c r="AE33" s="258"/>
      <c r="AF33" s="258"/>
      <c r="AG33" s="258"/>
      <c r="AH33" s="258"/>
      <c r="AI33" s="258"/>
      <c r="AJ33" s="258"/>
    </row>
    <row r="34" spans="1:36" ht="13.8" customHeight="1" x14ac:dyDescent="0.3">
      <c r="A34" s="110" t="s">
        <v>46</v>
      </c>
      <c r="B34" s="99" t="s">
        <v>171</v>
      </c>
      <c r="C34" s="100"/>
      <c r="D34" s="24"/>
      <c r="E34" s="24" t="s">
        <v>77</v>
      </c>
      <c r="F34" s="24"/>
      <c r="G34" s="24"/>
      <c r="H34" s="109">
        <f>IF(C34&lt;&gt;"",'CBL Score Standard'!$D90,IF(D34&lt;&gt;"",SUM('CBL Score Standard'!$D90:$E90),IF(E34&lt;&gt;"",SUM('CBL Score Standard'!$D90:$F90),IF(F34&lt;&gt;"",SUM('CBL Score Standard'!$D90:$G90),IF(G34&lt;&gt;"",SUM('CBL Score Standard'!$D90:$H90,0))))))</f>
        <v>7.6190476190476183E-2</v>
      </c>
      <c r="K34" s="338"/>
      <c r="L34" s="338"/>
      <c r="M34" s="104" t="s">
        <v>6</v>
      </c>
      <c r="N34" s="36" t="s">
        <v>53</v>
      </c>
      <c r="O34" s="90" t="s">
        <v>371</v>
      </c>
      <c r="P34" s="152" t="s">
        <v>145</v>
      </c>
      <c r="Q34" s="152" t="s">
        <v>164</v>
      </c>
      <c r="R34" s="79" t="s">
        <v>207</v>
      </c>
      <c r="S34" s="158" t="s">
        <v>328</v>
      </c>
      <c r="T34" s="157" t="s">
        <v>72</v>
      </c>
      <c r="U34" s="999">
        <v>44050</v>
      </c>
      <c r="V34" s="83" t="s">
        <v>374</v>
      </c>
      <c r="W34" s="83"/>
      <c r="X34" s="83"/>
      <c r="Y34" s="49" t="s">
        <v>208</v>
      </c>
      <c r="Z34" s="259">
        <f t="shared" si="4"/>
        <v>0</v>
      </c>
      <c r="AA34" s="260"/>
      <c r="AB34" s="260"/>
      <c r="AC34" s="260"/>
      <c r="AD34" s="260"/>
      <c r="AE34" s="258"/>
      <c r="AF34" s="258"/>
      <c r="AG34" s="258"/>
      <c r="AH34" s="258"/>
      <c r="AI34" s="258"/>
      <c r="AJ34" s="258"/>
    </row>
    <row r="35" spans="1:36" ht="13.8" customHeight="1"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50"/>
      <c r="T35" s="83"/>
      <c r="U35" s="83"/>
      <c r="V35" s="83" t="s">
        <v>374</v>
      </c>
      <c r="W35" s="83"/>
      <c r="X35" s="83"/>
      <c r="Y35" s="46"/>
      <c r="Z35" s="259">
        <f t="shared" ca="1" si="4"/>
        <v>1.25</v>
      </c>
      <c r="AA35" s="260">
        <v>43678</v>
      </c>
      <c r="AB35" s="260">
        <f ca="1">TODAY()</f>
        <v>44144</v>
      </c>
      <c r="AC35" s="260"/>
      <c r="AD35" s="260"/>
      <c r="AE35" s="258"/>
      <c r="AF35" s="258"/>
      <c r="AG35" s="258"/>
      <c r="AH35" s="258"/>
      <c r="AI35" s="258"/>
      <c r="AJ35" s="258"/>
    </row>
    <row r="36" spans="1:36" x14ac:dyDescent="0.3">
      <c r="A36" s="110" t="s">
        <v>54</v>
      </c>
      <c r="B36" s="99" t="s">
        <v>425</v>
      </c>
      <c r="C36" s="24"/>
      <c r="D36" s="24"/>
      <c r="E36" s="24" t="s">
        <v>77</v>
      </c>
      <c r="F36" s="24"/>
      <c r="G36" s="24"/>
      <c r="H36" s="109">
        <f>IF(C36&lt;&gt;"",'CBL Score Standard'!$D92,IF(D36&lt;&gt;"",SUM('CBL Score Standard'!$D92:$E92),IF(E36&lt;&gt;"",SUM('CBL Score Standard'!$D92:$F92),IF(F36&lt;&gt;"",SUM('CBL Score Standard'!$D92:$G92),IF(G36&lt;&gt;"",SUM('CBL Score Standard'!$D92:$H92,0))))))</f>
        <v>0.16709956709956711</v>
      </c>
      <c r="K36" s="3"/>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t="s">
        <v>77</v>
      </c>
      <c r="F37" s="24"/>
      <c r="G37" s="24"/>
      <c r="H37" s="10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217" t="s">
        <v>231</v>
      </c>
      <c r="C38" s="100"/>
      <c r="D38" s="100"/>
      <c r="E38" s="253" t="s">
        <v>77</v>
      </c>
      <c r="F38" s="24"/>
      <c r="G38" s="24"/>
      <c r="H38" s="109">
        <f>IF(C38&lt;&gt;"",'CBL Score Standard'!$D94,IF(D38&lt;&gt;"",SUM('CBL Score Standard'!$D94:$E94),IF(E38&lt;&gt;"",SUM('CBL Score Standard'!$D94:$F94),IF(F38&lt;&gt;"",SUM('CBL Score Standard'!$D94:$G94),IF(G38&lt;&gt;"",SUM('CBL Score Standard'!$D94:$H94,0))))))</f>
        <v>1.4285714285714285E-2</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32" t="s">
        <v>77</v>
      </c>
      <c r="F39" s="24"/>
      <c r="G39" s="24"/>
      <c r="H39" s="109">
        <f>IF(C39&lt;&gt;"",'CBL Score Standard'!$D95,IF(D39&lt;&gt;"",SUM('CBL Score Standard'!$D95:$E95),IF(E39&lt;&gt;"",SUM('CBL Score Standard'!$D95:$F95),IF(F39&lt;&gt;"",SUM('CBL Score Standard'!$D95:$G95),IF(G39&lt;&gt;"",SUM('CBL Score Standard'!$D95:$H95,0))))))</f>
        <v>3.8095238095238092E-2</v>
      </c>
      <c r="K39" s="1197"/>
      <c r="L39" s="1197"/>
      <c r="M39" s="1183"/>
      <c r="N39" s="1190"/>
      <c r="O39" s="1185"/>
      <c r="P39" s="148" t="s">
        <v>141</v>
      </c>
      <c r="Q39" s="144"/>
      <c r="R39" s="144"/>
      <c r="S39" s="1210"/>
      <c r="T39" s="1191"/>
      <c r="U39" s="1191"/>
      <c r="V39" s="119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337" t="s">
        <v>142</v>
      </c>
      <c r="L40" s="337" t="s">
        <v>143</v>
      </c>
      <c r="M40" s="104" t="s">
        <v>7</v>
      </c>
      <c r="N40" s="36" t="s">
        <v>56</v>
      </c>
      <c r="O40" s="87" t="s">
        <v>663</v>
      </c>
      <c r="P40" s="149" t="s">
        <v>145</v>
      </c>
      <c r="Q40" s="152" t="s">
        <v>212</v>
      </c>
      <c r="R40" s="79" t="s">
        <v>213</v>
      </c>
      <c r="S40" s="36"/>
      <c r="T40" s="83"/>
      <c r="U40" s="83"/>
      <c r="V40" s="83" t="str">
        <f t="shared" ref="V40:V48" si="5">IF(AND(W40="Y",X40="Y"),"Passed",IF(T40="M","Passed", ""))</f>
        <v>Passed</v>
      </c>
      <c r="W40" s="83" t="s">
        <v>377</v>
      </c>
      <c r="X40" s="83" t="s">
        <v>377</v>
      </c>
      <c r="Y40" s="46" t="s">
        <v>214</v>
      </c>
      <c r="Z40" s="259">
        <f t="shared" ref="Z40:Z55" ca="1" si="6">DATEDIF(AA40,AB40,"m")/12+DATEDIF(AC40,AD40,"m")/12+DATEDIF(AE40,AF40,"m")/12+DATEDIF(AG40,AH40,"m")/12+DATEDIF(AI40,AJ40,"m")/12</f>
        <v>2.5</v>
      </c>
      <c r="AA40" s="260">
        <v>43221</v>
      </c>
      <c r="AB40" s="260">
        <f t="shared" ref="AB40:AB47" ca="1" si="7">TODAY()</f>
        <v>44144</v>
      </c>
      <c r="AC40" s="260"/>
      <c r="AD40" s="260"/>
      <c r="AE40" s="258"/>
      <c r="AF40" s="258"/>
      <c r="AG40" s="258"/>
      <c r="AH40" s="258"/>
      <c r="AI40" s="258"/>
      <c r="AJ40" s="258"/>
    </row>
    <row r="41" spans="1:36" ht="13.8" customHeight="1"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36" t="s">
        <v>328</v>
      </c>
      <c r="T41" s="128" t="s">
        <v>72</v>
      </c>
      <c r="U41" s="83"/>
      <c r="V41" s="83" t="s">
        <v>374</v>
      </c>
      <c r="W41" s="83" t="s">
        <v>377</v>
      </c>
      <c r="X41" s="83" t="s">
        <v>377</v>
      </c>
      <c r="Y41" s="49" t="s">
        <v>216</v>
      </c>
      <c r="Z41" s="259">
        <f t="shared" ca="1" si="6"/>
        <v>2.5</v>
      </c>
      <c r="AA41" s="260">
        <v>43221</v>
      </c>
      <c r="AB41" s="260">
        <f t="shared" ca="1" si="7"/>
        <v>44144</v>
      </c>
      <c r="AC41" s="260"/>
      <c r="AD41" s="260"/>
      <c r="AE41" s="258"/>
      <c r="AF41" s="258"/>
      <c r="AG41" s="258"/>
      <c r="AH41" s="258"/>
      <c r="AI41" s="258"/>
      <c r="AJ41" s="258"/>
    </row>
    <row r="42" spans="1:36" ht="27.6"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36" t="s">
        <v>328</v>
      </c>
      <c r="T42" s="128" t="s">
        <v>72</v>
      </c>
      <c r="U42" s="180">
        <v>43766</v>
      </c>
      <c r="V42" s="214" t="s">
        <v>374</v>
      </c>
      <c r="W42" s="83" t="s">
        <v>377</v>
      </c>
      <c r="X42" s="83" t="s">
        <v>377</v>
      </c>
      <c r="Y42" s="52" t="s">
        <v>249</v>
      </c>
      <c r="Z42" s="259">
        <f t="shared" ca="1" si="6"/>
        <v>1</v>
      </c>
      <c r="AA42" s="260">
        <v>43766</v>
      </c>
      <c r="AB42" s="260">
        <f t="shared" ca="1" si="7"/>
        <v>44144</v>
      </c>
      <c r="AC42" s="260"/>
      <c r="AD42" s="260"/>
      <c r="AE42" s="258"/>
      <c r="AF42" s="258"/>
      <c r="AG42" s="258"/>
      <c r="AH42" s="258"/>
      <c r="AI42" s="258"/>
      <c r="AJ42" s="258"/>
    </row>
    <row r="43" spans="1:36" ht="27.6" x14ac:dyDescent="0.3">
      <c r="A43" s="110" t="s">
        <v>0</v>
      </c>
      <c r="B43" s="99" t="s">
        <v>426</v>
      </c>
      <c r="C43" s="100"/>
      <c r="D43" s="24"/>
      <c r="E43" s="24" t="s">
        <v>77</v>
      </c>
      <c r="F43" s="24"/>
      <c r="G43" s="24"/>
      <c r="H43" s="109">
        <f>IF(C43&lt;&gt;"",'CBL Score Standard'!$D99,IF(D43&lt;&gt;"",SUM('CBL Score Standard'!$D99:$E99),IF(E43&lt;&gt;"",SUM('CBL Score Standard'!$D99:$F99),IF(F43&lt;&gt;"",SUM('CBL Score Standard'!$D99:$G99),IF(G43&lt;&gt;"",SUM('CBL Score Standard'!$D99:$H99,0))))))</f>
        <v>7.6190476190476183E-2</v>
      </c>
      <c r="K43" s="338"/>
      <c r="L43" s="338"/>
      <c r="M43" s="104" t="s">
        <v>7</v>
      </c>
      <c r="N43" s="36" t="s">
        <v>55</v>
      </c>
      <c r="O43" s="87" t="s">
        <v>448</v>
      </c>
      <c r="P43" s="151"/>
      <c r="Q43" s="254" t="s">
        <v>655</v>
      </c>
      <c r="R43" s="254" t="s">
        <v>656</v>
      </c>
      <c r="S43" s="158" t="s">
        <v>328</v>
      </c>
      <c r="T43" s="128" t="s">
        <v>72</v>
      </c>
      <c r="U43" s="180">
        <v>43753</v>
      </c>
      <c r="V43" s="214" t="s">
        <v>374</v>
      </c>
      <c r="W43" s="83" t="s">
        <v>377</v>
      </c>
      <c r="X43" s="83" t="s">
        <v>377</v>
      </c>
      <c r="Y43" s="49" t="s">
        <v>219</v>
      </c>
      <c r="Z43" s="259">
        <f t="shared" ca="1" si="6"/>
        <v>1</v>
      </c>
      <c r="AA43" s="260">
        <v>43753</v>
      </c>
      <c r="AB43" s="260">
        <f t="shared" ca="1" si="7"/>
        <v>44144</v>
      </c>
      <c r="AC43" s="260"/>
      <c r="AD43" s="260"/>
      <c r="AE43" s="258"/>
      <c r="AF43" s="258"/>
      <c r="AG43" s="258"/>
      <c r="AH43" s="258"/>
      <c r="AI43" s="258"/>
      <c r="AJ43" s="258"/>
    </row>
    <row r="44" spans="1:36" ht="26.4" x14ac:dyDescent="0.3">
      <c r="A44" s="110" t="s">
        <v>41</v>
      </c>
      <c r="B44" s="99" t="s">
        <v>450</v>
      </c>
      <c r="C44" s="24"/>
      <c r="D44" s="24"/>
      <c r="E44" s="24" t="s">
        <v>77</v>
      </c>
      <c r="F44" s="24"/>
      <c r="G44" s="24"/>
      <c r="H44" s="109">
        <f>IF(C44&lt;&gt;"",'CBL Score Standard'!$D100,IF(D44&lt;&gt;"",SUM('CBL Score Standard'!$D100:$E100),IF(E44&lt;&gt;"",SUM('CBL Score Standard'!$D100:$F100),IF(F44&lt;&gt;"",SUM('CBL Score Standard'!$D100:$G100),IF(G44&lt;&gt;"",SUM('CBL Score Standard'!$D100:$H100,0))))))</f>
        <v>0.16709956709956711</v>
      </c>
      <c r="K44" s="338"/>
      <c r="L44" s="338"/>
      <c r="M44" s="104" t="s">
        <v>7</v>
      </c>
      <c r="N44" s="36" t="s">
        <v>55</v>
      </c>
      <c r="O44" s="87" t="s">
        <v>185</v>
      </c>
      <c r="P44" s="149" t="s">
        <v>145</v>
      </c>
      <c r="Q44" s="254" t="s">
        <v>220</v>
      </c>
      <c r="R44" s="254" t="s">
        <v>270</v>
      </c>
      <c r="S44" s="158" t="s">
        <v>328</v>
      </c>
      <c r="T44" s="128" t="s">
        <v>72</v>
      </c>
      <c r="U44" s="180">
        <v>43753</v>
      </c>
      <c r="V44" s="214" t="s">
        <v>374</v>
      </c>
      <c r="W44" s="83" t="s">
        <v>377</v>
      </c>
      <c r="X44" s="83" t="s">
        <v>377</v>
      </c>
      <c r="Y44" s="49" t="s">
        <v>186</v>
      </c>
      <c r="Z44" s="259">
        <f t="shared" ca="1" si="6"/>
        <v>1</v>
      </c>
      <c r="AA44" s="260">
        <v>43753</v>
      </c>
      <c r="AB44" s="260">
        <f t="shared" ca="1" si="7"/>
        <v>44144</v>
      </c>
      <c r="AC44" s="260"/>
      <c r="AD44" s="260"/>
      <c r="AE44" s="258"/>
      <c r="AF44" s="258"/>
      <c r="AG44" s="258"/>
      <c r="AH44" s="258"/>
      <c r="AI44" s="258"/>
      <c r="AJ44" s="258"/>
    </row>
    <row r="45" spans="1:36" ht="26.4" customHeight="1" x14ac:dyDescent="0.3">
      <c r="A45" s="110" t="s">
        <v>41</v>
      </c>
      <c r="B45" s="99" t="s">
        <v>178</v>
      </c>
      <c r="C45" s="100"/>
      <c r="D45" s="24"/>
      <c r="E45" s="24" t="s">
        <v>77</v>
      </c>
      <c r="F45" s="24"/>
      <c r="G45" s="24"/>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254" t="s">
        <v>657</v>
      </c>
      <c r="S45" s="158" t="s">
        <v>328</v>
      </c>
      <c r="T45" s="157" t="s">
        <v>72</v>
      </c>
      <c r="U45" s="153">
        <v>43539</v>
      </c>
      <c r="V45" s="83" t="s">
        <v>374</v>
      </c>
      <c r="W45" s="83"/>
      <c r="X45" s="83"/>
      <c r="Y45" s="49" t="s">
        <v>186</v>
      </c>
      <c r="Z45" s="259">
        <f t="shared" ca="1" si="6"/>
        <v>1</v>
      </c>
      <c r="AA45" s="260">
        <v>43753</v>
      </c>
      <c r="AB45" s="260">
        <f t="shared" ca="1" si="7"/>
        <v>44144</v>
      </c>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36"/>
      <c r="T46" s="83"/>
      <c r="U46" s="83"/>
      <c r="V46" s="83" t="str">
        <f t="shared" si="5"/>
        <v/>
      </c>
      <c r="W46" s="83" t="s">
        <v>377</v>
      </c>
      <c r="X46" s="83"/>
      <c r="Y46" s="46" t="s">
        <v>222</v>
      </c>
      <c r="Z46" s="259">
        <f t="shared" ca="1" si="6"/>
        <v>2.5</v>
      </c>
      <c r="AA46" s="260">
        <v>43221</v>
      </c>
      <c r="AB46" s="260">
        <f t="shared" ca="1" si="7"/>
        <v>44144</v>
      </c>
      <c r="AC46" s="260"/>
      <c r="AD46" s="260"/>
      <c r="AE46" s="258"/>
      <c r="AF46" s="258"/>
      <c r="AG46" s="258"/>
      <c r="AH46" s="258"/>
      <c r="AI46" s="258"/>
      <c r="AJ46" s="258"/>
    </row>
    <row r="47" spans="1:36" x14ac:dyDescent="0.3">
      <c r="A47" s="110" t="s">
        <v>144</v>
      </c>
      <c r="B47" s="99" t="s">
        <v>372</v>
      </c>
      <c r="C47" s="24"/>
      <c r="D47" s="24"/>
      <c r="E47" s="24" t="s">
        <v>77</v>
      </c>
      <c r="F47" s="24"/>
      <c r="G47" s="24"/>
      <c r="H47" s="109">
        <f>IF(C47&lt;&gt;"",'CBL Score Standard'!$D103,IF(D47&lt;&gt;"",SUM('CBL Score Standard'!$D103:$E103),IF(E47&lt;&gt;"",SUM('CBL Score Standard'!$D103:$F103),IF(F47&lt;&gt;"",SUM('CBL Score Standard'!$D103:$G103),IF(G47&lt;&gt;"",SUM('CBL Score Standard'!$D103:$H103,0))))))</f>
        <v>0.16709956709956711</v>
      </c>
      <c r="K47" s="338"/>
      <c r="L47" s="338"/>
      <c r="M47" s="104" t="s">
        <v>7</v>
      </c>
      <c r="N47" s="36" t="s">
        <v>53</v>
      </c>
      <c r="O47" s="87" t="s">
        <v>223</v>
      </c>
      <c r="P47" s="153">
        <v>43621</v>
      </c>
      <c r="Q47" s="154" t="s">
        <v>224</v>
      </c>
      <c r="R47" s="155" t="s">
        <v>225</v>
      </c>
      <c r="S47" s="36"/>
      <c r="T47" s="83"/>
      <c r="U47" s="83"/>
      <c r="V47" s="83" t="str">
        <f t="shared" si="5"/>
        <v/>
      </c>
      <c r="W47" s="83" t="s">
        <v>377</v>
      </c>
      <c r="X47" s="83"/>
      <c r="Y47" s="55"/>
      <c r="Z47" s="259">
        <f t="shared" ca="1" si="6"/>
        <v>2.5</v>
      </c>
      <c r="AA47" s="260">
        <v>43221</v>
      </c>
      <c r="AB47" s="260">
        <f t="shared" ca="1" si="7"/>
        <v>44144</v>
      </c>
      <c r="AC47" s="260"/>
      <c r="AD47" s="260"/>
      <c r="AE47" s="258"/>
      <c r="AF47" s="258"/>
      <c r="AG47" s="258"/>
      <c r="AH47" s="258"/>
      <c r="AI47" s="258"/>
      <c r="AJ47" s="258"/>
    </row>
    <row r="48" spans="1:36" ht="39.6" x14ac:dyDescent="0.3">
      <c r="A48" s="110" t="s">
        <v>144</v>
      </c>
      <c r="B48" s="99" t="s">
        <v>373</v>
      </c>
      <c r="C48" s="24"/>
      <c r="D48" s="24"/>
      <c r="E48" s="24" t="s">
        <v>77</v>
      </c>
      <c r="F48" s="24"/>
      <c r="G48" s="24"/>
      <c r="H48" s="109">
        <f>IF(C48&lt;&gt;"",'CBL Score Standard'!$D104,IF(D48&lt;&gt;"",SUM('CBL Score Standard'!$D104:$E104),IF(E48&lt;&gt;"",SUM('CBL Score Standard'!$D104:$F104),IF(F48&lt;&gt;"",SUM('CBL Score Standard'!$D104:$G104),IF(G48&lt;&gt;"",SUM('CBL Score Standard'!$D104:$H104,0))))))</f>
        <v>0.16709956709956711</v>
      </c>
      <c r="K48" s="338"/>
      <c r="L48" s="338"/>
      <c r="M48" s="104" t="s">
        <v>7</v>
      </c>
      <c r="N48" s="36" t="s">
        <v>53</v>
      </c>
      <c r="O48" s="87" t="s">
        <v>226</v>
      </c>
      <c r="P48" s="153">
        <v>43602</v>
      </c>
      <c r="Q48" s="154" t="s">
        <v>227</v>
      </c>
      <c r="R48" s="155" t="s">
        <v>228</v>
      </c>
      <c r="S48" s="36"/>
      <c r="T48" s="83"/>
      <c r="U48" s="83"/>
      <c r="V48" s="83" t="str">
        <f t="shared" si="5"/>
        <v/>
      </c>
      <c r="W48" s="83"/>
      <c r="X48" s="83"/>
      <c r="Y48" s="55"/>
      <c r="Z48" s="259">
        <f t="shared" si="6"/>
        <v>0</v>
      </c>
      <c r="AA48" s="260"/>
      <c r="AB48" s="260"/>
      <c r="AC48" s="260"/>
      <c r="AD48" s="260"/>
      <c r="AE48" s="258"/>
      <c r="AF48" s="258"/>
      <c r="AG48" s="258"/>
      <c r="AH48" s="258"/>
      <c r="AI48" s="258"/>
      <c r="AJ48" s="258"/>
    </row>
    <row r="49" spans="1:36" ht="27.6" x14ac:dyDescent="0.3">
      <c r="A49" s="110" t="s">
        <v>144</v>
      </c>
      <c r="B49" s="99" t="s">
        <v>452</v>
      </c>
      <c r="C49" s="24"/>
      <c r="D49" s="24"/>
      <c r="E49" s="24" t="s">
        <v>77</v>
      </c>
      <c r="F49" s="24"/>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7" t="s">
        <v>684</v>
      </c>
      <c r="P49" s="153">
        <v>43623</v>
      </c>
      <c r="Q49" s="154" t="s">
        <v>153</v>
      </c>
      <c r="R49" s="155" t="s">
        <v>156</v>
      </c>
      <c r="S49" s="70" t="s">
        <v>328</v>
      </c>
      <c r="T49" s="157" t="s">
        <v>72</v>
      </c>
      <c r="U49" s="180">
        <v>43754</v>
      </c>
      <c r="V49" s="214" t="s">
        <v>374</v>
      </c>
      <c r="W49" s="83"/>
      <c r="X49" s="83"/>
      <c r="Y49" s="55"/>
      <c r="Z49" s="259">
        <f t="shared" ca="1" si="6"/>
        <v>1</v>
      </c>
      <c r="AA49" s="260">
        <v>43754</v>
      </c>
      <c r="AB49" s="260">
        <f t="shared" ref="AB49:AB55" ca="1" si="8">TODAY()</f>
        <v>44144</v>
      </c>
      <c r="AC49" s="260"/>
      <c r="AD49" s="260"/>
      <c r="AE49" s="258"/>
      <c r="AF49" s="258"/>
      <c r="AG49" s="258"/>
      <c r="AH49" s="258"/>
      <c r="AI49" s="258"/>
      <c r="AJ49" s="258"/>
    </row>
    <row r="50" spans="1:36" ht="27.6" x14ac:dyDescent="0.3">
      <c r="A50" s="110" t="s">
        <v>144</v>
      </c>
      <c r="B50" s="99" t="s">
        <v>517</v>
      </c>
      <c r="C50" s="24"/>
      <c r="D50" s="24"/>
      <c r="E50" s="24" t="s">
        <v>77</v>
      </c>
      <c r="F50" s="24"/>
      <c r="G50" s="24"/>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7" t="s">
        <v>683</v>
      </c>
      <c r="P50" s="153">
        <v>43623</v>
      </c>
      <c r="Q50" s="154" t="s">
        <v>153</v>
      </c>
      <c r="R50" s="155" t="s">
        <v>156</v>
      </c>
      <c r="S50" s="70" t="s">
        <v>328</v>
      </c>
      <c r="T50" s="157" t="s">
        <v>72</v>
      </c>
      <c r="U50" s="180">
        <v>44008</v>
      </c>
      <c r="V50" s="214" t="s">
        <v>418</v>
      </c>
      <c r="W50" s="83" t="s">
        <v>377</v>
      </c>
      <c r="X50" s="83"/>
      <c r="Y50" s="55"/>
      <c r="Z50" s="259">
        <f ca="1">DATEDIF(AA50,AB50,"m")/12+DATEDIF(AC50,AD50,"m")/12+DATEDIF(AE50,AF50,"m")/12+DATEDIF(AG50,AH50,"m")/12+DATEDIF(AI50,AJ50,"m")/12</f>
        <v>2.5</v>
      </c>
      <c r="AA50" s="260">
        <v>43221</v>
      </c>
      <c r="AB50" s="260">
        <f t="shared" ca="1" si="8"/>
        <v>44144</v>
      </c>
      <c r="AC50" s="260"/>
      <c r="AD50" s="260"/>
      <c r="AE50" s="258"/>
      <c r="AF50" s="258"/>
      <c r="AG50" s="258"/>
      <c r="AH50" s="258"/>
      <c r="AI50" s="258"/>
      <c r="AJ50" s="258"/>
    </row>
    <row r="51" spans="1:36" x14ac:dyDescent="0.3">
      <c r="A51" s="110" t="s">
        <v>144</v>
      </c>
      <c r="B51" s="99" t="s">
        <v>661</v>
      </c>
      <c r="C51" s="24"/>
      <c r="D51" s="24"/>
      <c r="E51" s="24" t="s">
        <v>77</v>
      </c>
      <c r="F51" s="24"/>
      <c r="G51" s="24"/>
      <c r="H51" s="109">
        <f>IF(C51&lt;&gt;"",'CBL Score Standard'!$D107,IF(D51&lt;&gt;"",SUM('CBL Score Standard'!$D107:$E107),IF(E51&lt;&gt;"",SUM('CBL Score Standard'!$D107:$F107),IF(F51&lt;&gt;"",SUM('CBL Score Standard'!$D107:$G107),IF(G51&lt;&gt;"",SUM('CBL Score Standard'!$D107:$H107,0))))))</f>
        <v>0.16709956709956711</v>
      </c>
      <c r="K51" s="338"/>
      <c r="L51" s="338"/>
      <c r="M51" s="104" t="s">
        <v>7</v>
      </c>
      <c r="N51" s="36" t="s">
        <v>56</v>
      </c>
      <c r="O51" s="89" t="s">
        <v>67</v>
      </c>
      <c r="P51" s="153"/>
      <c r="Q51" s="154"/>
      <c r="R51" s="155"/>
      <c r="S51" s="160" t="s">
        <v>328</v>
      </c>
      <c r="T51" s="157" t="s">
        <v>72</v>
      </c>
      <c r="U51" s="180">
        <v>43766</v>
      </c>
      <c r="V51" s="214" t="s">
        <v>374</v>
      </c>
      <c r="W51" s="83"/>
      <c r="X51" s="83"/>
      <c r="Y51" s="83"/>
      <c r="Z51" s="259">
        <f ca="1">DATEDIF(AA51,AB51,"m")/12+DATEDIF(AC51,AD51,"m")/12+DATEDIF(AE51,AF51,"m")/12+DATEDIF(AG51,AH51,"m")/12+DATEDIF(AI51,AJ51,"m")/12</f>
        <v>1</v>
      </c>
      <c r="AA51" s="260">
        <v>43766</v>
      </c>
      <c r="AB51" s="260">
        <f t="shared" ca="1" si="8"/>
        <v>44144</v>
      </c>
      <c r="AC51" s="260"/>
      <c r="AD51" s="260"/>
      <c r="AE51" s="258"/>
      <c r="AF51" s="258"/>
      <c r="AG51" s="258"/>
      <c r="AH51" s="258"/>
      <c r="AI51" s="258"/>
      <c r="AJ51" s="258"/>
    </row>
    <row r="52" spans="1:36" x14ac:dyDescent="0.3">
      <c r="A52" s="110" t="s">
        <v>144</v>
      </c>
      <c r="B52" s="99" t="s">
        <v>662</v>
      </c>
      <c r="C52" s="117"/>
      <c r="D52" s="117"/>
      <c r="E52" s="117" t="s">
        <v>77</v>
      </c>
      <c r="F52" s="24"/>
      <c r="G52" s="24"/>
      <c r="H52" s="109">
        <f>IF(C52&lt;&gt;"",'CBL Score Standard'!$D108,IF(D52&lt;&gt;"",SUM('CBL Score Standard'!$D108:$E108),IF(E52&lt;&gt;"",SUM('CBL Score Standard'!$D108:$F108),IF(F52&lt;&gt;"",SUM('CBL Score Standard'!$D108:$G108),IF(G52&lt;&gt;"",SUM('CBL Score Standard'!$D108:$H108,0))))))</f>
        <v>0.16709956709956711</v>
      </c>
      <c r="K52" s="338"/>
      <c r="L52" s="338"/>
      <c r="M52" s="104" t="s">
        <v>7</v>
      </c>
      <c r="N52" s="36" t="s">
        <v>55</v>
      </c>
      <c r="O52" s="89" t="s">
        <v>1</v>
      </c>
      <c r="P52" s="153"/>
      <c r="Q52" s="154"/>
      <c r="R52" s="155"/>
      <c r="S52" s="160" t="s">
        <v>328</v>
      </c>
      <c r="T52" s="157" t="s">
        <v>72</v>
      </c>
      <c r="U52" s="180">
        <v>43763</v>
      </c>
      <c r="V52" s="214" t="s">
        <v>374</v>
      </c>
      <c r="W52" s="83"/>
      <c r="X52" s="83"/>
      <c r="Y52" s="83"/>
      <c r="Z52" s="259">
        <f t="shared" ca="1" si="6"/>
        <v>1</v>
      </c>
      <c r="AA52" s="260">
        <v>43763</v>
      </c>
      <c r="AB52" s="260">
        <f t="shared" ca="1" si="8"/>
        <v>44144</v>
      </c>
      <c r="AC52" s="260"/>
      <c r="AD52" s="260"/>
      <c r="AE52" s="258"/>
      <c r="AF52" s="258"/>
      <c r="AG52" s="258"/>
      <c r="AH52" s="258"/>
      <c r="AI52" s="258"/>
      <c r="AJ52" s="258"/>
    </row>
    <row r="53" spans="1:36" x14ac:dyDescent="0.3">
      <c r="A53" s="110" t="s">
        <v>144</v>
      </c>
      <c r="B53" s="99" t="s">
        <v>187</v>
      </c>
      <c r="C53" s="100"/>
      <c r="D53" s="24"/>
      <c r="E53" s="24" t="s">
        <v>77</v>
      </c>
      <c r="F53" s="24"/>
      <c r="G53" s="24"/>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55</v>
      </c>
      <c r="O53" s="89" t="s">
        <v>419</v>
      </c>
      <c r="P53" s="152" t="s">
        <v>145</v>
      </c>
      <c r="Q53" s="154" t="s">
        <v>420</v>
      </c>
      <c r="R53" s="155" t="s">
        <v>420</v>
      </c>
      <c r="S53" s="70" t="s">
        <v>328</v>
      </c>
      <c r="T53" s="157" t="s">
        <v>72</v>
      </c>
      <c r="U53" s="180">
        <v>43763</v>
      </c>
      <c r="V53" s="214" t="s">
        <v>374</v>
      </c>
      <c r="W53" s="83"/>
      <c r="X53" s="83"/>
      <c r="Y53" s="55"/>
      <c r="Z53" s="259">
        <f t="shared" ca="1" si="6"/>
        <v>1</v>
      </c>
      <c r="AA53" s="260">
        <v>43763</v>
      </c>
      <c r="AB53" s="260">
        <f t="shared" ca="1" si="8"/>
        <v>44144</v>
      </c>
      <c r="AC53" s="260"/>
      <c r="AD53" s="260"/>
      <c r="AE53" s="258"/>
      <c r="AF53" s="258"/>
      <c r="AG53" s="258"/>
      <c r="AH53" s="258"/>
      <c r="AI53" s="258"/>
      <c r="AJ53" s="258"/>
    </row>
    <row r="54" spans="1:36" ht="26.4" customHeight="1" x14ac:dyDescent="0.3">
      <c r="A54" s="110" t="s">
        <v>144</v>
      </c>
      <c r="B54" s="99" t="s">
        <v>188</v>
      </c>
      <c r="C54" s="100"/>
      <c r="D54" s="24"/>
      <c r="E54" s="24" t="s">
        <v>77</v>
      </c>
      <c r="F54" s="24"/>
      <c r="G54" s="24"/>
      <c r="H54" s="109">
        <f>IF(C54&lt;&gt;"",'CBL Score Standard'!$D110,IF(D54&lt;&gt;"",SUM('CBL Score Standard'!$D110:$E110),IF(E54&lt;&gt;"",SUM('CBL Score Standard'!$D110:$F110),IF(F54&lt;&gt;"",SUM('CBL Score Standard'!$D110:$G110),IF(G54&lt;&gt;"",SUM('CBL Score Standard'!$D110:$H110,0))))))</f>
        <v>7.6190476190476183E-2</v>
      </c>
      <c r="K54" s="338"/>
      <c r="L54" s="338"/>
      <c r="M54" s="104" t="s">
        <v>7</v>
      </c>
      <c r="N54" s="36" t="s">
        <v>56</v>
      </c>
      <c r="O54" s="89" t="s">
        <v>421</v>
      </c>
      <c r="P54" s="152" t="s">
        <v>230</v>
      </c>
      <c r="Q54" s="154" t="s">
        <v>230</v>
      </c>
      <c r="R54" s="155" t="s">
        <v>230</v>
      </c>
      <c r="S54" s="158" t="s">
        <v>328</v>
      </c>
      <c r="T54" s="157" t="s">
        <v>72</v>
      </c>
      <c r="U54" s="180">
        <v>43763</v>
      </c>
      <c r="V54" s="214" t="s">
        <v>374</v>
      </c>
      <c r="W54" s="83"/>
      <c r="X54" s="83"/>
      <c r="Y54" s="41" t="s">
        <v>230</v>
      </c>
      <c r="Z54" s="259">
        <f t="shared" ca="1" si="6"/>
        <v>1</v>
      </c>
      <c r="AA54" s="260">
        <v>43763</v>
      </c>
      <c r="AB54" s="260">
        <f t="shared" ca="1" si="8"/>
        <v>44144</v>
      </c>
      <c r="AC54" s="260"/>
      <c r="AD54" s="260"/>
      <c r="AE54" s="258"/>
      <c r="AF54" s="258"/>
      <c r="AG54" s="258"/>
      <c r="AH54" s="258"/>
      <c r="AI54" s="258"/>
      <c r="AJ54" s="258"/>
    </row>
    <row r="55" spans="1:36" customFormat="1" ht="18" customHeight="1" x14ac:dyDescent="0.3">
      <c r="A55" s="110" t="s">
        <v>144</v>
      </c>
      <c r="B55" s="99" t="s">
        <v>189</v>
      </c>
      <c r="C55" s="100"/>
      <c r="D55" s="117" t="s">
        <v>77</v>
      </c>
      <c r="E55" s="117"/>
      <c r="F55" s="24"/>
      <c r="G55" s="24"/>
      <c r="H55" s="109">
        <f>IF(C55&lt;&gt;"",'CBL Score Standard'!$D111,IF(D55&lt;&gt;"",SUM('CBL Score Standard'!$D111:$E111),IF(E55&lt;&gt;"",SUM('CBL Score Standard'!$D111:$F111),IF(F55&lt;&gt;"",SUM('CBL Score Standard'!$D111:$G111),IF(G55&lt;&gt;"",SUM('CBL Score Standard'!$D111:$H111,0))))))</f>
        <v>2.3809523809523808E-2</v>
      </c>
      <c r="K55" s="339"/>
      <c r="L55" s="339"/>
      <c r="M55" s="104" t="s">
        <v>7</v>
      </c>
      <c r="N55" s="36" t="s">
        <v>54</v>
      </c>
      <c r="O55" s="89" t="s">
        <v>231</v>
      </c>
      <c r="P55" s="153">
        <v>43610</v>
      </c>
      <c r="Q55" s="152" t="s">
        <v>164</v>
      </c>
      <c r="R55" s="79" t="s">
        <v>165</v>
      </c>
      <c r="S55" s="158" t="s">
        <v>328</v>
      </c>
      <c r="T55" s="157" t="s">
        <v>72</v>
      </c>
      <c r="U55" s="180">
        <v>43756</v>
      </c>
      <c r="V55" s="214" t="s">
        <v>374</v>
      </c>
      <c r="W55" s="83"/>
      <c r="X55" s="83"/>
      <c r="Y55" s="49" t="s">
        <v>232</v>
      </c>
      <c r="Z55" s="259">
        <f t="shared" ca="1" si="6"/>
        <v>1</v>
      </c>
      <c r="AA55" s="260">
        <v>43756</v>
      </c>
      <c r="AB55" s="260">
        <f t="shared" ca="1" si="8"/>
        <v>44144</v>
      </c>
      <c r="AC55" s="260"/>
      <c r="AD55" s="260"/>
      <c r="AE55" s="258"/>
      <c r="AF55" s="258"/>
      <c r="AG55" s="258"/>
      <c r="AH55" s="258"/>
      <c r="AI55" s="258"/>
      <c r="AJ55" s="258"/>
    </row>
    <row r="56" spans="1:36" customFormat="1" x14ac:dyDescent="0.3">
      <c r="A56" s="110" t="s">
        <v>144</v>
      </c>
      <c r="B56" s="99" t="s">
        <v>190</v>
      </c>
      <c r="C56" s="100"/>
      <c r="D56" s="117" t="s">
        <v>77</v>
      </c>
      <c r="E56" s="117"/>
      <c r="F56" s="24"/>
      <c r="G56" s="24"/>
      <c r="H56" s="109">
        <f>IF(C56&lt;&gt;"",'CBL Score Standard'!$D112,IF(D56&lt;&gt;"",SUM('CBL Score Standard'!$D112:$E112),IF(E56&lt;&gt;"",SUM('CBL Score Standard'!$D112:$F112),IF(F56&lt;&gt;"",SUM('CBL Score Standard'!$D112:$G112),IF(G56&lt;&gt;"",SUM('CBL Score Standard'!$D112:$H112,0))))))</f>
        <v>2.3809523809523808E-2</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24" t="s">
        <v>77</v>
      </c>
      <c r="F57" s="24"/>
      <c r="G57" s="24"/>
      <c r="H57" s="10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32" t="s">
        <v>77</v>
      </c>
      <c r="F58" s="24"/>
      <c r="G58" s="24"/>
      <c r="H58" s="10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32" t="s">
        <v>77</v>
      </c>
      <c r="F59" s="24"/>
      <c r="G59" s="24"/>
      <c r="H59" s="109">
        <f>IF(C59&lt;&gt;"",'CBL Score Standard'!$D115,IF(D59&lt;&gt;"",SUM('CBL Score Standard'!$D115:$E115),IF(E59&lt;&gt;"",SUM('CBL Score Standard'!$D115:$F115),IF(F59&lt;&gt;"",SUM('CBL Score Standard'!$D115:$G115),IF(G59&lt;&gt;"",SUM('CBL Score Standard'!$D115:$H115,0))))))</f>
        <v>1.4285714285714285E-2</v>
      </c>
      <c r="K59" s="1197"/>
      <c r="L59" s="1197"/>
      <c r="M59" s="1183"/>
      <c r="N59" s="1185"/>
      <c r="O59" s="1185"/>
      <c r="P59" s="148" t="s">
        <v>141</v>
      </c>
      <c r="Q59" s="144"/>
      <c r="R59" s="144"/>
      <c r="S59" s="1210"/>
      <c r="T59" s="1191"/>
      <c r="U59" s="1191"/>
      <c r="V59" s="119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36"/>
      <c r="T60" s="83"/>
      <c r="U60" s="83"/>
      <c r="V60" s="83" t="str">
        <f t="shared" ref="V60:V67" si="9">IF(AND(W60="Y",X60="Y"),"Passed",IF(T60="M","Passed", ""))</f>
        <v/>
      </c>
      <c r="W60" s="83"/>
      <c r="X60" s="83"/>
      <c r="Y60" s="55"/>
      <c r="Z60" s="259">
        <f t="shared" ref="Z60:Z67" si="10">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t="s">
        <v>77</v>
      </c>
      <c r="D61" s="100"/>
      <c r="E61" s="100"/>
      <c r="F61" s="24"/>
      <c r="G61" s="24"/>
      <c r="H61" s="109">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36"/>
      <c r="T61" s="83"/>
      <c r="U61" s="83"/>
      <c r="V61" s="83" t="str">
        <f t="shared" si="9"/>
        <v/>
      </c>
      <c r="W61" s="83"/>
      <c r="X61" s="83"/>
      <c r="Y61" s="55"/>
      <c r="Z61" s="259">
        <f t="shared" si="10"/>
        <v>0</v>
      </c>
      <c r="AA61" s="260"/>
      <c r="AB61" s="260"/>
      <c r="AC61" s="260"/>
      <c r="AD61" s="260"/>
      <c r="AE61" s="258"/>
      <c r="AF61" s="258"/>
      <c r="AG61" s="258"/>
      <c r="AH61" s="258"/>
      <c r="AI61" s="258"/>
      <c r="AJ61" s="258"/>
    </row>
    <row r="62" spans="1:36" x14ac:dyDescent="0.3">
      <c r="A62" s="110" t="s">
        <v>56</v>
      </c>
      <c r="B62" s="99" t="s">
        <v>67</v>
      </c>
      <c r="C62" s="100"/>
      <c r="D62" s="100"/>
      <c r="E62" s="253" t="s">
        <v>77</v>
      </c>
      <c r="F62" s="24"/>
      <c r="G62" s="24"/>
      <c r="H62" s="109">
        <f>IF(C62&lt;&gt;"",'CBL Score Standard'!$D118,IF(D62&lt;&gt;"",SUM('CBL Score Standard'!$D118:$E118),IF(E62&lt;&gt;"",SUM('CBL Score Standard'!$D118:$F118),IF(F62&lt;&gt;"",SUM('CBL Score Standard'!$D118:$G118),IF(G62&lt;&gt;"",SUM('CBL Score Standard'!$D118:$H118,0))))))</f>
        <v>2.8571428571428571E-2</v>
      </c>
      <c r="K62" s="1207"/>
      <c r="L62" s="1207"/>
      <c r="M62" s="104" t="s">
        <v>8</v>
      </c>
      <c r="N62" s="36" t="s">
        <v>56</v>
      </c>
      <c r="O62" s="38" t="s">
        <v>237</v>
      </c>
      <c r="P62" s="58"/>
      <c r="Q62" s="56"/>
      <c r="R62" s="59"/>
      <c r="S62" s="36"/>
      <c r="T62" s="83"/>
      <c r="U62" s="83"/>
      <c r="V62" s="83" t="str">
        <f t="shared" si="9"/>
        <v/>
      </c>
      <c r="W62" s="83"/>
      <c r="X62" s="83"/>
      <c r="Y62" s="55"/>
      <c r="Z62" s="259">
        <f t="shared" si="10"/>
        <v>0</v>
      </c>
      <c r="AA62" s="260"/>
      <c r="AB62" s="260"/>
      <c r="AC62" s="260"/>
      <c r="AD62" s="260"/>
      <c r="AE62" s="258"/>
      <c r="AF62" s="258"/>
      <c r="AG62" s="258"/>
      <c r="AH62" s="258"/>
      <c r="AI62" s="258"/>
      <c r="AJ62" s="258"/>
    </row>
    <row r="63" spans="1:36" ht="15" thickBot="1" x14ac:dyDescent="0.35">
      <c r="A63" s="111" t="s">
        <v>55</v>
      </c>
      <c r="B63" s="99" t="s">
        <v>1</v>
      </c>
      <c r="C63" s="100"/>
      <c r="D63" s="100"/>
      <c r="E63" s="253" t="s">
        <v>77</v>
      </c>
      <c r="F63" s="24"/>
      <c r="G63" s="24"/>
      <c r="H63" s="109">
        <f>IF(C63&lt;&gt;"",'CBL Score Standard'!$D119,IF(D63&lt;&gt;"",SUM('CBL Score Standard'!$D119:$E119),IF(E63&lt;&gt;"",SUM('CBL Score Standard'!$D119:$F119),IF(F63&lt;&gt;"",SUM('CBL Score Standard'!$D119:$G119),IF(G63&lt;&gt;"",SUM('CBL Score Standard'!$D119:$H119,0))))))</f>
        <v>2.8571428571428571E-2</v>
      </c>
      <c r="K63" s="1207"/>
      <c r="L63" s="1207"/>
      <c r="M63" s="104" t="s">
        <v>8</v>
      </c>
      <c r="N63" s="36" t="s">
        <v>55</v>
      </c>
      <c r="O63" s="38" t="s">
        <v>238</v>
      </c>
      <c r="P63" s="58"/>
      <c r="Q63" s="56"/>
      <c r="R63" s="59"/>
      <c r="S63" s="36"/>
      <c r="T63" s="83"/>
      <c r="U63" s="83"/>
      <c r="V63" s="83" t="str">
        <f t="shared" si="9"/>
        <v/>
      </c>
      <c r="W63" s="83"/>
      <c r="X63" s="83"/>
      <c r="Y63" s="55"/>
      <c r="Z63" s="259">
        <f t="shared" si="10"/>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2.9428571428571431</v>
      </c>
      <c r="K64" s="1207"/>
      <c r="L64" s="1207"/>
      <c r="M64" s="104" t="s">
        <v>8</v>
      </c>
      <c r="N64" s="57" t="s">
        <v>53</v>
      </c>
      <c r="O64" s="38" t="s">
        <v>239</v>
      </c>
      <c r="P64" s="58"/>
      <c r="Q64" s="56"/>
      <c r="R64" s="59"/>
      <c r="S64" s="36"/>
      <c r="T64" s="83"/>
      <c r="U64" s="83"/>
      <c r="V64" s="83" t="str">
        <f t="shared" si="9"/>
        <v/>
      </c>
      <c r="W64" s="83"/>
      <c r="X64" s="83"/>
      <c r="Y64" s="55"/>
      <c r="Z64" s="259">
        <f t="shared" si="10"/>
        <v>0</v>
      </c>
      <c r="AA64" s="260"/>
      <c r="AB64" s="260"/>
      <c r="AC64" s="260"/>
      <c r="AD64" s="260"/>
      <c r="AE64" s="258"/>
      <c r="AF64" s="258"/>
      <c r="AG64" s="258"/>
      <c r="AH64" s="258"/>
      <c r="AI64" s="258"/>
      <c r="AJ64" s="258"/>
    </row>
    <row r="65" spans="1:36" ht="28.2" thickBot="1" x14ac:dyDescent="0.35">
      <c r="A65" s="112" t="s">
        <v>83</v>
      </c>
      <c r="B65" s="113"/>
      <c r="C65" s="134">
        <v>1</v>
      </c>
      <c r="D65" s="134">
        <v>1</v>
      </c>
      <c r="E65" s="134">
        <v>1</v>
      </c>
      <c r="F65" s="134">
        <v>0</v>
      </c>
      <c r="G65" s="134">
        <v>0</v>
      </c>
      <c r="H65" s="114">
        <v>2</v>
      </c>
      <c r="K65" s="1207"/>
      <c r="L65" s="1207"/>
      <c r="M65" s="104" t="s">
        <v>8</v>
      </c>
      <c r="N65" s="57" t="s">
        <v>59</v>
      </c>
      <c r="O65" s="38" t="s">
        <v>240</v>
      </c>
      <c r="P65" s="58"/>
      <c r="Q65" s="56"/>
      <c r="R65" s="59"/>
      <c r="S65" s="36"/>
      <c r="T65" s="83"/>
      <c r="U65" s="83"/>
      <c r="V65" s="83" t="str">
        <f t="shared" si="9"/>
        <v/>
      </c>
      <c r="W65" s="83"/>
      <c r="X65" s="83"/>
      <c r="Y65" s="55"/>
      <c r="Z65" s="259">
        <f t="shared" si="10"/>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3</v>
      </c>
      <c r="K66" s="1207"/>
      <c r="L66" s="1207"/>
      <c r="M66" s="104" t="s">
        <v>8</v>
      </c>
      <c r="N66" s="57" t="s">
        <v>55</v>
      </c>
      <c r="O66" s="38" t="s">
        <v>515</v>
      </c>
      <c r="P66" s="58"/>
      <c r="Q66" s="56"/>
      <c r="R66" s="59"/>
      <c r="S66" s="36" t="s">
        <v>328</v>
      </c>
      <c r="T66" s="83"/>
      <c r="U66" s="1134">
        <v>44042.458333333336</v>
      </c>
      <c r="V66" s="83" t="s">
        <v>374</v>
      </c>
      <c r="W66" s="83"/>
      <c r="X66" s="83"/>
      <c r="Y66" s="55"/>
      <c r="Z66" s="259">
        <f t="shared" si="10"/>
        <v>0</v>
      </c>
      <c r="AA66" s="260"/>
      <c r="AB66" s="260"/>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36"/>
      <c r="T67" s="83"/>
      <c r="U67" s="83"/>
      <c r="V67" s="83" t="str">
        <f t="shared" si="9"/>
        <v/>
      </c>
      <c r="W67" s="83"/>
      <c r="X67" s="83"/>
      <c r="Y67" s="46" t="s">
        <v>242</v>
      </c>
      <c r="Z67" s="259">
        <f t="shared" si="10"/>
        <v>0</v>
      </c>
      <c r="AA67" s="260"/>
      <c r="AB67" s="260"/>
      <c r="AC67" s="260"/>
      <c r="AD67" s="260"/>
      <c r="AE67" s="258"/>
      <c r="AF67" s="258"/>
      <c r="AG67" s="258"/>
      <c r="AH67" s="258"/>
      <c r="AI67" s="258"/>
      <c r="AJ67" s="258"/>
    </row>
    <row r="68" spans="1:36" ht="13.8" customHeight="1" x14ac:dyDescent="0.3">
      <c r="C68" s="135"/>
      <c r="D68" s="135"/>
      <c r="E68" s="135"/>
      <c r="F68" s="135"/>
      <c r="G68" s="135"/>
      <c r="K68" s="3"/>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19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c r="T72" s="83"/>
      <c r="U72" s="83"/>
      <c r="V72" s="83" t="str">
        <f>IF(AND(W72="Y",X72="Y"),"Passed",IF(T72="M","Passed", ""))</f>
        <v/>
      </c>
      <c r="W72" s="83"/>
      <c r="X72" s="83"/>
      <c r="Y72" s="63"/>
      <c r="Z72" s="259">
        <f t="shared" ref="Z72:Z75" si="11">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36"/>
      <c r="T73" s="83"/>
      <c r="U73" s="83"/>
      <c r="V73" s="83" t="str">
        <f>IF(AND(W73="Y",X73="Y"),"Passed",IF(T73="M","Passed", ""))</f>
        <v/>
      </c>
      <c r="W73" s="83"/>
      <c r="X73" s="83"/>
      <c r="Y73" s="63"/>
      <c r="Z73" s="259">
        <f t="shared" si="11"/>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36"/>
      <c r="T74" s="83"/>
      <c r="U74" s="83"/>
      <c r="V74" s="83" t="str">
        <f>IF(AND(W74="Y",X74="Y"),"Passed",IF(T74="M","Passed", ""))</f>
        <v/>
      </c>
      <c r="W74" s="83"/>
      <c r="X74" s="83"/>
      <c r="Y74" s="63"/>
      <c r="Z74" s="259">
        <f t="shared" si="11"/>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36"/>
      <c r="T75" s="83"/>
      <c r="U75" s="83"/>
      <c r="V75" s="83" t="str">
        <f>IF(AND(W75="Y",X75="Y"),"Passed",IF(T75="M","Passed", ""))</f>
        <v/>
      </c>
      <c r="W75" s="83"/>
      <c r="X75" s="83"/>
      <c r="Y75" s="63"/>
      <c r="Z75" s="259">
        <f t="shared" si="11"/>
        <v>0</v>
      </c>
      <c r="AA75" s="260"/>
      <c r="AB75" s="260"/>
      <c r="AC75" s="260"/>
      <c r="AD75" s="260"/>
      <c r="AE75" s="258"/>
      <c r="AF75" s="258"/>
      <c r="AG75" s="258"/>
      <c r="AH75" s="258"/>
      <c r="AI75" s="258"/>
      <c r="AJ75" s="258"/>
    </row>
    <row r="76" spans="1:36" ht="13.2" customHeight="1"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A70"/>
  <customSheetViews>
    <customSheetView guid="{3F51B73C-8999-4BDD-B7BB-CFA8C5D5F118}" scale="98" showGridLines="0" showAutoFilter="1" hiddenColumns="1" topLeftCell="C1">
      <selection activeCell="K1" sqref="K1:AN1048576"/>
      <pageMargins left="0.7" right="0.7" top="0.75" bottom="0.75" header="0.3" footer="0.3"/>
      <pageSetup orientation="portrait" r:id="rId1"/>
      <autoFilter ref="A3:AA70"/>
    </customSheetView>
    <customSheetView guid="{61959E49-C4BC-41CB-B0BE-7EDA73DE356A}" scale="98" showGridLines="0" showAutoFilter="1" topLeftCell="P25">
      <selection activeCell="V50" sqref="V50"/>
      <pageMargins left="0.7" right="0.7" top="0.75" bottom="0.75" header="0.3" footer="0.3"/>
      <pageSetup orientation="portrait" r:id="rId2"/>
      <autoFilter ref="A3:AB70"/>
    </customSheetView>
    <customSheetView guid="{9F775BAE-2403-40FE-95E3-B0411D9A7170}" scale="98" showGridLines="0" showAutoFilter="1" topLeftCell="P25">
      <selection activeCell="C8" sqref="C8:G67"/>
      <pageMargins left="0.7" right="0.7" top="0.75" bottom="0.75" header="0.3" footer="0.3"/>
      <pageSetup orientation="portrait" r:id="rId3"/>
      <autoFilter ref="A3:AB70"/>
    </customSheetView>
    <customSheetView guid="{B9E7682A-072E-4CF9-AE10-B3ED27CB27F8}" scale="98" showGridLines="0" showAutoFilter="1" topLeftCell="N13">
      <selection activeCell="U31" sqref="U31:V31"/>
      <pageMargins left="0.7" right="0.7" top="0.75" bottom="0.75" header="0.3" footer="0.3"/>
      <pageSetup orientation="portrait" r:id="rId4"/>
      <autoFilter ref="A3:AB70"/>
    </customSheetView>
    <customSheetView guid="{040B64FF-F135-4C7F-9498-A8399C10673D}" scale="98" showGridLines="0" showAutoFilter="1" hiddenColumns="1" topLeftCell="C1">
      <selection activeCell="K1" sqref="K1:AN1048576"/>
      <pageMargins left="0.7" right="0.7" top="0.75" bottom="0.75" header="0.3" footer="0.3"/>
      <pageSetup orientation="portrait" r:id="rId5"/>
      <autoFilter ref="A3:AA70"/>
    </customSheetView>
    <customSheetView guid="{6D9FC8F7-6352-4BF1-890A-27BF36FADC03}" scale="98" showGridLines="0" showAutoFilter="1" hiddenColumns="1" topLeftCell="C1">
      <selection activeCell="K1" sqref="K1:AN1048576"/>
      <pageMargins left="0.7" right="0.7" top="0.75" bottom="0.75" header="0.3" footer="0.3"/>
      <pageSetup orientation="portrait" r:id="rId6"/>
      <autoFilter ref="A3:AA70"/>
    </customSheetView>
  </customSheetViews>
  <mergeCells count="91">
    <mergeCell ref="A1:H1"/>
    <mergeCell ref="K60:K67"/>
    <mergeCell ref="L60:L67"/>
    <mergeCell ref="K37:Y37"/>
    <mergeCell ref="K38:K39"/>
    <mergeCell ref="L38:L39"/>
    <mergeCell ref="A64:G64"/>
    <mergeCell ref="A66:G66"/>
    <mergeCell ref="Y4:Y5"/>
    <mergeCell ref="K1:Y1"/>
    <mergeCell ref="K2:K3"/>
    <mergeCell ref="L2:L3"/>
    <mergeCell ref="M2:M3"/>
    <mergeCell ref="N2:N3"/>
    <mergeCell ref="O2:O3"/>
    <mergeCell ref="S2:S3"/>
    <mergeCell ref="Z2:Z3"/>
    <mergeCell ref="Z17:Z18"/>
    <mergeCell ref="Z38:Z39"/>
    <mergeCell ref="Z58:Z59"/>
    <mergeCell ref="Z70:Z71"/>
    <mergeCell ref="T2:T3"/>
    <mergeCell ref="U2:U3"/>
    <mergeCell ref="V2:V3"/>
    <mergeCell ref="Y2:Y3"/>
    <mergeCell ref="O38:O39"/>
    <mergeCell ref="S38:S39"/>
    <mergeCell ref="T38:T39"/>
    <mergeCell ref="K16:Y16"/>
    <mergeCell ref="K17:K18"/>
    <mergeCell ref="L17:L18"/>
    <mergeCell ref="M17:M18"/>
    <mergeCell ref="N17:N18"/>
    <mergeCell ref="O17:O18"/>
    <mergeCell ref="S17:S18"/>
    <mergeCell ref="T17:T18"/>
    <mergeCell ref="U17:U18"/>
    <mergeCell ref="U58:U59"/>
    <mergeCell ref="V58:V59"/>
    <mergeCell ref="Y58:Y59"/>
    <mergeCell ref="V17:V18"/>
    <mergeCell ref="Y17:Y18"/>
    <mergeCell ref="U38:U39"/>
    <mergeCell ref="V38:V39"/>
    <mergeCell ref="Y38:Y39"/>
    <mergeCell ref="M58:M59"/>
    <mergeCell ref="N58:N59"/>
    <mergeCell ref="O58:O59"/>
    <mergeCell ref="S58:S59"/>
    <mergeCell ref="T58:T59"/>
    <mergeCell ref="M38:M39"/>
    <mergeCell ref="N38:N39"/>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AA2:AB2"/>
    <mergeCell ref="AC2:AD2"/>
    <mergeCell ref="AE2:AF2"/>
    <mergeCell ref="AG2:AH2"/>
    <mergeCell ref="AI2:AJ2"/>
    <mergeCell ref="AA17:AB17"/>
    <mergeCell ref="AC17:AD17"/>
    <mergeCell ref="AE17:AF17"/>
    <mergeCell ref="AG17:AH17"/>
    <mergeCell ref="AI17:AJ17"/>
    <mergeCell ref="AA38:AB38"/>
    <mergeCell ref="AC38:AD38"/>
    <mergeCell ref="AE38:AF38"/>
    <mergeCell ref="AG38:AH38"/>
    <mergeCell ref="AI38:AJ38"/>
    <mergeCell ref="AA58:AB58"/>
    <mergeCell ref="AC58:AD58"/>
    <mergeCell ref="AE58:AF58"/>
    <mergeCell ref="AG58:AH58"/>
    <mergeCell ref="AI58:AJ58"/>
    <mergeCell ref="AA70:AB70"/>
    <mergeCell ref="AC70:AD70"/>
    <mergeCell ref="AE70:AF70"/>
    <mergeCell ref="AG70:AH70"/>
    <mergeCell ref="AI70:AJ70"/>
  </mergeCells>
  <conditionalFormatting sqref="F46:G46">
    <cfRule type="containsText" dxfId="501" priority="37" operator="containsText" text="O">
      <formula>NOT(ISERROR(SEARCH("O",F46)))</formula>
    </cfRule>
  </conditionalFormatting>
  <conditionalFormatting sqref="F46:G46">
    <cfRule type="containsText" dxfId="500" priority="34" operator="containsText" text="N/A">
      <formula>NOT(ISERROR(SEARCH("N/A",F46)))</formula>
    </cfRule>
    <cfRule type="containsText" dxfId="499" priority="35" operator="containsText" text="Blank">
      <formula>NOT(ISERROR(SEARCH("Blank",F46)))</formula>
    </cfRule>
    <cfRule type="containsText" dxfId="498" priority="36" operator="containsText" text="M">
      <formula>NOT(ISERROR(SEARCH("M",F46)))</formula>
    </cfRule>
  </conditionalFormatting>
  <conditionalFormatting sqref="C7:H7">
    <cfRule type="containsText" dxfId="497" priority="25" operator="containsText" text="N/A">
      <formula>NOT(ISERROR(SEARCH("N/A",C7)))</formula>
    </cfRule>
    <cfRule type="containsText" dxfId="496" priority="26" operator="containsText" text="Blank">
      <formula>NOT(ISERROR(SEARCH("Blank",C7)))</formula>
    </cfRule>
    <cfRule type="containsText" dxfId="495" priority="27" operator="containsText" text="M">
      <formula>NOT(ISERROR(SEARCH("M",C7)))</formula>
    </cfRule>
  </conditionalFormatting>
  <conditionalFormatting sqref="E13">
    <cfRule type="containsText" dxfId="494" priority="9" operator="containsText" text="N/A">
      <formula>NOT(ISERROR(SEARCH("N/A",E13)))</formula>
    </cfRule>
    <cfRule type="containsText" dxfId="493" priority="10" operator="containsText" text="O">
      <formula>NOT(ISERROR(SEARCH("O",E13)))</formula>
    </cfRule>
    <cfRule type="containsText" dxfId="492" priority="11" operator="containsText" text="M">
      <formula>NOT(ISERROR(SEARCH("M",E13)))</formula>
    </cfRule>
  </conditionalFormatting>
  <conditionalFormatting sqref="C46:E46">
    <cfRule type="containsText" dxfId="491" priority="18" operator="containsText" text="O">
      <formula>NOT(ISERROR(SEARCH("O",C46)))</formula>
    </cfRule>
  </conditionalFormatting>
  <conditionalFormatting sqref="C46:E46">
    <cfRule type="containsText" dxfId="490" priority="15" operator="containsText" text="N/A">
      <formula>NOT(ISERROR(SEARCH("N/A",C46)))</formula>
    </cfRule>
    <cfRule type="containsText" dxfId="489" priority="16" operator="containsText" text="Blank">
      <formula>NOT(ISERROR(SEARCH("Blank",C46)))</formula>
    </cfRule>
    <cfRule type="containsText" dxfId="488" priority="17" operator="containsText" text="M">
      <formula>NOT(ISERROR(SEARCH("M",C46)))</formula>
    </cfRule>
  </conditionalFormatting>
  <conditionalFormatting sqref="E12">
    <cfRule type="containsText" dxfId="487" priority="12" operator="containsText" text="N/A">
      <formula>NOT(ISERROR(SEARCH("N/A",E12)))</formula>
    </cfRule>
    <cfRule type="containsText" dxfId="486" priority="13" operator="containsText" text="O">
      <formula>NOT(ISERROR(SEARCH("O",E12)))</formula>
    </cfRule>
    <cfRule type="containsText" dxfId="485" priority="14" operator="containsText" text="M">
      <formula>NOT(ISERROR(SEARCH("M",E12)))</formula>
    </cfRule>
  </conditionalFormatting>
  <conditionalFormatting sqref="Z4 Z40:Z43 Z19:Z35 Z45:Z48 Z50:Z55">
    <cfRule type="cellIs" dxfId="484" priority="6" operator="greaterThan">
      <formula>0</formula>
    </cfRule>
  </conditionalFormatting>
  <conditionalFormatting sqref="Z5:Z14">
    <cfRule type="cellIs" dxfId="483" priority="5" operator="greaterThan">
      <formula>0</formula>
    </cfRule>
  </conditionalFormatting>
  <conditionalFormatting sqref="Z60:Z67">
    <cfRule type="cellIs" dxfId="482" priority="4" operator="greaterThan">
      <formula>0</formula>
    </cfRule>
  </conditionalFormatting>
  <conditionalFormatting sqref="Z72:Z75">
    <cfRule type="cellIs" dxfId="481" priority="3" operator="greaterThan">
      <formula>0</formula>
    </cfRule>
  </conditionalFormatting>
  <conditionalFormatting sqref="Z44">
    <cfRule type="cellIs" dxfId="480" priority="2" operator="greaterThan">
      <formula>0</formula>
    </cfRule>
  </conditionalFormatting>
  <conditionalFormatting sqref="Z49">
    <cfRule type="cellIs" dxfId="479"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X11 X44 X19:X26 W1:W79">
      <formula1>"Y, N"</formula1>
    </dataValidation>
    <dataValidation type="list" allowBlank="1" showInputMessage="1" showErrorMessage="1" sqref="V1:V79">
      <formula1>"Passed, Failed, N/A"</formula1>
    </dataValidation>
  </dataValidations>
  <hyperlinks>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s>
  <pageMargins left="0.7" right="0.7" top="0.75" bottom="0.75" header="0.3" footer="0.3"/>
  <pageSetup orientation="portrait" r:id="rId23"/>
  <drawing r:id="rId24"/>
  <legacyDrawing r:id="rId25"/>
  <controls>
    <mc:AlternateContent xmlns:mc="http://schemas.openxmlformats.org/markup-compatibility/2006">
      <mc:Choice Requires="x14">
        <control shapeId="182282" r:id="rId26" name="CommandButton2">
          <controlPr defaultSize="0" autoLine="0" r:id="rId27">
            <anchor moveWithCells="1">
              <from>
                <xdr:col>8</xdr:col>
                <xdr:colOff>121920</xdr:colOff>
                <xdr:row>24</xdr:row>
                <xdr:rowOff>0</xdr:rowOff>
              </from>
              <to>
                <xdr:col>9</xdr:col>
                <xdr:colOff>441960</xdr:colOff>
                <xdr:row>25</xdr:row>
                <xdr:rowOff>266700</xdr:rowOff>
              </to>
            </anchor>
          </controlPr>
        </control>
      </mc:Choice>
      <mc:Fallback>
        <control shapeId="182282" r:id="rId26" name="CommandButton2"/>
      </mc:Fallback>
    </mc:AlternateContent>
    <mc:AlternateContent xmlns:mc="http://schemas.openxmlformats.org/markup-compatibility/2006">
      <mc:Choice Requires="x14">
        <control shapeId="182281" r:id="rId28" name="CommandButton1">
          <controlPr defaultSize="0" autoLine="0" r:id="rId29">
            <anchor moveWithCells="1">
              <from>
                <xdr:col>8</xdr:col>
                <xdr:colOff>114300</xdr:colOff>
                <xdr:row>24</xdr:row>
                <xdr:rowOff>0</xdr:rowOff>
              </from>
              <to>
                <xdr:col>9</xdr:col>
                <xdr:colOff>403860</xdr:colOff>
                <xdr:row>25</xdr:row>
                <xdr:rowOff>167640</xdr:rowOff>
              </to>
            </anchor>
          </controlPr>
        </control>
      </mc:Choice>
      <mc:Fallback>
        <control shapeId="182281" r:id="rId28" name="CommandButton1"/>
      </mc:Fallback>
    </mc:AlternateContent>
    <mc:AlternateContent xmlns:mc="http://schemas.openxmlformats.org/markup-compatibility/2006">
      <mc:Choice Requires="x14">
        <control shapeId="182283" r:id="rId30" name="CommandButton3">
          <controlPr defaultSize="0" autoLine="0" r:id="rId31">
            <anchor moveWithCells="1">
              <from>
                <xdr:col>8</xdr:col>
                <xdr:colOff>106680</xdr:colOff>
                <xdr:row>17</xdr:row>
                <xdr:rowOff>289560</xdr:rowOff>
              </from>
              <to>
                <xdr:col>9</xdr:col>
                <xdr:colOff>396240</xdr:colOff>
                <xdr:row>18</xdr:row>
                <xdr:rowOff>121920</xdr:rowOff>
              </to>
            </anchor>
          </controlPr>
        </control>
      </mc:Choice>
      <mc:Fallback>
        <control shapeId="182283" r:id="rId30" name="CommandButton3"/>
      </mc:Fallback>
    </mc:AlternateContent>
  </controls>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4">
    <tabColor theme="7" tint="0.79998168889431442"/>
  </sheetPr>
  <dimension ref="A1:AJ196"/>
  <sheetViews>
    <sheetView showGridLines="0" zoomScale="70" zoomScaleNormal="70" workbookViewId="0">
      <selection activeCell="E20" sqref="E20"/>
    </sheetView>
  </sheetViews>
  <sheetFormatPr defaultColWidth="9.109375" defaultRowHeight="13.2" x14ac:dyDescent="0.25"/>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 bestFit="1" customWidth="1"/>
    <col min="12" max="12" width="6.44140625" style="3" bestFit="1" customWidth="1"/>
    <col min="13" max="13" width="7.88671875" style="3" bestFit="1" customWidth="1"/>
    <col min="14" max="14" width="18.44140625" style="92" bestFit="1" customWidth="1"/>
    <col min="15" max="15" width="46.5546875" style="3" customWidth="1"/>
    <col min="16" max="16" width="27.5546875" style="3" customWidth="1"/>
    <col min="17" max="17" width="24.88671875" style="3" customWidth="1"/>
    <col min="18" max="18" width="26.109375" style="3" customWidth="1"/>
    <col min="19" max="19" width="37" style="3" customWidth="1"/>
    <col min="20" max="20" width="7.5546875" style="78" customWidth="1"/>
    <col min="21" max="21" width="11" style="78" bestFit="1" customWidth="1"/>
    <col min="22" max="22" width="10.44140625" style="78" bestFit="1" customWidth="1"/>
    <col min="23" max="23" width="12.44140625" style="78" customWidth="1"/>
    <col min="24" max="24" width="15.109375" style="78" customWidth="1"/>
    <col min="25" max="25" width="36.5546875" style="3" bestFit="1" customWidth="1"/>
    <col min="26" max="16384" width="9.109375" style="3"/>
  </cols>
  <sheetData>
    <row r="1" spans="1:36" x14ac:dyDescent="0.25">
      <c r="A1" s="1188" t="s">
        <v>82</v>
      </c>
      <c r="B1" s="1189"/>
      <c r="C1" s="1189"/>
      <c r="D1" s="1189"/>
      <c r="E1" s="1189"/>
      <c r="F1" s="1189"/>
      <c r="G1" s="1189"/>
      <c r="H1" s="1189"/>
      <c r="M1" s="29">
        <v>13</v>
      </c>
      <c r="Z1" s="92">
        <v>26</v>
      </c>
      <c r="AA1" s="29">
        <v>27</v>
      </c>
      <c r="AB1" s="92">
        <v>28</v>
      </c>
      <c r="AC1" s="29">
        <v>29</v>
      </c>
      <c r="AD1" s="92">
        <v>30</v>
      </c>
      <c r="AE1" s="29">
        <v>31</v>
      </c>
      <c r="AF1" s="92">
        <v>32</v>
      </c>
      <c r="AG1" s="29">
        <v>33</v>
      </c>
      <c r="AH1" s="92">
        <v>34</v>
      </c>
      <c r="AI1" s="29">
        <v>35</v>
      </c>
      <c r="AJ1" s="92">
        <v>36</v>
      </c>
    </row>
    <row r="2" spans="1:36" ht="24" customHeight="1" x14ac:dyDescent="0.45">
      <c r="A2" s="98" t="s">
        <v>367</v>
      </c>
      <c r="B2" s="83" t="s">
        <v>329</v>
      </c>
      <c r="C2" s="3"/>
      <c r="D2" s="3"/>
      <c r="E2" s="3"/>
      <c r="F2" s="3"/>
      <c r="G2" s="3"/>
      <c r="H2" s="3"/>
      <c r="K2" s="1193" t="s">
        <v>132</v>
      </c>
      <c r="L2" s="1194"/>
      <c r="M2" s="1194"/>
      <c r="N2" s="1194"/>
      <c r="O2" s="1194"/>
      <c r="P2" s="1194"/>
      <c r="Q2" s="1194"/>
      <c r="R2" s="1194"/>
      <c r="S2" s="1194"/>
      <c r="T2" s="1194"/>
      <c r="U2" s="1194"/>
      <c r="V2" s="1194"/>
      <c r="W2" s="1194"/>
      <c r="X2" s="1194"/>
      <c r="Y2" s="1195"/>
      <c r="Z2" s="263"/>
      <c r="AA2" s="402"/>
      <c r="AB2" s="402"/>
      <c r="AC2" s="402"/>
      <c r="AD2" s="402"/>
      <c r="AE2" s="402"/>
      <c r="AF2" s="402"/>
      <c r="AG2" s="402"/>
      <c r="AH2" s="402"/>
      <c r="AI2" s="402"/>
      <c r="AJ2" s="402"/>
    </row>
    <row r="3" spans="1:36" ht="12.75" customHeight="1" x14ac:dyDescent="0.3">
      <c r="A3" s="98" t="s">
        <v>347</v>
      </c>
      <c r="B3" s="119">
        <v>43102</v>
      </c>
      <c r="C3" s="125"/>
      <c r="D3" s="3"/>
      <c r="E3" s="3"/>
      <c r="F3" s="3"/>
      <c r="G3" s="3"/>
      <c r="H3" s="3"/>
      <c r="K3" s="1209" t="s">
        <v>133</v>
      </c>
      <c r="L3" s="1209" t="s">
        <v>91</v>
      </c>
      <c r="M3" s="1182" t="s">
        <v>75</v>
      </c>
      <c r="N3" s="1190" t="s">
        <v>134</v>
      </c>
      <c r="O3" s="1209" t="s">
        <v>135</v>
      </c>
      <c r="P3" s="415" t="s">
        <v>136</v>
      </c>
      <c r="Q3" s="415" t="s">
        <v>137</v>
      </c>
      <c r="R3" s="415" t="s">
        <v>138</v>
      </c>
      <c r="S3" s="1210" t="s">
        <v>139</v>
      </c>
      <c r="T3" s="1191" t="s">
        <v>344</v>
      </c>
      <c r="U3" s="1191" t="s">
        <v>342</v>
      </c>
      <c r="V3" s="1191" t="s">
        <v>343</v>
      </c>
      <c r="W3" s="404" t="s">
        <v>375</v>
      </c>
      <c r="X3" s="404" t="s">
        <v>376</v>
      </c>
      <c r="Y3" s="1209" t="s">
        <v>140</v>
      </c>
      <c r="Z3" s="1186" t="s">
        <v>667</v>
      </c>
      <c r="AA3" s="1172" t="s">
        <v>666</v>
      </c>
      <c r="AB3" s="1172"/>
      <c r="AC3" s="1172" t="s">
        <v>668</v>
      </c>
      <c r="AD3" s="1172"/>
      <c r="AE3" s="1172" t="s">
        <v>669</v>
      </c>
      <c r="AF3" s="1172"/>
      <c r="AG3" s="1172" t="s">
        <v>670</v>
      </c>
      <c r="AH3" s="1172"/>
      <c r="AI3" s="1172" t="s">
        <v>671</v>
      </c>
      <c r="AJ3" s="1172"/>
    </row>
    <row r="4" spans="1:36" ht="12.75" customHeight="1" x14ac:dyDescent="0.3">
      <c r="A4" s="98" t="s">
        <v>368</v>
      </c>
      <c r="B4" s="124">
        <f ca="1">DATEDIF(B3,TODAY(),"D")/365</f>
        <v>2.8547945205479452</v>
      </c>
      <c r="C4" s="3"/>
      <c r="D4" s="3"/>
      <c r="E4" s="3"/>
      <c r="F4" s="3"/>
      <c r="G4" s="3"/>
      <c r="H4" s="3"/>
      <c r="K4" s="1197"/>
      <c r="L4" s="1197"/>
      <c r="M4" s="1183"/>
      <c r="N4" s="1185"/>
      <c r="O4" s="1197"/>
      <c r="P4" s="148" t="s">
        <v>141</v>
      </c>
      <c r="Q4" s="414"/>
      <c r="R4" s="414"/>
      <c r="S4" s="1210"/>
      <c r="T4" s="1191"/>
      <c r="U4" s="1191"/>
      <c r="V4" s="1191"/>
      <c r="W4" s="404"/>
      <c r="X4" s="404"/>
      <c r="Y4" s="1197"/>
      <c r="Z4" s="1187"/>
      <c r="AA4" s="400" t="s">
        <v>672</v>
      </c>
      <c r="AB4" s="400" t="s">
        <v>673</v>
      </c>
      <c r="AC4" s="400" t="s">
        <v>672</v>
      </c>
      <c r="AD4" s="400" t="s">
        <v>673</v>
      </c>
      <c r="AE4" s="400" t="s">
        <v>672</v>
      </c>
      <c r="AF4" s="400" t="s">
        <v>673</v>
      </c>
      <c r="AG4" s="400" t="s">
        <v>672</v>
      </c>
      <c r="AH4" s="400" t="s">
        <v>673</v>
      </c>
      <c r="AI4" s="400" t="s">
        <v>672</v>
      </c>
      <c r="AJ4" s="400" t="s">
        <v>673</v>
      </c>
    </row>
    <row r="5" spans="1:36" ht="12.75" customHeight="1" x14ac:dyDescent="0.3">
      <c r="A5" s="98" t="s">
        <v>387</v>
      </c>
      <c r="B5" s="124">
        <v>8.5</v>
      </c>
      <c r="C5" s="126"/>
      <c r="D5" s="3"/>
      <c r="E5" s="3"/>
      <c r="F5" s="3"/>
      <c r="G5" s="3"/>
      <c r="H5" s="3"/>
      <c r="K5" s="406" t="s">
        <v>142</v>
      </c>
      <c r="L5" s="406" t="s">
        <v>143</v>
      </c>
      <c r="M5" s="104" t="s">
        <v>5</v>
      </c>
      <c r="N5" s="93" t="s">
        <v>144</v>
      </c>
      <c r="O5" s="88" t="s">
        <v>372</v>
      </c>
      <c r="P5" s="149" t="s">
        <v>145</v>
      </c>
      <c r="Q5" s="149" t="s">
        <v>146</v>
      </c>
      <c r="R5" s="146" t="s">
        <v>147</v>
      </c>
      <c r="S5" s="36"/>
      <c r="T5" s="83"/>
      <c r="U5" s="83"/>
      <c r="V5" s="83" t="str">
        <f>IF(AND(W5="Y",X5="Y"),"Passed",IF(T5="M","Passed", ""))</f>
        <v>Passed</v>
      </c>
      <c r="W5" s="83" t="s">
        <v>377</v>
      </c>
      <c r="X5" s="83" t="s">
        <v>377</v>
      </c>
      <c r="Y5" s="1227" t="s">
        <v>148</v>
      </c>
      <c r="Z5" s="259">
        <f t="shared" ref="Z5:Z15" si="0">DATEDIF(AA5,AB5,"m")/12+DATEDIF(AC5,AD5,"m")/12+DATEDIF(AE5,AF5,"m")/12+DATEDIF(AG5,AH5,"m")/12+DATEDIF(AI5,AJ5,"m")/12</f>
        <v>0</v>
      </c>
      <c r="AA5" s="260"/>
      <c r="AB5" s="260"/>
      <c r="AC5" s="260"/>
      <c r="AD5" s="260"/>
      <c r="AE5" s="258"/>
      <c r="AF5" s="258"/>
      <c r="AG5" s="258"/>
      <c r="AH5" s="258"/>
      <c r="AI5" s="258"/>
      <c r="AJ5" s="258"/>
    </row>
    <row r="6" spans="1:36" ht="28.2" thickBot="1" x14ac:dyDescent="0.3">
      <c r="A6" s="98" t="s">
        <v>388</v>
      </c>
      <c r="B6" s="124">
        <f ca="1">B4+B5</f>
        <v>11.354794520547944</v>
      </c>
      <c r="C6" s="126"/>
      <c r="K6" s="407"/>
      <c r="L6" s="407"/>
      <c r="M6" s="104" t="s">
        <v>5</v>
      </c>
      <c r="N6" s="93" t="s">
        <v>144</v>
      </c>
      <c r="O6" s="88" t="s">
        <v>373</v>
      </c>
      <c r="P6" s="150"/>
      <c r="Q6" s="151" t="s">
        <v>150</v>
      </c>
      <c r="R6" s="147" t="s">
        <v>151</v>
      </c>
      <c r="S6" s="36"/>
      <c r="T6" s="83"/>
      <c r="U6" s="83"/>
      <c r="V6" s="83" t="str">
        <f>IF(AND(W6="Y",X6="Y"),"Passed",IF(T6="M","Passed", ""))</f>
        <v>Passed</v>
      </c>
      <c r="W6" s="83" t="s">
        <v>377</v>
      </c>
      <c r="X6" s="83" t="s">
        <v>377</v>
      </c>
      <c r="Y6" s="1228"/>
      <c r="Z6" s="259">
        <f t="shared" si="0"/>
        <v>0</v>
      </c>
      <c r="AA6" s="260"/>
      <c r="AB6" s="260"/>
      <c r="AC6" s="260"/>
      <c r="AD6" s="260"/>
      <c r="AE6" s="258"/>
      <c r="AF6" s="258"/>
      <c r="AG6" s="258"/>
      <c r="AH6" s="258"/>
      <c r="AI6" s="258"/>
      <c r="AJ6" s="258"/>
    </row>
    <row r="7" spans="1:36" ht="14.4" thickBot="1" x14ac:dyDescent="0.35">
      <c r="A7" s="120" t="s">
        <v>4</v>
      </c>
      <c r="B7" s="121" t="s">
        <v>135</v>
      </c>
      <c r="C7" s="105" t="s">
        <v>5</v>
      </c>
      <c r="D7" s="105" t="s">
        <v>6</v>
      </c>
      <c r="E7" s="105" t="s">
        <v>7</v>
      </c>
      <c r="F7" s="105" t="s">
        <v>8</v>
      </c>
      <c r="G7" s="105" t="s">
        <v>9</v>
      </c>
      <c r="H7" s="106" t="s">
        <v>76</v>
      </c>
      <c r="K7" s="407"/>
      <c r="L7" s="407"/>
      <c r="M7" s="137" t="s">
        <v>5</v>
      </c>
      <c r="N7" s="136" t="s">
        <v>149</v>
      </c>
      <c r="O7" s="65" t="s">
        <v>149</v>
      </c>
      <c r="P7" s="150"/>
      <c r="Q7" s="152" t="s">
        <v>150</v>
      </c>
      <c r="R7" s="79" t="s">
        <v>151</v>
      </c>
      <c r="S7" s="36" t="s">
        <v>329</v>
      </c>
      <c r="T7" s="157" t="s">
        <v>72</v>
      </c>
      <c r="U7" s="180">
        <v>43755</v>
      </c>
      <c r="V7" s="214" t="s">
        <v>374</v>
      </c>
      <c r="W7" s="83"/>
      <c r="X7" s="83" t="s">
        <v>377</v>
      </c>
      <c r="Y7" s="41" t="s">
        <v>152</v>
      </c>
      <c r="Z7" s="259">
        <f t="shared" si="0"/>
        <v>0</v>
      </c>
      <c r="AA7" s="260"/>
      <c r="AB7" s="260"/>
      <c r="AC7" s="260"/>
      <c r="AD7" s="260"/>
      <c r="AE7" s="258"/>
      <c r="AF7" s="258"/>
      <c r="AG7" s="258"/>
      <c r="AH7" s="258"/>
      <c r="AI7" s="258"/>
      <c r="AJ7" s="258"/>
    </row>
    <row r="8" spans="1:36" ht="27.6" x14ac:dyDescent="0.25">
      <c r="A8" s="107" t="s">
        <v>56</v>
      </c>
      <c r="B8" s="108" t="s">
        <v>182</v>
      </c>
      <c r="C8" s="1003"/>
      <c r="D8" s="1002"/>
      <c r="E8" s="1002" t="s">
        <v>77</v>
      </c>
      <c r="F8" s="1002"/>
      <c r="G8" s="1002"/>
      <c r="H8" s="109">
        <f>IF(C8&lt;&gt;"",'[1]CBL Score Standard'!$D64,IF(D8&lt;&gt;"",SUM('[1]CBL Score Standard'!$D64:$E64),IF(E8&lt;&gt;"",SUM('[1]CBL Score Standard'!$D64:$F64),IF(F8&lt;&gt;"",SUM('[1]CBL Score Standard'!$D64:$G64),IF(G8&lt;&gt;"",SUM('[1]CBL Score Standard'!$D64:$H64,0))))))</f>
        <v>7.468064199148379E-2</v>
      </c>
      <c r="K8" s="407"/>
      <c r="L8" s="407"/>
      <c r="M8" s="104" t="s">
        <v>5</v>
      </c>
      <c r="N8" s="127" t="s">
        <v>144</v>
      </c>
      <c r="O8" s="64" t="s">
        <v>452</v>
      </c>
      <c r="P8" s="150"/>
      <c r="Q8" s="149" t="s">
        <v>247</v>
      </c>
      <c r="R8" s="146" t="s">
        <v>154</v>
      </c>
      <c r="S8" s="36"/>
      <c r="T8" s="83"/>
      <c r="U8" s="83"/>
      <c r="V8" s="83" t="str">
        <f>IF(AND(W8="Y",X8="Y"),"Passed",IF(T8="M","Passed", ""))</f>
        <v/>
      </c>
      <c r="W8" s="83"/>
      <c r="X8" s="83"/>
      <c r="Y8" s="416" t="s">
        <v>248</v>
      </c>
      <c r="Z8" s="259">
        <f t="shared" si="0"/>
        <v>0</v>
      </c>
      <c r="AA8" s="260"/>
      <c r="AB8" s="260"/>
      <c r="AC8" s="260"/>
      <c r="AD8" s="260"/>
      <c r="AE8" s="258"/>
      <c r="AF8" s="258"/>
      <c r="AG8" s="258"/>
      <c r="AH8" s="258"/>
      <c r="AI8" s="258"/>
      <c r="AJ8" s="258"/>
    </row>
    <row r="9" spans="1:36" ht="13.8" x14ac:dyDescent="0.3">
      <c r="A9" s="110" t="s">
        <v>56</v>
      </c>
      <c r="B9" s="99" t="s">
        <v>427</v>
      </c>
      <c r="C9" s="1003"/>
      <c r="D9" s="1002"/>
      <c r="E9" s="1002" t="s">
        <v>77</v>
      </c>
      <c r="F9" s="1002"/>
      <c r="G9" s="1002"/>
      <c r="H9" s="109">
        <f>IF(C9&lt;&gt;"",'[1]CBL Score Standard'!$D65,IF(D9&lt;&gt;"",SUM('[1]CBL Score Standard'!$D65:$E65),IF(E9&lt;&gt;"",SUM('[1]CBL Score Standard'!$D65:$F65),IF(F9&lt;&gt;"",SUM('[1]CBL Score Standard'!$D65:$G65),IF(G9&lt;&gt;"",SUM('[1]CBL Score Standard'!$D65:$H65,0))))))</f>
        <v>7.468064199148379E-2</v>
      </c>
      <c r="K9" s="407"/>
      <c r="L9" s="407"/>
      <c r="M9" s="104" t="s">
        <v>5</v>
      </c>
      <c r="N9" s="127" t="s">
        <v>144</v>
      </c>
      <c r="O9" s="43" t="s">
        <v>517</v>
      </c>
      <c r="P9" s="150"/>
      <c r="Q9" s="152" t="s">
        <v>153</v>
      </c>
      <c r="R9" s="79" t="s">
        <v>156</v>
      </c>
      <c r="S9" s="36"/>
      <c r="T9" s="83"/>
      <c r="U9" s="83"/>
      <c r="V9" s="83" t="str">
        <f>IF(AND(W9="Y",X9="Y"),"Passed",IF(T9="M","Passed", ""))</f>
        <v/>
      </c>
      <c r="W9" s="83"/>
      <c r="X9" s="83"/>
      <c r="Y9" s="44" t="s">
        <v>157</v>
      </c>
      <c r="Z9" s="259">
        <f t="shared" si="0"/>
        <v>0</v>
      </c>
      <c r="AA9" s="260"/>
      <c r="AB9" s="260"/>
      <c r="AC9" s="260"/>
      <c r="AD9" s="260"/>
      <c r="AE9" s="258"/>
      <c r="AF9" s="258"/>
      <c r="AG9" s="258"/>
      <c r="AH9" s="258"/>
      <c r="AI9" s="258"/>
      <c r="AJ9" s="258"/>
    </row>
    <row r="10" spans="1:36" ht="13.8" x14ac:dyDescent="0.3">
      <c r="A10" s="110" t="s">
        <v>56</v>
      </c>
      <c r="B10" s="99" t="s">
        <v>663</v>
      </c>
      <c r="C10" s="1003"/>
      <c r="D10" s="1003"/>
      <c r="E10" s="1002" t="s">
        <v>77</v>
      </c>
      <c r="F10" s="1002"/>
      <c r="G10" s="1002"/>
      <c r="H10" s="109">
        <f>IF(C10&lt;&gt;"",'[1]CBL Score Standard'!$D66,IF(D10&lt;&gt;"",SUM('[1]CBL Score Standard'!$D66:$E66),IF(E10&lt;&gt;"",SUM('[1]CBL Score Standard'!$D66:$F66),IF(F10&lt;&gt;"",SUM('[1]CBL Score Standard'!$D66:$G66),IF(G10&lt;&gt;"",SUM('[1]CBL Score Standard'!$D66:$H66,0))))))</f>
        <v>2.8169014084507043E-2</v>
      </c>
      <c r="K10" s="407"/>
      <c r="L10" s="407"/>
      <c r="M10" s="104" t="s">
        <v>5</v>
      </c>
      <c r="N10" s="127" t="s">
        <v>144</v>
      </c>
      <c r="O10" s="43" t="s">
        <v>661</v>
      </c>
      <c r="P10" s="150"/>
      <c r="Q10" s="152" t="s">
        <v>155</v>
      </c>
      <c r="R10" s="79" t="s">
        <v>158</v>
      </c>
      <c r="S10" s="36"/>
      <c r="T10" s="83"/>
      <c r="U10" s="83"/>
      <c r="V10" s="83" t="s">
        <v>374</v>
      </c>
      <c r="W10" s="83"/>
      <c r="X10" s="83" t="s">
        <v>377</v>
      </c>
      <c r="Y10" s="41" t="s">
        <v>159</v>
      </c>
      <c r="Z10" s="259">
        <f t="shared" si="0"/>
        <v>0</v>
      </c>
      <c r="AA10" s="260"/>
      <c r="AB10" s="260"/>
      <c r="AC10" s="260"/>
      <c r="AD10" s="260"/>
      <c r="AE10" s="258"/>
      <c r="AF10" s="258"/>
      <c r="AG10" s="258"/>
      <c r="AH10" s="258"/>
      <c r="AI10" s="258"/>
      <c r="AJ10" s="258"/>
    </row>
    <row r="11" spans="1:36" ht="13.8" x14ac:dyDescent="0.3">
      <c r="A11" s="110" t="s">
        <v>56</v>
      </c>
      <c r="B11" s="99" t="s">
        <v>215</v>
      </c>
      <c r="C11" s="1003"/>
      <c r="D11" s="1003"/>
      <c r="E11" s="1002" t="s">
        <v>77</v>
      </c>
      <c r="F11" s="1002"/>
      <c r="G11" s="1002"/>
      <c r="H11" s="109">
        <f>IF(C11&lt;&gt;"",'[1]CBL Score Standard'!$D67,IF(D11&lt;&gt;"",SUM('[1]CBL Score Standard'!$D67:$E67),IF(E11&lt;&gt;"",SUM('[1]CBL Score Standard'!$D67:$F67),IF(F11&lt;&gt;"",SUM('[1]CBL Score Standard'!$D67:$G67),IF(G11&lt;&gt;"",SUM('[1]CBL Score Standard'!$D67:$H67,0))))))</f>
        <v>2.8169014084507043E-2</v>
      </c>
      <c r="K11" s="407"/>
      <c r="L11" s="407"/>
      <c r="M11" s="104" t="s">
        <v>5</v>
      </c>
      <c r="N11" s="127" t="s">
        <v>144</v>
      </c>
      <c r="O11" s="43" t="s">
        <v>662</v>
      </c>
      <c r="P11" s="150"/>
      <c r="Q11" s="254" t="s">
        <v>659</v>
      </c>
      <c r="R11" s="254" t="s">
        <v>278</v>
      </c>
      <c r="S11" s="36"/>
      <c r="T11" s="83"/>
      <c r="U11" s="83"/>
      <c r="V11" s="83" t="str">
        <f>IF(AND(W11="Y",X11="Y"),"Passed",IF(T11="M","Passed", ""))</f>
        <v/>
      </c>
      <c r="W11" s="83"/>
      <c r="X11" s="83"/>
      <c r="Y11" s="46" t="s">
        <v>160</v>
      </c>
      <c r="Z11" s="259">
        <f t="shared" si="0"/>
        <v>0</v>
      </c>
      <c r="AA11" s="260"/>
      <c r="AB11" s="260"/>
      <c r="AC11" s="260"/>
      <c r="AD11" s="260"/>
      <c r="AE11" s="258"/>
      <c r="AF11" s="258"/>
      <c r="AG11" s="258"/>
      <c r="AH11" s="258"/>
      <c r="AI11" s="258"/>
      <c r="AJ11" s="258"/>
    </row>
    <row r="12" spans="1:36" ht="13.8" x14ac:dyDescent="0.25">
      <c r="A12" s="110" t="s">
        <v>63</v>
      </c>
      <c r="B12" s="99" t="s">
        <v>236</v>
      </c>
      <c r="C12" s="1003"/>
      <c r="D12" s="1003"/>
      <c r="E12" s="1003"/>
      <c r="F12" s="1002"/>
      <c r="G12" s="1002"/>
      <c r="H12" s="109" t="b">
        <f>IF(C12&lt;&gt;"",'[1]CBL Score Standard'!$D68,IF(D12&lt;&gt;"",SUM('[1]CBL Score Standard'!$D68:$E68),IF(E12&lt;&gt;"",SUM('[1]CBL Score Standard'!$D68:$F68),IF(F12&lt;&gt;"",SUM('[1]CBL Score Standard'!$D68:$G68),IF(G12&lt;&gt;"",SUM('[1]CBL Score Standard'!$D68:$H68,0))))))</f>
        <v>0</v>
      </c>
      <c r="K12" s="407"/>
      <c r="L12" s="407"/>
      <c r="M12" s="104" t="s">
        <v>5</v>
      </c>
      <c r="N12" s="36" t="s">
        <v>31</v>
      </c>
      <c r="O12" s="89" t="s">
        <v>175</v>
      </c>
      <c r="P12" s="150"/>
      <c r="Q12" s="152" t="s">
        <v>383</v>
      </c>
      <c r="R12" s="79" t="s">
        <v>176</v>
      </c>
      <c r="S12" s="70" t="s">
        <v>329</v>
      </c>
      <c r="T12" s="84" t="s">
        <v>72</v>
      </c>
      <c r="U12" s="180">
        <v>43755</v>
      </c>
      <c r="V12" s="214" t="s">
        <v>374</v>
      </c>
      <c r="W12" s="83" t="s">
        <v>377</v>
      </c>
      <c r="X12" s="83" t="s">
        <v>377</v>
      </c>
      <c r="Y12" s="44" t="s">
        <v>177</v>
      </c>
      <c r="Z12" s="259">
        <f t="shared" si="0"/>
        <v>0</v>
      </c>
      <c r="AA12" s="260"/>
      <c r="AB12" s="260"/>
      <c r="AC12" s="260"/>
      <c r="AD12" s="260"/>
      <c r="AE12" s="258"/>
      <c r="AF12" s="258"/>
      <c r="AG12" s="258"/>
      <c r="AH12" s="258"/>
      <c r="AI12" s="258"/>
      <c r="AJ12" s="258"/>
    </row>
    <row r="13" spans="1:36" ht="13.8" x14ac:dyDescent="0.3">
      <c r="A13" s="110" t="s">
        <v>63</v>
      </c>
      <c r="B13" s="99" t="s">
        <v>244</v>
      </c>
      <c r="C13" s="1003"/>
      <c r="D13" s="1003"/>
      <c r="E13" s="1003"/>
      <c r="F13" s="1003"/>
      <c r="G13" s="1002"/>
      <c r="H13" s="109" t="b">
        <f>IF(C13&lt;&gt;"",'[1]CBL Score Standard'!$D69,IF(D13&lt;&gt;"",SUM('[1]CBL Score Standard'!$D69:$E69),IF(E13&lt;&gt;"",SUM('[1]CBL Score Standard'!$D69:$F69),IF(F13&lt;&gt;"",SUM('[1]CBL Score Standard'!$D69:$G69),IF(G13&lt;&gt;"",SUM('[1]CBL Score Standard'!$D69:$H69,0))))))</f>
        <v>0</v>
      </c>
      <c r="K13" s="407"/>
      <c r="L13" s="407"/>
      <c r="M13" s="104" t="s">
        <v>5</v>
      </c>
      <c r="N13" s="127" t="s">
        <v>31</v>
      </c>
      <c r="O13" s="43" t="s">
        <v>660</v>
      </c>
      <c r="P13" s="153">
        <v>43613</v>
      </c>
      <c r="Q13" s="152" t="s">
        <v>167</v>
      </c>
      <c r="R13" s="79" t="s">
        <v>168</v>
      </c>
      <c r="S13" s="36"/>
      <c r="T13" s="83"/>
      <c r="U13" s="83"/>
      <c r="V13" s="83" t="str">
        <f>IF(AND(W13="Y",X13="Y"),"Passed",IF(T13="M","Passed", ""))</f>
        <v/>
      </c>
      <c r="W13" s="83"/>
      <c r="X13" s="83" t="s">
        <v>377</v>
      </c>
      <c r="Y13" s="41"/>
      <c r="Z13" s="259">
        <f t="shared" si="0"/>
        <v>0</v>
      </c>
      <c r="AA13" s="260"/>
      <c r="AB13" s="260"/>
      <c r="AC13" s="260"/>
      <c r="AD13" s="260"/>
      <c r="AE13" s="258"/>
      <c r="AF13" s="258"/>
      <c r="AG13" s="258"/>
      <c r="AH13" s="258"/>
      <c r="AI13" s="258"/>
      <c r="AJ13" s="258"/>
    </row>
    <row r="14" spans="1:36" ht="13.8" x14ac:dyDescent="0.3">
      <c r="A14" s="110" t="s">
        <v>55</v>
      </c>
      <c r="B14" s="99" t="s">
        <v>694</v>
      </c>
      <c r="C14" s="1003"/>
      <c r="D14" s="1003"/>
      <c r="E14" s="1005" t="s">
        <v>77</v>
      </c>
      <c r="F14" s="1002"/>
      <c r="G14" s="1002"/>
      <c r="H14" s="109">
        <f>IF(C14&lt;&gt;"",'[1]CBL Score Standard'!$D70,IF(D14&lt;&gt;"",SUM('[1]CBL Score Standard'!$D70:$E70),IF(E14&lt;&gt;"",SUM('[1]CBL Score Standard'!$D70:$F70),IF(F14&lt;&gt;"",SUM('[1]CBL Score Standard'!$D70:$G70),IF(G14&lt;&gt;"",SUM('[1]CBL Score Standard'!$D70:$H70,0))))))</f>
        <v>2.8169014084507043E-2</v>
      </c>
      <c r="K14" s="407"/>
      <c r="L14" s="407"/>
      <c r="M14" s="104" t="s">
        <v>5</v>
      </c>
      <c r="N14" s="127" t="s">
        <v>54</v>
      </c>
      <c r="O14" s="43" t="s">
        <v>425</v>
      </c>
      <c r="P14" s="152" t="s">
        <v>230</v>
      </c>
      <c r="Q14" s="152" t="s">
        <v>230</v>
      </c>
      <c r="R14" s="79" t="s">
        <v>230</v>
      </c>
      <c r="S14" s="36"/>
      <c r="T14" s="83"/>
      <c r="U14" s="83"/>
      <c r="V14" s="83" t="str">
        <f>IF(AND(W14="Y",X14="Y"),"Passed",IF(T14="M","Passed", ""))</f>
        <v/>
      </c>
      <c r="W14" s="83"/>
      <c r="X14" s="83"/>
      <c r="Y14" s="41" t="s">
        <v>169</v>
      </c>
      <c r="Z14" s="259">
        <f t="shared" si="0"/>
        <v>0</v>
      </c>
      <c r="AA14" s="260"/>
      <c r="AB14" s="260"/>
      <c r="AC14" s="260"/>
      <c r="AD14" s="260"/>
      <c r="AE14" s="258"/>
      <c r="AF14" s="258"/>
      <c r="AG14" s="258"/>
      <c r="AH14" s="258"/>
      <c r="AI14" s="258"/>
      <c r="AJ14" s="258"/>
    </row>
    <row r="15" spans="1:36" ht="27.6" x14ac:dyDescent="0.3">
      <c r="A15" s="110" t="s">
        <v>55</v>
      </c>
      <c r="B15" s="99" t="s">
        <v>185</v>
      </c>
      <c r="C15" s="1003"/>
      <c r="D15" s="1002"/>
      <c r="E15" s="1002" t="s">
        <v>77</v>
      </c>
      <c r="F15" s="1002"/>
      <c r="G15" s="1002"/>
      <c r="H15" s="109">
        <f>IF(C15&lt;&gt;"",'[1]CBL Score Standard'!$D71,IF(D15&lt;&gt;"",SUM('[1]CBL Score Standard'!$D71:$E71),IF(E15&lt;&gt;"",SUM('[1]CBL Score Standard'!$D71:$F71),IF(F15&lt;&gt;"",SUM('[1]CBL Score Standard'!$D71:$G71),IF(G15&lt;&gt;"",SUM('[1]CBL Score Standard'!$D71:$H71,0))))))</f>
        <v>2.8169014084507043E-2</v>
      </c>
      <c r="K15" s="408"/>
      <c r="L15" s="408"/>
      <c r="M15" s="104" t="s">
        <v>5</v>
      </c>
      <c r="N15" s="36" t="s">
        <v>41</v>
      </c>
      <c r="O15" s="87" t="s">
        <v>450</v>
      </c>
      <c r="P15" s="153">
        <v>43627</v>
      </c>
      <c r="Q15" s="152" t="s">
        <v>381</v>
      </c>
      <c r="R15" s="79" t="s">
        <v>382</v>
      </c>
      <c r="S15" s="36"/>
      <c r="T15" s="83"/>
      <c r="U15" s="83"/>
      <c r="V15" s="83" t="str">
        <f>IF(AND(W15="Y",X15="Y"),"Passed",IF(T15="M","Passed", ""))</f>
        <v/>
      </c>
      <c r="W15" s="83"/>
      <c r="X15" s="83"/>
      <c r="Y15" s="41"/>
      <c r="Z15" s="259">
        <f t="shared" si="0"/>
        <v>0</v>
      </c>
      <c r="AA15" s="260"/>
      <c r="AB15" s="260"/>
      <c r="AC15" s="260"/>
      <c r="AD15" s="260"/>
      <c r="AE15" s="258"/>
      <c r="AF15" s="258"/>
      <c r="AG15" s="258"/>
      <c r="AH15" s="258"/>
      <c r="AI15" s="258"/>
      <c r="AJ15" s="258"/>
    </row>
    <row r="16" spans="1:36" ht="13.8" x14ac:dyDescent="0.25">
      <c r="A16" s="110" t="s">
        <v>55</v>
      </c>
      <c r="B16" s="99" t="s">
        <v>192</v>
      </c>
      <c r="C16" s="1003"/>
      <c r="D16" s="1003"/>
      <c r="E16" s="1003" t="s">
        <v>77</v>
      </c>
      <c r="F16" s="1003"/>
      <c r="G16" s="1003"/>
      <c r="H16" s="109">
        <f>IF(C16&lt;&gt;"",'[1]CBL Score Standard'!$D72,IF(D16&lt;&gt;"",SUM('[1]CBL Score Standard'!$D72:$E72),IF(E16&lt;&gt;"",SUM('[1]CBL Score Standard'!$D72:$F72),IF(F16&lt;&gt;"",SUM('[1]CBL Score Standard'!$D72:$G72),IF(G16&lt;&gt;"",SUM('[1]CBL Score Standard'!$D72:$H72,0))))))</f>
        <v>0</v>
      </c>
      <c r="K16" s="48"/>
      <c r="L16" s="48"/>
      <c r="N16" s="94"/>
      <c r="O16" s="48"/>
      <c r="P16" s="48"/>
      <c r="Q16" s="48"/>
      <c r="R16" s="48"/>
      <c r="S16" s="48"/>
      <c r="T16" s="80"/>
      <c r="U16" s="80"/>
      <c r="V16" s="80"/>
      <c r="W16" s="80"/>
      <c r="X16" s="80"/>
      <c r="Y16" s="48"/>
      <c r="Z16" s="48"/>
      <c r="AA16" s="48"/>
      <c r="AB16" s="48"/>
      <c r="AC16" s="48"/>
      <c r="AD16" s="48"/>
      <c r="AE16" s="48"/>
      <c r="AF16" s="48"/>
      <c r="AG16" s="48"/>
      <c r="AH16" s="48"/>
      <c r="AI16" s="48"/>
      <c r="AJ16" s="48"/>
    </row>
    <row r="17" spans="1:36" ht="23.4" x14ac:dyDescent="0.45">
      <c r="A17" s="110" t="s">
        <v>55</v>
      </c>
      <c r="B17" s="99" t="s">
        <v>194</v>
      </c>
      <c r="C17" s="1003"/>
      <c r="D17" s="1003"/>
      <c r="E17" s="1003"/>
      <c r="F17" s="1003"/>
      <c r="G17" s="1003"/>
      <c r="H17" s="109" t="b">
        <f>IF(C17&lt;&gt;"",'[1]CBL Score Standard'!$D73,IF(D17&lt;&gt;"",SUM('[1]CBL Score Standard'!$D73:$E73),IF(E17&lt;&gt;"",SUM('[1]CBL Score Standard'!$D73:$F73),IF(F17&lt;&gt;"",SUM('[1]CBL Score Standard'!$D73:$G73),IF(G17&lt;&gt;"",SUM('[1]CBL Score Standard'!$D73:$H73,0))))))</f>
        <v>0</v>
      </c>
      <c r="K17" s="1193" t="s">
        <v>170</v>
      </c>
      <c r="L17" s="1194"/>
      <c r="M17" s="1194"/>
      <c r="N17" s="1194"/>
      <c r="O17" s="1194"/>
      <c r="P17" s="1194"/>
      <c r="Q17" s="1194"/>
      <c r="R17" s="1194"/>
      <c r="S17" s="1194"/>
      <c r="T17" s="1194"/>
      <c r="U17" s="1194"/>
      <c r="V17" s="1194"/>
      <c r="W17" s="1194"/>
      <c r="X17" s="1194"/>
      <c r="Y17" s="1195"/>
      <c r="Z17" s="263"/>
      <c r="AA17" s="402"/>
      <c r="AB17" s="402"/>
      <c r="AC17" s="402"/>
      <c r="AD17" s="402"/>
      <c r="AE17" s="402"/>
      <c r="AF17" s="402"/>
      <c r="AG17" s="402"/>
      <c r="AH17" s="402"/>
      <c r="AI17" s="402"/>
      <c r="AJ17" s="402"/>
    </row>
    <row r="18" spans="1:36" ht="41.4" x14ac:dyDescent="0.25">
      <c r="A18" s="110" t="s">
        <v>55</v>
      </c>
      <c r="B18" s="99" t="s">
        <v>196</v>
      </c>
      <c r="C18" s="1003"/>
      <c r="D18" s="1003"/>
      <c r="E18" s="1003"/>
      <c r="F18" s="1003"/>
      <c r="G18" s="1003"/>
      <c r="H18" s="109" t="b">
        <f>IF(C18&lt;&gt;"",'[1]CBL Score Standard'!$D74,IF(D18&lt;&gt;"",SUM('[1]CBL Score Standard'!$D74:$E74),IF(E18&lt;&gt;"",SUM('[1]CBL Score Standard'!$D74:$F74),IF(F18&lt;&gt;"",SUM('[1]CBL Score Standard'!$D74:$G74),IF(G18&lt;&gt;"",SUM('[1]CBL Score Standard'!$D74:$H74,0))))))</f>
        <v>0</v>
      </c>
      <c r="K18" s="1211" t="s">
        <v>133</v>
      </c>
      <c r="L18" s="1211" t="s">
        <v>91</v>
      </c>
      <c r="M18" s="1182" t="s">
        <v>75</v>
      </c>
      <c r="N18" s="1184" t="s">
        <v>134</v>
      </c>
      <c r="O18" s="1211" t="s">
        <v>135</v>
      </c>
      <c r="P18" s="413" t="s">
        <v>136</v>
      </c>
      <c r="Q18" s="413" t="s">
        <v>137</v>
      </c>
      <c r="R18" s="413" t="s">
        <v>138</v>
      </c>
      <c r="S18" s="1212" t="s">
        <v>139</v>
      </c>
      <c r="T18" s="1191" t="s">
        <v>344</v>
      </c>
      <c r="U18" s="1191" t="s">
        <v>342</v>
      </c>
      <c r="V18" s="1191" t="s">
        <v>343</v>
      </c>
      <c r="W18" s="404" t="s">
        <v>375</v>
      </c>
      <c r="X18" s="404" t="s">
        <v>376</v>
      </c>
      <c r="Y18" s="1211" t="s">
        <v>140</v>
      </c>
      <c r="Z18" s="1186" t="s">
        <v>667</v>
      </c>
      <c r="AA18" s="1172" t="s">
        <v>666</v>
      </c>
      <c r="AB18" s="1172"/>
      <c r="AC18" s="1172" t="s">
        <v>668</v>
      </c>
      <c r="AD18" s="1172"/>
      <c r="AE18" s="1172" t="s">
        <v>669</v>
      </c>
      <c r="AF18" s="1172"/>
      <c r="AG18" s="1172" t="s">
        <v>670</v>
      </c>
      <c r="AH18" s="1172"/>
      <c r="AI18" s="1172" t="s">
        <v>671</v>
      </c>
      <c r="AJ18" s="1172"/>
    </row>
    <row r="19" spans="1:36" ht="41.4" x14ac:dyDescent="0.25">
      <c r="A19" s="110" t="s">
        <v>55</v>
      </c>
      <c r="B19" s="99" t="s">
        <v>198</v>
      </c>
      <c r="C19" s="1003"/>
      <c r="D19" s="1003"/>
      <c r="E19" s="1003"/>
      <c r="F19" s="1003"/>
      <c r="G19" s="1003"/>
      <c r="H19" s="109" t="b">
        <f>IF(C19&lt;&gt;"",'[1]CBL Score Standard'!$D75,IF(D19&lt;&gt;"",SUM('[1]CBL Score Standard'!$D75:$E75),IF(E19&lt;&gt;"",SUM('[1]CBL Score Standard'!$D75:$F75),IF(F19&lt;&gt;"",SUM('[1]CBL Score Standard'!$D75:$G75),IF(G19&lt;&gt;"",SUM('[1]CBL Score Standard'!$D75:$H75,0))))))</f>
        <v>0</v>
      </c>
      <c r="K19" s="1197"/>
      <c r="L19" s="1197"/>
      <c r="M19" s="1183"/>
      <c r="N19" s="1190"/>
      <c r="O19" s="1197"/>
      <c r="P19" s="148" t="s">
        <v>141</v>
      </c>
      <c r="Q19" s="414"/>
      <c r="R19" s="414"/>
      <c r="S19" s="1210"/>
      <c r="T19" s="1191"/>
      <c r="U19" s="1191"/>
      <c r="V19" s="1191"/>
      <c r="W19" s="404"/>
      <c r="X19" s="404"/>
      <c r="Y19" s="1197"/>
      <c r="Z19" s="1187"/>
      <c r="AA19" s="400" t="s">
        <v>672</v>
      </c>
      <c r="AB19" s="400" t="s">
        <v>673</v>
      </c>
      <c r="AC19" s="400" t="s">
        <v>672</v>
      </c>
      <c r="AD19" s="400" t="s">
        <v>673</v>
      </c>
      <c r="AE19" s="400" t="s">
        <v>672</v>
      </c>
      <c r="AF19" s="400" t="s">
        <v>673</v>
      </c>
      <c r="AG19" s="400" t="s">
        <v>672</v>
      </c>
      <c r="AH19" s="400" t="s">
        <v>673</v>
      </c>
      <c r="AI19" s="400" t="s">
        <v>672</v>
      </c>
      <c r="AJ19" s="400" t="s">
        <v>673</v>
      </c>
    </row>
    <row r="20" spans="1:36" ht="13.8" x14ac:dyDescent="0.25">
      <c r="A20" s="110" t="s">
        <v>55</v>
      </c>
      <c r="B20" s="99" t="s">
        <v>202</v>
      </c>
      <c r="C20" s="1003"/>
      <c r="D20" s="1003"/>
      <c r="E20" s="1003"/>
      <c r="F20" s="1003"/>
      <c r="G20" s="1003"/>
      <c r="H20" s="109" t="b">
        <f>IF(C20&lt;&gt;"",'[1]CBL Score Standard'!$D76,IF(D20&lt;&gt;"",SUM('[1]CBL Score Standard'!$D76:$E76),IF(E20&lt;&gt;"",SUM('[1]CBL Score Standard'!$D76:$F76),IF(F20&lt;&gt;"",SUM('[1]CBL Score Standard'!$D76:$G76),IF(G20&lt;&gt;"",SUM('[1]CBL Score Standard'!$D76:$H76,0))))))</f>
        <v>0</v>
      </c>
      <c r="K20" s="406" t="s">
        <v>142</v>
      </c>
      <c r="L20" s="406" t="s">
        <v>143</v>
      </c>
      <c r="M20" s="104" t="s">
        <v>6</v>
      </c>
      <c r="N20" s="36" t="s">
        <v>46</v>
      </c>
      <c r="O20" s="89" t="s">
        <v>171</v>
      </c>
      <c r="P20" s="149" t="s">
        <v>145</v>
      </c>
      <c r="Q20" s="152" t="s">
        <v>172</v>
      </c>
      <c r="R20" s="79" t="s">
        <v>173</v>
      </c>
      <c r="S20" s="36"/>
      <c r="T20" s="83"/>
      <c r="U20" s="83"/>
      <c r="V20" s="83" t="str">
        <f>IF(AND(W20="Y",X20="Y"),"Passed",IF(T20="M","Passed", ""))</f>
        <v>Passed</v>
      </c>
      <c r="W20" s="83" t="s">
        <v>377</v>
      </c>
      <c r="X20" s="83" t="s">
        <v>377</v>
      </c>
      <c r="Y20" s="44" t="s">
        <v>174</v>
      </c>
      <c r="Z20" s="259">
        <f t="shared" ref="Z20:Z36" si="1">DATEDIF(AA20,AB20,"m")/12+DATEDIF(AC20,AD20,"m")/12+DATEDIF(AE20,AF20,"m")/12+DATEDIF(AG20,AH20,"m")/12+DATEDIF(AI20,AJ20,"m")/12</f>
        <v>0</v>
      </c>
      <c r="AA20" s="260"/>
      <c r="AB20" s="260"/>
      <c r="AC20" s="260"/>
      <c r="AD20" s="260"/>
      <c r="AE20" s="258"/>
      <c r="AF20" s="258"/>
      <c r="AG20" s="258"/>
      <c r="AH20" s="258"/>
      <c r="AI20" s="258"/>
      <c r="AJ20" s="258"/>
    </row>
    <row r="21" spans="1:36" ht="27.6" x14ac:dyDescent="0.25">
      <c r="A21" s="110" t="s">
        <v>55</v>
      </c>
      <c r="B21" s="99" t="s">
        <v>664</v>
      </c>
      <c r="C21" s="1003"/>
      <c r="D21" s="1003"/>
      <c r="E21" s="1002" t="s">
        <v>77</v>
      </c>
      <c r="F21" s="1002"/>
      <c r="G21" s="1002"/>
      <c r="H21" s="109">
        <f>IF(C21&lt;&gt;"",'[1]CBL Score Standard'!$D77,IF(D21&lt;&gt;"",SUM('[1]CBL Score Standard'!$D77:$E77),IF(E21&lt;&gt;"",SUM('[1]CBL Score Standard'!$D77:$F77),IF(F21&lt;&gt;"",SUM('[1]CBL Score Standard'!$D77:$G77),IF(G21&lt;&gt;"",SUM('[1]CBL Score Standard'!$D77:$H77,0))))))</f>
        <v>2.8169014084507043E-2</v>
      </c>
      <c r="K21" s="407"/>
      <c r="L21" s="407"/>
      <c r="M21" s="104" t="s">
        <v>6</v>
      </c>
      <c r="N21" s="36" t="s">
        <v>41</v>
      </c>
      <c r="O21" s="89" t="s">
        <v>178</v>
      </c>
      <c r="P21" s="151"/>
      <c r="Q21" s="152" t="s">
        <v>179</v>
      </c>
      <c r="R21" s="79" t="s">
        <v>180</v>
      </c>
      <c r="S21" s="69" t="s">
        <v>330</v>
      </c>
      <c r="T21" s="83" t="s">
        <v>72</v>
      </c>
      <c r="U21" s="83"/>
      <c r="V21" s="83" t="s">
        <v>374</v>
      </c>
      <c r="W21" s="83"/>
      <c r="X21" s="83" t="s">
        <v>377</v>
      </c>
      <c r="Y21" s="44" t="s">
        <v>181</v>
      </c>
      <c r="Z21" s="259">
        <f t="shared" si="1"/>
        <v>0</v>
      </c>
      <c r="AA21" s="260"/>
      <c r="AB21" s="260"/>
      <c r="AC21" s="260"/>
      <c r="AD21" s="260"/>
      <c r="AE21" s="258"/>
      <c r="AF21" s="258"/>
      <c r="AG21" s="258"/>
      <c r="AH21" s="258"/>
      <c r="AI21" s="258"/>
      <c r="AJ21" s="258"/>
    </row>
    <row r="22" spans="1:36" ht="13.8" x14ac:dyDescent="0.3">
      <c r="A22" s="110" t="s">
        <v>55</v>
      </c>
      <c r="B22" s="99" t="s">
        <v>448</v>
      </c>
      <c r="C22" s="1003"/>
      <c r="D22" s="1003"/>
      <c r="E22" s="1002" t="s">
        <v>77</v>
      </c>
      <c r="F22" s="1002"/>
      <c r="G22" s="1002"/>
      <c r="H22" s="109">
        <f>IF(C22&lt;&gt;"",'[1]CBL Score Standard'!$D78,IF(D22&lt;&gt;"",SUM('[1]CBL Score Standard'!$D78:$E78),IF(E22&lt;&gt;"",SUM('[1]CBL Score Standard'!$D78:$F78),IF(F22&lt;&gt;"",SUM('[1]CBL Score Standard'!$D78:$G78),IF(G22&lt;&gt;"",SUM('[1]CBL Score Standard'!$D78:$H78,0))))))</f>
        <v>2.8169014084507043E-2</v>
      </c>
      <c r="K22" s="407"/>
      <c r="L22" s="407"/>
      <c r="M22" s="104" t="s">
        <v>6</v>
      </c>
      <c r="N22" s="36" t="s">
        <v>56</v>
      </c>
      <c r="O22" s="87" t="s">
        <v>182</v>
      </c>
      <c r="P22" s="153">
        <v>43609</v>
      </c>
      <c r="Q22" s="152" t="s">
        <v>172</v>
      </c>
      <c r="R22" s="79" t="s">
        <v>183</v>
      </c>
      <c r="S22" s="36"/>
      <c r="T22" s="83"/>
      <c r="U22" s="83"/>
      <c r="V22" s="83" t="str">
        <f>IF(AND(W22="Y",X22="Y"),"Passed",IF(T22="M","Passed", ""))</f>
        <v/>
      </c>
      <c r="W22" s="83"/>
      <c r="X22" s="83" t="s">
        <v>377</v>
      </c>
      <c r="Y22" s="46" t="s">
        <v>184</v>
      </c>
      <c r="Z22" s="259">
        <f t="shared" si="1"/>
        <v>0</v>
      </c>
      <c r="AA22" s="260"/>
      <c r="AB22" s="260"/>
      <c r="AC22" s="260"/>
      <c r="AD22" s="260"/>
      <c r="AE22" s="258"/>
      <c r="AF22" s="258"/>
      <c r="AG22" s="258"/>
      <c r="AH22" s="258"/>
      <c r="AI22" s="258"/>
      <c r="AJ22" s="258"/>
    </row>
    <row r="23" spans="1:36" ht="12.75" customHeight="1" x14ac:dyDescent="0.3">
      <c r="A23" s="110" t="s">
        <v>55</v>
      </c>
      <c r="B23" s="99" t="s">
        <v>665</v>
      </c>
      <c r="C23" s="1003"/>
      <c r="D23" s="1003"/>
      <c r="E23" s="1002" t="s">
        <v>77</v>
      </c>
      <c r="F23" s="1002"/>
      <c r="G23" s="1002"/>
      <c r="H23" s="109">
        <f>IF(C23&lt;&gt;"",'[1]CBL Score Standard'!$D79,IF(D23&lt;&gt;"",SUM('[1]CBL Score Standard'!$D79:$E79),IF(E23&lt;&gt;"",SUM('[1]CBL Score Standard'!$D79:$F79),IF(F23&lt;&gt;"",SUM('[1]CBL Score Standard'!$D79:$G79),IF(G23&lt;&gt;"",SUM('[1]CBL Score Standard'!$D79:$H79,0))))))</f>
        <v>2.8169014084507043E-2</v>
      </c>
      <c r="K23" s="407"/>
      <c r="L23" s="407"/>
      <c r="M23" s="104" t="s">
        <v>6</v>
      </c>
      <c r="N23" s="36" t="s">
        <v>144</v>
      </c>
      <c r="O23" s="87" t="s">
        <v>187</v>
      </c>
      <c r="P23" s="150"/>
      <c r="Q23" s="152" t="s">
        <v>153</v>
      </c>
      <c r="R23" s="79" t="s">
        <v>156</v>
      </c>
      <c r="S23" s="36"/>
      <c r="T23" s="83"/>
      <c r="U23" s="83"/>
      <c r="V23" s="83" t="str">
        <f>IF(AND(W23="Y",X23="Y"),"Passed",IF(T23="M","Passed", ""))</f>
        <v/>
      </c>
      <c r="W23" s="83"/>
      <c r="X23" s="83"/>
      <c r="Y23" s="44" t="s">
        <v>157</v>
      </c>
      <c r="Z23" s="259">
        <f t="shared" si="1"/>
        <v>0</v>
      </c>
      <c r="AA23" s="260"/>
      <c r="AB23" s="260"/>
      <c r="AC23" s="260"/>
      <c r="AD23" s="260"/>
      <c r="AE23" s="258"/>
      <c r="AF23" s="258"/>
      <c r="AG23" s="258"/>
      <c r="AH23" s="258"/>
      <c r="AI23" s="258"/>
      <c r="AJ23" s="258"/>
    </row>
    <row r="24" spans="1:36" ht="12.75" customHeight="1" x14ac:dyDescent="0.3">
      <c r="A24" s="110" t="s">
        <v>55</v>
      </c>
      <c r="B24" s="99" t="s">
        <v>238</v>
      </c>
      <c r="C24" s="1003"/>
      <c r="D24" s="1003"/>
      <c r="E24" s="1003" t="s">
        <v>77</v>
      </c>
      <c r="F24" s="1002"/>
      <c r="G24" s="1002"/>
      <c r="H24" s="109">
        <f>IF(C24&lt;&gt;"",'[1]CBL Score Standard'!$D80,IF(D24&lt;&gt;"",SUM('[1]CBL Score Standard'!$D80:$E80),IF(E24&lt;&gt;"",SUM('[1]CBL Score Standard'!$D80:$F80),IF(F24&lt;&gt;"",SUM('[1]CBL Score Standard'!$D80:$G80),IF(G24&lt;&gt;"",SUM('[1]CBL Score Standard'!$D80:$H80,0))))))</f>
        <v>0</v>
      </c>
      <c r="K24" s="407"/>
      <c r="L24" s="407"/>
      <c r="M24" s="104" t="s">
        <v>6</v>
      </c>
      <c r="N24" s="36" t="s">
        <v>144</v>
      </c>
      <c r="O24" s="87" t="s">
        <v>188</v>
      </c>
      <c r="P24" s="150"/>
      <c r="Q24" s="152" t="s">
        <v>155</v>
      </c>
      <c r="R24" s="79" t="s">
        <v>158</v>
      </c>
      <c r="S24" s="36" t="s">
        <v>329</v>
      </c>
      <c r="T24" s="83"/>
      <c r="U24" s="999">
        <v>44092</v>
      </c>
      <c r="V24" s="83" t="s">
        <v>374</v>
      </c>
      <c r="W24" s="83" t="s">
        <v>377</v>
      </c>
      <c r="X24" s="83"/>
      <c r="Y24" s="41" t="s">
        <v>159</v>
      </c>
      <c r="Z24" s="259">
        <f t="shared" si="1"/>
        <v>0</v>
      </c>
      <c r="AA24" s="260"/>
      <c r="AB24" s="260"/>
      <c r="AC24" s="260"/>
      <c r="AD24" s="260"/>
      <c r="AE24" s="258"/>
      <c r="AF24" s="258"/>
      <c r="AG24" s="258"/>
      <c r="AH24" s="258"/>
      <c r="AI24" s="258"/>
      <c r="AJ24" s="258"/>
    </row>
    <row r="25" spans="1:36" ht="13.8" x14ac:dyDescent="0.3">
      <c r="A25" s="110" t="s">
        <v>55</v>
      </c>
      <c r="B25" s="99" t="s">
        <v>515</v>
      </c>
      <c r="C25" s="1003"/>
      <c r="D25" s="1003"/>
      <c r="E25" s="1003"/>
      <c r="F25" s="1002"/>
      <c r="G25" s="1002"/>
      <c r="H25" s="109" t="b">
        <f>IF(C25&lt;&gt;"",'[1]CBL Score Standard'!$D81,IF(D25&lt;&gt;"",SUM('[1]CBL Score Standard'!$D81:$E81),IF(E25&lt;&gt;"",SUM('[1]CBL Score Standard'!$D81:$F81),IF(F25&lt;&gt;"",SUM('[1]CBL Score Standard'!$D81:$G81),IF(G25&lt;&gt;"",SUM('[1]CBL Score Standard'!$D81:$H81,0))))))</f>
        <v>0</v>
      </c>
      <c r="K25" s="407"/>
      <c r="L25" s="407"/>
      <c r="M25" s="104" t="s">
        <v>6</v>
      </c>
      <c r="N25" s="36" t="s">
        <v>144</v>
      </c>
      <c r="O25" s="87" t="s">
        <v>189</v>
      </c>
      <c r="P25" s="150"/>
      <c r="Q25" s="254" t="s">
        <v>659</v>
      </c>
      <c r="R25" s="254" t="s">
        <v>278</v>
      </c>
      <c r="S25" s="36"/>
      <c r="T25" s="83"/>
      <c r="U25" s="83"/>
      <c r="V25" s="83" t="str">
        <f>IF(AND(W25="Y",X25="Y"),"Passed",IF(T25="M","Passed", ""))</f>
        <v/>
      </c>
      <c r="W25" s="83"/>
      <c r="X25" s="83"/>
      <c r="Y25" s="46" t="s">
        <v>160</v>
      </c>
      <c r="Z25" s="259">
        <f t="shared" si="1"/>
        <v>0</v>
      </c>
      <c r="AA25" s="260"/>
      <c r="AB25" s="260"/>
      <c r="AC25" s="260"/>
      <c r="AD25" s="260"/>
      <c r="AE25" s="258"/>
      <c r="AF25" s="258"/>
      <c r="AG25" s="258"/>
      <c r="AH25" s="258"/>
      <c r="AI25" s="258"/>
      <c r="AJ25" s="258"/>
    </row>
    <row r="26" spans="1:36" ht="26.4" x14ac:dyDescent="0.3">
      <c r="A26" s="110" t="s">
        <v>3</v>
      </c>
      <c r="B26" s="99" t="s">
        <v>516</v>
      </c>
      <c r="C26" s="1003"/>
      <c r="D26" s="1003"/>
      <c r="E26" s="1003"/>
      <c r="F26" s="1003"/>
      <c r="G26" s="1002"/>
      <c r="H26" s="109" t="b">
        <f>IF(C26&lt;&gt;"",'[1]CBL Score Standard'!$D82,IF(D26&lt;&gt;"",SUM('[1]CBL Score Standard'!$D82:$E82),IF(E26&lt;&gt;"",SUM('[1]CBL Score Standard'!$D82:$F82),IF(F26&lt;&gt;"",SUM('[1]CBL Score Standard'!$D82:$G82),IF(G26&lt;&gt;"",SUM('[1]CBL Score Standard'!$D82:$H82,0))))))</f>
        <v>0</v>
      </c>
      <c r="K26" s="407"/>
      <c r="L26" s="407"/>
      <c r="M26" s="104" t="s">
        <v>6</v>
      </c>
      <c r="N26" s="36" t="s">
        <v>144</v>
      </c>
      <c r="O26" s="87" t="s">
        <v>190</v>
      </c>
      <c r="P26" s="150"/>
      <c r="Q26" s="152" t="s">
        <v>161</v>
      </c>
      <c r="R26" s="79" t="s">
        <v>162</v>
      </c>
      <c r="S26" s="36"/>
      <c r="T26" s="83"/>
      <c r="U26" s="83"/>
      <c r="V26" s="83" t="str">
        <f>IF(AND(W26="Y",X26="Y"),"Passed",IF(T26="M","Passed", ""))</f>
        <v/>
      </c>
      <c r="W26" s="83"/>
      <c r="X26" s="83"/>
      <c r="Y26" s="46" t="s">
        <v>163</v>
      </c>
      <c r="Z26" s="259">
        <f t="shared" si="1"/>
        <v>0</v>
      </c>
      <c r="AA26" s="260"/>
      <c r="AB26" s="260"/>
      <c r="AC26" s="260"/>
      <c r="AD26" s="260"/>
      <c r="AE26" s="258"/>
      <c r="AF26" s="258"/>
      <c r="AG26" s="258"/>
      <c r="AH26" s="258"/>
      <c r="AI26" s="258"/>
      <c r="AJ26" s="258"/>
    </row>
    <row r="27" spans="1:36" ht="26.4" x14ac:dyDescent="0.3">
      <c r="A27" s="110" t="s">
        <v>3</v>
      </c>
      <c r="B27" s="99" t="s">
        <v>246</v>
      </c>
      <c r="C27" s="1003"/>
      <c r="D27" s="1003"/>
      <c r="E27" s="1003"/>
      <c r="F27" s="1003"/>
      <c r="G27" s="1002"/>
      <c r="H27" s="109" t="b">
        <f>IF(C27&lt;&gt;"",'[1]CBL Score Standard'!$D83,IF(D27&lt;&gt;"",SUM('[1]CBL Score Standard'!$D83:$E83),IF(E27&lt;&gt;"",SUM('[1]CBL Score Standard'!$D83:$F83),IF(F27&lt;&gt;"",SUM('[1]CBL Score Standard'!$D83:$G83),IF(G27&lt;&gt;"",SUM('[1]CBL Score Standard'!$D83:$H83,0))))))</f>
        <v>0</v>
      </c>
      <c r="K27" s="407"/>
      <c r="L27" s="407"/>
      <c r="M27" s="104" t="s">
        <v>6</v>
      </c>
      <c r="N27" s="36" t="s">
        <v>144</v>
      </c>
      <c r="O27" s="87" t="s">
        <v>191</v>
      </c>
      <c r="P27" s="151"/>
      <c r="Q27" s="152" t="s">
        <v>164</v>
      </c>
      <c r="R27" s="79" t="s">
        <v>165</v>
      </c>
      <c r="S27" s="36"/>
      <c r="T27" s="83"/>
      <c r="U27" s="83"/>
      <c r="V27" s="83" t="str">
        <f>IF(AND(W27="Y",X27="Y"),"Passed",IF(T27="M","Passed", ""))</f>
        <v/>
      </c>
      <c r="W27" s="83"/>
      <c r="X27" s="83"/>
      <c r="Y27" s="46" t="s">
        <v>166</v>
      </c>
      <c r="Z27" s="259">
        <f t="shared" si="1"/>
        <v>0</v>
      </c>
      <c r="AA27" s="260"/>
      <c r="AB27" s="260"/>
      <c r="AC27" s="260"/>
      <c r="AD27" s="260"/>
      <c r="AE27" s="258"/>
      <c r="AF27" s="258"/>
      <c r="AG27" s="258"/>
      <c r="AH27" s="258"/>
      <c r="AI27" s="258"/>
      <c r="AJ27" s="258"/>
    </row>
    <row r="28" spans="1:36" ht="13.8" x14ac:dyDescent="0.3">
      <c r="A28" s="110" t="s">
        <v>59</v>
      </c>
      <c r="B28" s="99" t="s">
        <v>684</v>
      </c>
      <c r="C28" s="1003"/>
      <c r="D28" s="1003"/>
      <c r="E28" s="1005" t="s">
        <v>77</v>
      </c>
      <c r="F28" s="1002"/>
      <c r="G28" s="1002"/>
      <c r="H28" s="109">
        <f>IF(C28&lt;&gt;"",'[1]CBL Score Standard'!$D84,IF(D28&lt;&gt;"",SUM('[1]CBL Score Standard'!$D84:$E84),IF(E28&lt;&gt;"",SUM('[1]CBL Score Standard'!$D84:$F84),IF(F28&lt;&gt;"",SUM('[1]CBL Score Standard'!$D84:$G84),IF(G28&lt;&gt;"",SUM('[1]CBL Score Standard'!$D84:$H84,0))))))</f>
        <v>2.8169014084507043E-2</v>
      </c>
      <c r="K28" s="407"/>
      <c r="L28" s="407"/>
      <c r="M28" s="104" t="s">
        <v>6</v>
      </c>
      <c r="N28" s="36" t="s">
        <v>55</v>
      </c>
      <c r="O28" s="87" t="s">
        <v>192</v>
      </c>
      <c r="P28" s="153">
        <v>43608</v>
      </c>
      <c r="Q28" s="152" t="s">
        <v>383</v>
      </c>
      <c r="R28" s="79" t="s">
        <v>341</v>
      </c>
      <c r="S28" s="50"/>
      <c r="T28" s="83" t="s">
        <v>73</v>
      </c>
      <c r="U28" s="83"/>
      <c r="V28" s="83" t="str">
        <f>IF(AND(W28="Y",X28="Y"),"Passed",IF(T28="M","Passed", ""))</f>
        <v>Passed</v>
      </c>
      <c r="W28" s="83" t="s">
        <v>377</v>
      </c>
      <c r="X28" s="83" t="s">
        <v>377</v>
      </c>
      <c r="Y28" s="46" t="s">
        <v>193</v>
      </c>
      <c r="Z28" s="259">
        <f t="shared" si="1"/>
        <v>0</v>
      </c>
      <c r="AA28" s="260"/>
      <c r="AB28" s="260"/>
      <c r="AC28" s="260"/>
      <c r="AD28" s="260"/>
      <c r="AE28" s="258"/>
      <c r="AF28" s="258"/>
      <c r="AG28" s="258"/>
      <c r="AH28" s="258"/>
      <c r="AI28" s="258"/>
      <c r="AJ28" s="258"/>
    </row>
    <row r="29" spans="1:36" ht="27.6" x14ac:dyDescent="0.3">
      <c r="A29" s="110" t="s">
        <v>59</v>
      </c>
      <c r="B29" s="99" t="s">
        <v>683</v>
      </c>
      <c r="C29" s="1003"/>
      <c r="D29" s="1003"/>
      <c r="E29" s="1005" t="s">
        <v>77</v>
      </c>
      <c r="F29" s="1002"/>
      <c r="G29" s="1002"/>
      <c r="H29" s="109">
        <f>IF(C29&lt;&gt;"",'[1]CBL Score Standard'!$D85,IF(D29&lt;&gt;"",SUM('[1]CBL Score Standard'!$D85:$E85),IF(E29&lt;&gt;"",SUM('[1]CBL Score Standard'!$D85:$F85),IF(F29&lt;&gt;"",SUM('[1]CBL Score Standard'!$D85:$G85),IF(G29&lt;&gt;"",SUM('[1]CBL Score Standard'!$D85:$H85,0))))))</f>
        <v>2.8169014084507043E-2</v>
      </c>
      <c r="K29" s="407"/>
      <c r="L29" s="407"/>
      <c r="M29" s="104" t="s">
        <v>6</v>
      </c>
      <c r="N29" s="36" t="s">
        <v>55</v>
      </c>
      <c r="O29" s="87" t="s">
        <v>194</v>
      </c>
      <c r="P29" s="153">
        <v>43544</v>
      </c>
      <c r="Q29" s="254" t="s">
        <v>649</v>
      </c>
      <c r="R29" s="254" t="s">
        <v>650</v>
      </c>
      <c r="S29" s="50"/>
      <c r="T29" s="83" t="s">
        <v>73</v>
      </c>
      <c r="U29" s="83"/>
      <c r="V29" s="83" t="str">
        <f>IF(AND(W29="Y",X29="Y"),"Passed",IF(T29="M","Passed", ""))</f>
        <v/>
      </c>
      <c r="W29" s="83"/>
      <c r="X29" s="83"/>
      <c r="Y29" s="46" t="s">
        <v>195</v>
      </c>
      <c r="Z29" s="259">
        <f t="shared" si="1"/>
        <v>0</v>
      </c>
      <c r="AA29" s="260"/>
      <c r="AB29" s="260"/>
      <c r="AC29" s="260"/>
      <c r="AD29" s="260"/>
      <c r="AE29" s="258"/>
      <c r="AF29" s="258"/>
      <c r="AG29" s="258"/>
      <c r="AH29" s="258"/>
      <c r="AI29" s="258"/>
      <c r="AJ29" s="258"/>
    </row>
    <row r="30" spans="1:36" ht="27.6" x14ac:dyDescent="0.3">
      <c r="A30" s="110" t="s">
        <v>149</v>
      </c>
      <c r="B30" s="99" t="s">
        <v>149</v>
      </c>
      <c r="C30" s="1002"/>
      <c r="D30" s="1002"/>
      <c r="E30" s="1005" t="s">
        <v>77</v>
      </c>
      <c r="F30" s="1002"/>
      <c r="G30" s="1002"/>
      <c r="H30" s="109">
        <f>IF(C30&lt;&gt;"",'[1]CBL Score Standard'!$D86,IF(D30&lt;&gt;"",SUM('[1]CBL Score Standard'!$D86:$E86),IF(E30&lt;&gt;"",SUM('[1]CBL Score Standard'!$D86:$F86),IF(F30&lt;&gt;"",SUM('[1]CBL Score Standard'!$D86:$G86),IF(G30&lt;&gt;"",SUM('[1]CBL Score Standard'!$D86:$H86,0))))))</f>
        <v>0.16558973290057469</v>
      </c>
      <c r="K30" s="407"/>
      <c r="L30" s="407"/>
      <c r="M30" s="104" t="s">
        <v>6</v>
      </c>
      <c r="N30" s="36" t="s">
        <v>55</v>
      </c>
      <c r="O30" s="87" t="s">
        <v>196</v>
      </c>
      <c r="P30" s="149" t="s">
        <v>145</v>
      </c>
      <c r="Q30" s="254" t="s">
        <v>651</v>
      </c>
      <c r="R30" s="254" t="s">
        <v>652</v>
      </c>
      <c r="S30" s="50"/>
      <c r="T30" s="83" t="s">
        <v>73</v>
      </c>
      <c r="U30" s="83"/>
      <c r="V30" s="83"/>
      <c r="W30" s="83"/>
      <c r="X30" s="83"/>
      <c r="Y30" s="46" t="s">
        <v>197</v>
      </c>
      <c r="Z30" s="259">
        <f t="shared" si="1"/>
        <v>0</v>
      </c>
      <c r="AA30" s="260"/>
      <c r="AB30" s="260"/>
      <c r="AC30" s="260"/>
      <c r="AD30" s="260"/>
      <c r="AE30" s="258"/>
      <c r="AF30" s="258"/>
      <c r="AG30" s="258"/>
      <c r="AH30" s="258"/>
      <c r="AI30" s="258"/>
      <c r="AJ30" s="258"/>
    </row>
    <row r="31" spans="1:36" ht="13.8" x14ac:dyDescent="0.3">
      <c r="A31" s="110" t="s">
        <v>149</v>
      </c>
      <c r="B31" s="99" t="s">
        <v>370</v>
      </c>
      <c r="C31" s="1003"/>
      <c r="D31" s="1003"/>
      <c r="E31" s="1004" t="s">
        <v>77</v>
      </c>
      <c r="F31" s="1002"/>
      <c r="G31" s="1002"/>
      <c r="H31" s="109">
        <f>IF(C31&lt;&gt;"",'[1]CBL Score Standard'!$D87,IF(D31&lt;&gt;"",SUM('[1]CBL Score Standard'!$D87:$E87),IF(E31&lt;&gt;"",SUM('[1]CBL Score Standard'!$D87:$F87),IF(F31&lt;&gt;"",SUM('[1]CBL Score Standard'!$D87:$G87),IF(G31&lt;&gt;"",SUM('[1]CBL Score Standard'!$D87:$H87,0))))))</f>
        <v>0</v>
      </c>
      <c r="K31" s="407"/>
      <c r="L31" s="407"/>
      <c r="M31" s="104" t="s">
        <v>6</v>
      </c>
      <c r="N31" s="36" t="s">
        <v>55</v>
      </c>
      <c r="O31" s="87" t="s">
        <v>198</v>
      </c>
      <c r="P31" s="151"/>
      <c r="Q31" s="152" t="s">
        <v>199</v>
      </c>
      <c r="R31" s="79" t="s">
        <v>200</v>
      </c>
      <c r="S31" s="50"/>
      <c r="T31" s="83" t="s">
        <v>73</v>
      </c>
      <c r="U31" s="83"/>
      <c r="V31" s="83" t="str">
        <f>IF(AND(W31="Y",X31="Y"),"Passed",IF(T31="M","Passed", ""))</f>
        <v/>
      </c>
      <c r="W31" s="83"/>
      <c r="X31" s="83"/>
      <c r="Y31" s="49" t="s">
        <v>201</v>
      </c>
      <c r="Z31" s="259">
        <f t="shared" si="1"/>
        <v>0</v>
      </c>
      <c r="AA31" s="260"/>
      <c r="AB31" s="260"/>
      <c r="AC31" s="260"/>
      <c r="AD31" s="260"/>
      <c r="AE31" s="258"/>
      <c r="AF31" s="258"/>
      <c r="AG31" s="258"/>
      <c r="AH31" s="258"/>
      <c r="AI31" s="258"/>
      <c r="AJ31" s="258"/>
    </row>
    <row r="32" spans="1:36" ht="26.4" x14ac:dyDescent="0.3">
      <c r="A32" s="110" t="s">
        <v>31</v>
      </c>
      <c r="B32" s="99" t="s">
        <v>660</v>
      </c>
      <c r="C32" s="1002"/>
      <c r="D32" s="1002"/>
      <c r="E32" s="1002" t="s">
        <v>77</v>
      </c>
      <c r="F32" s="1002"/>
      <c r="G32" s="1002"/>
      <c r="H32" s="109">
        <f>IF(C32&lt;&gt;"",'[1]CBL Score Standard'!$D88,IF(D32&lt;&gt;"",SUM('[1]CBL Score Standard'!$D88:$E88),IF(E32&lt;&gt;"",SUM('[1]CBL Score Standard'!$D88:$F88),IF(F32&lt;&gt;"",SUM('[1]CBL Score Standard'!$D88:$G88),IF(G32&lt;&gt;"",SUM('[1]CBL Score Standard'!$D88:$H88,0))))))</f>
        <v>0.16558973290057469</v>
      </c>
      <c r="K32" s="407"/>
      <c r="L32" s="407"/>
      <c r="M32" s="104" t="s">
        <v>6</v>
      </c>
      <c r="N32" s="36" t="s">
        <v>55</v>
      </c>
      <c r="O32" s="87" t="s">
        <v>202</v>
      </c>
      <c r="P32" s="153">
        <v>43629</v>
      </c>
      <c r="Q32" s="152" t="s">
        <v>384</v>
      </c>
      <c r="R32" s="79" t="s">
        <v>385</v>
      </c>
      <c r="S32" s="50"/>
      <c r="T32" s="83" t="s">
        <v>73</v>
      </c>
      <c r="U32" s="83"/>
      <c r="V32" s="83" t="str">
        <f>IF(AND(W32="Y",X32="Y"),"Passed",IF(T32="M","Passed", ""))</f>
        <v/>
      </c>
      <c r="W32" s="83"/>
      <c r="X32" s="83"/>
      <c r="Y32" s="49" t="s">
        <v>203</v>
      </c>
      <c r="Z32" s="259">
        <f t="shared" si="1"/>
        <v>0</v>
      </c>
      <c r="AA32" s="260"/>
      <c r="AB32" s="260"/>
      <c r="AC32" s="260"/>
      <c r="AD32" s="260"/>
      <c r="AE32" s="258"/>
      <c r="AF32" s="258"/>
      <c r="AG32" s="258"/>
      <c r="AH32" s="258"/>
      <c r="AI32" s="258"/>
      <c r="AJ32" s="258"/>
    </row>
    <row r="33" spans="1:36" ht="13.8" x14ac:dyDescent="0.3">
      <c r="A33" s="110" t="s">
        <v>31</v>
      </c>
      <c r="B33" s="99" t="s">
        <v>175</v>
      </c>
      <c r="C33" s="1003"/>
      <c r="D33" s="1002"/>
      <c r="E33" s="1005" t="s">
        <v>77</v>
      </c>
      <c r="F33" s="1002"/>
      <c r="G33" s="1002"/>
      <c r="H33" s="109">
        <f>IF(C33&lt;&gt;"",'[1]CBL Score Standard'!$D89,IF(D33&lt;&gt;"",SUM('[1]CBL Score Standard'!$D89:$E89),IF(E33&lt;&gt;"",SUM('[1]CBL Score Standard'!$D89:$F89),IF(F33&lt;&gt;"",SUM('[1]CBL Score Standard'!$D89:$G89),IF(G33&lt;&gt;"",SUM('[1]CBL Score Standard'!$D89:$H89,0))))))</f>
        <v>0.16558973290057469</v>
      </c>
      <c r="K33" s="407"/>
      <c r="L33" s="407"/>
      <c r="M33" s="104" t="s">
        <v>6</v>
      </c>
      <c r="N33" s="36" t="s">
        <v>56</v>
      </c>
      <c r="O33" s="87" t="s">
        <v>427</v>
      </c>
      <c r="P33" s="153">
        <v>43613</v>
      </c>
      <c r="Q33" s="152" t="s">
        <v>167</v>
      </c>
      <c r="R33" s="79" t="s">
        <v>204</v>
      </c>
      <c r="S33" s="77"/>
      <c r="T33" s="83"/>
      <c r="U33" s="83"/>
      <c r="V33" s="83" t="str">
        <f>IF(AND(W33="Y",X33="Y"),"Passed",IF(T33="M","Passed", ""))</f>
        <v/>
      </c>
      <c r="W33" s="83"/>
      <c r="X33" s="83" t="s">
        <v>377</v>
      </c>
      <c r="Y33" s="46" t="s">
        <v>205</v>
      </c>
      <c r="Z33" s="259">
        <f t="shared" si="1"/>
        <v>0</v>
      </c>
      <c r="AA33" s="260"/>
      <c r="AB33" s="260"/>
      <c r="AC33" s="260"/>
      <c r="AD33" s="260"/>
      <c r="AE33" s="258"/>
      <c r="AF33" s="258"/>
      <c r="AG33" s="258"/>
      <c r="AH33" s="258"/>
      <c r="AI33" s="258"/>
      <c r="AJ33" s="258"/>
    </row>
    <row r="34" spans="1:36" ht="13.8" x14ac:dyDescent="0.3">
      <c r="A34" s="110" t="s">
        <v>46</v>
      </c>
      <c r="B34" s="99" t="s">
        <v>171</v>
      </c>
      <c r="C34" s="1003"/>
      <c r="D34" s="1002"/>
      <c r="E34" s="1002" t="s">
        <v>77</v>
      </c>
      <c r="F34" s="1002"/>
      <c r="G34" s="1002"/>
      <c r="H34" s="109">
        <f>IF(C34&lt;&gt;"",'[1]CBL Score Standard'!$D90,IF(D34&lt;&gt;"",SUM('[1]CBL Score Standard'!$D90:$E90),IF(E34&lt;&gt;"",SUM('[1]CBL Score Standard'!$D90:$F90),IF(F34&lt;&gt;"",SUM('[1]CBL Score Standard'!$D90:$G90),IF(G34&lt;&gt;"",SUM('[1]CBL Score Standard'!$D90:$H90,0))))))</f>
        <v>7.468064199148379E-2</v>
      </c>
      <c r="K34" s="407"/>
      <c r="L34" s="407"/>
      <c r="M34" s="104" t="s">
        <v>6</v>
      </c>
      <c r="N34" s="36" t="s">
        <v>0</v>
      </c>
      <c r="O34" s="87" t="s">
        <v>426</v>
      </c>
      <c r="P34" s="152" t="s">
        <v>145</v>
      </c>
      <c r="Q34" s="152" t="s">
        <v>206</v>
      </c>
      <c r="R34" s="79" t="s">
        <v>206</v>
      </c>
      <c r="S34" s="50"/>
      <c r="T34" s="83"/>
      <c r="U34" s="83"/>
      <c r="V34" s="83" t="s">
        <v>374</v>
      </c>
      <c r="W34" s="83"/>
      <c r="X34" s="83" t="s">
        <v>377</v>
      </c>
      <c r="Y34" s="41"/>
      <c r="Z34" s="259">
        <f t="shared" si="1"/>
        <v>0</v>
      </c>
      <c r="AA34" s="260"/>
      <c r="AB34" s="260"/>
      <c r="AC34" s="260"/>
      <c r="AD34" s="260"/>
      <c r="AE34" s="258"/>
      <c r="AF34" s="258"/>
      <c r="AG34" s="258"/>
      <c r="AH34" s="258"/>
      <c r="AI34" s="258"/>
      <c r="AJ34" s="258"/>
    </row>
    <row r="35" spans="1:36" ht="13.8" x14ac:dyDescent="0.3">
      <c r="A35" s="110" t="s">
        <v>2</v>
      </c>
      <c r="B35" s="99" t="s">
        <v>234</v>
      </c>
      <c r="C35" s="1003"/>
      <c r="D35" s="1003"/>
      <c r="E35" s="1003"/>
      <c r="F35" s="1002"/>
      <c r="G35" s="1002"/>
      <c r="H35" s="109" t="b">
        <f>IF(C35&lt;&gt;"",'[1]CBL Score Standard'!$D91,IF(D35&lt;&gt;"",SUM('[1]CBL Score Standard'!$D91:$E91),IF(E35&lt;&gt;"",SUM('[1]CBL Score Standard'!$D91:$F91),IF(F35&lt;&gt;"",SUM('[1]CBL Score Standard'!$D91:$G91),IF(G35&lt;&gt;"",SUM('[1]CBL Score Standard'!$D91:$H91,0))))))</f>
        <v>0</v>
      </c>
      <c r="K35" s="407"/>
      <c r="L35" s="407"/>
      <c r="M35" s="104" t="s">
        <v>6</v>
      </c>
      <c r="N35" s="36" t="s">
        <v>53</v>
      </c>
      <c r="O35" s="90" t="s">
        <v>371</v>
      </c>
      <c r="P35" s="152" t="s">
        <v>145</v>
      </c>
      <c r="Q35" s="152" t="s">
        <v>164</v>
      </c>
      <c r="R35" s="79" t="s">
        <v>207</v>
      </c>
      <c r="S35" s="77"/>
      <c r="T35" s="83"/>
      <c r="U35" s="83"/>
      <c r="V35" s="83" t="str">
        <f>IF(AND(W35="Y",X35="Y"),"Passed",IF(T35="M","Passed", ""))</f>
        <v/>
      </c>
      <c r="W35" s="83"/>
      <c r="X35" s="83" t="s">
        <v>377</v>
      </c>
      <c r="Y35" s="49" t="s">
        <v>208</v>
      </c>
      <c r="Z35" s="259">
        <f t="shared" si="1"/>
        <v>0</v>
      </c>
      <c r="AA35" s="260"/>
      <c r="AB35" s="260"/>
      <c r="AC35" s="260"/>
      <c r="AD35" s="260"/>
      <c r="AE35" s="258"/>
      <c r="AF35" s="258"/>
      <c r="AG35" s="258"/>
      <c r="AH35" s="258"/>
      <c r="AI35" s="258"/>
      <c r="AJ35" s="258"/>
    </row>
    <row r="36" spans="1:36" ht="13.8" x14ac:dyDescent="0.3">
      <c r="A36" s="110" t="s">
        <v>54</v>
      </c>
      <c r="B36" s="99" t="s">
        <v>425</v>
      </c>
      <c r="C36" s="1002"/>
      <c r="D36" s="1002"/>
      <c r="E36" s="1002" t="s">
        <v>77</v>
      </c>
      <c r="F36" s="1002"/>
      <c r="G36" s="1002"/>
      <c r="H36" s="109">
        <f>IF(C36&lt;&gt;"",'[1]CBL Score Standard'!$D92,IF(D36&lt;&gt;"",SUM('[1]CBL Score Standard'!$D92:$E92),IF(E36&lt;&gt;"",SUM('[1]CBL Score Standard'!$D92:$F92),IF(F36&lt;&gt;"",SUM('[1]CBL Score Standard'!$D92:$G92),IF(G36&lt;&gt;"",SUM('[1]CBL Score Standard'!$D92:$H92,0))))))</f>
        <v>0.16558973290057469</v>
      </c>
      <c r="K36" s="408"/>
      <c r="L36" s="408"/>
      <c r="M36" s="104" t="s">
        <v>6</v>
      </c>
      <c r="N36" s="36" t="s">
        <v>54</v>
      </c>
      <c r="O36" s="87" t="s">
        <v>345</v>
      </c>
      <c r="P36" s="153">
        <v>43644</v>
      </c>
      <c r="Q36" s="152" t="s">
        <v>209</v>
      </c>
      <c r="R36" s="79" t="s">
        <v>210</v>
      </c>
      <c r="S36" s="77"/>
      <c r="T36" s="83"/>
      <c r="U36" s="83"/>
      <c r="V36" s="83" t="s">
        <v>374</v>
      </c>
      <c r="W36" s="83"/>
      <c r="X36" s="83" t="s">
        <v>377</v>
      </c>
      <c r="Y36" s="46"/>
      <c r="Z36" s="259">
        <f t="shared" si="1"/>
        <v>0</v>
      </c>
      <c r="AA36" s="260"/>
      <c r="AB36" s="260"/>
      <c r="AC36" s="260"/>
      <c r="AD36" s="260"/>
      <c r="AE36" s="258"/>
      <c r="AF36" s="258"/>
      <c r="AG36" s="258"/>
      <c r="AH36" s="258"/>
      <c r="AI36" s="258"/>
      <c r="AJ36" s="258"/>
    </row>
    <row r="37" spans="1:36" x14ac:dyDescent="0.25">
      <c r="A37" s="110" t="s">
        <v>54</v>
      </c>
      <c r="B37" s="99" t="s">
        <v>345</v>
      </c>
      <c r="C37" s="1003"/>
      <c r="D37" s="1002"/>
      <c r="E37" s="1002" t="s">
        <v>77</v>
      </c>
      <c r="F37" s="1002"/>
      <c r="G37" s="1002"/>
      <c r="H37" s="109">
        <f>IF(C37&lt;&gt;"",'[1]CBL Score Standard'!$D93,IF(D37&lt;&gt;"",SUM('[1]CBL Score Standard'!$D93:$E93),IF(E37&lt;&gt;"",SUM('[1]CBL Score Standard'!$D93:$F93),IF(F37&lt;&gt;"",SUM('[1]CBL Score Standard'!$D93:$G93),IF(G37&lt;&gt;"",SUM('[1]CBL Score Standard'!$D93:$H93,0))))))</f>
        <v>7.468064199148379E-2</v>
      </c>
    </row>
    <row r="38" spans="1:36" ht="23.4" x14ac:dyDescent="0.45">
      <c r="A38" s="110" t="s">
        <v>54</v>
      </c>
      <c r="B38" s="99" t="s">
        <v>231</v>
      </c>
      <c r="C38" s="1003"/>
      <c r="D38" s="1003"/>
      <c r="E38" s="1002" t="s">
        <v>77</v>
      </c>
      <c r="F38" s="1002"/>
      <c r="G38" s="1002"/>
      <c r="H38" s="109">
        <f>IF(C38&lt;&gt;"",'[1]CBL Score Standard'!$D94,IF(D38&lt;&gt;"",SUM('[1]CBL Score Standard'!$D94:$E94),IF(E38&lt;&gt;"",SUM('[1]CBL Score Standard'!$D94:$F94),IF(F38&lt;&gt;"",SUM('[1]CBL Score Standard'!$D94:$G94),IF(G38&lt;&gt;"",SUM('[1]CBL Score Standard'!$D94:$H94,0))))))</f>
        <v>1.4084507042253521E-2</v>
      </c>
      <c r="K38" s="1193" t="s">
        <v>211</v>
      </c>
      <c r="L38" s="1194"/>
      <c r="M38" s="1194"/>
      <c r="N38" s="1194"/>
      <c r="O38" s="1194"/>
      <c r="P38" s="1194"/>
      <c r="Q38" s="1194"/>
      <c r="R38" s="1194"/>
      <c r="S38" s="1194"/>
      <c r="T38" s="1194"/>
      <c r="U38" s="1194"/>
      <c r="V38" s="1194"/>
      <c r="W38" s="1194"/>
      <c r="X38" s="1194"/>
      <c r="Y38" s="1195"/>
      <c r="Z38" s="263"/>
      <c r="AA38" s="402"/>
      <c r="AB38" s="402"/>
      <c r="AC38" s="402"/>
      <c r="AD38" s="402"/>
      <c r="AE38" s="402"/>
      <c r="AF38" s="402"/>
      <c r="AG38" s="402"/>
      <c r="AH38" s="402"/>
      <c r="AI38" s="402"/>
      <c r="AJ38" s="402"/>
    </row>
    <row r="39" spans="1:36" ht="41.4" x14ac:dyDescent="0.25">
      <c r="A39" s="110" t="s">
        <v>53</v>
      </c>
      <c r="B39" s="99" t="s">
        <v>371</v>
      </c>
      <c r="C39" s="1003"/>
      <c r="D39" s="1004" t="s">
        <v>77</v>
      </c>
      <c r="E39" s="1004"/>
      <c r="F39" s="1002"/>
      <c r="G39" s="1002"/>
      <c r="H39" s="109">
        <f>IF(C39&lt;&gt;"",'[1]CBL Score Standard'!$D95,IF(D39&lt;&gt;"",SUM('[1]CBL Score Standard'!$D95:$E95),IF(E39&lt;&gt;"",SUM('[1]CBL Score Standard'!$D95:$F95),IF(F39&lt;&gt;"",SUM('[1]CBL Score Standard'!$D95:$G95),IF(G39&lt;&gt;"",SUM('[1]CBL Score Standard'!$D95:$H95,0))))))</f>
        <v>2.3255813953488372E-2</v>
      </c>
      <c r="K39" s="1211" t="s">
        <v>133</v>
      </c>
      <c r="L39" s="1211" t="s">
        <v>91</v>
      </c>
      <c r="M39" s="1182" t="s">
        <v>75</v>
      </c>
      <c r="N39" s="1184" t="s">
        <v>134</v>
      </c>
      <c r="O39" s="1184" t="s">
        <v>135</v>
      </c>
      <c r="P39" s="413" t="s">
        <v>136</v>
      </c>
      <c r="Q39" s="413" t="s">
        <v>137</v>
      </c>
      <c r="R39" s="413" t="s">
        <v>138</v>
      </c>
      <c r="S39" s="1212" t="s">
        <v>139</v>
      </c>
      <c r="T39" s="1191" t="s">
        <v>344</v>
      </c>
      <c r="U39" s="1191" t="s">
        <v>342</v>
      </c>
      <c r="V39" s="1191" t="s">
        <v>343</v>
      </c>
      <c r="W39" s="404" t="s">
        <v>375</v>
      </c>
      <c r="X39" s="404" t="s">
        <v>376</v>
      </c>
      <c r="Y39" s="1211" t="s">
        <v>140</v>
      </c>
      <c r="Z39" s="1186" t="s">
        <v>667</v>
      </c>
      <c r="AA39" s="1172" t="s">
        <v>666</v>
      </c>
      <c r="AB39" s="1172"/>
      <c r="AC39" s="1172" t="s">
        <v>668</v>
      </c>
      <c r="AD39" s="1172"/>
      <c r="AE39" s="1172" t="s">
        <v>669</v>
      </c>
      <c r="AF39" s="1172"/>
      <c r="AG39" s="1172" t="s">
        <v>670</v>
      </c>
      <c r="AH39" s="1172"/>
      <c r="AI39" s="1172" t="s">
        <v>671</v>
      </c>
      <c r="AJ39" s="1172"/>
    </row>
    <row r="40" spans="1:36" ht="41.4" x14ac:dyDescent="0.25">
      <c r="A40" s="110" t="s">
        <v>53</v>
      </c>
      <c r="B40" s="99" t="s">
        <v>223</v>
      </c>
      <c r="C40" s="1003"/>
      <c r="D40" s="1003" t="s">
        <v>77</v>
      </c>
      <c r="E40" s="1004"/>
      <c r="F40" s="1002"/>
      <c r="G40" s="1002"/>
      <c r="H40" s="109">
        <f>IF(C40&lt;&gt;"",'[1]CBL Score Standard'!$D96,IF(D40&lt;&gt;"",SUM('[1]CBL Score Standard'!$D96:$E96),IF(E40&lt;&gt;"",SUM('[1]CBL Score Standard'!$D96:$F96),IF(F40&lt;&gt;"",SUM('[1]CBL Score Standard'!$D96:$G96),IF(G40&lt;&gt;"",SUM('[1]CBL Score Standard'!$D96:$H96,0))))))</f>
        <v>0</v>
      </c>
      <c r="K40" s="1197"/>
      <c r="L40" s="1197"/>
      <c r="M40" s="1183"/>
      <c r="N40" s="1190"/>
      <c r="O40" s="1185"/>
      <c r="P40" s="148" t="s">
        <v>141</v>
      </c>
      <c r="Q40" s="414"/>
      <c r="R40" s="414"/>
      <c r="S40" s="1210"/>
      <c r="T40" s="1191"/>
      <c r="U40" s="1191"/>
      <c r="V40" s="1191"/>
      <c r="W40" s="404"/>
      <c r="X40" s="404"/>
      <c r="Y40" s="1197"/>
      <c r="Z40" s="1187"/>
      <c r="AA40" s="400" t="s">
        <v>672</v>
      </c>
      <c r="AB40" s="400" t="s">
        <v>673</v>
      </c>
      <c r="AC40" s="400" t="s">
        <v>672</v>
      </c>
      <c r="AD40" s="400" t="s">
        <v>673</v>
      </c>
      <c r="AE40" s="400" t="s">
        <v>672</v>
      </c>
      <c r="AF40" s="400" t="s">
        <v>673</v>
      </c>
      <c r="AG40" s="400" t="s">
        <v>672</v>
      </c>
      <c r="AH40" s="400" t="s">
        <v>673</v>
      </c>
      <c r="AI40" s="400" t="s">
        <v>672</v>
      </c>
      <c r="AJ40" s="400" t="s">
        <v>673</v>
      </c>
    </row>
    <row r="41" spans="1:36" ht="13.8" x14ac:dyDescent="0.3">
      <c r="A41" s="110" t="s">
        <v>53</v>
      </c>
      <c r="B41" s="99" t="s">
        <v>226</v>
      </c>
      <c r="C41" s="1003"/>
      <c r="D41" s="1003" t="s">
        <v>77</v>
      </c>
      <c r="E41" s="1004"/>
      <c r="F41" s="1002"/>
      <c r="G41" s="1002"/>
      <c r="H41" s="109">
        <f>IF(C41&lt;&gt;"",'[1]CBL Score Standard'!$D97,IF(D41&lt;&gt;"",SUM('[1]CBL Score Standard'!$D97:$E97),IF(E41&lt;&gt;"",SUM('[1]CBL Score Standard'!$D97:$F97),IF(F41&lt;&gt;"",SUM('[1]CBL Score Standard'!$D97:$G97),IF(G41&lt;&gt;"",SUM('[1]CBL Score Standard'!$D97:$H97,0))))))</f>
        <v>0</v>
      </c>
      <c r="K41" s="406" t="s">
        <v>142</v>
      </c>
      <c r="L41" s="406" t="s">
        <v>143</v>
      </c>
      <c r="M41" s="104" t="s">
        <v>7</v>
      </c>
      <c r="N41" s="36" t="s">
        <v>56</v>
      </c>
      <c r="O41" s="87" t="s">
        <v>663</v>
      </c>
      <c r="P41" s="149" t="s">
        <v>145</v>
      </c>
      <c r="Q41" s="152" t="s">
        <v>212</v>
      </c>
      <c r="R41" s="79" t="s">
        <v>213</v>
      </c>
      <c r="S41" s="77"/>
      <c r="T41" s="83"/>
      <c r="U41" s="83"/>
      <c r="V41" s="83" t="str">
        <f>IF(AND(W41="Y",X41="Y"),"Passed",IF(T41="M","Passed", ""))</f>
        <v>Passed</v>
      </c>
      <c r="W41" s="83" t="s">
        <v>377</v>
      </c>
      <c r="X41" s="83" t="s">
        <v>377</v>
      </c>
      <c r="Y41" s="46" t="s">
        <v>214</v>
      </c>
      <c r="Z41" s="259">
        <f t="shared" ref="Z41:Z56" si="2">DATEDIF(AA41,AB41,"m")/12+DATEDIF(AC41,AD41,"m")/12+DATEDIF(AE41,AF41,"m")/12+DATEDIF(AG41,AH41,"m")/12+DATEDIF(AI41,AJ41,"m")/12</f>
        <v>0</v>
      </c>
      <c r="AA41" s="260"/>
      <c r="AB41" s="260"/>
      <c r="AC41" s="260"/>
      <c r="AD41" s="260"/>
      <c r="AE41" s="258"/>
      <c r="AF41" s="258"/>
      <c r="AG41" s="258"/>
      <c r="AH41" s="258"/>
      <c r="AI41" s="258"/>
      <c r="AJ41" s="258"/>
    </row>
    <row r="42" spans="1:36" ht="26.4" x14ac:dyDescent="0.3">
      <c r="A42" s="110" t="s">
        <v>53</v>
      </c>
      <c r="B42" s="99" t="s">
        <v>239</v>
      </c>
      <c r="C42" s="1003"/>
      <c r="D42" s="1003" t="s">
        <v>77</v>
      </c>
      <c r="E42" s="1003"/>
      <c r="F42" s="1002"/>
      <c r="G42" s="1002"/>
      <c r="H42" s="109">
        <f>IF(C42&lt;&gt;"",'[1]CBL Score Standard'!$D98,IF(D42&lt;&gt;"",SUM('[1]CBL Score Standard'!$D98:$E98),IF(E42&lt;&gt;"",SUM('[1]CBL Score Standard'!$D98:$F98),IF(F42&lt;&gt;"",SUM('[1]CBL Score Standard'!$D98:$G98),IF(G42&lt;&gt;"",SUM('[1]CBL Score Standard'!$D98:$H98,0))))))</f>
        <v>0</v>
      </c>
      <c r="K42" s="407"/>
      <c r="L42" s="407"/>
      <c r="M42" s="104" t="s">
        <v>7</v>
      </c>
      <c r="N42" s="36" t="s">
        <v>56</v>
      </c>
      <c r="O42" s="87" t="s">
        <v>215</v>
      </c>
      <c r="P42" s="150"/>
      <c r="Q42" s="152" t="s">
        <v>164</v>
      </c>
      <c r="R42" s="79" t="s">
        <v>207</v>
      </c>
      <c r="S42" s="36"/>
      <c r="T42" s="83"/>
      <c r="U42" s="83"/>
      <c r="V42" s="83" t="str">
        <f>IF(AND(W42="Y",X42="Y"),"Passed",IF(T42="M","Passed", ""))</f>
        <v>Passed</v>
      </c>
      <c r="W42" s="83" t="s">
        <v>377</v>
      </c>
      <c r="X42" s="83" t="s">
        <v>377</v>
      </c>
      <c r="Y42" s="49" t="s">
        <v>216</v>
      </c>
      <c r="Z42" s="259">
        <f t="shared" si="2"/>
        <v>0</v>
      </c>
      <c r="AA42" s="260"/>
      <c r="AB42" s="260"/>
      <c r="AC42" s="260"/>
      <c r="AD42" s="260"/>
      <c r="AE42" s="258"/>
      <c r="AF42" s="258"/>
      <c r="AG42" s="258"/>
      <c r="AH42" s="258"/>
      <c r="AI42" s="258"/>
      <c r="AJ42" s="258"/>
    </row>
    <row r="43" spans="1:36" ht="27.6" x14ac:dyDescent="0.3">
      <c r="A43" s="110" t="s">
        <v>0</v>
      </c>
      <c r="B43" s="99" t="s">
        <v>426</v>
      </c>
      <c r="C43" s="1003"/>
      <c r="D43" s="1002"/>
      <c r="E43" s="1002" t="s">
        <v>77</v>
      </c>
      <c r="F43" s="1002"/>
      <c r="G43" s="1002"/>
      <c r="H43" s="109">
        <f>IF(C43&lt;&gt;"",'[1]CBL Score Standard'!$D99,IF(D43&lt;&gt;"",SUM('[1]CBL Score Standard'!$D99:$E99),IF(E43&lt;&gt;"",SUM('[1]CBL Score Standard'!$D99:$F99),IF(F43&lt;&gt;"",SUM('[1]CBL Score Standard'!$D99:$G99),IF(G43&lt;&gt;"",SUM('[1]CBL Score Standard'!$D99:$H99,0))))))</f>
        <v>7.468064199148379E-2</v>
      </c>
      <c r="K43" s="407"/>
      <c r="L43" s="407"/>
      <c r="M43" s="104" t="s">
        <v>7</v>
      </c>
      <c r="N43" s="36" t="s">
        <v>55</v>
      </c>
      <c r="O43" s="91" t="s">
        <v>664</v>
      </c>
      <c r="P43" s="150"/>
      <c r="Q43" s="254" t="s">
        <v>653</v>
      </c>
      <c r="R43" s="254" t="s">
        <v>654</v>
      </c>
      <c r="S43" s="36"/>
      <c r="T43" s="83"/>
      <c r="U43" s="83"/>
      <c r="V43" s="83" t="str">
        <f>IF(AND(W43="Y",X43="Y"),"Passed",IF(T43="M","Passed", ""))</f>
        <v/>
      </c>
      <c r="W43" s="83"/>
      <c r="X43" s="83"/>
      <c r="Y43" s="52" t="s">
        <v>249</v>
      </c>
      <c r="Z43" s="259">
        <f t="shared" si="2"/>
        <v>0</v>
      </c>
      <c r="AA43" s="260"/>
      <c r="AB43" s="260"/>
      <c r="AC43" s="260"/>
      <c r="AD43" s="260"/>
      <c r="AE43" s="258"/>
      <c r="AF43" s="258"/>
      <c r="AG43" s="258"/>
      <c r="AH43" s="258"/>
      <c r="AI43" s="258"/>
      <c r="AJ43" s="258"/>
    </row>
    <row r="44" spans="1:36" ht="27.6" x14ac:dyDescent="0.3">
      <c r="A44" s="110" t="s">
        <v>41</v>
      </c>
      <c r="B44" s="99" t="s">
        <v>450</v>
      </c>
      <c r="C44" s="1002"/>
      <c r="D44" s="1002"/>
      <c r="E44" s="1002" t="s">
        <v>77</v>
      </c>
      <c r="F44" s="1002"/>
      <c r="G44" s="1002"/>
      <c r="H44" s="109">
        <f>IF(C44&lt;&gt;"",'[1]CBL Score Standard'!$D100,IF(D44&lt;&gt;"",SUM('[1]CBL Score Standard'!$D100:$E100),IF(E44&lt;&gt;"",SUM('[1]CBL Score Standard'!$D100:$F100),IF(F44&lt;&gt;"",SUM('[1]CBL Score Standard'!$D100:$G100),IF(G44&lt;&gt;"",SUM('[1]CBL Score Standard'!$D100:$H100,0))))))</f>
        <v>0.16558973290057469</v>
      </c>
      <c r="K44" s="407"/>
      <c r="L44" s="407"/>
      <c r="M44" s="104" t="s">
        <v>7</v>
      </c>
      <c r="N44" s="36" t="s">
        <v>55</v>
      </c>
      <c r="O44" s="87" t="s">
        <v>448</v>
      </c>
      <c r="P44" s="151"/>
      <c r="Q44" s="254" t="s">
        <v>655</v>
      </c>
      <c r="R44" s="254" t="s">
        <v>656</v>
      </c>
      <c r="S44" s="36"/>
      <c r="T44" s="83" t="s">
        <v>73</v>
      </c>
      <c r="U44" s="83"/>
      <c r="V44" s="83" t="s">
        <v>374</v>
      </c>
      <c r="W44" s="83"/>
      <c r="X44" s="83" t="s">
        <v>377</v>
      </c>
      <c r="Y44" s="49" t="s">
        <v>219</v>
      </c>
      <c r="Z44" s="259">
        <f t="shared" si="2"/>
        <v>0</v>
      </c>
      <c r="AA44" s="260"/>
      <c r="AB44" s="260"/>
      <c r="AC44" s="260"/>
      <c r="AD44" s="260"/>
      <c r="AE44" s="258"/>
      <c r="AF44" s="258"/>
      <c r="AG44" s="258"/>
      <c r="AH44" s="258"/>
      <c r="AI44" s="258"/>
      <c r="AJ44" s="258"/>
    </row>
    <row r="45" spans="1:36" ht="26.4" x14ac:dyDescent="0.3">
      <c r="A45" s="110" t="s">
        <v>41</v>
      </c>
      <c r="B45" s="99" t="s">
        <v>178</v>
      </c>
      <c r="C45" s="1003"/>
      <c r="D45" s="1002"/>
      <c r="E45" s="1002" t="s">
        <v>77</v>
      </c>
      <c r="F45" s="1002"/>
      <c r="G45" s="1002"/>
      <c r="H45" s="109">
        <f>IF(C45&lt;&gt;"",'[1]CBL Score Standard'!$D101,IF(D45&lt;&gt;"",SUM('[1]CBL Score Standard'!$D101:$E101),IF(E45&lt;&gt;"",SUM('[1]CBL Score Standard'!$D101:$F101),IF(F45&lt;&gt;"",SUM('[1]CBL Score Standard'!$D101:$G101),IF(G45&lt;&gt;"",SUM('[1]CBL Score Standard'!$D101:$H101,0))))))</f>
        <v>7.468064199148379E-2</v>
      </c>
      <c r="K45" s="407"/>
      <c r="L45" s="407"/>
      <c r="M45" s="104" t="s">
        <v>7</v>
      </c>
      <c r="N45" s="36" t="s">
        <v>55</v>
      </c>
      <c r="O45" s="87" t="s">
        <v>185</v>
      </c>
      <c r="P45" s="149" t="s">
        <v>145</v>
      </c>
      <c r="Q45" s="254" t="s">
        <v>220</v>
      </c>
      <c r="R45" s="254" t="s">
        <v>270</v>
      </c>
      <c r="S45" s="69"/>
      <c r="T45" s="83"/>
      <c r="U45" s="83"/>
      <c r="V45" s="83" t="str">
        <f>IF(AND(W45="Y",X45="Y"),"Passed",IF(T45="M","Passed", ""))</f>
        <v>Passed</v>
      </c>
      <c r="W45" s="83" t="s">
        <v>377</v>
      </c>
      <c r="X45" s="83" t="s">
        <v>377</v>
      </c>
      <c r="Y45" s="49" t="s">
        <v>186</v>
      </c>
      <c r="Z45" s="259">
        <f t="shared" si="2"/>
        <v>0</v>
      </c>
      <c r="AA45" s="260"/>
      <c r="AB45" s="260"/>
      <c r="AC45" s="260"/>
      <c r="AD45" s="260"/>
      <c r="AE45" s="258"/>
      <c r="AF45" s="258"/>
      <c r="AG45" s="258"/>
      <c r="AH45" s="258"/>
      <c r="AI45" s="258"/>
      <c r="AJ45" s="258"/>
    </row>
    <row r="46" spans="1:36" ht="27.6" x14ac:dyDescent="0.3">
      <c r="A46" s="110" t="s">
        <v>229</v>
      </c>
      <c r="B46" s="99" t="s">
        <v>245</v>
      </c>
      <c r="C46" s="1003"/>
      <c r="D46" s="1003"/>
      <c r="E46" s="1003"/>
      <c r="F46" s="1003"/>
      <c r="G46" s="1002"/>
      <c r="H46" s="109" t="b">
        <f>IF(C46&lt;&gt;"",'[1]CBL Score Standard'!$D102,IF(D46&lt;&gt;"",SUM('[1]CBL Score Standard'!$D102:$E102),IF(E46&lt;&gt;"",SUM('[1]CBL Score Standard'!$D102:$F102),IF(F46&lt;&gt;"",SUM('[1]CBL Score Standard'!$D102:$G102),IF(G46&lt;&gt;"",SUM('[1]CBL Score Standard'!$D102:$H102,0))))))</f>
        <v>0</v>
      </c>
      <c r="K46" s="407"/>
      <c r="L46" s="407"/>
      <c r="M46" s="104" t="s">
        <v>7</v>
      </c>
      <c r="N46" s="36" t="s">
        <v>55</v>
      </c>
      <c r="O46" s="87" t="s">
        <v>694</v>
      </c>
      <c r="P46" s="153">
        <v>43539</v>
      </c>
      <c r="Q46" s="254" t="s">
        <v>658</v>
      </c>
      <c r="R46" s="254" t="s">
        <v>657</v>
      </c>
      <c r="S46" s="158" t="s">
        <v>329</v>
      </c>
      <c r="T46" s="84" t="s">
        <v>72</v>
      </c>
      <c r="U46" s="153">
        <v>43539</v>
      </c>
      <c r="V46" s="83" t="s">
        <v>374</v>
      </c>
      <c r="W46" s="83" t="s">
        <v>377</v>
      </c>
      <c r="X46" s="83"/>
      <c r="Y46" s="49" t="s">
        <v>186</v>
      </c>
      <c r="Z46" s="259">
        <f t="shared" si="2"/>
        <v>0</v>
      </c>
      <c r="AA46" s="260"/>
      <c r="AB46" s="260"/>
      <c r="AC46" s="260"/>
      <c r="AD46" s="260"/>
      <c r="AE46" s="258"/>
      <c r="AF46" s="258"/>
      <c r="AG46" s="258"/>
      <c r="AH46" s="258"/>
      <c r="AI46" s="258"/>
      <c r="AJ46" s="258"/>
    </row>
    <row r="47" spans="1:36" ht="27.6" x14ac:dyDescent="0.3">
      <c r="A47" s="110" t="s">
        <v>144</v>
      </c>
      <c r="B47" s="99" t="s">
        <v>372</v>
      </c>
      <c r="C47" s="1002"/>
      <c r="D47" s="1002"/>
      <c r="E47" s="1002" t="s">
        <v>77</v>
      </c>
      <c r="F47" s="1002"/>
      <c r="G47" s="1002"/>
      <c r="H47" s="109">
        <f>IF(C47&lt;&gt;"",'[1]CBL Score Standard'!$D103,IF(D47&lt;&gt;"",SUM('[1]CBL Score Standard'!$D103:$E103),IF(E47&lt;&gt;"",SUM('[1]CBL Score Standard'!$D103:$F103),IF(F47&lt;&gt;"",SUM('[1]CBL Score Standard'!$D103:$G103),IF(G47&lt;&gt;"",SUM('[1]CBL Score Standard'!$D103:$H103,0))))))</f>
        <v>0.16558973290057469</v>
      </c>
      <c r="K47" s="407"/>
      <c r="L47" s="407"/>
      <c r="M47" s="104" t="s">
        <v>7</v>
      </c>
      <c r="N47" s="36" t="s">
        <v>55</v>
      </c>
      <c r="O47" s="87" t="s">
        <v>665</v>
      </c>
      <c r="P47" s="153">
        <v>43607</v>
      </c>
      <c r="Q47" s="152" t="s">
        <v>221</v>
      </c>
      <c r="R47" s="79" t="s">
        <v>200</v>
      </c>
      <c r="S47" s="36"/>
      <c r="T47" s="83"/>
      <c r="U47" s="83"/>
      <c r="V47" s="83" t="str">
        <f>IF(AND(W47="Y",X47="Y"),"Passed",IF(T47="M","Passed", ""))</f>
        <v/>
      </c>
      <c r="W47" s="83"/>
      <c r="X47" s="83"/>
      <c r="Y47" s="46" t="s">
        <v>222</v>
      </c>
      <c r="Z47" s="259">
        <f t="shared" si="2"/>
        <v>0</v>
      </c>
      <c r="AA47" s="260"/>
      <c r="AB47" s="260"/>
      <c r="AC47" s="260"/>
      <c r="AD47" s="260"/>
      <c r="AE47" s="258"/>
      <c r="AF47" s="258"/>
      <c r="AG47" s="258"/>
      <c r="AH47" s="258"/>
      <c r="AI47" s="258"/>
      <c r="AJ47" s="258"/>
    </row>
    <row r="48" spans="1:36" ht="39.6" x14ac:dyDescent="0.3">
      <c r="A48" s="110" t="s">
        <v>144</v>
      </c>
      <c r="B48" s="99" t="s">
        <v>373</v>
      </c>
      <c r="C48" s="1002"/>
      <c r="D48" s="1002"/>
      <c r="E48" s="1002" t="s">
        <v>77</v>
      </c>
      <c r="F48" s="1002"/>
      <c r="G48" s="1002"/>
      <c r="H48" s="109">
        <f>IF(C48&lt;&gt;"",'[1]CBL Score Standard'!$D104,IF(D48&lt;&gt;"",SUM('[1]CBL Score Standard'!$D104:$E104),IF(E48&lt;&gt;"",SUM('[1]CBL Score Standard'!$D104:$F104),IF(F48&lt;&gt;"",SUM('[1]CBL Score Standard'!$D104:$G104),IF(G48&lt;&gt;"",SUM('[1]CBL Score Standard'!$D104:$H104,0))))))</f>
        <v>0.16558973290057469</v>
      </c>
      <c r="K48" s="407"/>
      <c r="L48" s="407"/>
      <c r="M48" s="104" t="s">
        <v>7</v>
      </c>
      <c r="N48" s="36" t="s">
        <v>53</v>
      </c>
      <c r="O48" s="87" t="s">
        <v>223</v>
      </c>
      <c r="P48" s="153">
        <v>43621</v>
      </c>
      <c r="Q48" s="154" t="s">
        <v>224</v>
      </c>
      <c r="R48" s="155" t="s">
        <v>225</v>
      </c>
      <c r="S48" s="36"/>
      <c r="T48" s="83"/>
      <c r="U48" s="83"/>
      <c r="V48" s="83" t="str">
        <f>IF(AND(W48="Y",X48="Y"),"Passed",IF(T48="M","Passed", ""))</f>
        <v/>
      </c>
      <c r="W48" s="83"/>
      <c r="X48" s="83"/>
      <c r="Y48" s="55"/>
      <c r="Z48" s="259">
        <f t="shared" si="2"/>
        <v>0</v>
      </c>
      <c r="AA48" s="260"/>
      <c r="AB48" s="260"/>
      <c r="AC48" s="260"/>
      <c r="AD48" s="260"/>
      <c r="AE48" s="258"/>
      <c r="AF48" s="258"/>
      <c r="AG48" s="258"/>
      <c r="AH48" s="258"/>
      <c r="AI48" s="258"/>
      <c r="AJ48" s="258"/>
    </row>
    <row r="49" spans="1:36" ht="13.8" x14ac:dyDescent="0.3">
      <c r="A49" s="110" t="s">
        <v>144</v>
      </c>
      <c r="B49" s="99" t="s">
        <v>452</v>
      </c>
      <c r="C49" s="1002"/>
      <c r="D49" s="1002"/>
      <c r="E49" s="1002" t="s">
        <v>77</v>
      </c>
      <c r="F49" s="1002"/>
      <c r="G49" s="1002"/>
      <c r="H49" s="109">
        <f>IF(C49&lt;&gt;"",'[1]CBL Score Standard'!$D105,IF(D49&lt;&gt;"",SUM('[1]CBL Score Standard'!$D105:$E105),IF(E49&lt;&gt;"",SUM('[1]CBL Score Standard'!$D105:$F105),IF(F49&lt;&gt;"",SUM('[1]CBL Score Standard'!$D105:$G105),IF(G49&lt;&gt;"",SUM('[1]CBL Score Standard'!$D105:$H105,0))))))</f>
        <v>0.16558973290057469</v>
      </c>
      <c r="K49" s="407"/>
      <c r="L49" s="407"/>
      <c r="M49" s="104" t="s">
        <v>7</v>
      </c>
      <c r="N49" s="36" t="s">
        <v>53</v>
      </c>
      <c r="O49" s="87" t="s">
        <v>226</v>
      </c>
      <c r="P49" s="153">
        <v>43602</v>
      </c>
      <c r="Q49" s="154" t="s">
        <v>227</v>
      </c>
      <c r="R49" s="155" t="s">
        <v>228</v>
      </c>
      <c r="S49" s="36"/>
      <c r="T49" s="83"/>
      <c r="U49" s="83"/>
      <c r="V49" s="83" t="str">
        <f>IF(AND(W49="Y",X49="Y"),"Passed",IF(T49="M","Passed", ""))</f>
        <v/>
      </c>
      <c r="W49" s="83"/>
      <c r="X49" s="83"/>
      <c r="Y49" s="55"/>
      <c r="Z49" s="259">
        <f t="shared" si="2"/>
        <v>0</v>
      </c>
      <c r="AA49" s="260"/>
      <c r="AB49" s="260"/>
      <c r="AC49" s="260"/>
      <c r="AD49" s="260"/>
      <c r="AE49" s="258"/>
      <c r="AF49" s="258"/>
      <c r="AG49" s="258"/>
      <c r="AH49" s="258"/>
      <c r="AI49" s="258"/>
      <c r="AJ49" s="258"/>
    </row>
    <row r="50" spans="1:36" ht="27.6" x14ac:dyDescent="0.3">
      <c r="A50" s="110" t="s">
        <v>144</v>
      </c>
      <c r="B50" s="99" t="s">
        <v>517</v>
      </c>
      <c r="C50" s="1002"/>
      <c r="D50" s="1002"/>
      <c r="E50" s="1002" t="s">
        <v>77</v>
      </c>
      <c r="F50" s="1002"/>
      <c r="G50" s="1002"/>
      <c r="H50" s="109">
        <f>IF(C50&lt;&gt;"",'[1]CBL Score Standard'!$D106,IF(D50&lt;&gt;"",SUM('[1]CBL Score Standard'!$D106:$E106),IF(E50&lt;&gt;"",SUM('[1]CBL Score Standard'!$D106:$F106),IF(F50&lt;&gt;"",SUM('[1]CBL Score Standard'!$D106:$G106),IF(G50&lt;&gt;"",SUM('[1]CBL Score Standard'!$D106:$H106,0))))))</f>
        <v>0.16558973290057469</v>
      </c>
      <c r="K50" s="407"/>
      <c r="L50" s="407"/>
      <c r="M50" s="104" t="s">
        <v>7</v>
      </c>
      <c r="N50" s="36" t="s">
        <v>59</v>
      </c>
      <c r="O50" s="87" t="s">
        <v>684</v>
      </c>
      <c r="P50" s="153">
        <v>43623</v>
      </c>
      <c r="Q50" s="154" t="s">
        <v>153</v>
      </c>
      <c r="R50" s="155" t="s">
        <v>156</v>
      </c>
      <c r="S50" s="70" t="s">
        <v>329</v>
      </c>
      <c r="T50" s="157" t="s">
        <v>72</v>
      </c>
      <c r="U50" s="180">
        <v>43754</v>
      </c>
      <c r="V50" s="214" t="s">
        <v>374</v>
      </c>
      <c r="W50" s="83"/>
      <c r="X50" s="83"/>
      <c r="Y50" s="55"/>
      <c r="Z50" s="259">
        <f t="shared" si="2"/>
        <v>0</v>
      </c>
      <c r="AA50" s="260"/>
      <c r="AB50" s="260"/>
      <c r="AC50" s="260"/>
      <c r="AD50" s="260"/>
      <c r="AE50" s="258"/>
      <c r="AF50" s="258"/>
      <c r="AG50" s="258"/>
      <c r="AH50" s="258"/>
      <c r="AI50" s="258"/>
      <c r="AJ50" s="258"/>
    </row>
    <row r="51" spans="1:36" ht="27.6" x14ac:dyDescent="0.3">
      <c r="A51" s="110" t="s">
        <v>144</v>
      </c>
      <c r="B51" s="99" t="s">
        <v>661</v>
      </c>
      <c r="C51" s="1002"/>
      <c r="D51" s="1002"/>
      <c r="E51" s="1002" t="s">
        <v>77</v>
      </c>
      <c r="F51" s="1002"/>
      <c r="G51" s="1002"/>
      <c r="H51" s="109">
        <f>IF(C51&lt;&gt;"",'[1]CBL Score Standard'!$D107,IF(D51&lt;&gt;"",SUM('[1]CBL Score Standard'!$D107:$E107),IF(E51&lt;&gt;"",SUM('[1]CBL Score Standard'!$D107:$F107),IF(F51&lt;&gt;"",SUM('[1]CBL Score Standard'!$D107:$G107),IF(G51&lt;&gt;"",SUM('[1]CBL Score Standard'!$D107:$H107,0))))))</f>
        <v>0.16558973290057469</v>
      </c>
      <c r="K51" s="407"/>
      <c r="L51" s="407"/>
      <c r="M51" s="104" t="s">
        <v>7</v>
      </c>
      <c r="N51" s="36" t="s">
        <v>59</v>
      </c>
      <c r="O51" s="87" t="s">
        <v>683</v>
      </c>
      <c r="P51" s="153">
        <v>43623</v>
      </c>
      <c r="Q51" s="154" t="s">
        <v>153</v>
      </c>
      <c r="R51" s="155" t="s">
        <v>156</v>
      </c>
      <c r="S51" s="70" t="s">
        <v>329</v>
      </c>
      <c r="T51" s="419" t="s">
        <v>72</v>
      </c>
      <c r="U51" s="180">
        <v>44117</v>
      </c>
      <c r="V51" s="214" t="s">
        <v>374</v>
      </c>
      <c r="W51" s="83"/>
      <c r="X51" s="83"/>
      <c r="Y51" s="55"/>
      <c r="Z51" s="259">
        <f t="shared" si="2"/>
        <v>0</v>
      </c>
      <c r="AA51" s="260"/>
      <c r="AB51" s="260"/>
      <c r="AC51" s="260"/>
      <c r="AD51" s="260"/>
      <c r="AE51" s="258"/>
      <c r="AF51" s="258"/>
      <c r="AG51" s="258"/>
      <c r="AH51" s="258"/>
      <c r="AI51" s="258"/>
      <c r="AJ51" s="258"/>
    </row>
    <row r="52" spans="1:36" ht="13.8" x14ac:dyDescent="0.25">
      <c r="A52" s="110" t="s">
        <v>144</v>
      </c>
      <c r="B52" s="99" t="s">
        <v>662</v>
      </c>
      <c r="C52" s="1004"/>
      <c r="D52" s="1004"/>
      <c r="E52" s="1004" t="s">
        <v>77</v>
      </c>
      <c r="F52" s="1002"/>
      <c r="G52" s="1002"/>
      <c r="H52" s="109">
        <f>IF(C52&lt;&gt;"",'[1]CBL Score Standard'!$D108,IF(D52&lt;&gt;"",SUM('[1]CBL Score Standard'!$D108:$E108),IF(E52&lt;&gt;"",SUM('[1]CBL Score Standard'!$D108:$F108),IF(F52&lt;&gt;"",SUM('[1]CBL Score Standard'!$D108:$G108),IF(G52&lt;&gt;"",SUM('[1]CBL Score Standard'!$D108:$H108,0))))))</f>
        <v>0.16558973290057469</v>
      </c>
      <c r="K52" s="407"/>
      <c r="L52" s="407"/>
      <c r="M52" s="137" t="s">
        <v>7</v>
      </c>
      <c r="N52" s="138" t="s">
        <v>56</v>
      </c>
      <c r="O52" s="89" t="s">
        <v>67</v>
      </c>
      <c r="P52" s="153"/>
      <c r="Q52" s="154"/>
      <c r="R52" s="155"/>
      <c r="S52" s="159" t="s">
        <v>329</v>
      </c>
      <c r="T52" s="157" t="s">
        <v>72</v>
      </c>
      <c r="U52" s="180">
        <v>43766</v>
      </c>
      <c r="V52" s="214" t="s">
        <v>374</v>
      </c>
      <c r="W52" s="83"/>
      <c r="X52" s="83"/>
      <c r="Y52" s="83"/>
      <c r="Z52" s="259">
        <f t="shared" si="2"/>
        <v>0</v>
      </c>
      <c r="AA52" s="260"/>
      <c r="AB52" s="260"/>
      <c r="AC52" s="260"/>
      <c r="AD52" s="260"/>
      <c r="AE52" s="258"/>
      <c r="AF52" s="258"/>
      <c r="AG52" s="258"/>
      <c r="AH52" s="258"/>
      <c r="AI52" s="258"/>
      <c r="AJ52" s="258"/>
    </row>
    <row r="53" spans="1:36" ht="13.8" x14ac:dyDescent="0.25">
      <c r="A53" s="110" t="s">
        <v>144</v>
      </c>
      <c r="B53" s="99" t="s">
        <v>187</v>
      </c>
      <c r="C53" s="1003"/>
      <c r="D53" s="1002"/>
      <c r="E53" s="1002" t="s">
        <v>77</v>
      </c>
      <c r="F53" s="1002"/>
      <c r="G53" s="1002"/>
      <c r="H53" s="109">
        <f>IF(C53&lt;&gt;"",'[1]CBL Score Standard'!$D109,IF(D53&lt;&gt;"",SUM('[1]CBL Score Standard'!$D109:$E109),IF(E53&lt;&gt;"",SUM('[1]CBL Score Standard'!$D109:$F109),IF(F53&lt;&gt;"",SUM('[1]CBL Score Standard'!$D109:$G109),IF(G53&lt;&gt;"",SUM('[1]CBL Score Standard'!$D109:$H109,0))))))</f>
        <v>7.468064199148379E-2</v>
      </c>
      <c r="K53" s="407"/>
      <c r="L53" s="407"/>
      <c r="M53" s="137" t="s">
        <v>7</v>
      </c>
      <c r="N53" s="138" t="s">
        <v>55</v>
      </c>
      <c r="O53" s="89" t="s">
        <v>1</v>
      </c>
      <c r="P53" s="153"/>
      <c r="Q53" s="154"/>
      <c r="R53" s="155"/>
      <c r="S53" s="159" t="s">
        <v>329</v>
      </c>
      <c r="T53" s="157" t="s">
        <v>72</v>
      </c>
      <c r="U53" s="180">
        <v>43763</v>
      </c>
      <c r="V53" s="214" t="s">
        <v>374</v>
      </c>
      <c r="W53" s="83"/>
      <c r="X53" s="83"/>
      <c r="Y53" s="83"/>
      <c r="Z53" s="259">
        <f t="shared" si="2"/>
        <v>0</v>
      </c>
      <c r="AA53" s="260"/>
      <c r="AB53" s="260"/>
      <c r="AC53" s="260"/>
      <c r="AD53" s="260"/>
      <c r="AE53" s="258"/>
      <c r="AF53" s="258"/>
      <c r="AG53" s="258"/>
      <c r="AH53" s="258"/>
      <c r="AI53" s="258"/>
      <c r="AJ53" s="258"/>
    </row>
    <row r="54" spans="1:36" ht="26.4" x14ac:dyDescent="0.25">
      <c r="A54" s="110" t="s">
        <v>144</v>
      </c>
      <c r="B54" s="99" t="s">
        <v>188</v>
      </c>
      <c r="C54" s="1003"/>
      <c r="D54" s="1002"/>
      <c r="E54" s="1002" t="s">
        <v>77</v>
      </c>
      <c r="F54" s="1002"/>
      <c r="G54" s="1002"/>
      <c r="H54" s="109">
        <f>IF(C54&lt;&gt;"",'[1]CBL Score Standard'!$D110,IF(D54&lt;&gt;"",SUM('[1]CBL Score Standard'!$D110:$E110),IF(E54&lt;&gt;"",SUM('[1]CBL Score Standard'!$D110:$F110),IF(F54&lt;&gt;"",SUM('[1]CBL Score Standard'!$D110:$G110),IF(G54&lt;&gt;"",SUM('[1]CBL Score Standard'!$D110:$H110,0))))))</f>
        <v>7.468064199148379E-2</v>
      </c>
      <c r="K54" s="407"/>
      <c r="L54" s="407"/>
      <c r="M54" s="104" t="s">
        <v>7</v>
      </c>
      <c r="N54" s="36" t="s">
        <v>55</v>
      </c>
      <c r="O54" s="89" t="s">
        <v>419</v>
      </c>
      <c r="P54" s="152" t="s">
        <v>145</v>
      </c>
      <c r="Q54" s="154" t="s">
        <v>420</v>
      </c>
      <c r="R54" s="155" t="s">
        <v>420</v>
      </c>
      <c r="S54" s="36"/>
      <c r="T54" s="157"/>
      <c r="U54" s="83"/>
      <c r="V54" s="83"/>
      <c r="W54" s="83"/>
      <c r="X54" s="83"/>
      <c r="Y54" s="55"/>
      <c r="Z54" s="259">
        <f t="shared" si="2"/>
        <v>0</v>
      </c>
      <c r="AA54" s="260"/>
      <c r="AB54" s="260"/>
      <c r="AC54" s="260"/>
      <c r="AD54" s="260"/>
      <c r="AE54" s="258"/>
      <c r="AF54" s="258"/>
      <c r="AG54" s="258"/>
      <c r="AH54" s="258"/>
      <c r="AI54" s="258"/>
      <c r="AJ54" s="258"/>
    </row>
    <row r="55" spans="1:36" customFormat="1" ht="18" customHeight="1" x14ac:dyDescent="0.3">
      <c r="A55" s="110" t="s">
        <v>144</v>
      </c>
      <c r="B55" s="99" t="s">
        <v>189</v>
      </c>
      <c r="C55" s="1003"/>
      <c r="D55" s="1004" t="s">
        <v>77</v>
      </c>
      <c r="E55" s="1004"/>
      <c r="F55" s="1002"/>
      <c r="G55" s="1002"/>
      <c r="H55" s="109">
        <f>IF(C55&lt;&gt;"",'[1]CBL Score Standard'!$D111,IF(D55&lt;&gt;"",SUM('[1]CBL Score Standard'!$D111:$E111),IF(E55&lt;&gt;"",SUM('[1]CBL Score Standard'!$D111:$F111),IF(F55&lt;&gt;"",SUM('[1]CBL Score Standard'!$D111:$G111),IF(G55&lt;&gt;"",SUM('[1]CBL Score Standard'!$D111:$H111,0))))))</f>
        <v>2.3255813953488372E-2</v>
      </c>
      <c r="K55" s="407"/>
      <c r="L55" s="407"/>
      <c r="M55" s="104" t="s">
        <v>7</v>
      </c>
      <c r="N55" s="36" t="s">
        <v>56</v>
      </c>
      <c r="O55" s="89" t="s">
        <v>421</v>
      </c>
      <c r="P55" s="152" t="s">
        <v>230</v>
      </c>
      <c r="Q55" s="154" t="s">
        <v>230</v>
      </c>
      <c r="R55" s="155" t="s">
        <v>230</v>
      </c>
      <c r="S55" s="36" t="s">
        <v>329</v>
      </c>
      <c r="T55" s="157" t="s">
        <v>72</v>
      </c>
      <c r="U55" s="180">
        <v>43763</v>
      </c>
      <c r="V55" s="214" t="s">
        <v>374</v>
      </c>
      <c r="W55" s="83"/>
      <c r="X55" s="83"/>
      <c r="Y55" s="41" t="s">
        <v>230</v>
      </c>
      <c r="Z55" s="259">
        <f t="shared" si="2"/>
        <v>0</v>
      </c>
      <c r="AA55" s="260"/>
      <c r="AB55" s="260"/>
      <c r="AC55" s="260"/>
      <c r="AD55" s="260"/>
      <c r="AE55" s="258"/>
      <c r="AF55" s="258"/>
      <c r="AG55" s="258"/>
      <c r="AH55" s="258"/>
      <c r="AI55" s="258"/>
      <c r="AJ55" s="258"/>
    </row>
    <row r="56" spans="1:36" customFormat="1" ht="14.4" x14ac:dyDescent="0.3">
      <c r="A56" s="110" t="s">
        <v>144</v>
      </c>
      <c r="B56" s="99" t="s">
        <v>190</v>
      </c>
      <c r="C56" s="1003"/>
      <c r="D56" s="1004" t="s">
        <v>77</v>
      </c>
      <c r="E56" s="1004"/>
      <c r="F56" s="1002"/>
      <c r="G56" s="1002"/>
      <c r="H56" s="109">
        <f>IF(C56&lt;&gt;"",'[1]CBL Score Standard'!$D112,IF(D56&lt;&gt;"",SUM('[1]CBL Score Standard'!$D112:$E112),IF(E56&lt;&gt;"",SUM('[1]CBL Score Standard'!$D112:$F112),IF(F56&lt;&gt;"",SUM('[1]CBL Score Standard'!$D112:$G112),IF(G56&lt;&gt;"",SUM('[1]CBL Score Standard'!$D112:$H112,0))))))</f>
        <v>2.3255813953488372E-2</v>
      </c>
      <c r="K56" s="408"/>
      <c r="L56" s="408"/>
      <c r="M56" s="104" t="s">
        <v>7</v>
      </c>
      <c r="N56" s="36" t="s">
        <v>54</v>
      </c>
      <c r="O56" s="89" t="s">
        <v>231</v>
      </c>
      <c r="P56" s="153">
        <v>43610</v>
      </c>
      <c r="Q56" s="152" t="s">
        <v>164</v>
      </c>
      <c r="R56" s="79" t="s">
        <v>165</v>
      </c>
      <c r="S56" s="36"/>
      <c r="T56" s="83"/>
      <c r="U56" s="83"/>
      <c r="V56" s="83"/>
      <c r="W56" s="83"/>
      <c r="X56" s="83"/>
      <c r="Y56" s="49" t="s">
        <v>232</v>
      </c>
      <c r="Z56" s="259">
        <f t="shared" si="2"/>
        <v>0</v>
      </c>
      <c r="AA56" s="260"/>
      <c r="AB56" s="260"/>
      <c r="AC56" s="260"/>
      <c r="AD56" s="260"/>
      <c r="AE56" s="258"/>
      <c r="AF56" s="258"/>
      <c r="AG56" s="258"/>
      <c r="AH56" s="258"/>
      <c r="AI56" s="258"/>
      <c r="AJ56" s="258"/>
    </row>
    <row r="57" spans="1:36" ht="26.4" x14ac:dyDescent="0.25">
      <c r="A57" s="110" t="s">
        <v>144</v>
      </c>
      <c r="B57" s="99" t="s">
        <v>191</v>
      </c>
      <c r="C57" s="1003"/>
      <c r="D57" s="1002"/>
      <c r="E57" s="1002" t="s">
        <v>77</v>
      </c>
      <c r="F57" s="1002"/>
      <c r="G57" s="1002"/>
      <c r="H57" s="109">
        <f>IF(C57&lt;&gt;"",'[1]CBL Score Standard'!$D113,IF(D57&lt;&gt;"",SUM('[1]CBL Score Standard'!$D113:$E113),IF(E57&lt;&gt;"",SUM('[1]CBL Score Standard'!$D113:$F113),IF(F57&lt;&gt;"",SUM('[1]CBL Score Standard'!$D113:$G113),IF(G57&lt;&gt;"",SUM('[1]CBL Score Standard'!$D113:$H113,0))))))</f>
        <v>7.468064199148379E-2</v>
      </c>
    </row>
    <row r="58" spans="1:36" ht="23.4" x14ac:dyDescent="0.45">
      <c r="A58" s="110" t="s">
        <v>55</v>
      </c>
      <c r="B58" s="99" t="s">
        <v>419</v>
      </c>
      <c r="C58" s="1003"/>
      <c r="D58" s="1003"/>
      <c r="E58" s="1004"/>
      <c r="F58" s="1002"/>
      <c r="G58" s="1002"/>
      <c r="H58" s="109" t="b">
        <f>IF(C58&lt;&gt;"",'[1]CBL Score Standard'!$D114,IF(D58&lt;&gt;"",SUM('[1]CBL Score Standard'!$D114:$E114),IF(E58&lt;&gt;"",SUM('[1]CBL Score Standard'!$D114:$F114),IF(F58&lt;&gt;"",SUM('[1]CBL Score Standard'!$D114:$G114),IF(G58&lt;&gt;"",SUM('[1]CBL Score Standard'!$D114:$H114,0))))))</f>
        <v>0</v>
      </c>
      <c r="K58" s="1193" t="s">
        <v>233</v>
      </c>
      <c r="L58" s="1194"/>
      <c r="M58" s="1194"/>
      <c r="N58" s="1194"/>
      <c r="O58" s="1194"/>
      <c r="P58" s="1194"/>
      <c r="Q58" s="1194"/>
      <c r="R58" s="1194"/>
      <c r="S58" s="1194"/>
      <c r="T58" s="1194"/>
      <c r="U58" s="1194"/>
      <c r="V58" s="1194"/>
      <c r="W58" s="1194"/>
      <c r="X58" s="1194"/>
      <c r="Y58" s="1195"/>
      <c r="Z58" s="263"/>
      <c r="AA58" s="402"/>
      <c r="AB58" s="402"/>
      <c r="AC58" s="402"/>
      <c r="AD58" s="402"/>
      <c r="AE58" s="402"/>
      <c r="AF58" s="402"/>
      <c r="AG58" s="402"/>
      <c r="AH58" s="402"/>
      <c r="AI58" s="402"/>
      <c r="AJ58" s="402"/>
    </row>
    <row r="59" spans="1:36" ht="41.4" x14ac:dyDescent="0.25">
      <c r="A59" s="110" t="s">
        <v>56</v>
      </c>
      <c r="B59" s="99" t="s">
        <v>421</v>
      </c>
      <c r="C59" s="1003"/>
      <c r="D59" s="1003"/>
      <c r="E59" s="132" t="s">
        <v>77</v>
      </c>
      <c r="F59" s="1002"/>
      <c r="G59" s="1002"/>
      <c r="H59" s="109">
        <f>IF(C59&lt;&gt;"",'[1]CBL Score Standard'!$D115,IF(D59&lt;&gt;"",SUM('[1]CBL Score Standard'!$D115:$E115),IF(E59&lt;&gt;"",SUM('[1]CBL Score Standard'!$D115:$F115),IF(F59&lt;&gt;"",SUM('[1]CBL Score Standard'!$D115:$G115),IF(G59&lt;&gt;"",SUM('[1]CBL Score Standard'!$D115:$H115,0))))))</f>
        <v>1.4084507042253521E-2</v>
      </c>
      <c r="K59" s="1211" t="s">
        <v>133</v>
      </c>
      <c r="L59" s="1211" t="s">
        <v>91</v>
      </c>
      <c r="M59" s="1182" t="s">
        <v>75</v>
      </c>
      <c r="N59" s="1184" t="s">
        <v>134</v>
      </c>
      <c r="O59" s="1184" t="s">
        <v>135</v>
      </c>
      <c r="P59" s="413" t="s">
        <v>136</v>
      </c>
      <c r="Q59" s="413" t="s">
        <v>137</v>
      </c>
      <c r="R59" s="413" t="s">
        <v>138</v>
      </c>
      <c r="S59" s="1212" t="s">
        <v>139</v>
      </c>
      <c r="T59" s="1191" t="s">
        <v>344</v>
      </c>
      <c r="U59" s="1191" t="s">
        <v>342</v>
      </c>
      <c r="V59" s="1191" t="s">
        <v>343</v>
      </c>
      <c r="W59" s="404" t="s">
        <v>375</v>
      </c>
      <c r="X59" s="404" t="s">
        <v>376</v>
      </c>
      <c r="Y59" s="1211" t="s">
        <v>140</v>
      </c>
      <c r="Z59" s="1186" t="s">
        <v>667</v>
      </c>
      <c r="AA59" s="1172" t="s">
        <v>666</v>
      </c>
      <c r="AB59" s="1172"/>
      <c r="AC59" s="1172" t="s">
        <v>668</v>
      </c>
      <c r="AD59" s="1172"/>
      <c r="AE59" s="1172" t="s">
        <v>669</v>
      </c>
      <c r="AF59" s="1172"/>
      <c r="AG59" s="1172" t="s">
        <v>670</v>
      </c>
      <c r="AH59" s="1172"/>
      <c r="AI59" s="1172" t="s">
        <v>671</v>
      </c>
      <c r="AJ59" s="1172"/>
    </row>
    <row r="60" spans="1:36" ht="41.4" x14ac:dyDescent="0.25">
      <c r="A60" s="110" t="s">
        <v>56</v>
      </c>
      <c r="B60" s="99" t="s">
        <v>237</v>
      </c>
      <c r="C60" s="1003"/>
      <c r="D60" s="1003"/>
      <c r="E60" s="1003"/>
      <c r="F60" s="1002"/>
      <c r="G60" s="1002"/>
      <c r="H60" s="109" t="b">
        <f>IF(C60&lt;&gt;"",'[1]CBL Score Standard'!$D116,IF(D60&lt;&gt;"",SUM('[1]CBL Score Standard'!$D116:$E116),IF(E60&lt;&gt;"",SUM('[1]CBL Score Standard'!$D116:$F116),IF(F60&lt;&gt;"",SUM('[1]CBL Score Standard'!$D116:$G116),IF(G60&lt;&gt;"",SUM('[1]CBL Score Standard'!$D116:$H116,0))))))</f>
        <v>0</v>
      </c>
      <c r="K60" s="1197"/>
      <c r="L60" s="1197"/>
      <c r="M60" s="1183"/>
      <c r="N60" s="1185"/>
      <c r="O60" s="1185"/>
      <c r="P60" s="148" t="s">
        <v>141</v>
      </c>
      <c r="Q60" s="414"/>
      <c r="R60" s="414"/>
      <c r="S60" s="1210"/>
      <c r="T60" s="1191"/>
      <c r="U60" s="1191"/>
      <c r="V60" s="1191"/>
      <c r="W60" s="404"/>
      <c r="X60" s="404"/>
      <c r="Y60" s="1197"/>
      <c r="Z60" s="1187"/>
      <c r="AA60" s="400" t="s">
        <v>672</v>
      </c>
      <c r="AB60" s="400" t="s">
        <v>673</v>
      </c>
      <c r="AC60" s="400" t="s">
        <v>672</v>
      </c>
      <c r="AD60" s="400" t="s">
        <v>673</v>
      </c>
      <c r="AE60" s="400" t="s">
        <v>672</v>
      </c>
      <c r="AF60" s="400" t="s">
        <v>673</v>
      </c>
      <c r="AG60" s="400" t="s">
        <v>672</v>
      </c>
      <c r="AH60" s="400" t="s">
        <v>673</v>
      </c>
      <c r="AI60" s="400" t="s">
        <v>672</v>
      </c>
      <c r="AJ60" s="400" t="s">
        <v>673</v>
      </c>
    </row>
    <row r="61" spans="1:36" ht="13.8" x14ac:dyDescent="0.25">
      <c r="A61" s="110" t="s">
        <v>59</v>
      </c>
      <c r="B61" s="99" t="s">
        <v>240</v>
      </c>
      <c r="C61" s="1003"/>
      <c r="D61" s="1003"/>
      <c r="E61" s="1003"/>
      <c r="F61" s="1002"/>
      <c r="G61" s="1002"/>
      <c r="H61" s="109" t="b">
        <f>IF(C61&lt;&gt;"",'[1]CBL Score Standard'!$D117,IF(D61&lt;&gt;"",SUM('[1]CBL Score Standard'!$D117:$E117),IF(E61&lt;&gt;"",SUM('[1]CBL Score Standard'!$D117:$F117),IF(F61&lt;&gt;"",SUM('[1]CBL Score Standard'!$D117:$G117),IF(G61&lt;&gt;"",SUM('[1]CBL Score Standard'!$D117:$H117,0))))))</f>
        <v>0</v>
      </c>
      <c r="K61" s="1206" t="s">
        <v>142</v>
      </c>
      <c r="L61" s="1206" t="s">
        <v>143</v>
      </c>
      <c r="M61" s="104" t="s">
        <v>8</v>
      </c>
      <c r="N61" s="57" t="s">
        <v>2</v>
      </c>
      <c r="O61" s="38" t="s">
        <v>234</v>
      </c>
      <c r="P61" s="58"/>
      <c r="Q61" s="56"/>
      <c r="R61" s="59"/>
      <c r="S61" s="36"/>
      <c r="T61" s="83"/>
      <c r="U61" s="83"/>
      <c r="V61" s="83" t="str">
        <f t="shared" ref="V61:V68" si="3">IF(AND(W61="Y",X61="Y"),"Passed",IF(T61="M","Passed", ""))</f>
        <v/>
      </c>
      <c r="W61" s="83"/>
      <c r="X61" s="83"/>
      <c r="Y61" s="55"/>
      <c r="Z61" s="259">
        <f t="shared" ref="Z61:Z68" si="4">DATEDIF(AA61,AB61,"m")/12+DATEDIF(AC61,AD61,"m")/12+DATEDIF(AE61,AF61,"m")/12+DATEDIF(AG61,AH61,"m")/12+DATEDIF(AI61,AJ61,"m")/12</f>
        <v>0</v>
      </c>
      <c r="AA61" s="260"/>
      <c r="AB61" s="260"/>
      <c r="AC61" s="260"/>
      <c r="AD61" s="260"/>
      <c r="AE61" s="258"/>
      <c r="AF61" s="258"/>
      <c r="AG61" s="258"/>
      <c r="AH61" s="258"/>
      <c r="AI61" s="258"/>
      <c r="AJ61" s="258"/>
    </row>
    <row r="62" spans="1:36" ht="27.6" x14ac:dyDescent="0.25">
      <c r="A62" s="110" t="s">
        <v>56</v>
      </c>
      <c r="B62" s="99" t="s">
        <v>67</v>
      </c>
      <c r="C62" s="1003"/>
      <c r="D62" s="1003"/>
      <c r="E62" s="1005" t="s">
        <v>77</v>
      </c>
      <c r="F62" s="1002"/>
      <c r="G62" s="1002"/>
      <c r="H62" s="109">
        <f>IF(C62&lt;&gt;"",'[1]CBL Score Standard'!$D118,IF(D62&lt;&gt;"",SUM('[1]CBL Score Standard'!$D118:$E118),IF(E62&lt;&gt;"",SUM('[1]CBL Score Standard'!$D118:$F118),IF(F62&lt;&gt;"",SUM('[1]CBL Score Standard'!$D118:$G118),IF(G62&lt;&gt;"",SUM('[1]CBL Score Standard'!$D118:$H118,0))))))</f>
        <v>2.8169014084507043E-2</v>
      </c>
      <c r="K62" s="1207"/>
      <c r="L62" s="1207"/>
      <c r="M62" s="104" t="s">
        <v>8</v>
      </c>
      <c r="N62" s="57" t="s">
        <v>63</v>
      </c>
      <c r="O62" s="38" t="s">
        <v>236</v>
      </c>
      <c r="P62" s="58"/>
      <c r="Q62" s="56"/>
      <c r="R62" s="59"/>
      <c r="S62" s="36"/>
      <c r="T62" s="83"/>
      <c r="U62" s="83"/>
      <c r="V62" s="83" t="str">
        <f t="shared" si="3"/>
        <v/>
      </c>
      <c r="W62" s="83"/>
      <c r="X62" s="83"/>
      <c r="Y62" s="55"/>
      <c r="Z62" s="259">
        <f t="shared" si="4"/>
        <v>0</v>
      </c>
      <c r="AA62" s="260"/>
      <c r="AB62" s="260"/>
      <c r="AC62" s="260"/>
      <c r="AD62" s="260"/>
      <c r="AE62" s="258"/>
      <c r="AF62" s="258"/>
      <c r="AG62" s="258"/>
      <c r="AH62" s="258"/>
      <c r="AI62" s="258"/>
      <c r="AJ62" s="258"/>
    </row>
    <row r="63" spans="1:36" ht="14.4" thickBot="1" x14ac:dyDescent="0.3">
      <c r="A63" s="111" t="s">
        <v>55</v>
      </c>
      <c r="B63" s="99" t="s">
        <v>1</v>
      </c>
      <c r="C63" s="1003"/>
      <c r="D63" s="1003"/>
      <c r="E63" s="1005" t="s">
        <v>77</v>
      </c>
      <c r="F63" s="1002"/>
      <c r="G63" s="1002"/>
      <c r="H63" s="109">
        <f>IF(C63&lt;&gt;"",'[1]CBL Score Standard'!$D119,IF(D63&lt;&gt;"",SUM('[1]CBL Score Standard'!$D119:$E119),IF(E63&lt;&gt;"",SUM('[1]CBL Score Standard'!$D119:$F119),IF(F63&lt;&gt;"",SUM('[1]CBL Score Standard'!$D119:$G119),IF(G63&lt;&gt;"",SUM('[1]CBL Score Standard'!$D119:$H119,0))))))</f>
        <v>2.8169014084507043E-2</v>
      </c>
      <c r="K63" s="1207"/>
      <c r="L63" s="1207"/>
      <c r="M63" s="104" t="s">
        <v>8</v>
      </c>
      <c r="N63" s="36" t="s">
        <v>56</v>
      </c>
      <c r="O63" s="38" t="s">
        <v>237</v>
      </c>
      <c r="P63" s="58"/>
      <c r="Q63" s="56"/>
      <c r="R63" s="59"/>
      <c r="S63" s="36"/>
      <c r="T63" s="83"/>
      <c r="U63" s="83"/>
      <c r="V63" s="83" t="str">
        <f t="shared" si="3"/>
        <v/>
      </c>
      <c r="W63" s="83"/>
      <c r="X63" s="83"/>
      <c r="Y63" s="55"/>
      <c r="Z63" s="259">
        <f t="shared" si="4"/>
        <v>0</v>
      </c>
      <c r="AA63" s="260"/>
      <c r="AB63" s="260"/>
      <c r="AC63" s="260"/>
      <c r="AD63" s="260"/>
      <c r="AE63" s="258"/>
      <c r="AF63" s="258"/>
      <c r="AG63" s="258"/>
      <c r="AH63" s="258"/>
      <c r="AI63" s="258"/>
      <c r="AJ63" s="258"/>
    </row>
    <row r="64" spans="1:36" ht="14.4" thickBot="1" x14ac:dyDescent="0.35">
      <c r="A64" s="1175" t="s">
        <v>79</v>
      </c>
      <c r="B64" s="1176"/>
      <c r="C64" s="1177"/>
      <c r="D64" s="1177"/>
      <c r="E64" s="1177"/>
      <c r="F64" s="1177"/>
      <c r="G64" s="1177"/>
      <c r="H64" s="9">
        <f>SUM(H8:H63)</f>
        <v>2.9014084507042255</v>
      </c>
      <c r="K64" s="1207"/>
      <c r="L64" s="1207"/>
      <c r="M64" s="104" t="s">
        <v>8</v>
      </c>
      <c r="N64" s="36" t="s">
        <v>55</v>
      </c>
      <c r="O64" s="38" t="s">
        <v>238</v>
      </c>
      <c r="P64" s="58"/>
      <c r="Q64" s="56"/>
      <c r="R64" s="59"/>
      <c r="S64" s="36"/>
      <c r="T64" s="83"/>
      <c r="U64" s="83"/>
      <c r="V64" s="83" t="str">
        <f t="shared" si="3"/>
        <v/>
      </c>
      <c r="W64" s="83"/>
      <c r="X64" s="83"/>
      <c r="Y64" s="55"/>
      <c r="Z64" s="259">
        <f t="shared" si="4"/>
        <v>0</v>
      </c>
      <c r="AA64" s="260"/>
      <c r="AB64" s="260"/>
      <c r="AC64" s="260"/>
      <c r="AD64" s="260"/>
      <c r="AE64" s="258"/>
      <c r="AF64" s="258"/>
      <c r="AG64" s="258"/>
      <c r="AH64" s="258"/>
      <c r="AI64" s="258"/>
      <c r="AJ64" s="258"/>
    </row>
    <row r="65" spans="1:36" ht="14.4" thickBot="1" x14ac:dyDescent="0.35">
      <c r="A65" s="112" t="s">
        <v>83</v>
      </c>
      <c r="B65" s="113"/>
      <c r="C65" s="134">
        <v>1</v>
      </c>
      <c r="D65" s="134">
        <v>1</v>
      </c>
      <c r="E65" s="134">
        <v>0.967741935483871</v>
      </c>
      <c r="F65" s="134">
        <v>0</v>
      </c>
      <c r="G65" s="134">
        <v>0</v>
      </c>
      <c r="H65" s="114">
        <v>2</v>
      </c>
      <c r="K65" s="1207"/>
      <c r="L65" s="1207"/>
      <c r="M65" s="104" t="s">
        <v>8</v>
      </c>
      <c r="N65" s="57" t="s">
        <v>53</v>
      </c>
      <c r="O65" s="38" t="s">
        <v>239</v>
      </c>
      <c r="P65" s="58"/>
      <c r="Q65" s="56"/>
      <c r="R65" s="59"/>
      <c r="S65" s="36"/>
      <c r="T65" s="83"/>
      <c r="U65" s="83"/>
      <c r="V65" s="83" t="str">
        <f t="shared" si="3"/>
        <v/>
      </c>
      <c r="W65" s="83"/>
      <c r="X65" s="83"/>
      <c r="Y65" s="55"/>
      <c r="Z65" s="259">
        <f t="shared" si="4"/>
        <v>0</v>
      </c>
      <c r="AA65" s="260"/>
      <c r="AB65" s="260"/>
      <c r="AC65" s="260"/>
      <c r="AD65" s="260"/>
      <c r="AE65" s="258"/>
      <c r="AF65" s="258"/>
      <c r="AG65" s="258"/>
      <c r="AH65" s="258"/>
      <c r="AI65" s="258"/>
      <c r="AJ65" s="258"/>
    </row>
    <row r="66" spans="1:36" ht="28.2" thickBot="1" x14ac:dyDescent="0.35">
      <c r="A66" s="1178" t="s">
        <v>81</v>
      </c>
      <c r="B66" s="1179"/>
      <c r="C66" s="1180"/>
      <c r="D66" s="1180"/>
      <c r="E66" s="1180"/>
      <c r="F66" s="1180"/>
      <c r="G66" s="1181"/>
      <c r="H66" s="115">
        <v>2</v>
      </c>
      <c r="K66" s="1207"/>
      <c r="L66" s="1207"/>
      <c r="M66" s="104" t="s">
        <v>8</v>
      </c>
      <c r="N66" s="57" t="s">
        <v>59</v>
      </c>
      <c r="O66" s="38" t="s">
        <v>240</v>
      </c>
      <c r="P66" s="58"/>
      <c r="Q66" s="56"/>
      <c r="R66" s="59"/>
      <c r="S66" s="36"/>
      <c r="T66" s="83"/>
      <c r="U66" s="83"/>
      <c r="V66" s="83" t="str">
        <f t="shared" si="3"/>
        <v/>
      </c>
      <c r="W66" s="83"/>
      <c r="X66" s="83"/>
      <c r="Y66" s="55"/>
      <c r="Z66" s="259">
        <f t="shared" si="4"/>
        <v>0</v>
      </c>
      <c r="AA66" s="260"/>
      <c r="AB66" s="260"/>
      <c r="AC66" s="260"/>
      <c r="AD66" s="260"/>
      <c r="AE66" s="258"/>
      <c r="AF66" s="258"/>
      <c r="AG66" s="258"/>
      <c r="AH66" s="258"/>
      <c r="AI66" s="258"/>
      <c r="AJ66" s="258"/>
    </row>
    <row r="67" spans="1:36" ht="13.8" x14ac:dyDescent="0.25">
      <c r="C67" s="135"/>
      <c r="D67" s="135"/>
      <c r="E67" s="135"/>
      <c r="F67" s="135"/>
      <c r="G67" s="135"/>
      <c r="K67" s="1207"/>
      <c r="L67" s="1207"/>
      <c r="M67" s="104" t="s">
        <v>8</v>
      </c>
      <c r="N67" s="57" t="s">
        <v>55</v>
      </c>
      <c r="O67" s="38" t="s">
        <v>515</v>
      </c>
      <c r="P67" s="58"/>
      <c r="Q67" s="56"/>
      <c r="R67" s="59"/>
      <c r="S67" s="36"/>
      <c r="T67" s="83"/>
      <c r="U67" s="83"/>
      <c r="V67" s="83" t="str">
        <f t="shared" si="3"/>
        <v/>
      </c>
      <c r="W67" s="83"/>
      <c r="X67" s="83"/>
      <c r="Y67" s="55"/>
      <c r="Z67" s="259">
        <f t="shared" si="4"/>
        <v>0</v>
      </c>
      <c r="AA67" s="260"/>
      <c r="AB67" s="260"/>
      <c r="AC67" s="260"/>
      <c r="AD67" s="260"/>
      <c r="AE67" s="258"/>
      <c r="AF67" s="258"/>
      <c r="AG67" s="258"/>
      <c r="AH67" s="258"/>
      <c r="AI67" s="258"/>
      <c r="AJ67" s="258"/>
    </row>
    <row r="68" spans="1:36" ht="13.8" x14ac:dyDescent="0.3">
      <c r="C68" s="135"/>
      <c r="D68" s="135"/>
      <c r="E68" s="135"/>
      <c r="F68" s="135"/>
      <c r="G68" s="135"/>
      <c r="K68" s="1208"/>
      <c r="L68" s="1208"/>
      <c r="M68" s="104" t="s">
        <v>8</v>
      </c>
      <c r="N68" s="57" t="s">
        <v>149</v>
      </c>
      <c r="O68" s="38" t="s">
        <v>370</v>
      </c>
      <c r="P68" s="154" t="s">
        <v>145</v>
      </c>
      <c r="Q68" s="152" t="s">
        <v>217</v>
      </c>
      <c r="R68" s="79" t="s">
        <v>241</v>
      </c>
      <c r="S68" s="36"/>
      <c r="T68" s="83"/>
      <c r="U68" s="83"/>
      <c r="V68" s="83" t="str">
        <f t="shared" si="3"/>
        <v>Passed</v>
      </c>
      <c r="W68" s="83" t="s">
        <v>377</v>
      </c>
      <c r="X68" s="83" t="s">
        <v>377</v>
      </c>
      <c r="Y68" s="46" t="s">
        <v>242</v>
      </c>
      <c r="Z68" s="259">
        <f t="shared" si="4"/>
        <v>0</v>
      </c>
      <c r="AA68" s="260"/>
      <c r="AB68" s="260"/>
      <c r="AC68" s="260"/>
      <c r="AD68" s="260"/>
      <c r="AE68" s="258"/>
      <c r="AF68" s="258"/>
      <c r="AG68" s="258"/>
      <c r="AH68" s="258"/>
      <c r="AI68" s="258"/>
      <c r="AJ68" s="258"/>
    </row>
    <row r="69" spans="1:36" x14ac:dyDescent="0.25">
      <c r="C69" s="135"/>
      <c r="D69" s="135"/>
      <c r="E69" s="135"/>
      <c r="F69" s="135"/>
      <c r="G69" s="135"/>
    </row>
    <row r="70" spans="1:36" ht="23.4" x14ac:dyDescent="0.45">
      <c r="C70" s="135"/>
      <c r="D70" s="135"/>
      <c r="E70" s="135"/>
      <c r="F70" s="135"/>
      <c r="G70" s="135"/>
      <c r="K70" s="1193" t="s">
        <v>243</v>
      </c>
      <c r="L70" s="1194"/>
      <c r="M70" s="1194"/>
      <c r="N70" s="1194"/>
      <c r="O70" s="1194"/>
      <c r="P70" s="1194"/>
      <c r="Q70" s="1194"/>
      <c r="R70" s="1194"/>
      <c r="S70" s="1194"/>
      <c r="T70" s="1194"/>
      <c r="U70" s="1194"/>
      <c r="V70" s="1194"/>
      <c r="W70" s="1194"/>
      <c r="X70" s="1194"/>
      <c r="Y70" s="1195"/>
      <c r="Z70" s="263"/>
      <c r="AA70" s="402"/>
      <c r="AB70" s="402"/>
      <c r="AC70" s="402"/>
      <c r="AD70" s="402"/>
      <c r="AE70" s="402"/>
      <c r="AF70" s="402"/>
      <c r="AG70" s="402"/>
      <c r="AH70" s="402"/>
      <c r="AI70" s="402"/>
      <c r="AJ70" s="402"/>
    </row>
    <row r="71" spans="1:36" ht="41.4" x14ac:dyDescent="0.25">
      <c r="C71" s="135"/>
      <c r="D71" s="135"/>
      <c r="E71" s="135"/>
      <c r="F71" s="135"/>
      <c r="G71" s="135"/>
      <c r="K71" s="1211" t="s">
        <v>133</v>
      </c>
      <c r="L71" s="1211" t="s">
        <v>91</v>
      </c>
      <c r="M71" s="1182" t="s">
        <v>75</v>
      </c>
      <c r="N71" s="1184" t="s">
        <v>134</v>
      </c>
      <c r="O71" s="1184" t="s">
        <v>135</v>
      </c>
      <c r="P71" s="413" t="s">
        <v>136</v>
      </c>
      <c r="Q71" s="413" t="s">
        <v>137</v>
      </c>
      <c r="R71" s="413" t="s">
        <v>138</v>
      </c>
      <c r="S71" s="1212" t="s">
        <v>139</v>
      </c>
      <c r="T71" s="1191" t="s">
        <v>344</v>
      </c>
      <c r="U71" s="1191" t="s">
        <v>342</v>
      </c>
      <c r="V71" s="1191" t="s">
        <v>343</v>
      </c>
      <c r="W71" s="404" t="s">
        <v>375</v>
      </c>
      <c r="X71" s="404" t="s">
        <v>379</v>
      </c>
      <c r="Y71" s="1211" t="s">
        <v>140</v>
      </c>
      <c r="Z71" s="1186" t="s">
        <v>667</v>
      </c>
      <c r="AA71" s="1172" t="s">
        <v>666</v>
      </c>
      <c r="AB71" s="1172"/>
      <c r="AC71" s="1172" t="s">
        <v>668</v>
      </c>
      <c r="AD71" s="1172"/>
      <c r="AE71" s="1172" t="s">
        <v>669</v>
      </c>
      <c r="AF71" s="1172"/>
      <c r="AG71" s="1172" t="s">
        <v>670</v>
      </c>
      <c r="AH71" s="1172"/>
      <c r="AI71" s="1172" t="s">
        <v>671</v>
      </c>
      <c r="AJ71" s="1172"/>
    </row>
    <row r="72" spans="1:36" ht="41.4" x14ac:dyDescent="0.25">
      <c r="C72" s="135"/>
      <c r="D72" s="135"/>
      <c r="E72" s="135"/>
      <c r="F72" s="135"/>
      <c r="G72" s="135"/>
      <c r="K72" s="1197"/>
      <c r="L72" s="1197"/>
      <c r="M72" s="1183"/>
      <c r="N72" s="1185"/>
      <c r="O72" s="1185"/>
      <c r="P72" s="148" t="s">
        <v>141</v>
      </c>
      <c r="Q72" s="414"/>
      <c r="R72" s="414"/>
      <c r="S72" s="1210"/>
      <c r="T72" s="1191"/>
      <c r="U72" s="1191"/>
      <c r="V72" s="1191"/>
      <c r="W72" s="404"/>
      <c r="X72" s="404"/>
      <c r="Y72" s="1197"/>
      <c r="Z72" s="1187"/>
      <c r="AA72" s="400" t="s">
        <v>672</v>
      </c>
      <c r="AB72" s="400" t="s">
        <v>673</v>
      </c>
      <c r="AC72" s="400" t="s">
        <v>672</v>
      </c>
      <c r="AD72" s="400" t="s">
        <v>673</v>
      </c>
      <c r="AE72" s="400" t="s">
        <v>672</v>
      </c>
      <c r="AF72" s="400" t="s">
        <v>673</v>
      </c>
      <c r="AG72" s="400" t="s">
        <v>672</v>
      </c>
      <c r="AH72" s="400" t="s">
        <v>673</v>
      </c>
      <c r="AI72" s="400" t="s">
        <v>672</v>
      </c>
      <c r="AJ72" s="400" t="s">
        <v>673</v>
      </c>
    </row>
    <row r="73" spans="1:36" ht="13.8" x14ac:dyDescent="0.25">
      <c r="C73" s="135"/>
      <c r="D73" s="135"/>
      <c r="E73" s="135"/>
      <c r="F73" s="135"/>
      <c r="G73" s="135"/>
      <c r="K73" s="406" t="s">
        <v>142</v>
      </c>
      <c r="L73" s="406" t="s">
        <v>143</v>
      </c>
      <c r="M73" s="104" t="s">
        <v>9</v>
      </c>
      <c r="N73" s="57" t="s">
        <v>235</v>
      </c>
      <c r="O73" s="38" t="s">
        <v>244</v>
      </c>
      <c r="P73" s="60"/>
      <c r="Q73" s="61"/>
      <c r="R73" s="62"/>
      <c r="S73" s="36"/>
      <c r="T73" s="83"/>
      <c r="U73" s="83"/>
      <c r="V73" s="83" t="str">
        <f>IF(AND(W73="Y",X73="Y"),"Passed",IF(T73="M","Passed", ""))</f>
        <v/>
      </c>
      <c r="W73" s="83"/>
      <c r="X73" s="83"/>
      <c r="Y73" s="63"/>
      <c r="Z73" s="259">
        <f>DATEDIF(AA73,AB73,"m")/12+DATEDIF(AC73,AD73,"m")/12+DATEDIF(AE73,AF73,"m")/12+DATEDIF(AG73,AH73,"m")/12+DATEDIF(AI73,AJ73,"m")/12</f>
        <v>0</v>
      </c>
      <c r="AA73" s="260"/>
      <c r="AB73" s="260"/>
      <c r="AC73" s="260"/>
      <c r="AD73" s="260"/>
      <c r="AE73" s="258"/>
      <c r="AF73" s="258"/>
      <c r="AG73" s="258"/>
      <c r="AH73" s="258"/>
      <c r="AI73" s="258"/>
      <c r="AJ73" s="258"/>
    </row>
    <row r="74" spans="1:36" ht="13.8" x14ac:dyDescent="0.25">
      <c r="C74" s="135"/>
      <c r="D74" s="135"/>
      <c r="E74" s="135"/>
      <c r="F74" s="135"/>
      <c r="G74" s="135"/>
      <c r="K74" s="407"/>
      <c r="L74" s="407"/>
      <c r="M74" s="104" t="s">
        <v>9</v>
      </c>
      <c r="N74" s="57" t="s">
        <v>229</v>
      </c>
      <c r="O74" s="38" t="s">
        <v>245</v>
      </c>
      <c r="P74" s="60"/>
      <c r="Q74" s="61"/>
      <c r="R74" s="62"/>
      <c r="S74" s="36"/>
      <c r="T74" s="83"/>
      <c r="U74" s="83"/>
      <c r="V74" s="83" t="str">
        <f>IF(AND(W74="Y",X74="Y"),"Passed",IF(T74="M","Passed", ""))</f>
        <v/>
      </c>
      <c r="W74" s="83"/>
      <c r="X74" s="83"/>
      <c r="Y74" s="63"/>
      <c r="Z74" s="259">
        <f>DATEDIF(AA74,AB74,"m")/12+DATEDIF(AC74,AD74,"m")/12+DATEDIF(AE74,AF74,"m")/12+DATEDIF(AG74,AH74,"m")/12+DATEDIF(AI74,AJ74,"m")/12</f>
        <v>0</v>
      </c>
      <c r="AA74" s="260"/>
      <c r="AB74" s="260"/>
      <c r="AC74" s="260"/>
      <c r="AD74" s="260"/>
      <c r="AE74" s="258"/>
      <c r="AF74" s="258"/>
      <c r="AG74" s="258"/>
      <c r="AH74" s="258"/>
      <c r="AI74" s="258"/>
      <c r="AJ74" s="258"/>
    </row>
    <row r="75" spans="1:36" ht="41.4" x14ac:dyDescent="0.25">
      <c r="C75" s="135"/>
      <c r="D75" s="135"/>
      <c r="E75" s="135"/>
      <c r="F75" s="135"/>
      <c r="G75" s="135"/>
      <c r="K75" s="407"/>
      <c r="L75" s="407"/>
      <c r="M75" s="104" t="s">
        <v>9</v>
      </c>
      <c r="N75" s="57" t="s">
        <v>3</v>
      </c>
      <c r="O75" s="38" t="s">
        <v>516</v>
      </c>
      <c r="P75" s="60"/>
      <c r="Q75" s="61"/>
      <c r="R75" s="62"/>
      <c r="S75" s="36"/>
      <c r="T75" s="83"/>
      <c r="U75" s="83"/>
      <c r="V75" s="83" t="str">
        <f>IF(AND(W75="Y",X75="Y"),"Passed",IF(T75="M","Passed", ""))</f>
        <v/>
      </c>
      <c r="W75" s="83"/>
      <c r="X75" s="83"/>
      <c r="Y75" s="63"/>
      <c r="Z75" s="259">
        <f>DATEDIF(AA75,AB75,"m")/12+DATEDIF(AC75,AD75,"m")/12+DATEDIF(AE75,AF75,"m")/12+DATEDIF(AG75,AH75,"m")/12+DATEDIF(AI75,AJ75,"m")/12</f>
        <v>0</v>
      </c>
      <c r="AA75" s="260"/>
      <c r="AB75" s="260"/>
      <c r="AC75" s="260"/>
      <c r="AD75" s="260"/>
      <c r="AE75" s="258"/>
      <c r="AF75" s="258"/>
      <c r="AG75" s="258"/>
      <c r="AH75" s="258"/>
      <c r="AI75" s="258"/>
      <c r="AJ75" s="258"/>
    </row>
    <row r="76" spans="1:36" ht="13.2" customHeight="1" x14ac:dyDescent="0.25">
      <c r="C76" s="135"/>
      <c r="D76" s="135"/>
      <c r="E76" s="135"/>
      <c r="F76" s="135"/>
      <c r="G76" s="135"/>
      <c r="K76" s="408"/>
      <c r="L76" s="408"/>
      <c r="M76" s="104" t="s">
        <v>9</v>
      </c>
      <c r="N76" s="57" t="s">
        <v>3</v>
      </c>
      <c r="O76" s="38" t="s">
        <v>246</v>
      </c>
      <c r="P76" s="60"/>
      <c r="Q76" s="61"/>
      <c r="R76" s="62"/>
      <c r="S76" s="36"/>
      <c r="T76" s="83"/>
      <c r="U76" s="83"/>
      <c r="V76" s="83" t="str">
        <f>IF(AND(W76="Y",X76="Y"),"Passed",IF(T76="M","Passed", ""))</f>
        <v/>
      </c>
      <c r="W76" s="83"/>
      <c r="X76" s="83"/>
      <c r="Y76" s="63"/>
      <c r="Z76" s="259">
        <f>DATEDIF(AA76,AB76,"m")/12+DATEDIF(AC76,AD76,"m")/12+DATEDIF(AE76,AF76,"m")/12+DATEDIF(AG76,AH76,"m")/12+DATEDIF(AI76,AJ76,"m")/12</f>
        <v>0</v>
      </c>
      <c r="AA76" s="260"/>
      <c r="AB76" s="260"/>
      <c r="AC76" s="260"/>
      <c r="AD76" s="260"/>
      <c r="AE76" s="258"/>
      <c r="AF76" s="258"/>
      <c r="AG76" s="258"/>
      <c r="AH76" s="258"/>
      <c r="AI76" s="258"/>
      <c r="AJ76" s="258"/>
    </row>
    <row r="77" spans="1:36" x14ac:dyDescent="0.25">
      <c r="C77" s="135"/>
      <c r="D77" s="135"/>
      <c r="E77" s="135"/>
      <c r="F77" s="135"/>
      <c r="G77" s="135"/>
    </row>
    <row r="78" spans="1:36" x14ac:dyDescent="0.25">
      <c r="C78" s="135"/>
      <c r="D78" s="135"/>
      <c r="E78" s="135"/>
      <c r="F78" s="135"/>
      <c r="G78" s="135"/>
    </row>
    <row r="79" spans="1:36" x14ac:dyDescent="0.25">
      <c r="C79" s="135"/>
      <c r="D79" s="135"/>
      <c r="E79" s="135"/>
      <c r="F79" s="135"/>
      <c r="G79" s="135"/>
    </row>
    <row r="80" spans="1:36" x14ac:dyDescent="0.25">
      <c r="C80" s="135"/>
      <c r="D80" s="135"/>
      <c r="E80" s="135"/>
      <c r="F80" s="135"/>
      <c r="G80" s="135"/>
    </row>
    <row r="81" spans="3:7" x14ac:dyDescent="0.25">
      <c r="C81" s="135"/>
      <c r="D81" s="135"/>
      <c r="E81" s="135"/>
      <c r="F81" s="135"/>
      <c r="G81" s="135"/>
    </row>
    <row r="82" spans="3:7" x14ac:dyDescent="0.25">
      <c r="C82" s="135"/>
      <c r="D82" s="135"/>
      <c r="E82" s="135"/>
      <c r="F82" s="135"/>
      <c r="G82" s="135"/>
    </row>
    <row r="83" spans="3:7" x14ac:dyDescent="0.25">
      <c r="C83" s="135"/>
      <c r="D83" s="135"/>
      <c r="E83" s="135"/>
      <c r="F83" s="135"/>
      <c r="G83" s="135"/>
    </row>
    <row r="84" spans="3:7" x14ac:dyDescent="0.25">
      <c r="C84" s="135"/>
      <c r="D84" s="135"/>
      <c r="E84" s="135"/>
      <c r="F84" s="135"/>
      <c r="G84" s="135"/>
    </row>
    <row r="85" spans="3:7" x14ac:dyDescent="0.25">
      <c r="C85" s="135"/>
      <c r="D85" s="135"/>
      <c r="E85" s="135"/>
      <c r="F85" s="135"/>
      <c r="G85" s="135"/>
    </row>
    <row r="86" spans="3:7" x14ac:dyDescent="0.25">
      <c r="C86" s="135"/>
      <c r="D86" s="135"/>
      <c r="E86" s="135"/>
      <c r="F86" s="135"/>
      <c r="G86" s="135"/>
    </row>
    <row r="87" spans="3:7" x14ac:dyDescent="0.25">
      <c r="C87" s="135"/>
      <c r="D87" s="135"/>
      <c r="E87" s="135"/>
      <c r="F87" s="135"/>
      <c r="G87" s="135"/>
    </row>
    <row r="88" spans="3:7" x14ac:dyDescent="0.25">
      <c r="C88" s="135"/>
      <c r="D88" s="135"/>
      <c r="E88" s="135"/>
      <c r="F88" s="135"/>
      <c r="G88" s="135"/>
    </row>
    <row r="89" spans="3:7" x14ac:dyDescent="0.25">
      <c r="C89" s="135"/>
      <c r="D89" s="135"/>
      <c r="E89" s="135"/>
      <c r="F89" s="135"/>
      <c r="G89" s="135"/>
    </row>
    <row r="90" spans="3:7" x14ac:dyDescent="0.25">
      <c r="C90" s="135"/>
      <c r="D90" s="135"/>
      <c r="E90" s="135"/>
      <c r="F90" s="135"/>
      <c r="G90" s="135"/>
    </row>
    <row r="91" spans="3:7" x14ac:dyDescent="0.25">
      <c r="C91" s="135"/>
      <c r="D91" s="135"/>
      <c r="E91" s="135"/>
      <c r="F91" s="135"/>
      <c r="G91" s="135"/>
    </row>
    <row r="92" spans="3:7" x14ac:dyDescent="0.25">
      <c r="C92" s="135"/>
      <c r="D92" s="135"/>
      <c r="E92" s="135"/>
      <c r="F92" s="135"/>
      <c r="G92" s="135"/>
    </row>
    <row r="93" spans="3:7" x14ac:dyDescent="0.25">
      <c r="C93" s="135"/>
      <c r="D93" s="135"/>
      <c r="E93" s="135"/>
      <c r="F93" s="135"/>
      <c r="G93" s="135"/>
    </row>
    <row r="94" spans="3:7" x14ac:dyDescent="0.25">
      <c r="C94" s="135"/>
      <c r="D94" s="135"/>
      <c r="E94" s="135"/>
      <c r="F94" s="135"/>
      <c r="G94" s="135"/>
    </row>
    <row r="95" spans="3:7" x14ac:dyDescent="0.25">
      <c r="C95" s="135"/>
      <c r="D95" s="135"/>
      <c r="E95" s="135"/>
      <c r="F95" s="135"/>
      <c r="G95" s="135"/>
    </row>
    <row r="96" spans="3:7" x14ac:dyDescent="0.25">
      <c r="C96" s="135"/>
      <c r="D96" s="135"/>
      <c r="E96" s="135"/>
      <c r="F96" s="135"/>
      <c r="G96" s="135"/>
    </row>
    <row r="97" spans="3:7" x14ac:dyDescent="0.25">
      <c r="C97" s="135"/>
      <c r="D97" s="135"/>
      <c r="E97" s="135"/>
      <c r="F97" s="135"/>
      <c r="G97" s="135"/>
    </row>
    <row r="98" spans="3:7" x14ac:dyDescent="0.25">
      <c r="C98" s="135"/>
      <c r="D98" s="135"/>
      <c r="E98" s="135"/>
      <c r="F98" s="135"/>
      <c r="G98" s="135"/>
    </row>
    <row r="99" spans="3:7" x14ac:dyDescent="0.25">
      <c r="C99" s="135"/>
      <c r="D99" s="135"/>
      <c r="E99" s="135"/>
      <c r="F99" s="135"/>
      <c r="G99" s="135"/>
    </row>
    <row r="100" spans="3:7" x14ac:dyDescent="0.25">
      <c r="C100" s="135"/>
      <c r="D100" s="135"/>
      <c r="E100" s="135"/>
      <c r="F100" s="135"/>
      <c r="G100" s="135"/>
    </row>
    <row r="101" spans="3:7" x14ac:dyDescent="0.25">
      <c r="C101" s="135"/>
      <c r="D101" s="135"/>
      <c r="E101" s="135"/>
      <c r="F101" s="135"/>
      <c r="G101" s="135"/>
    </row>
    <row r="102" spans="3:7" x14ac:dyDescent="0.25">
      <c r="C102" s="135"/>
      <c r="D102" s="135"/>
      <c r="E102" s="135"/>
      <c r="F102" s="135"/>
      <c r="G102" s="135"/>
    </row>
    <row r="103" spans="3:7" x14ac:dyDescent="0.25">
      <c r="C103" s="135"/>
      <c r="D103" s="135"/>
      <c r="E103" s="135"/>
      <c r="F103" s="135"/>
      <c r="G103" s="135"/>
    </row>
    <row r="104" spans="3:7" x14ac:dyDescent="0.25">
      <c r="C104" s="135"/>
      <c r="D104" s="135"/>
      <c r="E104" s="135"/>
      <c r="F104" s="135"/>
      <c r="G104" s="135"/>
    </row>
    <row r="105" spans="3:7" x14ac:dyDescent="0.25">
      <c r="C105" s="135"/>
      <c r="D105" s="135"/>
      <c r="E105" s="135"/>
      <c r="F105" s="135"/>
      <c r="G105" s="135"/>
    </row>
    <row r="106" spans="3:7" x14ac:dyDescent="0.25">
      <c r="C106" s="135"/>
      <c r="D106" s="135"/>
      <c r="E106" s="135"/>
      <c r="F106" s="135"/>
      <c r="G106" s="135"/>
    </row>
    <row r="107" spans="3:7" x14ac:dyDescent="0.25">
      <c r="C107" s="135"/>
      <c r="D107" s="135"/>
      <c r="E107" s="135"/>
      <c r="F107" s="135"/>
      <c r="G107" s="135"/>
    </row>
    <row r="108" spans="3:7" x14ac:dyDescent="0.25">
      <c r="C108" s="135"/>
      <c r="D108" s="135"/>
      <c r="E108" s="135"/>
      <c r="F108" s="135"/>
      <c r="G108" s="135"/>
    </row>
    <row r="109" spans="3:7" x14ac:dyDescent="0.25">
      <c r="C109" s="135"/>
      <c r="D109" s="135"/>
      <c r="E109" s="135"/>
      <c r="F109" s="135"/>
      <c r="G109" s="135"/>
    </row>
    <row r="110" spans="3:7" x14ac:dyDescent="0.25">
      <c r="C110" s="135"/>
      <c r="D110" s="135"/>
      <c r="E110" s="135"/>
      <c r="F110" s="135"/>
      <c r="G110" s="135"/>
    </row>
    <row r="111" spans="3:7" x14ac:dyDescent="0.25">
      <c r="C111" s="135"/>
      <c r="D111" s="135"/>
      <c r="E111" s="135"/>
      <c r="F111" s="135"/>
      <c r="G111" s="135"/>
    </row>
    <row r="112" spans="3:7" x14ac:dyDescent="0.25">
      <c r="C112" s="135"/>
      <c r="D112" s="135"/>
      <c r="E112" s="135"/>
      <c r="F112" s="135"/>
      <c r="G112" s="135"/>
    </row>
    <row r="113" spans="3:7" x14ac:dyDescent="0.25">
      <c r="C113" s="135"/>
      <c r="D113" s="135"/>
      <c r="E113" s="135"/>
      <c r="F113" s="135"/>
      <c r="G113" s="135"/>
    </row>
    <row r="114" spans="3:7" x14ac:dyDescent="0.25">
      <c r="C114" s="135"/>
      <c r="D114" s="135"/>
      <c r="E114" s="135"/>
      <c r="F114" s="135"/>
      <c r="G114" s="135"/>
    </row>
    <row r="115" spans="3:7" x14ac:dyDescent="0.25">
      <c r="C115" s="135"/>
      <c r="D115" s="135"/>
      <c r="E115" s="135"/>
      <c r="F115" s="135"/>
      <c r="G115" s="135"/>
    </row>
    <row r="116" spans="3:7" x14ac:dyDescent="0.25">
      <c r="C116" s="135"/>
      <c r="D116" s="135"/>
      <c r="E116" s="135"/>
      <c r="F116" s="135"/>
      <c r="G116" s="135"/>
    </row>
    <row r="117" spans="3:7" x14ac:dyDescent="0.25">
      <c r="C117" s="135"/>
      <c r="D117" s="135"/>
      <c r="E117" s="135"/>
      <c r="F117" s="135"/>
      <c r="G117" s="135"/>
    </row>
    <row r="118" spans="3:7" x14ac:dyDescent="0.25">
      <c r="C118" s="135"/>
      <c r="D118" s="135"/>
      <c r="E118" s="135"/>
      <c r="F118" s="135"/>
      <c r="G118" s="135"/>
    </row>
    <row r="119" spans="3:7" x14ac:dyDescent="0.25">
      <c r="C119" s="135"/>
      <c r="D119" s="135"/>
      <c r="E119" s="135"/>
      <c r="F119" s="135"/>
      <c r="G119" s="135"/>
    </row>
    <row r="120" spans="3:7" x14ac:dyDescent="0.25">
      <c r="C120" s="135"/>
      <c r="D120" s="135"/>
      <c r="E120" s="135"/>
      <c r="F120" s="135"/>
      <c r="G120" s="135"/>
    </row>
    <row r="121" spans="3:7" x14ac:dyDescent="0.25">
      <c r="C121" s="135"/>
      <c r="D121" s="135"/>
      <c r="E121" s="135"/>
      <c r="F121" s="135"/>
      <c r="G121" s="135"/>
    </row>
    <row r="122" spans="3:7" x14ac:dyDescent="0.25">
      <c r="C122" s="135"/>
      <c r="D122" s="135"/>
      <c r="E122" s="135"/>
      <c r="F122" s="135"/>
      <c r="G122" s="135"/>
    </row>
    <row r="123" spans="3:7" x14ac:dyDescent="0.25">
      <c r="C123" s="135"/>
      <c r="D123" s="135"/>
      <c r="E123" s="135"/>
      <c r="F123" s="135"/>
      <c r="G123" s="135"/>
    </row>
    <row r="124" spans="3:7" x14ac:dyDescent="0.25">
      <c r="C124" s="135"/>
      <c r="D124" s="135"/>
      <c r="E124" s="135"/>
      <c r="F124" s="135"/>
      <c r="G124" s="135"/>
    </row>
    <row r="125" spans="3:7" x14ac:dyDescent="0.25">
      <c r="C125" s="135"/>
      <c r="D125" s="135"/>
      <c r="E125" s="135"/>
      <c r="F125" s="135"/>
      <c r="G125" s="135"/>
    </row>
    <row r="126" spans="3:7" x14ac:dyDescent="0.25">
      <c r="C126" s="135"/>
      <c r="D126" s="135"/>
      <c r="E126" s="135"/>
      <c r="F126" s="135"/>
      <c r="G126" s="135"/>
    </row>
    <row r="127" spans="3:7" x14ac:dyDescent="0.25">
      <c r="C127" s="135"/>
      <c r="D127" s="135"/>
      <c r="E127" s="135"/>
      <c r="F127" s="135"/>
      <c r="G127" s="135"/>
    </row>
    <row r="128" spans="3:7" x14ac:dyDescent="0.25">
      <c r="C128" s="135"/>
      <c r="D128" s="135"/>
      <c r="E128" s="135"/>
      <c r="F128" s="135"/>
      <c r="G128" s="135"/>
    </row>
    <row r="129" spans="3:7" x14ac:dyDescent="0.25">
      <c r="C129" s="135"/>
      <c r="D129" s="135"/>
      <c r="E129" s="135"/>
      <c r="F129" s="135"/>
      <c r="G129" s="135"/>
    </row>
    <row r="130" spans="3:7" x14ac:dyDescent="0.25">
      <c r="C130" s="135"/>
      <c r="D130" s="135"/>
      <c r="E130" s="135"/>
      <c r="F130" s="135"/>
      <c r="G130" s="135"/>
    </row>
    <row r="131" spans="3:7" x14ac:dyDescent="0.25">
      <c r="C131" s="135"/>
      <c r="D131" s="135"/>
      <c r="E131" s="135"/>
      <c r="F131" s="135"/>
      <c r="G131" s="135"/>
    </row>
    <row r="132" spans="3:7" x14ac:dyDescent="0.25">
      <c r="C132" s="135"/>
      <c r="D132" s="135"/>
      <c r="E132" s="135"/>
      <c r="F132" s="135"/>
      <c r="G132" s="135"/>
    </row>
    <row r="133" spans="3:7" x14ac:dyDescent="0.25">
      <c r="C133" s="135"/>
      <c r="D133" s="135"/>
      <c r="E133" s="135"/>
      <c r="F133" s="135"/>
      <c r="G133" s="135"/>
    </row>
    <row r="134" spans="3:7" x14ac:dyDescent="0.25">
      <c r="C134" s="135"/>
      <c r="D134" s="135"/>
      <c r="E134" s="135"/>
      <c r="F134" s="135"/>
      <c r="G134" s="135"/>
    </row>
    <row r="135" spans="3:7" x14ac:dyDescent="0.25">
      <c r="C135" s="135"/>
      <c r="D135" s="135"/>
      <c r="E135" s="135"/>
      <c r="F135" s="135"/>
      <c r="G135" s="135"/>
    </row>
    <row r="136" spans="3:7" x14ac:dyDescent="0.25">
      <c r="C136" s="135"/>
      <c r="D136" s="135"/>
      <c r="E136" s="135"/>
      <c r="F136" s="135"/>
      <c r="G136" s="135"/>
    </row>
    <row r="137" spans="3:7" x14ac:dyDescent="0.25">
      <c r="C137" s="135"/>
      <c r="D137" s="135"/>
      <c r="E137" s="135"/>
      <c r="F137" s="135"/>
      <c r="G137" s="135"/>
    </row>
    <row r="138" spans="3:7" x14ac:dyDescent="0.25">
      <c r="C138" s="135"/>
      <c r="D138" s="135"/>
      <c r="E138" s="135"/>
      <c r="F138" s="135"/>
      <c r="G138" s="135"/>
    </row>
    <row r="139" spans="3:7" x14ac:dyDescent="0.25">
      <c r="C139" s="135"/>
      <c r="D139" s="135"/>
      <c r="E139" s="135"/>
      <c r="F139" s="135"/>
      <c r="G139" s="135"/>
    </row>
    <row r="140" spans="3:7" x14ac:dyDescent="0.25">
      <c r="C140" s="135"/>
      <c r="D140" s="135"/>
      <c r="E140" s="135"/>
      <c r="F140" s="135"/>
      <c r="G140" s="135"/>
    </row>
    <row r="141" spans="3:7" x14ac:dyDescent="0.25">
      <c r="C141" s="135"/>
      <c r="D141" s="135"/>
      <c r="E141" s="135"/>
      <c r="F141" s="135"/>
      <c r="G141" s="135"/>
    </row>
    <row r="142" spans="3:7" x14ac:dyDescent="0.25">
      <c r="C142" s="135"/>
      <c r="D142" s="135"/>
      <c r="E142" s="135"/>
      <c r="F142" s="135"/>
      <c r="G142" s="135"/>
    </row>
    <row r="143" spans="3:7" x14ac:dyDescent="0.25">
      <c r="C143" s="135"/>
      <c r="D143" s="135"/>
      <c r="E143" s="135"/>
      <c r="F143" s="135"/>
      <c r="G143" s="135"/>
    </row>
    <row r="144" spans="3:7" x14ac:dyDescent="0.25">
      <c r="C144" s="135"/>
      <c r="D144" s="135"/>
      <c r="E144" s="135"/>
      <c r="F144" s="135"/>
      <c r="G144" s="135"/>
    </row>
    <row r="145" spans="3:7" x14ac:dyDescent="0.25">
      <c r="C145" s="135"/>
      <c r="D145" s="135"/>
      <c r="E145" s="135"/>
      <c r="F145" s="135"/>
      <c r="G145" s="135"/>
    </row>
    <row r="146" spans="3:7" x14ac:dyDescent="0.25">
      <c r="C146" s="135"/>
      <c r="D146" s="135"/>
      <c r="E146" s="135"/>
      <c r="F146" s="135"/>
      <c r="G146" s="135"/>
    </row>
    <row r="147" spans="3:7" x14ac:dyDescent="0.25">
      <c r="C147" s="135"/>
      <c r="D147" s="135"/>
      <c r="E147" s="135"/>
      <c r="F147" s="135"/>
      <c r="G147" s="135"/>
    </row>
    <row r="148" spans="3:7" x14ac:dyDescent="0.25">
      <c r="C148" s="135"/>
      <c r="D148" s="135"/>
      <c r="E148" s="135"/>
      <c r="F148" s="135"/>
      <c r="G148" s="135"/>
    </row>
    <row r="149" spans="3:7" x14ac:dyDescent="0.25">
      <c r="C149" s="135"/>
      <c r="D149" s="135"/>
      <c r="E149" s="135"/>
      <c r="F149" s="135"/>
      <c r="G149" s="135"/>
    </row>
    <row r="150" spans="3:7" x14ac:dyDescent="0.25">
      <c r="C150" s="135"/>
      <c r="D150" s="135"/>
      <c r="E150" s="135"/>
      <c r="F150" s="135"/>
      <c r="G150" s="135"/>
    </row>
    <row r="151" spans="3:7" x14ac:dyDescent="0.25">
      <c r="C151" s="135"/>
      <c r="D151" s="135"/>
      <c r="E151" s="135"/>
      <c r="F151" s="135"/>
      <c r="G151" s="135"/>
    </row>
    <row r="152" spans="3:7" x14ac:dyDescent="0.25">
      <c r="C152" s="135"/>
      <c r="D152" s="135"/>
      <c r="E152" s="135"/>
      <c r="F152" s="135"/>
      <c r="G152" s="135"/>
    </row>
    <row r="153" spans="3:7" x14ac:dyDescent="0.25">
      <c r="C153" s="135"/>
      <c r="D153" s="135"/>
      <c r="E153" s="135"/>
      <c r="F153" s="135"/>
      <c r="G153" s="135"/>
    </row>
    <row r="154" spans="3:7" x14ac:dyDescent="0.25">
      <c r="C154" s="135"/>
      <c r="D154" s="135"/>
      <c r="E154" s="135"/>
      <c r="F154" s="135"/>
      <c r="G154" s="135"/>
    </row>
    <row r="155" spans="3:7" x14ac:dyDescent="0.25">
      <c r="C155" s="135"/>
      <c r="D155" s="135"/>
      <c r="E155" s="135"/>
      <c r="F155" s="135"/>
      <c r="G155" s="135"/>
    </row>
    <row r="156" spans="3:7" x14ac:dyDescent="0.25">
      <c r="C156" s="135"/>
      <c r="D156" s="135"/>
      <c r="E156" s="135"/>
      <c r="F156" s="135"/>
      <c r="G156" s="135"/>
    </row>
    <row r="157" spans="3:7" x14ac:dyDescent="0.25">
      <c r="C157" s="135"/>
      <c r="D157" s="135"/>
      <c r="E157" s="135"/>
      <c r="F157" s="135"/>
      <c r="G157" s="135"/>
    </row>
    <row r="158" spans="3:7" x14ac:dyDescent="0.25">
      <c r="C158" s="135"/>
      <c r="D158" s="135"/>
      <c r="E158" s="135"/>
      <c r="F158" s="135"/>
      <c r="G158" s="135"/>
    </row>
    <row r="159" spans="3:7" x14ac:dyDescent="0.25">
      <c r="C159" s="135"/>
      <c r="D159" s="135"/>
      <c r="E159" s="135"/>
      <c r="F159" s="135"/>
      <c r="G159" s="135"/>
    </row>
    <row r="160" spans="3:7" x14ac:dyDescent="0.25">
      <c r="C160" s="135"/>
      <c r="D160" s="135"/>
      <c r="E160" s="135"/>
      <c r="F160" s="135"/>
      <c r="G160" s="135"/>
    </row>
    <row r="161" spans="3:7" x14ac:dyDescent="0.25">
      <c r="C161" s="135"/>
      <c r="D161" s="135"/>
      <c r="E161" s="135"/>
      <c r="F161" s="135"/>
      <c r="G161" s="135"/>
    </row>
    <row r="162" spans="3:7" x14ac:dyDescent="0.25">
      <c r="C162" s="135"/>
      <c r="D162" s="135"/>
      <c r="E162" s="135"/>
      <c r="F162" s="135"/>
      <c r="G162" s="135"/>
    </row>
    <row r="163" spans="3:7" x14ac:dyDescent="0.25">
      <c r="C163" s="135"/>
      <c r="D163" s="135"/>
      <c r="E163" s="135"/>
      <c r="F163" s="135"/>
      <c r="G163" s="135"/>
    </row>
    <row r="164" spans="3:7" x14ac:dyDescent="0.25">
      <c r="C164" s="135"/>
      <c r="D164" s="135"/>
      <c r="E164" s="135"/>
      <c r="F164" s="135"/>
      <c r="G164" s="135"/>
    </row>
    <row r="165" spans="3:7" x14ac:dyDescent="0.25">
      <c r="C165" s="135"/>
      <c r="D165" s="135"/>
      <c r="E165" s="135"/>
      <c r="F165" s="135"/>
      <c r="G165" s="135"/>
    </row>
    <row r="166" spans="3:7" x14ac:dyDescent="0.25">
      <c r="C166" s="135"/>
      <c r="D166" s="135"/>
      <c r="E166" s="135"/>
      <c r="F166" s="135"/>
      <c r="G166" s="135"/>
    </row>
    <row r="167" spans="3:7" x14ac:dyDescent="0.25">
      <c r="C167" s="135"/>
      <c r="D167" s="135"/>
      <c r="E167" s="135"/>
      <c r="F167" s="135"/>
      <c r="G167" s="135"/>
    </row>
    <row r="168" spans="3:7" x14ac:dyDescent="0.25">
      <c r="C168" s="135"/>
      <c r="D168" s="135"/>
      <c r="E168" s="135"/>
      <c r="F168" s="135"/>
      <c r="G168" s="135"/>
    </row>
    <row r="169" spans="3:7" x14ac:dyDescent="0.25">
      <c r="C169" s="135"/>
      <c r="D169" s="135"/>
      <c r="E169" s="135"/>
      <c r="F169" s="135"/>
      <c r="G169" s="135"/>
    </row>
    <row r="170" spans="3:7" x14ac:dyDescent="0.25">
      <c r="C170" s="135"/>
      <c r="D170" s="135"/>
      <c r="E170" s="135"/>
      <c r="F170" s="135"/>
      <c r="G170" s="135"/>
    </row>
    <row r="171" spans="3:7" x14ac:dyDescent="0.25">
      <c r="C171" s="135"/>
      <c r="D171" s="135"/>
      <c r="E171" s="135"/>
      <c r="F171" s="135"/>
      <c r="G171" s="135"/>
    </row>
    <row r="172" spans="3:7" x14ac:dyDescent="0.25">
      <c r="C172" s="135"/>
      <c r="D172" s="135"/>
      <c r="E172" s="135"/>
      <c r="F172" s="135"/>
      <c r="G172" s="135"/>
    </row>
    <row r="173" spans="3:7" x14ac:dyDescent="0.25">
      <c r="C173" s="135"/>
      <c r="D173" s="135"/>
      <c r="E173" s="135"/>
      <c r="F173" s="135"/>
      <c r="G173" s="135"/>
    </row>
    <row r="174" spans="3:7" x14ac:dyDescent="0.25">
      <c r="C174" s="135"/>
      <c r="D174" s="135"/>
      <c r="E174" s="135"/>
      <c r="F174" s="135"/>
      <c r="G174" s="135"/>
    </row>
    <row r="175" spans="3:7" x14ac:dyDescent="0.25">
      <c r="C175" s="135"/>
      <c r="D175" s="135"/>
      <c r="E175" s="135"/>
      <c r="F175" s="135"/>
      <c r="G175" s="135"/>
    </row>
    <row r="176" spans="3:7" x14ac:dyDescent="0.25">
      <c r="C176" s="135"/>
      <c r="D176" s="135"/>
      <c r="E176" s="135"/>
      <c r="F176" s="135"/>
      <c r="G176" s="135"/>
    </row>
    <row r="177" spans="3:7" x14ac:dyDescent="0.25">
      <c r="C177" s="135"/>
      <c r="D177" s="135"/>
      <c r="E177" s="135"/>
      <c r="F177" s="135"/>
      <c r="G177" s="135"/>
    </row>
    <row r="178" spans="3:7" x14ac:dyDescent="0.25">
      <c r="C178" s="135"/>
      <c r="D178" s="135"/>
      <c r="E178" s="135"/>
      <c r="F178" s="135"/>
      <c r="G178" s="135"/>
    </row>
    <row r="179" spans="3:7" x14ac:dyDescent="0.25">
      <c r="C179" s="135"/>
      <c r="D179" s="135"/>
      <c r="E179" s="135"/>
      <c r="F179" s="135"/>
      <c r="G179" s="135"/>
    </row>
    <row r="180" spans="3:7" x14ac:dyDescent="0.25">
      <c r="C180" s="135"/>
      <c r="D180" s="135"/>
      <c r="E180" s="135"/>
      <c r="F180" s="135"/>
      <c r="G180" s="135"/>
    </row>
    <row r="181" spans="3:7" x14ac:dyDescent="0.25">
      <c r="C181" s="135"/>
      <c r="D181" s="135"/>
      <c r="E181" s="135"/>
      <c r="F181" s="135"/>
      <c r="G181" s="135"/>
    </row>
    <row r="182" spans="3:7" x14ac:dyDescent="0.25">
      <c r="C182" s="135"/>
      <c r="D182" s="135"/>
      <c r="E182" s="135"/>
      <c r="F182" s="135"/>
      <c r="G182" s="135"/>
    </row>
    <row r="183" spans="3:7" x14ac:dyDescent="0.25">
      <c r="C183" s="135"/>
      <c r="D183" s="135"/>
      <c r="E183" s="135"/>
      <c r="F183" s="135"/>
      <c r="G183" s="135"/>
    </row>
    <row r="184" spans="3:7" x14ac:dyDescent="0.25">
      <c r="C184" s="135"/>
      <c r="D184" s="135"/>
      <c r="E184" s="135"/>
      <c r="F184" s="135"/>
      <c r="G184" s="135"/>
    </row>
    <row r="185" spans="3:7" x14ac:dyDescent="0.25">
      <c r="C185" s="135"/>
      <c r="D185" s="135"/>
      <c r="E185" s="135"/>
      <c r="F185" s="135"/>
      <c r="G185" s="135"/>
    </row>
    <row r="186" spans="3:7" x14ac:dyDescent="0.25">
      <c r="C186" s="135"/>
      <c r="D186" s="135"/>
      <c r="E186" s="135"/>
      <c r="F186" s="135"/>
      <c r="G186" s="135"/>
    </row>
    <row r="187" spans="3:7" x14ac:dyDescent="0.25">
      <c r="C187" s="135"/>
      <c r="D187" s="135"/>
      <c r="E187" s="135"/>
      <c r="F187" s="135"/>
      <c r="G187" s="135"/>
    </row>
    <row r="188" spans="3:7" x14ac:dyDescent="0.25">
      <c r="C188" s="135"/>
      <c r="D188" s="135"/>
      <c r="E188" s="135"/>
      <c r="F188" s="135"/>
      <c r="G188" s="135"/>
    </row>
    <row r="189" spans="3:7" x14ac:dyDescent="0.25">
      <c r="C189" s="135"/>
      <c r="D189" s="135"/>
      <c r="E189" s="135"/>
      <c r="F189" s="135"/>
      <c r="G189" s="135"/>
    </row>
    <row r="190" spans="3:7" x14ac:dyDescent="0.25">
      <c r="C190" s="135"/>
      <c r="D190" s="135"/>
      <c r="E190" s="135"/>
      <c r="F190" s="135"/>
      <c r="G190" s="135"/>
    </row>
    <row r="191" spans="3:7" x14ac:dyDescent="0.25">
      <c r="C191" s="135"/>
      <c r="D191" s="135"/>
      <c r="E191" s="135"/>
      <c r="F191" s="135"/>
      <c r="G191" s="135"/>
    </row>
    <row r="192" spans="3:7" x14ac:dyDescent="0.25">
      <c r="C192" s="135"/>
      <c r="D192" s="135"/>
      <c r="E192" s="135"/>
      <c r="F192" s="135"/>
      <c r="G192" s="135"/>
    </row>
    <row r="193" spans="3:7" x14ac:dyDescent="0.25">
      <c r="C193" s="135"/>
      <c r="D193" s="135"/>
      <c r="E193" s="135"/>
      <c r="F193" s="135"/>
      <c r="G193" s="135"/>
    </row>
    <row r="194" spans="3:7" x14ac:dyDescent="0.25">
      <c r="C194" s="135"/>
      <c r="D194" s="135"/>
      <c r="E194" s="135"/>
      <c r="F194" s="135"/>
      <c r="G194" s="135"/>
    </row>
    <row r="195" spans="3:7" x14ac:dyDescent="0.25">
      <c r="C195" s="135"/>
      <c r="D195" s="135"/>
      <c r="E195" s="135"/>
      <c r="F195" s="135"/>
      <c r="G195" s="135"/>
    </row>
    <row r="196" spans="3:7" x14ac:dyDescent="0.25">
      <c r="C196" s="135"/>
      <c r="D196" s="135"/>
      <c r="E196" s="135"/>
      <c r="F196" s="135"/>
      <c r="G196" s="135"/>
    </row>
  </sheetData>
  <customSheetViews>
    <customSheetView guid="{6D9FC8F7-6352-4BF1-890A-27BF36FADC03}" scale="70" showGridLines="0" topLeftCell="N25">
      <selection activeCell="X49" sqref="X49"/>
      <pageMargins left="0.7" right="0.7" top="0.75" bottom="0.75" header="0.3" footer="0.3"/>
      <pageSetup orientation="portrait" r:id="rId1"/>
    </customSheetView>
  </customSheetViews>
  <mergeCells count="91">
    <mergeCell ref="Y18:Y19"/>
    <mergeCell ref="Y5:Y6"/>
    <mergeCell ref="T3:T4"/>
    <mergeCell ref="K2:Y2"/>
    <mergeCell ref="K3:K4"/>
    <mergeCell ref="L3:L4"/>
    <mergeCell ref="N3:N4"/>
    <mergeCell ref="O3:O4"/>
    <mergeCell ref="S3:S4"/>
    <mergeCell ref="Y3:Y4"/>
    <mergeCell ref="M3:M4"/>
    <mergeCell ref="U3:U4"/>
    <mergeCell ref="V3:V4"/>
    <mergeCell ref="M18:M19"/>
    <mergeCell ref="M39:M40"/>
    <mergeCell ref="M59:M60"/>
    <mergeCell ref="K17:Y17"/>
    <mergeCell ref="K18:K19"/>
    <mergeCell ref="L18:L19"/>
    <mergeCell ref="N18:N19"/>
    <mergeCell ref="O18:O19"/>
    <mergeCell ref="S18:S19"/>
    <mergeCell ref="T39:T40"/>
    <mergeCell ref="U39:U40"/>
    <mergeCell ref="V39:V40"/>
    <mergeCell ref="V18:V19"/>
    <mergeCell ref="K58:Y58"/>
    <mergeCell ref="K59:K60"/>
    <mergeCell ref="L59:L60"/>
    <mergeCell ref="O39:O40"/>
    <mergeCell ref="S39:S40"/>
    <mergeCell ref="Y39:Y40"/>
    <mergeCell ref="Y59:Y60"/>
    <mergeCell ref="T59:T60"/>
    <mergeCell ref="U59:U60"/>
    <mergeCell ref="V59:V60"/>
    <mergeCell ref="Z71:Z72"/>
    <mergeCell ref="N59:N60"/>
    <mergeCell ref="O59:O60"/>
    <mergeCell ref="S59:S60"/>
    <mergeCell ref="N71:N72"/>
    <mergeCell ref="O71:O72"/>
    <mergeCell ref="S71:S72"/>
    <mergeCell ref="K71:K72"/>
    <mergeCell ref="L71:L72"/>
    <mergeCell ref="Y71:Y72"/>
    <mergeCell ref="T71:T72"/>
    <mergeCell ref="U71:U72"/>
    <mergeCell ref="V71:V72"/>
    <mergeCell ref="M71:M72"/>
    <mergeCell ref="AI3:AJ3"/>
    <mergeCell ref="A1:H1"/>
    <mergeCell ref="K61:K68"/>
    <mergeCell ref="L61:L68"/>
    <mergeCell ref="K70:Y70"/>
    <mergeCell ref="Z18:Z19"/>
    <mergeCell ref="Z39:Z40"/>
    <mergeCell ref="Z59:Z60"/>
    <mergeCell ref="A64:G64"/>
    <mergeCell ref="A66:G66"/>
    <mergeCell ref="T18:T19"/>
    <mergeCell ref="U18:U19"/>
    <mergeCell ref="K38:Y38"/>
    <mergeCell ref="K39:K40"/>
    <mergeCell ref="L39:L40"/>
    <mergeCell ref="N39:N40"/>
    <mergeCell ref="Z3:Z4"/>
    <mergeCell ref="AA39:AB39"/>
    <mergeCell ref="AC39:AD39"/>
    <mergeCell ref="AE39:AF39"/>
    <mergeCell ref="AG39:AH39"/>
    <mergeCell ref="AA3:AB3"/>
    <mergeCell ref="AC3:AD3"/>
    <mergeCell ref="AE3:AF3"/>
    <mergeCell ref="AG3:AH3"/>
    <mergeCell ref="AI39:AJ39"/>
    <mergeCell ref="AA18:AB18"/>
    <mergeCell ref="AC18:AD18"/>
    <mergeCell ref="AE18:AF18"/>
    <mergeCell ref="AG18:AH18"/>
    <mergeCell ref="AI18:AJ18"/>
    <mergeCell ref="AA71:AB71"/>
    <mergeCell ref="AC71:AD71"/>
    <mergeCell ref="AE71:AF71"/>
    <mergeCell ref="AG71:AH71"/>
    <mergeCell ref="AI71:AJ71"/>
    <mergeCell ref="AA59:AB59"/>
    <mergeCell ref="AC59:AD59"/>
    <mergeCell ref="AE59:AF59"/>
    <mergeCell ref="AG59:AH59"/>
    <mergeCell ref="AI59:AJ59"/>
  </mergeCells>
  <conditionalFormatting sqref="C7:H7">
    <cfRule type="containsText" dxfId="478" priority="31" operator="containsText" text="N/A">
      <formula>NOT(ISERROR(SEARCH("N/A",C7)))</formula>
    </cfRule>
    <cfRule type="containsText" dxfId="477" priority="32" operator="containsText" text="Blank">
      <formula>NOT(ISERROR(SEARCH("Blank",C7)))</formula>
    </cfRule>
    <cfRule type="containsText" dxfId="476" priority="33" operator="containsText" text="M">
      <formula>NOT(ISERROR(SEARCH("M",C7)))</formula>
    </cfRule>
  </conditionalFormatting>
  <conditionalFormatting sqref="Z5 Z41:Z44 Z20:Z36 Z46:Z49 Z51:Z56">
    <cfRule type="cellIs" dxfId="475" priority="30" operator="greaterThan">
      <formula>0</formula>
    </cfRule>
  </conditionalFormatting>
  <conditionalFormatting sqref="Z6:Z15">
    <cfRule type="cellIs" dxfId="474" priority="29" operator="greaterThan">
      <formula>0</formula>
    </cfRule>
  </conditionalFormatting>
  <conditionalFormatting sqref="Z61:Z68">
    <cfRule type="cellIs" dxfId="473" priority="28" operator="greaterThan">
      <formula>0</formula>
    </cfRule>
  </conditionalFormatting>
  <conditionalFormatting sqref="Z73:Z76">
    <cfRule type="cellIs" dxfId="472" priority="27" operator="greaterThan">
      <formula>0</formula>
    </cfRule>
  </conditionalFormatting>
  <conditionalFormatting sqref="Z45">
    <cfRule type="cellIs" dxfId="471" priority="16" operator="greaterThan">
      <formula>0</formula>
    </cfRule>
  </conditionalFormatting>
  <conditionalFormatting sqref="Z50">
    <cfRule type="cellIs" dxfId="470" priority="15" operator="greaterThan">
      <formula>0</formula>
    </cfRule>
  </conditionalFormatting>
  <conditionalFormatting sqref="F46:G46">
    <cfRule type="containsText" dxfId="469" priority="14" operator="containsText" text="O">
      <formula>NOT(ISERROR(SEARCH("O",F46)))</formula>
    </cfRule>
  </conditionalFormatting>
  <conditionalFormatting sqref="F46:G46">
    <cfRule type="containsText" dxfId="468" priority="11" operator="containsText" text="N/A">
      <formula>NOT(ISERROR(SEARCH("N/A",F46)))</formula>
    </cfRule>
    <cfRule type="containsText" dxfId="467" priority="12" operator="containsText" text="Blank">
      <formula>NOT(ISERROR(SEARCH("Blank",F46)))</formula>
    </cfRule>
    <cfRule type="containsText" dxfId="466" priority="13" operator="containsText" text="M">
      <formula>NOT(ISERROR(SEARCH("M",F46)))</formula>
    </cfRule>
  </conditionalFormatting>
  <conditionalFormatting sqref="E13">
    <cfRule type="containsText" dxfId="465" priority="1" operator="containsText" text="N/A">
      <formula>NOT(ISERROR(SEARCH("N/A",E13)))</formula>
    </cfRule>
    <cfRule type="containsText" dxfId="464" priority="2" operator="containsText" text="O">
      <formula>NOT(ISERROR(SEARCH("O",E13)))</formula>
    </cfRule>
    <cfRule type="containsText" dxfId="463" priority="3" operator="containsText" text="M">
      <formula>NOT(ISERROR(SEARCH("M",E13)))</formula>
    </cfRule>
  </conditionalFormatting>
  <conditionalFormatting sqref="C46:E46">
    <cfRule type="containsText" dxfId="462" priority="10" operator="containsText" text="O">
      <formula>NOT(ISERROR(SEARCH("O",C46)))</formula>
    </cfRule>
  </conditionalFormatting>
  <conditionalFormatting sqref="C46:E46">
    <cfRule type="containsText" dxfId="461" priority="7" operator="containsText" text="N/A">
      <formula>NOT(ISERROR(SEARCH("N/A",C46)))</formula>
    </cfRule>
    <cfRule type="containsText" dxfId="460" priority="8" operator="containsText" text="Blank">
      <formula>NOT(ISERROR(SEARCH("Blank",C46)))</formula>
    </cfRule>
    <cfRule type="containsText" dxfId="459" priority="9" operator="containsText" text="M">
      <formula>NOT(ISERROR(SEARCH("M",C46)))</formula>
    </cfRule>
  </conditionalFormatting>
  <conditionalFormatting sqref="E12">
    <cfRule type="containsText" dxfId="458" priority="4" operator="containsText" text="N/A">
      <formula>NOT(ISERROR(SEARCH("N/A",E12)))</formula>
    </cfRule>
    <cfRule type="containsText" dxfId="457" priority="5" operator="containsText" text="O">
      <formula>NOT(ISERROR(SEARCH("O",E12)))</formula>
    </cfRule>
    <cfRule type="containsText" dxfId="456" priority="6" operator="containsText" text="M">
      <formula>NOT(ISERROR(SEARCH("M",E12)))</formula>
    </cfRule>
  </conditionalFormatting>
  <dataValidations count="3">
    <dataValidation type="list" allowBlank="1" showInputMessage="1" showErrorMessage="1" sqref="W1:W1048576">
      <formula1>"Y, N"</formula1>
    </dataValidation>
    <dataValidation type="list" allowBlank="1" showInputMessage="1" showErrorMessage="1" sqref="V1:V1048576">
      <formula1>"Passed, Failed, N/A"</formula1>
    </dataValidation>
    <dataValidation type="list" allowBlank="1" showInputMessage="1" showErrorMessage="1" sqref="Y52:Y53 T1:T1048576">
      <formula1>"M, O, N/A"</formula1>
    </dataValidation>
  </dataValidations>
  <hyperlinks>
    <hyperlink ref="Y5" r:id="rId2" display="http://collab.lge.com/main/x/gOGHLw"/>
    <hyperlink ref="Y8" r:id="rId3" display="http://collab.lge.com/main/x/AocBNg"/>
    <hyperlink ref="Y9" r:id="rId4"/>
    <hyperlink ref="Y20" r:id="rId5"/>
    <hyperlink ref="Y21" r:id="rId6"/>
    <hyperlink ref="Y23" r:id="rId7"/>
    <hyperlink ref="Y31" r:id="rId8"/>
    <hyperlink ref="Y32" r:id="rId9"/>
    <hyperlink ref="Y35" r:id="rId10"/>
    <hyperlink ref="Y42" r:id="rId11"/>
    <hyperlink ref="Y43" r:id="rId12" display="http://collab.lge.com/main/x/j9smN"/>
    <hyperlink ref="Y44" r:id="rId13"/>
    <hyperlink ref="Y46" r:id="rId14"/>
    <hyperlink ref="Y56" r:id="rId15"/>
    <hyperlink ref="Y12" r:id="rId16"/>
    <hyperlink ref="Y45" r:id="rId17"/>
  </hyperlinks>
  <pageMargins left="0.7" right="0.7" top="0.75" bottom="0.75" header="0.3" footer="0.3"/>
  <pageSetup orientation="portrait" r:id="rId18"/>
  <drawing r:id="rId19"/>
  <legacyDrawing r:id="rId20"/>
  <controls>
    <mc:AlternateContent xmlns:mc="http://schemas.openxmlformats.org/markup-compatibility/2006">
      <mc:Choice Requires="x14">
        <control shapeId="841738" r:id="rId21" name="CommandButton2">
          <controlPr defaultSize="0" autoLine="0" r:id="rId22">
            <anchor moveWithCells="1">
              <from>
                <xdr:col>8</xdr:col>
                <xdr:colOff>114300</xdr:colOff>
                <xdr:row>64</xdr:row>
                <xdr:rowOff>106680</xdr:rowOff>
              </from>
              <to>
                <xdr:col>9</xdr:col>
                <xdr:colOff>426720</xdr:colOff>
                <xdr:row>66</xdr:row>
                <xdr:rowOff>22860</xdr:rowOff>
              </to>
            </anchor>
          </controlPr>
        </control>
      </mc:Choice>
      <mc:Fallback>
        <control shapeId="841738" r:id="rId21" name="CommandButton2"/>
      </mc:Fallback>
    </mc:AlternateContent>
    <mc:AlternateContent xmlns:mc="http://schemas.openxmlformats.org/markup-compatibility/2006">
      <mc:Choice Requires="x14">
        <control shapeId="841737" r:id="rId23" name="CommandButton1">
          <controlPr defaultSize="0" autoLine="0" r:id="rId24">
            <anchor moveWithCells="1">
              <from>
                <xdr:col>8</xdr:col>
                <xdr:colOff>114300</xdr:colOff>
                <xdr:row>59</xdr:row>
                <xdr:rowOff>0</xdr:rowOff>
              </from>
              <to>
                <xdr:col>9</xdr:col>
                <xdr:colOff>396240</xdr:colOff>
                <xdr:row>59</xdr:row>
                <xdr:rowOff>350520</xdr:rowOff>
              </to>
            </anchor>
          </controlPr>
        </control>
      </mc:Choice>
      <mc:Fallback>
        <control shapeId="841737" r:id="rId23" name="CommandButton1"/>
      </mc:Fallback>
    </mc:AlternateContent>
  </controls>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7">
    <tabColor theme="8"/>
  </sheetPr>
  <dimension ref="A1:AN196"/>
  <sheetViews>
    <sheetView showGridLines="0" zoomScale="70" zoomScaleNormal="70" workbookViewId="0">
      <pane xSplit="1" topLeftCell="B1" activePane="topRight" state="frozen"/>
      <selection pane="topRight" activeCell="J2" sqref="J2"/>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26.44140625" customWidth="1"/>
    <col min="20" max="20" width="7.5546875" customWidth="1"/>
    <col min="21" max="21" width="11" bestFit="1" customWidth="1"/>
    <col min="22" max="22" width="16.33203125" customWidth="1"/>
    <col min="23" max="23" width="12.44140625" customWidth="1"/>
    <col min="24" max="24" width="15.109375" customWidth="1"/>
    <col min="25" max="25" width="36.5546875" bestFit="1" customWidth="1"/>
    <col min="41" max="16384" width="9.109375" style="3"/>
  </cols>
  <sheetData>
    <row r="1" spans="1:36" ht="23.4" x14ac:dyDescent="0.45">
      <c r="A1" s="1188" t="s">
        <v>82</v>
      </c>
      <c r="B1" s="1189"/>
      <c r="C1" s="1189"/>
      <c r="D1" s="1189"/>
      <c r="E1" s="1189"/>
      <c r="F1" s="1189"/>
      <c r="G1" s="1189"/>
      <c r="H1" s="1189"/>
      <c r="K1" s="1193" t="s">
        <v>132</v>
      </c>
      <c r="L1" s="1194"/>
      <c r="M1" s="1194"/>
      <c r="N1" s="1194"/>
      <c r="O1" s="1194"/>
      <c r="P1" s="1194"/>
      <c r="Q1" s="1194"/>
      <c r="R1" s="1194"/>
      <c r="S1" s="1194"/>
      <c r="T1" s="1194"/>
      <c r="U1" s="1194"/>
      <c r="V1" s="1194"/>
      <c r="W1" s="1194"/>
      <c r="X1" s="1194"/>
      <c r="Y1" s="1195"/>
      <c r="Z1" s="263"/>
      <c r="AA1" s="402"/>
      <c r="AB1" s="402"/>
      <c r="AC1" s="402"/>
      <c r="AD1" s="402"/>
      <c r="AE1" s="402"/>
      <c r="AF1" s="402"/>
      <c r="AG1" s="402"/>
      <c r="AH1" s="402"/>
      <c r="AI1" s="402"/>
      <c r="AJ1" s="402"/>
    </row>
    <row r="2" spans="1:36" ht="23.25" customHeight="1" x14ac:dyDescent="0.3">
      <c r="A2" s="98" t="s">
        <v>367</v>
      </c>
      <c r="B2" s="83" t="s">
        <v>434</v>
      </c>
      <c r="C2" s="3"/>
      <c r="D2" s="3"/>
      <c r="E2" s="3"/>
      <c r="F2" s="3"/>
      <c r="G2" s="3"/>
      <c r="H2" s="3"/>
      <c r="J2" s="202" t="s">
        <v>436</v>
      </c>
      <c r="K2" s="1209" t="s">
        <v>133</v>
      </c>
      <c r="L2" s="1209" t="s">
        <v>91</v>
      </c>
      <c r="M2" s="1182" t="s">
        <v>75</v>
      </c>
      <c r="N2" s="1190" t="s">
        <v>134</v>
      </c>
      <c r="O2" s="1209" t="s">
        <v>135</v>
      </c>
      <c r="P2" s="415" t="s">
        <v>136</v>
      </c>
      <c r="Q2" s="415" t="s">
        <v>137</v>
      </c>
      <c r="R2" s="415" t="s">
        <v>138</v>
      </c>
      <c r="S2" s="1210" t="s">
        <v>139</v>
      </c>
      <c r="T2" s="1191" t="s">
        <v>344</v>
      </c>
      <c r="U2" s="1191" t="s">
        <v>342</v>
      </c>
      <c r="V2" s="1191" t="s">
        <v>343</v>
      </c>
      <c r="W2" s="404" t="s">
        <v>375</v>
      </c>
      <c r="X2" s="404"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43584</v>
      </c>
      <c r="C3" s="3"/>
      <c r="D3" s="3"/>
      <c r="E3" s="3"/>
      <c r="F3" s="3"/>
      <c r="G3" s="3"/>
      <c r="H3" s="3"/>
      <c r="K3" s="1197"/>
      <c r="L3" s="1197"/>
      <c r="M3" s="1183"/>
      <c r="N3" s="1185"/>
      <c r="O3" s="1209"/>
      <c r="P3" s="148" t="s">
        <v>141</v>
      </c>
      <c r="Q3" s="414"/>
      <c r="R3" s="414"/>
      <c r="S3" s="1210"/>
      <c r="T3" s="1191"/>
      <c r="U3" s="1191"/>
      <c r="V3" s="1191"/>
      <c r="W3" s="404"/>
      <c r="X3" s="404"/>
      <c r="Y3" s="1197"/>
      <c r="Z3" s="1187"/>
      <c r="AA3" s="400" t="s">
        <v>672</v>
      </c>
      <c r="AB3" s="400" t="s">
        <v>673</v>
      </c>
      <c r="AC3" s="400" t="s">
        <v>672</v>
      </c>
      <c r="AD3" s="400" t="s">
        <v>673</v>
      </c>
      <c r="AE3" s="400" t="s">
        <v>672</v>
      </c>
      <c r="AF3" s="400" t="s">
        <v>673</v>
      </c>
      <c r="AG3" s="400" t="s">
        <v>672</v>
      </c>
      <c r="AH3" s="400" t="s">
        <v>673</v>
      </c>
      <c r="AI3" s="400" t="s">
        <v>672</v>
      </c>
      <c r="AJ3" s="400" t="s">
        <v>673</v>
      </c>
    </row>
    <row r="4" spans="1:36" ht="12.75" customHeight="1" x14ac:dyDescent="0.3">
      <c r="A4" s="98" t="s">
        <v>368</v>
      </c>
      <c r="B4" s="124">
        <f ca="1">DATEDIF(B3,TODAY(),"D")/365</f>
        <v>1.5342465753424657</v>
      </c>
      <c r="C4" s="125"/>
      <c r="D4" s="3"/>
      <c r="E4" s="3"/>
      <c r="F4" s="3"/>
      <c r="G4" s="3"/>
      <c r="H4" s="3"/>
      <c r="K4" s="406" t="s">
        <v>142</v>
      </c>
      <c r="L4" s="406" t="s">
        <v>143</v>
      </c>
      <c r="M4" s="104" t="s">
        <v>5</v>
      </c>
      <c r="N4" s="93" t="s">
        <v>144</v>
      </c>
      <c r="O4" s="88" t="s">
        <v>372</v>
      </c>
      <c r="P4" s="203" t="s">
        <v>145</v>
      </c>
      <c r="Q4" s="149" t="s">
        <v>146</v>
      </c>
      <c r="R4" s="146" t="s">
        <v>147</v>
      </c>
      <c r="S4" s="204" t="s">
        <v>429</v>
      </c>
      <c r="T4" s="84" t="s">
        <v>72</v>
      </c>
      <c r="U4" s="180">
        <v>43760</v>
      </c>
      <c r="V4" s="214" t="s">
        <v>374</v>
      </c>
      <c r="W4" s="83" t="s">
        <v>377</v>
      </c>
      <c r="X4" s="83"/>
      <c r="Y4" s="1227" t="s">
        <v>148</v>
      </c>
      <c r="Z4" s="259">
        <f>DATEDIF(AA4,AB4,"m")/12+DATEDIF(AC4,AD4,"m")/12+DATEDIF(AE4,AF4,"m")/12+DATEDIF(AG4,AH4,"m")/12+DATEDIF(AI4,AJ4,"m")/12</f>
        <v>0.41666666666666669</v>
      </c>
      <c r="AA4" s="180">
        <v>43760</v>
      </c>
      <c r="AB4" s="180">
        <v>43915</v>
      </c>
      <c r="AC4" s="260"/>
      <c r="AD4" s="260"/>
      <c r="AE4" s="258"/>
      <c r="AF4" s="258"/>
      <c r="AG4" s="258"/>
      <c r="AH4" s="258"/>
      <c r="AI4" s="258"/>
      <c r="AJ4" s="258"/>
    </row>
    <row r="5" spans="1:36" ht="12.75" customHeight="1" x14ac:dyDescent="0.3">
      <c r="A5" s="98" t="s">
        <v>387</v>
      </c>
      <c r="B5" s="124">
        <v>7</v>
      </c>
      <c r="C5" s="3"/>
      <c r="D5" s="3"/>
      <c r="E5" s="3"/>
      <c r="F5" s="3"/>
      <c r="G5" s="3"/>
      <c r="H5" s="3"/>
      <c r="K5" s="407"/>
      <c r="L5" s="407"/>
      <c r="M5" s="104" t="s">
        <v>5</v>
      </c>
      <c r="N5" s="93" t="s">
        <v>144</v>
      </c>
      <c r="O5" s="88" t="s">
        <v>373</v>
      </c>
      <c r="P5" s="205"/>
      <c r="Q5" s="151" t="s">
        <v>150</v>
      </c>
      <c r="R5" s="147" t="s">
        <v>151</v>
      </c>
      <c r="S5" s="204" t="s">
        <v>434</v>
      </c>
      <c r="T5" s="84" t="s">
        <v>72</v>
      </c>
      <c r="U5" s="83"/>
      <c r="V5" s="214" t="s">
        <v>374</v>
      </c>
      <c r="W5" s="83"/>
      <c r="X5" s="83"/>
      <c r="Y5" s="1228"/>
      <c r="Z5" s="259">
        <f>DATEDIF(AA5,AB5,"m")/12+DATEDIF(AC5,AD5,"m")/12+DATEDIF(AE5,AF5,"m")/12+DATEDIF(AG5,AH5,"m")/12+DATEDIF(AI5,AJ5,"m")/12</f>
        <v>0</v>
      </c>
      <c r="AA5" s="260"/>
      <c r="AB5" s="260"/>
      <c r="AC5" s="260"/>
      <c r="AD5" s="260"/>
      <c r="AE5" s="258"/>
      <c r="AF5" s="258"/>
      <c r="AG5" s="258"/>
      <c r="AH5" s="258"/>
      <c r="AI5" s="258"/>
      <c r="AJ5" s="258"/>
    </row>
    <row r="6" spans="1:36" ht="15" thickBot="1" x14ac:dyDescent="0.35">
      <c r="A6" s="98" t="s">
        <v>388</v>
      </c>
      <c r="B6" s="124">
        <f ca="1">B4+B5</f>
        <v>8.5342465753424648</v>
      </c>
      <c r="C6" s="126"/>
      <c r="K6" s="407"/>
      <c r="L6" s="407"/>
      <c r="M6" s="104" t="s">
        <v>5</v>
      </c>
      <c r="N6" s="54" t="s">
        <v>149</v>
      </c>
      <c r="O6" s="65" t="s">
        <v>149</v>
      </c>
      <c r="P6" s="205"/>
      <c r="Q6" s="152" t="s">
        <v>150</v>
      </c>
      <c r="R6" s="79" t="s">
        <v>151</v>
      </c>
      <c r="S6" s="204" t="s">
        <v>429</v>
      </c>
      <c r="T6" s="84" t="s">
        <v>72</v>
      </c>
      <c r="U6" s="180">
        <v>43755</v>
      </c>
      <c r="V6" s="214" t="s">
        <v>418</v>
      </c>
      <c r="W6" s="83"/>
      <c r="X6" s="83"/>
      <c r="Y6" s="41" t="s">
        <v>152</v>
      </c>
      <c r="Z6" s="259">
        <f>DATEDIF(AA6,AB6,"m")/12+DATEDIF(AC6,AD6,"m")/12+DATEDIF(AE6,AF6,"m")/12+DATEDIF(AG6,AH6,"m")/12+DATEDIF(AI6,AJ6,"m")/12</f>
        <v>0.41666666666666669</v>
      </c>
      <c r="AA6" s="180">
        <v>43755</v>
      </c>
      <c r="AB6" s="180">
        <v>43915</v>
      </c>
      <c r="AC6" s="260"/>
      <c r="AD6" s="260"/>
      <c r="AE6" s="258"/>
      <c r="AF6" s="258"/>
      <c r="AG6" s="258"/>
      <c r="AH6" s="258"/>
      <c r="AI6" s="258"/>
      <c r="AJ6" s="258"/>
    </row>
    <row r="7" spans="1:36" ht="28.2" thickBot="1" x14ac:dyDescent="0.35">
      <c r="A7" s="178" t="s">
        <v>4</v>
      </c>
      <c r="B7" s="179" t="s">
        <v>135</v>
      </c>
      <c r="C7" s="105" t="s">
        <v>5</v>
      </c>
      <c r="D7" s="105" t="s">
        <v>6</v>
      </c>
      <c r="E7" s="105" t="s">
        <v>7</v>
      </c>
      <c r="F7" s="105" t="s">
        <v>8</v>
      </c>
      <c r="G7" s="105" t="s">
        <v>9</v>
      </c>
      <c r="H7" s="106" t="s">
        <v>76</v>
      </c>
      <c r="K7" s="407"/>
      <c r="L7" s="407"/>
      <c r="M7" s="104" t="s">
        <v>5</v>
      </c>
      <c r="N7" s="93" t="s">
        <v>144</v>
      </c>
      <c r="O7" s="64" t="s">
        <v>452</v>
      </c>
      <c r="P7" s="205"/>
      <c r="Q7" s="149" t="s">
        <v>247</v>
      </c>
      <c r="R7" s="146" t="s">
        <v>154</v>
      </c>
      <c r="S7" s="204" t="s">
        <v>429</v>
      </c>
      <c r="T7" s="84" t="s">
        <v>72</v>
      </c>
      <c r="U7" s="180">
        <v>43760</v>
      </c>
      <c r="V7" s="214" t="s">
        <v>374</v>
      </c>
      <c r="W7" s="83"/>
      <c r="X7" s="83"/>
      <c r="Y7" s="416" t="s">
        <v>248</v>
      </c>
      <c r="Z7" s="259">
        <f>DATEDIF(AA7,AB7,"m")/12+DATEDIF(AC7,AD7,"m")/12+DATEDIF(AE7,AF7,"m")/12+DATEDIF(AG7,AH7,"m")/12+DATEDIF(AI7,AJ7,"m")/12</f>
        <v>0.41666666666666669</v>
      </c>
      <c r="AA7" s="180">
        <v>43760</v>
      </c>
      <c r="AB7" s="180">
        <v>43915</v>
      </c>
      <c r="AC7" s="260"/>
      <c r="AD7" s="260"/>
      <c r="AE7" s="258"/>
      <c r="AF7" s="258"/>
      <c r="AG7" s="258"/>
      <c r="AH7" s="258"/>
      <c r="AI7" s="258"/>
      <c r="AJ7" s="258"/>
    </row>
    <row r="8" spans="1:36" x14ac:dyDescent="0.3">
      <c r="A8" s="107" t="s">
        <v>56</v>
      </c>
      <c r="B8" s="108" t="s">
        <v>182</v>
      </c>
      <c r="C8" s="1003"/>
      <c r="D8" s="1005"/>
      <c r="E8" s="1002" t="s">
        <v>77</v>
      </c>
      <c r="F8" s="1002"/>
      <c r="G8" s="1002"/>
      <c r="H8" s="109">
        <f>IF(C8&lt;&gt;"",'[1]CBL Score Standard'!$D64,IF(D8&lt;&gt;"",SUM('[1]CBL Score Standard'!$D64:$E64),IF(E8&lt;&gt;"",SUM('[1]CBL Score Standard'!$D64:$F64),IF(F8&lt;&gt;"",SUM('[1]CBL Score Standard'!$D64:$G64),IF(G8&lt;&gt;"",SUM('[1]CBL Score Standard'!$D64:$H64,0))))))</f>
        <v>7.468064199148379E-2</v>
      </c>
      <c r="K8" s="407"/>
      <c r="L8" s="407"/>
      <c r="M8" s="104" t="s">
        <v>5</v>
      </c>
      <c r="N8" s="93" t="s">
        <v>144</v>
      </c>
      <c r="O8" s="43" t="s">
        <v>517</v>
      </c>
      <c r="P8" s="205"/>
      <c r="Q8" s="152" t="s">
        <v>153</v>
      </c>
      <c r="R8" s="79" t="s">
        <v>156</v>
      </c>
      <c r="S8" s="204" t="s">
        <v>434</v>
      </c>
      <c r="T8" s="84" t="s">
        <v>72</v>
      </c>
      <c r="U8" s="83"/>
      <c r="V8" s="83"/>
      <c r="W8" s="83"/>
      <c r="X8" s="83"/>
      <c r="Y8" s="44" t="s">
        <v>157</v>
      </c>
      <c r="Z8" s="259">
        <f>DATEDIF(AA9,AB9,"m")/12+DATEDIF(AC8,AD8,"m")/12+DATEDIF(AE8,AF8,"m")/12+DATEDIF(AG8,AH8,"m")/12+DATEDIF(AI8,AJ8,"m")/12</f>
        <v>0.41666666666666669</v>
      </c>
      <c r="AC8" s="260"/>
      <c r="AD8" s="260"/>
      <c r="AE8" s="258"/>
      <c r="AF8" s="258"/>
      <c r="AG8" s="258"/>
      <c r="AH8" s="258"/>
      <c r="AI8" s="258"/>
      <c r="AJ8" s="258"/>
    </row>
    <row r="9" spans="1:36" x14ac:dyDescent="0.3">
      <c r="A9" s="110" t="s">
        <v>56</v>
      </c>
      <c r="B9" s="99" t="s">
        <v>427</v>
      </c>
      <c r="C9" s="1003"/>
      <c r="D9" s="1002"/>
      <c r="E9" s="1002" t="s">
        <v>77</v>
      </c>
      <c r="F9" s="1002"/>
      <c r="G9" s="1002"/>
      <c r="H9" s="109">
        <f>IF(C9&lt;&gt;"",'[1]CBL Score Standard'!$D65,IF(D9&lt;&gt;"",SUM('[1]CBL Score Standard'!$D65:$E65),IF(E9&lt;&gt;"",SUM('[1]CBL Score Standard'!$D65:$F65),IF(F9&lt;&gt;"",SUM('[1]CBL Score Standard'!$D65:$G65),IF(G9&lt;&gt;"",SUM('[1]CBL Score Standard'!$D65:$H65,0))))))</f>
        <v>7.468064199148379E-2</v>
      </c>
      <c r="K9" s="407"/>
      <c r="L9" s="407"/>
      <c r="M9" s="104" t="s">
        <v>5</v>
      </c>
      <c r="N9" s="93" t="s">
        <v>144</v>
      </c>
      <c r="O9" s="43" t="s">
        <v>661</v>
      </c>
      <c r="P9" s="205"/>
      <c r="Q9" s="152" t="s">
        <v>155</v>
      </c>
      <c r="R9" s="79" t="s">
        <v>158</v>
      </c>
      <c r="S9" s="75" t="s">
        <v>429</v>
      </c>
      <c r="T9" s="84" t="s">
        <v>73</v>
      </c>
      <c r="U9" s="180">
        <v>43760</v>
      </c>
      <c r="V9" s="214" t="s">
        <v>374</v>
      </c>
      <c r="W9" s="83"/>
      <c r="X9" s="83"/>
      <c r="Y9" s="41" t="s">
        <v>159</v>
      </c>
      <c r="Z9" s="259">
        <f>DATEDIF(AA10,AB10,"m")/12+DATEDIF(AC9,AD9,"m")/12+DATEDIF(AE9,AF9,"m")/12+DATEDIF(AG9,AH9,"m")/12+DATEDIF(AI9,AJ9,"m")/12</f>
        <v>0</v>
      </c>
      <c r="AA9" s="180">
        <v>43760</v>
      </c>
      <c r="AB9" s="180">
        <v>43915</v>
      </c>
      <c r="AC9" s="260"/>
      <c r="AD9" s="260"/>
      <c r="AE9" s="258"/>
      <c r="AF9" s="258"/>
      <c r="AG9" s="258"/>
      <c r="AH9" s="258"/>
      <c r="AI9" s="258"/>
      <c r="AJ9" s="258"/>
    </row>
    <row r="10" spans="1:36" x14ac:dyDescent="0.3">
      <c r="A10" s="110" t="s">
        <v>56</v>
      </c>
      <c r="B10" s="99" t="s">
        <v>663</v>
      </c>
      <c r="C10" s="1003"/>
      <c r="D10" s="1003"/>
      <c r="E10" s="1002" t="s">
        <v>77</v>
      </c>
      <c r="F10" s="1002"/>
      <c r="G10" s="1002"/>
      <c r="H10" s="109">
        <f>IF(C10&lt;&gt;"",'[1]CBL Score Standard'!$D66,IF(D10&lt;&gt;"",SUM('[1]CBL Score Standard'!$D66:$E66),IF(E10&lt;&gt;"",SUM('[1]CBL Score Standard'!$D66:$F66),IF(F10&lt;&gt;"",SUM('[1]CBL Score Standard'!$D66:$G66),IF(G10&lt;&gt;"",SUM('[1]CBL Score Standard'!$D66:$H66,0))))))</f>
        <v>2.8169014084507043E-2</v>
      </c>
      <c r="K10" s="407"/>
      <c r="L10" s="407"/>
      <c r="M10" s="104" t="s">
        <v>5</v>
      </c>
      <c r="N10" s="127" t="s">
        <v>144</v>
      </c>
      <c r="O10" s="43" t="s">
        <v>662</v>
      </c>
      <c r="P10" s="150"/>
      <c r="Q10" s="254" t="s">
        <v>659</v>
      </c>
      <c r="R10" s="254" t="s">
        <v>278</v>
      </c>
      <c r="S10" s="75" t="s">
        <v>434</v>
      </c>
      <c r="T10" s="84" t="s">
        <v>73</v>
      </c>
      <c r="U10" s="83"/>
      <c r="V10" s="83"/>
      <c r="W10" s="83"/>
      <c r="X10" s="83"/>
      <c r="Y10" s="46" t="s">
        <v>160</v>
      </c>
      <c r="Z10" s="259">
        <f>DATEDIF(AA10,AB10,"m")/12+DATEDIF(AC10,AD10,"m")/12+DATEDIF(AE10,AF10,"m")/12+DATEDIF(AG10,AH10,"m")/12+DATEDIF(AI10,AJ10,"m")/12</f>
        <v>0</v>
      </c>
      <c r="AA10" s="260"/>
      <c r="AB10" s="260"/>
      <c r="AC10" s="260"/>
      <c r="AD10" s="260"/>
      <c r="AE10" s="258"/>
      <c r="AF10" s="258"/>
      <c r="AG10" s="258"/>
      <c r="AH10" s="258"/>
      <c r="AI10" s="258"/>
      <c r="AJ10" s="258"/>
    </row>
    <row r="11" spans="1:36" x14ac:dyDescent="0.3">
      <c r="A11" s="110" t="s">
        <v>56</v>
      </c>
      <c r="B11" s="99" t="s">
        <v>215</v>
      </c>
      <c r="C11" s="1003"/>
      <c r="D11" s="1003"/>
      <c r="E11" s="1002"/>
      <c r="F11" s="1002"/>
      <c r="G11" s="1002"/>
      <c r="H11" s="109" t="b">
        <f>IF(C11&lt;&gt;"",'[1]CBL Score Standard'!$D67,IF(D11&lt;&gt;"",SUM('[1]CBL Score Standard'!$D67:$E67),IF(E11&lt;&gt;"",SUM('[1]CBL Score Standard'!$D67:$F67),IF(F11&lt;&gt;"",SUM('[1]CBL Score Standard'!$D67:$G67),IF(G11&lt;&gt;"",SUM('[1]CBL Score Standard'!$D67:$H67,0))))))</f>
        <v>0</v>
      </c>
      <c r="K11" s="407"/>
      <c r="L11" s="407"/>
      <c r="M11" s="104" t="s">
        <v>5</v>
      </c>
      <c r="N11" s="36" t="s">
        <v>31</v>
      </c>
      <c r="O11" s="89" t="s">
        <v>175</v>
      </c>
      <c r="P11" s="150"/>
      <c r="Q11" s="152" t="s">
        <v>383</v>
      </c>
      <c r="R11" s="79" t="s">
        <v>176</v>
      </c>
      <c r="S11" s="204" t="s">
        <v>429</v>
      </c>
      <c r="T11" s="84" t="s">
        <v>72</v>
      </c>
      <c r="U11" s="180">
        <v>44029</v>
      </c>
      <c r="V11" s="214" t="s">
        <v>374</v>
      </c>
      <c r="W11" s="83"/>
      <c r="X11" s="83"/>
      <c r="Y11" s="44" t="s">
        <v>177</v>
      </c>
      <c r="Z11" s="259">
        <f>DATEDIF(AA11,AB11,"m")/12+DATEDIF(AC11,AD11,"m")/12+DATEDIF(AE11,AF11,"m")/12+DATEDIF(AG11,AH11,"m")/12+DATEDIF(AI11,AJ11,"m")/12</f>
        <v>0.41666666666666669</v>
      </c>
      <c r="AA11" s="180">
        <v>43755</v>
      </c>
      <c r="AB11" s="180">
        <v>43915</v>
      </c>
      <c r="AC11" s="260"/>
      <c r="AD11" s="260"/>
      <c r="AE11" s="258"/>
      <c r="AF11" s="258"/>
      <c r="AG11" s="258"/>
      <c r="AH11" s="258"/>
      <c r="AI11" s="258"/>
      <c r="AJ11" s="258"/>
    </row>
    <row r="12" spans="1:36" x14ac:dyDescent="0.3">
      <c r="A12" s="110" t="s">
        <v>63</v>
      </c>
      <c r="B12" s="99" t="s">
        <v>236</v>
      </c>
      <c r="C12" s="1003"/>
      <c r="D12" s="1003"/>
      <c r="E12" s="1003"/>
      <c r="F12" s="1002"/>
      <c r="G12" s="1002"/>
      <c r="H12" s="109" t="b">
        <f>IF(C12&lt;&gt;"",'[1]CBL Score Standard'!$D68,IF(D12&lt;&gt;"",SUM('[1]CBL Score Standard'!$D68:$E68),IF(E12&lt;&gt;"",SUM('[1]CBL Score Standard'!$D68:$F68),IF(F12&lt;&gt;"",SUM('[1]CBL Score Standard'!$D68:$G68),IF(G12&lt;&gt;"",SUM('[1]CBL Score Standard'!$D68:$H68,0))))))</f>
        <v>0</v>
      </c>
      <c r="K12" s="407"/>
      <c r="L12" s="407"/>
      <c r="M12" s="104" t="s">
        <v>5</v>
      </c>
      <c r="N12" s="127" t="s">
        <v>31</v>
      </c>
      <c r="O12" s="43" t="s">
        <v>660</v>
      </c>
      <c r="P12" s="153">
        <v>43613</v>
      </c>
      <c r="Q12" s="152" t="s">
        <v>167</v>
      </c>
      <c r="R12" s="79" t="s">
        <v>168</v>
      </c>
      <c r="S12" s="204" t="s">
        <v>520</v>
      </c>
      <c r="T12" s="84" t="s">
        <v>72</v>
      </c>
      <c r="U12" s="180">
        <v>43761</v>
      </c>
      <c r="V12" s="214" t="s">
        <v>374</v>
      </c>
      <c r="W12" s="83"/>
      <c r="X12" s="83"/>
      <c r="Y12" s="41"/>
      <c r="Z12" s="259">
        <f>DATEDIF(AA12,AB12,"m")/12+DATEDIF(AC12,AD12,"m")/12+DATEDIF(AE12,AF12,"m")/12+DATEDIF(AG12,AH12,"m")/12+DATEDIF(AI12,AJ12,"m")/12</f>
        <v>0.41666666666666669</v>
      </c>
      <c r="AA12" s="180">
        <v>43761</v>
      </c>
      <c r="AB12" s="180">
        <v>43915</v>
      </c>
      <c r="AC12" s="260"/>
      <c r="AD12" s="260"/>
      <c r="AE12" s="258"/>
      <c r="AF12" s="258"/>
      <c r="AG12" s="258"/>
      <c r="AH12" s="258"/>
      <c r="AI12" s="258"/>
      <c r="AJ12" s="258"/>
    </row>
    <row r="13" spans="1:36" x14ac:dyDescent="0.3">
      <c r="A13" s="110" t="s">
        <v>63</v>
      </c>
      <c r="B13" s="99" t="s">
        <v>244</v>
      </c>
      <c r="C13" s="1003"/>
      <c r="D13" s="1003"/>
      <c r="E13" s="1003"/>
      <c r="F13" s="1003"/>
      <c r="G13" s="1002"/>
      <c r="H13" s="109" t="b">
        <f>IF(C13&lt;&gt;"",'[1]CBL Score Standard'!$D69,IF(D13&lt;&gt;"",SUM('[1]CBL Score Standard'!$D69:$E69),IF(E13&lt;&gt;"",SUM('[1]CBL Score Standard'!$D69:$F69),IF(F13&lt;&gt;"",SUM('[1]CBL Score Standard'!$D69:$G69),IF(G13&lt;&gt;"",SUM('[1]CBL Score Standard'!$D69:$H69,0))))))</f>
        <v>0</v>
      </c>
      <c r="K13" s="407"/>
      <c r="L13" s="407"/>
      <c r="M13" s="104" t="s">
        <v>5</v>
      </c>
      <c r="N13" s="127" t="s">
        <v>54</v>
      </c>
      <c r="O13" s="43" t="s">
        <v>425</v>
      </c>
      <c r="P13" s="152" t="s">
        <v>230</v>
      </c>
      <c r="Q13" s="152" t="s">
        <v>230</v>
      </c>
      <c r="R13" s="79" t="s">
        <v>230</v>
      </c>
      <c r="S13" s="75" t="s">
        <v>434</v>
      </c>
      <c r="T13" s="84" t="s">
        <v>73</v>
      </c>
      <c r="U13" s="83"/>
      <c r="V13" s="83"/>
      <c r="W13" s="83"/>
      <c r="X13" s="83"/>
      <c r="Y13" s="41" t="s">
        <v>169</v>
      </c>
      <c r="Z13" s="259">
        <f>DATEDIF(AA13,AB13,"m")/12+DATEDIF(AC13,AD13,"m")/12+DATEDIF(AE13,AF13,"m")/12+DATEDIF(AG13,AH13,"m")/12+DATEDIF(AI13,AJ13,"m")/12</f>
        <v>0</v>
      </c>
      <c r="AA13" s="260"/>
      <c r="AB13" s="260"/>
      <c r="AC13" s="260"/>
      <c r="AD13" s="260"/>
      <c r="AE13" s="258"/>
      <c r="AF13" s="258"/>
      <c r="AG13" s="258"/>
      <c r="AH13" s="258"/>
      <c r="AI13" s="258"/>
      <c r="AJ13" s="258"/>
    </row>
    <row r="14" spans="1:36" ht="27.6" x14ac:dyDescent="0.3">
      <c r="A14" s="110" t="s">
        <v>55</v>
      </c>
      <c r="B14" s="99" t="s">
        <v>694</v>
      </c>
      <c r="C14" s="1003"/>
      <c r="D14" s="1003"/>
      <c r="E14" s="1002"/>
      <c r="F14" s="1002"/>
      <c r="G14" s="1002"/>
      <c r="H14" s="109" t="b">
        <f>IF(C14&lt;&gt;"",'[1]CBL Score Standard'!$D70,IF(D14&lt;&gt;"",SUM('[1]CBL Score Standard'!$D70:$E70),IF(E14&lt;&gt;"",SUM('[1]CBL Score Standard'!$D70:$F70),IF(F14&lt;&gt;"",SUM('[1]CBL Score Standard'!$D70:$G70),IF(G14&lt;&gt;"",SUM('[1]CBL Score Standard'!$D70:$H70,0))))))</f>
        <v>0</v>
      </c>
      <c r="K14" s="408"/>
      <c r="L14" s="408"/>
      <c r="M14" s="104" t="s">
        <v>5</v>
      </c>
      <c r="N14" s="36" t="s">
        <v>41</v>
      </c>
      <c r="O14" s="87" t="s">
        <v>450</v>
      </c>
      <c r="P14" s="153">
        <v>43627</v>
      </c>
      <c r="Q14" s="152" t="s">
        <v>381</v>
      </c>
      <c r="R14" s="79" t="s">
        <v>382</v>
      </c>
      <c r="S14" s="75" t="s">
        <v>434</v>
      </c>
      <c r="T14" s="84" t="s">
        <v>73</v>
      </c>
      <c r="U14" s="153">
        <v>43627</v>
      </c>
      <c r="V14" s="83" t="s">
        <v>374</v>
      </c>
      <c r="W14" s="83"/>
      <c r="X14" s="83"/>
      <c r="Y14" s="41"/>
      <c r="Z14" s="259">
        <f>DATEDIF(AA14,AB14,"m")/12+DATEDIF(AC14,AD14,"m")/12+DATEDIF(AE14,AF14,"m")/12+DATEDIF(AG14,AH14,"m")/12+DATEDIF(AI14,AJ14,"m")/12</f>
        <v>0.75</v>
      </c>
      <c r="AA14" s="153">
        <v>43627</v>
      </c>
      <c r="AB14" s="180">
        <v>43915</v>
      </c>
      <c r="AC14" s="260"/>
      <c r="AD14" s="260"/>
      <c r="AE14" s="258"/>
      <c r="AF14" s="258"/>
      <c r="AG14" s="258"/>
      <c r="AH14" s="258"/>
      <c r="AI14" s="258"/>
      <c r="AJ14" s="258"/>
    </row>
    <row r="15" spans="1:36" x14ac:dyDescent="0.3">
      <c r="A15" s="110" t="s">
        <v>55</v>
      </c>
      <c r="B15" s="99" t="s">
        <v>185</v>
      </c>
      <c r="C15" s="1003"/>
      <c r="D15" s="1002"/>
      <c r="E15" s="1002"/>
      <c r="F15" s="1002"/>
      <c r="G15" s="1002"/>
      <c r="H15" s="109" t="b">
        <f>IF(C15&lt;&gt;"",'[1]CBL Score Standard'!$D71,IF(D15&lt;&gt;"",SUM('[1]CBL Score Standard'!$D71:$E71),IF(E15&lt;&gt;"",SUM('[1]CBL Score Standard'!$D71:$F71),IF(F15&lt;&gt;"",SUM('[1]CBL Score Standard'!$D71:$G71),IF(G15&lt;&gt;"",SUM('[1]CBL Score Standard'!$D71:$H71,0))))))</f>
        <v>0</v>
      </c>
      <c r="K15" s="48">
        <v>2</v>
      </c>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3"/>
      <c r="D16" s="1003"/>
      <c r="E16" s="1003"/>
      <c r="F16" s="1003"/>
      <c r="G16" s="1003"/>
      <c r="H16" s="109" t="b">
        <f>IF(C16&lt;&gt;"",'[1]CBL Score Standard'!$D72,IF(D16&lt;&gt;"",SUM('[1]CBL Score Standard'!$D72:$E72),IF(E16&lt;&gt;"",SUM('[1]CBL Score Standard'!$D72:$F72),IF(F16&lt;&gt;"",SUM('[1]CBL Score Standard'!$D72:$G72),IF(G16&lt;&gt;"",SUM('[1]CBL Score Standard'!$D72:$H72,0))))))</f>
        <v>0</v>
      </c>
      <c r="K16" s="1193" t="s">
        <v>170</v>
      </c>
      <c r="L16" s="1194"/>
      <c r="M16" s="1194"/>
      <c r="N16" s="1194"/>
      <c r="O16" s="1194"/>
      <c r="P16" s="1194"/>
      <c r="Q16" s="1194"/>
      <c r="R16" s="1194"/>
      <c r="S16" s="1194"/>
      <c r="T16" s="1194"/>
      <c r="U16" s="1194"/>
      <c r="V16" s="1194"/>
      <c r="W16" s="1194"/>
      <c r="X16" s="1194"/>
      <c r="Y16" s="1195"/>
      <c r="Z16" s="263"/>
      <c r="AA16" s="402"/>
      <c r="AB16" s="402"/>
      <c r="AC16" s="402"/>
      <c r="AD16" s="402"/>
      <c r="AE16" s="402"/>
      <c r="AF16" s="402"/>
      <c r="AG16" s="402"/>
      <c r="AH16" s="402"/>
      <c r="AI16" s="402"/>
      <c r="AJ16" s="402"/>
    </row>
    <row r="17" spans="1:36" ht="23.4" customHeight="1" x14ac:dyDescent="0.3">
      <c r="A17" s="110" t="s">
        <v>55</v>
      </c>
      <c r="B17" s="99" t="s">
        <v>194</v>
      </c>
      <c r="C17" s="1003"/>
      <c r="D17" s="1003"/>
      <c r="E17" s="1003"/>
      <c r="F17" s="1003"/>
      <c r="G17" s="1003"/>
      <c r="H17" s="109" t="b">
        <f>IF(C17&lt;&gt;"",'[1]CBL Score Standard'!$D73,IF(D17&lt;&gt;"",SUM('[1]CBL Score Standard'!$D73:$E73),IF(E17&lt;&gt;"",SUM('[1]CBL Score Standard'!$D73:$F73),IF(F17&lt;&gt;"",SUM('[1]CBL Score Standard'!$D73:$G73),IF(G17&lt;&gt;"",SUM('[1]CBL Score Standard'!$D73:$H73,0))))))</f>
        <v>0</v>
      </c>
      <c r="K17" s="1211" t="s">
        <v>133</v>
      </c>
      <c r="L17" s="1211" t="s">
        <v>91</v>
      </c>
      <c r="M17" s="1182" t="s">
        <v>75</v>
      </c>
      <c r="N17" s="1184" t="s">
        <v>134</v>
      </c>
      <c r="O17" s="1211" t="s">
        <v>135</v>
      </c>
      <c r="P17" s="413" t="s">
        <v>136</v>
      </c>
      <c r="Q17" s="413" t="s">
        <v>137</v>
      </c>
      <c r="R17" s="413" t="s">
        <v>138</v>
      </c>
      <c r="S17" s="1212" t="s">
        <v>139</v>
      </c>
      <c r="T17" s="1191" t="s">
        <v>344</v>
      </c>
      <c r="U17" s="1191" t="s">
        <v>342</v>
      </c>
      <c r="V17" s="1191" t="s">
        <v>343</v>
      </c>
      <c r="W17" s="404" t="s">
        <v>375</v>
      </c>
      <c r="X17" s="404"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3"/>
      <c r="D18" s="1003"/>
      <c r="E18" s="1003"/>
      <c r="F18" s="1003"/>
      <c r="G18" s="1003"/>
      <c r="H18" s="109" t="b">
        <f>IF(C18&lt;&gt;"",'[1]CBL Score Standard'!$D74,IF(D18&lt;&gt;"",SUM('[1]CBL Score Standard'!$D74:$E74),IF(E18&lt;&gt;"",SUM('[1]CBL Score Standard'!$D74:$F74),IF(F18&lt;&gt;"",SUM('[1]CBL Score Standard'!$D74:$G74),IF(G18&lt;&gt;"",SUM('[1]CBL Score Standard'!$D74:$H74,0))))))</f>
        <v>0</v>
      </c>
      <c r="K18" s="1197"/>
      <c r="L18" s="1197"/>
      <c r="M18" s="1183"/>
      <c r="N18" s="1190"/>
      <c r="O18" s="1197"/>
      <c r="P18" s="148" t="s">
        <v>141</v>
      </c>
      <c r="Q18" s="414"/>
      <c r="R18" s="414"/>
      <c r="S18" s="1210"/>
      <c r="T18" s="1191"/>
      <c r="U18" s="1191"/>
      <c r="V18" s="1191"/>
      <c r="W18" s="404"/>
      <c r="X18" s="404"/>
      <c r="Y18" s="1197"/>
      <c r="Z18" s="1187"/>
      <c r="AA18" s="400" t="s">
        <v>672</v>
      </c>
      <c r="AB18" s="400" t="s">
        <v>673</v>
      </c>
      <c r="AC18" s="400" t="s">
        <v>672</v>
      </c>
      <c r="AD18" s="400" t="s">
        <v>673</v>
      </c>
      <c r="AE18" s="400" t="s">
        <v>672</v>
      </c>
      <c r="AF18" s="400" t="s">
        <v>673</v>
      </c>
      <c r="AG18" s="400" t="s">
        <v>672</v>
      </c>
      <c r="AH18" s="400" t="s">
        <v>673</v>
      </c>
      <c r="AI18" s="400" t="s">
        <v>672</v>
      </c>
      <c r="AJ18" s="400" t="s">
        <v>673</v>
      </c>
    </row>
    <row r="19" spans="1:36" x14ac:dyDescent="0.3">
      <c r="A19" s="110" t="s">
        <v>55</v>
      </c>
      <c r="B19" s="99" t="s">
        <v>198</v>
      </c>
      <c r="C19" s="1003"/>
      <c r="D19" s="1003"/>
      <c r="E19" s="1003" t="s">
        <v>77</v>
      </c>
      <c r="F19" s="1003"/>
      <c r="G19" s="1003"/>
      <c r="H19" s="109">
        <f>IF(C19&lt;&gt;"",'[1]CBL Score Standard'!$D75,IF(D19&lt;&gt;"",SUM('[1]CBL Score Standard'!$D75:$E75),IF(E19&lt;&gt;"",SUM('[1]CBL Score Standard'!$D75:$F75),IF(F19&lt;&gt;"",SUM('[1]CBL Score Standard'!$D75:$G75),IF(G19&lt;&gt;"",SUM('[1]CBL Score Standard'!$D75:$H75,0))))))</f>
        <v>0</v>
      </c>
      <c r="K19" s="406" t="s">
        <v>142</v>
      </c>
      <c r="L19" s="406" t="s">
        <v>143</v>
      </c>
      <c r="M19" s="104" t="s">
        <v>6</v>
      </c>
      <c r="N19" s="36" t="s">
        <v>46</v>
      </c>
      <c r="O19" s="89" t="s">
        <v>171</v>
      </c>
      <c r="P19" s="149" t="s">
        <v>145</v>
      </c>
      <c r="Q19" s="152" t="s">
        <v>172</v>
      </c>
      <c r="R19" s="79" t="s">
        <v>173</v>
      </c>
      <c r="S19" s="204" t="s">
        <v>429</v>
      </c>
      <c r="T19" s="84" t="s">
        <v>72</v>
      </c>
      <c r="U19" s="180">
        <v>43755</v>
      </c>
      <c r="V19" s="214" t="s">
        <v>374</v>
      </c>
      <c r="W19" s="83"/>
      <c r="X19" s="83"/>
      <c r="Y19" s="44" t="s">
        <v>174</v>
      </c>
      <c r="Z19" s="259">
        <f t="shared" ref="Z19:Z35" si="0">DATEDIF(AA19,AB19,"m")/12+DATEDIF(AC19,AD19,"m")/12+DATEDIF(AE19,AF19,"m")/12+DATEDIF(AG19,AH19,"m")/12+DATEDIF(AI19,AJ19,"m")/12</f>
        <v>0</v>
      </c>
      <c r="AA19" s="180">
        <v>43755</v>
      </c>
      <c r="AB19" s="180">
        <v>43755</v>
      </c>
      <c r="AC19" s="260"/>
      <c r="AD19" s="260"/>
      <c r="AE19" s="258"/>
      <c r="AF19" s="258"/>
      <c r="AG19" s="258"/>
      <c r="AH19" s="258"/>
      <c r="AI19" s="258"/>
      <c r="AJ19" s="258"/>
    </row>
    <row r="20" spans="1:36" ht="27.6" x14ac:dyDescent="0.3">
      <c r="A20" s="110" t="s">
        <v>55</v>
      </c>
      <c r="B20" s="99" t="s">
        <v>202</v>
      </c>
      <c r="C20" s="1003"/>
      <c r="D20" s="1003"/>
      <c r="E20" s="1003" t="s">
        <v>77</v>
      </c>
      <c r="F20" s="1003"/>
      <c r="G20" s="1003"/>
      <c r="H20" s="109">
        <f>IF(C20&lt;&gt;"",'[1]CBL Score Standard'!$D76,IF(D20&lt;&gt;"",SUM('[1]CBL Score Standard'!$D76:$E76),IF(E20&lt;&gt;"",SUM('[1]CBL Score Standard'!$D76:$F76),IF(F20&lt;&gt;"",SUM('[1]CBL Score Standard'!$D76:$G76),IF(G20&lt;&gt;"",SUM('[1]CBL Score Standard'!$D76:$H76,0))))))</f>
        <v>0</v>
      </c>
      <c r="K20" s="407"/>
      <c r="L20" s="407"/>
      <c r="M20" s="104" t="s">
        <v>6</v>
      </c>
      <c r="N20" s="36" t="s">
        <v>41</v>
      </c>
      <c r="O20" s="89" t="s">
        <v>178</v>
      </c>
      <c r="P20" s="151"/>
      <c r="Q20" s="152" t="s">
        <v>179</v>
      </c>
      <c r="R20" s="79" t="s">
        <v>180</v>
      </c>
      <c r="S20" s="204" t="s">
        <v>429</v>
      </c>
      <c r="T20" s="84" t="s">
        <v>72</v>
      </c>
      <c r="U20" s="180">
        <v>43759</v>
      </c>
      <c r="V20" s="214" t="s">
        <v>374</v>
      </c>
      <c r="W20" s="83"/>
      <c r="X20" s="83"/>
      <c r="Y20" s="44" t="s">
        <v>181</v>
      </c>
      <c r="Z20" s="259">
        <f t="shared" si="0"/>
        <v>0.16666666666666666</v>
      </c>
      <c r="AA20" s="180">
        <v>43759</v>
      </c>
      <c r="AB20" s="180">
        <v>43820</v>
      </c>
      <c r="AC20" s="260"/>
      <c r="AD20" s="260"/>
      <c r="AE20" s="258"/>
      <c r="AF20" s="258"/>
      <c r="AG20" s="258"/>
      <c r="AH20" s="258"/>
      <c r="AI20" s="258"/>
      <c r="AJ20" s="258"/>
    </row>
    <row r="21" spans="1:36" x14ac:dyDescent="0.3">
      <c r="A21" s="110" t="s">
        <v>55</v>
      </c>
      <c r="B21" s="99" t="s">
        <v>664</v>
      </c>
      <c r="C21" s="1003"/>
      <c r="D21" s="1003"/>
      <c r="E21" s="1002" t="s">
        <v>77</v>
      </c>
      <c r="F21" s="1002"/>
      <c r="G21" s="1002"/>
      <c r="H21" s="109">
        <f>IF(C21&lt;&gt;"",'[1]CBL Score Standard'!$D77,IF(D21&lt;&gt;"",SUM('[1]CBL Score Standard'!$D77:$E77),IF(E21&lt;&gt;"",SUM('[1]CBL Score Standard'!$D77:$F77),IF(F21&lt;&gt;"",SUM('[1]CBL Score Standard'!$D77:$G77),IF(G21&lt;&gt;"",SUM('[1]CBL Score Standard'!$D77:$H77,0))))))</f>
        <v>2.8169014084507043E-2</v>
      </c>
      <c r="K21" s="407"/>
      <c r="L21" s="407"/>
      <c r="M21" s="104" t="s">
        <v>6</v>
      </c>
      <c r="N21" s="36" t="s">
        <v>56</v>
      </c>
      <c r="O21" s="87" t="s">
        <v>182</v>
      </c>
      <c r="P21" s="153">
        <v>43609</v>
      </c>
      <c r="Q21" s="152" t="s">
        <v>172</v>
      </c>
      <c r="R21" s="79" t="s">
        <v>183</v>
      </c>
      <c r="S21" s="75" t="s">
        <v>429</v>
      </c>
      <c r="T21" s="84" t="s">
        <v>72</v>
      </c>
      <c r="U21" s="180">
        <v>43760</v>
      </c>
      <c r="V21" s="214" t="s">
        <v>374</v>
      </c>
      <c r="W21" s="83"/>
      <c r="X21" s="83"/>
      <c r="Y21" s="46" t="s">
        <v>184</v>
      </c>
      <c r="Z21" s="259">
        <f t="shared" si="0"/>
        <v>0.41666666666666669</v>
      </c>
      <c r="AA21" s="180">
        <v>43760</v>
      </c>
      <c r="AB21" s="180">
        <v>43915</v>
      </c>
      <c r="AC21" s="260"/>
      <c r="AD21" s="260"/>
      <c r="AE21" s="258"/>
      <c r="AF21" s="258"/>
      <c r="AG21" s="258"/>
      <c r="AH21" s="258"/>
      <c r="AI21" s="258"/>
      <c r="AJ21" s="258"/>
    </row>
    <row r="22" spans="1:36" x14ac:dyDescent="0.3">
      <c r="A22" s="110" t="s">
        <v>55</v>
      </c>
      <c r="B22" s="99" t="s">
        <v>448</v>
      </c>
      <c r="C22" s="1003"/>
      <c r="D22" s="1003"/>
      <c r="E22" s="1002"/>
      <c r="F22" s="1002"/>
      <c r="G22" s="1002"/>
      <c r="H22" s="109" t="b">
        <f>IF(C22&lt;&gt;"",'[1]CBL Score Standard'!$D78,IF(D22&lt;&gt;"",SUM('[1]CBL Score Standard'!$D78:$E78),IF(E22&lt;&gt;"",SUM('[1]CBL Score Standard'!$D78:$F78),IF(F22&lt;&gt;"",SUM('[1]CBL Score Standard'!$D78:$G78),IF(G22&lt;&gt;"",SUM('[1]CBL Score Standard'!$D78:$H78,0))))))</f>
        <v>0</v>
      </c>
      <c r="K22" s="407"/>
      <c r="L22" s="407"/>
      <c r="M22" s="104" t="s">
        <v>6</v>
      </c>
      <c r="N22" s="36" t="s">
        <v>144</v>
      </c>
      <c r="O22" s="87" t="s">
        <v>187</v>
      </c>
      <c r="P22" s="150"/>
      <c r="Q22" s="152" t="s">
        <v>153</v>
      </c>
      <c r="R22" s="79" t="s">
        <v>156</v>
      </c>
      <c r="S22" s="75" t="s">
        <v>434</v>
      </c>
      <c r="T22" s="84" t="s">
        <v>73</v>
      </c>
      <c r="U22" s="180"/>
      <c r="V22" s="214"/>
      <c r="W22" s="83"/>
      <c r="X22" s="83"/>
      <c r="Y22" s="44" t="s">
        <v>157</v>
      </c>
      <c r="Z22" s="259">
        <f t="shared" si="0"/>
        <v>0</v>
      </c>
      <c r="AA22" s="180"/>
      <c r="AB22" s="180"/>
      <c r="AC22" s="260"/>
      <c r="AD22" s="260"/>
      <c r="AE22" s="258"/>
      <c r="AF22" s="258"/>
      <c r="AG22" s="258"/>
      <c r="AH22" s="258"/>
      <c r="AI22" s="258"/>
      <c r="AJ22" s="258"/>
    </row>
    <row r="23" spans="1:36" ht="12.75" customHeight="1" x14ac:dyDescent="0.3">
      <c r="A23" s="110" t="s">
        <v>55</v>
      </c>
      <c r="B23" s="99" t="s">
        <v>665</v>
      </c>
      <c r="C23" s="1003"/>
      <c r="D23" s="1003"/>
      <c r="E23" s="1002"/>
      <c r="F23" s="1002"/>
      <c r="G23" s="1002"/>
      <c r="H23" s="109" t="b">
        <f>IF(C23&lt;&gt;"",'[1]CBL Score Standard'!$D79,IF(D23&lt;&gt;"",SUM('[1]CBL Score Standard'!$D79:$E79),IF(E23&lt;&gt;"",SUM('[1]CBL Score Standard'!$D79:$F79),IF(F23&lt;&gt;"",SUM('[1]CBL Score Standard'!$D79:$G79),IF(G23&lt;&gt;"",SUM('[1]CBL Score Standard'!$D79:$H79,0))))))</f>
        <v>0</v>
      </c>
      <c r="K23" s="407"/>
      <c r="L23" s="407"/>
      <c r="M23" s="104" t="s">
        <v>6</v>
      </c>
      <c r="N23" s="36" t="s">
        <v>144</v>
      </c>
      <c r="O23" s="87" t="s">
        <v>188</v>
      </c>
      <c r="P23" s="150"/>
      <c r="Q23" s="152" t="s">
        <v>155</v>
      </c>
      <c r="R23" s="79" t="s">
        <v>158</v>
      </c>
      <c r="S23" s="75" t="s">
        <v>434</v>
      </c>
      <c r="T23" s="84" t="s">
        <v>73</v>
      </c>
      <c r="U23" s="180">
        <v>43760</v>
      </c>
      <c r="V23" s="214" t="s">
        <v>374</v>
      </c>
      <c r="W23" s="83"/>
      <c r="X23" s="83"/>
      <c r="Y23" s="41" t="s">
        <v>159</v>
      </c>
      <c r="Z23" s="259">
        <f t="shared" si="0"/>
        <v>0.41666666666666669</v>
      </c>
      <c r="AA23" s="180">
        <v>43760</v>
      </c>
      <c r="AB23" s="180">
        <v>43915</v>
      </c>
      <c r="AC23" s="260"/>
      <c r="AD23" s="260"/>
      <c r="AE23" s="258"/>
      <c r="AF23" s="258"/>
      <c r="AG23" s="258"/>
      <c r="AH23" s="258"/>
      <c r="AI23" s="258"/>
      <c r="AJ23" s="258"/>
    </row>
    <row r="24" spans="1:36" ht="12.75" customHeight="1" x14ac:dyDescent="0.3">
      <c r="A24" s="110" t="s">
        <v>55</v>
      </c>
      <c r="B24" s="99" t="s">
        <v>238</v>
      </c>
      <c r="C24" s="1003"/>
      <c r="D24" s="1003"/>
      <c r="E24" s="1003"/>
      <c r="F24" s="1002"/>
      <c r="G24" s="1002"/>
      <c r="H24" s="109" t="b">
        <f>IF(C24&lt;&gt;"",'[1]CBL Score Standard'!$D80,IF(D24&lt;&gt;"",SUM('[1]CBL Score Standard'!$D80:$E80),IF(E24&lt;&gt;"",SUM('[1]CBL Score Standard'!$D80:$F80),IF(F24&lt;&gt;"",SUM('[1]CBL Score Standard'!$D80:$G80),IF(G24&lt;&gt;"",SUM('[1]CBL Score Standard'!$D80:$H80,0))))))</f>
        <v>0</v>
      </c>
      <c r="K24" s="407"/>
      <c r="L24" s="407"/>
      <c r="M24" s="104" t="s">
        <v>6</v>
      </c>
      <c r="N24" s="36" t="s">
        <v>144</v>
      </c>
      <c r="O24" s="87" t="s">
        <v>189</v>
      </c>
      <c r="P24" s="150"/>
      <c r="Q24" s="254" t="s">
        <v>659</v>
      </c>
      <c r="R24" s="254" t="s">
        <v>278</v>
      </c>
      <c r="S24" s="75" t="s">
        <v>434</v>
      </c>
      <c r="T24" s="84" t="s">
        <v>73</v>
      </c>
      <c r="U24" s="83"/>
      <c r="V24" s="83"/>
      <c r="W24" s="83"/>
      <c r="X24" s="83"/>
      <c r="Y24" s="46" t="s">
        <v>160</v>
      </c>
      <c r="Z24" s="259">
        <f t="shared" si="0"/>
        <v>0</v>
      </c>
      <c r="AA24" s="260"/>
      <c r="AB24" s="260"/>
      <c r="AC24" s="260"/>
      <c r="AD24" s="260"/>
      <c r="AE24" s="258"/>
      <c r="AF24" s="258"/>
      <c r="AG24" s="258"/>
      <c r="AH24" s="258"/>
      <c r="AI24" s="258"/>
      <c r="AJ24" s="258"/>
    </row>
    <row r="25" spans="1:36" x14ac:dyDescent="0.3">
      <c r="A25" s="110" t="s">
        <v>55</v>
      </c>
      <c r="B25" s="99" t="s">
        <v>515</v>
      </c>
      <c r="C25" s="1003"/>
      <c r="D25" s="1003"/>
      <c r="E25" s="1003" t="s">
        <v>77</v>
      </c>
      <c r="F25" s="1002"/>
      <c r="G25" s="1002"/>
      <c r="H25" s="109">
        <f>IF(C25&lt;&gt;"",'[1]CBL Score Standard'!$D81,IF(D25&lt;&gt;"",SUM('[1]CBL Score Standard'!$D81:$E81),IF(E25&lt;&gt;"",SUM('[1]CBL Score Standard'!$D81:$F81),IF(F25&lt;&gt;"",SUM('[1]CBL Score Standard'!$D81:$G81),IF(G25&lt;&gt;"",SUM('[1]CBL Score Standard'!$D81:$H81,0))))))</f>
        <v>0</v>
      </c>
      <c r="K25" s="407"/>
      <c r="L25" s="407"/>
      <c r="M25" s="104" t="s">
        <v>6</v>
      </c>
      <c r="N25" s="36" t="s">
        <v>144</v>
      </c>
      <c r="O25" s="87" t="s">
        <v>190</v>
      </c>
      <c r="P25" s="150"/>
      <c r="Q25" s="152" t="s">
        <v>161</v>
      </c>
      <c r="R25" s="79" t="s">
        <v>162</v>
      </c>
      <c r="S25" s="75" t="s">
        <v>434</v>
      </c>
      <c r="T25" s="84" t="s">
        <v>73</v>
      </c>
      <c r="U25" s="83"/>
      <c r="V25" s="83"/>
      <c r="W25" s="83"/>
      <c r="X25" s="83"/>
      <c r="Y25" s="46" t="s">
        <v>163</v>
      </c>
      <c r="Z25" s="259">
        <f t="shared" si="0"/>
        <v>0</v>
      </c>
      <c r="AA25" s="260"/>
      <c r="AB25" s="260"/>
      <c r="AC25" s="260"/>
      <c r="AD25" s="260"/>
      <c r="AE25" s="258"/>
      <c r="AF25" s="258"/>
      <c r="AG25" s="258"/>
      <c r="AH25" s="258"/>
      <c r="AI25" s="258"/>
      <c r="AJ25" s="258"/>
    </row>
    <row r="26" spans="1:36" ht="26.4" x14ac:dyDescent="0.3">
      <c r="A26" s="110" t="s">
        <v>3</v>
      </c>
      <c r="B26" s="99" t="s">
        <v>516</v>
      </c>
      <c r="C26" s="1003"/>
      <c r="D26" s="1003"/>
      <c r="E26" s="1003"/>
      <c r="F26" s="1003"/>
      <c r="G26" s="1002"/>
      <c r="H26" s="109" t="b">
        <f>IF(C26&lt;&gt;"",'[1]CBL Score Standard'!$D82,IF(D26&lt;&gt;"",SUM('[1]CBL Score Standard'!$D82:$E82),IF(E26&lt;&gt;"",SUM('[1]CBL Score Standard'!$D82:$F82),IF(F26&lt;&gt;"",SUM('[1]CBL Score Standard'!$D82:$G82),IF(G26&lt;&gt;"",SUM('[1]CBL Score Standard'!$D82:$H82,0))))))</f>
        <v>0</v>
      </c>
      <c r="K26" s="407"/>
      <c r="L26" s="407"/>
      <c r="M26" s="104" t="s">
        <v>6</v>
      </c>
      <c r="N26" s="36" t="s">
        <v>144</v>
      </c>
      <c r="O26" s="87" t="s">
        <v>191</v>
      </c>
      <c r="P26" s="151"/>
      <c r="Q26" s="152" t="s">
        <v>164</v>
      </c>
      <c r="R26" s="79" t="s">
        <v>165</v>
      </c>
      <c r="S26" s="75" t="s">
        <v>429</v>
      </c>
      <c r="T26" s="84"/>
      <c r="U26" s="999">
        <v>44088</v>
      </c>
      <c r="V26" s="83" t="s">
        <v>374</v>
      </c>
      <c r="W26" s="83"/>
      <c r="X26" s="83"/>
      <c r="Y26" s="46" t="s">
        <v>166</v>
      </c>
      <c r="Z26" s="259">
        <f t="shared" si="0"/>
        <v>0</v>
      </c>
      <c r="AA26" s="260"/>
      <c r="AB26" s="260"/>
      <c r="AC26" s="260"/>
      <c r="AD26" s="260"/>
      <c r="AE26" s="258"/>
      <c r="AF26" s="258"/>
      <c r="AG26" s="258"/>
      <c r="AH26" s="258"/>
      <c r="AI26" s="258"/>
      <c r="AJ26" s="258"/>
    </row>
    <row r="27" spans="1:36" ht="26.4" x14ac:dyDescent="0.3">
      <c r="A27" s="110" t="s">
        <v>3</v>
      </c>
      <c r="B27" s="99" t="s">
        <v>246</v>
      </c>
      <c r="C27" s="1003"/>
      <c r="D27" s="1003"/>
      <c r="E27" s="1003"/>
      <c r="F27" s="1003"/>
      <c r="G27" s="1002"/>
      <c r="H27" s="109" t="b">
        <f>IF(C27&lt;&gt;"",'[1]CBL Score Standard'!$D83,IF(D27&lt;&gt;"",SUM('[1]CBL Score Standard'!$D83:$E83),IF(E27&lt;&gt;"",SUM('[1]CBL Score Standard'!$D83:$F83),IF(F27&lt;&gt;"",SUM('[1]CBL Score Standard'!$D83:$G83),IF(G27&lt;&gt;"",SUM('[1]CBL Score Standard'!$D83:$H83,0))))))</f>
        <v>0</v>
      </c>
      <c r="K27" s="407"/>
      <c r="L27" s="407"/>
      <c r="M27" s="104" t="s">
        <v>6</v>
      </c>
      <c r="N27" s="36" t="s">
        <v>55</v>
      </c>
      <c r="O27" s="87" t="s">
        <v>192</v>
      </c>
      <c r="P27" s="153">
        <v>43608</v>
      </c>
      <c r="Q27" s="152" t="s">
        <v>383</v>
      </c>
      <c r="R27" s="79" t="s">
        <v>341</v>
      </c>
      <c r="S27" s="75" t="s">
        <v>434</v>
      </c>
      <c r="T27" s="84" t="s">
        <v>73</v>
      </c>
      <c r="U27" s="83"/>
      <c r="V27" s="83"/>
      <c r="W27" s="83"/>
      <c r="X27" s="83"/>
      <c r="Y27" s="46" t="s">
        <v>193</v>
      </c>
      <c r="Z27" s="259">
        <f t="shared" si="0"/>
        <v>0</v>
      </c>
      <c r="AA27" s="260"/>
      <c r="AB27" s="260"/>
      <c r="AC27" s="260"/>
      <c r="AD27" s="260"/>
      <c r="AE27" s="258"/>
      <c r="AF27" s="258"/>
      <c r="AG27" s="258"/>
      <c r="AH27" s="258"/>
      <c r="AI27" s="258"/>
      <c r="AJ27" s="258"/>
    </row>
    <row r="28" spans="1:36" ht="27.6" x14ac:dyDescent="0.3">
      <c r="A28" s="110" t="s">
        <v>59</v>
      </c>
      <c r="B28" s="99" t="s">
        <v>684</v>
      </c>
      <c r="C28" s="1003"/>
      <c r="D28" s="1003"/>
      <c r="E28" s="1002" t="s">
        <v>77</v>
      </c>
      <c r="F28" s="1002"/>
      <c r="G28" s="1002"/>
      <c r="H28" s="109">
        <f>IF(C28&lt;&gt;"",'[1]CBL Score Standard'!$D84,IF(D28&lt;&gt;"",SUM('[1]CBL Score Standard'!$D84:$E84),IF(E28&lt;&gt;"",SUM('[1]CBL Score Standard'!$D84:$F84),IF(F28&lt;&gt;"",SUM('[1]CBL Score Standard'!$D84:$G84),IF(G28&lt;&gt;"",SUM('[1]CBL Score Standard'!$D84:$H84,0))))))</f>
        <v>2.8169014084507043E-2</v>
      </c>
      <c r="I28" s="3" t="s">
        <v>77</v>
      </c>
      <c r="K28" s="407"/>
      <c r="L28" s="407"/>
      <c r="M28" s="104" t="s">
        <v>6</v>
      </c>
      <c r="N28" s="36" t="s">
        <v>55</v>
      </c>
      <c r="O28" s="87" t="s">
        <v>194</v>
      </c>
      <c r="P28" s="153">
        <v>43544</v>
      </c>
      <c r="Q28" s="254" t="s">
        <v>649</v>
      </c>
      <c r="R28" s="254" t="s">
        <v>650</v>
      </c>
      <c r="S28" s="36" t="str">
        <f>IF($K$16=$G$25+1,$A$1,"")</f>
        <v/>
      </c>
      <c r="T28" s="83" t="s">
        <v>73</v>
      </c>
      <c r="U28" s="83"/>
      <c r="V28" s="83"/>
      <c r="W28" s="83"/>
      <c r="X28" s="83"/>
      <c r="Y28" s="46" t="s">
        <v>195</v>
      </c>
      <c r="Z28" s="259">
        <f t="shared" si="0"/>
        <v>0</v>
      </c>
      <c r="AA28" s="260"/>
      <c r="AB28" s="260"/>
      <c r="AC28" s="260"/>
      <c r="AD28" s="260"/>
      <c r="AE28" s="258"/>
      <c r="AF28" s="258"/>
      <c r="AG28" s="258"/>
      <c r="AH28" s="258"/>
      <c r="AI28" s="258"/>
      <c r="AJ28" s="258"/>
    </row>
    <row r="29" spans="1:36" ht="27.6" x14ac:dyDescent="0.3">
      <c r="A29" s="110" t="s">
        <v>59</v>
      </c>
      <c r="B29" s="99" t="s">
        <v>683</v>
      </c>
      <c r="C29" s="1003"/>
      <c r="D29" s="1003"/>
      <c r="E29" s="1002" t="s">
        <v>77</v>
      </c>
      <c r="F29" s="1002"/>
      <c r="G29" s="1002"/>
      <c r="H29" s="109">
        <f>IF(C29&lt;&gt;"",'[1]CBL Score Standard'!$D85,IF(D29&lt;&gt;"",SUM('[1]CBL Score Standard'!$D85:$E85),IF(E29&lt;&gt;"",SUM('[1]CBL Score Standard'!$D85:$F85),IF(F29&lt;&gt;"",SUM('[1]CBL Score Standard'!$D85:$G85),IF(G29&lt;&gt;"",SUM('[1]CBL Score Standard'!$D85:$H85,0))))))</f>
        <v>2.8169014084507043E-2</v>
      </c>
      <c r="K29" s="407"/>
      <c r="L29" s="407"/>
      <c r="M29" s="104" t="s">
        <v>6</v>
      </c>
      <c r="N29" s="36" t="s">
        <v>55</v>
      </c>
      <c r="O29" s="87" t="s">
        <v>196</v>
      </c>
      <c r="P29" s="149" t="s">
        <v>145</v>
      </c>
      <c r="Q29" s="254" t="s">
        <v>651</v>
      </c>
      <c r="R29" s="254" t="s">
        <v>652</v>
      </c>
      <c r="S29" s="36"/>
      <c r="T29" s="83" t="s">
        <v>73</v>
      </c>
      <c r="U29" s="83"/>
      <c r="V29" s="83"/>
      <c r="W29" s="83"/>
      <c r="X29" s="83"/>
      <c r="Y29" s="46" t="s">
        <v>197</v>
      </c>
      <c r="Z29" s="259">
        <f t="shared" si="0"/>
        <v>0</v>
      </c>
      <c r="AA29" s="260"/>
      <c r="AB29" s="260"/>
      <c r="AC29" s="260"/>
      <c r="AD29" s="260"/>
      <c r="AE29" s="258"/>
      <c r="AF29" s="258"/>
      <c r="AG29" s="258"/>
      <c r="AH29" s="258"/>
      <c r="AI29" s="258"/>
      <c r="AJ29" s="258"/>
    </row>
    <row r="30" spans="1:36" x14ac:dyDescent="0.3">
      <c r="A30" s="110" t="s">
        <v>149</v>
      </c>
      <c r="B30" s="99" t="s">
        <v>149</v>
      </c>
      <c r="C30" s="1002"/>
      <c r="D30" s="1005" t="s">
        <v>77</v>
      </c>
      <c r="E30" s="1002"/>
      <c r="F30" s="1002"/>
      <c r="G30" s="1002"/>
      <c r="H30" s="109">
        <f>IF(C30&lt;&gt;"",'[1]CBL Score Standard'!$D86,IF(D30&lt;&gt;"",SUM('[1]CBL Score Standard'!$D86:$E86),IF(E30&lt;&gt;"",SUM('[1]CBL Score Standard'!$D86:$F86),IF(F30&lt;&gt;"",SUM('[1]CBL Score Standard'!$D86:$G86),IF(G30&lt;&gt;"",SUM('[1]CBL Score Standard'!$D86:$H86,0))))))</f>
        <v>0.13742071881606766</v>
      </c>
      <c r="K30" s="407"/>
      <c r="L30" s="407"/>
      <c r="M30" s="104" t="s">
        <v>6</v>
      </c>
      <c r="N30" s="36" t="s">
        <v>55</v>
      </c>
      <c r="O30" s="87" t="s">
        <v>198</v>
      </c>
      <c r="P30" s="151"/>
      <c r="Q30" s="152" t="s">
        <v>199</v>
      </c>
      <c r="R30" s="79" t="s">
        <v>200</v>
      </c>
      <c r="S30" s="36"/>
      <c r="T30" s="83" t="s">
        <v>72</v>
      </c>
      <c r="U30" s="83"/>
      <c r="V30" s="214" t="s">
        <v>374</v>
      </c>
      <c r="W30" s="83"/>
      <c r="X30" s="83" t="s">
        <v>377</v>
      </c>
      <c r="Y30" s="49" t="s">
        <v>201</v>
      </c>
      <c r="Z30" s="259">
        <f t="shared" si="0"/>
        <v>0</v>
      </c>
      <c r="AA30" s="260"/>
      <c r="AB30" s="260"/>
      <c r="AC30" s="260"/>
      <c r="AD30" s="260"/>
      <c r="AE30" s="258"/>
      <c r="AF30" s="258"/>
      <c r="AG30" s="258"/>
      <c r="AH30" s="258"/>
      <c r="AI30" s="258"/>
      <c r="AJ30" s="258"/>
    </row>
    <row r="31" spans="1:36" x14ac:dyDescent="0.3">
      <c r="A31" s="110" t="s">
        <v>149</v>
      </c>
      <c r="B31" s="99" t="s">
        <v>370</v>
      </c>
      <c r="C31" s="1003"/>
      <c r="D31" s="1003"/>
      <c r="E31" s="1004"/>
      <c r="F31" s="1002"/>
      <c r="G31" s="1002"/>
      <c r="H31" s="109" t="b">
        <f>IF(C31&lt;&gt;"",'[1]CBL Score Standard'!$D87,IF(D31&lt;&gt;"",SUM('[1]CBL Score Standard'!$D87:$E87),IF(E31&lt;&gt;"",SUM('[1]CBL Score Standard'!$D87:$F87),IF(F31&lt;&gt;"",SUM('[1]CBL Score Standard'!$D87:$G87),IF(G31&lt;&gt;"",SUM('[1]CBL Score Standard'!$D87:$H87,0))))))</f>
        <v>0</v>
      </c>
      <c r="K31" s="407"/>
      <c r="L31" s="407"/>
      <c r="M31" s="104" t="s">
        <v>6</v>
      </c>
      <c r="N31" s="36" t="s">
        <v>55</v>
      </c>
      <c r="O31" s="87" t="s">
        <v>202</v>
      </c>
      <c r="P31" s="153">
        <v>43629</v>
      </c>
      <c r="Q31" s="152" t="s">
        <v>384</v>
      </c>
      <c r="R31" s="79" t="s">
        <v>385</v>
      </c>
      <c r="S31" s="75" t="s">
        <v>434</v>
      </c>
      <c r="T31" s="83" t="s">
        <v>73</v>
      </c>
      <c r="U31" s="153">
        <v>43628</v>
      </c>
      <c r="V31" s="214" t="s">
        <v>374</v>
      </c>
      <c r="W31" s="83"/>
      <c r="X31" s="83"/>
      <c r="Y31" s="49" t="s">
        <v>203</v>
      </c>
      <c r="Z31" s="259">
        <f t="shared" si="0"/>
        <v>0</v>
      </c>
      <c r="AA31" s="153">
        <v>43628</v>
      </c>
      <c r="AB31" s="153">
        <v>43628</v>
      </c>
      <c r="AC31" s="260"/>
      <c r="AD31" s="260"/>
      <c r="AE31" s="258"/>
      <c r="AF31" s="258"/>
      <c r="AG31" s="258"/>
      <c r="AH31" s="258"/>
      <c r="AI31" s="258"/>
      <c r="AJ31" s="258"/>
    </row>
    <row r="32" spans="1:36" ht="26.4" x14ac:dyDescent="0.3">
      <c r="A32" s="110" t="s">
        <v>31</v>
      </c>
      <c r="B32" s="99" t="s">
        <v>660</v>
      </c>
      <c r="C32" s="1002"/>
      <c r="D32" s="1005"/>
      <c r="E32" s="1002" t="s">
        <v>77</v>
      </c>
      <c r="F32" s="1002"/>
      <c r="G32" s="1002"/>
      <c r="H32" s="109">
        <f>IF(C32&lt;&gt;"",'[1]CBL Score Standard'!$D88,IF(D32&lt;&gt;"",SUM('[1]CBL Score Standard'!$D88:$E88),IF(E32&lt;&gt;"",SUM('[1]CBL Score Standard'!$D88:$F88),IF(F32&lt;&gt;"",SUM('[1]CBL Score Standard'!$D88:$G88),IF(G32&lt;&gt;"",SUM('[1]CBL Score Standard'!$D88:$H88,0))))))</f>
        <v>0.16558973290057469</v>
      </c>
      <c r="K32" s="407"/>
      <c r="L32" s="407"/>
      <c r="M32" s="104" t="s">
        <v>6</v>
      </c>
      <c r="N32" s="36" t="s">
        <v>56</v>
      </c>
      <c r="O32" s="87" t="s">
        <v>427</v>
      </c>
      <c r="P32" s="153">
        <v>43613</v>
      </c>
      <c r="Q32" s="152" t="s">
        <v>167</v>
      </c>
      <c r="R32" s="79" t="s">
        <v>204</v>
      </c>
      <c r="S32" s="36" t="s">
        <v>520</v>
      </c>
      <c r="T32" s="83"/>
      <c r="U32" s="180">
        <v>43761</v>
      </c>
      <c r="V32" s="214" t="s">
        <v>374</v>
      </c>
      <c r="W32" s="83"/>
      <c r="X32" s="83"/>
      <c r="Y32" s="46" t="s">
        <v>205</v>
      </c>
      <c r="Z32" s="259">
        <f t="shared" si="0"/>
        <v>0.41666666666666669</v>
      </c>
      <c r="AA32" s="180">
        <v>43761</v>
      </c>
      <c r="AB32" s="180">
        <v>43915</v>
      </c>
      <c r="AC32" s="260"/>
      <c r="AD32" s="260"/>
      <c r="AE32" s="258"/>
      <c r="AF32" s="258"/>
      <c r="AG32" s="258"/>
      <c r="AH32" s="258"/>
      <c r="AI32" s="258"/>
      <c r="AJ32" s="258"/>
    </row>
    <row r="33" spans="1:36" x14ac:dyDescent="0.3">
      <c r="A33" s="110" t="s">
        <v>31</v>
      </c>
      <c r="B33" s="99" t="s">
        <v>175</v>
      </c>
      <c r="C33" s="1003"/>
      <c r="D33" s="1005"/>
      <c r="E33" s="1002" t="s">
        <v>77</v>
      </c>
      <c r="F33" s="1002"/>
      <c r="G33" s="1002"/>
      <c r="H33" s="109">
        <f>IF(C33&lt;&gt;"",'[1]CBL Score Standard'!$D89,IF(D33&lt;&gt;"",SUM('[1]CBL Score Standard'!$D89:$E89),IF(E33&lt;&gt;"",SUM('[1]CBL Score Standard'!$D89:$F89),IF(F33&lt;&gt;"",SUM('[1]CBL Score Standard'!$D89:$G89),IF(G33&lt;&gt;"",SUM('[1]CBL Score Standard'!$D89:$H89,0))))))</f>
        <v>0.16558973290057469</v>
      </c>
      <c r="K33" s="407"/>
      <c r="L33" s="407"/>
      <c r="M33" s="104" t="s">
        <v>6</v>
      </c>
      <c r="N33" s="36" t="s">
        <v>0</v>
      </c>
      <c r="O33" s="87" t="s">
        <v>426</v>
      </c>
      <c r="P33" s="152" t="s">
        <v>145</v>
      </c>
      <c r="Q33" s="152" t="s">
        <v>206</v>
      </c>
      <c r="R33" s="79" t="s">
        <v>206</v>
      </c>
      <c r="S33" s="75" t="s">
        <v>434</v>
      </c>
      <c r="T33" s="83" t="s">
        <v>73</v>
      </c>
      <c r="U33" s="153">
        <v>43726</v>
      </c>
      <c r="V33" s="214" t="s">
        <v>374</v>
      </c>
      <c r="W33" s="83"/>
      <c r="X33" s="83"/>
      <c r="Y33" s="41"/>
      <c r="Z33" s="259">
        <f t="shared" si="0"/>
        <v>0.5</v>
      </c>
      <c r="AA33" s="153">
        <v>43726</v>
      </c>
      <c r="AB33" s="180">
        <v>43915</v>
      </c>
      <c r="AC33" s="260"/>
      <c r="AD33" s="260"/>
      <c r="AE33" s="258"/>
      <c r="AF33" s="258"/>
      <c r="AG33" s="258"/>
      <c r="AH33" s="258"/>
      <c r="AI33" s="258"/>
      <c r="AJ33" s="258"/>
    </row>
    <row r="34" spans="1:36" x14ac:dyDescent="0.3">
      <c r="A34" s="110" t="s">
        <v>46</v>
      </c>
      <c r="B34" s="99" t="s">
        <v>171</v>
      </c>
      <c r="C34" s="1003"/>
      <c r="D34" s="1005"/>
      <c r="E34" s="1002" t="s">
        <v>77</v>
      </c>
      <c r="F34" s="1002"/>
      <c r="G34" s="1002"/>
      <c r="H34" s="109">
        <f>IF(C34&lt;&gt;"",'[1]CBL Score Standard'!$D90,IF(D34&lt;&gt;"",SUM('[1]CBL Score Standard'!$D90:$E90),IF(E34&lt;&gt;"",SUM('[1]CBL Score Standard'!$D90:$F90),IF(F34&lt;&gt;"",SUM('[1]CBL Score Standard'!$D90:$G90),IF(G34&lt;&gt;"",SUM('[1]CBL Score Standard'!$D90:$H90,0))))))</f>
        <v>7.468064199148379E-2</v>
      </c>
      <c r="K34" s="407"/>
      <c r="L34" s="407"/>
      <c r="M34" s="104" t="s">
        <v>6</v>
      </c>
      <c r="N34" s="36" t="s">
        <v>53</v>
      </c>
      <c r="O34" s="90" t="s">
        <v>371</v>
      </c>
      <c r="P34" s="152" t="s">
        <v>145</v>
      </c>
      <c r="Q34" s="152" t="s">
        <v>164</v>
      </c>
      <c r="R34" s="79" t="s">
        <v>207</v>
      </c>
      <c r="S34" s="36" t="str">
        <f>IF($K$16=$G$25+1,$A$1,"")</f>
        <v/>
      </c>
      <c r="T34" s="83"/>
      <c r="U34" s="83"/>
      <c r="V34" s="83"/>
      <c r="W34" s="83"/>
      <c r="X34" s="83"/>
      <c r="Y34" s="49" t="s">
        <v>208</v>
      </c>
      <c r="Z34" s="259">
        <f t="shared" si="0"/>
        <v>0</v>
      </c>
      <c r="AA34" s="260"/>
      <c r="AB34" s="260"/>
      <c r="AC34" s="260"/>
      <c r="AD34" s="260"/>
      <c r="AE34" s="258"/>
      <c r="AF34" s="258"/>
      <c r="AG34" s="258"/>
      <c r="AH34" s="258"/>
      <c r="AI34" s="258"/>
      <c r="AJ34" s="258"/>
    </row>
    <row r="35" spans="1:36" x14ac:dyDescent="0.3">
      <c r="A35" s="110" t="s">
        <v>2</v>
      </c>
      <c r="B35" s="99" t="s">
        <v>234</v>
      </c>
      <c r="C35" s="1003"/>
      <c r="D35" s="1003"/>
      <c r="E35" s="1003"/>
      <c r="F35" s="1002"/>
      <c r="G35" s="1002"/>
      <c r="H35" s="109" t="b">
        <f>IF(C35&lt;&gt;"",'[1]CBL Score Standard'!$D91,IF(D35&lt;&gt;"",SUM('[1]CBL Score Standard'!$D91:$E91),IF(E35&lt;&gt;"",SUM('[1]CBL Score Standard'!$D91:$F91),IF(F35&lt;&gt;"",SUM('[1]CBL Score Standard'!$D91:$G91),IF(G35&lt;&gt;"",SUM('[1]CBL Score Standard'!$D91:$H91,0))))))</f>
        <v>0</v>
      </c>
      <c r="K35" s="408"/>
      <c r="L35" s="408"/>
      <c r="M35" s="104" t="s">
        <v>6</v>
      </c>
      <c r="N35" s="36" t="s">
        <v>54</v>
      </c>
      <c r="O35" s="87" t="s">
        <v>345</v>
      </c>
      <c r="P35" s="153">
        <v>43644</v>
      </c>
      <c r="Q35" s="152" t="s">
        <v>209</v>
      </c>
      <c r="R35" s="79" t="s">
        <v>210</v>
      </c>
      <c r="S35" s="36" t="str">
        <f>IF($K$16=$G$25+1,$A$1,"")</f>
        <v/>
      </c>
      <c r="T35" s="83"/>
      <c r="U35" s="83"/>
      <c r="V35" s="214" t="s">
        <v>374</v>
      </c>
      <c r="W35" s="83"/>
      <c r="X35" s="83" t="s">
        <v>377</v>
      </c>
      <c r="Y35" s="46"/>
      <c r="Z35" s="259">
        <f t="shared" si="0"/>
        <v>0</v>
      </c>
      <c r="AA35" s="260"/>
      <c r="AB35" s="260"/>
      <c r="AC35" s="260"/>
      <c r="AD35" s="260"/>
      <c r="AE35" s="258"/>
      <c r="AF35" s="258"/>
      <c r="AG35" s="258"/>
      <c r="AH35" s="258"/>
      <c r="AI35" s="258"/>
      <c r="AJ35" s="258"/>
    </row>
    <row r="36" spans="1:36" x14ac:dyDescent="0.3">
      <c r="A36" s="110" t="s">
        <v>54</v>
      </c>
      <c r="B36" s="99" t="s">
        <v>425</v>
      </c>
      <c r="C36" s="1002"/>
      <c r="D36" s="1002"/>
      <c r="E36" s="1002"/>
      <c r="F36" s="1002"/>
      <c r="G36" s="1002"/>
      <c r="H36" s="109" t="b">
        <f>IF(C36&lt;&gt;"",'[1]CBL Score Standard'!$D92,IF(D36&lt;&gt;"",SUM('[1]CBL Score Standard'!$D92:$E92),IF(E36&lt;&gt;"",SUM('[1]CBL Score Standard'!$D92:$F92),IF(F36&lt;&gt;"",SUM('[1]CBL Score Standard'!$D92:$G92),IF(G36&lt;&gt;"",SUM('[1]CBL Score Standard'!$D92:$H92,0))))))</f>
        <v>0</v>
      </c>
      <c r="K36" s="3">
        <v>3</v>
      </c>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3"/>
      <c r="D37" s="1002"/>
      <c r="E37" s="1002" t="s">
        <v>77</v>
      </c>
      <c r="F37" s="1002"/>
      <c r="G37" s="1002"/>
      <c r="H37" s="109">
        <f>IF(C37&lt;&gt;"",'[1]CBL Score Standard'!$D93,IF(D37&lt;&gt;"",SUM('[1]CBL Score Standard'!$D93:$E93),IF(E37&lt;&gt;"",SUM('[1]CBL Score Standard'!$D93:$F93),IF(F37&lt;&gt;"",SUM('[1]CBL Score Standard'!$D93:$G93),IF(G37&lt;&gt;"",SUM('[1]CBL Score Standard'!$D93:$H93,0))))))</f>
        <v>7.468064199148379E-2</v>
      </c>
      <c r="K37" s="1193" t="s">
        <v>211</v>
      </c>
      <c r="L37" s="1194"/>
      <c r="M37" s="1194"/>
      <c r="N37" s="1194"/>
      <c r="O37" s="1194"/>
      <c r="P37" s="1194"/>
      <c r="Q37" s="1194"/>
      <c r="R37" s="1194"/>
      <c r="S37" s="1194"/>
      <c r="T37" s="1194"/>
      <c r="U37" s="1194"/>
      <c r="V37" s="1194"/>
      <c r="W37" s="1194"/>
      <c r="X37" s="1194"/>
      <c r="Y37" s="1195"/>
      <c r="Z37" s="263"/>
      <c r="AA37" s="402"/>
      <c r="AB37" s="402"/>
      <c r="AC37" s="402"/>
      <c r="AD37" s="402"/>
      <c r="AE37" s="402"/>
      <c r="AF37" s="402"/>
      <c r="AG37" s="402"/>
      <c r="AH37" s="402"/>
      <c r="AI37" s="402"/>
      <c r="AJ37" s="402"/>
    </row>
    <row r="38" spans="1:36" ht="23.4" customHeight="1" x14ac:dyDescent="0.3">
      <c r="A38" s="110" t="s">
        <v>54</v>
      </c>
      <c r="B38" s="99" t="s">
        <v>231</v>
      </c>
      <c r="C38" s="1003"/>
      <c r="D38" s="1003"/>
      <c r="E38" s="1002"/>
      <c r="F38" s="1002"/>
      <c r="G38" s="1002"/>
      <c r="H38" s="109" t="b">
        <f>IF(C38&lt;&gt;"",'[1]CBL Score Standard'!$D94,IF(D38&lt;&gt;"",SUM('[1]CBL Score Standard'!$D94:$E94),IF(E38&lt;&gt;"",SUM('[1]CBL Score Standard'!$D94:$F94),IF(F38&lt;&gt;"",SUM('[1]CBL Score Standard'!$D94:$G94),IF(G38&lt;&gt;"",SUM('[1]CBL Score Standard'!$D94:$H94,0))))))</f>
        <v>0</v>
      </c>
      <c r="K38" s="1211" t="s">
        <v>133</v>
      </c>
      <c r="L38" s="1211" t="s">
        <v>91</v>
      </c>
      <c r="M38" s="1182" t="s">
        <v>75</v>
      </c>
      <c r="N38" s="1184" t="s">
        <v>134</v>
      </c>
      <c r="O38" s="1184" t="s">
        <v>135</v>
      </c>
      <c r="P38" s="413" t="s">
        <v>136</v>
      </c>
      <c r="Q38" s="413" t="s">
        <v>137</v>
      </c>
      <c r="R38" s="413" t="s">
        <v>138</v>
      </c>
      <c r="S38" s="1212" t="s">
        <v>139</v>
      </c>
      <c r="T38" s="1191" t="s">
        <v>344</v>
      </c>
      <c r="U38" s="1191" t="s">
        <v>342</v>
      </c>
      <c r="V38" s="1191" t="s">
        <v>343</v>
      </c>
      <c r="W38" s="404" t="s">
        <v>375</v>
      </c>
      <c r="X38" s="404"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3"/>
      <c r="D39" s="1004"/>
      <c r="E39" s="1004"/>
      <c r="F39" s="1002"/>
      <c r="G39" s="1002"/>
      <c r="H39" s="109" t="b">
        <f>IF(C39&lt;&gt;"",'[1]CBL Score Standard'!$D95,IF(D39&lt;&gt;"",SUM('[1]CBL Score Standard'!$D95:$E95),IF(E39&lt;&gt;"",SUM('[1]CBL Score Standard'!$D95:$F95),IF(F39&lt;&gt;"",SUM('[1]CBL Score Standard'!$D95:$G95),IF(G39&lt;&gt;"",SUM('[1]CBL Score Standard'!$D95:$H95,0))))))</f>
        <v>0</v>
      </c>
      <c r="K39" s="1197"/>
      <c r="L39" s="1197"/>
      <c r="M39" s="1183"/>
      <c r="N39" s="1190"/>
      <c r="O39" s="1185"/>
      <c r="P39" s="148" t="s">
        <v>141</v>
      </c>
      <c r="Q39" s="414"/>
      <c r="R39" s="414"/>
      <c r="S39" s="1210"/>
      <c r="T39" s="1191"/>
      <c r="U39" s="1191"/>
      <c r="V39" s="1191"/>
      <c r="W39" s="404"/>
      <c r="X39" s="404"/>
      <c r="Y39" s="1197"/>
      <c r="Z39" s="1187"/>
      <c r="AA39" s="400" t="s">
        <v>672</v>
      </c>
      <c r="AB39" s="400" t="s">
        <v>673</v>
      </c>
      <c r="AC39" s="400" t="s">
        <v>672</v>
      </c>
      <c r="AD39" s="400" t="s">
        <v>673</v>
      </c>
      <c r="AE39" s="400" t="s">
        <v>672</v>
      </c>
      <c r="AF39" s="400" t="s">
        <v>673</v>
      </c>
      <c r="AG39" s="400" t="s">
        <v>672</v>
      </c>
      <c r="AH39" s="400" t="s">
        <v>673</v>
      </c>
      <c r="AI39" s="400" t="s">
        <v>672</v>
      </c>
      <c r="AJ39" s="400" t="s">
        <v>673</v>
      </c>
    </row>
    <row r="40" spans="1:36" x14ac:dyDescent="0.3">
      <c r="A40" s="110" t="s">
        <v>53</v>
      </c>
      <c r="B40" s="99" t="s">
        <v>223</v>
      </c>
      <c r="C40" s="1003"/>
      <c r="D40" s="1003"/>
      <c r="E40" s="1004" t="s">
        <v>77</v>
      </c>
      <c r="F40" s="1002"/>
      <c r="G40" s="1002"/>
      <c r="H40" s="109">
        <f>IF(C40&lt;&gt;"",'[1]CBL Score Standard'!$D96,IF(D40&lt;&gt;"",SUM('[1]CBL Score Standard'!$D96:$E96),IF(E40&lt;&gt;"",SUM('[1]CBL Score Standard'!$D96:$F96),IF(F40&lt;&gt;"",SUM('[1]CBL Score Standard'!$D96:$G96),IF(G40&lt;&gt;"",SUM('[1]CBL Score Standard'!$D96:$H96,0))))))</f>
        <v>1.4084507042253521E-2</v>
      </c>
      <c r="K40" s="406" t="s">
        <v>142</v>
      </c>
      <c r="L40" s="406" t="s">
        <v>143</v>
      </c>
      <c r="M40" s="104" t="s">
        <v>7</v>
      </c>
      <c r="N40" s="36" t="s">
        <v>56</v>
      </c>
      <c r="O40" s="87" t="s">
        <v>663</v>
      </c>
      <c r="P40" s="149" t="s">
        <v>145</v>
      </c>
      <c r="Q40" s="152" t="s">
        <v>212</v>
      </c>
      <c r="R40" s="79" t="s">
        <v>213</v>
      </c>
      <c r="S40" s="36" t="s">
        <v>429</v>
      </c>
      <c r="T40" s="419" t="s">
        <v>72</v>
      </c>
      <c r="U40" s="999">
        <v>44029</v>
      </c>
      <c r="V40" s="83" t="s">
        <v>374</v>
      </c>
      <c r="W40" s="83"/>
      <c r="X40" s="83"/>
      <c r="Y40" s="46" t="s">
        <v>214</v>
      </c>
      <c r="Z40" s="259">
        <f t="shared" ref="Z40:Z55" si="1">DATEDIF(AA40,AB40,"m")/12+DATEDIF(AC40,AD40,"m")/12+DATEDIF(AE40,AF40,"m")/12+DATEDIF(AG40,AH40,"m")/12+DATEDIF(AI40,AJ40,"m")/12</f>
        <v>0</v>
      </c>
      <c r="AA40" s="260"/>
      <c r="AB40" s="260"/>
      <c r="AC40" s="260"/>
      <c r="AD40" s="260"/>
      <c r="AE40" s="258"/>
      <c r="AF40" s="258"/>
      <c r="AG40" s="258"/>
      <c r="AH40" s="258"/>
      <c r="AI40" s="258"/>
      <c r="AJ40" s="258"/>
    </row>
    <row r="41" spans="1:36" x14ac:dyDescent="0.3">
      <c r="A41" s="110" t="s">
        <v>53</v>
      </c>
      <c r="B41" s="99" t="s">
        <v>226</v>
      </c>
      <c r="C41" s="1003"/>
      <c r="D41" s="1003"/>
      <c r="E41" s="1004"/>
      <c r="F41" s="1002"/>
      <c r="G41" s="1002"/>
      <c r="H41" s="109" t="b">
        <f>IF(C41&lt;&gt;"",'[1]CBL Score Standard'!$D97,IF(D41&lt;&gt;"",SUM('[1]CBL Score Standard'!$D97:$E97),IF(E41&lt;&gt;"",SUM('[1]CBL Score Standard'!$D97:$F97),IF(F41&lt;&gt;"",SUM('[1]CBL Score Standard'!$D97:$G97),IF(G41&lt;&gt;"",SUM('[1]CBL Score Standard'!$D97:$H97,0))))))</f>
        <v>0</v>
      </c>
      <c r="K41" s="407"/>
      <c r="L41" s="407"/>
      <c r="M41" s="104" t="s">
        <v>7</v>
      </c>
      <c r="N41" s="36" t="s">
        <v>56</v>
      </c>
      <c r="O41" s="87" t="s">
        <v>215</v>
      </c>
      <c r="P41" s="150"/>
      <c r="Q41" s="152" t="s">
        <v>164</v>
      </c>
      <c r="R41" s="79" t="s">
        <v>207</v>
      </c>
      <c r="S41" s="36" t="str">
        <f>IF($K$37=$G$25+1,$A$1,"")</f>
        <v/>
      </c>
      <c r="T41" s="419" t="s">
        <v>72</v>
      </c>
      <c r="U41" s="83"/>
      <c r="V41" s="83"/>
      <c r="W41" s="83"/>
      <c r="X41" s="83"/>
      <c r="Y41" s="49" t="s">
        <v>216</v>
      </c>
      <c r="Z41" s="259">
        <f t="shared" si="1"/>
        <v>0</v>
      </c>
      <c r="AA41" s="260"/>
      <c r="AB41" s="260"/>
      <c r="AC41" s="260"/>
      <c r="AD41" s="260"/>
      <c r="AE41" s="258"/>
      <c r="AF41" s="258"/>
      <c r="AG41" s="258"/>
      <c r="AH41" s="258"/>
      <c r="AI41" s="258"/>
      <c r="AJ41" s="258"/>
    </row>
    <row r="42" spans="1:36" ht="27.6" x14ac:dyDescent="0.3">
      <c r="A42" s="110" t="s">
        <v>53</v>
      </c>
      <c r="B42" s="99" t="s">
        <v>239</v>
      </c>
      <c r="C42" s="1003"/>
      <c r="D42" s="1003"/>
      <c r="E42" s="1003"/>
      <c r="F42" s="1002"/>
      <c r="G42" s="1002"/>
      <c r="H42" s="109" t="b">
        <f>IF(C42&lt;&gt;"",'[1]CBL Score Standard'!$D98,IF(D42&lt;&gt;"",SUM('[1]CBL Score Standard'!$D98:$E98),IF(E42&lt;&gt;"",SUM('[1]CBL Score Standard'!$D98:$F98),IF(F42&lt;&gt;"",SUM('[1]CBL Score Standard'!$D98:$G98),IF(G42&lt;&gt;"",SUM('[1]CBL Score Standard'!$D98:$H98,0))))))</f>
        <v>0</v>
      </c>
      <c r="K42" s="407"/>
      <c r="L42" s="407"/>
      <c r="M42" s="104" t="s">
        <v>7</v>
      </c>
      <c r="N42" s="36" t="s">
        <v>55</v>
      </c>
      <c r="O42" s="91" t="s">
        <v>664</v>
      </c>
      <c r="P42" s="150"/>
      <c r="Q42" s="254" t="s">
        <v>653</v>
      </c>
      <c r="R42" s="254" t="s">
        <v>654</v>
      </c>
      <c r="S42" s="36" t="s">
        <v>429</v>
      </c>
      <c r="T42" s="419" t="s">
        <v>72</v>
      </c>
      <c r="U42" s="999">
        <v>44049</v>
      </c>
      <c r="V42" s="83" t="s">
        <v>374</v>
      </c>
      <c r="W42" s="83"/>
      <c r="X42" s="83"/>
      <c r="Y42" s="52" t="s">
        <v>249</v>
      </c>
      <c r="Z42" s="259">
        <f t="shared" si="1"/>
        <v>0</v>
      </c>
      <c r="AA42" s="260"/>
      <c r="AB42" s="260"/>
      <c r="AC42" s="260"/>
      <c r="AD42" s="260"/>
      <c r="AE42" s="258"/>
      <c r="AF42" s="258"/>
      <c r="AG42" s="258"/>
      <c r="AH42" s="258"/>
      <c r="AI42" s="258"/>
      <c r="AJ42" s="258"/>
    </row>
    <row r="43" spans="1:36" ht="27.6" x14ac:dyDescent="0.3">
      <c r="A43" s="110" t="s">
        <v>0</v>
      </c>
      <c r="B43" s="99" t="s">
        <v>426</v>
      </c>
      <c r="C43" s="1003"/>
      <c r="D43" s="1002"/>
      <c r="E43" s="1002" t="s">
        <v>77</v>
      </c>
      <c r="F43" s="1002"/>
      <c r="G43" s="1002"/>
      <c r="H43" s="109">
        <f>IF(C43&lt;&gt;"",'[1]CBL Score Standard'!$D99,IF(D43&lt;&gt;"",SUM('[1]CBL Score Standard'!$D99:$E99),IF(E43&lt;&gt;"",SUM('[1]CBL Score Standard'!$D99:$F99),IF(F43&lt;&gt;"",SUM('[1]CBL Score Standard'!$D99:$G99),IF(G43&lt;&gt;"",SUM('[1]CBL Score Standard'!$D99:$H99,0))))))</f>
        <v>7.468064199148379E-2</v>
      </c>
      <c r="I43" s="3" t="s">
        <v>77</v>
      </c>
      <c r="K43" s="407"/>
      <c r="L43" s="407"/>
      <c r="M43" s="104" t="s">
        <v>7</v>
      </c>
      <c r="N43" s="36" t="s">
        <v>55</v>
      </c>
      <c r="O43" s="87" t="s">
        <v>448</v>
      </c>
      <c r="P43" s="151"/>
      <c r="Q43" s="254" t="s">
        <v>655</v>
      </c>
      <c r="R43" s="254" t="s">
        <v>656</v>
      </c>
      <c r="S43" s="36" t="str">
        <f>IF($K$37=$G$25+1,$A$1,"")</f>
        <v/>
      </c>
      <c r="T43" s="83"/>
      <c r="U43" s="83"/>
      <c r="V43" s="83"/>
      <c r="W43" s="83"/>
      <c r="X43" s="83"/>
      <c r="Y43" s="49" t="s">
        <v>219</v>
      </c>
      <c r="Z43" s="259">
        <f t="shared" si="1"/>
        <v>0</v>
      </c>
      <c r="AA43" s="260"/>
      <c r="AB43" s="260"/>
      <c r="AC43" s="260"/>
      <c r="AD43" s="260"/>
      <c r="AE43" s="258"/>
      <c r="AF43" s="258"/>
      <c r="AG43" s="258"/>
      <c r="AH43" s="258"/>
      <c r="AI43" s="258"/>
      <c r="AJ43" s="258"/>
    </row>
    <row r="44" spans="1:36" ht="26.4" x14ac:dyDescent="0.3">
      <c r="A44" s="110" t="s">
        <v>41</v>
      </c>
      <c r="B44" s="99" t="s">
        <v>450</v>
      </c>
      <c r="C44" s="1002"/>
      <c r="D44" s="1002"/>
      <c r="E44" s="1002" t="s">
        <v>77</v>
      </c>
      <c r="F44" s="1002"/>
      <c r="G44" s="1002"/>
      <c r="H44" s="109">
        <f>IF(C44&lt;&gt;"",'[1]CBL Score Standard'!$D100,IF(D44&lt;&gt;"",SUM('[1]CBL Score Standard'!$D100:$E100),IF(E44&lt;&gt;"",SUM('[1]CBL Score Standard'!$D100:$F100),IF(F44&lt;&gt;"",SUM('[1]CBL Score Standard'!$D100:$G100),IF(G44&lt;&gt;"",SUM('[1]CBL Score Standard'!$D100:$H100,0))))))</f>
        <v>0.16558973290057469</v>
      </c>
      <c r="I44" s="3" t="s">
        <v>77</v>
      </c>
      <c r="K44" s="407"/>
      <c r="L44" s="407"/>
      <c r="M44" s="104" t="s">
        <v>7</v>
      </c>
      <c r="N44" s="36" t="s">
        <v>55</v>
      </c>
      <c r="O44" s="87" t="s">
        <v>185</v>
      </c>
      <c r="P44" s="149" t="s">
        <v>145</v>
      </c>
      <c r="Q44" s="254" t="s">
        <v>220</v>
      </c>
      <c r="R44" s="254" t="s">
        <v>270</v>
      </c>
      <c r="S44" s="36" t="str">
        <f>IF($K$16=$G$25+1,$A$1,"")</f>
        <v/>
      </c>
      <c r="T44" s="83"/>
      <c r="U44" s="83"/>
      <c r="V44" s="83"/>
      <c r="W44" s="83"/>
      <c r="X44" s="83"/>
      <c r="Y44" s="49" t="s">
        <v>186</v>
      </c>
      <c r="Z44" s="259">
        <f t="shared" si="1"/>
        <v>0</v>
      </c>
      <c r="AA44" s="260"/>
      <c r="AB44" s="260"/>
      <c r="AC44" s="260"/>
      <c r="AD44" s="260"/>
      <c r="AE44" s="258"/>
      <c r="AF44" s="258"/>
      <c r="AG44" s="258"/>
      <c r="AH44" s="258"/>
      <c r="AI44" s="258"/>
      <c r="AJ44" s="258"/>
    </row>
    <row r="45" spans="1:36" ht="27.6" x14ac:dyDescent="0.3">
      <c r="A45" s="110" t="s">
        <v>41</v>
      </c>
      <c r="B45" s="99" t="s">
        <v>178</v>
      </c>
      <c r="C45" s="1003"/>
      <c r="D45" s="1005"/>
      <c r="E45" s="1002" t="s">
        <v>77</v>
      </c>
      <c r="F45" s="1002"/>
      <c r="G45" s="1002"/>
      <c r="H45" s="109">
        <f>IF(C45&lt;&gt;"",'[1]CBL Score Standard'!$D101,IF(D45&lt;&gt;"",SUM('[1]CBL Score Standard'!$D101:$E101),IF(E45&lt;&gt;"",SUM('[1]CBL Score Standard'!$D101:$F101),IF(F45&lt;&gt;"",SUM('[1]CBL Score Standard'!$D101:$G101),IF(G45&lt;&gt;"",SUM('[1]CBL Score Standard'!$D101:$H101,0))))))</f>
        <v>7.468064199148379E-2</v>
      </c>
      <c r="K45" s="407"/>
      <c r="L45" s="407"/>
      <c r="M45" s="104" t="s">
        <v>7</v>
      </c>
      <c r="N45" s="36" t="s">
        <v>55</v>
      </c>
      <c r="O45" s="87" t="s">
        <v>694</v>
      </c>
      <c r="P45" s="153">
        <v>43539</v>
      </c>
      <c r="Q45" s="254" t="s">
        <v>658</v>
      </c>
      <c r="R45" s="254" t="s">
        <v>657</v>
      </c>
      <c r="S45" s="36" t="str">
        <f>IF($K$37=$G$25+1,$A$1,"")</f>
        <v/>
      </c>
      <c r="T45" s="83"/>
      <c r="U45" s="83"/>
      <c r="V45" s="83"/>
      <c r="W45" s="83"/>
      <c r="X45" s="83"/>
      <c r="Y45" s="49" t="s">
        <v>186</v>
      </c>
      <c r="Z45" s="259">
        <f t="shared" si="1"/>
        <v>0</v>
      </c>
      <c r="AA45" s="260"/>
      <c r="AB45" s="260"/>
      <c r="AC45" s="260"/>
      <c r="AD45" s="260"/>
      <c r="AE45" s="258"/>
      <c r="AF45" s="258"/>
      <c r="AG45" s="258"/>
      <c r="AH45" s="258"/>
      <c r="AI45" s="258"/>
      <c r="AJ45" s="258"/>
    </row>
    <row r="46" spans="1:36" ht="27.6" x14ac:dyDescent="0.3">
      <c r="A46" s="110" t="s">
        <v>229</v>
      </c>
      <c r="B46" s="99" t="s">
        <v>245</v>
      </c>
      <c r="C46" s="1003"/>
      <c r="D46" s="1003"/>
      <c r="E46" s="1003"/>
      <c r="F46" s="1003"/>
      <c r="G46" s="1002"/>
      <c r="H46" s="109" t="b">
        <f>IF(C46&lt;&gt;"",'[1]CBL Score Standard'!$D102,IF(D46&lt;&gt;"",SUM('[1]CBL Score Standard'!$D102:$E102),IF(E46&lt;&gt;"",SUM('[1]CBL Score Standard'!$D102:$F102),IF(F46&lt;&gt;"",SUM('[1]CBL Score Standard'!$D102:$G102),IF(G46&lt;&gt;"",SUM('[1]CBL Score Standard'!$D102:$H102,0))))))</f>
        <v>0</v>
      </c>
      <c r="K46" s="407"/>
      <c r="L46" s="407"/>
      <c r="M46" s="104" t="s">
        <v>7</v>
      </c>
      <c r="N46" s="36" t="s">
        <v>55</v>
      </c>
      <c r="O46" s="87" t="s">
        <v>665</v>
      </c>
      <c r="P46" s="153">
        <v>43607</v>
      </c>
      <c r="Q46" s="152" t="s">
        <v>221</v>
      </c>
      <c r="R46" s="79" t="s">
        <v>200</v>
      </c>
      <c r="S46" s="36"/>
      <c r="T46" s="83"/>
      <c r="U46" s="36" t="str">
        <f>IF($K$37=$G$25+1,$A$1,"")</f>
        <v/>
      </c>
      <c r="V46" s="83"/>
      <c r="W46" s="83"/>
      <c r="X46" s="83"/>
      <c r="Y46" s="46" t="s">
        <v>222</v>
      </c>
      <c r="Z46" s="259">
        <f t="shared" si="1"/>
        <v>0</v>
      </c>
      <c r="AA46" s="260"/>
      <c r="AB46" s="260"/>
      <c r="AC46" s="260"/>
      <c r="AD46" s="260"/>
      <c r="AE46" s="258"/>
      <c r="AF46" s="258"/>
      <c r="AG46" s="258"/>
      <c r="AH46" s="258"/>
      <c r="AI46" s="258"/>
      <c r="AJ46" s="258"/>
    </row>
    <row r="47" spans="1:36" x14ac:dyDescent="0.3">
      <c r="A47" s="110" t="s">
        <v>144</v>
      </c>
      <c r="B47" s="99" t="s">
        <v>372</v>
      </c>
      <c r="C47" s="1002"/>
      <c r="D47" s="1005"/>
      <c r="E47" s="1002" t="s">
        <v>77</v>
      </c>
      <c r="F47" s="1002"/>
      <c r="G47" s="1002"/>
      <c r="H47" s="109">
        <f>IF(C47&lt;&gt;"",'[1]CBL Score Standard'!$D103,IF(D47&lt;&gt;"",SUM('[1]CBL Score Standard'!$D103:$E103),IF(E47&lt;&gt;"",SUM('[1]CBL Score Standard'!$D103:$F103),IF(F47&lt;&gt;"",SUM('[1]CBL Score Standard'!$D103:$G103),IF(G47&lt;&gt;"",SUM('[1]CBL Score Standard'!$D103:$H103,0))))))</f>
        <v>0.16558973290057469</v>
      </c>
      <c r="K47" s="407"/>
      <c r="L47" s="407"/>
      <c r="M47" s="104" t="s">
        <v>7</v>
      </c>
      <c r="N47" s="36" t="s">
        <v>53</v>
      </c>
      <c r="O47" s="87" t="s">
        <v>223</v>
      </c>
      <c r="P47" s="153">
        <v>43621</v>
      </c>
      <c r="Q47" s="154" t="s">
        <v>224</v>
      </c>
      <c r="R47" s="155" t="s">
        <v>225</v>
      </c>
      <c r="S47" s="75" t="s">
        <v>434</v>
      </c>
      <c r="T47" s="83"/>
      <c r="U47" s="83"/>
      <c r="V47" s="83" t="s">
        <v>374</v>
      </c>
      <c r="W47" s="83"/>
      <c r="X47" s="83"/>
      <c r="Y47" s="55"/>
      <c r="Z47" s="259">
        <f t="shared" si="1"/>
        <v>0</v>
      </c>
      <c r="AA47" s="260"/>
      <c r="AB47" s="260"/>
      <c r="AC47" s="260"/>
      <c r="AD47" s="260"/>
      <c r="AE47" s="258"/>
      <c r="AF47" s="258"/>
      <c r="AG47" s="258"/>
      <c r="AH47" s="258"/>
      <c r="AI47" s="258"/>
      <c r="AJ47" s="258"/>
    </row>
    <row r="48" spans="1:36" ht="39.6" x14ac:dyDescent="0.3">
      <c r="A48" s="110" t="s">
        <v>144</v>
      </c>
      <c r="B48" s="99" t="s">
        <v>373</v>
      </c>
      <c r="C48" s="1002"/>
      <c r="D48" s="1005"/>
      <c r="E48" s="1002" t="s">
        <v>77</v>
      </c>
      <c r="F48" s="1002"/>
      <c r="G48" s="1002"/>
      <c r="H48" s="109">
        <f>IF(C48&lt;&gt;"",'[1]CBL Score Standard'!$D104,IF(D48&lt;&gt;"",SUM('[1]CBL Score Standard'!$D104:$E104),IF(E48&lt;&gt;"",SUM('[1]CBL Score Standard'!$D104:$F104),IF(F48&lt;&gt;"",SUM('[1]CBL Score Standard'!$D104:$G104),IF(G48&lt;&gt;"",SUM('[1]CBL Score Standard'!$D104:$H104,0))))))</f>
        <v>0.16558973290057469</v>
      </c>
      <c r="K48" s="407"/>
      <c r="L48" s="407"/>
      <c r="M48" s="104" t="s">
        <v>7</v>
      </c>
      <c r="N48" s="36" t="s">
        <v>53</v>
      </c>
      <c r="O48" s="87" t="s">
        <v>226</v>
      </c>
      <c r="P48" s="153">
        <v>43602</v>
      </c>
      <c r="Q48" s="154" t="s">
        <v>227</v>
      </c>
      <c r="R48" s="155" t="s">
        <v>228</v>
      </c>
      <c r="S48" s="36" t="str">
        <f>IF($K$37=$G$25+1,$A$1,"")</f>
        <v/>
      </c>
      <c r="T48" s="83"/>
      <c r="U48" s="83"/>
      <c r="V48" s="83"/>
      <c r="W48" s="83"/>
      <c r="X48" s="83"/>
      <c r="Y48" s="55"/>
      <c r="Z48" s="259">
        <f t="shared" si="1"/>
        <v>0</v>
      </c>
      <c r="AA48" s="260"/>
      <c r="AB48" s="260"/>
      <c r="AC48" s="260"/>
      <c r="AD48" s="260"/>
      <c r="AE48" s="258"/>
      <c r="AF48" s="258"/>
      <c r="AG48" s="258"/>
      <c r="AH48" s="258"/>
      <c r="AI48" s="258"/>
      <c r="AJ48" s="258"/>
    </row>
    <row r="49" spans="1:36" ht="27.6" x14ac:dyDescent="0.3">
      <c r="A49" s="110" t="s">
        <v>144</v>
      </c>
      <c r="B49" s="99" t="s">
        <v>452</v>
      </c>
      <c r="C49" s="1002"/>
      <c r="D49" s="1005"/>
      <c r="E49" s="1002" t="s">
        <v>77</v>
      </c>
      <c r="F49" s="1002"/>
      <c r="G49" s="1002"/>
      <c r="H49" s="109">
        <f>IF(C49&lt;&gt;"",'[1]CBL Score Standard'!$D105,IF(D49&lt;&gt;"",SUM('[1]CBL Score Standard'!$D105:$E105),IF(E49&lt;&gt;"",SUM('[1]CBL Score Standard'!$D105:$F105),IF(F49&lt;&gt;"",SUM('[1]CBL Score Standard'!$D105:$G105),IF(G49&lt;&gt;"",SUM('[1]CBL Score Standard'!$D105:$H105,0))))))</f>
        <v>0.16558973290057469</v>
      </c>
      <c r="K49" s="407"/>
      <c r="L49" s="407"/>
      <c r="M49" s="104" t="s">
        <v>7</v>
      </c>
      <c r="N49" s="36" t="s">
        <v>59</v>
      </c>
      <c r="O49" s="87" t="s">
        <v>684</v>
      </c>
      <c r="P49" s="153">
        <v>43623</v>
      </c>
      <c r="Q49" s="154" t="s">
        <v>153</v>
      </c>
      <c r="R49" s="155" t="s">
        <v>156</v>
      </c>
      <c r="S49" s="75" t="s">
        <v>434</v>
      </c>
      <c r="T49" s="83"/>
      <c r="U49" s="153">
        <v>43626</v>
      </c>
      <c r="V49" s="83" t="s">
        <v>374</v>
      </c>
      <c r="W49" s="83"/>
      <c r="X49" s="83"/>
      <c r="Y49" s="55"/>
      <c r="Z49" s="259">
        <f t="shared" si="1"/>
        <v>0.75</v>
      </c>
      <c r="AA49" s="153">
        <v>43626</v>
      </c>
      <c r="AB49" s="180">
        <v>43915</v>
      </c>
      <c r="AC49" s="260"/>
      <c r="AD49" s="260"/>
      <c r="AE49" s="258"/>
      <c r="AF49" s="258"/>
      <c r="AG49" s="258"/>
      <c r="AH49" s="258"/>
      <c r="AI49" s="258"/>
      <c r="AJ49" s="258"/>
    </row>
    <row r="50" spans="1:36" ht="27.6" x14ac:dyDescent="0.3">
      <c r="A50" s="110" t="s">
        <v>144</v>
      </c>
      <c r="B50" s="99" t="s">
        <v>517</v>
      </c>
      <c r="C50" s="1002"/>
      <c r="D50" s="1005" t="s">
        <v>77</v>
      </c>
      <c r="E50" s="1002"/>
      <c r="F50" s="1002"/>
      <c r="G50" s="1002"/>
      <c r="H50" s="109">
        <f>IF(C50&lt;&gt;"",'[1]CBL Score Standard'!$D106,IF(D50&lt;&gt;"",SUM('[1]CBL Score Standard'!$D106:$E106),IF(E50&lt;&gt;"",SUM('[1]CBL Score Standard'!$D106:$F106),IF(F50&lt;&gt;"",SUM('[1]CBL Score Standard'!$D106:$G106),IF(G50&lt;&gt;"",SUM('[1]CBL Score Standard'!$D106:$H106,0))))))</f>
        <v>0.13742071881606766</v>
      </c>
      <c r="K50" s="407"/>
      <c r="L50" s="407"/>
      <c r="M50" s="104" t="s">
        <v>7</v>
      </c>
      <c r="N50" s="36" t="s">
        <v>59</v>
      </c>
      <c r="O50" s="87" t="s">
        <v>683</v>
      </c>
      <c r="P50" s="153">
        <v>43623</v>
      </c>
      <c r="Q50" s="154" t="s">
        <v>153</v>
      </c>
      <c r="R50" s="155" t="s">
        <v>156</v>
      </c>
      <c r="S50" s="36" t="s">
        <v>429</v>
      </c>
      <c r="T50" s="83"/>
      <c r="U50" s="999">
        <v>44008</v>
      </c>
      <c r="V50" s="83" t="s">
        <v>374</v>
      </c>
      <c r="W50" s="83"/>
      <c r="X50" s="83"/>
      <c r="Y50" s="55"/>
      <c r="Z50" s="259">
        <f t="shared" si="1"/>
        <v>0</v>
      </c>
      <c r="AA50" s="260"/>
      <c r="AB50" s="260"/>
      <c r="AC50" s="260"/>
      <c r="AD50" s="260"/>
      <c r="AE50" s="258"/>
      <c r="AF50" s="258"/>
      <c r="AG50" s="258"/>
      <c r="AH50" s="258"/>
      <c r="AI50" s="258"/>
      <c r="AJ50" s="258"/>
    </row>
    <row r="51" spans="1:36" x14ac:dyDescent="0.3">
      <c r="A51" s="110" t="s">
        <v>144</v>
      </c>
      <c r="B51" s="99" t="s">
        <v>661</v>
      </c>
      <c r="C51" s="1002"/>
      <c r="D51" s="1005"/>
      <c r="E51" s="1002" t="s">
        <v>77</v>
      </c>
      <c r="F51" s="1002"/>
      <c r="G51" s="1002"/>
      <c r="H51" s="109">
        <f>IF(C51&lt;&gt;"",'[1]CBL Score Standard'!$D107,IF(D51&lt;&gt;"",SUM('[1]CBL Score Standard'!$D107:$E107),IF(E51&lt;&gt;"",SUM('[1]CBL Score Standard'!$D107:$F107),IF(F51&lt;&gt;"",SUM('[1]CBL Score Standard'!$D107:$G107),IF(G51&lt;&gt;"",SUM('[1]CBL Score Standard'!$D107:$H107,0))))))</f>
        <v>0.16558973290057469</v>
      </c>
      <c r="K51" s="407"/>
      <c r="L51" s="407"/>
      <c r="M51" s="104" t="s">
        <v>7</v>
      </c>
      <c r="N51" s="36" t="s">
        <v>56</v>
      </c>
      <c r="O51" s="89" t="s">
        <v>67</v>
      </c>
      <c r="P51" s="153"/>
      <c r="Q51" s="154"/>
      <c r="R51" s="155"/>
      <c r="S51" s="83"/>
      <c r="T51" s="83"/>
      <c r="U51" s="83"/>
      <c r="V51" s="83"/>
      <c r="W51" s="83"/>
      <c r="X51" s="83"/>
      <c r="Y51" s="83"/>
      <c r="Z51" s="259">
        <f t="shared" si="1"/>
        <v>0</v>
      </c>
      <c r="AA51" s="260"/>
      <c r="AB51" s="260"/>
      <c r="AC51" s="260"/>
      <c r="AD51" s="260"/>
      <c r="AE51" s="258"/>
      <c r="AF51" s="258"/>
      <c r="AG51" s="258"/>
      <c r="AH51" s="258"/>
      <c r="AI51" s="258"/>
      <c r="AJ51" s="258"/>
    </row>
    <row r="52" spans="1:36" x14ac:dyDescent="0.3">
      <c r="A52" s="110" t="s">
        <v>144</v>
      </c>
      <c r="B52" s="99" t="s">
        <v>662</v>
      </c>
      <c r="C52" s="1004"/>
      <c r="D52" s="1004"/>
      <c r="E52" s="1004"/>
      <c r="F52" s="1002"/>
      <c r="G52" s="1002"/>
      <c r="H52" s="109" t="b">
        <f>IF(C52&lt;&gt;"",'[1]CBL Score Standard'!$D108,IF(D52&lt;&gt;"",SUM('[1]CBL Score Standard'!$D108:$E108),IF(E52&lt;&gt;"",SUM('[1]CBL Score Standard'!$D108:$F108),IF(F52&lt;&gt;"",SUM('[1]CBL Score Standard'!$D108:$G108),IF(G52&lt;&gt;"",SUM('[1]CBL Score Standard'!$D108:$H108,0))))))</f>
        <v>0</v>
      </c>
      <c r="K52" s="407"/>
      <c r="L52" s="407"/>
      <c r="M52" s="104" t="s">
        <v>7</v>
      </c>
      <c r="N52" s="36" t="s">
        <v>55</v>
      </c>
      <c r="O52" s="89" t="s">
        <v>1</v>
      </c>
      <c r="P52" s="153"/>
      <c r="Q52" s="154"/>
      <c r="R52" s="155"/>
      <c r="S52" s="83"/>
      <c r="T52" s="83"/>
      <c r="U52" s="83"/>
      <c r="V52" s="83"/>
      <c r="W52" s="83"/>
      <c r="X52" s="83"/>
      <c r="Y52" s="83"/>
      <c r="Z52" s="259">
        <f t="shared" si="1"/>
        <v>0</v>
      </c>
      <c r="AA52" s="260"/>
      <c r="AB52" s="260"/>
      <c r="AC52" s="260"/>
      <c r="AD52" s="260"/>
      <c r="AE52" s="258"/>
      <c r="AF52" s="258"/>
      <c r="AG52" s="258"/>
      <c r="AH52" s="258"/>
      <c r="AI52" s="258"/>
      <c r="AJ52" s="258"/>
    </row>
    <row r="53" spans="1:36" x14ac:dyDescent="0.3">
      <c r="A53" s="110" t="s">
        <v>144</v>
      </c>
      <c r="B53" s="99" t="s">
        <v>187</v>
      </c>
      <c r="C53" s="1003"/>
      <c r="D53" s="1002"/>
      <c r="E53" s="1002"/>
      <c r="F53" s="1002"/>
      <c r="G53" s="1002"/>
      <c r="H53" s="109" t="b">
        <f>IF(C53&lt;&gt;"",'[1]CBL Score Standard'!$D109,IF(D53&lt;&gt;"",SUM('[1]CBL Score Standard'!$D109:$E109),IF(E53&lt;&gt;"",SUM('[1]CBL Score Standard'!$D109:$F109),IF(F53&lt;&gt;"",SUM('[1]CBL Score Standard'!$D109:$G109),IF(G53&lt;&gt;"",SUM('[1]CBL Score Standard'!$D109:$H109,0))))))</f>
        <v>0</v>
      </c>
      <c r="K53" s="407"/>
      <c r="L53" s="407"/>
      <c r="M53" s="104" t="s">
        <v>7</v>
      </c>
      <c r="N53" s="36" t="s">
        <v>55</v>
      </c>
      <c r="O53" s="89" t="s">
        <v>419</v>
      </c>
      <c r="P53" s="152" t="s">
        <v>145</v>
      </c>
      <c r="Q53" s="154" t="s">
        <v>435</v>
      </c>
      <c r="R53" s="155" t="s">
        <v>435</v>
      </c>
      <c r="S53" s="36" t="str">
        <f>IF($K$37=$G$25+1,$A$1,"")</f>
        <v/>
      </c>
      <c r="T53" s="83"/>
      <c r="U53" s="83"/>
      <c r="V53" s="83"/>
      <c r="W53" s="83"/>
      <c r="X53" s="83"/>
      <c r="Y53" s="55"/>
      <c r="Z53" s="259">
        <f t="shared" si="1"/>
        <v>0</v>
      </c>
      <c r="AA53" s="260"/>
      <c r="AB53" s="260"/>
      <c r="AC53" s="260"/>
      <c r="AD53" s="260"/>
      <c r="AE53" s="258"/>
      <c r="AF53" s="258"/>
      <c r="AG53" s="258"/>
      <c r="AH53" s="258"/>
      <c r="AI53" s="258"/>
      <c r="AJ53" s="258"/>
    </row>
    <row r="54" spans="1:36" ht="26.4" x14ac:dyDescent="0.3">
      <c r="A54" s="110" t="s">
        <v>144</v>
      </c>
      <c r="B54" s="99" t="s">
        <v>188</v>
      </c>
      <c r="C54" s="1003"/>
      <c r="D54" s="1002"/>
      <c r="E54" s="1002" t="s">
        <v>77</v>
      </c>
      <c r="F54" s="1002"/>
      <c r="G54" s="1002"/>
      <c r="H54" s="109">
        <f>IF(C54&lt;&gt;"",'[1]CBL Score Standard'!$D110,IF(D54&lt;&gt;"",SUM('[1]CBL Score Standard'!$D110:$E110),IF(E54&lt;&gt;"",SUM('[1]CBL Score Standard'!$D110:$F110),IF(F54&lt;&gt;"",SUM('[1]CBL Score Standard'!$D110:$G110),IF(G54&lt;&gt;"",SUM('[1]CBL Score Standard'!$D110:$H110,0))))))</f>
        <v>7.468064199148379E-2</v>
      </c>
      <c r="K54" s="407"/>
      <c r="L54" s="407"/>
      <c r="M54" s="104" t="s">
        <v>7</v>
      </c>
      <c r="N54" s="36" t="s">
        <v>56</v>
      </c>
      <c r="O54" s="89" t="s">
        <v>421</v>
      </c>
      <c r="P54" s="152" t="s">
        <v>230</v>
      </c>
      <c r="Q54" s="154" t="s">
        <v>230</v>
      </c>
      <c r="R54" s="155" t="s">
        <v>230</v>
      </c>
      <c r="S54" s="36" t="str">
        <f>IF($K$37=$G$25+1,$A$1,"")</f>
        <v/>
      </c>
      <c r="T54" s="83"/>
      <c r="U54" s="153">
        <v>43669</v>
      </c>
      <c r="V54" s="83" t="s">
        <v>374</v>
      </c>
      <c r="W54" s="83"/>
      <c r="X54" s="83"/>
      <c r="Y54" s="41" t="s">
        <v>230</v>
      </c>
      <c r="Z54" s="259">
        <f t="shared" si="1"/>
        <v>0</v>
      </c>
      <c r="AA54" s="153">
        <v>43669</v>
      </c>
      <c r="AB54" s="153">
        <v>43669</v>
      </c>
      <c r="AC54" s="260"/>
      <c r="AD54" s="260"/>
      <c r="AE54" s="258"/>
      <c r="AF54" s="258"/>
      <c r="AG54" s="258"/>
      <c r="AH54" s="258"/>
      <c r="AI54" s="258"/>
      <c r="AJ54" s="258"/>
    </row>
    <row r="55" spans="1:36" customFormat="1" x14ac:dyDescent="0.3">
      <c r="A55" s="110" t="s">
        <v>144</v>
      </c>
      <c r="B55" s="99" t="s">
        <v>189</v>
      </c>
      <c r="C55" s="1003"/>
      <c r="D55" s="1004"/>
      <c r="E55" s="1004"/>
      <c r="F55" s="1002"/>
      <c r="G55" s="1002"/>
      <c r="H55" s="109" t="b">
        <f>IF(C55&lt;&gt;"",'[1]CBL Score Standard'!$D111,IF(D55&lt;&gt;"",SUM('[1]CBL Score Standard'!$D111:$E111),IF(E55&lt;&gt;"",SUM('[1]CBL Score Standard'!$D111:$F111),IF(F55&lt;&gt;"",SUM('[1]CBL Score Standard'!$D111:$G111),IF(G55&lt;&gt;"",SUM('[1]CBL Score Standard'!$D111:$H111,0))))))</f>
        <v>0</v>
      </c>
      <c r="K55" s="408"/>
      <c r="L55" s="408"/>
      <c r="M55" s="104" t="s">
        <v>7</v>
      </c>
      <c r="N55" s="36" t="s">
        <v>54</v>
      </c>
      <c r="O55" s="89" t="s">
        <v>231</v>
      </c>
      <c r="P55" s="153">
        <v>43610</v>
      </c>
      <c r="Q55" s="152" t="s">
        <v>164</v>
      </c>
      <c r="R55" s="79" t="s">
        <v>165</v>
      </c>
      <c r="S55" s="36" t="str">
        <f>IF($K$37=$G$25+1,$A$1,"")</f>
        <v/>
      </c>
      <c r="T55" s="83"/>
      <c r="U55" s="83"/>
      <c r="V55" s="83"/>
      <c r="W55" s="83"/>
      <c r="X55" s="83"/>
      <c r="Y55" s="49" t="s">
        <v>232</v>
      </c>
      <c r="Z55" s="259">
        <f t="shared" si="1"/>
        <v>0</v>
      </c>
      <c r="AA55" s="260"/>
      <c r="AB55" s="260"/>
      <c r="AC55" s="260"/>
      <c r="AD55" s="260"/>
      <c r="AE55" s="258"/>
      <c r="AF55" s="258"/>
      <c r="AG55" s="258"/>
      <c r="AH55" s="258"/>
      <c r="AI55" s="258"/>
      <c r="AJ55" s="258"/>
    </row>
    <row r="56" spans="1:36" customFormat="1" x14ac:dyDescent="0.3">
      <c r="A56" s="110" t="s">
        <v>144</v>
      </c>
      <c r="B56" s="99" t="s">
        <v>190</v>
      </c>
      <c r="C56" s="1003"/>
      <c r="D56" s="1004"/>
      <c r="E56" s="1004"/>
      <c r="F56" s="1002"/>
      <c r="G56" s="1002"/>
      <c r="H56" s="109" t="b">
        <f>IF(C56&lt;&gt;"",'[1]CBL Score Standard'!$D112,IF(D56&lt;&gt;"",SUM('[1]CBL Score Standard'!$D112:$E112),IF(E56&lt;&gt;"",SUM('[1]CBL Score Standard'!$D112:$F112),IF(F56&lt;&gt;"",SUM('[1]CBL Score Standard'!$D112:$G112),IF(G56&lt;&gt;"",SUM('[1]CBL Score Standard'!$D112:$H112,0))))))</f>
        <v>0</v>
      </c>
      <c r="K56" s="3">
        <v>4</v>
      </c>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3"/>
      <c r="D57" s="1002"/>
      <c r="E57" s="1002" t="s">
        <v>77</v>
      </c>
      <c r="F57" s="1002"/>
      <c r="G57" s="1002"/>
      <c r="H57" s="109">
        <f>IF(C57&lt;&gt;"",'[1]CBL Score Standard'!$D113,IF(D57&lt;&gt;"",SUM('[1]CBL Score Standard'!$D113:$E113),IF(E57&lt;&gt;"",SUM('[1]CBL Score Standard'!$D113:$F113),IF(F57&lt;&gt;"",SUM('[1]CBL Score Standard'!$D113:$G113),IF(G57&lt;&gt;"",SUM('[1]CBL Score Standard'!$D113:$H113,0))))))</f>
        <v>7.468064199148379E-2</v>
      </c>
      <c r="K57" s="1193" t="s">
        <v>233</v>
      </c>
      <c r="L57" s="1194"/>
      <c r="M57" s="1194"/>
      <c r="N57" s="1194"/>
      <c r="O57" s="1194"/>
      <c r="P57" s="1194"/>
      <c r="Q57" s="1194"/>
      <c r="R57" s="1194"/>
      <c r="S57" s="1194"/>
      <c r="T57" s="1194"/>
      <c r="U57" s="1194"/>
      <c r="V57" s="1194"/>
      <c r="W57" s="1194"/>
      <c r="X57" s="1194"/>
      <c r="Y57" s="1195"/>
      <c r="Z57" s="263"/>
      <c r="AA57" s="402"/>
      <c r="AB57" s="402"/>
      <c r="AC57" s="402"/>
      <c r="AD57" s="402"/>
      <c r="AE57" s="402"/>
      <c r="AF57" s="402"/>
      <c r="AG57" s="402"/>
      <c r="AH57" s="402"/>
      <c r="AI57" s="402"/>
      <c r="AJ57" s="402"/>
    </row>
    <row r="58" spans="1:36" ht="23.4" customHeight="1" x14ac:dyDescent="0.3">
      <c r="A58" s="110" t="s">
        <v>55</v>
      </c>
      <c r="B58" s="99" t="s">
        <v>419</v>
      </c>
      <c r="C58" s="1003"/>
      <c r="D58" s="1003"/>
      <c r="E58" s="1004"/>
      <c r="F58" s="1002"/>
      <c r="G58" s="1002"/>
      <c r="H58" s="109" t="b">
        <f>IF(C58&lt;&gt;"",'[1]CBL Score Standard'!$D114,IF(D58&lt;&gt;"",SUM('[1]CBL Score Standard'!$D114:$E114),IF(E58&lt;&gt;"",SUM('[1]CBL Score Standard'!$D114:$F114),IF(F58&lt;&gt;"",SUM('[1]CBL Score Standard'!$D114:$G114),IF(G58&lt;&gt;"",SUM('[1]CBL Score Standard'!$D114:$H114,0))))))</f>
        <v>0</v>
      </c>
      <c r="K58" s="1211" t="s">
        <v>133</v>
      </c>
      <c r="L58" s="1211" t="s">
        <v>91</v>
      </c>
      <c r="M58" s="1182" t="s">
        <v>75</v>
      </c>
      <c r="N58" s="1184" t="s">
        <v>134</v>
      </c>
      <c r="O58" s="1184" t="s">
        <v>135</v>
      </c>
      <c r="P58" s="413" t="s">
        <v>136</v>
      </c>
      <c r="Q58" s="413" t="s">
        <v>137</v>
      </c>
      <c r="R58" s="413" t="s">
        <v>138</v>
      </c>
      <c r="S58" s="1212" t="s">
        <v>139</v>
      </c>
      <c r="T58" s="1191" t="s">
        <v>344</v>
      </c>
      <c r="U58" s="1191" t="s">
        <v>342</v>
      </c>
      <c r="V58" s="1191" t="s">
        <v>343</v>
      </c>
      <c r="W58" s="404" t="s">
        <v>375</v>
      </c>
      <c r="X58" s="404"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3"/>
      <c r="D59" s="1003"/>
      <c r="E59" s="1004" t="s">
        <v>77</v>
      </c>
      <c r="F59" s="1002"/>
      <c r="G59" s="1002"/>
      <c r="H59" s="109">
        <f>IF(C59&lt;&gt;"",'[1]CBL Score Standard'!$D115,IF(D59&lt;&gt;"",SUM('[1]CBL Score Standard'!$D115:$E115),IF(E59&lt;&gt;"",SUM('[1]CBL Score Standard'!$D115:$F115),IF(F59&lt;&gt;"",SUM('[1]CBL Score Standard'!$D115:$G115),IF(G59&lt;&gt;"",SUM('[1]CBL Score Standard'!$D115:$H115,0))))))</f>
        <v>1.4084507042253521E-2</v>
      </c>
      <c r="K59" s="1197"/>
      <c r="L59" s="1197"/>
      <c r="M59" s="1183"/>
      <c r="N59" s="1185"/>
      <c r="O59" s="1185"/>
      <c r="P59" s="148" t="s">
        <v>141</v>
      </c>
      <c r="Q59" s="414"/>
      <c r="R59" s="414"/>
      <c r="S59" s="1210"/>
      <c r="T59" s="1191"/>
      <c r="U59" s="1191"/>
      <c r="V59" s="1191"/>
      <c r="W59" s="404"/>
      <c r="X59" s="404"/>
      <c r="Y59" s="1197"/>
      <c r="Z59" s="1187"/>
      <c r="AA59" s="400" t="s">
        <v>672</v>
      </c>
      <c r="AB59" s="400" t="s">
        <v>673</v>
      </c>
      <c r="AC59" s="400" t="s">
        <v>672</v>
      </c>
      <c r="AD59" s="400" t="s">
        <v>673</v>
      </c>
      <c r="AE59" s="400" t="s">
        <v>672</v>
      </c>
      <c r="AF59" s="400" t="s">
        <v>673</v>
      </c>
      <c r="AG59" s="400" t="s">
        <v>672</v>
      </c>
      <c r="AH59" s="400" t="s">
        <v>673</v>
      </c>
      <c r="AI59" s="400" t="s">
        <v>672</v>
      </c>
      <c r="AJ59" s="400" t="s">
        <v>673</v>
      </c>
    </row>
    <row r="60" spans="1:36" ht="26.4" x14ac:dyDescent="0.3">
      <c r="A60" s="110" t="s">
        <v>56</v>
      </c>
      <c r="B60" s="99" t="s">
        <v>237</v>
      </c>
      <c r="C60" s="1003"/>
      <c r="D60" s="1003"/>
      <c r="E60" s="1003"/>
      <c r="F60" s="1002"/>
      <c r="G60" s="1002"/>
      <c r="H60" s="109" t="b">
        <f>IF(C60&lt;&gt;"",'[1]CBL Score Standard'!$D116,IF(D60&lt;&gt;"",SUM('[1]CBL Score Standard'!$D116:$E116),IF(E60&lt;&gt;"",SUM('[1]CBL Score Standard'!$D116:$F116),IF(F60&lt;&gt;"",SUM('[1]CBL Score Standard'!$D116:$G116),IF(G60&lt;&gt;"",SUM('[1]CBL Score Standard'!$D116:$H116,0))))))</f>
        <v>0</v>
      </c>
      <c r="K60" s="1206" t="s">
        <v>142</v>
      </c>
      <c r="L60" s="1206" t="s">
        <v>143</v>
      </c>
      <c r="M60" s="104" t="s">
        <v>8</v>
      </c>
      <c r="N60" s="57" t="s">
        <v>2</v>
      </c>
      <c r="O60" s="38" t="s">
        <v>234</v>
      </c>
      <c r="P60" s="58"/>
      <c r="Q60" s="56"/>
      <c r="R60" s="59"/>
      <c r="S60" s="36" t="str">
        <f>IF($K$57=$G$25+1,$A$1,"")</f>
        <v/>
      </c>
      <c r="T60" s="83"/>
      <c r="U60" s="83"/>
      <c r="V60" s="83"/>
      <c r="W60" s="83"/>
      <c r="X60" s="83"/>
      <c r="Y60" s="55"/>
      <c r="Z60" s="259">
        <f t="shared" ref="Z60:Z67" si="2">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3"/>
      <c r="D61" s="1003"/>
      <c r="E61" s="1003"/>
      <c r="F61" s="1002"/>
      <c r="G61" s="1002"/>
      <c r="H61" s="109" t="b">
        <f>IF(C61&lt;&gt;"",'[1]CBL Score Standard'!$D117,IF(D61&lt;&gt;"",SUM('[1]CBL Score Standard'!$D117:$E117),IF(E61&lt;&gt;"",SUM('[1]CBL Score Standard'!$D117:$F117),IF(F61&lt;&gt;"",SUM('[1]CBL Score Standard'!$D117:$G117),IF(G61&lt;&gt;"",SUM('[1]CBL Score Standard'!$D117:$H117,0))))))</f>
        <v>0</v>
      </c>
      <c r="K61" s="1207"/>
      <c r="L61" s="1207"/>
      <c r="M61" s="104" t="s">
        <v>8</v>
      </c>
      <c r="N61" s="57" t="s">
        <v>63</v>
      </c>
      <c r="O61" s="38" t="s">
        <v>236</v>
      </c>
      <c r="P61" s="58"/>
      <c r="Q61" s="56"/>
      <c r="R61" s="59"/>
      <c r="S61" s="36" t="str">
        <f>IF($K$57=$G$25+1,$A$1,"")</f>
        <v/>
      </c>
      <c r="T61" s="83"/>
      <c r="U61" s="83"/>
      <c r="V61" s="83"/>
      <c r="W61" s="83"/>
      <c r="X61" s="83"/>
      <c r="Y61" s="55"/>
      <c r="Z61" s="259">
        <f t="shared" si="2"/>
        <v>0</v>
      </c>
      <c r="AA61" s="260"/>
      <c r="AB61" s="260"/>
      <c r="AC61" s="260"/>
      <c r="AD61" s="260"/>
      <c r="AE61" s="258"/>
      <c r="AF61" s="258"/>
      <c r="AG61" s="258"/>
      <c r="AH61" s="258"/>
      <c r="AI61" s="258"/>
      <c r="AJ61" s="258"/>
    </row>
    <row r="62" spans="1:36" x14ac:dyDescent="0.3">
      <c r="A62" s="110" t="s">
        <v>56</v>
      </c>
      <c r="B62" s="99" t="s">
        <v>67</v>
      </c>
      <c r="C62" s="1003"/>
      <c r="D62" s="1003"/>
      <c r="E62" s="1002"/>
      <c r="F62" s="1002"/>
      <c r="G62" s="1002"/>
      <c r="H62" s="109" t="b">
        <f>IF(C62&lt;&gt;"",'[1]CBL Score Standard'!$D118,IF(D62&lt;&gt;"",SUM('[1]CBL Score Standard'!$D118:$E118),IF(E62&lt;&gt;"",SUM('[1]CBL Score Standard'!$D118:$F118),IF(F62&lt;&gt;"",SUM('[1]CBL Score Standard'!$D118:$G118),IF(G62&lt;&gt;"",SUM('[1]CBL Score Standard'!$D118:$H118,0))))))</f>
        <v>0</v>
      </c>
      <c r="K62" s="1207"/>
      <c r="L62" s="1207"/>
      <c r="M62" s="104" t="s">
        <v>8</v>
      </c>
      <c r="N62" s="36" t="s">
        <v>56</v>
      </c>
      <c r="O62" s="38" t="s">
        <v>237</v>
      </c>
      <c r="P62" s="58"/>
      <c r="Q62" s="56"/>
      <c r="R62" s="59"/>
      <c r="S62" s="36" t="str">
        <f>IF($K$57=$G$25+1,$A$1,"")</f>
        <v/>
      </c>
      <c r="T62" s="83"/>
      <c r="U62" s="83"/>
      <c r="V62" s="83"/>
      <c r="W62" s="83"/>
      <c r="X62" s="83"/>
      <c r="Y62" s="55"/>
      <c r="Z62" s="259">
        <f t="shared" si="2"/>
        <v>0</v>
      </c>
      <c r="AA62" s="260"/>
      <c r="AB62" s="260"/>
      <c r="AC62" s="260"/>
      <c r="AD62" s="260"/>
      <c r="AE62" s="258"/>
      <c r="AF62" s="258"/>
      <c r="AG62" s="258"/>
      <c r="AH62" s="258"/>
      <c r="AI62" s="258"/>
      <c r="AJ62" s="258"/>
    </row>
    <row r="63" spans="1:36" ht="15" thickBot="1" x14ac:dyDescent="0.35">
      <c r="A63" s="111" t="s">
        <v>55</v>
      </c>
      <c r="B63" s="99" t="s">
        <v>1</v>
      </c>
      <c r="C63" s="1003"/>
      <c r="D63" s="1003"/>
      <c r="E63" s="1002"/>
      <c r="F63" s="1002"/>
      <c r="G63" s="1002"/>
      <c r="H63" s="109" t="b">
        <f>IF(C63&lt;&gt;"",'[1]CBL Score Standard'!$D119,IF(D63&lt;&gt;"",SUM('[1]CBL Score Standard'!$D119:$E119),IF(E63&lt;&gt;"",SUM('[1]CBL Score Standard'!$D119:$F119),IF(F63&lt;&gt;"",SUM('[1]CBL Score Standard'!$D119:$G119),IF(G63&lt;&gt;"",SUM('[1]CBL Score Standard'!$D119:$H119,0))))))</f>
        <v>0</v>
      </c>
      <c r="K63" s="1207"/>
      <c r="L63" s="1207"/>
      <c r="M63" s="104" t="s">
        <v>8</v>
      </c>
      <c r="N63" s="36" t="s">
        <v>55</v>
      </c>
      <c r="O63" s="38" t="s">
        <v>238</v>
      </c>
      <c r="P63" s="58"/>
      <c r="Q63" s="56"/>
      <c r="R63" s="59"/>
      <c r="S63" s="66" t="str">
        <f>IF($K$57=$G$25+1,$A$1,"")</f>
        <v/>
      </c>
      <c r="T63" s="83"/>
      <c r="U63" s="83"/>
      <c r="V63" s="83"/>
      <c r="W63" s="83"/>
      <c r="X63" s="83"/>
      <c r="Y63" s="55"/>
      <c r="Z63" s="259">
        <f t="shared" si="2"/>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2.172259774290564</v>
      </c>
      <c r="K64" s="1207"/>
      <c r="L64" s="1207"/>
      <c r="M64" s="104" t="s">
        <v>8</v>
      </c>
      <c r="N64" s="57" t="s">
        <v>53</v>
      </c>
      <c r="O64" s="38" t="s">
        <v>239</v>
      </c>
      <c r="P64" s="58"/>
      <c r="Q64" s="56"/>
      <c r="R64" s="59"/>
      <c r="S64" s="36"/>
      <c r="T64" s="83"/>
      <c r="U64" s="83"/>
      <c r="V64" s="83"/>
      <c r="W64" s="83"/>
      <c r="X64" s="83"/>
      <c r="Y64" s="55"/>
      <c r="Z64" s="259">
        <f t="shared" si="2"/>
        <v>0</v>
      </c>
      <c r="AA64" s="260"/>
      <c r="AB64" s="260"/>
      <c r="AC64" s="260"/>
      <c r="AD64" s="260"/>
      <c r="AE64" s="258"/>
      <c r="AF64" s="258"/>
      <c r="AG64" s="258"/>
      <c r="AH64" s="258"/>
      <c r="AI64" s="258"/>
      <c r="AJ64" s="258"/>
    </row>
    <row r="65" spans="1:36" ht="28.2" thickBot="1" x14ac:dyDescent="0.35">
      <c r="A65" s="112" t="s">
        <v>83</v>
      </c>
      <c r="B65" s="113"/>
      <c r="C65" s="134">
        <v>0.81818181818181823</v>
      </c>
      <c r="D65" s="134">
        <v>0.84210526315789469</v>
      </c>
      <c r="E65" s="134">
        <v>0.61290322580645162</v>
      </c>
      <c r="F65" s="134">
        <v>0</v>
      </c>
      <c r="G65" s="134">
        <v>0</v>
      </c>
      <c r="H65" s="114">
        <v>0</v>
      </c>
      <c r="K65" s="1207"/>
      <c r="L65" s="1207"/>
      <c r="M65" s="104" t="s">
        <v>8</v>
      </c>
      <c r="N65" s="57" t="s">
        <v>59</v>
      </c>
      <c r="O65" s="38" t="s">
        <v>240</v>
      </c>
      <c r="P65" s="58"/>
      <c r="Q65" s="56"/>
      <c r="R65" s="59"/>
      <c r="S65" s="66" t="str">
        <f>IF($K$57=$G$25+1,$A$1,"")</f>
        <v/>
      </c>
      <c r="T65" s="83"/>
      <c r="U65" s="83"/>
      <c r="V65" s="83"/>
      <c r="W65" s="83"/>
      <c r="X65" s="83"/>
      <c r="Y65" s="55"/>
      <c r="Z65" s="259">
        <f t="shared" si="2"/>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0</v>
      </c>
      <c r="K66" s="1207"/>
      <c r="L66" s="1207"/>
      <c r="M66" s="104" t="s">
        <v>8</v>
      </c>
      <c r="N66" s="57" t="s">
        <v>55</v>
      </c>
      <c r="O66" s="38" t="s">
        <v>515</v>
      </c>
      <c r="P66" s="58"/>
      <c r="Q66" s="56"/>
      <c r="R66" s="59"/>
      <c r="S66" s="36" t="s">
        <v>429</v>
      </c>
      <c r="T66" s="83"/>
      <c r="U66" s="1134">
        <v>44042.458333333336</v>
      </c>
      <c r="V66" s="83" t="s">
        <v>374</v>
      </c>
      <c r="W66" s="83"/>
      <c r="X66" s="83"/>
      <c r="Y66" s="55"/>
      <c r="Z66" s="259">
        <f t="shared" si="2"/>
        <v>0</v>
      </c>
      <c r="AA66" s="260"/>
      <c r="AB66" s="260"/>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36"/>
      <c r="T67" s="83"/>
      <c r="U67" s="83"/>
      <c r="V67" s="83"/>
      <c r="W67" s="83"/>
      <c r="X67" s="83"/>
      <c r="Y67" s="46" t="s">
        <v>242</v>
      </c>
      <c r="Z67" s="259">
        <f t="shared" si="2"/>
        <v>0</v>
      </c>
      <c r="AA67" s="260"/>
      <c r="AB67" s="260"/>
      <c r="AC67" s="260"/>
      <c r="AD67" s="260"/>
      <c r="AE67" s="258"/>
      <c r="AF67" s="258"/>
      <c r="AG67" s="258"/>
      <c r="AH67" s="258"/>
      <c r="AI67" s="258"/>
      <c r="AJ67" s="258"/>
    </row>
    <row r="68" spans="1:36" x14ac:dyDescent="0.3">
      <c r="C68" s="135"/>
      <c r="D68" s="135"/>
      <c r="E68" s="135"/>
      <c r="F68" s="135"/>
      <c r="G68" s="135"/>
      <c r="K68" s="3">
        <v>5</v>
      </c>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402"/>
      <c r="AB69" s="402"/>
      <c r="AC69" s="402"/>
      <c r="AD69" s="402"/>
      <c r="AE69" s="402"/>
      <c r="AF69" s="402"/>
      <c r="AG69" s="402"/>
      <c r="AH69" s="402"/>
      <c r="AI69" s="402"/>
      <c r="AJ69" s="402"/>
    </row>
    <row r="70" spans="1:36" ht="23.4" customHeight="1" x14ac:dyDescent="0.3">
      <c r="C70" s="135"/>
      <c r="D70" s="135"/>
      <c r="E70" s="135"/>
      <c r="F70" s="135"/>
      <c r="G70" s="135"/>
      <c r="K70" s="1211" t="s">
        <v>133</v>
      </c>
      <c r="L70" s="1211" t="s">
        <v>91</v>
      </c>
      <c r="M70" s="1182" t="s">
        <v>75</v>
      </c>
      <c r="N70" s="1184" t="s">
        <v>134</v>
      </c>
      <c r="O70" s="1184" t="s">
        <v>135</v>
      </c>
      <c r="P70" s="413" t="s">
        <v>136</v>
      </c>
      <c r="Q70" s="413" t="s">
        <v>137</v>
      </c>
      <c r="R70" s="413" t="s">
        <v>138</v>
      </c>
      <c r="S70" s="1212" t="s">
        <v>139</v>
      </c>
      <c r="T70" s="1191" t="s">
        <v>344</v>
      </c>
      <c r="U70" s="1191" t="s">
        <v>342</v>
      </c>
      <c r="V70" s="1191" t="s">
        <v>343</v>
      </c>
      <c r="W70" s="404" t="s">
        <v>375</v>
      </c>
      <c r="X70" s="404"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414"/>
      <c r="R71" s="414"/>
      <c r="S71" s="1210"/>
      <c r="T71" s="1191"/>
      <c r="U71" s="1191"/>
      <c r="V71" s="1191"/>
      <c r="W71" s="404"/>
      <c r="X71" s="404"/>
      <c r="Y71" s="1197"/>
      <c r="Z71" s="1187"/>
      <c r="AA71" s="400" t="s">
        <v>672</v>
      </c>
      <c r="AB71" s="400" t="s">
        <v>673</v>
      </c>
      <c r="AC71" s="400" t="s">
        <v>672</v>
      </c>
      <c r="AD71" s="400" t="s">
        <v>673</v>
      </c>
      <c r="AE71" s="400" t="s">
        <v>672</v>
      </c>
      <c r="AF71" s="400" t="s">
        <v>673</v>
      </c>
      <c r="AG71" s="400" t="s">
        <v>672</v>
      </c>
      <c r="AH71" s="400" t="s">
        <v>673</v>
      </c>
      <c r="AI71" s="400" t="s">
        <v>672</v>
      </c>
      <c r="AJ71" s="400" t="s">
        <v>673</v>
      </c>
    </row>
    <row r="72" spans="1:36" x14ac:dyDescent="0.3">
      <c r="C72" s="135"/>
      <c r="D72" s="135"/>
      <c r="E72" s="135"/>
      <c r="F72" s="135"/>
      <c r="G72" s="135"/>
      <c r="K72" s="406" t="s">
        <v>142</v>
      </c>
      <c r="L72" s="406" t="s">
        <v>143</v>
      </c>
      <c r="M72" s="104" t="s">
        <v>9</v>
      </c>
      <c r="N72" s="57" t="s">
        <v>235</v>
      </c>
      <c r="O72" s="38" t="s">
        <v>244</v>
      </c>
      <c r="P72" s="60"/>
      <c r="Q72" s="61"/>
      <c r="R72" s="62"/>
      <c r="S72" s="36" t="str">
        <f>IF($K$69=$G$25+1,$A$1,"")</f>
        <v/>
      </c>
      <c r="T72" s="83"/>
      <c r="U72" s="83"/>
      <c r="V72" s="83"/>
      <c r="W72" s="83"/>
      <c r="X72" s="83"/>
      <c r="Y72" s="63"/>
      <c r="Z72" s="259">
        <f>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407"/>
      <c r="L73" s="407"/>
      <c r="M73" s="104" t="s">
        <v>9</v>
      </c>
      <c r="N73" s="57" t="s">
        <v>229</v>
      </c>
      <c r="O73" s="38" t="s">
        <v>245</v>
      </c>
      <c r="P73" s="60"/>
      <c r="Q73" s="61"/>
      <c r="R73" s="62"/>
      <c r="S73" s="36" t="str">
        <f>IF($K$69=$G$25+1,$A$1,"")</f>
        <v/>
      </c>
      <c r="T73" s="83"/>
      <c r="U73" s="83"/>
      <c r="V73" s="83"/>
      <c r="W73" s="83"/>
      <c r="X73" s="83"/>
      <c r="Y73" s="63"/>
      <c r="Z73" s="259">
        <f>DATEDIF(AA73,AB73,"m")/12+DATEDIF(AC73,AD73,"m")/12+DATEDIF(AE73,AF73,"m")/12+DATEDIF(AG73,AH73,"m")/12+DATEDIF(AI73,AJ73,"m")/12</f>
        <v>0</v>
      </c>
      <c r="AA73" s="260"/>
      <c r="AB73" s="260"/>
      <c r="AC73" s="260"/>
      <c r="AD73" s="260"/>
      <c r="AE73" s="258"/>
      <c r="AF73" s="258"/>
      <c r="AG73" s="258"/>
      <c r="AH73" s="258"/>
      <c r="AI73" s="258"/>
      <c r="AJ73" s="258"/>
    </row>
    <row r="74" spans="1:36" ht="41.4" x14ac:dyDescent="0.3">
      <c r="C74" s="135"/>
      <c r="D74" s="135"/>
      <c r="E74" s="135"/>
      <c r="F74" s="135"/>
      <c r="G74" s="135"/>
      <c r="K74" s="407"/>
      <c r="L74" s="407"/>
      <c r="M74" s="104" t="s">
        <v>9</v>
      </c>
      <c r="N74" s="57" t="s">
        <v>3</v>
      </c>
      <c r="O74" s="38" t="s">
        <v>516</v>
      </c>
      <c r="P74" s="60"/>
      <c r="Q74" s="61"/>
      <c r="R74" s="62"/>
      <c r="S74" s="36" t="str">
        <f>IF($K$69=$G$25+1,$A$1,"")</f>
        <v/>
      </c>
      <c r="T74" s="83"/>
      <c r="U74" s="83"/>
      <c r="V74" s="83"/>
      <c r="W74" s="83"/>
      <c r="X74" s="83"/>
      <c r="Y74" s="63"/>
      <c r="Z74" s="259">
        <f>DATEDIF(AA74,AB74,"m")/12+DATEDIF(AC74,AD74,"m")/12+DATEDIF(AE74,AF74,"m")/12+DATEDIF(AG74,AH74,"m")/12+DATEDIF(AI74,AJ74,"m")/12</f>
        <v>0</v>
      </c>
      <c r="AA74" s="260"/>
      <c r="AB74" s="260"/>
      <c r="AC74" s="260"/>
      <c r="AD74" s="260"/>
      <c r="AE74" s="258"/>
      <c r="AF74" s="258"/>
      <c r="AG74" s="258"/>
      <c r="AH74" s="258"/>
      <c r="AI74" s="258"/>
      <c r="AJ74" s="258"/>
    </row>
    <row r="75" spans="1:36" ht="41.4" x14ac:dyDescent="0.3">
      <c r="C75" s="135"/>
      <c r="D75" s="135"/>
      <c r="E75" s="135"/>
      <c r="F75" s="135"/>
      <c r="G75" s="135"/>
      <c r="K75" s="408"/>
      <c r="L75" s="408"/>
      <c r="M75" s="104" t="s">
        <v>9</v>
      </c>
      <c r="N75" s="57" t="s">
        <v>3</v>
      </c>
      <c r="O75" s="38" t="s">
        <v>246</v>
      </c>
      <c r="P75" s="60"/>
      <c r="Q75" s="61"/>
      <c r="R75" s="62"/>
      <c r="S75" s="36" t="str">
        <f>IF($K$69=$G$25+1,$A$1,"")</f>
        <v/>
      </c>
      <c r="T75" s="83"/>
      <c r="U75" s="83"/>
      <c r="V75" s="83"/>
      <c r="W75" s="83"/>
      <c r="X75" s="83"/>
      <c r="Y75" s="63"/>
      <c r="Z75" s="259">
        <f>DATEDIF(AA75,AB75,"m")/12+DATEDIF(AC75,AD75,"m")/12+DATEDIF(AE75,AF75,"m")/12+DATEDIF(AG75,AH75,"m")/12+DATEDIF(AI75,AJ75,"m")/12</f>
        <v>0</v>
      </c>
      <c r="AA75" s="260"/>
      <c r="AB75" s="260"/>
      <c r="AC75" s="260"/>
      <c r="AD75" s="260"/>
      <c r="AE75" s="258"/>
      <c r="AF75" s="258"/>
      <c r="AG75" s="258"/>
      <c r="AH75" s="258"/>
      <c r="AI75" s="258"/>
      <c r="AJ75" s="258"/>
    </row>
    <row r="76" spans="1:36" ht="13.2" customHeight="1"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7:G75"/>
  <customSheetViews>
    <customSheetView guid="{6D9FC8F7-6352-4BF1-890A-27BF36FADC03}" scale="70" showGridLines="0" showAutoFilter="1">
      <pane xSplit="1" topLeftCell="M1" activePane="topRight" state="frozen"/>
      <selection pane="topRight" activeCell="V48" sqref="V48"/>
      <pageMargins left="0.7" right="0.7" top="0.75" bottom="0.75" header="0.3" footer="0.3"/>
      <pageSetup orientation="portrait" r:id="rId1"/>
      <autoFilter ref="A7:G75"/>
    </customSheetView>
  </customSheetViews>
  <mergeCells count="91">
    <mergeCell ref="AG58:AH58"/>
    <mergeCell ref="AI58:AJ58"/>
    <mergeCell ref="AI17:AJ17"/>
    <mergeCell ref="Z2:Z3"/>
    <mergeCell ref="AA2:AB2"/>
    <mergeCell ref="AC2:AD2"/>
    <mergeCell ref="AE2:AF2"/>
    <mergeCell ref="AG38:AH38"/>
    <mergeCell ref="AI38:AJ38"/>
    <mergeCell ref="Z38:Z39"/>
    <mergeCell ref="AA38:AB38"/>
    <mergeCell ref="AC38:AD38"/>
    <mergeCell ref="AE38:AF38"/>
    <mergeCell ref="Z58:Z59"/>
    <mergeCell ref="AA58:AB58"/>
    <mergeCell ref="U2:U3"/>
    <mergeCell ref="AE58:AF58"/>
    <mergeCell ref="V2:V3"/>
    <mergeCell ref="Y2:Y3"/>
    <mergeCell ref="K37:Y37"/>
    <mergeCell ref="K38:K39"/>
    <mergeCell ref="L38:L39"/>
    <mergeCell ref="M38:M39"/>
    <mergeCell ref="M2:M3"/>
    <mergeCell ref="N2:N3"/>
    <mergeCell ref="N38:N39"/>
    <mergeCell ref="U38:U39"/>
    <mergeCell ref="V38:V39"/>
    <mergeCell ref="O2:O3"/>
    <mergeCell ref="S2:S3"/>
    <mergeCell ref="O38:O39"/>
    <mergeCell ref="S70:S71"/>
    <mergeCell ref="AI2:AJ2"/>
    <mergeCell ref="Z17:Z18"/>
    <mergeCell ref="AA17:AB17"/>
    <mergeCell ref="AC17:AD17"/>
    <mergeCell ref="AE17:AF17"/>
    <mergeCell ref="AG17:AH17"/>
    <mergeCell ref="AC58:AD58"/>
    <mergeCell ref="Y38:Y39"/>
    <mergeCell ref="AG2:AH2"/>
    <mergeCell ref="T70:T71"/>
    <mergeCell ref="U70:U71"/>
    <mergeCell ref="V70:V71"/>
    <mergeCell ref="Y70:Y71"/>
    <mergeCell ref="AI70:AJ70"/>
    <mergeCell ref="S38:S39"/>
    <mergeCell ref="T38:T39"/>
    <mergeCell ref="U58:U59"/>
    <mergeCell ref="Y17:Y18"/>
    <mergeCell ref="K57:Y57"/>
    <mergeCell ref="K58:K59"/>
    <mergeCell ref="O58:O59"/>
    <mergeCell ref="S58:S59"/>
    <mergeCell ref="T58:T59"/>
    <mergeCell ref="V17:V18"/>
    <mergeCell ref="V58:V59"/>
    <mergeCell ref="Y58:Y59"/>
    <mergeCell ref="K70:K71"/>
    <mergeCell ref="L70:L71"/>
    <mergeCell ref="L58:L59"/>
    <mergeCell ref="M58:M59"/>
    <mergeCell ref="N58:N59"/>
    <mergeCell ref="M70:M71"/>
    <mergeCell ref="N70:N71"/>
    <mergeCell ref="A64:G64"/>
    <mergeCell ref="A66:G66"/>
    <mergeCell ref="K60:K67"/>
    <mergeCell ref="L60:L67"/>
    <mergeCell ref="K69:Y69"/>
    <mergeCell ref="O70:O71"/>
    <mergeCell ref="A1:H1"/>
    <mergeCell ref="Y4:Y5"/>
    <mergeCell ref="K16:Y16"/>
    <mergeCell ref="M17:M18"/>
    <mergeCell ref="N17:N18"/>
    <mergeCell ref="O17:O18"/>
    <mergeCell ref="S17:S18"/>
    <mergeCell ref="T17:T18"/>
    <mergeCell ref="K1:Y1"/>
    <mergeCell ref="K2:K3"/>
    <mergeCell ref="L2:L3"/>
    <mergeCell ref="K17:K18"/>
    <mergeCell ref="L17:L18"/>
    <mergeCell ref="T2:T3"/>
    <mergeCell ref="U17:U18"/>
    <mergeCell ref="Z70:Z71"/>
    <mergeCell ref="AA70:AB70"/>
    <mergeCell ref="AC70:AD70"/>
    <mergeCell ref="AE70:AF70"/>
    <mergeCell ref="AG70:AH70"/>
  </mergeCells>
  <conditionalFormatting sqref="C7:H7">
    <cfRule type="containsText" dxfId="455" priority="29" operator="containsText" text="N/A">
      <formula>NOT(ISERROR(SEARCH("N/A",C7)))</formula>
    </cfRule>
    <cfRule type="containsText" dxfId="454" priority="30" operator="containsText" text="Blank">
      <formula>NOT(ISERROR(SEARCH("Blank",C7)))</formula>
    </cfRule>
    <cfRule type="containsText" dxfId="453" priority="31" operator="containsText" text="M">
      <formula>NOT(ISERROR(SEARCH("M",C7)))</formula>
    </cfRule>
  </conditionalFormatting>
  <conditionalFormatting sqref="Z4 Z40:Z43 Z19:Z35 Z45:Z48 Z50:Z55">
    <cfRule type="cellIs" dxfId="452" priority="18" operator="greaterThan">
      <formula>0</formula>
    </cfRule>
  </conditionalFormatting>
  <conditionalFormatting sqref="Z5:Z14">
    <cfRule type="cellIs" dxfId="451" priority="17" operator="greaterThan">
      <formula>0</formula>
    </cfRule>
  </conditionalFormatting>
  <conditionalFormatting sqref="Z60:Z67">
    <cfRule type="cellIs" dxfId="450" priority="16" operator="greaterThan">
      <formula>0</formula>
    </cfRule>
  </conditionalFormatting>
  <conditionalFormatting sqref="Z72:Z75">
    <cfRule type="cellIs" dxfId="449" priority="15" operator="greaterThan">
      <formula>0</formula>
    </cfRule>
  </conditionalFormatting>
  <conditionalFormatting sqref="Z44">
    <cfRule type="cellIs" dxfId="448" priority="14" operator="greaterThan">
      <formula>0</formula>
    </cfRule>
  </conditionalFormatting>
  <conditionalFormatting sqref="Z49">
    <cfRule type="cellIs" dxfId="447" priority="13" operator="greaterThan">
      <formula>0</formula>
    </cfRule>
  </conditionalFormatting>
  <conditionalFormatting sqref="AA6">
    <cfRule type="timePeriod" dxfId="446" priority="12" timePeriod="lastWeek">
      <formula>AND(TODAY()-ROUNDDOWN(AA6,0)&gt;=(WEEKDAY(TODAY())),TODAY()-ROUNDDOWN(AA6,0)&lt;(WEEKDAY(TODAY())+7))</formula>
    </cfRule>
  </conditionalFormatting>
  <conditionalFormatting sqref="AA11">
    <cfRule type="timePeriod" dxfId="445" priority="11" timePeriod="lastWeek">
      <formula>AND(TODAY()-ROUNDDOWN(AA11,0)&gt;=(WEEKDAY(TODAY())),TODAY()-ROUNDDOWN(AA11,0)&lt;(WEEKDAY(TODAY())+7))</formula>
    </cfRule>
  </conditionalFormatting>
  <conditionalFormatting sqref="E13">
    <cfRule type="containsText" dxfId="444" priority="1" operator="containsText" text="N/A">
      <formula>NOT(ISERROR(SEARCH("N/A",E13)))</formula>
    </cfRule>
    <cfRule type="containsText" dxfId="443" priority="2" operator="containsText" text="O">
      <formula>NOT(ISERROR(SEARCH("O",E13)))</formula>
    </cfRule>
    <cfRule type="containsText" dxfId="442" priority="3" operator="containsText" text="M">
      <formula>NOT(ISERROR(SEARCH("M",E13)))</formula>
    </cfRule>
  </conditionalFormatting>
  <conditionalFormatting sqref="C46:G46">
    <cfRule type="containsText" dxfId="441" priority="10" operator="containsText" text="O">
      <formula>NOT(ISERROR(SEARCH("O",C46)))</formula>
    </cfRule>
  </conditionalFormatting>
  <conditionalFormatting sqref="C46:G46">
    <cfRule type="containsText" dxfId="440" priority="7" operator="containsText" text="N/A">
      <formula>NOT(ISERROR(SEARCH("N/A",C46)))</formula>
    </cfRule>
    <cfRule type="containsText" dxfId="439" priority="8" operator="containsText" text="Blank">
      <formula>NOT(ISERROR(SEARCH("Blank",C46)))</formula>
    </cfRule>
    <cfRule type="containsText" dxfId="438" priority="9" operator="containsText" text="M">
      <formula>NOT(ISERROR(SEARCH("M",C46)))</formula>
    </cfRule>
  </conditionalFormatting>
  <conditionalFormatting sqref="E12">
    <cfRule type="containsText" dxfId="437" priority="4" operator="containsText" text="N/A">
      <formula>NOT(ISERROR(SEARCH("N/A",E12)))</formula>
    </cfRule>
    <cfRule type="containsText" dxfId="436" priority="5" operator="containsText" text="O">
      <formula>NOT(ISERROR(SEARCH("O",E12)))</formula>
    </cfRule>
    <cfRule type="containsText" dxfId="435" priority="6" operator="containsText" text="M">
      <formula>NOT(ISERROR(SEARCH("M",E12)))</formula>
    </cfRule>
  </conditionalFormatting>
  <dataValidations count="3">
    <dataValidation type="list" allowBlank="1" showInputMessage="1" showErrorMessage="1" sqref="W1:W79">
      <formula1>"Y, N"</formula1>
    </dataValidation>
    <dataValidation type="list" allowBlank="1" showInputMessage="1" showErrorMessage="1" sqref="Y51:Y52 T1:T79">
      <formula1>"M, O, N/A"</formula1>
    </dataValidation>
    <dataValidation type="list" allowBlank="1" showInputMessage="1" showErrorMessage="1" sqref="V76:V79 V1:V3 V15:V18 V36:V39 V56:V59 V68:V71">
      <formula1>"Passed, Failed, N/A"</formula1>
    </dataValidation>
  </dataValidations>
  <hyperlinks>
    <hyperlink ref="J2" location="Summary!A1" display="Summary"/>
    <hyperlink ref="Y4" r:id="rId2" display="http://collab.lge.com/main/x/gOGHLw"/>
    <hyperlink ref="Y7" r:id="rId3" display="http://collab.lge.com/main/x/AocBNg"/>
    <hyperlink ref="Y8" r:id="rId4"/>
    <hyperlink ref="Y19" r:id="rId5"/>
    <hyperlink ref="Y20" r:id="rId6"/>
    <hyperlink ref="Y22" r:id="rId7"/>
    <hyperlink ref="Y30" r:id="rId8"/>
    <hyperlink ref="Y31" r:id="rId9"/>
    <hyperlink ref="Y34" r:id="rId10"/>
    <hyperlink ref="Y41" r:id="rId11"/>
    <hyperlink ref="Y42" r:id="rId12" display="http://collab.lge.com/main/x/j9smN"/>
    <hyperlink ref="Y43" r:id="rId13"/>
    <hyperlink ref="Y45" r:id="rId14"/>
    <hyperlink ref="Y55" r:id="rId15"/>
    <hyperlink ref="Y11" r:id="rId16"/>
    <hyperlink ref="Y44" r:id="rId17"/>
  </hyperlinks>
  <pageMargins left="0.7" right="0.7" top="0.75" bottom="0.75" header="0.3" footer="0.3"/>
  <pageSetup orientation="portrait" r:id="rId18"/>
  <drawing r:id="rId19"/>
  <legacyDrawing r:id="rId20"/>
  <controls>
    <mc:AlternateContent xmlns:mc="http://schemas.openxmlformats.org/markup-compatibility/2006">
      <mc:Choice Requires="x14">
        <control shapeId="845833" r:id="rId21" name="CommandButton2">
          <controlPr defaultSize="0" autoLine="0" r:id="rId22">
            <anchor moveWithCells="1">
              <from>
                <xdr:col>8</xdr:col>
                <xdr:colOff>121920</xdr:colOff>
                <xdr:row>9</xdr:row>
                <xdr:rowOff>106680</xdr:rowOff>
              </from>
              <to>
                <xdr:col>9</xdr:col>
                <xdr:colOff>449580</xdr:colOff>
                <xdr:row>12</xdr:row>
                <xdr:rowOff>38100</xdr:rowOff>
              </to>
            </anchor>
          </controlPr>
        </control>
      </mc:Choice>
      <mc:Fallback>
        <control shapeId="845833" r:id="rId21" name="CommandButton2"/>
      </mc:Fallback>
    </mc:AlternateContent>
    <mc:AlternateContent xmlns:mc="http://schemas.openxmlformats.org/markup-compatibility/2006">
      <mc:Choice Requires="x14">
        <control shapeId="845832" r:id="rId23" name="CommandButton1">
          <controlPr defaultSize="0" autoLine="0" r:id="rId24">
            <anchor moveWithCells="1">
              <from>
                <xdr:col>8</xdr:col>
                <xdr:colOff>114300</xdr:colOff>
                <xdr:row>6</xdr:row>
                <xdr:rowOff>144780</xdr:rowOff>
              </from>
              <to>
                <xdr:col>9</xdr:col>
                <xdr:colOff>419100</xdr:colOff>
                <xdr:row>7</xdr:row>
                <xdr:rowOff>175260</xdr:rowOff>
              </to>
            </anchor>
          </controlPr>
        </control>
      </mc:Choice>
      <mc:Fallback>
        <control shapeId="845832" r:id="rId23" name="CommandButton1"/>
      </mc:Fallback>
    </mc:AlternateContent>
  </controls>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5">
    <tabColor theme="9" tint="0.79998168889431442"/>
  </sheetPr>
  <dimension ref="A1:AJ196"/>
  <sheetViews>
    <sheetView showGridLines="0" topLeftCell="K43" zoomScale="98" zoomScaleNormal="98" workbookViewId="0">
      <selection activeCell="O50" sqref="O50:O51"/>
    </sheetView>
  </sheetViews>
  <sheetFormatPr defaultColWidth="9.109375" defaultRowHeight="13.2" x14ac:dyDescent="0.25"/>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 bestFit="1" customWidth="1"/>
    <col min="12" max="12" width="6.44140625" style="3" bestFit="1" customWidth="1"/>
    <col min="13" max="13" width="7.88671875" style="3" bestFit="1" customWidth="1"/>
    <col min="14" max="14" width="18.44140625" style="92" bestFit="1" customWidth="1"/>
    <col min="15" max="15" width="46.5546875" style="3" customWidth="1"/>
    <col min="16" max="16" width="27.5546875" style="3" customWidth="1"/>
    <col min="17" max="17" width="24.88671875" style="3" customWidth="1"/>
    <col min="18" max="18" width="26.109375" style="3" customWidth="1"/>
    <col min="19" max="19" width="37" style="3" customWidth="1"/>
    <col min="20" max="20" width="7.5546875" style="78" customWidth="1"/>
    <col min="21" max="21" width="11" style="78" bestFit="1" customWidth="1"/>
    <col min="22" max="22" width="10.44140625" style="78" bestFit="1" customWidth="1"/>
    <col min="23" max="23" width="12.44140625" style="78" customWidth="1"/>
    <col min="24" max="24" width="15.109375" style="78" customWidth="1"/>
    <col min="25" max="25" width="36.5546875" style="3" bestFit="1" customWidth="1"/>
    <col min="26" max="16384" width="9.109375" style="3"/>
  </cols>
  <sheetData>
    <row r="1" spans="1:36" x14ac:dyDescent="0.25">
      <c r="A1" s="1188" t="s">
        <v>82</v>
      </c>
      <c r="B1" s="1189"/>
      <c r="C1" s="1189"/>
      <c r="D1" s="1189"/>
      <c r="E1" s="1189"/>
      <c r="F1" s="1189"/>
      <c r="G1" s="1189"/>
      <c r="H1" s="1189"/>
      <c r="M1" s="29">
        <v>13</v>
      </c>
      <c r="Z1" s="92">
        <v>26</v>
      </c>
      <c r="AA1" s="29">
        <v>27</v>
      </c>
      <c r="AB1" s="92">
        <v>28</v>
      </c>
      <c r="AC1" s="29">
        <v>29</v>
      </c>
      <c r="AD1" s="92">
        <v>30</v>
      </c>
      <c r="AE1" s="29">
        <v>31</v>
      </c>
      <c r="AF1" s="92">
        <v>32</v>
      </c>
      <c r="AG1" s="29">
        <v>33</v>
      </c>
      <c r="AH1" s="92">
        <v>34</v>
      </c>
      <c r="AI1" s="29">
        <v>35</v>
      </c>
      <c r="AJ1" s="92">
        <v>36</v>
      </c>
    </row>
    <row r="2" spans="1:36" ht="12.75" customHeight="1" x14ac:dyDescent="0.45">
      <c r="A2" s="98" t="s">
        <v>367</v>
      </c>
      <c r="B2" s="83" t="s">
        <v>331</v>
      </c>
      <c r="C2" s="3"/>
      <c r="D2" s="3"/>
      <c r="E2" s="3"/>
      <c r="F2" s="3"/>
      <c r="G2" s="3"/>
      <c r="H2" s="3"/>
      <c r="K2" s="1193" t="s">
        <v>132</v>
      </c>
      <c r="L2" s="1194"/>
      <c r="M2" s="1194"/>
      <c r="N2" s="1194"/>
      <c r="O2" s="1194"/>
      <c r="P2" s="1194"/>
      <c r="Q2" s="1194"/>
      <c r="R2" s="1194"/>
      <c r="S2" s="1194"/>
      <c r="T2" s="1194"/>
      <c r="U2" s="1194"/>
      <c r="V2" s="1194"/>
      <c r="W2" s="1194"/>
      <c r="X2" s="1194"/>
      <c r="Y2" s="1195"/>
      <c r="Z2" s="263"/>
      <c r="AA2" s="256"/>
      <c r="AB2" s="256"/>
      <c r="AC2" s="256"/>
      <c r="AD2" s="256"/>
      <c r="AE2" s="256"/>
      <c r="AF2" s="256"/>
      <c r="AG2" s="256"/>
      <c r="AH2" s="256"/>
      <c r="AI2" s="256"/>
      <c r="AJ2" s="256"/>
    </row>
    <row r="3" spans="1:36" ht="12.75" customHeight="1" x14ac:dyDescent="0.3">
      <c r="A3" s="98" t="s">
        <v>347</v>
      </c>
      <c r="B3" s="119">
        <v>43388</v>
      </c>
      <c r="C3" s="125"/>
      <c r="D3" s="3"/>
      <c r="E3" s="3"/>
      <c r="F3" s="3"/>
      <c r="G3" s="3"/>
      <c r="H3" s="3"/>
      <c r="K3" s="1209" t="s">
        <v>133</v>
      </c>
      <c r="L3" s="1209" t="s">
        <v>91</v>
      </c>
      <c r="M3" s="1182" t="s">
        <v>75</v>
      </c>
      <c r="N3" s="1190" t="s">
        <v>134</v>
      </c>
      <c r="O3" s="1209" t="s">
        <v>135</v>
      </c>
      <c r="P3" s="143" t="s">
        <v>136</v>
      </c>
      <c r="Q3" s="143" t="s">
        <v>137</v>
      </c>
      <c r="R3" s="143" t="s">
        <v>138</v>
      </c>
      <c r="S3" s="1210" t="s">
        <v>139</v>
      </c>
      <c r="T3" s="1191" t="s">
        <v>344</v>
      </c>
      <c r="U3" s="1191" t="s">
        <v>342</v>
      </c>
      <c r="V3" s="1191" t="s">
        <v>343</v>
      </c>
      <c r="W3" s="133" t="s">
        <v>375</v>
      </c>
      <c r="X3" s="133" t="s">
        <v>376</v>
      </c>
      <c r="Y3" s="1209" t="s">
        <v>140</v>
      </c>
      <c r="Z3" s="1186" t="s">
        <v>667</v>
      </c>
      <c r="AA3" s="1172" t="s">
        <v>666</v>
      </c>
      <c r="AB3" s="1172"/>
      <c r="AC3" s="1172" t="s">
        <v>668</v>
      </c>
      <c r="AD3" s="1172"/>
      <c r="AE3" s="1172" t="s">
        <v>669</v>
      </c>
      <c r="AF3" s="1172"/>
      <c r="AG3" s="1172" t="s">
        <v>670</v>
      </c>
      <c r="AH3" s="1172"/>
      <c r="AI3" s="1172" t="s">
        <v>671</v>
      </c>
      <c r="AJ3" s="1172"/>
    </row>
    <row r="4" spans="1:36" ht="12.75" customHeight="1" x14ac:dyDescent="0.3">
      <c r="A4" s="98" t="s">
        <v>368</v>
      </c>
      <c r="B4" s="124">
        <f ca="1">DATEDIF(B3,TODAY(),"D")/365</f>
        <v>2.0712328767123287</v>
      </c>
      <c r="C4" s="3"/>
      <c r="D4" s="3"/>
      <c r="E4" s="3"/>
      <c r="F4" s="3"/>
      <c r="G4" s="3"/>
      <c r="H4" s="3"/>
      <c r="K4" s="1197"/>
      <c r="L4" s="1197"/>
      <c r="M4" s="1183"/>
      <c r="N4" s="1185"/>
      <c r="O4" s="1197"/>
      <c r="P4" s="148" t="s">
        <v>141</v>
      </c>
      <c r="Q4" s="144"/>
      <c r="R4" s="144"/>
      <c r="S4" s="1210"/>
      <c r="T4" s="1191"/>
      <c r="U4" s="1191"/>
      <c r="V4" s="1191"/>
      <c r="W4" s="133"/>
      <c r="X4" s="133"/>
      <c r="Y4" s="1197"/>
      <c r="Z4" s="1187"/>
      <c r="AA4" s="255" t="s">
        <v>672</v>
      </c>
      <c r="AB4" s="255" t="s">
        <v>673</v>
      </c>
      <c r="AC4" s="255" t="s">
        <v>672</v>
      </c>
      <c r="AD4" s="255" t="s">
        <v>673</v>
      </c>
      <c r="AE4" s="255" t="s">
        <v>672</v>
      </c>
      <c r="AF4" s="255" t="s">
        <v>673</v>
      </c>
      <c r="AG4" s="255" t="s">
        <v>672</v>
      </c>
      <c r="AH4" s="255" t="s">
        <v>673</v>
      </c>
      <c r="AI4" s="255" t="s">
        <v>672</v>
      </c>
      <c r="AJ4" s="255" t="s">
        <v>673</v>
      </c>
    </row>
    <row r="5" spans="1:36" ht="12.75" customHeight="1" x14ac:dyDescent="0.3">
      <c r="A5" s="98" t="s">
        <v>387</v>
      </c>
      <c r="B5" s="124">
        <v>6.4</v>
      </c>
      <c r="C5" s="126"/>
      <c r="D5" s="3"/>
      <c r="E5" s="3"/>
      <c r="F5" s="3"/>
      <c r="G5" s="3"/>
      <c r="H5" s="3"/>
      <c r="K5" s="272" t="s">
        <v>142</v>
      </c>
      <c r="L5" s="272" t="s">
        <v>143</v>
      </c>
      <c r="M5" s="104" t="s">
        <v>5</v>
      </c>
      <c r="N5" s="93" t="s">
        <v>144</v>
      </c>
      <c r="O5" s="88" t="s">
        <v>372</v>
      </c>
      <c r="P5" s="149" t="s">
        <v>145</v>
      </c>
      <c r="Q5" s="149" t="s">
        <v>146</v>
      </c>
      <c r="R5" s="146" t="s">
        <v>147</v>
      </c>
      <c r="S5" s="36"/>
      <c r="T5" s="83"/>
      <c r="U5" s="83"/>
      <c r="V5" s="83" t="str">
        <f t="shared" ref="V5:V15" si="0">IF(AND(W5="Y",X5="Y"),"Passed",IF(T5="M","Passed", ""))</f>
        <v>Passed</v>
      </c>
      <c r="W5" s="83" t="s">
        <v>377</v>
      </c>
      <c r="X5" s="83" t="s">
        <v>377</v>
      </c>
      <c r="Y5" s="1227" t="s">
        <v>148</v>
      </c>
      <c r="Z5" s="259">
        <f>DATEDIF(AA5,AB5,"m")/12+DATEDIF(AC5,AD5,"m")/12+DATEDIF(AE5,AF5,"m")/12+DATEDIF(AG5,AH5,"m")/12+DATEDIF(AI5,AJ5,"m")/12</f>
        <v>0</v>
      </c>
      <c r="AA5" s="260"/>
      <c r="AB5" s="260"/>
      <c r="AC5" s="260"/>
      <c r="AD5" s="260"/>
      <c r="AE5" s="258"/>
      <c r="AF5" s="258"/>
      <c r="AG5" s="258"/>
      <c r="AH5" s="258"/>
      <c r="AI5" s="258"/>
      <c r="AJ5" s="258"/>
    </row>
    <row r="6" spans="1:36" ht="28.2" thickBot="1" x14ac:dyDescent="0.3">
      <c r="A6" s="98" t="s">
        <v>388</v>
      </c>
      <c r="B6" s="124">
        <f ca="1">B4+B5</f>
        <v>8.4712328767123282</v>
      </c>
      <c r="C6" s="126"/>
      <c r="K6" s="273"/>
      <c r="L6" s="273"/>
      <c r="M6" s="104" t="s">
        <v>5</v>
      </c>
      <c r="N6" s="93" t="s">
        <v>144</v>
      </c>
      <c r="O6" s="88" t="s">
        <v>373</v>
      </c>
      <c r="P6" s="150"/>
      <c r="Q6" s="151" t="s">
        <v>150</v>
      </c>
      <c r="R6" s="147" t="s">
        <v>151</v>
      </c>
      <c r="S6" s="36"/>
      <c r="T6" s="83"/>
      <c r="U6" s="83"/>
      <c r="V6" s="83" t="str">
        <f t="shared" si="0"/>
        <v>Passed</v>
      </c>
      <c r="W6" s="83" t="s">
        <v>377</v>
      </c>
      <c r="X6" s="83" t="s">
        <v>377</v>
      </c>
      <c r="Y6" s="1228"/>
      <c r="Z6" s="259">
        <f t="shared" ref="Z6:Z15" si="1">DATEDIF(AA6,AB6,"m")/12+DATEDIF(AC6,AD6,"m")/12+DATEDIF(AE6,AF6,"m")/12+DATEDIF(AG6,AH6,"m")/12+DATEDIF(AI6,AJ6,"m")/12</f>
        <v>0</v>
      </c>
      <c r="AA6" s="260"/>
      <c r="AB6" s="260"/>
      <c r="AC6" s="260"/>
      <c r="AD6" s="260"/>
      <c r="AE6" s="258"/>
      <c r="AF6" s="258"/>
      <c r="AG6" s="258"/>
      <c r="AH6" s="258"/>
      <c r="AI6" s="258"/>
      <c r="AJ6" s="258"/>
    </row>
    <row r="7" spans="1:36" ht="14.4" thickBot="1" x14ac:dyDescent="0.35">
      <c r="A7" s="120" t="s">
        <v>4</v>
      </c>
      <c r="B7" s="121" t="s">
        <v>135</v>
      </c>
      <c r="C7" s="105" t="s">
        <v>5</v>
      </c>
      <c r="D7" s="105" t="s">
        <v>6</v>
      </c>
      <c r="E7" s="105" t="s">
        <v>7</v>
      </c>
      <c r="F7" s="105" t="s">
        <v>8</v>
      </c>
      <c r="G7" s="105" t="s">
        <v>9</v>
      </c>
      <c r="H7" s="106" t="s">
        <v>76</v>
      </c>
      <c r="K7" s="273"/>
      <c r="L7" s="273"/>
      <c r="M7" s="104" t="s">
        <v>5</v>
      </c>
      <c r="N7" s="38" t="s">
        <v>149</v>
      </c>
      <c r="O7" s="65" t="s">
        <v>149</v>
      </c>
      <c r="P7" s="150"/>
      <c r="Q7" s="152" t="s">
        <v>150</v>
      </c>
      <c r="R7" s="79" t="s">
        <v>151</v>
      </c>
      <c r="S7" s="36"/>
      <c r="T7" s="83"/>
      <c r="U7" s="83"/>
      <c r="V7" s="83" t="str">
        <f t="shared" si="0"/>
        <v>Passed</v>
      </c>
      <c r="W7" s="83" t="s">
        <v>377</v>
      </c>
      <c r="X7" s="83" t="s">
        <v>377</v>
      </c>
      <c r="Y7" s="41" t="s">
        <v>152</v>
      </c>
      <c r="Z7" s="259">
        <f t="shared" si="1"/>
        <v>0</v>
      </c>
      <c r="AA7" s="260"/>
      <c r="AB7" s="260"/>
      <c r="AC7" s="260"/>
      <c r="AD7" s="260"/>
      <c r="AE7" s="258"/>
      <c r="AF7" s="258"/>
      <c r="AG7" s="258"/>
      <c r="AH7" s="258"/>
      <c r="AI7" s="258"/>
      <c r="AJ7" s="258"/>
    </row>
    <row r="8" spans="1:36" ht="27.6" x14ac:dyDescent="0.25">
      <c r="A8" s="107" t="s">
        <v>56</v>
      </c>
      <c r="B8" s="108" t="s">
        <v>182</v>
      </c>
      <c r="C8" s="100"/>
      <c r="D8" s="24"/>
      <c r="E8" s="24" t="s">
        <v>77</v>
      </c>
      <c r="F8" s="24"/>
      <c r="G8" s="24"/>
      <c r="H8" s="109">
        <f>IF(C8&lt;&gt;"",'CBL Score Standard'!$D64,IF(D8&lt;&gt;"",SUM('CBL Score Standard'!$D64:$E64),IF(E8&lt;&gt;"",SUM('CBL Score Standard'!$D64:$F64),IF(F8&lt;&gt;"",SUM('CBL Score Standard'!$D64:$G64),IF(G8&lt;&gt;"",SUM('CBL Score Standard'!$D64:$H64,0))))))</f>
        <v>7.6190476190476183E-2</v>
      </c>
      <c r="K8" s="273"/>
      <c r="L8" s="273"/>
      <c r="M8" s="104" t="s">
        <v>5</v>
      </c>
      <c r="N8" s="96" t="s">
        <v>144</v>
      </c>
      <c r="O8" s="64" t="s">
        <v>452</v>
      </c>
      <c r="P8" s="150"/>
      <c r="Q8" s="149" t="s">
        <v>247</v>
      </c>
      <c r="R8" s="146" t="s">
        <v>154</v>
      </c>
      <c r="S8" s="36"/>
      <c r="T8" s="83"/>
      <c r="U8" s="83"/>
      <c r="V8" s="83" t="str">
        <f t="shared" si="0"/>
        <v>Passed</v>
      </c>
      <c r="W8" s="83" t="s">
        <v>377</v>
      </c>
      <c r="X8" s="83" t="s">
        <v>377</v>
      </c>
      <c r="Y8" s="68" t="s">
        <v>248</v>
      </c>
      <c r="Z8" s="259">
        <f t="shared" si="1"/>
        <v>0</v>
      </c>
      <c r="AA8" s="260"/>
      <c r="AB8" s="260"/>
      <c r="AC8" s="260"/>
      <c r="AD8" s="260"/>
      <c r="AE8" s="258"/>
      <c r="AF8" s="258"/>
      <c r="AG8" s="258"/>
      <c r="AH8" s="258"/>
      <c r="AI8" s="258"/>
      <c r="AJ8" s="258"/>
    </row>
    <row r="9" spans="1:36" ht="13.8" x14ac:dyDescent="0.3">
      <c r="A9" s="110" t="s">
        <v>56</v>
      </c>
      <c r="B9" s="99" t="s">
        <v>427</v>
      </c>
      <c r="C9" s="100"/>
      <c r="D9" s="24"/>
      <c r="E9" s="129" t="s">
        <v>77</v>
      </c>
      <c r="F9" s="24"/>
      <c r="G9" s="24"/>
      <c r="H9" s="109">
        <f>IF(C9&lt;&gt;"",'CBL Score Standard'!$D65,IF(D9&lt;&gt;"",SUM('CBL Score Standard'!$D65:$E65),IF(E9&lt;&gt;"",SUM('CBL Score Standard'!$D65:$F65),IF(F9&lt;&gt;"",SUM('CBL Score Standard'!$D65:$G65),IF(G9&lt;&gt;"",SUM('CBL Score Standard'!$D65:$H65,0))))))</f>
        <v>7.6190476190476183E-2</v>
      </c>
      <c r="K9" s="273"/>
      <c r="L9" s="273"/>
      <c r="M9" s="104" t="s">
        <v>5</v>
      </c>
      <c r="N9" s="96" t="s">
        <v>144</v>
      </c>
      <c r="O9" s="43" t="s">
        <v>517</v>
      </c>
      <c r="P9" s="150"/>
      <c r="Q9" s="152" t="s">
        <v>153</v>
      </c>
      <c r="R9" s="79" t="s">
        <v>156</v>
      </c>
      <c r="S9" s="36"/>
      <c r="T9" s="83"/>
      <c r="U9" s="83"/>
      <c r="V9" s="83" t="str">
        <f t="shared" si="0"/>
        <v>Passed</v>
      </c>
      <c r="W9" s="83" t="s">
        <v>377</v>
      </c>
      <c r="X9" s="83" t="s">
        <v>377</v>
      </c>
      <c r="Y9" s="44" t="s">
        <v>157</v>
      </c>
      <c r="Z9" s="259">
        <f t="shared" si="1"/>
        <v>0</v>
      </c>
      <c r="AA9" s="260"/>
      <c r="AB9" s="260"/>
      <c r="AC9" s="260"/>
      <c r="AD9" s="260"/>
      <c r="AE9" s="258"/>
      <c r="AF9" s="258"/>
      <c r="AG9" s="258"/>
      <c r="AH9" s="258"/>
      <c r="AI9" s="258"/>
      <c r="AJ9" s="258"/>
    </row>
    <row r="10" spans="1:36" ht="13.8" x14ac:dyDescent="0.3">
      <c r="A10" s="110" t="s">
        <v>56</v>
      </c>
      <c r="B10" s="99" t="s">
        <v>663</v>
      </c>
      <c r="C10" s="100"/>
      <c r="D10" s="100" t="s">
        <v>77</v>
      </c>
      <c r="E10" s="129"/>
      <c r="F10" s="24"/>
      <c r="G10" s="24"/>
      <c r="H10" s="109">
        <f>IF(C10&lt;&gt;"",'CBL Score Standard'!$D66,IF(D10&lt;&gt;"",SUM('CBL Score Standard'!$D66:$E66),IF(E10&lt;&gt;"",SUM('CBL Score Standard'!$D66:$F66),IF(F10&lt;&gt;"",SUM('CBL Score Standard'!$D66:$G66),IF(G10&lt;&gt;"",SUM('CBL Score Standard'!$D66:$H66,0))))))</f>
        <v>0</v>
      </c>
      <c r="K10" s="273"/>
      <c r="L10" s="273"/>
      <c r="M10" s="104" t="s">
        <v>5</v>
      </c>
      <c r="N10" s="96" t="s">
        <v>144</v>
      </c>
      <c r="O10" s="43" t="s">
        <v>661</v>
      </c>
      <c r="P10" s="150"/>
      <c r="Q10" s="152" t="s">
        <v>155</v>
      </c>
      <c r="R10" s="79" t="s">
        <v>158</v>
      </c>
      <c r="S10" s="70" t="s">
        <v>331</v>
      </c>
      <c r="T10" s="128" t="s">
        <v>72</v>
      </c>
      <c r="U10" s="180">
        <v>43760</v>
      </c>
      <c r="V10" s="214"/>
      <c r="W10" s="83" t="s">
        <v>377</v>
      </c>
      <c r="X10" s="83" t="s">
        <v>377</v>
      </c>
      <c r="Y10" s="41" t="s">
        <v>159</v>
      </c>
      <c r="Z10" s="259">
        <f t="shared" si="1"/>
        <v>0</v>
      </c>
      <c r="AA10" s="260"/>
      <c r="AB10" s="260"/>
      <c r="AC10" s="260"/>
      <c r="AD10" s="260"/>
      <c r="AE10" s="258"/>
      <c r="AF10" s="258"/>
      <c r="AG10" s="258"/>
      <c r="AH10" s="258"/>
      <c r="AI10" s="258"/>
      <c r="AJ10" s="258"/>
    </row>
    <row r="11" spans="1:36" ht="13.8" x14ac:dyDescent="0.3">
      <c r="A11" s="110" t="s">
        <v>56</v>
      </c>
      <c r="B11" s="99" t="s">
        <v>215</v>
      </c>
      <c r="C11" s="100"/>
      <c r="D11" s="100"/>
      <c r="E11" s="24" t="s">
        <v>77</v>
      </c>
      <c r="F11" s="24"/>
      <c r="G11" s="24"/>
      <c r="H11" s="109">
        <f>IF(C11&lt;&gt;"",'CBL Score Standard'!$D67,IF(D11&lt;&gt;"",SUM('CBL Score Standard'!$D67:$E67),IF(E11&lt;&gt;"",SUM('CBL Score Standard'!$D67:$F67),IF(F11&lt;&gt;"",SUM('CBL Score Standard'!$D67:$G67),IF(G11&lt;&gt;"",SUM('CBL Score Standard'!$D67:$H67,0))))))</f>
        <v>2.8571428571428571E-2</v>
      </c>
      <c r="K11" s="273"/>
      <c r="L11" s="273"/>
      <c r="M11" s="104" t="s">
        <v>5</v>
      </c>
      <c r="N11" s="96" t="s">
        <v>144</v>
      </c>
      <c r="O11" s="43" t="s">
        <v>662</v>
      </c>
      <c r="P11" s="150"/>
      <c r="Q11" s="254" t="s">
        <v>659</v>
      </c>
      <c r="R11" s="254" t="s">
        <v>278</v>
      </c>
      <c r="S11" s="70" t="s">
        <v>331</v>
      </c>
      <c r="T11" s="157" t="s">
        <v>72</v>
      </c>
      <c r="U11" s="83"/>
      <c r="V11" s="83"/>
      <c r="W11" s="83" t="s">
        <v>378</v>
      </c>
      <c r="X11" s="83" t="s">
        <v>378</v>
      </c>
      <c r="Y11" s="46" t="s">
        <v>160</v>
      </c>
      <c r="Z11" s="259">
        <f t="shared" si="1"/>
        <v>0</v>
      </c>
      <c r="AA11" s="260"/>
      <c r="AB11" s="260"/>
      <c r="AC11" s="260"/>
      <c r="AD11" s="260"/>
      <c r="AE11" s="258"/>
      <c r="AF11" s="258"/>
      <c r="AG11" s="258"/>
      <c r="AH11" s="258"/>
      <c r="AI11" s="258"/>
      <c r="AJ11" s="258"/>
    </row>
    <row r="12" spans="1:36" ht="13.8" x14ac:dyDescent="0.25">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273"/>
      <c r="L12" s="273"/>
      <c r="M12" s="104" t="s">
        <v>5</v>
      </c>
      <c r="N12" s="36" t="s">
        <v>31</v>
      </c>
      <c r="O12" s="89" t="s">
        <v>175</v>
      </c>
      <c r="P12" s="150"/>
      <c r="Q12" s="152" t="s">
        <v>383</v>
      </c>
      <c r="R12" s="79" t="s">
        <v>176</v>
      </c>
      <c r="S12" s="36"/>
      <c r="T12" s="83"/>
      <c r="U12" s="83"/>
      <c r="V12" s="83" t="str">
        <f>IF(AND(W12="Y",X12="Y"),"Passed",IF(T12="M","Passed", ""))</f>
        <v>Passed</v>
      </c>
      <c r="W12" s="83" t="s">
        <v>377</v>
      </c>
      <c r="X12" s="83" t="s">
        <v>377</v>
      </c>
      <c r="Y12" s="44" t="s">
        <v>177</v>
      </c>
      <c r="Z12" s="259">
        <f t="shared" si="1"/>
        <v>0</v>
      </c>
      <c r="AA12" s="260"/>
      <c r="AB12" s="260"/>
      <c r="AC12" s="260"/>
      <c r="AD12" s="260"/>
      <c r="AE12" s="258"/>
      <c r="AF12" s="258"/>
      <c r="AG12" s="258"/>
      <c r="AH12" s="258"/>
      <c r="AI12" s="258"/>
      <c r="AJ12" s="258"/>
    </row>
    <row r="13" spans="1:36" ht="13.8"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273"/>
      <c r="L13" s="273"/>
      <c r="M13" s="104" t="s">
        <v>5</v>
      </c>
      <c r="N13" s="96" t="s">
        <v>31</v>
      </c>
      <c r="O13" s="43" t="s">
        <v>660</v>
      </c>
      <c r="P13" s="153">
        <v>43613</v>
      </c>
      <c r="Q13" s="152" t="s">
        <v>167</v>
      </c>
      <c r="R13" s="79" t="s">
        <v>168</v>
      </c>
      <c r="S13" s="36"/>
      <c r="T13" s="83"/>
      <c r="U13" s="83"/>
      <c r="V13" s="83" t="str">
        <f t="shared" si="0"/>
        <v>Passed</v>
      </c>
      <c r="W13" s="83" t="s">
        <v>377</v>
      </c>
      <c r="X13" s="83" t="s">
        <v>377</v>
      </c>
      <c r="Y13" s="41"/>
      <c r="Z13" s="259">
        <f t="shared" si="1"/>
        <v>0</v>
      </c>
      <c r="AA13" s="260"/>
      <c r="AB13" s="260"/>
      <c r="AC13" s="260"/>
      <c r="AD13" s="260"/>
      <c r="AE13" s="258"/>
      <c r="AF13" s="258"/>
      <c r="AG13" s="258"/>
      <c r="AH13" s="258"/>
      <c r="AI13" s="258"/>
      <c r="AJ13" s="258"/>
    </row>
    <row r="14" spans="1:36" ht="13.8" x14ac:dyDescent="0.3">
      <c r="A14" s="110" t="s">
        <v>55</v>
      </c>
      <c r="B14" s="99" t="s">
        <v>694</v>
      </c>
      <c r="C14" s="100"/>
      <c r="D14" s="100"/>
      <c r="E14" s="129"/>
      <c r="F14" s="24"/>
      <c r="G14" s="24"/>
      <c r="H14" s="109" t="b">
        <f>IF(C14&lt;&gt;"",'CBL Score Standard'!$D70,IF(D14&lt;&gt;"",SUM('CBL Score Standard'!$D70:$E70),IF(E14&lt;&gt;"",SUM('CBL Score Standard'!$D70:$F70),IF(F14&lt;&gt;"",SUM('CBL Score Standard'!$D70:$G70),IF(G14&lt;&gt;"",SUM('CBL Score Standard'!$D70:$H70,0))))))</f>
        <v>0</v>
      </c>
      <c r="K14" s="273"/>
      <c r="L14" s="273"/>
      <c r="M14" s="104" t="s">
        <v>5</v>
      </c>
      <c r="N14" s="96" t="s">
        <v>54</v>
      </c>
      <c r="O14" s="43" t="s">
        <v>425</v>
      </c>
      <c r="P14" s="152" t="s">
        <v>230</v>
      </c>
      <c r="Q14" s="152" t="s">
        <v>230</v>
      </c>
      <c r="R14" s="79" t="s">
        <v>230</v>
      </c>
      <c r="S14" s="36"/>
      <c r="T14" s="83"/>
      <c r="U14" s="83"/>
      <c r="V14" s="83" t="str">
        <f t="shared" si="0"/>
        <v>Passed</v>
      </c>
      <c r="W14" s="83" t="s">
        <v>377</v>
      </c>
      <c r="X14" s="83" t="s">
        <v>377</v>
      </c>
      <c r="Y14" s="41" t="s">
        <v>169</v>
      </c>
      <c r="Z14" s="259">
        <f t="shared" si="1"/>
        <v>0</v>
      </c>
      <c r="AA14" s="260"/>
      <c r="AB14" s="260"/>
      <c r="AC14" s="260"/>
      <c r="AD14" s="260"/>
      <c r="AE14" s="258"/>
      <c r="AF14" s="258"/>
      <c r="AG14" s="258"/>
      <c r="AH14" s="258"/>
      <c r="AI14" s="258"/>
      <c r="AJ14" s="258"/>
    </row>
    <row r="15" spans="1:36" ht="27.6" x14ac:dyDescent="0.3">
      <c r="A15" s="110" t="s">
        <v>55</v>
      </c>
      <c r="B15" s="99" t="s">
        <v>185</v>
      </c>
      <c r="C15" s="100"/>
      <c r="D15" s="24" t="s">
        <v>77</v>
      </c>
      <c r="E15" s="129"/>
      <c r="F15" s="24"/>
      <c r="G15" s="24"/>
      <c r="H15" s="109">
        <f>IF(C15&lt;&gt;"",'CBL Score Standard'!$D71,IF(D15&lt;&gt;"",SUM('CBL Score Standard'!$D71:$E71),IF(E15&lt;&gt;"",SUM('CBL Score Standard'!$D71:$F71),IF(F15&lt;&gt;"",SUM('CBL Score Standard'!$D71:$G71),IF(G15&lt;&gt;"",SUM('CBL Score Standard'!$D71:$H71,0))))))</f>
        <v>0</v>
      </c>
      <c r="K15" s="274"/>
      <c r="L15" s="274"/>
      <c r="M15" s="104" t="s">
        <v>5</v>
      </c>
      <c r="N15" s="36" t="s">
        <v>41</v>
      </c>
      <c r="O15" s="87" t="s">
        <v>450</v>
      </c>
      <c r="P15" s="153">
        <v>43627</v>
      </c>
      <c r="Q15" s="152" t="s">
        <v>381</v>
      </c>
      <c r="R15" s="79" t="s">
        <v>382</v>
      </c>
      <c r="S15" s="36"/>
      <c r="T15" s="83"/>
      <c r="U15" s="83"/>
      <c r="V15" s="83" t="str">
        <f t="shared" si="0"/>
        <v>Passed</v>
      </c>
      <c r="W15" s="83" t="s">
        <v>377</v>
      </c>
      <c r="X15" s="83" t="s">
        <v>377</v>
      </c>
      <c r="Y15" s="41"/>
      <c r="Z15" s="259">
        <f t="shared" si="1"/>
        <v>0</v>
      </c>
      <c r="AA15" s="260"/>
      <c r="AB15" s="260"/>
      <c r="AC15" s="260"/>
      <c r="AD15" s="260"/>
      <c r="AE15" s="258"/>
      <c r="AF15" s="258"/>
      <c r="AG15" s="258"/>
      <c r="AH15" s="258"/>
      <c r="AI15" s="258"/>
      <c r="AJ15" s="258"/>
    </row>
    <row r="16" spans="1:36" ht="13.8" x14ac:dyDescent="0.25">
      <c r="A16" s="110" t="s">
        <v>55</v>
      </c>
      <c r="B16" s="99" t="s">
        <v>192</v>
      </c>
      <c r="C16" s="100"/>
      <c r="D16" s="100"/>
      <c r="E16" s="130"/>
      <c r="F16" s="100"/>
      <c r="G16" s="100"/>
      <c r="H16" s="109" t="b">
        <f>IF(C16&lt;&gt;"",'CBL Score Standard'!$D72,IF(D16&lt;&gt;"",SUM('CBL Score Standard'!$D72:$E72),IF(E16&lt;&gt;"",SUM('CBL Score Standard'!$D72:$F72),IF(F16&lt;&gt;"",SUM('CBL Score Standard'!$D72:$G72),IF(G16&lt;&gt;"",SUM('CBL Score Standard'!$D72:$H72,0))))))</f>
        <v>0</v>
      </c>
      <c r="K16" s="48"/>
      <c r="L16" s="48"/>
      <c r="N16" s="94"/>
      <c r="O16" s="48"/>
      <c r="P16" s="48"/>
      <c r="Q16" s="48"/>
      <c r="R16" s="48"/>
      <c r="S16" s="48"/>
      <c r="T16" s="80"/>
      <c r="U16" s="80"/>
      <c r="V16" s="80"/>
      <c r="W16" s="80"/>
      <c r="X16" s="80"/>
      <c r="Y16" s="48"/>
      <c r="Z16" s="48"/>
      <c r="AA16" s="48"/>
      <c r="AB16" s="48"/>
      <c r="AC16" s="48"/>
      <c r="AD16" s="48"/>
      <c r="AE16" s="48"/>
      <c r="AF16" s="48"/>
      <c r="AG16" s="48"/>
      <c r="AH16" s="48"/>
      <c r="AI16" s="48"/>
      <c r="AJ16" s="48"/>
    </row>
    <row r="17" spans="1:36" ht="23.4" x14ac:dyDescent="0.45">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1193" t="s">
        <v>170</v>
      </c>
      <c r="L17" s="1194"/>
      <c r="M17" s="1194"/>
      <c r="N17" s="1194"/>
      <c r="O17" s="1194"/>
      <c r="P17" s="1194"/>
      <c r="Q17" s="1194"/>
      <c r="R17" s="1194"/>
      <c r="S17" s="1194"/>
      <c r="T17" s="1194"/>
      <c r="U17" s="1194"/>
      <c r="V17" s="1194"/>
      <c r="W17" s="1194"/>
      <c r="X17" s="1194"/>
      <c r="Y17" s="1195"/>
      <c r="Z17" s="263"/>
      <c r="AA17" s="256"/>
      <c r="AB17" s="256"/>
      <c r="AC17" s="256"/>
      <c r="AD17" s="256"/>
      <c r="AE17" s="256"/>
      <c r="AF17" s="256"/>
      <c r="AG17" s="256"/>
      <c r="AH17" s="256"/>
      <c r="AI17" s="256"/>
      <c r="AJ17" s="256"/>
    </row>
    <row r="18" spans="1:36" ht="41.4" x14ac:dyDescent="0.25">
      <c r="A18" s="110" t="s">
        <v>55</v>
      </c>
      <c r="B18" s="99" t="s">
        <v>196</v>
      </c>
      <c r="C18" s="100"/>
      <c r="D18" s="100"/>
      <c r="E18" s="130"/>
      <c r="F18" s="100"/>
      <c r="G18" s="100"/>
      <c r="H18" s="109" t="b">
        <f>IF(C18&lt;&gt;"",'CBL Score Standard'!$D74,IF(D18&lt;&gt;"",SUM('CBL Score Standard'!$D74:$E74),IF(E18&lt;&gt;"",SUM('CBL Score Standard'!$D74:$F74),IF(F18&lt;&gt;"",SUM('CBL Score Standard'!$D74:$G74),IF(G18&lt;&gt;"",SUM('CBL Score Standard'!$D74:$H74,0))))))</f>
        <v>0</v>
      </c>
      <c r="K18" s="1211" t="s">
        <v>133</v>
      </c>
      <c r="L18" s="1211" t="s">
        <v>91</v>
      </c>
      <c r="M18" s="1182" t="s">
        <v>75</v>
      </c>
      <c r="N18" s="1184" t="s">
        <v>134</v>
      </c>
      <c r="O18" s="1211" t="s">
        <v>135</v>
      </c>
      <c r="P18" s="145" t="s">
        <v>136</v>
      </c>
      <c r="Q18" s="145" t="s">
        <v>137</v>
      </c>
      <c r="R18" s="145" t="s">
        <v>138</v>
      </c>
      <c r="S18" s="1212" t="s">
        <v>139</v>
      </c>
      <c r="T18" s="1191" t="s">
        <v>344</v>
      </c>
      <c r="U18" s="1191" t="s">
        <v>342</v>
      </c>
      <c r="V18" s="1191" t="s">
        <v>343</v>
      </c>
      <c r="W18" s="133" t="s">
        <v>375</v>
      </c>
      <c r="X18" s="133" t="s">
        <v>376</v>
      </c>
      <c r="Y18" s="1211" t="s">
        <v>140</v>
      </c>
      <c r="Z18" s="1186" t="s">
        <v>667</v>
      </c>
      <c r="AA18" s="1172" t="s">
        <v>666</v>
      </c>
      <c r="AB18" s="1172"/>
      <c r="AC18" s="1172" t="s">
        <v>668</v>
      </c>
      <c r="AD18" s="1172"/>
      <c r="AE18" s="1172" t="s">
        <v>669</v>
      </c>
      <c r="AF18" s="1172"/>
      <c r="AG18" s="1172" t="s">
        <v>670</v>
      </c>
      <c r="AH18" s="1172"/>
      <c r="AI18" s="1172" t="s">
        <v>671</v>
      </c>
      <c r="AJ18" s="1172"/>
    </row>
    <row r="19" spans="1:36" ht="41.4" x14ac:dyDescent="0.25">
      <c r="A19" s="110" t="s">
        <v>55</v>
      </c>
      <c r="B19" s="99" t="s">
        <v>198</v>
      </c>
      <c r="C19" s="100"/>
      <c r="D19" s="100"/>
      <c r="E19" s="130"/>
      <c r="F19" s="100"/>
      <c r="G19" s="100"/>
      <c r="H19" s="109" t="b">
        <f>IF(C19&lt;&gt;"",'CBL Score Standard'!$D75,IF(D19&lt;&gt;"",SUM('CBL Score Standard'!$D75:$E75),IF(E19&lt;&gt;"",SUM('CBL Score Standard'!$D75:$F75),IF(F19&lt;&gt;"",SUM('CBL Score Standard'!$D75:$G75),IF(G19&lt;&gt;"",SUM('CBL Score Standard'!$D75:$H75,0))))))</f>
        <v>0</v>
      </c>
      <c r="K19" s="1197"/>
      <c r="L19" s="1197"/>
      <c r="M19" s="1183"/>
      <c r="N19" s="1190"/>
      <c r="O19" s="1197"/>
      <c r="P19" s="148" t="s">
        <v>141</v>
      </c>
      <c r="Q19" s="144"/>
      <c r="R19" s="144"/>
      <c r="S19" s="1210"/>
      <c r="T19" s="1191"/>
      <c r="U19" s="1191"/>
      <c r="V19" s="1191"/>
      <c r="W19" s="133"/>
      <c r="X19" s="133"/>
      <c r="Y19" s="1197"/>
      <c r="Z19" s="1187"/>
      <c r="AA19" s="255" t="s">
        <v>672</v>
      </c>
      <c r="AB19" s="255" t="s">
        <v>673</v>
      </c>
      <c r="AC19" s="255" t="s">
        <v>672</v>
      </c>
      <c r="AD19" s="255" t="s">
        <v>673</v>
      </c>
      <c r="AE19" s="255" t="s">
        <v>672</v>
      </c>
      <c r="AF19" s="255" t="s">
        <v>673</v>
      </c>
      <c r="AG19" s="255" t="s">
        <v>672</v>
      </c>
      <c r="AH19" s="255" t="s">
        <v>673</v>
      </c>
      <c r="AI19" s="255" t="s">
        <v>672</v>
      </c>
      <c r="AJ19" s="255" t="s">
        <v>673</v>
      </c>
    </row>
    <row r="20" spans="1:36" ht="13.8" x14ac:dyDescent="0.25">
      <c r="A20" s="110" t="s">
        <v>55</v>
      </c>
      <c r="B20" s="99" t="s">
        <v>202</v>
      </c>
      <c r="C20" s="100"/>
      <c r="D20" s="100"/>
      <c r="E20" s="130"/>
      <c r="F20" s="100"/>
      <c r="G20" s="100"/>
      <c r="H20" s="109" t="b">
        <f>IF(C20&lt;&gt;"",'CBL Score Standard'!$D76,IF(D20&lt;&gt;"",SUM('CBL Score Standard'!$D76:$E76),IF(E20&lt;&gt;"",SUM('CBL Score Standard'!$D76:$F76),IF(F20&lt;&gt;"",SUM('CBL Score Standard'!$D76:$G76),IF(G20&lt;&gt;"",SUM('CBL Score Standard'!$D76:$H76,0))))))</f>
        <v>0</v>
      </c>
      <c r="K20" s="272" t="s">
        <v>142</v>
      </c>
      <c r="L20" s="272" t="s">
        <v>143</v>
      </c>
      <c r="M20" s="104" t="s">
        <v>6</v>
      </c>
      <c r="N20" s="36" t="s">
        <v>46</v>
      </c>
      <c r="O20" s="89" t="s">
        <v>171</v>
      </c>
      <c r="P20" s="149" t="s">
        <v>145</v>
      </c>
      <c r="Q20" s="152" t="s">
        <v>172</v>
      </c>
      <c r="R20" s="79" t="s">
        <v>173</v>
      </c>
      <c r="S20" s="36"/>
      <c r="T20" s="83"/>
      <c r="U20" s="83"/>
      <c r="V20" s="83" t="str">
        <f>IF(AND(W20="Y",X20="Y"),"Passed",IF(T20="M","Passed", ""))</f>
        <v>Passed</v>
      </c>
      <c r="W20" s="83" t="s">
        <v>377</v>
      </c>
      <c r="X20" s="83" t="s">
        <v>377</v>
      </c>
      <c r="Y20" s="44" t="s">
        <v>174</v>
      </c>
      <c r="Z20" s="259">
        <f t="shared" ref="Z20:Z36" si="2">DATEDIF(AA20,AB20,"m")/12+DATEDIF(AC20,AD20,"m")/12+DATEDIF(AE20,AF20,"m")/12+DATEDIF(AG20,AH20,"m")/12+DATEDIF(AI20,AJ20,"m")/12</f>
        <v>0</v>
      </c>
      <c r="AA20" s="260"/>
      <c r="AB20" s="260"/>
      <c r="AC20" s="260"/>
      <c r="AD20" s="260"/>
      <c r="AE20" s="258"/>
      <c r="AF20" s="258"/>
      <c r="AG20" s="258"/>
      <c r="AH20" s="258"/>
      <c r="AI20" s="258"/>
      <c r="AJ20" s="258"/>
    </row>
    <row r="21" spans="1:36" ht="27.6" x14ac:dyDescent="0.25">
      <c r="A21" s="110" t="s">
        <v>55</v>
      </c>
      <c r="B21" s="99" t="s">
        <v>664</v>
      </c>
      <c r="C21" s="100"/>
      <c r="D21" s="100"/>
      <c r="E21" s="129" t="s">
        <v>77</v>
      </c>
      <c r="F21" s="24"/>
      <c r="G21" s="24"/>
      <c r="H21" s="109">
        <f>IF(C21&lt;&gt;"",'CBL Score Standard'!$D77,IF(D21&lt;&gt;"",SUM('CBL Score Standard'!$D77:$E77),IF(E21&lt;&gt;"",SUM('CBL Score Standard'!$D77:$F77),IF(F21&lt;&gt;"",SUM('CBL Score Standard'!$D77:$G77),IF(G21&lt;&gt;"",SUM('CBL Score Standard'!$D77:$H77,0))))))</f>
        <v>2.8571428571428571E-2</v>
      </c>
      <c r="K21" s="273"/>
      <c r="L21" s="273"/>
      <c r="M21" s="104" t="s">
        <v>6</v>
      </c>
      <c r="N21" s="36" t="s">
        <v>41</v>
      </c>
      <c r="O21" s="89" t="s">
        <v>178</v>
      </c>
      <c r="P21" s="151"/>
      <c r="Q21" s="152" t="s">
        <v>179</v>
      </c>
      <c r="R21" s="79" t="s">
        <v>180</v>
      </c>
      <c r="S21" s="36"/>
      <c r="T21" s="83"/>
      <c r="U21" s="83"/>
      <c r="V21" s="83" t="str">
        <f>IF(AND(W21="Y",X21="Y"),"Passed",IF(T21="M","Passed", ""))</f>
        <v>Passed</v>
      </c>
      <c r="W21" s="83" t="s">
        <v>377</v>
      </c>
      <c r="X21" s="83" t="s">
        <v>377</v>
      </c>
      <c r="Y21" s="44" t="s">
        <v>181</v>
      </c>
      <c r="Z21" s="259">
        <f t="shared" si="2"/>
        <v>0</v>
      </c>
      <c r="AA21" s="260"/>
      <c r="AB21" s="260"/>
      <c r="AC21" s="260"/>
      <c r="AD21" s="260"/>
      <c r="AE21" s="258"/>
      <c r="AF21" s="258"/>
      <c r="AG21" s="258"/>
      <c r="AH21" s="258"/>
      <c r="AI21" s="258"/>
      <c r="AJ21" s="258"/>
    </row>
    <row r="22" spans="1:36" ht="13.8" x14ac:dyDescent="0.3">
      <c r="A22" s="110" t="s">
        <v>55</v>
      </c>
      <c r="B22" s="99" t="s">
        <v>448</v>
      </c>
      <c r="C22" s="100"/>
      <c r="D22" s="100"/>
      <c r="E22" s="129" t="s">
        <v>77</v>
      </c>
      <c r="F22" s="24"/>
      <c r="G22" s="24"/>
      <c r="H22" s="109">
        <f>IF(C22&lt;&gt;"",'CBL Score Standard'!$D78,IF(D22&lt;&gt;"",SUM('CBL Score Standard'!$D78:$E78),IF(E22&lt;&gt;"",SUM('CBL Score Standard'!$D78:$F78),IF(F22&lt;&gt;"",SUM('CBL Score Standard'!$D78:$G78),IF(G22&lt;&gt;"",SUM('CBL Score Standard'!$D78:$H78,0))))))</f>
        <v>2.8571428571428571E-2</v>
      </c>
      <c r="K22" s="273"/>
      <c r="L22" s="273"/>
      <c r="M22" s="104" t="s">
        <v>6</v>
      </c>
      <c r="N22" s="36" t="s">
        <v>56</v>
      </c>
      <c r="O22" s="87" t="s">
        <v>182</v>
      </c>
      <c r="P22" s="153">
        <v>43609</v>
      </c>
      <c r="Q22" s="152" t="s">
        <v>172</v>
      </c>
      <c r="R22" s="79" t="s">
        <v>183</v>
      </c>
      <c r="S22" s="36"/>
      <c r="T22" s="83"/>
      <c r="U22" s="83"/>
      <c r="V22" s="83" t="str">
        <f>IF(AND(W22="Y",X22="Y"),"Passed",IF(T22="M","Passed", ""))</f>
        <v>Passed</v>
      </c>
      <c r="W22" s="83" t="s">
        <v>377</v>
      </c>
      <c r="X22" s="83" t="s">
        <v>377</v>
      </c>
      <c r="Y22" s="46" t="s">
        <v>184</v>
      </c>
      <c r="Z22" s="259">
        <f t="shared" si="2"/>
        <v>0</v>
      </c>
      <c r="AA22" s="260"/>
      <c r="AB22" s="260"/>
      <c r="AC22" s="260"/>
      <c r="AD22" s="260"/>
      <c r="AE22" s="258"/>
      <c r="AF22" s="258"/>
      <c r="AG22" s="258"/>
      <c r="AH22" s="258"/>
      <c r="AI22" s="258"/>
      <c r="AJ22" s="258"/>
    </row>
    <row r="23" spans="1:36" ht="12.75" customHeight="1" x14ac:dyDescent="0.3">
      <c r="A23" s="110" t="s">
        <v>55</v>
      </c>
      <c r="B23" s="99" t="s">
        <v>665</v>
      </c>
      <c r="C23" s="100"/>
      <c r="D23" s="100" t="s">
        <v>77</v>
      </c>
      <c r="E23" s="129"/>
      <c r="F23" s="24"/>
      <c r="G23" s="24"/>
      <c r="H23" s="109">
        <f>IF(C23&lt;&gt;"",'CBL Score Standard'!$D79,IF(D23&lt;&gt;"",SUM('CBL Score Standard'!$D79:$E79),IF(E23&lt;&gt;"",SUM('CBL Score Standard'!$D79:$F79),IF(F23&lt;&gt;"",SUM('CBL Score Standard'!$D79:$G79),IF(G23&lt;&gt;"",SUM('CBL Score Standard'!$D79:$H79,0))))))</f>
        <v>0</v>
      </c>
      <c r="K23" s="273"/>
      <c r="L23" s="273"/>
      <c r="M23" s="104" t="s">
        <v>6</v>
      </c>
      <c r="N23" s="36" t="s">
        <v>144</v>
      </c>
      <c r="O23" s="87" t="s">
        <v>187</v>
      </c>
      <c r="P23" s="150"/>
      <c r="Q23" s="152" t="s">
        <v>153</v>
      </c>
      <c r="R23" s="79" t="s">
        <v>156</v>
      </c>
      <c r="S23" s="70" t="s">
        <v>331</v>
      </c>
      <c r="T23" s="128" t="s">
        <v>72</v>
      </c>
      <c r="U23" s="180">
        <v>43760</v>
      </c>
      <c r="V23" s="214"/>
      <c r="W23" s="83" t="s">
        <v>377</v>
      </c>
      <c r="X23" s="83" t="s">
        <v>377</v>
      </c>
      <c r="Y23" s="44" t="s">
        <v>157</v>
      </c>
      <c r="Z23" s="259">
        <f t="shared" si="2"/>
        <v>0</v>
      </c>
      <c r="AA23" s="260"/>
      <c r="AB23" s="260"/>
      <c r="AC23" s="260"/>
      <c r="AD23" s="260"/>
      <c r="AE23" s="258"/>
      <c r="AF23" s="258"/>
      <c r="AG23" s="258"/>
      <c r="AH23" s="258"/>
      <c r="AI23" s="258"/>
      <c r="AJ23" s="258"/>
    </row>
    <row r="24" spans="1:36" ht="12.75" customHeight="1" x14ac:dyDescent="0.3">
      <c r="A24" s="110" t="s">
        <v>55</v>
      </c>
      <c r="B24" s="99" t="s">
        <v>238</v>
      </c>
      <c r="C24" s="100"/>
      <c r="D24" s="100"/>
      <c r="E24" s="100"/>
      <c r="F24" s="24"/>
      <c r="G24" s="24"/>
      <c r="H24" s="109" t="b">
        <f>IF(C24&lt;&gt;"",'CBL Score Standard'!$D80,IF(D24&lt;&gt;"",SUM('CBL Score Standard'!$D80:$E80),IF(E24&lt;&gt;"",SUM('CBL Score Standard'!$D80:$F80),IF(F24&lt;&gt;"",SUM('CBL Score Standard'!$D80:$G80),IF(G24&lt;&gt;"",SUM('CBL Score Standard'!$D80:$H80,0))))))</f>
        <v>0</v>
      </c>
      <c r="K24" s="273"/>
      <c r="L24" s="273"/>
      <c r="M24" s="104" t="s">
        <v>6</v>
      </c>
      <c r="N24" s="36" t="s">
        <v>144</v>
      </c>
      <c r="O24" s="87" t="s">
        <v>188</v>
      </c>
      <c r="P24" s="150"/>
      <c r="Q24" s="152" t="s">
        <v>155</v>
      </c>
      <c r="R24" s="79" t="s">
        <v>158</v>
      </c>
      <c r="S24" s="70" t="s">
        <v>331</v>
      </c>
      <c r="T24" s="128" t="s">
        <v>72</v>
      </c>
      <c r="U24" s="83"/>
      <c r="V24" s="83"/>
      <c r="W24" s="83" t="s">
        <v>377</v>
      </c>
      <c r="X24" s="83" t="s">
        <v>377</v>
      </c>
      <c r="Y24" s="41" t="s">
        <v>159</v>
      </c>
      <c r="Z24" s="259">
        <f t="shared" si="2"/>
        <v>0</v>
      </c>
      <c r="AA24" s="260"/>
      <c r="AB24" s="260"/>
      <c r="AC24" s="260"/>
      <c r="AD24" s="260"/>
      <c r="AE24" s="258"/>
      <c r="AF24" s="258"/>
      <c r="AG24" s="258"/>
      <c r="AH24" s="258"/>
      <c r="AI24" s="258"/>
      <c r="AJ24" s="258"/>
    </row>
    <row r="25" spans="1:36" ht="13.8" x14ac:dyDescent="0.3">
      <c r="A25" s="110" t="s">
        <v>55</v>
      </c>
      <c r="B25" s="99" t="s">
        <v>515</v>
      </c>
      <c r="C25" s="100"/>
      <c r="D25" s="100"/>
      <c r="E25" s="100"/>
      <c r="F25" s="24"/>
      <c r="G25" s="24"/>
      <c r="H25" s="109" t="b">
        <f>IF(C25&lt;&gt;"",'CBL Score Standard'!$D81,IF(D25&lt;&gt;"",SUM('CBL Score Standard'!$D81:$E81),IF(E25&lt;&gt;"",SUM('CBL Score Standard'!$D81:$F81),IF(F25&lt;&gt;"",SUM('CBL Score Standard'!$D81:$G81),IF(G25&lt;&gt;"",SUM('CBL Score Standard'!$D81:$H81,0))))))</f>
        <v>0</v>
      </c>
      <c r="K25" s="273"/>
      <c r="L25" s="273"/>
      <c r="M25" s="104" t="s">
        <v>6</v>
      </c>
      <c r="N25" s="36" t="s">
        <v>144</v>
      </c>
      <c r="O25" s="87" t="s">
        <v>189</v>
      </c>
      <c r="P25" s="150"/>
      <c r="Q25" s="254" t="s">
        <v>659</v>
      </c>
      <c r="R25" s="254" t="s">
        <v>278</v>
      </c>
      <c r="S25" s="70" t="s">
        <v>331</v>
      </c>
      <c r="T25" s="157" t="s">
        <v>72</v>
      </c>
      <c r="U25" s="83"/>
      <c r="V25" s="83"/>
      <c r="W25" s="83" t="s">
        <v>378</v>
      </c>
      <c r="X25" s="83" t="s">
        <v>378</v>
      </c>
      <c r="Y25" s="46" t="s">
        <v>160</v>
      </c>
      <c r="Z25" s="259">
        <f t="shared" si="2"/>
        <v>0</v>
      </c>
      <c r="AA25" s="260"/>
      <c r="AB25" s="260"/>
      <c r="AC25" s="260"/>
      <c r="AD25" s="260"/>
      <c r="AE25" s="258"/>
      <c r="AF25" s="258"/>
      <c r="AG25" s="258"/>
      <c r="AH25" s="258"/>
      <c r="AI25" s="258"/>
      <c r="AJ25" s="258"/>
    </row>
    <row r="26" spans="1:36" ht="26.4"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273"/>
      <c r="L26" s="273"/>
      <c r="M26" s="104" t="s">
        <v>6</v>
      </c>
      <c r="N26" s="36" t="s">
        <v>144</v>
      </c>
      <c r="O26" s="87" t="s">
        <v>190</v>
      </c>
      <c r="P26" s="150"/>
      <c r="Q26" s="152" t="s">
        <v>161</v>
      </c>
      <c r="R26" s="79" t="s">
        <v>162</v>
      </c>
      <c r="S26" s="36"/>
      <c r="T26" s="83"/>
      <c r="U26" s="83"/>
      <c r="V26" s="83" t="str">
        <f t="shared" ref="V26:V27" si="3">IF(AND(W26="Y",X26="Y"),"Passed",IF(T26="M","Passed", ""))</f>
        <v/>
      </c>
      <c r="W26" s="83" t="s">
        <v>378</v>
      </c>
      <c r="X26" s="83" t="s">
        <v>378</v>
      </c>
      <c r="Y26" s="46" t="s">
        <v>163</v>
      </c>
      <c r="Z26" s="259">
        <f t="shared" si="2"/>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273"/>
      <c r="L27" s="273"/>
      <c r="M27" s="104" t="s">
        <v>6</v>
      </c>
      <c r="N27" s="36" t="s">
        <v>144</v>
      </c>
      <c r="O27" s="87" t="s">
        <v>191</v>
      </c>
      <c r="P27" s="151"/>
      <c r="Q27" s="152" t="s">
        <v>164</v>
      </c>
      <c r="R27" s="79" t="s">
        <v>165</v>
      </c>
      <c r="S27" s="36"/>
      <c r="T27" s="83"/>
      <c r="U27" s="83"/>
      <c r="V27" s="83" t="str">
        <f t="shared" si="3"/>
        <v/>
      </c>
      <c r="W27" s="83" t="s">
        <v>378</v>
      </c>
      <c r="X27" s="83" t="s">
        <v>378</v>
      </c>
      <c r="Y27" s="46" t="s">
        <v>166</v>
      </c>
      <c r="Z27" s="259">
        <f t="shared" si="2"/>
        <v>0</v>
      </c>
      <c r="AA27" s="260"/>
      <c r="AB27" s="260"/>
      <c r="AC27" s="260"/>
      <c r="AD27" s="260"/>
      <c r="AE27" s="258"/>
      <c r="AF27" s="258"/>
      <c r="AG27" s="258"/>
      <c r="AH27" s="258"/>
      <c r="AI27" s="258"/>
      <c r="AJ27" s="258"/>
    </row>
    <row r="28" spans="1:36" ht="13.8" x14ac:dyDescent="0.3">
      <c r="A28" s="110" t="s">
        <v>59</v>
      </c>
      <c r="B28" s="99" t="s">
        <v>684</v>
      </c>
      <c r="C28" s="100"/>
      <c r="D28" s="100" t="s">
        <v>77</v>
      </c>
      <c r="E28" s="24"/>
      <c r="F28" s="24"/>
      <c r="G28" s="24"/>
      <c r="H28" s="109">
        <f>IF(C28&lt;&gt;"",'CBL Score Standard'!$D84,IF(D28&lt;&gt;"",SUM('CBL Score Standard'!$D84:$E84),IF(E28&lt;&gt;"",SUM('CBL Score Standard'!$D84:$F84),IF(F28&lt;&gt;"",SUM('CBL Score Standard'!$D84:$G84),IF(G28&lt;&gt;"",SUM('CBL Score Standard'!$D84:$H84,0))))))</f>
        <v>0</v>
      </c>
      <c r="K28" s="273"/>
      <c r="L28" s="273"/>
      <c r="M28" s="104" t="s">
        <v>6</v>
      </c>
      <c r="N28" s="36" t="s">
        <v>55</v>
      </c>
      <c r="O28" s="87" t="s">
        <v>192</v>
      </c>
      <c r="P28" s="153">
        <v>43608</v>
      </c>
      <c r="Q28" s="152" t="s">
        <v>383</v>
      </c>
      <c r="R28" s="79" t="s">
        <v>341</v>
      </c>
      <c r="S28" s="158" t="s">
        <v>331</v>
      </c>
      <c r="T28" s="128" t="s">
        <v>72</v>
      </c>
      <c r="U28" s="83"/>
      <c r="V28" s="83"/>
      <c r="W28" s="83" t="s">
        <v>377</v>
      </c>
      <c r="X28" s="83" t="s">
        <v>377</v>
      </c>
      <c r="Y28" s="46" t="s">
        <v>193</v>
      </c>
      <c r="Z28" s="259">
        <f t="shared" si="2"/>
        <v>0</v>
      </c>
      <c r="AA28" s="260"/>
      <c r="AB28" s="260"/>
      <c r="AC28" s="260"/>
      <c r="AD28" s="260"/>
      <c r="AE28" s="258"/>
      <c r="AF28" s="258"/>
      <c r="AG28" s="258"/>
      <c r="AH28" s="258"/>
      <c r="AI28" s="258"/>
      <c r="AJ28" s="258"/>
    </row>
    <row r="29" spans="1:36" ht="27.6" x14ac:dyDescent="0.3">
      <c r="A29" s="110" t="s">
        <v>59</v>
      </c>
      <c r="B29" s="99" t="s">
        <v>683</v>
      </c>
      <c r="C29" s="100"/>
      <c r="D29" s="100"/>
      <c r="E29" s="24"/>
      <c r="F29" s="24"/>
      <c r="G29" s="24"/>
      <c r="H29" s="109" t="b">
        <f>IF(C29&lt;&gt;"",'CBL Score Standard'!$D85,IF(D29&lt;&gt;"",SUM('CBL Score Standard'!$D85:$E85),IF(E29&lt;&gt;"",SUM('CBL Score Standard'!$D85:$F85),IF(F29&lt;&gt;"",SUM('CBL Score Standard'!$D85:$G85),IF(G29&lt;&gt;"",SUM('CBL Score Standard'!$D85:$H85,0))))))</f>
        <v>0</v>
      </c>
      <c r="K29" s="273"/>
      <c r="L29" s="273"/>
      <c r="M29" s="104" t="s">
        <v>6</v>
      </c>
      <c r="N29" s="36" t="s">
        <v>55</v>
      </c>
      <c r="O29" s="87" t="s">
        <v>194</v>
      </c>
      <c r="P29" s="153">
        <v>43544</v>
      </c>
      <c r="Q29" s="254" t="s">
        <v>649</v>
      </c>
      <c r="R29" s="254" t="s">
        <v>650</v>
      </c>
      <c r="S29" s="50"/>
      <c r="T29" s="83"/>
      <c r="U29" s="83"/>
      <c r="V29" s="83"/>
      <c r="W29" s="83" t="s">
        <v>378</v>
      </c>
      <c r="X29" s="83" t="s">
        <v>378</v>
      </c>
      <c r="Y29" s="46" t="s">
        <v>195</v>
      </c>
      <c r="Z29" s="259">
        <f t="shared" si="2"/>
        <v>0</v>
      </c>
      <c r="AA29" s="260"/>
      <c r="AB29" s="260"/>
      <c r="AC29" s="260"/>
      <c r="AD29" s="260"/>
      <c r="AE29" s="258"/>
      <c r="AF29" s="258"/>
      <c r="AG29" s="258"/>
      <c r="AH29" s="258"/>
      <c r="AI29" s="258"/>
      <c r="AJ29" s="258"/>
    </row>
    <row r="30" spans="1:36" ht="27.6" x14ac:dyDescent="0.3">
      <c r="A30" s="110" t="s">
        <v>149</v>
      </c>
      <c r="B30" s="99" t="s">
        <v>149</v>
      </c>
      <c r="C30" s="24"/>
      <c r="D30" s="24"/>
      <c r="E30" s="24" t="s">
        <v>77</v>
      </c>
      <c r="F30" s="24"/>
      <c r="G30" s="24"/>
      <c r="H30" s="109">
        <f>IF(C30&lt;&gt;"",'CBL Score Standard'!$D86,IF(D30&lt;&gt;"",SUM('CBL Score Standard'!$D86:$E86),IF(E30&lt;&gt;"",SUM('CBL Score Standard'!$D86:$F86),IF(F30&lt;&gt;"",SUM('CBL Score Standard'!$D86:$G86),IF(G30&lt;&gt;"",SUM('CBL Score Standard'!$D86:$H86,0))))))</f>
        <v>0.16709956709956711</v>
      </c>
      <c r="K30" s="273"/>
      <c r="L30" s="273"/>
      <c r="M30" s="104" t="s">
        <v>6</v>
      </c>
      <c r="N30" s="36" t="s">
        <v>55</v>
      </c>
      <c r="O30" s="87" t="s">
        <v>196</v>
      </c>
      <c r="P30" s="149" t="s">
        <v>145</v>
      </c>
      <c r="Q30" s="254" t="s">
        <v>651</v>
      </c>
      <c r="R30" s="254" t="s">
        <v>652</v>
      </c>
      <c r="S30" s="70" t="s">
        <v>331</v>
      </c>
      <c r="T30" s="157" t="s">
        <v>72</v>
      </c>
      <c r="U30" s="83"/>
      <c r="V30" s="83"/>
      <c r="W30" s="83" t="s">
        <v>378</v>
      </c>
      <c r="X30" s="83" t="s">
        <v>378</v>
      </c>
      <c r="Y30" s="46" t="s">
        <v>197</v>
      </c>
      <c r="Z30" s="259">
        <f t="shared" si="2"/>
        <v>0</v>
      </c>
      <c r="AA30" s="260"/>
      <c r="AB30" s="260"/>
      <c r="AC30" s="260"/>
      <c r="AD30" s="260"/>
      <c r="AE30" s="258"/>
      <c r="AF30" s="258"/>
      <c r="AG30" s="258"/>
      <c r="AH30" s="258"/>
      <c r="AI30" s="258"/>
      <c r="AJ30" s="258"/>
    </row>
    <row r="31" spans="1:36" ht="13.8"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273"/>
      <c r="L31" s="273"/>
      <c r="M31" s="104" t="s">
        <v>6</v>
      </c>
      <c r="N31" s="36" t="s">
        <v>55</v>
      </c>
      <c r="O31" s="87" t="s">
        <v>198</v>
      </c>
      <c r="P31" s="151"/>
      <c r="Q31" s="152" t="s">
        <v>199</v>
      </c>
      <c r="R31" s="79" t="s">
        <v>200</v>
      </c>
      <c r="S31" s="70" t="s">
        <v>331</v>
      </c>
      <c r="T31" s="157" t="s">
        <v>72</v>
      </c>
      <c r="U31" s="83"/>
      <c r="V31" s="83"/>
      <c r="W31" s="83" t="s">
        <v>378</v>
      </c>
      <c r="X31" s="83" t="s">
        <v>378</v>
      </c>
      <c r="Y31" s="49" t="s">
        <v>201</v>
      </c>
      <c r="Z31" s="259">
        <f t="shared" si="2"/>
        <v>0</v>
      </c>
      <c r="AA31" s="260"/>
      <c r="AB31" s="260"/>
      <c r="AC31" s="260"/>
      <c r="AD31" s="260"/>
      <c r="AE31" s="258"/>
      <c r="AF31" s="258"/>
      <c r="AG31" s="258"/>
      <c r="AH31" s="258"/>
      <c r="AI31" s="258"/>
      <c r="AJ31" s="258"/>
    </row>
    <row r="32" spans="1:36" ht="26.4" x14ac:dyDescent="0.3">
      <c r="A32" s="110" t="s">
        <v>31</v>
      </c>
      <c r="B32" s="99" t="s">
        <v>660</v>
      </c>
      <c r="C32" s="24"/>
      <c r="D32" s="24"/>
      <c r="E32" s="24" t="s">
        <v>77</v>
      </c>
      <c r="F32" s="24"/>
      <c r="G32" s="24"/>
      <c r="H32" s="109">
        <f>IF(C32&lt;&gt;"",'CBL Score Standard'!$D88,IF(D32&lt;&gt;"",SUM('CBL Score Standard'!$D88:$E88),IF(E32&lt;&gt;"",SUM('CBL Score Standard'!$D88:$F88),IF(F32&lt;&gt;"",SUM('CBL Score Standard'!$D88:$G88),IF(G32&lt;&gt;"",SUM('CBL Score Standard'!$D88:$H88,0))))))</f>
        <v>0.16709956709956711</v>
      </c>
      <c r="K32" s="273"/>
      <c r="L32" s="273"/>
      <c r="M32" s="104" t="s">
        <v>6</v>
      </c>
      <c r="N32" s="36" t="s">
        <v>55</v>
      </c>
      <c r="O32" s="87" t="s">
        <v>202</v>
      </c>
      <c r="P32" s="153">
        <v>43629</v>
      </c>
      <c r="Q32" s="152" t="s">
        <v>384</v>
      </c>
      <c r="R32" s="79" t="s">
        <v>385</v>
      </c>
      <c r="S32" s="158" t="s">
        <v>331</v>
      </c>
      <c r="T32" s="157" t="s">
        <v>72</v>
      </c>
      <c r="U32" s="83"/>
      <c r="V32" s="83"/>
      <c r="W32" s="83" t="s">
        <v>378</v>
      </c>
      <c r="X32" s="83" t="s">
        <v>378</v>
      </c>
      <c r="Y32" s="49" t="s">
        <v>203</v>
      </c>
      <c r="Z32" s="259">
        <f t="shared" si="2"/>
        <v>0</v>
      </c>
      <c r="AA32" s="260"/>
      <c r="AB32" s="260"/>
      <c r="AC32" s="260"/>
      <c r="AD32" s="260"/>
      <c r="AE32" s="258"/>
      <c r="AF32" s="258"/>
      <c r="AG32" s="258"/>
      <c r="AH32" s="258"/>
      <c r="AI32" s="258"/>
      <c r="AJ32" s="258"/>
    </row>
    <row r="33" spans="1:36" ht="13.8" x14ac:dyDescent="0.3">
      <c r="A33" s="110" t="s">
        <v>31</v>
      </c>
      <c r="B33" s="99" t="s">
        <v>175</v>
      </c>
      <c r="C33" s="100"/>
      <c r="D33" s="24"/>
      <c r="E33" s="24" t="s">
        <v>77</v>
      </c>
      <c r="F33" s="24"/>
      <c r="G33" s="24"/>
      <c r="H33" s="109">
        <f>IF(C33&lt;&gt;"",'CBL Score Standard'!$D89,IF(D33&lt;&gt;"",SUM('CBL Score Standard'!$D89:$E89),IF(E33&lt;&gt;"",SUM('CBL Score Standard'!$D89:$F89),IF(F33&lt;&gt;"",SUM('CBL Score Standard'!$D89:$G89),IF(G33&lt;&gt;"",SUM('CBL Score Standard'!$D89:$H89,0))))))</f>
        <v>0.16709956709956711</v>
      </c>
      <c r="K33" s="273"/>
      <c r="L33" s="273"/>
      <c r="M33" s="104" t="s">
        <v>6</v>
      </c>
      <c r="N33" s="36" t="s">
        <v>56</v>
      </c>
      <c r="O33" s="87" t="s">
        <v>427</v>
      </c>
      <c r="P33" s="153">
        <v>43613</v>
      </c>
      <c r="Q33" s="152" t="s">
        <v>167</v>
      </c>
      <c r="R33" s="79" t="s">
        <v>204</v>
      </c>
      <c r="S33" s="158" t="s">
        <v>331</v>
      </c>
      <c r="T33" s="157" t="s">
        <v>72</v>
      </c>
      <c r="U33" s="83"/>
      <c r="V33" s="83"/>
      <c r="W33" s="83" t="s">
        <v>378</v>
      </c>
      <c r="X33" s="83" t="s">
        <v>377</v>
      </c>
      <c r="Y33" s="46" t="s">
        <v>205</v>
      </c>
      <c r="Z33" s="259">
        <f t="shared" si="2"/>
        <v>0</v>
      </c>
      <c r="AA33" s="260"/>
      <c r="AB33" s="260"/>
      <c r="AC33" s="260"/>
      <c r="AD33" s="260"/>
      <c r="AE33" s="258"/>
      <c r="AF33" s="258"/>
      <c r="AG33" s="258"/>
      <c r="AH33" s="258"/>
      <c r="AI33" s="258"/>
      <c r="AJ33" s="258"/>
    </row>
    <row r="34" spans="1:36" ht="13.8" x14ac:dyDescent="0.3">
      <c r="A34" s="110" t="s">
        <v>46</v>
      </c>
      <c r="B34" s="99" t="s">
        <v>171</v>
      </c>
      <c r="C34" s="100"/>
      <c r="D34" s="24"/>
      <c r="E34" s="24" t="s">
        <v>77</v>
      </c>
      <c r="F34" s="24"/>
      <c r="G34" s="24"/>
      <c r="H34" s="109">
        <f>IF(C34&lt;&gt;"",'CBL Score Standard'!$D90,IF(D34&lt;&gt;"",SUM('CBL Score Standard'!$D90:$E90),IF(E34&lt;&gt;"",SUM('CBL Score Standard'!$D90:$F90),IF(F34&lt;&gt;"",SUM('CBL Score Standard'!$D90:$G90),IF(G34&lt;&gt;"",SUM('CBL Score Standard'!$D90:$H90,0))))))</f>
        <v>7.6190476190476183E-2</v>
      </c>
      <c r="K34" s="273"/>
      <c r="L34" s="273"/>
      <c r="M34" s="104" t="s">
        <v>6</v>
      </c>
      <c r="N34" s="36" t="s">
        <v>0</v>
      </c>
      <c r="O34" s="87" t="s">
        <v>426</v>
      </c>
      <c r="P34" s="152" t="s">
        <v>145</v>
      </c>
      <c r="Q34" s="152" t="s">
        <v>206</v>
      </c>
      <c r="R34" s="79" t="s">
        <v>206</v>
      </c>
      <c r="S34" s="50"/>
      <c r="T34" s="83"/>
      <c r="U34" s="83"/>
      <c r="V34" s="83"/>
      <c r="W34" s="83" t="s">
        <v>377</v>
      </c>
      <c r="X34" s="83" t="s">
        <v>377</v>
      </c>
      <c r="Y34" s="41"/>
      <c r="Z34" s="259">
        <f t="shared" si="2"/>
        <v>0</v>
      </c>
      <c r="AA34" s="260"/>
      <c r="AB34" s="260"/>
      <c r="AC34" s="260"/>
      <c r="AD34" s="260"/>
      <c r="AE34" s="258"/>
      <c r="AF34" s="258"/>
      <c r="AG34" s="258"/>
      <c r="AH34" s="258"/>
      <c r="AI34" s="258"/>
      <c r="AJ34" s="258"/>
    </row>
    <row r="35" spans="1:36" ht="13.8"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273"/>
      <c r="L35" s="273"/>
      <c r="M35" s="104" t="s">
        <v>6</v>
      </c>
      <c r="N35" s="36" t="s">
        <v>53</v>
      </c>
      <c r="O35" s="90" t="s">
        <v>371</v>
      </c>
      <c r="P35" s="152" t="s">
        <v>145</v>
      </c>
      <c r="Q35" s="152" t="s">
        <v>164</v>
      </c>
      <c r="R35" s="79" t="s">
        <v>207</v>
      </c>
      <c r="S35" s="158" t="s">
        <v>331</v>
      </c>
      <c r="T35" s="128" t="s">
        <v>72</v>
      </c>
      <c r="U35" s="83"/>
      <c r="V35" s="83"/>
      <c r="W35" s="83" t="s">
        <v>377</v>
      </c>
      <c r="X35" s="83" t="s">
        <v>377</v>
      </c>
      <c r="Y35" s="49" t="s">
        <v>208</v>
      </c>
      <c r="Z35" s="259">
        <f t="shared" si="2"/>
        <v>0</v>
      </c>
      <c r="AA35" s="260"/>
      <c r="AB35" s="260"/>
      <c r="AC35" s="260"/>
      <c r="AD35" s="260"/>
      <c r="AE35" s="258"/>
      <c r="AF35" s="258"/>
      <c r="AG35" s="258"/>
      <c r="AH35" s="258"/>
      <c r="AI35" s="258"/>
      <c r="AJ35" s="258"/>
    </row>
    <row r="36" spans="1:36" ht="13.8" x14ac:dyDescent="0.3">
      <c r="A36" s="110" t="s">
        <v>54</v>
      </c>
      <c r="B36" s="99" t="s">
        <v>425</v>
      </c>
      <c r="C36" s="24"/>
      <c r="D36" s="24"/>
      <c r="E36" s="24" t="s">
        <v>77</v>
      </c>
      <c r="F36" s="24"/>
      <c r="G36" s="24"/>
      <c r="H36" s="109">
        <f>IF(C36&lt;&gt;"",'CBL Score Standard'!$D92,IF(D36&lt;&gt;"",SUM('CBL Score Standard'!$D92:$E92),IF(E36&lt;&gt;"",SUM('CBL Score Standard'!$D92:$F92),IF(F36&lt;&gt;"",SUM('CBL Score Standard'!$D92:$G92),IF(G36&lt;&gt;"",SUM('CBL Score Standard'!$D92:$H92,0))))))</f>
        <v>0.16709956709956711</v>
      </c>
      <c r="K36" s="274"/>
      <c r="L36" s="274"/>
      <c r="M36" s="104" t="s">
        <v>6</v>
      </c>
      <c r="N36" s="36" t="s">
        <v>54</v>
      </c>
      <c r="O36" s="87" t="s">
        <v>345</v>
      </c>
      <c r="P36" s="153">
        <v>43644</v>
      </c>
      <c r="Q36" s="152" t="s">
        <v>209</v>
      </c>
      <c r="R36" s="79" t="s">
        <v>210</v>
      </c>
      <c r="S36" s="50"/>
      <c r="T36" s="83"/>
      <c r="U36" s="83"/>
      <c r="V36" s="83" t="str">
        <f>IF(AND(W36="Y",X36="Y"),"Passed",IF(T36="M","Passed", ""))</f>
        <v/>
      </c>
      <c r="W36" s="83" t="s">
        <v>378</v>
      </c>
      <c r="X36" s="83" t="s">
        <v>377</v>
      </c>
      <c r="Y36" s="46"/>
      <c r="Z36" s="259">
        <f t="shared" si="2"/>
        <v>0</v>
      </c>
      <c r="AA36" s="260"/>
      <c r="AB36" s="260"/>
      <c r="AC36" s="260"/>
      <c r="AD36" s="260"/>
      <c r="AE36" s="258"/>
      <c r="AF36" s="258"/>
      <c r="AG36" s="258"/>
      <c r="AH36" s="258"/>
      <c r="AI36" s="258"/>
      <c r="AJ36" s="258"/>
    </row>
    <row r="37" spans="1:36" x14ac:dyDescent="0.25">
      <c r="A37" s="110" t="s">
        <v>54</v>
      </c>
      <c r="B37" s="99" t="s">
        <v>345</v>
      </c>
      <c r="C37" s="100"/>
      <c r="D37" s="24"/>
      <c r="E37" s="24" t="s">
        <v>77</v>
      </c>
      <c r="F37" s="24"/>
      <c r="G37" s="24"/>
      <c r="H37" s="109">
        <f>IF(C37&lt;&gt;"",'CBL Score Standard'!$D93,IF(D37&lt;&gt;"",SUM('CBL Score Standard'!$D93:$E93),IF(E37&lt;&gt;"",SUM('CBL Score Standard'!$D93:$F93),IF(F37&lt;&gt;"",SUM('CBL Score Standard'!$D93:$G93),IF(G37&lt;&gt;"",SUM('CBL Score Standard'!$D93:$H93,0))))))</f>
        <v>7.6190476190476183E-2</v>
      </c>
    </row>
    <row r="38" spans="1:36" ht="23.4" x14ac:dyDescent="0.45">
      <c r="A38" s="110" t="s">
        <v>54</v>
      </c>
      <c r="B38" s="99" t="s">
        <v>231</v>
      </c>
      <c r="C38" s="100"/>
      <c r="D38" s="100"/>
      <c r="E38" s="24" t="s">
        <v>77</v>
      </c>
      <c r="F38" s="24"/>
      <c r="G38" s="24"/>
      <c r="H38" s="109">
        <f>IF(C38&lt;&gt;"",'CBL Score Standard'!$D94,IF(D38&lt;&gt;"",SUM('CBL Score Standard'!$D94:$E94),IF(E38&lt;&gt;"",SUM('CBL Score Standard'!$D94:$F94),IF(F38&lt;&gt;"",SUM('CBL Score Standard'!$D94:$G94),IF(G38&lt;&gt;"",SUM('CBL Score Standard'!$D94:$H94,0))))))</f>
        <v>1.4285714285714285E-2</v>
      </c>
      <c r="K38" s="1193" t="s">
        <v>211</v>
      </c>
      <c r="L38" s="1194"/>
      <c r="M38" s="1194"/>
      <c r="N38" s="1194"/>
      <c r="O38" s="1194"/>
      <c r="P38" s="1194"/>
      <c r="Q38" s="1194"/>
      <c r="R38" s="1194"/>
      <c r="S38" s="1194"/>
      <c r="T38" s="1194"/>
      <c r="U38" s="1194"/>
      <c r="V38" s="1194"/>
      <c r="W38" s="1194"/>
      <c r="X38" s="1194"/>
      <c r="Y38" s="1195"/>
      <c r="Z38" s="263"/>
      <c r="AA38" s="256"/>
      <c r="AB38" s="256"/>
      <c r="AC38" s="256"/>
      <c r="AD38" s="256"/>
      <c r="AE38" s="256"/>
      <c r="AF38" s="256"/>
      <c r="AG38" s="256"/>
      <c r="AH38" s="256"/>
      <c r="AI38" s="256"/>
      <c r="AJ38" s="256"/>
    </row>
    <row r="39" spans="1:36" ht="41.4" x14ac:dyDescent="0.25">
      <c r="A39" s="110" t="s">
        <v>53</v>
      </c>
      <c r="B39" s="99" t="s">
        <v>371</v>
      </c>
      <c r="C39" s="100"/>
      <c r="D39" s="117"/>
      <c r="E39" s="132"/>
      <c r="F39" s="24"/>
      <c r="G39" s="24"/>
      <c r="H39" s="109" t="b">
        <f>IF(C39&lt;&gt;"",'CBL Score Standard'!$D95,IF(D39&lt;&gt;"",SUM('CBL Score Standard'!$D95:$E95),IF(E39&lt;&gt;"",SUM('CBL Score Standard'!$D95:$F95),IF(F39&lt;&gt;"",SUM('CBL Score Standard'!$D95:$G95),IF(G39&lt;&gt;"",SUM('CBL Score Standard'!$D95:$H95,0))))))</f>
        <v>0</v>
      </c>
      <c r="K39" s="1211" t="s">
        <v>133</v>
      </c>
      <c r="L39" s="1211" t="s">
        <v>91</v>
      </c>
      <c r="M39" s="1182" t="s">
        <v>75</v>
      </c>
      <c r="N39" s="1184" t="s">
        <v>134</v>
      </c>
      <c r="O39" s="1184" t="s">
        <v>135</v>
      </c>
      <c r="P39" s="145" t="s">
        <v>136</v>
      </c>
      <c r="Q39" s="145" t="s">
        <v>137</v>
      </c>
      <c r="R39" s="145" t="s">
        <v>138</v>
      </c>
      <c r="S39" s="1212" t="s">
        <v>139</v>
      </c>
      <c r="T39" s="1191" t="s">
        <v>344</v>
      </c>
      <c r="U39" s="1191" t="s">
        <v>342</v>
      </c>
      <c r="V39" s="1191" t="s">
        <v>343</v>
      </c>
      <c r="W39" s="133" t="s">
        <v>375</v>
      </c>
      <c r="X39" s="133" t="s">
        <v>376</v>
      </c>
      <c r="Y39" s="1211" t="s">
        <v>140</v>
      </c>
      <c r="Z39" s="1186" t="s">
        <v>667</v>
      </c>
      <c r="AA39" s="1172" t="s">
        <v>666</v>
      </c>
      <c r="AB39" s="1172"/>
      <c r="AC39" s="1172" t="s">
        <v>668</v>
      </c>
      <c r="AD39" s="1172"/>
      <c r="AE39" s="1172" t="s">
        <v>669</v>
      </c>
      <c r="AF39" s="1172"/>
      <c r="AG39" s="1172" t="s">
        <v>670</v>
      </c>
      <c r="AH39" s="1172"/>
      <c r="AI39" s="1172" t="s">
        <v>671</v>
      </c>
      <c r="AJ39" s="1172"/>
    </row>
    <row r="40" spans="1:36" ht="41.4" x14ac:dyDescent="0.25">
      <c r="A40" s="110" t="s">
        <v>53</v>
      </c>
      <c r="B40" s="99" t="s">
        <v>223</v>
      </c>
      <c r="C40" s="100"/>
      <c r="D40" s="100"/>
      <c r="E40" s="117" t="s">
        <v>77</v>
      </c>
      <c r="F40" s="24"/>
      <c r="G40" s="24"/>
      <c r="H40" s="109">
        <f>IF(C40&lt;&gt;"",'CBL Score Standard'!$D96,IF(D40&lt;&gt;"",SUM('CBL Score Standard'!$D96:$E96),IF(E40&lt;&gt;"",SUM('CBL Score Standard'!$D96:$F96),IF(F40&lt;&gt;"",SUM('CBL Score Standard'!$D96:$G96),IF(G40&lt;&gt;"",SUM('CBL Score Standard'!$D96:$H96,0))))))</f>
        <v>1.4285714285714285E-2</v>
      </c>
      <c r="K40" s="1197"/>
      <c r="L40" s="1197"/>
      <c r="M40" s="1183"/>
      <c r="N40" s="1190"/>
      <c r="O40" s="1185"/>
      <c r="P40" s="148" t="s">
        <v>141</v>
      </c>
      <c r="Q40" s="144"/>
      <c r="R40" s="144"/>
      <c r="S40" s="1210"/>
      <c r="T40" s="1191"/>
      <c r="U40" s="1191"/>
      <c r="V40" s="1191"/>
      <c r="W40" s="133"/>
      <c r="X40" s="133"/>
      <c r="Y40" s="1197"/>
      <c r="Z40" s="1187"/>
      <c r="AA40" s="255" t="s">
        <v>672</v>
      </c>
      <c r="AB40" s="255" t="s">
        <v>673</v>
      </c>
      <c r="AC40" s="255" t="s">
        <v>672</v>
      </c>
      <c r="AD40" s="255" t="s">
        <v>673</v>
      </c>
      <c r="AE40" s="255" t="s">
        <v>672</v>
      </c>
      <c r="AF40" s="255" t="s">
        <v>673</v>
      </c>
      <c r="AG40" s="255" t="s">
        <v>672</v>
      </c>
      <c r="AH40" s="255" t="s">
        <v>673</v>
      </c>
      <c r="AI40" s="255" t="s">
        <v>672</v>
      </c>
      <c r="AJ40" s="255" t="s">
        <v>673</v>
      </c>
    </row>
    <row r="41" spans="1:36" ht="13.8"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272" t="s">
        <v>142</v>
      </c>
      <c r="L41" s="272" t="s">
        <v>143</v>
      </c>
      <c r="M41" s="104" t="s">
        <v>7</v>
      </c>
      <c r="N41" s="36" t="s">
        <v>56</v>
      </c>
      <c r="O41" s="87" t="s">
        <v>663</v>
      </c>
      <c r="P41" s="149" t="s">
        <v>145</v>
      </c>
      <c r="Q41" s="152" t="s">
        <v>212</v>
      </c>
      <c r="R41" s="79" t="s">
        <v>213</v>
      </c>
      <c r="S41" s="70" t="s">
        <v>331</v>
      </c>
      <c r="T41" s="157" t="s">
        <v>72</v>
      </c>
      <c r="U41" s="180">
        <v>43752</v>
      </c>
      <c r="V41" s="214"/>
      <c r="W41" s="83"/>
      <c r="X41" s="83"/>
      <c r="Y41" s="46" t="s">
        <v>214</v>
      </c>
      <c r="Z41" s="259">
        <f t="shared" ref="Z41:Z56" si="4">DATEDIF(AA41,AB41,"m")/12+DATEDIF(AC41,AD41,"m")/12+DATEDIF(AE41,AF41,"m")/12+DATEDIF(AG41,AH41,"m")/12+DATEDIF(AI41,AJ41,"m")/12</f>
        <v>0</v>
      </c>
      <c r="AA41" s="260"/>
      <c r="AB41" s="260"/>
      <c r="AC41" s="260"/>
      <c r="AD41" s="260"/>
      <c r="AE41" s="258"/>
      <c r="AF41" s="258"/>
      <c r="AG41" s="258"/>
      <c r="AH41" s="258"/>
      <c r="AI41" s="258"/>
      <c r="AJ41" s="258"/>
    </row>
    <row r="42" spans="1:36" ht="26.4"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273"/>
      <c r="L42" s="273"/>
      <c r="M42" s="104" t="s">
        <v>7</v>
      </c>
      <c r="N42" s="36" t="s">
        <v>56</v>
      </c>
      <c r="O42" s="87" t="s">
        <v>215</v>
      </c>
      <c r="P42" s="150"/>
      <c r="Q42" s="152" t="s">
        <v>164</v>
      </c>
      <c r="R42" s="79" t="s">
        <v>207</v>
      </c>
      <c r="S42" s="36" t="s">
        <v>331</v>
      </c>
      <c r="T42" s="83"/>
      <c r="U42" s="180">
        <v>43752</v>
      </c>
      <c r="V42" s="214"/>
      <c r="W42" s="83"/>
      <c r="X42" s="83"/>
      <c r="Y42" s="49" t="s">
        <v>216</v>
      </c>
      <c r="Z42" s="259">
        <f t="shared" si="4"/>
        <v>0</v>
      </c>
      <c r="AA42" s="260"/>
      <c r="AB42" s="260"/>
      <c r="AC42" s="260"/>
      <c r="AD42" s="260"/>
      <c r="AE42" s="258"/>
      <c r="AF42" s="258"/>
      <c r="AG42" s="258"/>
      <c r="AH42" s="258"/>
      <c r="AI42" s="258"/>
      <c r="AJ42" s="258"/>
    </row>
    <row r="43" spans="1:36" ht="27.6" x14ac:dyDescent="0.3">
      <c r="A43" s="110" t="s">
        <v>0</v>
      </c>
      <c r="B43" s="99" t="s">
        <v>426</v>
      </c>
      <c r="C43" s="100"/>
      <c r="D43" s="24" t="s">
        <v>77</v>
      </c>
      <c r="E43" s="24"/>
      <c r="F43" s="24"/>
      <c r="G43" s="24"/>
      <c r="H43" s="109">
        <f>IF(C43&lt;&gt;"",'CBL Score Standard'!$D99,IF(D43&lt;&gt;"",SUM('CBL Score Standard'!$D99:$E99),IF(E43&lt;&gt;"",SUM('CBL Score Standard'!$D99:$F99),IF(F43&lt;&gt;"",SUM('CBL Score Standard'!$D99:$G99),IF(G43&lt;&gt;"",SUM('CBL Score Standard'!$D99:$H99,0))))))</f>
        <v>4.7619047619047616E-2</v>
      </c>
      <c r="K43" s="273"/>
      <c r="L43" s="273"/>
      <c r="M43" s="104" t="s">
        <v>7</v>
      </c>
      <c r="N43" s="36" t="s">
        <v>55</v>
      </c>
      <c r="O43" s="91" t="s">
        <v>664</v>
      </c>
      <c r="P43" s="150"/>
      <c r="Q43" s="254" t="s">
        <v>653</v>
      </c>
      <c r="R43" s="254" t="s">
        <v>654</v>
      </c>
      <c r="S43" s="70" t="s">
        <v>331</v>
      </c>
      <c r="T43" s="157" t="s">
        <v>72</v>
      </c>
      <c r="U43" s="180">
        <v>43753</v>
      </c>
      <c r="V43" s="214"/>
      <c r="W43" s="83"/>
      <c r="X43" s="83"/>
      <c r="Y43" s="52" t="s">
        <v>249</v>
      </c>
      <c r="Z43" s="259">
        <f t="shared" si="4"/>
        <v>0</v>
      </c>
      <c r="AA43" s="260"/>
      <c r="AB43" s="260"/>
      <c r="AC43" s="260"/>
      <c r="AD43" s="260"/>
      <c r="AE43" s="258"/>
      <c r="AF43" s="258"/>
      <c r="AG43" s="258"/>
      <c r="AH43" s="258"/>
      <c r="AI43" s="258"/>
      <c r="AJ43" s="258"/>
    </row>
    <row r="44" spans="1:36" ht="27.6" x14ac:dyDescent="0.3">
      <c r="A44" s="110" t="s">
        <v>41</v>
      </c>
      <c r="B44" s="99" t="s">
        <v>450</v>
      </c>
      <c r="C44" s="24"/>
      <c r="D44" s="24"/>
      <c r="E44" s="24" t="s">
        <v>77</v>
      </c>
      <c r="F44" s="24"/>
      <c r="G44" s="24"/>
      <c r="H44" s="109">
        <f>IF(C44&lt;&gt;"",'CBL Score Standard'!$D100,IF(D44&lt;&gt;"",SUM('CBL Score Standard'!$D100:$E100),IF(E44&lt;&gt;"",SUM('CBL Score Standard'!$D100:$F100),IF(F44&lt;&gt;"",SUM('CBL Score Standard'!$D100:$G100),IF(G44&lt;&gt;"",SUM('CBL Score Standard'!$D100:$H100,0))))))</f>
        <v>0.16709956709956711</v>
      </c>
      <c r="K44" s="273"/>
      <c r="L44" s="273"/>
      <c r="M44" s="104" t="s">
        <v>7</v>
      </c>
      <c r="N44" s="36" t="s">
        <v>55</v>
      </c>
      <c r="O44" s="87" t="s">
        <v>448</v>
      </c>
      <c r="P44" s="151"/>
      <c r="Q44" s="254" t="s">
        <v>655</v>
      </c>
      <c r="R44" s="254" t="s">
        <v>656</v>
      </c>
      <c r="S44" s="70" t="s">
        <v>331</v>
      </c>
      <c r="T44" s="157" t="s">
        <v>72</v>
      </c>
      <c r="U44" s="180">
        <v>43753</v>
      </c>
      <c r="V44" s="214"/>
      <c r="W44" s="83"/>
      <c r="X44" s="83"/>
      <c r="Y44" s="49" t="s">
        <v>219</v>
      </c>
      <c r="Z44" s="259">
        <f t="shared" si="4"/>
        <v>0</v>
      </c>
      <c r="AA44" s="260"/>
      <c r="AB44" s="260"/>
      <c r="AC44" s="260"/>
      <c r="AD44" s="260"/>
      <c r="AE44" s="258"/>
      <c r="AF44" s="258"/>
      <c r="AG44" s="258"/>
      <c r="AH44" s="258"/>
      <c r="AI44" s="258"/>
      <c r="AJ44" s="258"/>
    </row>
    <row r="45" spans="1:36" ht="26.4" x14ac:dyDescent="0.3">
      <c r="A45" s="110" t="s">
        <v>41</v>
      </c>
      <c r="B45" s="99" t="s">
        <v>178</v>
      </c>
      <c r="C45" s="100"/>
      <c r="D45" s="24"/>
      <c r="E45" s="24" t="s">
        <v>77</v>
      </c>
      <c r="F45" s="24"/>
      <c r="G45" s="24"/>
      <c r="H45" s="109">
        <f>IF(C45&lt;&gt;"",'CBL Score Standard'!$D101,IF(D45&lt;&gt;"",SUM('CBL Score Standard'!$D101:$E101),IF(E45&lt;&gt;"",SUM('CBL Score Standard'!$D101:$F101),IF(F45&lt;&gt;"",SUM('CBL Score Standard'!$D101:$G101),IF(G45&lt;&gt;"",SUM('CBL Score Standard'!$D101:$H101,0))))))</f>
        <v>7.6190476190476183E-2</v>
      </c>
      <c r="K45" s="277"/>
      <c r="L45" s="277"/>
      <c r="M45" s="104" t="s">
        <v>7</v>
      </c>
      <c r="N45" s="36" t="s">
        <v>55</v>
      </c>
      <c r="O45" s="87" t="s">
        <v>185</v>
      </c>
      <c r="P45" s="149" t="s">
        <v>145</v>
      </c>
      <c r="Q45" s="254" t="s">
        <v>220</v>
      </c>
      <c r="R45" s="254" t="s">
        <v>270</v>
      </c>
      <c r="S45" s="70" t="s">
        <v>331</v>
      </c>
      <c r="T45" s="128" t="s">
        <v>72</v>
      </c>
      <c r="U45" s="180">
        <v>43753</v>
      </c>
      <c r="V45" s="214"/>
      <c r="W45" s="83" t="s">
        <v>377</v>
      </c>
      <c r="X45" s="83" t="s">
        <v>377</v>
      </c>
      <c r="Y45" s="49" t="s">
        <v>186</v>
      </c>
      <c r="Z45" s="259">
        <f t="shared" si="4"/>
        <v>0</v>
      </c>
      <c r="AA45" s="260"/>
      <c r="AB45" s="260"/>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273"/>
      <c r="L46" s="273"/>
      <c r="M46" s="104" t="s">
        <v>7</v>
      </c>
      <c r="N46" s="36" t="s">
        <v>55</v>
      </c>
      <c r="O46" s="87" t="s">
        <v>694</v>
      </c>
      <c r="P46" s="153">
        <v>43539</v>
      </c>
      <c r="Q46" s="254" t="s">
        <v>658</v>
      </c>
      <c r="R46" s="254" t="s">
        <v>657</v>
      </c>
      <c r="S46" s="70" t="s">
        <v>331</v>
      </c>
      <c r="T46" s="157" t="s">
        <v>72</v>
      </c>
      <c r="U46" s="180">
        <v>43753</v>
      </c>
      <c r="V46" s="214"/>
      <c r="W46" s="83"/>
      <c r="X46" s="83"/>
      <c r="Y46" s="49" t="s">
        <v>186</v>
      </c>
      <c r="Z46" s="259">
        <f t="shared" si="4"/>
        <v>0</v>
      </c>
      <c r="AA46" s="260"/>
      <c r="AB46" s="260"/>
      <c r="AC46" s="260"/>
      <c r="AD46" s="260"/>
      <c r="AE46" s="258"/>
      <c r="AF46" s="258"/>
      <c r="AG46" s="258"/>
      <c r="AH46" s="258"/>
      <c r="AI46" s="258"/>
      <c r="AJ46" s="258"/>
    </row>
    <row r="47" spans="1:36" ht="27.6" x14ac:dyDescent="0.3">
      <c r="A47" s="110" t="s">
        <v>144</v>
      </c>
      <c r="B47" s="99" t="s">
        <v>372</v>
      </c>
      <c r="C47" s="24"/>
      <c r="D47" s="24"/>
      <c r="E47" s="24" t="s">
        <v>77</v>
      </c>
      <c r="F47" s="24"/>
      <c r="G47" s="24"/>
      <c r="H47" s="109">
        <f>IF(C47&lt;&gt;"",'CBL Score Standard'!$D103,IF(D47&lt;&gt;"",SUM('CBL Score Standard'!$D103:$E103),IF(E47&lt;&gt;"",SUM('CBL Score Standard'!$D103:$F103),IF(F47&lt;&gt;"",SUM('CBL Score Standard'!$D103:$G103),IF(G47&lt;&gt;"",SUM('CBL Score Standard'!$D103:$H103,0))))))</f>
        <v>0.16709956709956711</v>
      </c>
      <c r="K47" s="273"/>
      <c r="L47" s="273"/>
      <c r="M47" s="104" t="s">
        <v>7</v>
      </c>
      <c r="N47" s="36" t="s">
        <v>55</v>
      </c>
      <c r="O47" s="87" t="s">
        <v>665</v>
      </c>
      <c r="P47" s="153">
        <v>43607</v>
      </c>
      <c r="Q47" s="152" t="s">
        <v>221</v>
      </c>
      <c r="R47" s="79" t="s">
        <v>200</v>
      </c>
      <c r="S47" s="70" t="s">
        <v>331</v>
      </c>
      <c r="T47" s="157" t="s">
        <v>72</v>
      </c>
      <c r="U47" s="180">
        <v>43754</v>
      </c>
      <c r="V47" s="214"/>
      <c r="W47" s="83"/>
      <c r="X47" s="83"/>
      <c r="Y47" s="46" t="s">
        <v>222</v>
      </c>
      <c r="Z47" s="259">
        <f t="shared" si="4"/>
        <v>0</v>
      </c>
      <c r="AA47" s="260"/>
      <c r="AB47" s="260"/>
      <c r="AC47" s="260"/>
      <c r="AD47" s="260"/>
      <c r="AE47" s="258"/>
      <c r="AF47" s="258"/>
      <c r="AG47" s="258"/>
      <c r="AH47" s="258"/>
      <c r="AI47" s="258"/>
      <c r="AJ47" s="258"/>
    </row>
    <row r="48" spans="1:36" ht="39.6" x14ac:dyDescent="0.3">
      <c r="A48" s="110" t="s">
        <v>144</v>
      </c>
      <c r="B48" s="99" t="s">
        <v>373</v>
      </c>
      <c r="C48" s="24"/>
      <c r="D48" s="24"/>
      <c r="E48" s="24" t="s">
        <v>77</v>
      </c>
      <c r="F48" s="24"/>
      <c r="G48" s="24"/>
      <c r="H48" s="109">
        <f>IF(C48&lt;&gt;"",'CBL Score Standard'!$D104,IF(D48&lt;&gt;"",SUM('CBL Score Standard'!$D104:$E104),IF(E48&lt;&gt;"",SUM('CBL Score Standard'!$D104:$F104),IF(F48&lt;&gt;"",SUM('CBL Score Standard'!$D104:$G104),IF(G48&lt;&gt;"",SUM('CBL Score Standard'!$D104:$H104,0))))))</f>
        <v>0.16709956709956711</v>
      </c>
      <c r="K48" s="273"/>
      <c r="L48" s="273"/>
      <c r="M48" s="104" t="s">
        <v>7</v>
      </c>
      <c r="N48" s="36" t="s">
        <v>53</v>
      </c>
      <c r="O48" s="87" t="s">
        <v>223</v>
      </c>
      <c r="P48" s="153">
        <v>43621</v>
      </c>
      <c r="Q48" s="154" t="s">
        <v>224</v>
      </c>
      <c r="R48" s="155" t="s">
        <v>225</v>
      </c>
      <c r="S48" s="70" t="s">
        <v>331</v>
      </c>
      <c r="T48" s="83"/>
      <c r="U48" s="153">
        <v>43621</v>
      </c>
      <c r="V48" s="83" t="s">
        <v>374</v>
      </c>
      <c r="W48" s="83"/>
      <c r="X48" s="83"/>
      <c r="Y48" s="55"/>
      <c r="Z48" s="259">
        <f t="shared" si="4"/>
        <v>0</v>
      </c>
      <c r="AA48" s="260"/>
      <c r="AB48" s="260"/>
      <c r="AC48" s="260"/>
      <c r="AD48" s="260"/>
      <c r="AE48" s="258"/>
      <c r="AF48" s="258"/>
      <c r="AG48" s="258"/>
      <c r="AH48" s="258"/>
      <c r="AI48" s="258"/>
      <c r="AJ48" s="258"/>
    </row>
    <row r="49" spans="1:36" ht="13.8" x14ac:dyDescent="0.3">
      <c r="A49" s="110" t="s">
        <v>144</v>
      </c>
      <c r="B49" s="99" t="s">
        <v>452</v>
      </c>
      <c r="C49" s="24"/>
      <c r="D49" s="24"/>
      <c r="E49" s="24" t="s">
        <v>77</v>
      </c>
      <c r="F49" s="24"/>
      <c r="G49" s="24"/>
      <c r="H49" s="109">
        <f>IF(C49&lt;&gt;"",'CBL Score Standard'!$D105,IF(D49&lt;&gt;"",SUM('CBL Score Standard'!$D105:$E105),IF(E49&lt;&gt;"",SUM('CBL Score Standard'!$D105:$F105),IF(F49&lt;&gt;"",SUM('CBL Score Standard'!$D105:$G105),IF(G49&lt;&gt;"",SUM('CBL Score Standard'!$D105:$H105,0))))))</f>
        <v>0.16709956709956711</v>
      </c>
      <c r="K49" s="273"/>
      <c r="L49" s="273"/>
      <c r="M49" s="104" t="s">
        <v>7</v>
      </c>
      <c r="N49" s="36" t="s">
        <v>53</v>
      </c>
      <c r="O49" s="87" t="s">
        <v>226</v>
      </c>
      <c r="P49" s="153">
        <v>43602</v>
      </c>
      <c r="Q49" s="154" t="s">
        <v>227</v>
      </c>
      <c r="R49" s="155" t="s">
        <v>228</v>
      </c>
      <c r="S49" s="36"/>
      <c r="T49" s="83"/>
      <c r="U49" s="83"/>
      <c r="V49" s="83" t="str">
        <f t="shared" ref="V49:V56" si="5">IF(AND(W49="Y",X49="Y"),"Passed",IF(T49="M","Passed", ""))</f>
        <v/>
      </c>
      <c r="W49" s="83"/>
      <c r="X49" s="83"/>
      <c r="Y49" s="55"/>
      <c r="Z49" s="259">
        <f t="shared" si="4"/>
        <v>0</v>
      </c>
      <c r="AA49" s="260"/>
      <c r="AB49" s="260"/>
      <c r="AC49" s="260"/>
      <c r="AD49" s="260"/>
      <c r="AE49" s="258"/>
      <c r="AF49" s="258"/>
      <c r="AG49" s="258"/>
      <c r="AH49" s="258"/>
      <c r="AI49" s="258"/>
      <c r="AJ49" s="258"/>
    </row>
    <row r="50" spans="1:36" ht="27.6" x14ac:dyDescent="0.3">
      <c r="A50" s="110" t="s">
        <v>144</v>
      </c>
      <c r="B50" s="99" t="s">
        <v>517</v>
      </c>
      <c r="C50" s="24"/>
      <c r="D50" s="24"/>
      <c r="E50" s="24" t="s">
        <v>77</v>
      </c>
      <c r="F50" s="24"/>
      <c r="G50" s="24"/>
      <c r="H50" s="109">
        <f>IF(C50&lt;&gt;"",'CBL Score Standard'!$D106,IF(D50&lt;&gt;"",SUM('CBL Score Standard'!$D106:$E106),IF(E50&lt;&gt;"",SUM('CBL Score Standard'!$D106:$F106),IF(F50&lt;&gt;"",SUM('CBL Score Standard'!$D106:$G106),IF(G50&lt;&gt;"",SUM('CBL Score Standard'!$D106:$H106,0))))))</f>
        <v>0.16709956709956711</v>
      </c>
      <c r="K50" s="277"/>
      <c r="L50" s="277"/>
      <c r="M50" s="104" t="s">
        <v>7</v>
      </c>
      <c r="N50" s="36" t="s">
        <v>59</v>
      </c>
      <c r="O50" s="87" t="s">
        <v>684</v>
      </c>
      <c r="P50" s="153">
        <v>43623</v>
      </c>
      <c r="Q50" s="154" t="s">
        <v>153</v>
      </c>
      <c r="R50" s="155" t="s">
        <v>156</v>
      </c>
      <c r="S50" s="36"/>
      <c r="T50" s="83"/>
      <c r="U50" s="83"/>
      <c r="V50" s="83" t="str">
        <f t="shared" ref="V50" si="6">IF(AND(W50="Y",X50="Y"),"Passed",IF(T50="M","Passed", ""))</f>
        <v/>
      </c>
      <c r="W50" s="83"/>
      <c r="X50" s="83"/>
      <c r="Y50" s="55"/>
      <c r="Z50" s="259">
        <f t="shared" ref="Z50" si="7">DATEDIF(AA50,AB50,"m")/12+DATEDIF(AC50,AD50,"m")/12+DATEDIF(AE50,AF50,"m")/12+DATEDIF(AG50,AH50,"m")/12+DATEDIF(AI50,AJ50,"m")/12</f>
        <v>0</v>
      </c>
      <c r="AA50" s="260"/>
      <c r="AB50" s="260"/>
      <c r="AC50" s="260"/>
      <c r="AD50" s="260"/>
      <c r="AE50" s="258"/>
      <c r="AF50" s="258"/>
      <c r="AG50" s="258"/>
      <c r="AH50" s="258"/>
      <c r="AI50" s="258"/>
      <c r="AJ50" s="258"/>
    </row>
    <row r="51" spans="1:36" ht="27.6" x14ac:dyDescent="0.3">
      <c r="A51" s="110" t="s">
        <v>144</v>
      </c>
      <c r="B51" s="99" t="s">
        <v>661</v>
      </c>
      <c r="C51" s="24"/>
      <c r="D51" s="24"/>
      <c r="E51" s="24" t="s">
        <v>77</v>
      </c>
      <c r="F51" s="24"/>
      <c r="G51" s="24"/>
      <c r="H51" s="109">
        <f>IF(C51&lt;&gt;"",'CBL Score Standard'!$D107,IF(D51&lt;&gt;"",SUM('CBL Score Standard'!$D107:$E107),IF(E51&lt;&gt;"",SUM('CBL Score Standard'!$D107:$F107),IF(F51&lt;&gt;"",SUM('CBL Score Standard'!$D107:$G107),IF(G51&lt;&gt;"",SUM('CBL Score Standard'!$D107:$H107,0))))))</f>
        <v>0.16709956709956711</v>
      </c>
      <c r="K51" s="273"/>
      <c r="L51" s="273"/>
      <c r="M51" s="104" t="s">
        <v>7</v>
      </c>
      <c r="N51" s="36" t="s">
        <v>59</v>
      </c>
      <c r="O51" s="87" t="s">
        <v>683</v>
      </c>
      <c r="P51" s="153">
        <v>43623</v>
      </c>
      <c r="Q51" s="154" t="s">
        <v>153</v>
      </c>
      <c r="R51" s="155" t="s">
        <v>156</v>
      </c>
      <c r="S51" s="36"/>
      <c r="T51" s="83"/>
      <c r="U51" s="83"/>
      <c r="V51" s="83" t="str">
        <f t="shared" si="5"/>
        <v/>
      </c>
      <c r="W51" s="83"/>
      <c r="X51" s="83"/>
      <c r="Y51" s="55"/>
      <c r="Z51" s="259">
        <f t="shared" si="4"/>
        <v>0</v>
      </c>
      <c r="AA51" s="260"/>
      <c r="AB51" s="260"/>
      <c r="AC51" s="260"/>
      <c r="AD51" s="260"/>
      <c r="AE51" s="258"/>
      <c r="AF51" s="258"/>
      <c r="AG51" s="258"/>
      <c r="AH51" s="258"/>
      <c r="AI51" s="258"/>
      <c r="AJ51" s="258"/>
    </row>
    <row r="52" spans="1:36" ht="13.8" x14ac:dyDescent="0.25">
      <c r="A52" s="110" t="s">
        <v>144</v>
      </c>
      <c r="B52" s="99" t="s">
        <v>662</v>
      </c>
      <c r="C52" s="117"/>
      <c r="D52" s="117"/>
      <c r="E52" s="117" t="s">
        <v>77</v>
      </c>
      <c r="F52" s="24"/>
      <c r="G52" s="24"/>
      <c r="H52" s="109">
        <f>IF(C52&lt;&gt;"",'CBL Score Standard'!$D108,IF(D52&lt;&gt;"",SUM('CBL Score Standard'!$D108:$E108),IF(E52&lt;&gt;"",SUM('CBL Score Standard'!$D108:$F108),IF(F52&lt;&gt;"",SUM('CBL Score Standard'!$D108:$G108),IF(G52&lt;&gt;"",SUM('CBL Score Standard'!$D108:$H108,0))))))</f>
        <v>0.16709956709956711</v>
      </c>
      <c r="K52" s="273"/>
      <c r="L52" s="273"/>
      <c r="M52" s="104" t="s">
        <v>7</v>
      </c>
      <c r="N52" s="36" t="s">
        <v>56</v>
      </c>
      <c r="O52" s="89" t="s">
        <v>67</v>
      </c>
      <c r="P52" s="153"/>
      <c r="Q52" s="154"/>
      <c r="R52" s="155"/>
      <c r="S52" s="83" t="s">
        <v>331</v>
      </c>
      <c r="T52" s="83"/>
      <c r="U52" s="180">
        <v>43766</v>
      </c>
      <c r="V52" s="214"/>
      <c r="W52" s="83"/>
      <c r="X52" s="83"/>
      <c r="Y52" s="83"/>
      <c r="Z52" s="259">
        <f t="shared" si="4"/>
        <v>0</v>
      </c>
      <c r="AA52" s="260"/>
      <c r="AB52" s="260"/>
      <c r="AC52" s="260"/>
      <c r="AD52" s="260"/>
      <c r="AE52" s="258"/>
      <c r="AF52" s="258"/>
      <c r="AG52" s="258"/>
      <c r="AH52" s="258"/>
      <c r="AI52" s="258"/>
      <c r="AJ52" s="258"/>
    </row>
    <row r="53" spans="1:36" ht="13.8" x14ac:dyDescent="0.25">
      <c r="A53" s="110" t="s">
        <v>144</v>
      </c>
      <c r="B53" s="99" t="s">
        <v>187</v>
      </c>
      <c r="C53" s="100"/>
      <c r="D53" s="24"/>
      <c r="E53" s="129" t="s">
        <v>77</v>
      </c>
      <c r="F53" s="24"/>
      <c r="G53" s="24"/>
      <c r="H53" s="109">
        <f>IF(C53&lt;&gt;"",'CBL Score Standard'!$D109,IF(D53&lt;&gt;"",SUM('CBL Score Standard'!$D109:$E109),IF(E53&lt;&gt;"",SUM('CBL Score Standard'!$D109:$F109),IF(F53&lt;&gt;"",SUM('CBL Score Standard'!$D109:$G109),IF(G53&lt;&gt;"",SUM('CBL Score Standard'!$D109:$H109,0))))))</f>
        <v>7.6190476190476183E-2</v>
      </c>
      <c r="K53" s="273"/>
      <c r="L53" s="273"/>
      <c r="M53" s="104" t="s">
        <v>7</v>
      </c>
      <c r="N53" s="36" t="s">
        <v>55</v>
      </c>
      <c r="O53" s="89" t="s">
        <v>1</v>
      </c>
      <c r="P53" s="153"/>
      <c r="Q53" s="154"/>
      <c r="R53" s="155"/>
      <c r="S53" s="83"/>
      <c r="T53" s="83"/>
      <c r="U53" s="83"/>
      <c r="V53" s="83" t="str">
        <f t="shared" si="5"/>
        <v/>
      </c>
      <c r="W53" s="83"/>
      <c r="X53" s="83"/>
      <c r="Y53" s="83"/>
      <c r="Z53" s="259">
        <f t="shared" si="4"/>
        <v>0</v>
      </c>
      <c r="AA53" s="260"/>
      <c r="AB53" s="260"/>
      <c r="AC53" s="260"/>
      <c r="AD53" s="260"/>
      <c r="AE53" s="258"/>
      <c r="AF53" s="258"/>
      <c r="AG53" s="258"/>
      <c r="AH53" s="258"/>
      <c r="AI53" s="258"/>
      <c r="AJ53" s="258"/>
    </row>
    <row r="54" spans="1:36" ht="26.4" x14ac:dyDescent="0.25">
      <c r="A54" s="110" t="s">
        <v>144</v>
      </c>
      <c r="B54" s="99" t="s">
        <v>188</v>
      </c>
      <c r="C54" s="100"/>
      <c r="D54" s="24"/>
      <c r="E54" s="129" t="s">
        <v>77</v>
      </c>
      <c r="F54" s="24"/>
      <c r="G54" s="24"/>
      <c r="H54" s="109">
        <f>IF(C54&lt;&gt;"",'CBL Score Standard'!$D110,IF(D54&lt;&gt;"",SUM('CBL Score Standard'!$D110:$E110),IF(E54&lt;&gt;"",SUM('CBL Score Standard'!$D110:$F110),IF(F54&lt;&gt;"",SUM('CBL Score Standard'!$D110:$G110),IF(G54&lt;&gt;"",SUM('CBL Score Standard'!$D110:$H110,0))))))</f>
        <v>7.6190476190476183E-2</v>
      </c>
      <c r="K54" s="273"/>
      <c r="L54" s="273"/>
      <c r="M54" s="104" t="s">
        <v>7</v>
      </c>
      <c r="N54" s="36" t="s">
        <v>56</v>
      </c>
      <c r="O54" s="89" t="s">
        <v>419</v>
      </c>
      <c r="P54" s="153">
        <v>43684</v>
      </c>
      <c r="Q54" s="154" t="s">
        <v>420</v>
      </c>
      <c r="R54" s="155" t="s">
        <v>420</v>
      </c>
      <c r="S54" s="36"/>
      <c r="T54" s="83"/>
      <c r="U54" s="181">
        <v>43684</v>
      </c>
      <c r="V54" s="83" t="s">
        <v>374</v>
      </c>
      <c r="W54" s="83"/>
      <c r="X54" s="83"/>
      <c r="Y54" s="55"/>
      <c r="Z54" s="259">
        <f t="shared" si="4"/>
        <v>0</v>
      </c>
      <c r="AA54" s="260"/>
      <c r="AB54" s="260"/>
      <c r="AC54" s="260"/>
      <c r="AD54" s="260"/>
      <c r="AE54" s="258"/>
      <c r="AF54" s="258"/>
      <c r="AG54" s="258"/>
      <c r="AH54" s="258"/>
      <c r="AI54" s="258"/>
      <c r="AJ54" s="258"/>
    </row>
    <row r="55" spans="1:36" customFormat="1" ht="18" customHeight="1" x14ac:dyDescent="0.3">
      <c r="A55" s="110" t="s">
        <v>144</v>
      </c>
      <c r="B55" s="99" t="s">
        <v>189</v>
      </c>
      <c r="C55" s="100"/>
      <c r="D55" s="117"/>
      <c r="E55" s="132" t="s">
        <v>77</v>
      </c>
      <c r="F55" s="24"/>
      <c r="G55" s="24"/>
      <c r="H55" s="109">
        <f>IF(C55&lt;&gt;"",'CBL Score Standard'!$D111,IF(D55&lt;&gt;"",SUM('CBL Score Standard'!$D111:$E111),IF(E55&lt;&gt;"",SUM('CBL Score Standard'!$D111:$F111),IF(F55&lt;&gt;"",SUM('CBL Score Standard'!$D111:$G111),IF(G55&lt;&gt;"",SUM('CBL Score Standard'!$D111:$H111,0))))))</f>
        <v>3.8095238095238092E-2</v>
      </c>
      <c r="K55" s="273"/>
      <c r="L55" s="273"/>
      <c r="M55" s="104" t="s">
        <v>7</v>
      </c>
      <c r="N55" s="36" t="s">
        <v>56</v>
      </c>
      <c r="O55" s="89" t="s">
        <v>421</v>
      </c>
      <c r="P55" s="152" t="s">
        <v>230</v>
      </c>
      <c r="Q55" s="154" t="s">
        <v>230</v>
      </c>
      <c r="R55" s="155" t="s">
        <v>230</v>
      </c>
      <c r="S55" s="36"/>
      <c r="T55" s="83"/>
      <c r="U55" s="83"/>
      <c r="V55" s="83" t="str">
        <f t="shared" si="5"/>
        <v/>
      </c>
      <c r="W55" s="83"/>
      <c r="X55" s="83"/>
      <c r="Y55" s="41" t="s">
        <v>230</v>
      </c>
      <c r="Z55" s="259">
        <f t="shared" si="4"/>
        <v>0</v>
      </c>
      <c r="AA55" s="260"/>
      <c r="AB55" s="260"/>
      <c r="AC55" s="260"/>
      <c r="AD55" s="260"/>
      <c r="AE55" s="258"/>
      <c r="AF55" s="258"/>
      <c r="AG55" s="258"/>
      <c r="AH55" s="258"/>
      <c r="AI55" s="258"/>
      <c r="AJ55" s="258"/>
    </row>
    <row r="56" spans="1:36" customFormat="1" ht="14.4" x14ac:dyDescent="0.3">
      <c r="A56" s="110" t="s">
        <v>144</v>
      </c>
      <c r="B56" s="99" t="s">
        <v>190</v>
      </c>
      <c r="C56" s="100"/>
      <c r="D56" s="117"/>
      <c r="E56" s="117" t="s">
        <v>77</v>
      </c>
      <c r="F56" s="24"/>
      <c r="G56" s="24"/>
      <c r="H56" s="109">
        <f>IF(C56&lt;&gt;"",'CBL Score Standard'!$D112,IF(D56&lt;&gt;"",SUM('CBL Score Standard'!$D112:$E112),IF(E56&lt;&gt;"",SUM('CBL Score Standard'!$D112:$F112),IF(F56&lt;&gt;"",SUM('CBL Score Standard'!$D112:$G112),IF(G56&lt;&gt;"",SUM('CBL Score Standard'!$D112:$H112,0))))))</f>
        <v>3.8095238095238092E-2</v>
      </c>
      <c r="K56" s="274"/>
      <c r="L56" s="274"/>
      <c r="M56" s="104" t="s">
        <v>7</v>
      </c>
      <c r="N56" s="36" t="s">
        <v>54</v>
      </c>
      <c r="O56" s="89" t="s">
        <v>231</v>
      </c>
      <c r="P56" s="153">
        <v>43610</v>
      </c>
      <c r="Q56" s="152" t="s">
        <v>164</v>
      </c>
      <c r="R56" s="79" t="s">
        <v>165</v>
      </c>
      <c r="S56" s="50"/>
      <c r="T56" s="83"/>
      <c r="U56" s="83"/>
      <c r="V56" s="83" t="str">
        <f t="shared" si="5"/>
        <v/>
      </c>
      <c r="W56" s="83"/>
      <c r="X56" s="83"/>
      <c r="Y56" s="49" t="s">
        <v>232</v>
      </c>
      <c r="Z56" s="259">
        <f t="shared" si="4"/>
        <v>0</v>
      </c>
      <c r="AA56" s="260"/>
      <c r="AB56" s="260"/>
      <c r="AC56" s="260"/>
      <c r="AD56" s="260"/>
      <c r="AE56" s="258"/>
      <c r="AF56" s="258"/>
      <c r="AG56" s="258"/>
      <c r="AH56" s="258"/>
      <c r="AI56" s="258"/>
      <c r="AJ56" s="258"/>
    </row>
    <row r="57" spans="1:36" ht="12" customHeight="1" x14ac:dyDescent="0.25">
      <c r="A57" s="110" t="s">
        <v>144</v>
      </c>
      <c r="B57" s="99" t="s">
        <v>191</v>
      </c>
      <c r="C57" s="100"/>
      <c r="D57" s="24"/>
      <c r="E57" s="24" t="s">
        <v>77</v>
      </c>
      <c r="F57" s="24"/>
      <c r="G57" s="24"/>
      <c r="H57" s="109">
        <f>IF(C57&lt;&gt;"",'CBL Score Standard'!$D113,IF(D57&lt;&gt;"",SUM('CBL Score Standard'!$D113:$E113),IF(E57&lt;&gt;"",SUM('CBL Score Standard'!$D113:$F113),IF(F57&lt;&gt;"",SUM('CBL Score Standard'!$D113:$G113),IF(G57&lt;&gt;"",SUM('CBL Score Standard'!$D113:$H113,0))))))</f>
        <v>5.2380952380952375E-2</v>
      </c>
    </row>
    <row r="58" spans="1:36" ht="23.4" x14ac:dyDescent="0.45">
      <c r="A58" s="110" t="s">
        <v>55</v>
      </c>
      <c r="B58" s="99" t="s">
        <v>419</v>
      </c>
      <c r="C58" s="100"/>
      <c r="D58" s="100"/>
      <c r="E58" s="117" t="s">
        <v>77</v>
      </c>
      <c r="F58" s="24"/>
      <c r="G58" s="24"/>
      <c r="H58" s="109">
        <f>IF(C58&lt;&gt;"",'CBL Score Standard'!$D114,IF(D58&lt;&gt;"",SUM('CBL Score Standard'!$D114:$E114),IF(E58&lt;&gt;"",SUM('CBL Score Standard'!$D114:$F114),IF(F58&lt;&gt;"",SUM('CBL Score Standard'!$D114:$G114),IF(G58&lt;&gt;"",SUM('CBL Score Standard'!$D114:$H114,0))))))</f>
        <v>2.8571428571428571E-2</v>
      </c>
      <c r="K58" s="1193" t="s">
        <v>233</v>
      </c>
      <c r="L58" s="1194"/>
      <c r="M58" s="1194"/>
      <c r="N58" s="1194"/>
      <c r="O58" s="1194"/>
      <c r="P58" s="1194"/>
      <c r="Q58" s="1194"/>
      <c r="R58" s="1194"/>
      <c r="S58" s="1194"/>
      <c r="T58" s="1194"/>
      <c r="U58" s="1194"/>
      <c r="V58" s="1194"/>
      <c r="W58" s="1194"/>
      <c r="X58" s="1194"/>
      <c r="Y58" s="1195"/>
      <c r="Z58" s="263"/>
      <c r="AA58" s="256"/>
      <c r="AB58" s="256"/>
      <c r="AC58" s="256"/>
      <c r="AD58" s="256"/>
      <c r="AE58" s="256"/>
      <c r="AF58" s="256"/>
      <c r="AG58" s="256"/>
      <c r="AH58" s="256"/>
      <c r="AI58" s="256"/>
      <c r="AJ58" s="256"/>
    </row>
    <row r="59" spans="1:36" ht="41.4" x14ac:dyDescent="0.25">
      <c r="A59" s="110" t="s">
        <v>56</v>
      </c>
      <c r="B59" s="99" t="s">
        <v>421</v>
      </c>
      <c r="C59" s="100"/>
      <c r="D59" s="100"/>
      <c r="E59" s="117"/>
      <c r="F59" s="24"/>
      <c r="G59" s="24"/>
      <c r="H59" s="109" t="b">
        <f>IF(C59&lt;&gt;"",'CBL Score Standard'!$D115,IF(D59&lt;&gt;"",SUM('CBL Score Standard'!$D115:$E115),IF(E59&lt;&gt;"",SUM('CBL Score Standard'!$D115:$F115),IF(F59&lt;&gt;"",SUM('CBL Score Standard'!$D115:$G115),IF(G59&lt;&gt;"",SUM('CBL Score Standard'!$D115:$H115,0))))))</f>
        <v>0</v>
      </c>
      <c r="K59" s="1211" t="s">
        <v>133</v>
      </c>
      <c r="L59" s="1211" t="s">
        <v>91</v>
      </c>
      <c r="M59" s="1182" t="s">
        <v>75</v>
      </c>
      <c r="N59" s="1184" t="s">
        <v>134</v>
      </c>
      <c r="O59" s="1184" t="s">
        <v>135</v>
      </c>
      <c r="P59" s="145" t="s">
        <v>136</v>
      </c>
      <c r="Q59" s="145" t="s">
        <v>137</v>
      </c>
      <c r="R59" s="145" t="s">
        <v>138</v>
      </c>
      <c r="S59" s="1212" t="s">
        <v>139</v>
      </c>
      <c r="T59" s="1191" t="s">
        <v>344</v>
      </c>
      <c r="U59" s="1191" t="s">
        <v>342</v>
      </c>
      <c r="V59" s="1191" t="s">
        <v>343</v>
      </c>
      <c r="W59" s="133" t="s">
        <v>375</v>
      </c>
      <c r="X59" s="133" t="s">
        <v>376</v>
      </c>
      <c r="Y59" s="1211" t="s">
        <v>140</v>
      </c>
      <c r="Z59" s="1186" t="s">
        <v>667</v>
      </c>
      <c r="AA59" s="1172" t="s">
        <v>666</v>
      </c>
      <c r="AB59" s="1172"/>
      <c r="AC59" s="1172" t="s">
        <v>668</v>
      </c>
      <c r="AD59" s="1172"/>
      <c r="AE59" s="1172" t="s">
        <v>669</v>
      </c>
      <c r="AF59" s="1172"/>
      <c r="AG59" s="1172" t="s">
        <v>670</v>
      </c>
      <c r="AH59" s="1172"/>
      <c r="AI59" s="1172" t="s">
        <v>671</v>
      </c>
      <c r="AJ59" s="1172"/>
    </row>
    <row r="60" spans="1:36" ht="41.4" x14ac:dyDescent="0.25">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1197"/>
      <c r="L60" s="1197"/>
      <c r="M60" s="1183"/>
      <c r="N60" s="1185"/>
      <c r="O60" s="1185"/>
      <c r="P60" s="148" t="s">
        <v>141</v>
      </c>
      <c r="Q60" s="144"/>
      <c r="R60" s="144"/>
      <c r="S60" s="1210"/>
      <c r="T60" s="1191"/>
      <c r="U60" s="1191"/>
      <c r="V60" s="1191"/>
      <c r="W60" s="133"/>
      <c r="X60" s="133"/>
      <c r="Y60" s="1197"/>
      <c r="Z60" s="1187"/>
      <c r="AA60" s="255" t="s">
        <v>672</v>
      </c>
      <c r="AB60" s="255" t="s">
        <v>673</v>
      </c>
      <c r="AC60" s="255" t="s">
        <v>672</v>
      </c>
      <c r="AD60" s="255" t="s">
        <v>673</v>
      </c>
      <c r="AE60" s="255" t="s">
        <v>672</v>
      </c>
      <c r="AF60" s="255" t="s">
        <v>673</v>
      </c>
      <c r="AG60" s="255" t="s">
        <v>672</v>
      </c>
      <c r="AH60" s="255" t="s">
        <v>673</v>
      </c>
      <c r="AI60" s="255" t="s">
        <v>672</v>
      </c>
      <c r="AJ60" s="255" t="s">
        <v>673</v>
      </c>
    </row>
    <row r="61" spans="1:36" ht="13.8" x14ac:dyDescent="0.25">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1206" t="s">
        <v>142</v>
      </c>
      <c r="L61" s="1206" t="s">
        <v>143</v>
      </c>
      <c r="M61" s="104" t="s">
        <v>8</v>
      </c>
      <c r="N61" s="57" t="s">
        <v>2</v>
      </c>
      <c r="O61" s="38" t="s">
        <v>234</v>
      </c>
      <c r="P61" s="58"/>
      <c r="Q61" s="56"/>
      <c r="R61" s="59"/>
      <c r="S61" s="36"/>
      <c r="T61" s="83"/>
      <c r="U61" s="83"/>
      <c r="V61" s="83" t="str">
        <f t="shared" ref="V61:V68" si="8">IF(AND(W61="Y",X61="Y"),"Passed",IF(T61="M","Passed", ""))</f>
        <v/>
      </c>
      <c r="W61" s="83"/>
      <c r="X61" s="83"/>
      <c r="Y61" s="55"/>
      <c r="Z61" s="259">
        <f t="shared" ref="Z61:Z68" si="9">DATEDIF(AA61,AB61,"m")/12+DATEDIF(AC61,AD61,"m")/12+DATEDIF(AE61,AF61,"m")/12+DATEDIF(AG61,AH61,"m")/12+DATEDIF(AI61,AJ61,"m")/12</f>
        <v>0</v>
      </c>
      <c r="AA61" s="260"/>
      <c r="AB61" s="260"/>
      <c r="AC61" s="260"/>
      <c r="AD61" s="260"/>
      <c r="AE61" s="258"/>
      <c r="AF61" s="258"/>
      <c r="AG61" s="258"/>
      <c r="AH61" s="258"/>
      <c r="AI61" s="258"/>
      <c r="AJ61" s="258"/>
    </row>
    <row r="62" spans="1:36" ht="27.6" x14ac:dyDescent="0.25">
      <c r="A62" s="110" t="s">
        <v>56</v>
      </c>
      <c r="B62" s="99" t="s">
        <v>67</v>
      </c>
      <c r="C62" s="100"/>
      <c r="D62" s="100"/>
      <c r="E62" s="24" t="s">
        <v>77</v>
      </c>
      <c r="F62" s="24"/>
      <c r="G62" s="24"/>
      <c r="H62" s="109">
        <f>IF(C62&lt;&gt;"",'CBL Score Standard'!$D118,IF(D62&lt;&gt;"",SUM('CBL Score Standard'!$D118:$E118),IF(E62&lt;&gt;"",SUM('CBL Score Standard'!$D118:$F118),IF(F62&lt;&gt;"",SUM('CBL Score Standard'!$D118:$G118),IF(G62&lt;&gt;"",SUM('CBL Score Standard'!$D118:$H118,0))))))</f>
        <v>2.8571428571428571E-2</v>
      </c>
      <c r="K62" s="1207"/>
      <c r="L62" s="1207"/>
      <c r="M62" s="104" t="s">
        <v>8</v>
      </c>
      <c r="N62" s="57" t="s">
        <v>63</v>
      </c>
      <c r="O62" s="38" t="s">
        <v>236</v>
      </c>
      <c r="P62" s="58"/>
      <c r="Q62" s="56"/>
      <c r="R62" s="59"/>
      <c r="S62" s="36"/>
      <c r="T62" s="83"/>
      <c r="U62" s="83"/>
      <c r="V62" s="83" t="str">
        <f t="shared" si="8"/>
        <v/>
      </c>
      <c r="W62" s="83"/>
      <c r="X62" s="83"/>
      <c r="Y62" s="55"/>
      <c r="Z62" s="259">
        <f t="shared" si="9"/>
        <v>0</v>
      </c>
      <c r="AA62" s="260"/>
      <c r="AB62" s="260"/>
      <c r="AC62" s="260"/>
      <c r="AD62" s="260"/>
      <c r="AE62" s="258"/>
      <c r="AF62" s="258"/>
      <c r="AG62" s="258"/>
      <c r="AH62" s="258"/>
      <c r="AI62" s="258"/>
      <c r="AJ62" s="258"/>
    </row>
    <row r="63" spans="1:36" ht="14.4" thickBot="1" x14ac:dyDescent="0.3">
      <c r="A63" s="111" t="s">
        <v>55</v>
      </c>
      <c r="B63" s="99" t="s">
        <v>1</v>
      </c>
      <c r="C63" s="100"/>
      <c r="D63" s="100"/>
      <c r="E63" s="24" t="s">
        <v>77</v>
      </c>
      <c r="F63" s="24"/>
      <c r="G63" s="24"/>
      <c r="H63" s="109">
        <f>IF(C63&lt;&gt;"",'CBL Score Standard'!$D119,IF(D63&lt;&gt;"",SUM('CBL Score Standard'!$D119:$E119),IF(E63&lt;&gt;"",SUM('CBL Score Standard'!$D119:$F119),IF(F63&lt;&gt;"",SUM('CBL Score Standard'!$D119:$G119),IF(G63&lt;&gt;"",SUM('CBL Score Standard'!$D119:$H119,0))))))</f>
        <v>2.8571428571428571E-2</v>
      </c>
      <c r="K63" s="1207"/>
      <c r="L63" s="1207"/>
      <c r="M63" s="104" t="s">
        <v>8</v>
      </c>
      <c r="N63" s="36" t="s">
        <v>56</v>
      </c>
      <c r="O63" s="38" t="s">
        <v>237</v>
      </c>
      <c r="P63" s="58"/>
      <c r="Q63" s="56"/>
      <c r="R63" s="59"/>
      <c r="S63" s="36"/>
      <c r="T63" s="83"/>
      <c r="U63" s="83"/>
      <c r="V63" s="83" t="str">
        <f t="shared" si="8"/>
        <v/>
      </c>
      <c r="W63" s="83"/>
      <c r="X63" s="83"/>
      <c r="Y63" s="55"/>
      <c r="Z63" s="259">
        <f t="shared" si="9"/>
        <v>0</v>
      </c>
      <c r="AA63" s="260"/>
      <c r="AB63" s="260"/>
      <c r="AC63" s="260"/>
      <c r="AD63" s="260"/>
      <c r="AE63" s="258"/>
      <c r="AF63" s="258"/>
      <c r="AG63" s="258"/>
      <c r="AH63" s="258"/>
      <c r="AI63" s="258"/>
      <c r="AJ63" s="258"/>
    </row>
    <row r="64" spans="1:36" ht="14.4" thickBot="1" x14ac:dyDescent="0.35">
      <c r="A64" s="1175" t="s">
        <v>79</v>
      </c>
      <c r="B64" s="1176"/>
      <c r="C64" s="1177"/>
      <c r="D64" s="1177"/>
      <c r="E64" s="1177"/>
      <c r="F64" s="1177"/>
      <c r="G64" s="1177"/>
      <c r="H64" s="9">
        <f>SUM(H8:H63)</f>
        <v>2.7476190476190476</v>
      </c>
      <c r="K64" s="1207"/>
      <c r="L64" s="1207"/>
      <c r="M64" s="104" t="s">
        <v>8</v>
      </c>
      <c r="N64" s="36" t="s">
        <v>55</v>
      </c>
      <c r="O64" s="38" t="s">
        <v>238</v>
      </c>
      <c r="P64" s="58"/>
      <c r="Q64" s="56"/>
      <c r="R64" s="59"/>
      <c r="S64" s="36"/>
      <c r="T64" s="83"/>
      <c r="U64" s="83"/>
      <c r="V64" s="83" t="str">
        <f t="shared" si="8"/>
        <v/>
      </c>
      <c r="W64" s="83"/>
      <c r="X64" s="83"/>
      <c r="Y64" s="55"/>
      <c r="Z64" s="259">
        <f t="shared" si="9"/>
        <v>0</v>
      </c>
      <c r="AA64" s="260"/>
      <c r="AB64" s="260"/>
      <c r="AC64" s="260"/>
      <c r="AD64" s="260"/>
      <c r="AE64" s="258"/>
      <c r="AF64" s="258"/>
      <c r="AG64" s="258"/>
      <c r="AH64" s="258"/>
      <c r="AI64" s="258"/>
      <c r="AJ64" s="258"/>
    </row>
    <row r="65" spans="1:36" ht="14.4" thickBot="1" x14ac:dyDescent="0.35">
      <c r="A65" s="112" t="s">
        <v>83</v>
      </c>
      <c r="B65" s="113"/>
      <c r="C65" s="134">
        <v>1</v>
      </c>
      <c r="D65" s="134">
        <v>1</v>
      </c>
      <c r="E65" s="134">
        <v>0.80645161290322576</v>
      </c>
      <c r="F65" s="134">
        <v>0</v>
      </c>
      <c r="G65" s="134">
        <v>0</v>
      </c>
      <c r="H65" s="114">
        <v>2</v>
      </c>
      <c r="K65" s="1207"/>
      <c r="L65" s="1207"/>
      <c r="M65" s="104" t="s">
        <v>8</v>
      </c>
      <c r="N65" s="57" t="s">
        <v>53</v>
      </c>
      <c r="O65" s="38" t="s">
        <v>239</v>
      </c>
      <c r="P65" s="58"/>
      <c r="Q65" s="56"/>
      <c r="R65" s="59"/>
      <c r="S65" s="36"/>
      <c r="T65" s="83"/>
      <c r="U65" s="83"/>
      <c r="V65" s="83" t="str">
        <f t="shared" si="8"/>
        <v/>
      </c>
      <c r="W65" s="83"/>
      <c r="X65" s="83"/>
      <c r="Y65" s="55"/>
      <c r="Z65" s="259">
        <f t="shared" si="9"/>
        <v>0</v>
      </c>
      <c r="AA65" s="260"/>
      <c r="AB65" s="260"/>
      <c r="AC65" s="260"/>
      <c r="AD65" s="260"/>
      <c r="AE65" s="258"/>
      <c r="AF65" s="258"/>
      <c r="AG65" s="258"/>
      <c r="AH65" s="258"/>
      <c r="AI65" s="258"/>
      <c r="AJ65" s="258"/>
    </row>
    <row r="66" spans="1:36" ht="28.2" thickBot="1" x14ac:dyDescent="0.35">
      <c r="A66" s="1178" t="s">
        <v>81</v>
      </c>
      <c r="B66" s="1179"/>
      <c r="C66" s="1180"/>
      <c r="D66" s="1180"/>
      <c r="E66" s="1180"/>
      <c r="F66" s="1180"/>
      <c r="G66" s="1181"/>
      <c r="H66" s="115">
        <v>2</v>
      </c>
      <c r="K66" s="1207"/>
      <c r="L66" s="1207"/>
      <c r="M66" s="104" t="s">
        <v>8</v>
      </c>
      <c r="N66" s="57" t="s">
        <v>59</v>
      </c>
      <c r="O66" s="38" t="s">
        <v>240</v>
      </c>
      <c r="P66" s="58"/>
      <c r="Q66" s="56"/>
      <c r="R66" s="59"/>
      <c r="S66" s="36"/>
      <c r="T66" s="83"/>
      <c r="U66" s="83"/>
      <c r="V66" s="83" t="str">
        <f t="shared" si="8"/>
        <v/>
      </c>
      <c r="W66" s="83"/>
      <c r="X66" s="83"/>
      <c r="Y66" s="55"/>
      <c r="Z66" s="259">
        <f t="shared" si="9"/>
        <v>0</v>
      </c>
      <c r="AA66" s="260"/>
      <c r="AB66" s="260"/>
      <c r="AC66" s="260"/>
      <c r="AD66" s="260"/>
      <c r="AE66" s="258"/>
      <c r="AF66" s="258"/>
      <c r="AG66" s="258"/>
      <c r="AH66" s="258"/>
      <c r="AI66" s="258"/>
      <c r="AJ66" s="258"/>
    </row>
    <row r="67" spans="1:36" ht="13.8" x14ac:dyDescent="0.25">
      <c r="C67" s="135"/>
      <c r="D67" s="135"/>
      <c r="E67" s="135"/>
      <c r="F67" s="135"/>
      <c r="G67" s="135"/>
      <c r="K67" s="1207"/>
      <c r="L67" s="1207"/>
      <c r="M67" s="104" t="s">
        <v>8</v>
      </c>
      <c r="N67" s="57" t="s">
        <v>55</v>
      </c>
      <c r="O67" s="38" t="s">
        <v>515</v>
      </c>
      <c r="P67" s="58"/>
      <c r="Q67" s="56"/>
      <c r="R67" s="59"/>
      <c r="S67" s="36"/>
      <c r="T67" s="83"/>
      <c r="U67" s="83"/>
      <c r="V67" s="83" t="str">
        <f t="shared" si="8"/>
        <v/>
      </c>
      <c r="W67" s="83"/>
      <c r="X67" s="83"/>
      <c r="Y67" s="55"/>
      <c r="Z67" s="259">
        <f t="shared" si="9"/>
        <v>0</v>
      </c>
      <c r="AA67" s="260"/>
      <c r="AB67" s="260"/>
      <c r="AC67" s="260"/>
      <c r="AD67" s="260"/>
      <c r="AE67" s="258"/>
      <c r="AF67" s="258"/>
      <c r="AG67" s="258"/>
      <c r="AH67" s="258"/>
      <c r="AI67" s="258"/>
      <c r="AJ67" s="258"/>
    </row>
    <row r="68" spans="1:36" ht="13.8" x14ac:dyDescent="0.3">
      <c r="C68" s="135"/>
      <c r="D68" s="135"/>
      <c r="E68" s="135"/>
      <c r="F68" s="135"/>
      <c r="G68" s="135"/>
      <c r="K68" s="1208"/>
      <c r="L68" s="1208"/>
      <c r="M68" s="104" t="s">
        <v>8</v>
      </c>
      <c r="N68" s="57" t="s">
        <v>149</v>
      </c>
      <c r="O68" s="38" t="s">
        <v>370</v>
      </c>
      <c r="P68" s="154" t="s">
        <v>145</v>
      </c>
      <c r="Q68" s="152" t="s">
        <v>217</v>
      </c>
      <c r="R68" s="79" t="s">
        <v>241</v>
      </c>
      <c r="S68" s="36"/>
      <c r="T68" s="83"/>
      <c r="U68" s="83"/>
      <c r="V68" s="83" t="str">
        <f t="shared" si="8"/>
        <v/>
      </c>
      <c r="W68" s="83"/>
      <c r="X68" s="83"/>
      <c r="Y68" s="46" t="s">
        <v>242</v>
      </c>
      <c r="Z68" s="259">
        <f t="shared" si="9"/>
        <v>0</v>
      </c>
      <c r="AA68" s="260"/>
      <c r="AB68" s="260"/>
      <c r="AC68" s="260"/>
      <c r="AD68" s="260"/>
      <c r="AE68" s="258"/>
      <c r="AF68" s="258"/>
      <c r="AG68" s="258"/>
      <c r="AH68" s="258"/>
      <c r="AI68" s="258"/>
      <c r="AJ68" s="258"/>
    </row>
    <row r="69" spans="1:36" x14ac:dyDescent="0.25">
      <c r="C69" s="135"/>
      <c r="D69" s="135"/>
      <c r="E69" s="135"/>
      <c r="F69" s="135"/>
      <c r="G69" s="135"/>
    </row>
    <row r="70" spans="1:36" ht="23.4" x14ac:dyDescent="0.45">
      <c r="C70" s="135"/>
      <c r="D70" s="135"/>
      <c r="E70" s="135"/>
      <c r="F70" s="135"/>
      <c r="G70" s="135"/>
      <c r="K70" s="1193" t="s">
        <v>243</v>
      </c>
      <c r="L70" s="1194"/>
      <c r="M70" s="1194"/>
      <c r="N70" s="1194"/>
      <c r="O70" s="1194"/>
      <c r="P70" s="1194"/>
      <c r="Q70" s="1194"/>
      <c r="R70" s="1194"/>
      <c r="S70" s="1194"/>
      <c r="T70" s="1194"/>
      <c r="U70" s="1194"/>
      <c r="V70" s="1194"/>
      <c r="W70" s="1194"/>
      <c r="X70" s="1194"/>
      <c r="Y70" s="1195"/>
      <c r="Z70" s="263"/>
      <c r="AA70" s="256"/>
      <c r="AB70" s="256"/>
      <c r="AC70" s="256"/>
      <c r="AD70" s="256"/>
      <c r="AE70" s="256"/>
      <c r="AF70" s="256"/>
      <c r="AG70" s="256"/>
      <c r="AH70" s="256"/>
      <c r="AI70" s="256"/>
      <c r="AJ70" s="256"/>
    </row>
    <row r="71" spans="1:36" ht="41.4" x14ac:dyDescent="0.25">
      <c r="C71" s="135"/>
      <c r="D71" s="135"/>
      <c r="E71" s="135"/>
      <c r="F71" s="135"/>
      <c r="G71" s="135"/>
      <c r="K71" s="1211" t="s">
        <v>133</v>
      </c>
      <c r="L71" s="1211" t="s">
        <v>91</v>
      </c>
      <c r="M71" s="1182" t="s">
        <v>75</v>
      </c>
      <c r="N71" s="1184" t="s">
        <v>134</v>
      </c>
      <c r="O71" s="1184" t="s">
        <v>135</v>
      </c>
      <c r="P71" s="145" t="s">
        <v>136</v>
      </c>
      <c r="Q71" s="145" t="s">
        <v>137</v>
      </c>
      <c r="R71" s="145" t="s">
        <v>138</v>
      </c>
      <c r="S71" s="1212" t="s">
        <v>139</v>
      </c>
      <c r="T71" s="1191" t="s">
        <v>344</v>
      </c>
      <c r="U71" s="1191" t="s">
        <v>342</v>
      </c>
      <c r="V71" s="1191" t="s">
        <v>343</v>
      </c>
      <c r="W71" s="133" t="s">
        <v>375</v>
      </c>
      <c r="X71" s="133" t="s">
        <v>379</v>
      </c>
      <c r="Y71" s="1211" t="s">
        <v>140</v>
      </c>
      <c r="Z71" s="1186" t="s">
        <v>667</v>
      </c>
      <c r="AA71" s="1172" t="s">
        <v>666</v>
      </c>
      <c r="AB71" s="1172"/>
      <c r="AC71" s="1172" t="s">
        <v>668</v>
      </c>
      <c r="AD71" s="1172"/>
      <c r="AE71" s="1172" t="s">
        <v>669</v>
      </c>
      <c r="AF71" s="1172"/>
      <c r="AG71" s="1172" t="s">
        <v>670</v>
      </c>
      <c r="AH71" s="1172"/>
      <c r="AI71" s="1172" t="s">
        <v>671</v>
      </c>
      <c r="AJ71" s="1172"/>
    </row>
    <row r="72" spans="1:36" ht="41.4" x14ac:dyDescent="0.25">
      <c r="C72" s="135"/>
      <c r="D72" s="135"/>
      <c r="E72" s="135"/>
      <c r="F72" s="135"/>
      <c r="G72" s="135"/>
      <c r="K72" s="1197"/>
      <c r="L72" s="1197"/>
      <c r="M72" s="1183"/>
      <c r="N72" s="1185"/>
      <c r="O72" s="1185"/>
      <c r="P72" s="148" t="s">
        <v>141</v>
      </c>
      <c r="Q72" s="144"/>
      <c r="R72" s="144"/>
      <c r="S72" s="1210"/>
      <c r="T72" s="1191"/>
      <c r="U72" s="1191"/>
      <c r="V72" s="1191"/>
      <c r="W72" s="133"/>
      <c r="X72" s="133"/>
      <c r="Y72" s="1197"/>
      <c r="Z72" s="1187"/>
      <c r="AA72" s="255" t="s">
        <v>672</v>
      </c>
      <c r="AB72" s="255" t="s">
        <v>673</v>
      </c>
      <c r="AC72" s="255" t="s">
        <v>672</v>
      </c>
      <c r="AD72" s="255" t="s">
        <v>673</v>
      </c>
      <c r="AE72" s="255" t="s">
        <v>672</v>
      </c>
      <c r="AF72" s="255" t="s">
        <v>673</v>
      </c>
      <c r="AG72" s="255" t="s">
        <v>672</v>
      </c>
      <c r="AH72" s="255" t="s">
        <v>673</v>
      </c>
      <c r="AI72" s="255" t="s">
        <v>672</v>
      </c>
      <c r="AJ72" s="255" t="s">
        <v>673</v>
      </c>
    </row>
    <row r="73" spans="1:36" ht="13.8" x14ac:dyDescent="0.25">
      <c r="C73" s="135"/>
      <c r="D73" s="135"/>
      <c r="E73" s="135"/>
      <c r="F73" s="135"/>
      <c r="G73" s="135"/>
      <c r="K73" s="272" t="s">
        <v>142</v>
      </c>
      <c r="L73" s="272" t="s">
        <v>143</v>
      </c>
      <c r="M73" s="104" t="s">
        <v>9</v>
      </c>
      <c r="N73" s="57" t="s">
        <v>235</v>
      </c>
      <c r="O73" s="38" t="s">
        <v>244</v>
      </c>
      <c r="P73" s="60"/>
      <c r="Q73" s="61"/>
      <c r="R73" s="62"/>
      <c r="S73" s="36"/>
      <c r="T73" s="83"/>
      <c r="U73" s="83"/>
      <c r="V73" s="83" t="str">
        <f>IF(AND(W73="Y",X73="Y"),"Passed",IF(T73="M","Passed", ""))</f>
        <v/>
      </c>
      <c r="W73" s="83"/>
      <c r="X73" s="83"/>
      <c r="Y73" s="63"/>
      <c r="Z73" s="259">
        <f t="shared" ref="Z73:Z76" si="10">DATEDIF(AA73,AB73,"m")/12+DATEDIF(AC73,AD73,"m")/12+DATEDIF(AE73,AF73,"m")/12+DATEDIF(AG73,AH73,"m")/12+DATEDIF(AI73,AJ73,"m")/12</f>
        <v>0</v>
      </c>
      <c r="AA73" s="260"/>
      <c r="AB73" s="260"/>
      <c r="AC73" s="260"/>
      <c r="AD73" s="260"/>
      <c r="AE73" s="258"/>
      <c r="AF73" s="258"/>
      <c r="AG73" s="258"/>
      <c r="AH73" s="258"/>
      <c r="AI73" s="258"/>
      <c r="AJ73" s="258"/>
    </row>
    <row r="74" spans="1:36" ht="13.8" x14ac:dyDescent="0.25">
      <c r="C74" s="135"/>
      <c r="D74" s="135"/>
      <c r="E74" s="135"/>
      <c r="F74" s="135"/>
      <c r="G74" s="135"/>
      <c r="K74" s="273"/>
      <c r="L74" s="273"/>
      <c r="M74" s="104" t="s">
        <v>9</v>
      </c>
      <c r="N74" s="57" t="s">
        <v>229</v>
      </c>
      <c r="O74" s="38" t="s">
        <v>245</v>
      </c>
      <c r="P74" s="60"/>
      <c r="Q74" s="61"/>
      <c r="R74" s="62"/>
      <c r="S74" s="36"/>
      <c r="T74" s="83"/>
      <c r="U74" s="83"/>
      <c r="V74" s="83" t="str">
        <f>IF(AND(W74="Y",X74="Y"),"Passed",IF(T74="M","Passed", ""))</f>
        <v/>
      </c>
      <c r="W74" s="83"/>
      <c r="X74" s="83"/>
      <c r="Y74" s="63"/>
      <c r="Z74" s="259">
        <f t="shared" si="10"/>
        <v>0</v>
      </c>
      <c r="AA74" s="260"/>
      <c r="AB74" s="260"/>
      <c r="AC74" s="260"/>
      <c r="AD74" s="260"/>
      <c r="AE74" s="258"/>
      <c r="AF74" s="258"/>
      <c r="AG74" s="258"/>
      <c r="AH74" s="258"/>
      <c r="AI74" s="258"/>
      <c r="AJ74" s="258"/>
    </row>
    <row r="75" spans="1:36" ht="41.4" x14ac:dyDescent="0.25">
      <c r="C75" s="135"/>
      <c r="D75" s="135"/>
      <c r="E75" s="135"/>
      <c r="F75" s="135"/>
      <c r="G75" s="135"/>
      <c r="K75" s="273"/>
      <c r="L75" s="273"/>
      <c r="M75" s="104" t="s">
        <v>9</v>
      </c>
      <c r="N75" s="57" t="s">
        <v>3</v>
      </c>
      <c r="O75" s="38" t="s">
        <v>516</v>
      </c>
      <c r="P75" s="60"/>
      <c r="Q75" s="61"/>
      <c r="R75" s="62"/>
      <c r="S75" s="36"/>
      <c r="T75" s="83"/>
      <c r="U75" s="83"/>
      <c r="V75" s="83" t="str">
        <f>IF(AND(W75="Y",X75="Y"),"Passed",IF(T75="M","Passed", ""))</f>
        <v/>
      </c>
      <c r="W75" s="83"/>
      <c r="X75" s="83"/>
      <c r="Y75" s="63"/>
      <c r="Z75" s="259">
        <f t="shared" si="10"/>
        <v>0</v>
      </c>
      <c r="AA75" s="260"/>
      <c r="AB75" s="260"/>
      <c r="AC75" s="260"/>
      <c r="AD75" s="260"/>
      <c r="AE75" s="258"/>
      <c r="AF75" s="258"/>
      <c r="AG75" s="258"/>
      <c r="AH75" s="258"/>
      <c r="AI75" s="258"/>
      <c r="AJ75" s="258"/>
    </row>
    <row r="76" spans="1:36" ht="41.4" x14ac:dyDescent="0.25">
      <c r="C76" s="135"/>
      <c r="D76" s="135"/>
      <c r="E76" s="135"/>
      <c r="F76" s="135"/>
      <c r="G76" s="135"/>
      <c r="K76" s="274"/>
      <c r="L76" s="274"/>
      <c r="M76" s="104" t="s">
        <v>9</v>
      </c>
      <c r="N76" s="57" t="s">
        <v>3</v>
      </c>
      <c r="O76" s="38" t="s">
        <v>246</v>
      </c>
      <c r="P76" s="60"/>
      <c r="Q76" s="61"/>
      <c r="R76" s="62"/>
      <c r="S76" s="36"/>
      <c r="T76" s="83"/>
      <c r="U76" s="83"/>
      <c r="V76" s="83" t="str">
        <f>IF(AND(W76="Y",X76="Y"),"Passed",IF(T76="M","Passed", ""))</f>
        <v/>
      </c>
      <c r="W76" s="83"/>
      <c r="X76" s="83"/>
      <c r="Y76" s="63"/>
      <c r="Z76" s="259">
        <f t="shared" si="10"/>
        <v>0</v>
      </c>
      <c r="AA76" s="260"/>
      <c r="AB76" s="260"/>
      <c r="AC76" s="260"/>
      <c r="AD76" s="260"/>
      <c r="AE76" s="258"/>
      <c r="AF76" s="258"/>
      <c r="AG76" s="258"/>
      <c r="AH76" s="258"/>
      <c r="AI76" s="258"/>
      <c r="AJ76" s="258"/>
    </row>
    <row r="77" spans="1:36" x14ac:dyDescent="0.25">
      <c r="C77" s="135"/>
      <c r="D77" s="135"/>
      <c r="E77" s="135"/>
      <c r="F77" s="135"/>
      <c r="G77" s="135"/>
    </row>
    <row r="78" spans="1:36" x14ac:dyDescent="0.25">
      <c r="C78" s="135"/>
      <c r="D78" s="135"/>
      <c r="E78" s="135"/>
      <c r="F78" s="135"/>
      <c r="G78" s="135"/>
    </row>
    <row r="79" spans="1:36" x14ac:dyDescent="0.25">
      <c r="C79" s="135"/>
      <c r="D79" s="135"/>
      <c r="E79" s="135"/>
      <c r="F79" s="135"/>
      <c r="G79" s="135"/>
    </row>
    <row r="80" spans="1:36" x14ac:dyDescent="0.25">
      <c r="C80" s="135"/>
      <c r="D80" s="135"/>
      <c r="E80" s="135"/>
      <c r="F80" s="135"/>
      <c r="G80" s="135"/>
    </row>
    <row r="81" spans="3:7" x14ac:dyDescent="0.25">
      <c r="C81" s="135"/>
      <c r="D81" s="135"/>
      <c r="E81" s="135"/>
      <c r="F81" s="135"/>
      <c r="G81" s="135"/>
    </row>
    <row r="82" spans="3:7" x14ac:dyDescent="0.25">
      <c r="C82" s="135"/>
      <c r="D82" s="135"/>
      <c r="E82" s="135"/>
      <c r="F82" s="135"/>
      <c r="G82" s="135"/>
    </row>
    <row r="83" spans="3:7" x14ac:dyDescent="0.25">
      <c r="C83" s="135"/>
      <c r="D83" s="135"/>
      <c r="E83" s="135"/>
      <c r="F83" s="135"/>
      <c r="G83" s="135"/>
    </row>
    <row r="84" spans="3:7" x14ac:dyDescent="0.25">
      <c r="C84" s="135"/>
      <c r="D84" s="135"/>
      <c r="E84" s="135"/>
      <c r="F84" s="135"/>
      <c r="G84" s="135"/>
    </row>
    <row r="85" spans="3:7" x14ac:dyDescent="0.25">
      <c r="C85" s="135"/>
      <c r="D85" s="135"/>
      <c r="E85" s="135"/>
      <c r="F85" s="135"/>
      <c r="G85" s="135"/>
    </row>
    <row r="86" spans="3:7" x14ac:dyDescent="0.25">
      <c r="C86" s="135"/>
      <c r="D86" s="135"/>
      <c r="E86" s="135"/>
      <c r="F86" s="135"/>
      <c r="G86" s="135"/>
    </row>
    <row r="87" spans="3:7" x14ac:dyDescent="0.25">
      <c r="C87" s="135"/>
      <c r="D87" s="135"/>
      <c r="E87" s="135"/>
      <c r="F87" s="135"/>
      <c r="G87" s="135"/>
    </row>
    <row r="88" spans="3:7" x14ac:dyDescent="0.25">
      <c r="C88" s="135"/>
      <c r="D88" s="135"/>
      <c r="E88" s="135"/>
      <c r="F88" s="135"/>
      <c r="G88" s="135"/>
    </row>
    <row r="89" spans="3:7" x14ac:dyDescent="0.25">
      <c r="C89" s="135"/>
      <c r="D89" s="135"/>
      <c r="E89" s="135"/>
      <c r="F89" s="135"/>
      <c r="G89" s="135"/>
    </row>
    <row r="90" spans="3:7" x14ac:dyDescent="0.25">
      <c r="C90" s="135"/>
      <c r="D90" s="135"/>
      <c r="E90" s="135"/>
      <c r="F90" s="135"/>
      <c r="G90" s="135"/>
    </row>
    <row r="91" spans="3:7" x14ac:dyDescent="0.25">
      <c r="C91" s="135"/>
      <c r="D91" s="135"/>
      <c r="E91" s="135"/>
      <c r="F91" s="135"/>
      <c r="G91" s="135"/>
    </row>
    <row r="92" spans="3:7" x14ac:dyDescent="0.25">
      <c r="C92" s="135"/>
      <c r="D92" s="135"/>
      <c r="E92" s="135"/>
      <c r="F92" s="135"/>
      <c r="G92" s="135"/>
    </row>
    <row r="93" spans="3:7" x14ac:dyDescent="0.25">
      <c r="C93" s="135"/>
      <c r="D93" s="135"/>
      <c r="E93" s="135"/>
      <c r="F93" s="135"/>
      <c r="G93" s="135"/>
    </row>
    <row r="94" spans="3:7" x14ac:dyDescent="0.25">
      <c r="C94" s="135"/>
      <c r="D94" s="135"/>
      <c r="E94" s="135"/>
      <c r="F94" s="135"/>
      <c r="G94" s="135"/>
    </row>
    <row r="95" spans="3:7" x14ac:dyDescent="0.25">
      <c r="C95" s="135"/>
      <c r="D95" s="135"/>
      <c r="E95" s="135"/>
      <c r="F95" s="135"/>
      <c r="G95" s="135"/>
    </row>
    <row r="96" spans="3:7" x14ac:dyDescent="0.25">
      <c r="C96" s="135"/>
      <c r="D96" s="135"/>
      <c r="E96" s="135"/>
      <c r="F96" s="135"/>
      <c r="G96" s="135"/>
    </row>
    <row r="97" spans="3:7" x14ac:dyDescent="0.25">
      <c r="C97" s="135"/>
      <c r="D97" s="135"/>
      <c r="E97" s="135"/>
      <c r="F97" s="135"/>
      <c r="G97" s="135"/>
    </row>
    <row r="98" spans="3:7" x14ac:dyDescent="0.25">
      <c r="C98" s="135"/>
      <c r="D98" s="135"/>
      <c r="E98" s="135"/>
      <c r="F98" s="135"/>
      <c r="G98" s="135"/>
    </row>
    <row r="99" spans="3:7" x14ac:dyDescent="0.25">
      <c r="C99" s="135"/>
      <c r="D99" s="135"/>
      <c r="E99" s="135"/>
      <c r="F99" s="135"/>
      <c r="G99" s="135"/>
    </row>
    <row r="100" spans="3:7" x14ac:dyDescent="0.25">
      <c r="C100" s="135"/>
      <c r="D100" s="135"/>
      <c r="E100" s="135"/>
      <c r="F100" s="135"/>
      <c r="G100" s="135"/>
    </row>
    <row r="101" spans="3:7" x14ac:dyDescent="0.25">
      <c r="C101" s="135"/>
      <c r="D101" s="135"/>
      <c r="E101" s="135"/>
      <c r="F101" s="135"/>
      <c r="G101" s="135"/>
    </row>
    <row r="102" spans="3:7" x14ac:dyDescent="0.25">
      <c r="C102" s="135"/>
      <c r="D102" s="135"/>
      <c r="E102" s="135"/>
      <c r="F102" s="135"/>
      <c r="G102" s="135"/>
    </row>
    <row r="103" spans="3:7" x14ac:dyDescent="0.25">
      <c r="C103" s="135"/>
      <c r="D103" s="135"/>
      <c r="E103" s="135"/>
      <c r="F103" s="135"/>
      <c r="G103" s="135"/>
    </row>
    <row r="104" spans="3:7" x14ac:dyDescent="0.25">
      <c r="C104" s="135"/>
      <c r="D104" s="135"/>
      <c r="E104" s="135"/>
      <c r="F104" s="135"/>
      <c r="G104" s="135"/>
    </row>
    <row r="105" spans="3:7" x14ac:dyDescent="0.25">
      <c r="C105" s="135"/>
      <c r="D105" s="135"/>
      <c r="E105" s="135"/>
      <c r="F105" s="135"/>
      <c r="G105" s="135"/>
    </row>
    <row r="106" spans="3:7" x14ac:dyDescent="0.25">
      <c r="C106" s="135"/>
      <c r="D106" s="135"/>
      <c r="E106" s="135"/>
      <c r="F106" s="135"/>
      <c r="G106" s="135"/>
    </row>
    <row r="107" spans="3:7" x14ac:dyDescent="0.25">
      <c r="C107" s="135"/>
      <c r="D107" s="135"/>
      <c r="E107" s="135"/>
      <c r="F107" s="135"/>
      <c r="G107" s="135"/>
    </row>
    <row r="108" spans="3:7" x14ac:dyDescent="0.25">
      <c r="C108" s="135"/>
      <c r="D108" s="135"/>
      <c r="E108" s="135"/>
      <c r="F108" s="135"/>
      <c r="G108" s="135"/>
    </row>
    <row r="109" spans="3:7" x14ac:dyDescent="0.25">
      <c r="C109" s="135"/>
      <c r="D109" s="135"/>
      <c r="E109" s="135"/>
      <c r="F109" s="135"/>
      <c r="G109" s="135"/>
    </row>
    <row r="110" spans="3:7" x14ac:dyDescent="0.25">
      <c r="C110" s="135"/>
      <c r="D110" s="135"/>
      <c r="E110" s="135"/>
      <c r="F110" s="135"/>
      <c r="G110" s="135"/>
    </row>
    <row r="111" spans="3:7" x14ac:dyDescent="0.25">
      <c r="C111" s="135"/>
      <c r="D111" s="135"/>
      <c r="E111" s="135"/>
      <c r="F111" s="135"/>
      <c r="G111" s="135"/>
    </row>
    <row r="112" spans="3:7" x14ac:dyDescent="0.25">
      <c r="C112" s="135"/>
      <c r="D112" s="135"/>
      <c r="E112" s="135"/>
      <c r="F112" s="135"/>
      <c r="G112" s="135"/>
    </row>
    <row r="113" spans="3:7" x14ac:dyDescent="0.25">
      <c r="C113" s="135"/>
      <c r="D113" s="135"/>
      <c r="E113" s="135"/>
      <c r="F113" s="135"/>
      <c r="G113" s="135"/>
    </row>
    <row r="114" spans="3:7" x14ac:dyDescent="0.25">
      <c r="C114" s="135"/>
      <c r="D114" s="135"/>
      <c r="E114" s="135"/>
      <c r="F114" s="135"/>
      <c r="G114" s="135"/>
    </row>
    <row r="115" spans="3:7" x14ac:dyDescent="0.25">
      <c r="C115" s="135"/>
      <c r="D115" s="135"/>
      <c r="E115" s="135"/>
      <c r="F115" s="135"/>
      <c r="G115" s="135"/>
    </row>
    <row r="116" spans="3:7" x14ac:dyDescent="0.25">
      <c r="C116" s="135"/>
      <c r="D116" s="135"/>
      <c r="E116" s="135"/>
      <c r="F116" s="135"/>
      <c r="G116" s="135"/>
    </row>
    <row r="117" spans="3:7" x14ac:dyDescent="0.25">
      <c r="C117" s="135"/>
      <c r="D117" s="135"/>
      <c r="E117" s="135"/>
      <c r="F117" s="135"/>
      <c r="G117" s="135"/>
    </row>
    <row r="118" spans="3:7" x14ac:dyDescent="0.25">
      <c r="C118" s="135"/>
      <c r="D118" s="135"/>
      <c r="E118" s="135"/>
      <c r="F118" s="135"/>
      <c r="G118" s="135"/>
    </row>
    <row r="119" spans="3:7" x14ac:dyDescent="0.25">
      <c r="C119" s="135"/>
      <c r="D119" s="135"/>
      <c r="E119" s="135"/>
      <c r="F119" s="135"/>
      <c r="G119" s="135"/>
    </row>
    <row r="120" spans="3:7" x14ac:dyDescent="0.25">
      <c r="C120" s="135"/>
      <c r="D120" s="135"/>
      <c r="E120" s="135"/>
      <c r="F120" s="135"/>
      <c r="G120" s="135"/>
    </row>
    <row r="121" spans="3:7" x14ac:dyDescent="0.25">
      <c r="C121" s="135"/>
      <c r="D121" s="135"/>
      <c r="E121" s="135"/>
      <c r="F121" s="135"/>
      <c r="G121" s="135"/>
    </row>
    <row r="122" spans="3:7" x14ac:dyDescent="0.25">
      <c r="C122" s="135"/>
      <c r="D122" s="135"/>
      <c r="E122" s="135"/>
      <c r="F122" s="135"/>
      <c r="G122" s="135"/>
    </row>
    <row r="123" spans="3:7" x14ac:dyDescent="0.25">
      <c r="C123" s="135"/>
      <c r="D123" s="135"/>
      <c r="E123" s="135"/>
      <c r="F123" s="135"/>
      <c r="G123" s="135"/>
    </row>
    <row r="124" spans="3:7" x14ac:dyDescent="0.25">
      <c r="C124" s="135"/>
      <c r="D124" s="135"/>
      <c r="E124" s="135"/>
      <c r="F124" s="135"/>
      <c r="G124" s="135"/>
    </row>
    <row r="125" spans="3:7" x14ac:dyDescent="0.25">
      <c r="C125" s="135"/>
      <c r="D125" s="135"/>
      <c r="E125" s="135"/>
      <c r="F125" s="135"/>
      <c r="G125" s="135"/>
    </row>
    <row r="126" spans="3:7" x14ac:dyDescent="0.25">
      <c r="C126" s="135"/>
      <c r="D126" s="135"/>
      <c r="E126" s="135"/>
      <c r="F126" s="135"/>
      <c r="G126" s="135"/>
    </row>
    <row r="127" spans="3:7" x14ac:dyDescent="0.25">
      <c r="C127" s="135"/>
      <c r="D127" s="135"/>
      <c r="E127" s="135"/>
      <c r="F127" s="135"/>
      <c r="G127" s="135"/>
    </row>
    <row r="128" spans="3:7" x14ac:dyDescent="0.25">
      <c r="C128" s="135"/>
      <c r="D128" s="135"/>
      <c r="E128" s="135"/>
      <c r="F128" s="135"/>
      <c r="G128" s="135"/>
    </row>
    <row r="129" spans="3:7" x14ac:dyDescent="0.25">
      <c r="C129" s="135"/>
      <c r="D129" s="135"/>
      <c r="E129" s="135"/>
      <c r="F129" s="135"/>
      <c r="G129" s="135"/>
    </row>
    <row r="130" spans="3:7" x14ac:dyDescent="0.25">
      <c r="C130" s="135"/>
      <c r="D130" s="135"/>
      <c r="E130" s="135"/>
      <c r="F130" s="135"/>
      <c r="G130" s="135"/>
    </row>
    <row r="131" spans="3:7" x14ac:dyDescent="0.25">
      <c r="C131" s="135"/>
      <c r="D131" s="135"/>
      <c r="E131" s="135"/>
      <c r="F131" s="135"/>
      <c r="G131" s="135"/>
    </row>
    <row r="132" spans="3:7" x14ac:dyDescent="0.25">
      <c r="C132" s="135"/>
      <c r="D132" s="135"/>
      <c r="E132" s="135"/>
      <c r="F132" s="135"/>
      <c r="G132" s="135"/>
    </row>
    <row r="133" spans="3:7" x14ac:dyDescent="0.25">
      <c r="C133" s="135"/>
      <c r="D133" s="135"/>
      <c r="E133" s="135"/>
      <c r="F133" s="135"/>
      <c r="G133" s="135"/>
    </row>
    <row r="134" spans="3:7" x14ac:dyDescent="0.25">
      <c r="C134" s="135"/>
      <c r="D134" s="135"/>
      <c r="E134" s="135"/>
      <c r="F134" s="135"/>
      <c r="G134" s="135"/>
    </row>
    <row r="135" spans="3:7" x14ac:dyDescent="0.25">
      <c r="C135" s="135"/>
      <c r="D135" s="135"/>
      <c r="E135" s="135"/>
      <c r="F135" s="135"/>
      <c r="G135" s="135"/>
    </row>
    <row r="136" spans="3:7" x14ac:dyDescent="0.25">
      <c r="C136" s="135"/>
      <c r="D136" s="135"/>
      <c r="E136" s="135"/>
      <c r="F136" s="135"/>
      <c r="G136" s="135"/>
    </row>
    <row r="137" spans="3:7" x14ac:dyDescent="0.25">
      <c r="C137" s="135"/>
      <c r="D137" s="135"/>
      <c r="E137" s="135"/>
      <c r="F137" s="135"/>
      <c r="G137" s="135"/>
    </row>
    <row r="138" spans="3:7" x14ac:dyDescent="0.25">
      <c r="C138" s="135"/>
      <c r="D138" s="135"/>
      <c r="E138" s="135"/>
      <c r="F138" s="135"/>
      <c r="G138" s="135"/>
    </row>
    <row r="139" spans="3:7" x14ac:dyDescent="0.25">
      <c r="C139" s="135"/>
      <c r="D139" s="135"/>
      <c r="E139" s="135"/>
      <c r="F139" s="135"/>
      <c r="G139" s="135"/>
    </row>
    <row r="140" spans="3:7" x14ac:dyDescent="0.25">
      <c r="C140" s="135"/>
      <c r="D140" s="135"/>
      <c r="E140" s="135"/>
      <c r="F140" s="135"/>
      <c r="G140" s="135"/>
    </row>
    <row r="141" spans="3:7" x14ac:dyDescent="0.25">
      <c r="C141" s="135"/>
      <c r="D141" s="135"/>
      <c r="E141" s="135"/>
      <c r="F141" s="135"/>
      <c r="G141" s="135"/>
    </row>
    <row r="142" spans="3:7" x14ac:dyDescent="0.25">
      <c r="C142" s="135"/>
      <c r="D142" s="135"/>
      <c r="E142" s="135"/>
      <c r="F142" s="135"/>
      <c r="G142" s="135"/>
    </row>
    <row r="143" spans="3:7" x14ac:dyDescent="0.25">
      <c r="C143" s="135"/>
      <c r="D143" s="135"/>
      <c r="E143" s="135"/>
      <c r="F143" s="135"/>
      <c r="G143" s="135"/>
    </row>
    <row r="144" spans="3:7" x14ac:dyDescent="0.25">
      <c r="C144" s="135"/>
      <c r="D144" s="135"/>
      <c r="E144" s="135"/>
      <c r="F144" s="135"/>
      <c r="G144" s="135"/>
    </row>
    <row r="145" spans="3:7" x14ac:dyDescent="0.25">
      <c r="C145" s="135"/>
      <c r="D145" s="135"/>
      <c r="E145" s="135"/>
      <c r="F145" s="135"/>
      <c r="G145" s="135"/>
    </row>
    <row r="146" spans="3:7" x14ac:dyDescent="0.25">
      <c r="C146" s="135"/>
      <c r="D146" s="135"/>
      <c r="E146" s="135"/>
      <c r="F146" s="135"/>
      <c r="G146" s="135"/>
    </row>
    <row r="147" spans="3:7" x14ac:dyDescent="0.25">
      <c r="C147" s="135"/>
      <c r="D147" s="135"/>
      <c r="E147" s="135"/>
      <c r="F147" s="135"/>
      <c r="G147" s="135"/>
    </row>
    <row r="148" spans="3:7" x14ac:dyDescent="0.25">
      <c r="C148" s="135"/>
      <c r="D148" s="135"/>
      <c r="E148" s="135"/>
      <c r="F148" s="135"/>
      <c r="G148" s="135"/>
    </row>
    <row r="149" spans="3:7" x14ac:dyDescent="0.25">
      <c r="C149" s="135"/>
      <c r="D149" s="135"/>
      <c r="E149" s="135"/>
      <c r="F149" s="135"/>
      <c r="G149" s="135"/>
    </row>
    <row r="150" spans="3:7" x14ac:dyDescent="0.25">
      <c r="C150" s="135"/>
      <c r="D150" s="135"/>
      <c r="E150" s="135"/>
      <c r="F150" s="135"/>
      <c r="G150" s="135"/>
    </row>
    <row r="151" spans="3:7" x14ac:dyDescent="0.25">
      <c r="C151" s="135"/>
      <c r="D151" s="135"/>
      <c r="E151" s="135"/>
      <c r="F151" s="135"/>
      <c r="G151" s="135"/>
    </row>
    <row r="152" spans="3:7" x14ac:dyDescent="0.25">
      <c r="C152" s="135"/>
      <c r="D152" s="135"/>
      <c r="E152" s="135"/>
      <c r="F152" s="135"/>
      <c r="G152" s="135"/>
    </row>
    <row r="153" spans="3:7" x14ac:dyDescent="0.25">
      <c r="C153" s="135"/>
      <c r="D153" s="135"/>
      <c r="E153" s="135"/>
      <c r="F153" s="135"/>
      <c r="G153" s="135"/>
    </row>
    <row r="154" spans="3:7" x14ac:dyDescent="0.25">
      <c r="C154" s="135"/>
      <c r="D154" s="135"/>
      <c r="E154" s="135"/>
      <c r="F154" s="135"/>
      <c r="G154" s="135"/>
    </row>
    <row r="155" spans="3:7" x14ac:dyDescent="0.25">
      <c r="C155" s="135"/>
      <c r="D155" s="135"/>
      <c r="E155" s="135"/>
      <c r="F155" s="135"/>
      <c r="G155" s="135"/>
    </row>
    <row r="156" spans="3:7" x14ac:dyDescent="0.25">
      <c r="C156" s="135"/>
      <c r="D156" s="135"/>
      <c r="E156" s="135"/>
      <c r="F156" s="135"/>
      <c r="G156" s="135"/>
    </row>
    <row r="157" spans="3:7" x14ac:dyDescent="0.25">
      <c r="C157" s="135"/>
      <c r="D157" s="135"/>
      <c r="E157" s="135"/>
      <c r="F157" s="135"/>
      <c r="G157" s="135"/>
    </row>
    <row r="158" spans="3:7" x14ac:dyDescent="0.25">
      <c r="C158" s="135"/>
      <c r="D158" s="135"/>
      <c r="E158" s="135"/>
      <c r="F158" s="135"/>
      <c r="G158" s="135"/>
    </row>
    <row r="159" spans="3:7" x14ac:dyDescent="0.25">
      <c r="C159" s="135"/>
      <c r="D159" s="135"/>
      <c r="E159" s="135"/>
      <c r="F159" s="135"/>
      <c r="G159" s="135"/>
    </row>
    <row r="160" spans="3:7" x14ac:dyDescent="0.25">
      <c r="C160" s="135"/>
      <c r="D160" s="135"/>
      <c r="E160" s="135"/>
      <c r="F160" s="135"/>
      <c r="G160" s="135"/>
    </row>
    <row r="161" spans="3:7" x14ac:dyDescent="0.25">
      <c r="C161" s="135"/>
      <c r="D161" s="135"/>
      <c r="E161" s="135"/>
      <c r="F161" s="135"/>
      <c r="G161" s="135"/>
    </row>
    <row r="162" spans="3:7" x14ac:dyDescent="0.25">
      <c r="C162" s="135"/>
      <c r="D162" s="135"/>
      <c r="E162" s="135"/>
      <c r="F162" s="135"/>
      <c r="G162" s="135"/>
    </row>
    <row r="163" spans="3:7" x14ac:dyDescent="0.25">
      <c r="C163" s="135"/>
      <c r="D163" s="135"/>
      <c r="E163" s="135"/>
      <c r="F163" s="135"/>
      <c r="G163" s="135"/>
    </row>
    <row r="164" spans="3:7" x14ac:dyDescent="0.25">
      <c r="C164" s="135"/>
      <c r="D164" s="135"/>
      <c r="E164" s="135"/>
      <c r="F164" s="135"/>
      <c r="G164" s="135"/>
    </row>
    <row r="165" spans="3:7" x14ac:dyDescent="0.25">
      <c r="C165" s="135"/>
      <c r="D165" s="135"/>
      <c r="E165" s="135"/>
      <c r="F165" s="135"/>
      <c r="G165" s="135"/>
    </row>
    <row r="166" spans="3:7" x14ac:dyDescent="0.25">
      <c r="C166" s="135"/>
      <c r="D166" s="135"/>
      <c r="E166" s="135"/>
      <c r="F166" s="135"/>
      <c r="G166" s="135"/>
    </row>
    <row r="167" spans="3:7" x14ac:dyDescent="0.25">
      <c r="C167" s="135"/>
      <c r="D167" s="135"/>
      <c r="E167" s="135"/>
      <c r="F167" s="135"/>
      <c r="G167" s="135"/>
    </row>
    <row r="168" spans="3:7" x14ac:dyDescent="0.25">
      <c r="C168" s="135"/>
      <c r="D168" s="135"/>
      <c r="E168" s="135"/>
      <c r="F168" s="135"/>
      <c r="G168" s="135"/>
    </row>
    <row r="169" spans="3:7" x14ac:dyDescent="0.25">
      <c r="C169" s="135"/>
      <c r="D169" s="135"/>
      <c r="E169" s="135"/>
      <c r="F169" s="135"/>
      <c r="G169" s="135"/>
    </row>
    <row r="170" spans="3:7" x14ac:dyDescent="0.25">
      <c r="C170" s="135"/>
      <c r="D170" s="135"/>
      <c r="E170" s="135"/>
      <c r="F170" s="135"/>
      <c r="G170" s="135"/>
    </row>
    <row r="171" spans="3:7" x14ac:dyDescent="0.25">
      <c r="C171" s="135"/>
      <c r="D171" s="135"/>
      <c r="E171" s="135"/>
      <c r="F171" s="135"/>
      <c r="G171" s="135"/>
    </row>
    <row r="172" spans="3:7" x14ac:dyDescent="0.25">
      <c r="C172" s="135"/>
      <c r="D172" s="135"/>
      <c r="E172" s="135"/>
      <c r="F172" s="135"/>
      <c r="G172" s="135"/>
    </row>
    <row r="173" spans="3:7" x14ac:dyDescent="0.25">
      <c r="C173" s="135"/>
      <c r="D173" s="135"/>
      <c r="E173" s="135"/>
      <c r="F173" s="135"/>
      <c r="G173" s="135"/>
    </row>
    <row r="174" spans="3:7" x14ac:dyDescent="0.25">
      <c r="C174" s="135"/>
      <c r="D174" s="135"/>
      <c r="E174" s="135"/>
      <c r="F174" s="135"/>
      <c r="G174" s="135"/>
    </row>
    <row r="175" spans="3:7" x14ac:dyDescent="0.25">
      <c r="C175" s="135"/>
      <c r="D175" s="135"/>
      <c r="E175" s="135"/>
      <c r="F175" s="135"/>
      <c r="G175" s="135"/>
    </row>
    <row r="176" spans="3:7" x14ac:dyDescent="0.25">
      <c r="C176" s="135"/>
      <c r="D176" s="135"/>
      <c r="E176" s="135"/>
      <c r="F176" s="135"/>
      <c r="G176" s="135"/>
    </row>
    <row r="177" spans="3:7" x14ac:dyDescent="0.25">
      <c r="C177" s="135"/>
      <c r="D177" s="135"/>
      <c r="E177" s="135"/>
      <c r="F177" s="135"/>
      <c r="G177" s="135"/>
    </row>
    <row r="178" spans="3:7" x14ac:dyDescent="0.25">
      <c r="C178" s="135"/>
      <c r="D178" s="135"/>
      <c r="E178" s="135"/>
      <c r="F178" s="135"/>
      <c r="G178" s="135"/>
    </row>
    <row r="179" spans="3:7" x14ac:dyDescent="0.25">
      <c r="C179" s="135"/>
      <c r="D179" s="135"/>
      <c r="E179" s="135"/>
      <c r="F179" s="135"/>
      <c r="G179" s="135"/>
    </row>
    <row r="180" spans="3:7" x14ac:dyDescent="0.25">
      <c r="C180" s="135"/>
      <c r="D180" s="135"/>
      <c r="E180" s="135"/>
      <c r="F180" s="135"/>
      <c r="G180" s="135"/>
    </row>
    <row r="181" spans="3:7" x14ac:dyDescent="0.25">
      <c r="C181" s="135"/>
      <c r="D181" s="135"/>
      <c r="E181" s="135"/>
      <c r="F181" s="135"/>
      <c r="G181" s="135"/>
    </row>
    <row r="182" spans="3:7" x14ac:dyDescent="0.25">
      <c r="C182" s="135"/>
      <c r="D182" s="135"/>
      <c r="E182" s="135"/>
      <c r="F182" s="135"/>
      <c r="G182" s="135"/>
    </row>
    <row r="183" spans="3:7" x14ac:dyDescent="0.25">
      <c r="C183" s="135"/>
      <c r="D183" s="135"/>
      <c r="E183" s="135"/>
      <c r="F183" s="135"/>
      <c r="G183" s="135"/>
    </row>
    <row r="184" spans="3:7" x14ac:dyDescent="0.25">
      <c r="C184" s="135"/>
      <c r="D184" s="135"/>
      <c r="E184" s="135"/>
      <c r="F184" s="135"/>
      <c r="G184" s="135"/>
    </row>
    <row r="185" spans="3:7" x14ac:dyDescent="0.25">
      <c r="C185" s="135"/>
      <c r="D185" s="135"/>
      <c r="E185" s="135"/>
      <c r="F185" s="135"/>
      <c r="G185" s="135"/>
    </row>
    <row r="186" spans="3:7" x14ac:dyDescent="0.25">
      <c r="C186" s="135"/>
      <c r="D186" s="135"/>
      <c r="E186" s="135"/>
      <c r="F186" s="135"/>
      <c r="G186" s="135"/>
    </row>
    <row r="187" spans="3:7" x14ac:dyDescent="0.25">
      <c r="C187" s="135"/>
      <c r="D187" s="135"/>
      <c r="E187" s="135"/>
      <c r="F187" s="135"/>
      <c r="G187" s="135"/>
    </row>
    <row r="188" spans="3:7" x14ac:dyDescent="0.25">
      <c r="C188" s="135"/>
      <c r="D188" s="135"/>
      <c r="E188" s="135"/>
      <c r="F188" s="135"/>
      <c r="G188" s="135"/>
    </row>
    <row r="189" spans="3:7" x14ac:dyDescent="0.25">
      <c r="C189" s="135"/>
      <c r="D189" s="135"/>
      <c r="E189" s="135"/>
      <c r="F189" s="135"/>
      <c r="G189" s="135"/>
    </row>
    <row r="190" spans="3:7" x14ac:dyDescent="0.25">
      <c r="C190" s="135"/>
      <c r="D190" s="135"/>
      <c r="E190" s="135"/>
      <c r="F190" s="135"/>
      <c r="G190" s="135"/>
    </row>
    <row r="191" spans="3:7" x14ac:dyDescent="0.25">
      <c r="C191" s="135"/>
      <c r="D191" s="135"/>
      <c r="E191" s="135"/>
      <c r="F191" s="135"/>
      <c r="G191" s="135"/>
    </row>
    <row r="192" spans="3:7" x14ac:dyDescent="0.25">
      <c r="C192" s="135"/>
      <c r="D192" s="135"/>
      <c r="E192" s="135"/>
      <c r="F192" s="135"/>
      <c r="G192" s="135"/>
    </row>
    <row r="193" spans="3:7" x14ac:dyDescent="0.25">
      <c r="C193" s="135"/>
      <c r="D193" s="135"/>
      <c r="E193" s="135"/>
      <c r="F193" s="135"/>
      <c r="G193" s="135"/>
    </row>
    <row r="194" spans="3:7" x14ac:dyDescent="0.25">
      <c r="C194" s="135"/>
      <c r="D194" s="135"/>
      <c r="E194" s="135"/>
      <c r="F194" s="135"/>
      <c r="G194" s="135"/>
    </row>
    <row r="195" spans="3:7" x14ac:dyDescent="0.25">
      <c r="C195" s="135"/>
      <c r="D195" s="135"/>
      <c r="E195" s="135"/>
      <c r="F195" s="135"/>
      <c r="G195" s="135"/>
    </row>
    <row r="196" spans="3:7" x14ac:dyDescent="0.25">
      <c r="C196" s="135"/>
      <c r="D196" s="135"/>
      <c r="E196" s="135"/>
      <c r="F196" s="135"/>
      <c r="G196" s="135"/>
    </row>
  </sheetData>
  <customSheetViews>
    <customSheetView guid="{3F51B73C-8999-4BDD-B7BB-CFA8C5D5F118}" scale="98" showGridLines="0" topLeftCell="I43">
      <selection activeCell="O50" sqref="O50:O51"/>
      <pageMargins left="0.7" right="0.7" top="0.75" bottom="0.75" header="0.3" footer="0.3"/>
      <pageSetup orientation="portrait" r:id="rId1"/>
    </customSheetView>
    <customSheetView guid="{61959E49-C4BC-41CB-B0BE-7EDA73DE356A}" scale="98" showGridLines="0" topLeftCell="M37">
      <selection activeCell="O57" sqref="O57"/>
      <pageMargins left="0.7" right="0.7" top="0.75" bottom="0.75" header="0.3" footer="0.3"/>
      <pageSetup orientation="portrait" r:id="rId2"/>
    </customSheetView>
    <customSheetView guid="{9F775BAE-2403-40FE-95E3-B0411D9A7170}" scale="98" showGridLines="0" topLeftCell="K37">
      <selection activeCell="V52" sqref="V52"/>
      <pageMargins left="0.7" right="0.7" top="0.75" bottom="0.75" header="0.3" footer="0.3"/>
      <pageSetup orientation="portrait" r:id="rId3"/>
    </customSheetView>
    <customSheetView guid="{B9E7682A-072E-4CF9-AE10-B3ED27CB27F8}" scale="98" showGridLines="0" topLeftCell="P94">
      <selection activeCell="I24" sqref="I24"/>
      <pageMargins left="0.7" right="0.7" top="0.75" bottom="0.75" header="0.3" footer="0.3"/>
      <pageSetup orientation="portrait" r:id="rId4"/>
    </customSheetView>
    <customSheetView guid="{040B64FF-F135-4C7F-9498-A8399C10673D}" scale="98" showGridLines="0" topLeftCell="I43">
      <selection activeCell="O50" sqref="O50:O51"/>
      <pageMargins left="0.7" right="0.7" top="0.75" bottom="0.75" header="0.3" footer="0.3"/>
      <pageSetup orientation="portrait" r:id="rId5"/>
    </customSheetView>
    <customSheetView guid="{6D9FC8F7-6352-4BF1-890A-27BF36FADC03}" scale="98" showGridLines="0" topLeftCell="I43">
      <selection activeCell="O50" sqref="O50:O51"/>
      <pageMargins left="0.7" right="0.7" top="0.75" bottom="0.75" header="0.3" footer="0.3"/>
      <pageSetup orientation="portrait" r:id="rId6"/>
    </customSheetView>
  </customSheetViews>
  <mergeCells count="91">
    <mergeCell ref="K2:Y2"/>
    <mergeCell ref="K3:K4"/>
    <mergeCell ref="L3:L4"/>
    <mergeCell ref="N3:N4"/>
    <mergeCell ref="O3:O4"/>
    <mergeCell ref="S3:S4"/>
    <mergeCell ref="Y3:Y4"/>
    <mergeCell ref="U3:U4"/>
    <mergeCell ref="V3:V4"/>
    <mergeCell ref="M71:M72"/>
    <mergeCell ref="A64:G64"/>
    <mergeCell ref="A66:G66"/>
    <mergeCell ref="M3:M4"/>
    <mergeCell ref="M18:M19"/>
    <mergeCell ref="M39:M40"/>
    <mergeCell ref="M59:M60"/>
    <mergeCell ref="K17:Y17"/>
    <mergeCell ref="K18:K19"/>
    <mergeCell ref="L18:L19"/>
    <mergeCell ref="N18:N19"/>
    <mergeCell ref="O18:O19"/>
    <mergeCell ref="S18:S19"/>
    <mergeCell ref="Y18:Y19"/>
    <mergeCell ref="Y5:Y6"/>
    <mergeCell ref="T3:T4"/>
    <mergeCell ref="T18:T19"/>
    <mergeCell ref="U18:U19"/>
    <mergeCell ref="V18:V19"/>
    <mergeCell ref="K38:Y38"/>
    <mergeCell ref="K39:K40"/>
    <mergeCell ref="L39:L40"/>
    <mergeCell ref="N39:N40"/>
    <mergeCell ref="O39:O40"/>
    <mergeCell ref="S39:S40"/>
    <mergeCell ref="Y39:Y40"/>
    <mergeCell ref="T39:T40"/>
    <mergeCell ref="U39:U40"/>
    <mergeCell ref="V39:V40"/>
    <mergeCell ref="V59:V60"/>
    <mergeCell ref="K58:Y58"/>
    <mergeCell ref="K59:K60"/>
    <mergeCell ref="L59:L60"/>
    <mergeCell ref="N59:N60"/>
    <mergeCell ref="O59:O60"/>
    <mergeCell ref="S59:S60"/>
    <mergeCell ref="A1:H1"/>
    <mergeCell ref="K61:K68"/>
    <mergeCell ref="L61:L68"/>
    <mergeCell ref="K70:Y70"/>
    <mergeCell ref="K71:K72"/>
    <mergeCell ref="L71:L72"/>
    <mergeCell ref="N71:N72"/>
    <mergeCell ref="O71:O72"/>
    <mergeCell ref="S71:S72"/>
    <mergeCell ref="Y71:Y72"/>
    <mergeCell ref="T71:T72"/>
    <mergeCell ref="U71:U72"/>
    <mergeCell ref="V71:V72"/>
    <mergeCell ref="Y59:Y60"/>
    <mergeCell ref="T59:T60"/>
    <mergeCell ref="U59:U60"/>
    <mergeCell ref="AI3:AJ3"/>
    <mergeCell ref="Z18:Z19"/>
    <mergeCell ref="AA18:AB18"/>
    <mergeCell ref="AC18:AD18"/>
    <mergeCell ref="AE18:AF18"/>
    <mergeCell ref="AG18:AH18"/>
    <mergeCell ref="AI18:AJ18"/>
    <mergeCell ref="Z3:Z4"/>
    <mergeCell ref="AA3:AB3"/>
    <mergeCell ref="AC3:AD3"/>
    <mergeCell ref="AE3:AF3"/>
    <mergeCell ref="AG3:AH3"/>
    <mergeCell ref="AI39:AJ39"/>
    <mergeCell ref="Z59:Z60"/>
    <mergeCell ref="AA59:AB59"/>
    <mergeCell ref="AC59:AD59"/>
    <mergeCell ref="AE59:AF59"/>
    <mergeCell ref="AG59:AH59"/>
    <mergeCell ref="AI59:AJ59"/>
    <mergeCell ref="Z39:Z40"/>
    <mergeCell ref="AA39:AB39"/>
    <mergeCell ref="AC39:AD39"/>
    <mergeCell ref="AE39:AF39"/>
    <mergeCell ref="AG39:AH39"/>
    <mergeCell ref="AI71:AJ71"/>
    <mergeCell ref="Z71:Z72"/>
    <mergeCell ref="AA71:AB71"/>
    <mergeCell ref="AC71:AD71"/>
    <mergeCell ref="AE71:AF71"/>
    <mergeCell ref="AG71:AH71"/>
  </mergeCells>
  <conditionalFormatting sqref="E13">
    <cfRule type="containsText" dxfId="434" priority="12" operator="containsText" text="N/A">
      <formula>NOT(ISERROR(SEARCH("N/A",E13)))</formula>
    </cfRule>
    <cfRule type="containsText" dxfId="433" priority="13" operator="containsText" text="O">
      <formula>NOT(ISERROR(SEARCH("O",E13)))</formula>
    </cfRule>
    <cfRule type="containsText" dxfId="432" priority="14" operator="containsText" text="M">
      <formula>NOT(ISERROR(SEARCH("M",E13)))</formula>
    </cfRule>
  </conditionalFormatting>
  <conditionalFormatting sqref="C46:G46">
    <cfRule type="containsText" dxfId="431" priority="21" operator="containsText" text="O">
      <formula>NOT(ISERROR(SEARCH("O",C46)))</formula>
    </cfRule>
  </conditionalFormatting>
  <conditionalFormatting sqref="C46:G46">
    <cfRule type="containsText" dxfId="430" priority="18" operator="containsText" text="N/A">
      <formula>NOT(ISERROR(SEARCH("N/A",C46)))</formula>
    </cfRule>
    <cfRule type="containsText" dxfId="429" priority="19" operator="containsText" text="Blank">
      <formula>NOT(ISERROR(SEARCH("Blank",C46)))</formula>
    </cfRule>
    <cfRule type="containsText" dxfId="428" priority="20" operator="containsText" text="M">
      <formula>NOT(ISERROR(SEARCH("M",C46)))</formula>
    </cfRule>
  </conditionalFormatting>
  <conditionalFormatting sqref="E12">
    <cfRule type="containsText" dxfId="427" priority="15" operator="containsText" text="N/A">
      <formula>NOT(ISERROR(SEARCH("N/A",E12)))</formula>
    </cfRule>
    <cfRule type="containsText" dxfId="426" priority="16" operator="containsText" text="O">
      <formula>NOT(ISERROR(SEARCH("O",E12)))</formula>
    </cfRule>
    <cfRule type="containsText" dxfId="425" priority="17" operator="containsText" text="M">
      <formula>NOT(ISERROR(SEARCH("M",E12)))</formula>
    </cfRule>
  </conditionalFormatting>
  <conditionalFormatting sqref="C7:H7">
    <cfRule type="containsText" dxfId="424" priority="9" operator="containsText" text="N/A">
      <formula>NOT(ISERROR(SEARCH("N/A",C7)))</formula>
    </cfRule>
    <cfRule type="containsText" dxfId="423" priority="10" operator="containsText" text="Blank">
      <formula>NOT(ISERROR(SEARCH("Blank",C7)))</formula>
    </cfRule>
    <cfRule type="containsText" dxfId="422" priority="11" operator="containsText" text="M">
      <formula>NOT(ISERROR(SEARCH("M",C7)))</formula>
    </cfRule>
  </conditionalFormatting>
  <conditionalFormatting sqref="Z5 Z41:Z44 Z20:Z36 Z46:Z49 Z51:Z56">
    <cfRule type="cellIs" dxfId="421" priority="8" operator="greaterThan">
      <formula>0</formula>
    </cfRule>
  </conditionalFormatting>
  <conditionalFormatting sqref="Z6:Z15">
    <cfRule type="cellIs" dxfId="420" priority="7" operator="greaterThan">
      <formula>0</formula>
    </cfRule>
  </conditionalFormatting>
  <conditionalFormatting sqref="Z61:Z68">
    <cfRule type="cellIs" dxfId="419" priority="4" operator="greaterThan">
      <formula>0</formula>
    </cfRule>
  </conditionalFormatting>
  <conditionalFormatting sqref="Z73:Z76">
    <cfRule type="cellIs" dxfId="418" priority="3" operator="greaterThan">
      <formula>0</formula>
    </cfRule>
  </conditionalFormatting>
  <conditionalFormatting sqref="Z45">
    <cfRule type="cellIs" dxfId="417" priority="2" operator="greaterThan">
      <formula>0</formula>
    </cfRule>
  </conditionalFormatting>
  <conditionalFormatting sqref="Z50">
    <cfRule type="cellIs" dxfId="416" priority="1" operator="greaterThan">
      <formula>0</formula>
    </cfRule>
  </conditionalFormatting>
  <dataValidations count="3">
    <dataValidation type="list" allowBlank="1" showInputMessage="1" showErrorMessage="1" sqref="Y52:Y53 T1:T1048576">
      <formula1>"M, O, N/A"</formula1>
    </dataValidation>
    <dataValidation type="list" allowBlank="1" showInputMessage="1" showErrorMessage="1" sqref="X28 W1:W1048576">
      <formula1>"Y, N"</formula1>
    </dataValidation>
    <dataValidation type="list" allowBlank="1" showInputMessage="1" showErrorMessage="1" sqref="V1:V1048576">
      <formula1>"Passed, Failed, N/A"</formula1>
    </dataValidation>
  </dataValidations>
  <hyperlinks>
    <hyperlink ref="Y5" r:id="rId7" display="http://collab.lge.com/main/x/gOGHLw"/>
    <hyperlink ref="Y8" r:id="rId8" display="http://collab.lge.com/main/x/AocBNg"/>
    <hyperlink ref="Y9" r:id="rId9"/>
    <hyperlink ref="Y20" r:id="rId10"/>
    <hyperlink ref="Y21" r:id="rId11"/>
    <hyperlink ref="Y23" r:id="rId12"/>
    <hyperlink ref="Y31" r:id="rId13"/>
    <hyperlink ref="Y32" r:id="rId14"/>
    <hyperlink ref="Y35" r:id="rId15"/>
    <hyperlink ref="Y42" r:id="rId16"/>
    <hyperlink ref="Y43" r:id="rId17" display="http://collab.lge.com/main/x/j9smN"/>
    <hyperlink ref="Y44" r:id="rId18"/>
    <hyperlink ref="Y46" r:id="rId19"/>
    <hyperlink ref="Y56" r:id="rId20"/>
    <hyperlink ref="Y12" r:id="rId21"/>
    <hyperlink ref="Y45" r:id="rId22"/>
  </hyperlinks>
  <pageMargins left="0.7" right="0.7" top="0.75" bottom="0.75" header="0.3" footer="0.3"/>
  <pageSetup orientation="portrait" r:id="rId23"/>
  <drawing r:id="rId24"/>
  <legacyDrawing r:id="rId25"/>
  <controls>
    <mc:AlternateContent xmlns:mc="http://schemas.openxmlformats.org/markup-compatibility/2006">
      <mc:Choice Requires="x14">
        <control shapeId="184331" r:id="rId26" name="CommandButton2">
          <controlPr defaultSize="0" autoLine="0" r:id="rId27">
            <anchor moveWithCells="1">
              <from>
                <xdr:col>8</xdr:col>
                <xdr:colOff>152400</xdr:colOff>
                <xdr:row>9</xdr:row>
                <xdr:rowOff>152400</xdr:rowOff>
              </from>
              <to>
                <xdr:col>9</xdr:col>
                <xdr:colOff>472440</xdr:colOff>
                <xdr:row>12</xdr:row>
                <xdr:rowOff>76200</xdr:rowOff>
              </to>
            </anchor>
          </controlPr>
        </control>
      </mc:Choice>
      <mc:Fallback>
        <control shapeId="184331" r:id="rId26" name="CommandButton2"/>
      </mc:Fallback>
    </mc:AlternateContent>
    <mc:AlternateContent xmlns:mc="http://schemas.openxmlformats.org/markup-compatibility/2006">
      <mc:Choice Requires="x14">
        <control shapeId="184330" r:id="rId28" name="CommandButton1">
          <controlPr defaultSize="0" autoLine="0" r:id="rId29">
            <anchor moveWithCells="1">
              <from>
                <xdr:col>8</xdr:col>
                <xdr:colOff>144780</xdr:colOff>
                <xdr:row>7</xdr:row>
                <xdr:rowOff>137160</xdr:rowOff>
              </from>
              <to>
                <xdr:col>9</xdr:col>
                <xdr:colOff>434340</xdr:colOff>
                <xdr:row>8</xdr:row>
                <xdr:rowOff>137160</xdr:rowOff>
              </to>
            </anchor>
          </controlPr>
        </control>
      </mc:Choice>
      <mc:Fallback>
        <control shapeId="184330" r:id="rId28" name="CommandButton1"/>
      </mc:Fallback>
    </mc:AlternateContent>
  </controls>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6">
    <tabColor theme="9" tint="0.79998168889431442"/>
  </sheetPr>
  <dimension ref="A1:AN196"/>
  <sheetViews>
    <sheetView showGridLines="0" topLeftCell="I40" zoomScale="85" zoomScaleNormal="85" workbookViewId="0">
      <selection activeCell="I67" sqref="I67"/>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2.109375" customWidth="1"/>
    <col min="17" max="17" width="24.88671875" customWidth="1"/>
    <col min="18" max="18" width="26.109375" customWidth="1"/>
    <col min="19" max="19" width="37" customWidth="1"/>
    <col min="20" max="20" width="7.5546875" customWidth="1"/>
    <col min="21" max="21" width="11" customWidth="1"/>
    <col min="22" max="22" width="10.44140625" bestFit="1" customWidth="1"/>
    <col min="23" max="23" width="12.44140625" customWidth="1"/>
    <col min="24" max="24" width="15.109375" customWidth="1"/>
    <col min="25" max="25" width="36.5546875" bestFit="1" customWidth="1"/>
    <col min="41" max="16384" width="9.109375" style="3"/>
  </cols>
  <sheetData>
    <row r="1" spans="1:36" ht="23.4" x14ac:dyDescent="0.45">
      <c r="A1" s="1188" t="s">
        <v>82</v>
      </c>
      <c r="B1" s="1189"/>
      <c r="C1" s="1189"/>
      <c r="D1" s="1189"/>
      <c r="E1" s="1189"/>
      <c r="F1" s="1189"/>
      <c r="G1" s="1189"/>
      <c r="H1" s="1189"/>
      <c r="K1" s="1193" t="s">
        <v>132</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12.75" customHeight="1" x14ac:dyDescent="0.3">
      <c r="A2" s="98" t="s">
        <v>367</v>
      </c>
      <c r="B2" s="83" t="s">
        <v>332</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191"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43262</v>
      </c>
      <c r="C3" s="125"/>
      <c r="D3" s="3"/>
      <c r="E3" s="3"/>
      <c r="F3" s="3"/>
      <c r="G3" s="3"/>
      <c r="H3" s="3"/>
      <c r="K3" s="1197"/>
      <c r="L3" s="1197"/>
      <c r="M3" s="1183"/>
      <c r="N3" s="1185"/>
      <c r="O3" s="1197"/>
      <c r="P3" s="148" t="s">
        <v>141</v>
      </c>
      <c r="Q3" s="144"/>
      <c r="R3" s="144"/>
      <c r="S3" s="1210"/>
      <c r="T3" s="1191"/>
      <c r="U3" s="1191"/>
      <c r="V3" s="119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2.4164383561643836</v>
      </c>
      <c r="C4" s="3"/>
      <c r="D4" s="3"/>
      <c r="E4" s="3"/>
      <c r="F4" s="3"/>
      <c r="G4" s="3"/>
      <c r="H4" s="3"/>
      <c r="K4" s="337" t="s">
        <v>142</v>
      </c>
      <c r="L4" s="337" t="s">
        <v>143</v>
      </c>
      <c r="M4" s="104" t="s">
        <v>5</v>
      </c>
      <c r="N4" s="93" t="s">
        <v>144</v>
      </c>
      <c r="O4" s="88" t="s">
        <v>372</v>
      </c>
      <c r="P4" s="149" t="s">
        <v>145</v>
      </c>
      <c r="Q4" s="149" t="s">
        <v>146</v>
      </c>
      <c r="R4" s="146" t="s">
        <v>147</v>
      </c>
      <c r="S4" s="36"/>
      <c r="T4" s="84"/>
      <c r="U4" s="83"/>
      <c r="V4" s="83" t="str">
        <f t="shared" ref="V4:V14" si="0">IF(AND(W4="Y",X4="Y"),"Passed",IF(T4="M","Passed", ""))</f>
        <v/>
      </c>
      <c r="W4" s="83"/>
      <c r="X4" s="83"/>
      <c r="Y4" s="1227" t="s">
        <v>148</v>
      </c>
      <c r="Z4" s="259">
        <f>DATEDIF(AA4,AB4,"m")/12+DATEDIF(AC4,AD4,"m")/12+DATEDIF(AE4,AF4,"m")/12+DATEDIF(AG4,AH4,"m")/12+DATEDIF(AI4,AJ4,"m")/12</f>
        <v>0</v>
      </c>
      <c r="AA4" s="260"/>
      <c r="AB4" s="260"/>
      <c r="AC4" s="260"/>
      <c r="AD4" s="260"/>
      <c r="AE4" s="258"/>
      <c r="AF4" s="258"/>
      <c r="AG4" s="258"/>
      <c r="AH4" s="258"/>
      <c r="AI4" s="258"/>
      <c r="AJ4" s="258"/>
    </row>
    <row r="5" spans="1:36" ht="12.75" customHeight="1" x14ac:dyDescent="0.3">
      <c r="A5" s="98" t="s">
        <v>387</v>
      </c>
      <c r="B5" s="124">
        <v>4.916666666666667</v>
      </c>
      <c r="C5" s="126"/>
      <c r="D5" s="3"/>
      <c r="E5" s="3"/>
      <c r="F5" s="3"/>
      <c r="G5" s="3"/>
      <c r="H5" s="3"/>
      <c r="K5" s="338"/>
      <c r="L5" s="338"/>
      <c r="M5" s="104" t="s">
        <v>5</v>
      </c>
      <c r="N5" s="93" t="s">
        <v>144</v>
      </c>
      <c r="O5" s="88" t="s">
        <v>373</v>
      </c>
      <c r="P5" s="150"/>
      <c r="Q5" s="151" t="s">
        <v>150</v>
      </c>
      <c r="R5" s="147" t="s">
        <v>151</v>
      </c>
      <c r="S5" s="36"/>
      <c r="T5" s="83"/>
      <c r="U5" s="83"/>
      <c r="V5" s="83" t="str">
        <f t="shared" si="0"/>
        <v/>
      </c>
      <c r="W5" s="83"/>
      <c r="X5" s="83"/>
      <c r="Y5" s="1228"/>
      <c r="Z5" s="259">
        <f t="shared" ref="Z5:Z14" si="1">DATEDIF(AA5,AB5,"m")/12+DATEDIF(AC5,AD5,"m")/12+DATEDIF(AE5,AF5,"m")/12+DATEDIF(AG5,AH5,"m")/12+DATEDIF(AI5,AJ5,"m")/12</f>
        <v>0</v>
      </c>
      <c r="AA5" s="260"/>
      <c r="AB5" s="260"/>
      <c r="AC5" s="260"/>
      <c r="AD5" s="260"/>
      <c r="AE5" s="258"/>
      <c r="AF5" s="258"/>
      <c r="AG5" s="258"/>
      <c r="AH5" s="258"/>
      <c r="AI5" s="258"/>
      <c r="AJ5" s="258"/>
    </row>
    <row r="6" spans="1:36" ht="15" thickBot="1" x14ac:dyDescent="0.35">
      <c r="A6" s="98" t="s">
        <v>388</v>
      </c>
      <c r="B6" s="124">
        <f ca="1">B4+B5</f>
        <v>7.3331050228310506</v>
      </c>
      <c r="C6" s="126"/>
      <c r="K6" s="338"/>
      <c r="L6" s="338"/>
      <c r="M6" s="137" t="s">
        <v>5</v>
      </c>
      <c r="N6" s="136" t="s">
        <v>149</v>
      </c>
      <c r="O6" s="65" t="s">
        <v>149</v>
      </c>
      <c r="P6" s="150"/>
      <c r="Q6" s="152" t="s">
        <v>150</v>
      </c>
      <c r="R6" s="79" t="s">
        <v>151</v>
      </c>
      <c r="S6" s="36" t="s">
        <v>332</v>
      </c>
      <c r="T6" s="128" t="s">
        <v>72</v>
      </c>
      <c r="U6" s="180">
        <v>43755</v>
      </c>
      <c r="V6" s="214" t="s">
        <v>418</v>
      </c>
      <c r="W6" s="83" t="s">
        <v>377</v>
      </c>
      <c r="X6" s="83"/>
      <c r="Y6" s="41" t="s">
        <v>152</v>
      </c>
      <c r="Z6" s="259">
        <f t="shared" si="1"/>
        <v>0</v>
      </c>
      <c r="AA6" s="260"/>
      <c r="AB6" s="260"/>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36"/>
      <c r="T7" s="83"/>
      <c r="U7" s="83"/>
      <c r="V7" s="83" t="str">
        <f t="shared" si="0"/>
        <v>Passed</v>
      </c>
      <c r="W7" s="83" t="s">
        <v>377</v>
      </c>
      <c r="X7" s="83" t="s">
        <v>377</v>
      </c>
      <c r="Y7" s="342" t="s">
        <v>248</v>
      </c>
      <c r="Z7" s="259">
        <f t="shared" si="1"/>
        <v>1.6666666666666667</v>
      </c>
      <c r="AA7" s="260">
        <v>43282</v>
      </c>
      <c r="AB7" s="260">
        <v>43917</v>
      </c>
      <c r="AC7" s="260"/>
      <c r="AD7" s="260"/>
      <c r="AE7" s="258"/>
      <c r="AF7" s="258"/>
      <c r="AG7" s="258"/>
      <c r="AH7" s="258"/>
      <c r="AI7" s="258"/>
      <c r="AJ7" s="258"/>
    </row>
    <row r="8" spans="1:36" x14ac:dyDescent="0.3">
      <c r="A8" s="107" t="s">
        <v>56</v>
      </c>
      <c r="B8" s="108" t="s">
        <v>182</v>
      </c>
      <c r="C8" s="100"/>
      <c r="D8" s="24"/>
      <c r="E8" s="24" t="s">
        <v>77</v>
      </c>
      <c r="F8" s="24"/>
      <c r="G8" s="24"/>
      <c r="H8" s="109">
        <f>IF(C8&lt;&gt;"",'CBL Score Standard'!$D64,IF(D8&lt;&gt;"",SUM('CBL Score Standard'!$D64:$E64),IF(E8&lt;&gt;"",SUM('CBL Score Standard'!$D64:$F64),IF(F8&lt;&gt;"",SUM('CBL Score Standard'!$D64:$G64),IF(G8&lt;&gt;"",SUM('CBL Score Standard'!$D64:$H64,0))))))</f>
        <v>7.6190476190476183E-2</v>
      </c>
      <c r="K8" s="338"/>
      <c r="L8" s="338"/>
      <c r="M8" s="104" t="s">
        <v>5</v>
      </c>
      <c r="N8" s="127" t="s">
        <v>144</v>
      </c>
      <c r="O8" s="43" t="s">
        <v>517</v>
      </c>
      <c r="P8" s="150"/>
      <c r="Q8" s="152" t="s">
        <v>153</v>
      </c>
      <c r="R8" s="79" t="s">
        <v>156</v>
      </c>
      <c r="S8" s="36"/>
      <c r="T8" s="83"/>
      <c r="U8" s="83"/>
      <c r="V8" s="83" t="str">
        <f t="shared" si="0"/>
        <v>Passed</v>
      </c>
      <c r="W8" s="83" t="s">
        <v>377</v>
      </c>
      <c r="X8" s="83" t="s">
        <v>377</v>
      </c>
      <c r="Y8" s="44" t="s">
        <v>157</v>
      </c>
      <c r="Z8" s="259">
        <f t="shared" si="1"/>
        <v>0</v>
      </c>
      <c r="AA8" s="260"/>
      <c r="AB8" s="260"/>
      <c r="AC8" s="260"/>
      <c r="AD8" s="260"/>
      <c r="AE8" s="258"/>
      <c r="AF8" s="258"/>
      <c r="AG8" s="258"/>
      <c r="AH8" s="258"/>
      <c r="AI8" s="258"/>
      <c r="AJ8" s="258"/>
    </row>
    <row r="9" spans="1:36" x14ac:dyDescent="0.3">
      <c r="A9" s="110" t="s">
        <v>56</v>
      </c>
      <c r="B9" s="99" t="s">
        <v>427</v>
      </c>
      <c r="C9" s="100"/>
      <c r="D9" s="24"/>
      <c r="E9" s="24" t="s">
        <v>77</v>
      </c>
      <c r="F9" s="24"/>
      <c r="G9" s="24"/>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43" t="s">
        <v>661</v>
      </c>
      <c r="P9" s="150"/>
      <c r="Q9" s="152" t="s">
        <v>155</v>
      </c>
      <c r="R9" s="79" t="s">
        <v>158</v>
      </c>
      <c r="S9" s="36"/>
      <c r="T9" s="83"/>
      <c r="U9" s="83"/>
      <c r="V9" s="83" t="str">
        <f t="shared" si="0"/>
        <v>Passed</v>
      </c>
      <c r="W9" s="83" t="s">
        <v>377</v>
      </c>
      <c r="X9" s="83" t="s">
        <v>377</v>
      </c>
      <c r="Y9" s="41" t="s">
        <v>159</v>
      </c>
      <c r="Z9" s="259">
        <f t="shared" si="1"/>
        <v>1.6666666666666667</v>
      </c>
      <c r="AA9" s="260">
        <v>43282</v>
      </c>
      <c r="AB9" s="260">
        <v>43917</v>
      </c>
      <c r="AC9" s="260"/>
      <c r="AD9" s="260"/>
      <c r="AE9" s="258"/>
      <c r="AF9" s="258"/>
      <c r="AG9" s="258"/>
      <c r="AH9" s="258"/>
      <c r="AI9" s="258"/>
      <c r="AJ9" s="258"/>
    </row>
    <row r="10" spans="1:36" x14ac:dyDescent="0.3">
      <c r="A10" s="110" t="s">
        <v>56</v>
      </c>
      <c r="B10" s="99" t="s">
        <v>663</v>
      </c>
      <c r="C10" s="100"/>
      <c r="D10" s="100"/>
      <c r="E10" s="24" t="s">
        <v>77</v>
      </c>
      <c r="F10" s="24"/>
      <c r="G10" s="24"/>
      <c r="H10" s="109">
        <f>IF(C10&lt;&gt;"",'CBL Score Standard'!$D66,IF(D10&lt;&gt;"",SUM('CBL Score Standard'!$D66:$E66),IF(E10&lt;&gt;"",SUM('CBL Score Standard'!$D66:$F66),IF(F10&lt;&gt;"",SUM('CBL Score Standard'!$D66:$G66),IF(G10&lt;&gt;"",SUM('CBL Score Standard'!$D66:$H66,0))))))</f>
        <v>2.8571428571428571E-2</v>
      </c>
      <c r="K10" s="338"/>
      <c r="L10" s="338"/>
      <c r="M10" s="104" t="s">
        <v>5</v>
      </c>
      <c r="N10" s="127" t="s">
        <v>144</v>
      </c>
      <c r="O10" s="43" t="s">
        <v>662</v>
      </c>
      <c r="P10" s="150"/>
      <c r="Q10" s="254" t="s">
        <v>659</v>
      </c>
      <c r="R10" s="254" t="s">
        <v>278</v>
      </c>
      <c r="S10" s="36"/>
      <c r="T10" s="83"/>
      <c r="U10" s="83"/>
      <c r="V10" s="83" t="str">
        <f t="shared" si="0"/>
        <v/>
      </c>
      <c r="W10" s="83" t="s">
        <v>377</v>
      </c>
      <c r="X10" s="83"/>
      <c r="Y10" s="46" t="s">
        <v>160</v>
      </c>
      <c r="Z10" s="259">
        <f t="shared" si="1"/>
        <v>0</v>
      </c>
      <c r="AA10" s="260"/>
      <c r="AB10" s="260"/>
      <c r="AC10" s="260"/>
      <c r="AD10" s="260"/>
      <c r="AE10" s="258"/>
      <c r="AF10" s="258"/>
      <c r="AG10" s="258"/>
      <c r="AH10" s="258"/>
      <c r="AI10" s="258"/>
      <c r="AJ10" s="258"/>
    </row>
    <row r="11" spans="1:36" x14ac:dyDescent="0.3">
      <c r="A11" s="110" t="s">
        <v>56</v>
      </c>
      <c r="B11" s="99" t="s">
        <v>215</v>
      </c>
      <c r="C11" s="100"/>
      <c r="D11" s="100"/>
      <c r="E11" s="24" t="s">
        <v>77</v>
      </c>
      <c r="F11" s="24"/>
      <c r="G11" s="24"/>
      <c r="H11" s="109">
        <f>IF(C11&lt;&gt;"",'CBL Score Standard'!$D67,IF(D11&lt;&gt;"",SUM('CBL Score Standard'!$D67:$E67),IF(E11&lt;&gt;"",SUM('CBL Score Standard'!$D67:$F67),IF(F11&lt;&gt;"",SUM('CBL Score Standard'!$D67:$G67),IF(G11&lt;&gt;"",SUM('CBL Score Standard'!$D67:$H67,0))))))</f>
        <v>2.8571428571428571E-2</v>
      </c>
      <c r="K11" s="338"/>
      <c r="L11" s="338"/>
      <c r="M11" s="104" t="s">
        <v>5</v>
      </c>
      <c r="N11" s="36" t="s">
        <v>31</v>
      </c>
      <c r="O11" s="89" t="s">
        <v>175</v>
      </c>
      <c r="P11" s="150"/>
      <c r="Q11" s="152" t="s">
        <v>383</v>
      </c>
      <c r="R11" s="79" t="s">
        <v>176</v>
      </c>
      <c r="S11" s="36"/>
      <c r="T11" s="83"/>
      <c r="U11" s="83"/>
      <c r="V11" s="83" t="str">
        <f t="shared" si="0"/>
        <v>Passed</v>
      </c>
      <c r="W11" s="83" t="s">
        <v>377</v>
      </c>
      <c r="X11" s="83" t="s">
        <v>377</v>
      </c>
      <c r="Y11" s="44" t="s">
        <v>177</v>
      </c>
      <c r="Z11" s="259">
        <f t="shared" si="1"/>
        <v>1.0833333333333333</v>
      </c>
      <c r="AA11" s="260">
        <v>43497</v>
      </c>
      <c r="AB11" s="260">
        <v>43917</v>
      </c>
      <c r="AC11" s="260"/>
      <c r="AD11" s="260"/>
      <c r="AE11" s="258"/>
      <c r="AF11" s="258"/>
      <c r="AG11" s="258"/>
      <c r="AH11" s="258"/>
      <c r="AI11" s="258"/>
      <c r="AJ11" s="258"/>
    </row>
    <row r="12" spans="1:36" x14ac:dyDescent="0.3">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36"/>
      <c r="T12" s="83"/>
      <c r="U12" s="83"/>
      <c r="V12" s="83" t="str">
        <f t="shared" si="0"/>
        <v>Passed</v>
      </c>
      <c r="W12" s="83" t="s">
        <v>377</v>
      </c>
      <c r="X12" s="83" t="s">
        <v>377</v>
      </c>
      <c r="Y12" s="41"/>
      <c r="Z12" s="259">
        <f t="shared" si="1"/>
        <v>1.0833333333333333</v>
      </c>
      <c r="AA12" s="260">
        <v>43497</v>
      </c>
      <c r="AB12" s="260">
        <v>43917</v>
      </c>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36"/>
      <c r="T13" s="83"/>
      <c r="U13" s="83"/>
      <c r="V13" s="83" t="str">
        <f t="shared" si="0"/>
        <v/>
      </c>
      <c r="W13" s="83"/>
      <c r="X13" s="83"/>
      <c r="Y13" s="41" t="s">
        <v>169</v>
      </c>
      <c r="Z13" s="259">
        <f t="shared" si="1"/>
        <v>0</v>
      </c>
      <c r="AA13" s="260"/>
      <c r="AB13" s="260"/>
      <c r="AC13" s="260"/>
      <c r="AD13" s="260"/>
      <c r="AE13" s="258"/>
      <c r="AF13" s="258"/>
      <c r="AG13" s="258"/>
      <c r="AH13" s="258"/>
      <c r="AI13" s="258"/>
      <c r="AJ13" s="258"/>
    </row>
    <row r="14" spans="1:36" ht="27.6" x14ac:dyDescent="0.3">
      <c r="A14" s="110" t="s">
        <v>55</v>
      </c>
      <c r="B14" s="99" t="s">
        <v>694</v>
      </c>
      <c r="C14" s="100"/>
      <c r="D14" s="100"/>
      <c r="E14" s="129" t="s">
        <v>77</v>
      </c>
      <c r="F14" s="24"/>
      <c r="G14" s="24"/>
      <c r="H14" s="109">
        <f>IF(C14&lt;&gt;"",'CBL Score Standard'!$D70,IF(D14&lt;&gt;"",SUM('CBL Score Standard'!$D70:$E70),IF(E14&lt;&gt;"",SUM('CBL Score Standard'!$D70:$F70),IF(F14&lt;&gt;"",SUM('CBL Score Standard'!$D70:$G70),IF(G14&lt;&gt;"",SUM('CBL Score Standard'!$D70:$H70,0))))))</f>
        <v>1.4285714285714285E-2</v>
      </c>
      <c r="K14" s="339"/>
      <c r="L14" s="339"/>
      <c r="M14" s="137" t="s">
        <v>5</v>
      </c>
      <c r="N14" s="138" t="s">
        <v>41</v>
      </c>
      <c r="O14" s="87" t="s">
        <v>450</v>
      </c>
      <c r="P14" s="153">
        <v>43627</v>
      </c>
      <c r="Q14" s="152" t="s">
        <v>381</v>
      </c>
      <c r="R14" s="79" t="s">
        <v>382</v>
      </c>
      <c r="S14" s="70"/>
      <c r="T14" s="157"/>
      <c r="U14" s="83"/>
      <c r="V14" s="83" t="str">
        <f t="shared" si="0"/>
        <v/>
      </c>
      <c r="W14" s="83"/>
      <c r="X14" s="83"/>
      <c r="Y14" s="41"/>
      <c r="Z14" s="259">
        <f t="shared" si="1"/>
        <v>0</v>
      </c>
      <c r="AA14" s="260"/>
      <c r="AB14" s="260"/>
      <c r="AC14" s="260"/>
      <c r="AD14" s="260"/>
      <c r="AE14" s="258"/>
      <c r="AF14" s="258"/>
      <c r="AG14" s="258"/>
      <c r="AH14" s="258"/>
      <c r="AI14" s="258"/>
      <c r="AJ14" s="258"/>
    </row>
    <row r="15" spans="1:36" x14ac:dyDescent="0.3">
      <c r="A15" s="110" t="s">
        <v>55</v>
      </c>
      <c r="B15" s="99" t="s">
        <v>185</v>
      </c>
      <c r="C15" s="100"/>
      <c r="D15" s="24"/>
      <c r="E15" s="129" t="s">
        <v>77</v>
      </c>
      <c r="F15" s="24"/>
      <c r="G15" s="24"/>
      <c r="H15" s="109">
        <f>IF(C15&lt;&gt;"",'CBL Score Standard'!$D71,IF(D15&lt;&gt;"",SUM('CBL Score Standard'!$D71:$E71),IF(E15&lt;&gt;"",SUM('CBL Score Standard'!$D71:$F71),IF(F15&lt;&gt;"",SUM('CBL Score Standard'!$D71:$G71),IF(G15&lt;&gt;"",SUM('CBL Score Standard'!$D71:$H71,0))))))</f>
        <v>2.8571428571428571E-2</v>
      </c>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00" t="s">
        <v>77</v>
      </c>
      <c r="F16" s="100"/>
      <c r="G16" s="100"/>
      <c r="H16" s="109">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t="s">
        <v>77</v>
      </c>
      <c r="E17" s="100"/>
      <c r="F17" s="100"/>
      <c r="G17" s="100"/>
      <c r="H17" s="109">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t="s">
        <v>77</v>
      </c>
      <c r="E18" s="100"/>
      <c r="F18" s="100"/>
      <c r="G18" s="100"/>
      <c r="H18" s="109">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
      <c r="D19" s="100" t="s">
        <v>77</v>
      </c>
      <c r="E19" s="100"/>
      <c r="F19" s="100"/>
      <c r="G19" s="100"/>
      <c r="H19" s="109">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36"/>
      <c r="T19" s="83"/>
      <c r="U19" s="83"/>
      <c r="V19" s="83" t="str">
        <f t="shared" ref="V19:V32" si="2">IF(AND(W19="Y",X19="Y"),"Passed",IF(T19="M","Passed", ""))</f>
        <v>Passed</v>
      </c>
      <c r="W19" s="83" t="s">
        <v>377</v>
      </c>
      <c r="X19" s="83" t="s">
        <v>377</v>
      </c>
      <c r="Y19" s="44" t="s">
        <v>174</v>
      </c>
      <c r="Z19" s="259">
        <f t="shared" ref="Z19:Z35" si="3">DATEDIF(AA19,AB19,"m")/12+DATEDIF(AC19,AD19,"m")/12+DATEDIF(AE19,AF19,"m")/12+DATEDIF(AG19,AH19,"m")/12+DATEDIF(AI19,AJ19,"m")/12</f>
        <v>1.5833333333333333</v>
      </c>
      <c r="AA19" s="260">
        <v>43313</v>
      </c>
      <c r="AB19" s="260">
        <v>43917</v>
      </c>
      <c r="AC19" s="260"/>
      <c r="AD19" s="260"/>
      <c r="AE19" s="258"/>
      <c r="AF19" s="258"/>
      <c r="AG19" s="258"/>
      <c r="AH19" s="258"/>
      <c r="AI19" s="258"/>
      <c r="AJ19" s="258"/>
    </row>
    <row r="20" spans="1:36" ht="27.6" x14ac:dyDescent="0.3">
      <c r="A20" s="110" t="s">
        <v>55</v>
      </c>
      <c r="B20" s="99" t="s">
        <v>202</v>
      </c>
      <c r="C20" s="100"/>
      <c r="D20" s="100" t="s">
        <v>77</v>
      </c>
      <c r="E20" s="100"/>
      <c r="F20" s="100"/>
      <c r="G20" s="100"/>
      <c r="H20" s="109">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36"/>
      <c r="T20" s="83"/>
      <c r="U20" s="83"/>
      <c r="V20" s="83" t="str">
        <f t="shared" si="2"/>
        <v>Passed</v>
      </c>
      <c r="W20" s="83" t="s">
        <v>377</v>
      </c>
      <c r="X20" s="83" t="s">
        <v>377</v>
      </c>
      <c r="Y20" s="44" t="s">
        <v>181</v>
      </c>
      <c r="Z20" s="259">
        <f t="shared" si="3"/>
        <v>1.5833333333333333</v>
      </c>
      <c r="AA20" s="260">
        <v>43313</v>
      </c>
      <c r="AB20" s="260">
        <v>43917</v>
      </c>
      <c r="AC20" s="260"/>
      <c r="AD20" s="260"/>
      <c r="AE20" s="258"/>
      <c r="AF20" s="258"/>
      <c r="AG20" s="258"/>
      <c r="AH20" s="258"/>
      <c r="AI20" s="258"/>
      <c r="AJ20" s="258"/>
    </row>
    <row r="21" spans="1:36" x14ac:dyDescent="0.3">
      <c r="A21" s="110" t="s">
        <v>55</v>
      </c>
      <c r="B21" s="99" t="s">
        <v>664</v>
      </c>
      <c r="C21" s="100"/>
      <c r="D21" s="100"/>
      <c r="E21" s="129" t="s">
        <v>77</v>
      </c>
      <c r="F21" s="24"/>
      <c r="G21" s="24"/>
      <c r="H21" s="109">
        <f>IF(C21&lt;&gt;"",'CBL Score Standard'!$D77,IF(D21&lt;&gt;"",SUM('CBL Score Standard'!$D77:$E77),IF(E21&lt;&gt;"",SUM('CBL Score Standard'!$D77:$F77),IF(F21&lt;&gt;"",SUM('CBL Score Standard'!$D77:$G77),IF(G21&lt;&gt;"",SUM('CBL Score Standard'!$D77:$H77,0))))))</f>
        <v>2.8571428571428571E-2</v>
      </c>
      <c r="K21" s="338"/>
      <c r="L21" s="338"/>
      <c r="M21" s="104" t="s">
        <v>6</v>
      </c>
      <c r="N21" s="36" t="s">
        <v>56</v>
      </c>
      <c r="O21" s="87" t="s">
        <v>182</v>
      </c>
      <c r="P21" s="153">
        <v>43609</v>
      </c>
      <c r="Q21" s="152" t="s">
        <v>172</v>
      </c>
      <c r="R21" s="79" t="s">
        <v>183</v>
      </c>
      <c r="S21" s="36"/>
      <c r="T21" s="83"/>
      <c r="U21" s="83"/>
      <c r="V21" s="83" t="str">
        <f t="shared" si="2"/>
        <v>Passed</v>
      </c>
      <c r="W21" s="83" t="s">
        <v>377</v>
      </c>
      <c r="X21" s="83" t="s">
        <v>377</v>
      </c>
      <c r="Y21" s="46" t="s">
        <v>184</v>
      </c>
      <c r="Z21" s="259">
        <f t="shared" si="3"/>
        <v>1.5833333333333333</v>
      </c>
      <c r="AA21" s="260">
        <v>43313</v>
      </c>
      <c r="AB21" s="260">
        <v>43917</v>
      </c>
      <c r="AC21" s="260"/>
      <c r="AD21" s="260"/>
      <c r="AE21" s="258"/>
      <c r="AF21" s="258"/>
      <c r="AG21" s="258"/>
      <c r="AH21" s="258"/>
      <c r="AI21" s="258"/>
      <c r="AJ21" s="258"/>
    </row>
    <row r="22" spans="1:36" x14ac:dyDescent="0.3">
      <c r="A22" s="110" t="s">
        <v>55</v>
      </c>
      <c r="B22" s="99" t="s">
        <v>448</v>
      </c>
      <c r="C22" s="100"/>
      <c r="D22" s="100"/>
      <c r="E22" s="129" t="s">
        <v>77</v>
      </c>
      <c r="F22" s="24"/>
      <c r="G22" s="24"/>
      <c r="H22" s="109">
        <f>IF(C22&lt;&gt;"",'CBL Score Standard'!$D78,IF(D22&lt;&gt;"",SUM('CBL Score Standard'!$D78:$E78),IF(E22&lt;&gt;"",SUM('CBL Score Standard'!$D78:$F78),IF(F22&lt;&gt;"",SUM('CBL Score Standard'!$D78:$G78),IF(G22&lt;&gt;"",SUM('CBL Score Standard'!$D78:$H78,0))))))</f>
        <v>2.8571428571428571E-2</v>
      </c>
      <c r="K22" s="338"/>
      <c r="L22" s="338"/>
      <c r="M22" s="104" t="s">
        <v>6</v>
      </c>
      <c r="N22" s="36" t="s">
        <v>144</v>
      </c>
      <c r="O22" s="87" t="s">
        <v>187</v>
      </c>
      <c r="P22" s="150"/>
      <c r="Q22" s="152" t="s">
        <v>153</v>
      </c>
      <c r="R22" s="79" t="s">
        <v>156</v>
      </c>
      <c r="S22" s="36"/>
      <c r="T22" s="83"/>
      <c r="U22" s="83"/>
      <c r="V22" s="83" t="str">
        <f t="shared" si="2"/>
        <v>Passed</v>
      </c>
      <c r="W22" s="83" t="s">
        <v>377</v>
      </c>
      <c r="X22" s="83" t="s">
        <v>377</v>
      </c>
      <c r="Y22" s="44" t="s">
        <v>157</v>
      </c>
      <c r="Z22" s="259">
        <f t="shared" si="3"/>
        <v>1.5833333333333333</v>
      </c>
      <c r="AA22" s="260">
        <v>43313</v>
      </c>
      <c r="AB22" s="260">
        <v>43917</v>
      </c>
      <c r="AC22" s="260"/>
      <c r="AD22" s="260"/>
      <c r="AE22" s="258"/>
      <c r="AF22" s="258"/>
      <c r="AG22" s="258"/>
      <c r="AH22" s="258"/>
      <c r="AI22" s="258"/>
      <c r="AJ22" s="258"/>
    </row>
    <row r="23" spans="1:36" ht="12.75" customHeight="1" x14ac:dyDescent="0.3">
      <c r="A23" s="110" t="s">
        <v>55</v>
      </c>
      <c r="B23" s="99" t="s">
        <v>665</v>
      </c>
      <c r="C23" s="100"/>
      <c r="D23" s="100"/>
      <c r="E23" s="129" t="s">
        <v>77</v>
      </c>
      <c r="F23" s="24"/>
      <c r="G23" s="24"/>
      <c r="H23" s="109">
        <f>IF(C23&lt;&gt;"",'CBL Score Standard'!$D79,IF(D23&lt;&gt;"",SUM('CBL Score Standard'!$D79:$E79),IF(E23&lt;&gt;"",SUM('CBL Score Standard'!$D79:$F79),IF(F23&lt;&gt;"",SUM('CBL Score Standard'!$D79:$G79),IF(G23&lt;&gt;"",SUM('CBL Score Standard'!$D79:$H79,0))))))</f>
        <v>2.8571428571428571E-2</v>
      </c>
      <c r="K23" s="338"/>
      <c r="L23" s="338"/>
      <c r="M23" s="104" t="s">
        <v>6</v>
      </c>
      <c r="N23" s="36" t="s">
        <v>144</v>
      </c>
      <c r="O23" s="87" t="s">
        <v>188</v>
      </c>
      <c r="P23" s="150"/>
      <c r="Q23" s="152" t="s">
        <v>155</v>
      </c>
      <c r="R23" s="79" t="s">
        <v>158</v>
      </c>
      <c r="S23" s="36"/>
      <c r="T23" s="83"/>
      <c r="U23" s="83"/>
      <c r="V23" s="83" t="str">
        <f t="shared" si="2"/>
        <v>Passed</v>
      </c>
      <c r="W23" s="83" t="s">
        <v>377</v>
      </c>
      <c r="X23" s="83" t="s">
        <v>377</v>
      </c>
      <c r="Y23" s="41" t="s">
        <v>159</v>
      </c>
      <c r="Z23" s="259">
        <f t="shared" si="3"/>
        <v>1.5833333333333333</v>
      </c>
      <c r="AA23" s="260">
        <v>43313</v>
      </c>
      <c r="AB23" s="260">
        <v>43917</v>
      </c>
      <c r="AC23" s="260"/>
      <c r="AD23" s="260"/>
      <c r="AE23" s="258"/>
      <c r="AF23" s="258"/>
      <c r="AG23" s="258"/>
      <c r="AH23" s="258"/>
      <c r="AI23" s="258"/>
      <c r="AJ23" s="258"/>
    </row>
    <row r="24" spans="1:36" ht="12.75" customHeight="1" x14ac:dyDescent="0.3">
      <c r="A24" s="110" t="s">
        <v>55</v>
      </c>
      <c r="B24" s="99" t="s">
        <v>238</v>
      </c>
      <c r="C24" s="100"/>
      <c r="D24" s="100" t="s">
        <v>77</v>
      </c>
      <c r="E24" s="100"/>
      <c r="F24" s="24"/>
      <c r="G24" s="24"/>
      <c r="H24" s="109">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36"/>
      <c r="T24" s="83"/>
      <c r="U24" s="83"/>
      <c r="V24" s="83" t="str">
        <f t="shared" si="2"/>
        <v/>
      </c>
      <c r="W24" s="83" t="s">
        <v>377</v>
      </c>
      <c r="X24" s="83"/>
      <c r="Y24" s="46" t="s">
        <v>160</v>
      </c>
      <c r="Z24" s="259">
        <f t="shared" si="3"/>
        <v>0</v>
      </c>
      <c r="AA24" s="260"/>
      <c r="AB24" s="260"/>
      <c r="AC24" s="260"/>
      <c r="AD24" s="260"/>
      <c r="AE24" s="258"/>
      <c r="AF24" s="258"/>
      <c r="AG24" s="258"/>
      <c r="AH24" s="258"/>
      <c r="AI24" s="258"/>
      <c r="AJ24" s="258"/>
    </row>
    <row r="25" spans="1:36" x14ac:dyDescent="0.3">
      <c r="A25" s="110" t="s">
        <v>55</v>
      </c>
      <c r="B25" s="99" t="s">
        <v>515</v>
      </c>
      <c r="C25" s="100"/>
      <c r="D25" s="100" t="s">
        <v>77</v>
      </c>
      <c r="E25" s="100"/>
      <c r="F25" s="24"/>
      <c r="G25" s="24"/>
      <c r="H25" s="109">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36"/>
      <c r="T25" s="83"/>
      <c r="U25" s="83"/>
      <c r="V25" s="83" t="str">
        <f t="shared" si="2"/>
        <v/>
      </c>
      <c r="W25" s="83" t="s">
        <v>377</v>
      </c>
      <c r="X25" s="83"/>
      <c r="Y25" s="46" t="s">
        <v>163</v>
      </c>
      <c r="Z25" s="259">
        <f t="shared" si="3"/>
        <v>0</v>
      </c>
      <c r="AA25" s="260"/>
      <c r="AB25" s="260"/>
      <c r="AC25" s="260"/>
      <c r="AD25" s="260"/>
      <c r="AE25" s="258"/>
      <c r="AF25" s="258"/>
      <c r="AG25" s="258"/>
      <c r="AH25" s="258"/>
      <c r="AI25" s="258"/>
      <c r="AJ25" s="258"/>
    </row>
    <row r="26" spans="1:36" ht="26.4"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36"/>
      <c r="T26" s="83"/>
      <c r="U26" s="83"/>
      <c r="V26" s="83" t="str">
        <f t="shared" si="2"/>
        <v>Passed</v>
      </c>
      <c r="W26" s="83" t="s">
        <v>377</v>
      </c>
      <c r="X26" s="83" t="s">
        <v>377</v>
      </c>
      <c r="Y26" s="46" t="s">
        <v>166</v>
      </c>
      <c r="Z26" s="259">
        <f t="shared" si="3"/>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50"/>
      <c r="T27" s="83"/>
      <c r="U27" s="181">
        <v>43608</v>
      </c>
      <c r="V27" s="83" t="s">
        <v>374</v>
      </c>
      <c r="W27" s="83"/>
      <c r="X27" s="83"/>
      <c r="Y27" s="46" t="s">
        <v>193</v>
      </c>
      <c r="Z27" s="259">
        <f t="shared" si="3"/>
        <v>1</v>
      </c>
      <c r="AA27" s="260">
        <v>43525</v>
      </c>
      <c r="AB27" s="260">
        <v>43917</v>
      </c>
      <c r="AC27" s="260"/>
      <c r="AD27" s="260"/>
      <c r="AE27" s="258"/>
      <c r="AF27" s="258"/>
      <c r="AG27" s="258"/>
      <c r="AH27" s="258"/>
      <c r="AI27" s="258"/>
      <c r="AJ27" s="258"/>
    </row>
    <row r="28" spans="1:36" ht="27.6" x14ac:dyDescent="0.3">
      <c r="A28" s="110" t="s">
        <v>59</v>
      </c>
      <c r="B28" s="99" t="s">
        <v>684</v>
      </c>
      <c r="C28" s="100"/>
      <c r="D28" s="100"/>
      <c r="E28" s="253" t="s">
        <v>77</v>
      </c>
      <c r="F28" s="24"/>
      <c r="G28" s="24"/>
      <c r="H28" s="109">
        <f>IF(C28&lt;&gt;"",'CBL Score Standard'!$D84,IF(D28&lt;&gt;"",SUM('CBL Score Standard'!$D84:$E84),IF(E28&lt;&gt;"",SUM('CBL Score Standard'!$D84:$F84),IF(F28&lt;&gt;"",SUM('CBL Score Standard'!$D84:$G84),IF(G28&lt;&gt;"",SUM('CBL Score Standard'!$D84:$H84,0))))))</f>
        <v>2.8571428571428571E-2</v>
      </c>
      <c r="K28" s="338"/>
      <c r="L28" s="338"/>
      <c r="M28" s="104" t="s">
        <v>6</v>
      </c>
      <c r="N28" s="36" t="s">
        <v>55</v>
      </c>
      <c r="O28" s="87" t="s">
        <v>194</v>
      </c>
      <c r="P28" s="153">
        <v>43544</v>
      </c>
      <c r="Q28" s="254" t="s">
        <v>649</v>
      </c>
      <c r="R28" s="254" t="s">
        <v>650</v>
      </c>
      <c r="S28" s="50"/>
      <c r="T28" s="83"/>
      <c r="U28" s="83"/>
      <c r="V28" s="83" t="str">
        <f t="shared" si="2"/>
        <v/>
      </c>
      <c r="W28" s="83"/>
      <c r="X28" s="83"/>
      <c r="Y28" s="46" t="s">
        <v>195</v>
      </c>
      <c r="Z28" s="259">
        <f t="shared" si="3"/>
        <v>0</v>
      </c>
      <c r="AA28" s="260"/>
      <c r="AB28" s="260"/>
      <c r="AC28" s="260"/>
      <c r="AD28" s="260"/>
      <c r="AE28" s="258"/>
      <c r="AF28" s="258"/>
      <c r="AG28" s="258"/>
      <c r="AH28" s="258"/>
      <c r="AI28" s="258"/>
      <c r="AJ28" s="258"/>
    </row>
    <row r="29" spans="1:36" ht="27.6" x14ac:dyDescent="0.3">
      <c r="A29" s="110" t="s">
        <v>59</v>
      </c>
      <c r="B29" s="99" t="s">
        <v>683</v>
      </c>
      <c r="C29" s="100"/>
      <c r="D29" s="100"/>
      <c r="E29" s="253" t="s">
        <v>77</v>
      </c>
      <c r="F29" s="24"/>
      <c r="G29" s="24"/>
      <c r="H29" s="109">
        <f>IF(C29&lt;&gt;"",'CBL Score Standard'!$D85,IF(D29&lt;&gt;"",SUM('CBL Score Standard'!$D85:$E85),IF(E29&lt;&gt;"",SUM('CBL Score Standard'!$D85:$F85),IF(F29&lt;&gt;"",SUM('CBL Score Standard'!$D85:$G85),IF(G29&lt;&gt;"",SUM('CBL Score Standard'!$D85:$H85,0))))))</f>
        <v>2.8571428571428571E-2</v>
      </c>
      <c r="K29" s="338"/>
      <c r="L29" s="338"/>
      <c r="M29" s="104" t="s">
        <v>6</v>
      </c>
      <c r="N29" s="36" t="s">
        <v>55</v>
      </c>
      <c r="O29" s="87" t="s">
        <v>196</v>
      </c>
      <c r="P29" s="149" t="s">
        <v>145</v>
      </c>
      <c r="Q29" s="254" t="s">
        <v>651</v>
      </c>
      <c r="R29" s="254" t="s">
        <v>652</v>
      </c>
      <c r="S29" s="50"/>
      <c r="T29" s="83"/>
      <c r="U29" s="83"/>
      <c r="V29" s="83" t="str">
        <f t="shared" si="2"/>
        <v/>
      </c>
      <c r="W29" s="83"/>
      <c r="X29" s="83"/>
      <c r="Y29" s="46" t="s">
        <v>197</v>
      </c>
      <c r="Z29" s="259">
        <f t="shared" si="3"/>
        <v>0</v>
      </c>
      <c r="AA29" s="260"/>
      <c r="AB29" s="260"/>
      <c r="AC29" s="260"/>
      <c r="AD29" s="260"/>
      <c r="AE29" s="258"/>
      <c r="AF29" s="258"/>
      <c r="AG29" s="258"/>
      <c r="AH29" s="258"/>
      <c r="AI29" s="258"/>
      <c r="AJ29" s="258"/>
    </row>
    <row r="30" spans="1:36" x14ac:dyDescent="0.3">
      <c r="A30" s="110" t="s">
        <v>149</v>
      </c>
      <c r="B30" s="99" t="s">
        <v>149</v>
      </c>
      <c r="C30" s="24"/>
      <c r="D30" s="24" t="s">
        <v>77</v>
      </c>
      <c r="E30" s="129"/>
      <c r="F30" s="24"/>
      <c r="G30" s="24"/>
      <c r="H30" s="109">
        <f>IF(C30&lt;&gt;"",'CBL Score Standard'!$D86,IF(D30&lt;&gt;"",SUM('CBL Score Standard'!$D86:$E86),IF(E30&lt;&gt;"",SUM('CBL Score Standard'!$D86:$F86),IF(F30&lt;&gt;"",SUM('CBL Score Standard'!$D86:$G86),IF(G30&lt;&gt;"",SUM('CBL Score Standard'!$D86:$H86,0))))))</f>
        <v>0.13852813852813853</v>
      </c>
      <c r="K30" s="338"/>
      <c r="L30" s="338"/>
      <c r="M30" s="104" t="s">
        <v>6</v>
      </c>
      <c r="N30" s="36" t="s">
        <v>55</v>
      </c>
      <c r="O30" s="87" t="s">
        <v>198</v>
      </c>
      <c r="P30" s="151"/>
      <c r="Q30" s="152" t="s">
        <v>199</v>
      </c>
      <c r="R30" s="79" t="s">
        <v>200</v>
      </c>
      <c r="S30" s="50"/>
      <c r="T30" s="83"/>
      <c r="U30" s="83"/>
      <c r="V30" s="83" t="str">
        <f t="shared" si="2"/>
        <v/>
      </c>
      <c r="W30" s="83"/>
      <c r="X30" s="83"/>
      <c r="Y30" s="49" t="s">
        <v>201</v>
      </c>
      <c r="Z30" s="259">
        <f t="shared" si="3"/>
        <v>0</v>
      </c>
      <c r="AA30" s="260"/>
      <c r="AB30" s="260"/>
      <c r="AC30" s="260"/>
      <c r="AD30" s="260"/>
      <c r="AE30" s="258"/>
      <c r="AF30" s="258"/>
      <c r="AG30" s="258"/>
      <c r="AH30" s="258"/>
      <c r="AI30" s="258"/>
      <c r="AJ30" s="258"/>
    </row>
    <row r="31" spans="1:36" x14ac:dyDescent="0.3">
      <c r="A31" s="110" t="s">
        <v>149</v>
      </c>
      <c r="B31" s="99" t="s">
        <v>370</v>
      </c>
      <c r="C31" s="100"/>
      <c r="D31" s="100" t="s">
        <v>77</v>
      </c>
      <c r="E31" s="117"/>
      <c r="F31" s="24"/>
      <c r="G31" s="24"/>
      <c r="H31" s="109">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158"/>
      <c r="T31" s="157"/>
      <c r="U31" s="83"/>
      <c r="V31" s="83" t="str">
        <f t="shared" si="2"/>
        <v/>
      </c>
      <c r="W31" s="83"/>
      <c r="X31" s="83"/>
      <c r="Y31" s="49" t="s">
        <v>203</v>
      </c>
      <c r="Z31" s="259">
        <f t="shared" si="3"/>
        <v>0</v>
      </c>
      <c r="AA31" s="260"/>
      <c r="AB31" s="260"/>
      <c r="AC31" s="260"/>
      <c r="AD31" s="260"/>
      <c r="AE31" s="258"/>
      <c r="AF31" s="258"/>
      <c r="AG31" s="258"/>
      <c r="AH31" s="258"/>
      <c r="AI31" s="258"/>
      <c r="AJ31" s="258"/>
    </row>
    <row r="32" spans="1:36" ht="26.4" x14ac:dyDescent="0.3">
      <c r="A32" s="110" t="s">
        <v>31</v>
      </c>
      <c r="B32" s="99" t="s">
        <v>660</v>
      </c>
      <c r="C32" s="24"/>
      <c r="D32" s="24"/>
      <c r="E32" s="24" t="s">
        <v>77</v>
      </c>
      <c r="F32" s="24"/>
      <c r="G32" s="24"/>
      <c r="H32" s="109">
        <f>IF(C32&lt;&gt;"",'CBL Score Standard'!$D88,IF(D32&lt;&gt;"",SUM('CBL Score Standard'!$D88:$E88),IF(E32&lt;&gt;"",SUM('CBL Score Standard'!$D88:$F88),IF(F32&lt;&gt;"",SUM('CBL Score Standard'!$D88:$G88),IF(G32&lt;&gt;"",SUM('CBL Score Standard'!$D88:$H88,0))))))</f>
        <v>0.16709956709956711</v>
      </c>
      <c r="K32" s="338"/>
      <c r="L32" s="338"/>
      <c r="M32" s="104" t="s">
        <v>6</v>
      </c>
      <c r="N32" s="36" t="s">
        <v>56</v>
      </c>
      <c r="O32" s="87" t="s">
        <v>427</v>
      </c>
      <c r="P32" s="153">
        <v>43613</v>
      </c>
      <c r="Q32" s="152" t="s">
        <v>167</v>
      </c>
      <c r="R32" s="79" t="s">
        <v>204</v>
      </c>
      <c r="S32" s="50"/>
      <c r="T32" s="83"/>
      <c r="U32" s="83"/>
      <c r="V32" s="83" t="str">
        <f t="shared" si="2"/>
        <v>Passed</v>
      </c>
      <c r="W32" s="83" t="s">
        <v>377</v>
      </c>
      <c r="X32" s="83" t="s">
        <v>377</v>
      </c>
      <c r="Y32" s="46" t="s">
        <v>205</v>
      </c>
      <c r="Z32" s="259">
        <f t="shared" si="3"/>
        <v>1.5833333333333333</v>
      </c>
      <c r="AA32" s="260">
        <v>43313</v>
      </c>
      <c r="AB32" s="260">
        <v>43917</v>
      </c>
      <c r="AC32" s="260"/>
      <c r="AD32" s="260"/>
      <c r="AE32" s="258"/>
      <c r="AF32" s="258"/>
      <c r="AG32" s="258"/>
      <c r="AH32" s="258"/>
      <c r="AI32" s="258"/>
      <c r="AJ32" s="258"/>
    </row>
    <row r="33" spans="1:36" x14ac:dyDescent="0.3">
      <c r="A33" s="110" t="s">
        <v>31</v>
      </c>
      <c r="B33" s="99" t="s">
        <v>175</v>
      </c>
      <c r="C33" s="100"/>
      <c r="D33" s="24"/>
      <c r="E33" s="24" t="s">
        <v>77</v>
      </c>
      <c r="F33" s="24"/>
      <c r="G33" s="24"/>
      <c r="H33" s="109">
        <f>IF(C33&lt;&gt;"",'CBL Score Standard'!$D89,IF(D33&lt;&gt;"",SUM('CBL Score Standard'!$D89:$E89),IF(E33&lt;&gt;"",SUM('CBL Score Standard'!$D89:$F89),IF(F33&lt;&gt;"",SUM('CBL Score Standard'!$D89:$G89),IF(G33&lt;&gt;"",SUM('CBL Score Standard'!$D89:$H89,0))))))</f>
        <v>0.16709956709956711</v>
      </c>
      <c r="K33" s="338"/>
      <c r="L33" s="338"/>
      <c r="M33" s="104" t="s">
        <v>6</v>
      </c>
      <c r="N33" s="36" t="s">
        <v>0</v>
      </c>
      <c r="O33" s="87" t="s">
        <v>426</v>
      </c>
      <c r="P33" s="152" t="s">
        <v>145</v>
      </c>
      <c r="Q33" s="152" t="s">
        <v>206</v>
      </c>
      <c r="R33" s="79" t="s">
        <v>206</v>
      </c>
      <c r="S33" s="158" t="s">
        <v>332</v>
      </c>
      <c r="T33" s="128" t="s">
        <v>72</v>
      </c>
      <c r="U33" s="180">
        <v>43756</v>
      </c>
      <c r="V33" s="214" t="s">
        <v>374</v>
      </c>
      <c r="W33" s="83" t="s">
        <v>377</v>
      </c>
      <c r="X33" s="83" t="s">
        <v>377</v>
      </c>
      <c r="Y33" s="41"/>
      <c r="Z33" s="259">
        <f t="shared" si="3"/>
        <v>1.5833333333333333</v>
      </c>
      <c r="AA33" s="260">
        <v>43313</v>
      </c>
      <c r="AB33" s="260">
        <v>43917</v>
      </c>
      <c r="AC33" s="260"/>
      <c r="AD33" s="260"/>
      <c r="AE33" s="258"/>
      <c r="AF33" s="258"/>
      <c r="AG33" s="258"/>
      <c r="AH33" s="258"/>
      <c r="AI33" s="258"/>
      <c r="AJ33" s="258"/>
    </row>
    <row r="34" spans="1:36" x14ac:dyDescent="0.3">
      <c r="A34" s="110" t="s">
        <v>46</v>
      </c>
      <c r="B34" s="99" t="s">
        <v>171</v>
      </c>
      <c r="C34" s="100"/>
      <c r="D34" s="24"/>
      <c r="E34" s="24" t="s">
        <v>77</v>
      </c>
      <c r="F34" s="24"/>
      <c r="G34" s="24"/>
      <c r="H34" s="109">
        <f>IF(C34&lt;&gt;"",'CBL Score Standard'!$D90,IF(D34&lt;&gt;"",SUM('CBL Score Standard'!$D90:$E90),IF(E34&lt;&gt;"",SUM('CBL Score Standard'!$D90:$F90),IF(F34&lt;&gt;"",SUM('CBL Score Standard'!$D90:$G90),IF(G34&lt;&gt;"",SUM('CBL Score Standard'!$D90:$H90,0))))))</f>
        <v>7.6190476190476183E-2</v>
      </c>
      <c r="K34" s="338"/>
      <c r="L34" s="338"/>
      <c r="M34" s="104" t="s">
        <v>6</v>
      </c>
      <c r="N34" s="36" t="s">
        <v>53</v>
      </c>
      <c r="O34" s="90" t="s">
        <v>371</v>
      </c>
      <c r="P34" s="152" t="s">
        <v>145</v>
      </c>
      <c r="Q34" s="152" t="s">
        <v>164</v>
      </c>
      <c r="R34" s="79" t="s">
        <v>207</v>
      </c>
      <c r="S34" s="158" t="s">
        <v>332</v>
      </c>
      <c r="T34" s="128" t="s">
        <v>72</v>
      </c>
      <c r="U34" s="83"/>
      <c r="V34" s="83"/>
      <c r="W34" s="83" t="s">
        <v>377</v>
      </c>
      <c r="X34" s="83"/>
      <c r="Y34" s="49" t="s">
        <v>208</v>
      </c>
      <c r="Z34" s="259">
        <f t="shared" si="3"/>
        <v>0</v>
      </c>
      <c r="AA34" s="260"/>
      <c r="AB34" s="260"/>
      <c r="AC34" s="260"/>
      <c r="AD34" s="260"/>
      <c r="AE34" s="258"/>
      <c r="AF34" s="258"/>
      <c r="AG34" s="258"/>
      <c r="AH34" s="258"/>
      <c r="AI34" s="258"/>
      <c r="AJ34" s="258"/>
    </row>
    <row r="35" spans="1:36"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158" t="s">
        <v>332</v>
      </c>
      <c r="T35" s="157" t="s">
        <v>72</v>
      </c>
      <c r="U35" s="180">
        <v>43756</v>
      </c>
      <c r="V35" s="214" t="s">
        <v>374</v>
      </c>
      <c r="W35" s="83"/>
      <c r="X35" s="83"/>
      <c r="Y35" s="46"/>
      <c r="Z35" s="259">
        <f t="shared" si="3"/>
        <v>0</v>
      </c>
      <c r="AA35" s="260"/>
      <c r="AB35" s="260"/>
      <c r="AC35" s="260"/>
      <c r="AD35" s="260"/>
      <c r="AE35" s="258"/>
      <c r="AF35" s="258"/>
      <c r="AG35" s="258"/>
      <c r="AH35" s="258"/>
      <c r="AI35" s="258"/>
      <c r="AJ35" s="258"/>
    </row>
    <row r="36" spans="1:36" x14ac:dyDescent="0.3">
      <c r="A36" s="110" t="s">
        <v>54</v>
      </c>
      <c r="B36" s="99" t="s">
        <v>425</v>
      </c>
      <c r="C36" s="24"/>
      <c r="D36" s="24"/>
      <c r="E36" s="24" t="s">
        <v>77</v>
      </c>
      <c r="F36" s="24"/>
      <c r="G36" s="24"/>
      <c r="H36" s="109">
        <f>IF(C36&lt;&gt;"",'CBL Score Standard'!$D92,IF(D36&lt;&gt;"",SUM('CBL Score Standard'!$D92:$E92),IF(E36&lt;&gt;"",SUM('CBL Score Standard'!$D92:$F92),IF(F36&lt;&gt;"",SUM('CBL Score Standard'!$D92:$G92),IF(G36&lt;&gt;"",SUM('CBL Score Standard'!$D92:$H92,0))))))</f>
        <v>0.16709956709956711</v>
      </c>
      <c r="K36" s="3"/>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129" t="s">
        <v>77</v>
      </c>
      <c r="F37" s="24"/>
      <c r="G37" s="24"/>
      <c r="H37" s="10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c r="E38" s="129" t="s">
        <v>77</v>
      </c>
      <c r="F38" s="24"/>
      <c r="G38" s="24"/>
      <c r="H38" s="109">
        <f>IF(C38&lt;&gt;"",'CBL Score Standard'!$D94,IF(D38&lt;&gt;"",SUM('CBL Score Standard'!$D94:$E94),IF(E38&lt;&gt;"",SUM('CBL Score Standard'!$D94:$F94),IF(F38&lt;&gt;"",SUM('CBL Score Standard'!$D94:$G94),IF(G38&lt;&gt;"",SUM('CBL Score Standard'!$D94:$H94,0))))))</f>
        <v>1.4285714285714285E-2</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t="s">
        <v>77</v>
      </c>
      <c r="E39" s="132"/>
      <c r="F39" s="24"/>
      <c r="G39" s="24"/>
      <c r="H39" s="109">
        <f>IF(C39&lt;&gt;"",'CBL Score Standard'!$D95,IF(D39&lt;&gt;"",SUM('CBL Score Standard'!$D95:$E95),IF(E39&lt;&gt;"",SUM('CBL Score Standard'!$D95:$F95),IF(F39&lt;&gt;"",SUM('CBL Score Standard'!$D95:$G95),IF(G39&lt;&gt;"",SUM('CBL Score Standard'!$D95:$H95,0))))))</f>
        <v>2.3809523809523808E-2</v>
      </c>
      <c r="K39" s="1197"/>
      <c r="L39" s="1197"/>
      <c r="M39" s="1183"/>
      <c r="N39" s="1190"/>
      <c r="O39" s="1185"/>
      <c r="P39" s="148" t="s">
        <v>141</v>
      </c>
      <c r="Q39" s="144"/>
      <c r="R39" s="144"/>
      <c r="S39" s="1210"/>
      <c r="T39" s="1191"/>
      <c r="U39" s="1191"/>
      <c r="V39" s="119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t="s">
        <v>77</v>
      </c>
      <c r="F40" s="24"/>
      <c r="G40" s="24"/>
      <c r="H40" s="109">
        <f>IF(C40&lt;&gt;"",'CBL Score Standard'!$D96,IF(D40&lt;&gt;"",SUM('CBL Score Standard'!$D96:$E96),IF(E40&lt;&gt;"",SUM('CBL Score Standard'!$D96:$F96),IF(F40&lt;&gt;"",SUM('CBL Score Standard'!$D96:$G96),IF(G40&lt;&gt;"",SUM('CBL Score Standard'!$D96:$H96,0))))))</f>
        <v>1.4285714285714285E-2</v>
      </c>
      <c r="K40" s="337" t="s">
        <v>142</v>
      </c>
      <c r="L40" s="337" t="s">
        <v>143</v>
      </c>
      <c r="M40" s="104" t="s">
        <v>7</v>
      </c>
      <c r="N40" s="36" t="s">
        <v>56</v>
      </c>
      <c r="O40" s="87" t="s">
        <v>663</v>
      </c>
      <c r="P40" s="149" t="s">
        <v>145</v>
      </c>
      <c r="Q40" s="152" t="s">
        <v>212</v>
      </c>
      <c r="R40" s="79" t="s">
        <v>213</v>
      </c>
      <c r="S40" s="36"/>
      <c r="T40" s="83"/>
      <c r="U40" s="83"/>
      <c r="V40" s="83" t="str">
        <f>IF(AND(W40="Y",X40="Y"),"Passed",IF(T40="M","Passed", ""))</f>
        <v/>
      </c>
      <c r="W40" s="83"/>
      <c r="X40" s="83"/>
      <c r="Y40" s="46" t="s">
        <v>214</v>
      </c>
      <c r="Z40" s="259">
        <f t="shared" ref="Z40:Z55" si="4">DATEDIF(AA40,AB40,"m")/12+DATEDIF(AC40,AD40,"m")/12+DATEDIF(AE40,AF40,"m")/12+DATEDIF(AG40,AH40,"m")/12+DATEDIF(AI40,AJ40,"m")/12</f>
        <v>0</v>
      </c>
      <c r="AA40" s="260"/>
      <c r="AB40" s="260"/>
      <c r="AC40" s="260"/>
      <c r="AD40" s="260"/>
      <c r="AE40" s="258"/>
      <c r="AF40" s="258"/>
      <c r="AG40" s="258"/>
      <c r="AH40" s="258"/>
      <c r="AI40" s="258"/>
      <c r="AJ40" s="258"/>
    </row>
    <row r="41" spans="1:36" x14ac:dyDescent="0.3">
      <c r="A41" s="110" t="s">
        <v>53</v>
      </c>
      <c r="B41" s="99" t="s">
        <v>226</v>
      </c>
      <c r="C41" s="100"/>
      <c r="D41" s="100" t="s">
        <v>77</v>
      </c>
      <c r="E41" s="117"/>
      <c r="F41" s="24"/>
      <c r="G41" s="24"/>
      <c r="H41" s="109">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36"/>
      <c r="T41" s="83"/>
      <c r="U41" s="83"/>
      <c r="V41" s="83" t="str">
        <f>IF(AND(W41="Y",X41="Y"),"Passed",IF(T41="M","Passed", ""))</f>
        <v>Passed</v>
      </c>
      <c r="W41" s="83" t="s">
        <v>377</v>
      </c>
      <c r="X41" s="83" t="s">
        <v>377</v>
      </c>
      <c r="Y41" s="49" t="s">
        <v>216</v>
      </c>
      <c r="Z41" s="259">
        <f t="shared" si="4"/>
        <v>1.5833333333333333</v>
      </c>
      <c r="AA41" s="260">
        <v>43313</v>
      </c>
      <c r="AB41" s="260">
        <v>43917</v>
      </c>
      <c r="AC41" s="260"/>
      <c r="AD41" s="260"/>
      <c r="AE41" s="258"/>
      <c r="AF41" s="258"/>
      <c r="AG41" s="258"/>
      <c r="AH41" s="258"/>
      <c r="AI41" s="258"/>
      <c r="AJ41" s="258"/>
    </row>
    <row r="42" spans="1:36" ht="27.6" x14ac:dyDescent="0.3">
      <c r="A42" s="110" t="s">
        <v>53</v>
      </c>
      <c r="B42" s="99" t="s">
        <v>239</v>
      </c>
      <c r="C42" s="100"/>
      <c r="D42" s="100" t="s">
        <v>77</v>
      </c>
      <c r="E42" s="100"/>
      <c r="F42" s="24"/>
      <c r="G42" s="24"/>
      <c r="H42" s="109">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70" t="s">
        <v>332</v>
      </c>
      <c r="T42" s="157" t="s">
        <v>72</v>
      </c>
      <c r="U42" s="180">
        <v>43753</v>
      </c>
      <c r="V42" s="214" t="s">
        <v>374</v>
      </c>
      <c r="W42" s="83"/>
      <c r="X42" s="83"/>
      <c r="Y42" s="52" t="s">
        <v>249</v>
      </c>
      <c r="Z42" s="259">
        <f t="shared" si="4"/>
        <v>1.5833333333333333</v>
      </c>
      <c r="AA42" s="260">
        <v>43313</v>
      </c>
      <c r="AB42" s="260">
        <v>43917</v>
      </c>
      <c r="AC42" s="260"/>
      <c r="AD42" s="260"/>
      <c r="AE42" s="258"/>
      <c r="AF42" s="258"/>
      <c r="AG42" s="258"/>
      <c r="AH42" s="258"/>
      <c r="AI42" s="258"/>
      <c r="AJ42" s="258"/>
    </row>
    <row r="43" spans="1:36" ht="27.6" x14ac:dyDescent="0.3">
      <c r="A43" s="110" t="s">
        <v>0</v>
      </c>
      <c r="B43" s="99" t="s">
        <v>426</v>
      </c>
      <c r="C43" s="100"/>
      <c r="D43" s="24"/>
      <c r="E43" s="253" t="s">
        <v>77</v>
      </c>
      <c r="F43" s="24"/>
      <c r="G43" s="24"/>
      <c r="H43" s="109">
        <f>IF(C43&lt;&gt;"",'CBL Score Standard'!$D99,IF(D43&lt;&gt;"",SUM('CBL Score Standard'!$D99:$E99),IF(E43&lt;&gt;"",SUM('CBL Score Standard'!$D99:$F99),IF(F43&lt;&gt;"",SUM('CBL Score Standard'!$D99:$G99),IF(G43&lt;&gt;"",SUM('CBL Score Standard'!$D99:$H99,0))))))</f>
        <v>7.6190476190476183E-2</v>
      </c>
      <c r="K43" s="338"/>
      <c r="L43" s="338"/>
      <c r="M43" s="104" t="s">
        <v>7</v>
      </c>
      <c r="N43" s="36" t="s">
        <v>55</v>
      </c>
      <c r="O43" s="87" t="s">
        <v>448</v>
      </c>
      <c r="P43" s="151"/>
      <c r="Q43" s="254" t="s">
        <v>655</v>
      </c>
      <c r="R43" s="254" t="s">
        <v>656</v>
      </c>
      <c r="S43" s="70" t="s">
        <v>332</v>
      </c>
      <c r="T43" s="157" t="s">
        <v>72</v>
      </c>
      <c r="U43" s="180">
        <v>43753</v>
      </c>
      <c r="V43" s="214" t="s">
        <v>374</v>
      </c>
      <c r="W43" s="83"/>
      <c r="X43" s="83"/>
      <c r="Y43" s="49" t="s">
        <v>219</v>
      </c>
      <c r="Z43" s="259">
        <f t="shared" si="4"/>
        <v>1.0833333333333333</v>
      </c>
      <c r="AA43" s="260">
        <v>43497</v>
      </c>
      <c r="AB43" s="260">
        <v>43917</v>
      </c>
      <c r="AC43" s="260"/>
      <c r="AD43" s="260"/>
      <c r="AE43" s="258"/>
      <c r="AF43" s="258"/>
      <c r="AG43" s="258"/>
      <c r="AH43" s="258"/>
      <c r="AI43" s="258"/>
      <c r="AJ43" s="258"/>
    </row>
    <row r="44" spans="1:36" ht="26.4" x14ac:dyDescent="0.3">
      <c r="A44" s="110" t="s">
        <v>41</v>
      </c>
      <c r="B44" s="99" t="s">
        <v>450</v>
      </c>
      <c r="C44" s="24"/>
      <c r="D44" s="24" t="s">
        <v>77</v>
      </c>
      <c r="E44" s="24"/>
      <c r="F44" s="24"/>
      <c r="G44" s="24"/>
      <c r="H44" s="109">
        <f>IF(C44&lt;&gt;"",'CBL Score Standard'!$D100,IF(D44&lt;&gt;"",SUM('CBL Score Standard'!$D100:$E100),IF(E44&lt;&gt;"",SUM('CBL Score Standard'!$D100:$F100),IF(F44&lt;&gt;"",SUM('CBL Score Standard'!$D100:$G100),IF(G44&lt;&gt;"",SUM('CBL Score Standard'!$D100:$H100,0))))))</f>
        <v>0.13852813852813853</v>
      </c>
      <c r="K44" s="338"/>
      <c r="L44" s="338"/>
      <c r="M44" s="104" t="s">
        <v>7</v>
      </c>
      <c r="N44" s="36" t="s">
        <v>55</v>
      </c>
      <c r="O44" s="87" t="s">
        <v>185</v>
      </c>
      <c r="P44" s="149" t="s">
        <v>145</v>
      </c>
      <c r="Q44" s="254" t="s">
        <v>220</v>
      </c>
      <c r="R44" s="254" t="s">
        <v>270</v>
      </c>
      <c r="S44" s="70" t="s">
        <v>332</v>
      </c>
      <c r="T44" s="128" t="s">
        <v>72</v>
      </c>
      <c r="U44" s="180">
        <v>43753</v>
      </c>
      <c r="V44" s="214" t="s">
        <v>374</v>
      </c>
      <c r="W44" s="83" t="s">
        <v>377</v>
      </c>
      <c r="X44" s="83" t="s">
        <v>377</v>
      </c>
      <c r="Y44" s="49" t="s">
        <v>186</v>
      </c>
      <c r="Z44" s="259">
        <f t="shared" si="4"/>
        <v>1.0833333333333333</v>
      </c>
      <c r="AA44" s="260">
        <v>43497</v>
      </c>
      <c r="AB44" s="260">
        <v>43917</v>
      </c>
      <c r="AC44" s="260"/>
      <c r="AD44" s="260"/>
      <c r="AE44" s="258"/>
      <c r="AF44" s="258"/>
      <c r="AG44" s="258"/>
      <c r="AH44" s="258"/>
      <c r="AI44" s="258"/>
      <c r="AJ44" s="258"/>
    </row>
    <row r="45" spans="1:36" ht="27.6" x14ac:dyDescent="0.3">
      <c r="A45" s="110" t="s">
        <v>41</v>
      </c>
      <c r="B45" s="99" t="s">
        <v>178</v>
      </c>
      <c r="C45" s="100"/>
      <c r="D45" s="24"/>
      <c r="E45" s="24" t="s">
        <v>77</v>
      </c>
      <c r="F45" s="24"/>
      <c r="G45" s="24"/>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254" t="s">
        <v>657</v>
      </c>
      <c r="S45" s="70" t="s">
        <v>332</v>
      </c>
      <c r="T45" s="157" t="s">
        <v>72</v>
      </c>
      <c r="U45" s="153">
        <v>43539</v>
      </c>
      <c r="V45" s="83" t="s">
        <v>374</v>
      </c>
      <c r="W45" s="83"/>
      <c r="X45" s="83"/>
      <c r="Y45" s="49" t="s">
        <v>186</v>
      </c>
      <c r="Z45" s="259">
        <f t="shared" si="4"/>
        <v>0</v>
      </c>
      <c r="AA45" s="260"/>
      <c r="AB45" s="260"/>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37" t="s">
        <v>7</v>
      </c>
      <c r="N46" s="138" t="s">
        <v>55</v>
      </c>
      <c r="O46" s="87" t="s">
        <v>665</v>
      </c>
      <c r="P46" s="153">
        <v>43607</v>
      </c>
      <c r="Q46" s="152" t="s">
        <v>221</v>
      </c>
      <c r="R46" s="79" t="s">
        <v>200</v>
      </c>
      <c r="S46" s="161" t="s">
        <v>332</v>
      </c>
      <c r="T46" s="162" t="s">
        <v>72</v>
      </c>
      <c r="U46" s="180">
        <v>43754</v>
      </c>
      <c r="V46" s="214" t="s">
        <v>374</v>
      </c>
      <c r="W46" s="83"/>
      <c r="X46" s="83"/>
      <c r="Y46" s="46" t="s">
        <v>222</v>
      </c>
      <c r="Z46" s="259">
        <f t="shared" si="4"/>
        <v>1.0833333333333333</v>
      </c>
      <c r="AA46" s="260">
        <v>43497</v>
      </c>
      <c r="AB46" s="260">
        <v>43917</v>
      </c>
      <c r="AC46" s="260"/>
      <c r="AD46" s="260"/>
      <c r="AE46" s="258"/>
      <c r="AF46" s="258"/>
      <c r="AG46" s="258"/>
      <c r="AH46" s="258"/>
      <c r="AI46" s="258"/>
      <c r="AJ46" s="258"/>
    </row>
    <row r="47" spans="1:36" x14ac:dyDescent="0.3">
      <c r="A47" s="110" t="s">
        <v>144</v>
      </c>
      <c r="B47" s="99" t="s">
        <v>372</v>
      </c>
      <c r="C47" s="24"/>
      <c r="D47" s="24"/>
      <c r="E47" s="24" t="s">
        <v>77</v>
      </c>
      <c r="F47" s="24"/>
      <c r="G47" s="24"/>
      <c r="H47" s="109">
        <f>IF(C47&lt;&gt;"",'CBL Score Standard'!$D103,IF(D47&lt;&gt;"",SUM('CBL Score Standard'!$D103:$E103),IF(E47&lt;&gt;"",SUM('CBL Score Standard'!$D103:$F103),IF(F47&lt;&gt;"",SUM('CBL Score Standard'!$D103:$G103),IF(G47&lt;&gt;"",SUM('CBL Score Standard'!$D103:$H103,0))))))</f>
        <v>0.16709956709956711</v>
      </c>
      <c r="K47" s="338"/>
      <c r="L47" s="338"/>
      <c r="M47" s="104" t="s">
        <v>7</v>
      </c>
      <c r="N47" s="36" t="s">
        <v>53</v>
      </c>
      <c r="O47" s="87" t="s">
        <v>223</v>
      </c>
      <c r="P47" s="153">
        <v>43621</v>
      </c>
      <c r="Q47" s="154" t="s">
        <v>224</v>
      </c>
      <c r="R47" s="155" t="s">
        <v>225</v>
      </c>
      <c r="S47" s="161" t="s">
        <v>332</v>
      </c>
      <c r="T47" s="83"/>
      <c r="U47" s="153">
        <v>43621</v>
      </c>
      <c r="V47" s="83" t="s">
        <v>374</v>
      </c>
      <c r="W47" s="83"/>
      <c r="X47" s="83"/>
      <c r="Y47" s="55"/>
      <c r="Z47" s="259">
        <f t="shared" si="4"/>
        <v>0</v>
      </c>
      <c r="AA47" s="260"/>
      <c r="AB47" s="260"/>
      <c r="AC47" s="260"/>
      <c r="AD47" s="260"/>
      <c r="AE47" s="258"/>
      <c r="AF47" s="258"/>
      <c r="AG47" s="258"/>
      <c r="AH47" s="258"/>
      <c r="AI47" s="258"/>
      <c r="AJ47" s="258"/>
    </row>
    <row r="48" spans="1:36" ht="39.6" x14ac:dyDescent="0.3">
      <c r="A48" s="110" t="s">
        <v>144</v>
      </c>
      <c r="B48" s="99" t="s">
        <v>373</v>
      </c>
      <c r="C48" s="24"/>
      <c r="D48" s="24"/>
      <c r="E48" s="24" t="s">
        <v>77</v>
      </c>
      <c r="F48" s="24"/>
      <c r="G48" s="24"/>
      <c r="H48" s="109">
        <f>IF(C48&lt;&gt;"",'CBL Score Standard'!$D104,IF(D48&lt;&gt;"",SUM('CBL Score Standard'!$D104:$E104),IF(E48&lt;&gt;"",SUM('CBL Score Standard'!$D104:$F104),IF(F48&lt;&gt;"",SUM('CBL Score Standard'!$D104:$G104),IF(G48&lt;&gt;"",SUM('CBL Score Standard'!$D104:$H104,0))))))</f>
        <v>0.16709956709956711</v>
      </c>
      <c r="K48" s="338"/>
      <c r="L48" s="338"/>
      <c r="M48" s="104" t="s">
        <v>7</v>
      </c>
      <c r="N48" s="36" t="s">
        <v>53</v>
      </c>
      <c r="O48" s="87" t="s">
        <v>226</v>
      </c>
      <c r="P48" s="153">
        <v>43602</v>
      </c>
      <c r="Q48" s="154" t="s">
        <v>227</v>
      </c>
      <c r="R48" s="155" t="s">
        <v>228</v>
      </c>
      <c r="S48" s="36"/>
      <c r="T48" s="83"/>
      <c r="U48" s="83"/>
      <c r="V48" s="83"/>
      <c r="W48" s="83"/>
      <c r="X48" s="83"/>
      <c r="Y48" s="55"/>
      <c r="Z48" s="259">
        <f t="shared" si="4"/>
        <v>0</v>
      </c>
      <c r="AA48" s="260"/>
      <c r="AB48" s="260"/>
      <c r="AC48" s="260"/>
      <c r="AD48" s="260"/>
      <c r="AE48" s="258"/>
      <c r="AF48" s="258"/>
      <c r="AG48" s="258"/>
      <c r="AH48" s="258"/>
      <c r="AI48" s="258"/>
      <c r="AJ48" s="258"/>
    </row>
    <row r="49" spans="1:36" ht="27.6" x14ac:dyDescent="0.3">
      <c r="A49" s="110" t="s">
        <v>144</v>
      </c>
      <c r="B49" s="99" t="s">
        <v>452</v>
      </c>
      <c r="C49" s="24"/>
      <c r="D49" s="24"/>
      <c r="E49" s="24" t="s">
        <v>77</v>
      </c>
      <c r="F49" s="24"/>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7" t="s">
        <v>684</v>
      </c>
      <c r="P49" s="153">
        <v>43623</v>
      </c>
      <c r="Q49" s="154" t="s">
        <v>153</v>
      </c>
      <c r="R49" s="155" t="s">
        <v>156</v>
      </c>
      <c r="S49" s="70" t="s">
        <v>332</v>
      </c>
      <c r="T49" s="157" t="s">
        <v>72</v>
      </c>
      <c r="U49" s="180">
        <v>43754</v>
      </c>
      <c r="V49" s="214" t="s">
        <v>374</v>
      </c>
      <c r="W49" s="83"/>
      <c r="X49" s="83"/>
      <c r="Y49" s="55"/>
      <c r="Z49" s="259">
        <f t="shared" si="4"/>
        <v>0</v>
      </c>
      <c r="AA49" s="260"/>
      <c r="AB49" s="260"/>
      <c r="AC49" s="260"/>
      <c r="AD49" s="260"/>
      <c r="AE49" s="258"/>
      <c r="AF49" s="258"/>
      <c r="AG49" s="258"/>
      <c r="AH49" s="258"/>
      <c r="AI49" s="258"/>
      <c r="AJ49" s="258"/>
    </row>
    <row r="50" spans="1:36" ht="27.6" x14ac:dyDescent="0.3">
      <c r="A50" s="110" t="s">
        <v>144</v>
      </c>
      <c r="B50" s="99" t="s">
        <v>517</v>
      </c>
      <c r="C50" s="24"/>
      <c r="D50" s="24"/>
      <c r="E50" s="24" t="s">
        <v>77</v>
      </c>
      <c r="F50" s="24"/>
      <c r="G50" s="24"/>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7" t="s">
        <v>683</v>
      </c>
      <c r="P50" s="153">
        <v>43623</v>
      </c>
      <c r="Q50" s="154" t="s">
        <v>153</v>
      </c>
      <c r="R50" s="155" t="s">
        <v>156</v>
      </c>
      <c r="S50" s="70" t="s">
        <v>332</v>
      </c>
      <c r="T50" s="157" t="s">
        <v>72</v>
      </c>
      <c r="U50" s="180">
        <v>44008</v>
      </c>
      <c r="V50" s="214" t="s">
        <v>374</v>
      </c>
      <c r="W50" s="83"/>
      <c r="X50" s="83"/>
      <c r="Y50" s="55"/>
      <c r="Z50" s="259">
        <f t="shared" si="4"/>
        <v>0</v>
      </c>
      <c r="AA50" s="260"/>
      <c r="AB50" s="260"/>
      <c r="AC50" s="260"/>
      <c r="AD50" s="260"/>
      <c r="AE50" s="258"/>
      <c r="AF50" s="258"/>
      <c r="AG50" s="258"/>
      <c r="AH50" s="258"/>
      <c r="AI50" s="258"/>
      <c r="AJ50" s="258"/>
    </row>
    <row r="51" spans="1:36" x14ac:dyDescent="0.3">
      <c r="A51" s="110" t="s">
        <v>144</v>
      </c>
      <c r="B51" s="99" t="s">
        <v>661</v>
      </c>
      <c r="C51" s="24"/>
      <c r="D51" s="24"/>
      <c r="E51" s="24" t="s">
        <v>77</v>
      </c>
      <c r="F51" s="24"/>
      <c r="G51" s="24"/>
      <c r="H51" s="109">
        <f>IF(C51&lt;&gt;"",'CBL Score Standard'!$D107,IF(D51&lt;&gt;"",SUM('CBL Score Standard'!$D107:$E107),IF(E51&lt;&gt;"",SUM('CBL Score Standard'!$D107:$F107),IF(F51&lt;&gt;"",SUM('CBL Score Standard'!$D107:$G107),IF(G51&lt;&gt;"",SUM('CBL Score Standard'!$D107:$H107,0))))))</f>
        <v>0.16709956709956711</v>
      </c>
      <c r="K51" s="338"/>
      <c r="L51" s="338"/>
      <c r="M51" s="104" t="s">
        <v>7</v>
      </c>
      <c r="N51" s="36" t="s">
        <v>56</v>
      </c>
      <c r="O51" s="89" t="s">
        <v>67</v>
      </c>
      <c r="P51" s="153"/>
      <c r="Q51" s="154"/>
      <c r="R51" s="155"/>
      <c r="S51" s="157" t="s">
        <v>332</v>
      </c>
      <c r="T51" s="157"/>
      <c r="U51" s="180">
        <v>43766</v>
      </c>
      <c r="V51" s="214" t="s">
        <v>374</v>
      </c>
      <c r="W51" s="83"/>
      <c r="X51" s="83"/>
      <c r="Y51" s="83"/>
      <c r="Z51" s="259">
        <f t="shared" si="4"/>
        <v>1.5</v>
      </c>
      <c r="AA51" s="260">
        <v>43344</v>
      </c>
      <c r="AB51" s="260">
        <v>43917</v>
      </c>
      <c r="AC51" s="260"/>
      <c r="AD51" s="260"/>
      <c r="AE51" s="258"/>
      <c r="AF51" s="258"/>
      <c r="AG51" s="258"/>
      <c r="AH51" s="258"/>
      <c r="AI51" s="258"/>
      <c r="AJ51" s="258"/>
    </row>
    <row r="52" spans="1:36" x14ac:dyDescent="0.3">
      <c r="A52" s="110" t="s">
        <v>144</v>
      </c>
      <c r="B52" s="99" t="s">
        <v>662</v>
      </c>
      <c r="C52" s="117"/>
      <c r="D52" s="117"/>
      <c r="E52" s="117" t="s">
        <v>77</v>
      </c>
      <c r="F52" s="24"/>
      <c r="G52" s="24"/>
      <c r="H52" s="109">
        <f>IF(C52&lt;&gt;"",'CBL Score Standard'!$D108,IF(D52&lt;&gt;"",SUM('CBL Score Standard'!$D108:$E108),IF(E52&lt;&gt;"",SUM('CBL Score Standard'!$D108:$F108),IF(F52&lt;&gt;"",SUM('CBL Score Standard'!$D108:$G108),IF(G52&lt;&gt;"",SUM('CBL Score Standard'!$D108:$H108,0))))))</f>
        <v>0.16709956709956711</v>
      </c>
      <c r="K52" s="338"/>
      <c r="L52" s="338"/>
      <c r="M52" s="104" t="s">
        <v>7</v>
      </c>
      <c r="N52" s="36" t="s">
        <v>55</v>
      </c>
      <c r="O52" s="89" t="s">
        <v>1</v>
      </c>
      <c r="P52" s="153"/>
      <c r="Q52" s="154"/>
      <c r="R52" s="155"/>
      <c r="S52" s="157" t="s">
        <v>332</v>
      </c>
      <c r="T52" s="157"/>
      <c r="U52" s="180">
        <v>43763</v>
      </c>
      <c r="V52" s="214" t="s">
        <v>374</v>
      </c>
      <c r="W52" s="83"/>
      <c r="X52" s="83"/>
      <c r="Y52" s="83"/>
      <c r="Z52" s="259">
        <f t="shared" si="4"/>
        <v>1.5</v>
      </c>
      <c r="AA52" s="260">
        <v>43344</v>
      </c>
      <c r="AB52" s="260">
        <v>43917</v>
      </c>
      <c r="AC52" s="260"/>
      <c r="AD52" s="260"/>
      <c r="AE52" s="258"/>
      <c r="AF52" s="258"/>
      <c r="AG52" s="258"/>
      <c r="AH52" s="258"/>
      <c r="AI52" s="258"/>
      <c r="AJ52" s="258"/>
    </row>
    <row r="53" spans="1:36" x14ac:dyDescent="0.3">
      <c r="A53" s="110" t="s">
        <v>144</v>
      </c>
      <c r="B53" s="99" t="s">
        <v>187</v>
      </c>
      <c r="C53" s="100"/>
      <c r="D53" s="24"/>
      <c r="E53" s="24" t="s">
        <v>77</v>
      </c>
      <c r="F53" s="24"/>
      <c r="G53" s="24"/>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55</v>
      </c>
      <c r="O53" s="89" t="s">
        <v>419</v>
      </c>
      <c r="P53" s="152" t="s">
        <v>145</v>
      </c>
      <c r="Q53" s="154" t="s">
        <v>420</v>
      </c>
      <c r="R53" s="155" t="s">
        <v>420</v>
      </c>
      <c r="S53" s="70"/>
      <c r="T53" s="157"/>
      <c r="U53" s="83"/>
      <c r="V53" s="83"/>
      <c r="W53" s="83"/>
      <c r="X53" s="83"/>
      <c r="Y53" s="55"/>
      <c r="Z53" s="259">
        <f t="shared" si="4"/>
        <v>0</v>
      </c>
      <c r="AA53" s="260"/>
      <c r="AB53" s="260"/>
      <c r="AC53" s="260"/>
      <c r="AD53" s="260"/>
      <c r="AE53" s="258"/>
      <c r="AF53" s="258"/>
      <c r="AG53" s="258"/>
      <c r="AH53" s="258"/>
      <c r="AI53" s="258"/>
      <c r="AJ53" s="258"/>
    </row>
    <row r="54" spans="1:36" ht="26.4" x14ac:dyDescent="0.3">
      <c r="A54" s="110" t="s">
        <v>144</v>
      </c>
      <c r="B54" s="99" t="s">
        <v>188</v>
      </c>
      <c r="C54" s="100"/>
      <c r="D54" s="24"/>
      <c r="E54" s="24" t="s">
        <v>77</v>
      </c>
      <c r="F54" s="24"/>
      <c r="G54" s="24"/>
      <c r="H54" s="109">
        <f>IF(C54&lt;&gt;"",'CBL Score Standard'!$D110,IF(D54&lt;&gt;"",SUM('CBL Score Standard'!$D110:$E110),IF(E54&lt;&gt;"",SUM('CBL Score Standard'!$D110:$F110),IF(F54&lt;&gt;"",SUM('CBL Score Standard'!$D110:$G110),IF(G54&lt;&gt;"",SUM('CBL Score Standard'!$D110:$H110,0))))))</f>
        <v>7.6190476190476183E-2</v>
      </c>
      <c r="K54" s="338"/>
      <c r="L54" s="338"/>
      <c r="M54" s="104" t="s">
        <v>7</v>
      </c>
      <c r="N54" s="36" t="s">
        <v>56</v>
      </c>
      <c r="O54" s="89" t="s">
        <v>421</v>
      </c>
      <c r="P54" s="152" t="s">
        <v>230</v>
      </c>
      <c r="Q54" s="154" t="s">
        <v>230</v>
      </c>
      <c r="R54" s="155" t="s">
        <v>230</v>
      </c>
      <c r="S54" s="70" t="s">
        <v>332</v>
      </c>
      <c r="T54" s="157" t="s">
        <v>72</v>
      </c>
      <c r="U54" s="180">
        <v>43763</v>
      </c>
      <c r="V54" s="214" t="s">
        <v>374</v>
      </c>
      <c r="W54" s="83"/>
      <c r="X54" s="83"/>
      <c r="Y54" s="41" t="s">
        <v>230</v>
      </c>
      <c r="Z54" s="259">
        <f t="shared" si="4"/>
        <v>0</v>
      </c>
      <c r="AA54" s="260"/>
      <c r="AB54" s="260"/>
      <c r="AC54" s="260"/>
      <c r="AD54" s="260"/>
      <c r="AE54" s="258"/>
      <c r="AF54" s="258"/>
      <c r="AG54" s="258"/>
      <c r="AH54" s="258"/>
      <c r="AI54" s="258"/>
      <c r="AJ54" s="258"/>
    </row>
    <row r="55" spans="1:36" customFormat="1" ht="18" customHeight="1" x14ac:dyDescent="0.3">
      <c r="A55" s="110" t="s">
        <v>144</v>
      </c>
      <c r="B55" s="99" t="s">
        <v>189</v>
      </c>
      <c r="C55" s="100"/>
      <c r="D55" s="117" t="s">
        <v>77</v>
      </c>
      <c r="E55" s="117"/>
      <c r="F55" s="24"/>
      <c r="G55" s="24"/>
      <c r="H55" s="109">
        <f>IF(C55&lt;&gt;"",'CBL Score Standard'!$D111,IF(D55&lt;&gt;"",SUM('CBL Score Standard'!$D111:$E111),IF(E55&lt;&gt;"",SUM('CBL Score Standard'!$D111:$F111),IF(F55&lt;&gt;"",SUM('CBL Score Standard'!$D111:$G111),IF(G55&lt;&gt;"",SUM('CBL Score Standard'!$D111:$H111,0))))))</f>
        <v>2.3809523809523808E-2</v>
      </c>
      <c r="K55" s="339"/>
      <c r="L55" s="339"/>
      <c r="M55" s="137" t="s">
        <v>7</v>
      </c>
      <c r="N55" s="138" t="s">
        <v>54</v>
      </c>
      <c r="O55" s="89" t="s">
        <v>231</v>
      </c>
      <c r="P55" s="153">
        <v>43610</v>
      </c>
      <c r="Q55" s="152" t="s">
        <v>164</v>
      </c>
      <c r="R55" s="79" t="s">
        <v>165</v>
      </c>
      <c r="S55" s="161" t="s">
        <v>332</v>
      </c>
      <c r="T55" s="157" t="s">
        <v>72</v>
      </c>
      <c r="U55" s="180">
        <v>43756</v>
      </c>
      <c r="V55" s="214" t="s">
        <v>374</v>
      </c>
      <c r="W55" s="83"/>
      <c r="X55" s="83"/>
      <c r="Y55" s="49" t="s">
        <v>232</v>
      </c>
      <c r="Z55" s="259">
        <f t="shared" si="4"/>
        <v>0</v>
      </c>
      <c r="AA55" s="260"/>
      <c r="AB55" s="260"/>
      <c r="AC55" s="260"/>
      <c r="AD55" s="260"/>
      <c r="AE55" s="258"/>
      <c r="AF55" s="258"/>
      <c r="AG55" s="258"/>
      <c r="AH55" s="258"/>
      <c r="AI55" s="258"/>
      <c r="AJ55" s="258"/>
    </row>
    <row r="56" spans="1:36" customFormat="1" x14ac:dyDescent="0.3">
      <c r="A56" s="110" t="s">
        <v>144</v>
      </c>
      <c r="B56" s="99" t="s">
        <v>190</v>
      </c>
      <c r="C56" s="100"/>
      <c r="D56" s="117" t="s">
        <v>77</v>
      </c>
      <c r="E56" s="117"/>
      <c r="F56" s="24"/>
      <c r="G56" s="24"/>
      <c r="H56" s="109">
        <f>IF(C56&lt;&gt;"",'CBL Score Standard'!$D112,IF(D56&lt;&gt;"",SUM('CBL Score Standard'!$D112:$E112),IF(E56&lt;&gt;"",SUM('CBL Score Standard'!$D112:$F112),IF(F56&lt;&gt;"",SUM('CBL Score Standard'!$D112:$G112),IF(G56&lt;&gt;"",SUM('CBL Score Standard'!$D112:$H112,0))))))</f>
        <v>2.3809523809523808E-2</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24" t="s">
        <v>77</v>
      </c>
      <c r="F57" s="24"/>
      <c r="G57" s="24"/>
      <c r="H57" s="10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t="s">
        <v>77</v>
      </c>
      <c r="E58" s="117"/>
      <c r="F58" s="24"/>
      <c r="G58" s="24"/>
      <c r="H58" s="109">
        <f>IF(C58&lt;&gt;"",'CBL Score Standard'!$D114,IF(D58&lt;&gt;"",SUM('CBL Score Standard'!$D114:$E114),IF(E58&lt;&gt;"",SUM('CBL Score Standard'!$D114:$F114),IF(F58&lt;&gt;"",SUM('CBL Score Standard'!$D114:$G114),IF(G58&lt;&gt;"",SUM('CBL Score Standard'!$D114:$H114,0))))))</f>
        <v>0</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32" t="s">
        <v>77</v>
      </c>
      <c r="F59" s="24"/>
      <c r="G59" s="24"/>
      <c r="H59" s="109">
        <f>IF(C59&lt;&gt;"",'CBL Score Standard'!$D115,IF(D59&lt;&gt;"",SUM('CBL Score Standard'!$D115:$E115),IF(E59&lt;&gt;"",SUM('CBL Score Standard'!$D115:$F115),IF(F59&lt;&gt;"",SUM('CBL Score Standard'!$D115:$G115),IF(G59&lt;&gt;"",SUM('CBL Score Standard'!$D115:$H115,0))))))</f>
        <v>1.4285714285714285E-2</v>
      </c>
      <c r="K59" s="1197"/>
      <c r="L59" s="1197"/>
      <c r="M59" s="1183"/>
      <c r="N59" s="1185"/>
      <c r="O59" s="1185"/>
      <c r="P59" s="148" t="s">
        <v>141</v>
      </c>
      <c r="Q59" s="144"/>
      <c r="R59" s="144"/>
      <c r="S59" s="1210"/>
      <c r="T59" s="1191"/>
      <c r="U59" s="1191"/>
      <c r="V59" s="119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36"/>
      <c r="T60" s="83"/>
      <c r="U60" s="83"/>
      <c r="V60" s="83" t="str">
        <f t="shared" ref="V60:V67" si="5">IF(AND(W60="Y",X60="Y"),"Passed",IF(T60="M","Passed", ""))</f>
        <v/>
      </c>
      <c r="W60" s="83"/>
      <c r="X60" s="83"/>
      <c r="Y60" s="55"/>
      <c r="Z60" s="259">
        <f t="shared" ref="Z60:Z67" si="6">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t="s">
        <v>77</v>
      </c>
      <c r="E61" s="100"/>
      <c r="F61" s="24"/>
      <c r="G61" s="24"/>
      <c r="H61" s="109">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36"/>
      <c r="T61" s="83"/>
      <c r="U61" s="83"/>
      <c r="V61" s="83" t="str">
        <f t="shared" si="5"/>
        <v/>
      </c>
      <c r="W61" s="83"/>
      <c r="X61" s="83"/>
      <c r="Y61" s="55"/>
      <c r="Z61" s="259">
        <f t="shared" si="6"/>
        <v>0</v>
      </c>
      <c r="AA61" s="260"/>
      <c r="AB61" s="260"/>
      <c r="AC61" s="260"/>
      <c r="AD61" s="260"/>
      <c r="AE61" s="258"/>
      <c r="AF61" s="258"/>
      <c r="AG61" s="258"/>
      <c r="AH61" s="258"/>
      <c r="AI61" s="258"/>
      <c r="AJ61" s="258"/>
    </row>
    <row r="62" spans="1:36" x14ac:dyDescent="0.3">
      <c r="A62" s="110" t="s">
        <v>56</v>
      </c>
      <c r="B62" s="99" t="s">
        <v>67</v>
      </c>
      <c r="C62" s="100"/>
      <c r="D62" s="100"/>
      <c r="E62" s="24" t="s">
        <v>77</v>
      </c>
      <c r="F62" s="24"/>
      <c r="G62" s="24"/>
      <c r="H62" s="109">
        <f>IF(C62&lt;&gt;"",'CBL Score Standard'!$D118,IF(D62&lt;&gt;"",SUM('CBL Score Standard'!$D118:$E118),IF(E62&lt;&gt;"",SUM('CBL Score Standard'!$D118:$F118),IF(F62&lt;&gt;"",SUM('CBL Score Standard'!$D118:$G118),IF(G62&lt;&gt;"",SUM('CBL Score Standard'!$D118:$H118,0))))))</f>
        <v>2.8571428571428571E-2</v>
      </c>
      <c r="K62" s="1207"/>
      <c r="L62" s="1207"/>
      <c r="M62" s="104" t="s">
        <v>8</v>
      </c>
      <c r="N62" s="36" t="s">
        <v>56</v>
      </c>
      <c r="O62" s="38" t="s">
        <v>237</v>
      </c>
      <c r="P62" s="58"/>
      <c r="Q62" s="56"/>
      <c r="R62" s="59"/>
      <c r="S62" s="36"/>
      <c r="T62" s="83"/>
      <c r="U62" s="83"/>
      <c r="V62" s="83" t="str">
        <f t="shared" si="5"/>
        <v/>
      </c>
      <c r="W62" s="83"/>
      <c r="X62" s="83"/>
      <c r="Y62" s="55"/>
      <c r="Z62" s="259">
        <f t="shared" si="6"/>
        <v>0</v>
      </c>
      <c r="AA62" s="260"/>
      <c r="AB62" s="260"/>
      <c r="AC62" s="260"/>
      <c r="AD62" s="260"/>
      <c r="AE62" s="258"/>
      <c r="AF62" s="258"/>
      <c r="AG62" s="258"/>
      <c r="AH62" s="258"/>
      <c r="AI62" s="258"/>
      <c r="AJ62" s="258"/>
    </row>
    <row r="63" spans="1:36" ht="15" thickBot="1" x14ac:dyDescent="0.35">
      <c r="A63" s="111" t="s">
        <v>55</v>
      </c>
      <c r="B63" s="99" t="s">
        <v>1</v>
      </c>
      <c r="C63" s="100"/>
      <c r="D63" s="100"/>
      <c r="E63" s="24" t="s">
        <v>77</v>
      </c>
      <c r="F63" s="24"/>
      <c r="G63" s="24"/>
      <c r="H63" s="109">
        <f>IF(C63&lt;&gt;"",'CBL Score Standard'!$D119,IF(D63&lt;&gt;"",SUM('CBL Score Standard'!$D119:$E119),IF(E63&lt;&gt;"",SUM('CBL Score Standard'!$D119:$F119),IF(F63&lt;&gt;"",SUM('CBL Score Standard'!$D119:$G119),IF(G63&lt;&gt;"",SUM('CBL Score Standard'!$D119:$H119,0))))))</f>
        <v>2.8571428571428571E-2</v>
      </c>
      <c r="K63" s="1207"/>
      <c r="L63" s="1207"/>
      <c r="M63" s="104" t="s">
        <v>8</v>
      </c>
      <c r="N63" s="36" t="s">
        <v>55</v>
      </c>
      <c r="O63" s="38" t="s">
        <v>238</v>
      </c>
      <c r="P63" s="58"/>
      <c r="Q63" s="56"/>
      <c r="R63" s="59"/>
      <c r="S63" s="36"/>
      <c r="T63" s="83"/>
      <c r="U63" s="83"/>
      <c r="V63" s="83" t="str">
        <f t="shared" si="5"/>
        <v/>
      </c>
      <c r="W63" s="83"/>
      <c r="X63" s="83"/>
      <c r="Y63" s="55"/>
      <c r="Z63" s="259">
        <f t="shared" si="6"/>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2.8571428571428568</v>
      </c>
      <c r="K64" s="1207"/>
      <c r="L64" s="1207"/>
      <c r="M64" s="104" t="s">
        <v>8</v>
      </c>
      <c r="N64" s="57" t="s">
        <v>53</v>
      </c>
      <c r="O64" s="38" t="s">
        <v>239</v>
      </c>
      <c r="P64" s="58"/>
      <c r="Q64" s="56"/>
      <c r="R64" s="59"/>
      <c r="S64" s="36"/>
      <c r="T64" s="83"/>
      <c r="U64" s="83"/>
      <c r="V64" s="83" t="str">
        <f t="shared" si="5"/>
        <v/>
      </c>
      <c r="W64" s="83"/>
      <c r="X64" s="83"/>
      <c r="Y64" s="55"/>
      <c r="Z64" s="259">
        <f t="shared" si="6"/>
        <v>0</v>
      </c>
      <c r="AA64" s="260"/>
      <c r="AB64" s="260"/>
      <c r="AC64" s="260"/>
      <c r="AD64" s="260"/>
      <c r="AE64" s="258"/>
      <c r="AF64" s="258"/>
      <c r="AG64" s="258"/>
      <c r="AH64" s="258"/>
      <c r="AI64" s="258"/>
      <c r="AJ64" s="258"/>
    </row>
    <row r="65" spans="1:36" ht="28.2" thickBot="1" x14ac:dyDescent="0.35">
      <c r="A65" s="112" t="s">
        <v>83</v>
      </c>
      <c r="B65" s="113"/>
      <c r="C65" s="134">
        <v>1</v>
      </c>
      <c r="D65" s="134">
        <v>1</v>
      </c>
      <c r="E65" s="134">
        <v>0.90322580645161288</v>
      </c>
      <c r="F65" s="134">
        <v>0</v>
      </c>
      <c r="G65" s="134">
        <v>0</v>
      </c>
      <c r="H65" s="114">
        <v>2</v>
      </c>
      <c r="K65" s="1207"/>
      <c r="L65" s="1207"/>
      <c r="M65" s="104" t="s">
        <v>8</v>
      </c>
      <c r="N65" s="57" t="s">
        <v>59</v>
      </c>
      <c r="O65" s="38" t="s">
        <v>240</v>
      </c>
      <c r="P65" s="58"/>
      <c r="Q65" s="56"/>
      <c r="R65" s="59"/>
      <c r="S65" s="36"/>
      <c r="T65" s="83"/>
      <c r="U65" s="83"/>
      <c r="V65" s="83" t="str">
        <f t="shared" si="5"/>
        <v/>
      </c>
      <c r="W65" s="83"/>
      <c r="X65" s="83"/>
      <c r="Y65" s="55"/>
      <c r="Z65" s="259">
        <f t="shared" si="6"/>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2</v>
      </c>
      <c r="K66" s="1207"/>
      <c r="L66" s="1207"/>
      <c r="M66" s="104" t="s">
        <v>8</v>
      </c>
      <c r="N66" s="57" t="s">
        <v>55</v>
      </c>
      <c r="O66" s="38" t="s">
        <v>515</v>
      </c>
      <c r="P66" s="58"/>
      <c r="Q66" s="56"/>
      <c r="R66" s="59"/>
      <c r="S66" s="36"/>
      <c r="T66" s="83"/>
      <c r="U66" s="83"/>
      <c r="V66" s="83" t="str">
        <f t="shared" si="5"/>
        <v/>
      </c>
      <c r="W66" s="83"/>
      <c r="X66" s="83"/>
      <c r="Y66" s="55"/>
      <c r="Z66" s="259">
        <f t="shared" si="6"/>
        <v>0</v>
      </c>
      <c r="AA66" s="260"/>
      <c r="AB66" s="260"/>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36"/>
      <c r="T67" s="83"/>
      <c r="U67" s="83"/>
      <c r="V67" s="83" t="str">
        <f t="shared" si="5"/>
        <v/>
      </c>
      <c r="W67" s="83"/>
      <c r="X67" s="83"/>
      <c r="Y67" s="46" t="s">
        <v>242</v>
      </c>
      <c r="Z67" s="259">
        <f t="shared" si="6"/>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19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c r="T72" s="83"/>
      <c r="U72" s="83"/>
      <c r="V72" s="83" t="str">
        <f>IF(AND(W72="Y",X72="Y"),"Passed",IF(T72="M","Passed", ""))</f>
        <v/>
      </c>
      <c r="W72" s="83"/>
      <c r="X72" s="83"/>
      <c r="Y72" s="63"/>
      <c r="Z72" s="259">
        <f t="shared" ref="Z72:Z75" si="7">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36"/>
      <c r="T73" s="83"/>
      <c r="U73" s="83"/>
      <c r="V73" s="83" t="str">
        <f>IF(AND(W73="Y",X73="Y"),"Passed",IF(T73="M","Passed", ""))</f>
        <v/>
      </c>
      <c r="W73" s="83"/>
      <c r="X73" s="83"/>
      <c r="Y73" s="63"/>
      <c r="Z73" s="259">
        <f t="shared" si="7"/>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36"/>
      <c r="T74" s="83"/>
      <c r="U74" s="83"/>
      <c r="V74" s="83" t="str">
        <f>IF(AND(W74="Y",X74="Y"),"Passed",IF(T74="M","Passed", ""))</f>
        <v/>
      </c>
      <c r="W74" s="83"/>
      <c r="X74" s="83"/>
      <c r="Y74" s="63"/>
      <c r="Z74" s="259">
        <f t="shared" si="7"/>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36"/>
      <c r="T75" s="83"/>
      <c r="U75" s="83"/>
      <c r="V75" s="83" t="str">
        <f>IF(AND(W75="Y",X75="Y"),"Passed",IF(T75="M","Passed", ""))</f>
        <v/>
      </c>
      <c r="W75" s="83"/>
      <c r="X75" s="83"/>
      <c r="Y75" s="63"/>
      <c r="Z75" s="259">
        <f t="shared" si="7"/>
        <v>0</v>
      </c>
      <c r="AA75" s="260"/>
      <c r="AB75" s="260"/>
      <c r="AC75" s="260"/>
      <c r="AD75" s="260"/>
      <c r="AE75" s="258"/>
      <c r="AF75" s="258"/>
      <c r="AG75" s="258"/>
      <c r="AH75" s="258"/>
      <c r="AI75" s="258"/>
      <c r="AJ75" s="258"/>
    </row>
    <row r="76" spans="1:36" ht="13.2" customHeight="1"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customSheetViews>
    <customSheetView guid="{3F51B73C-8999-4BDD-B7BB-CFA8C5D5F118}" scale="85" showGridLines="0" topLeftCell="I1">
      <selection activeCell="K1" sqref="K1:AN1048576"/>
      <pageMargins left="0.7" right="0.7" top="0.75" bottom="0.75" header="0.3" footer="0.3"/>
      <pageSetup orientation="portrait" r:id="rId1"/>
    </customSheetView>
    <customSheetView guid="{61959E49-C4BC-41CB-B0BE-7EDA73DE356A}" showGridLines="0" topLeftCell="P40">
      <selection activeCell="V51" sqref="V51"/>
      <pageMargins left="0.7" right="0.7" top="0.75" bottom="0.75" header="0.3" footer="0.3"/>
      <pageSetup orientation="portrait" r:id="rId2"/>
    </customSheetView>
    <customSheetView guid="{9F775BAE-2403-40FE-95E3-B0411D9A7170}" showGridLines="0" topLeftCell="P31">
      <selection activeCell="W52" sqref="W52"/>
      <pageMargins left="0.7" right="0.7" top="0.75" bottom="0.75" header="0.3" footer="0.3"/>
      <pageSetup orientation="portrait" r:id="rId3"/>
    </customSheetView>
    <customSheetView guid="{B9E7682A-072E-4CF9-AE10-B3ED27CB27F8}" showGridLines="0" topLeftCell="K18">
      <selection activeCell="U31" sqref="U31:V31"/>
      <pageMargins left="0.7" right="0.7" top="0.75" bottom="0.75" header="0.3" footer="0.3"/>
      <pageSetup orientation="portrait" r:id="rId4"/>
    </customSheetView>
    <customSheetView guid="{040B64FF-F135-4C7F-9498-A8399C10673D}" scale="85" showGridLines="0" topLeftCell="I1">
      <selection activeCell="K1" sqref="K1:AN1048576"/>
      <pageMargins left="0.7" right="0.7" top="0.75" bottom="0.75" header="0.3" footer="0.3"/>
      <pageSetup orientation="portrait" r:id="rId5"/>
    </customSheetView>
    <customSheetView guid="{6D9FC8F7-6352-4BF1-890A-27BF36FADC03}" scale="85" showGridLines="0" topLeftCell="I1">
      <selection activeCell="K1" sqref="K1:AN1048576"/>
      <pageMargins left="0.7" right="0.7" top="0.75" bottom="0.75" header="0.3" footer="0.3"/>
      <pageSetup orientation="portrait" r:id="rId6"/>
    </customSheetView>
  </customSheetViews>
  <mergeCells count="91">
    <mergeCell ref="AA70:AB70"/>
    <mergeCell ref="AC70:AD70"/>
    <mergeCell ref="AE70:AF70"/>
    <mergeCell ref="AG70:AH70"/>
    <mergeCell ref="AI70:AJ70"/>
    <mergeCell ref="AA58:AB58"/>
    <mergeCell ref="AC58:AD58"/>
    <mergeCell ref="AE58:AF58"/>
    <mergeCell ref="AG58:AH58"/>
    <mergeCell ref="AI58:AJ58"/>
    <mergeCell ref="AA38:AB38"/>
    <mergeCell ref="AC38:AD38"/>
    <mergeCell ref="AE38:AF38"/>
    <mergeCell ref="AG38:AH38"/>
    <mergeCell ref="AI38:AJ38"/>
    <mergeCell ref="AA17:AB17"/>
    <mergeCell ref="AC17:AD17"/>
    <mergeCell ref="AE17:AF17"/>
    <mergeCell ref="AG17:AH17"/>
    <mergeCell ref="AI17:AJ17"/>
    <mergeCell ref="AA2:AB2"/>
    <mergeCell ref="AC2:AD2"/>
    <mergeCell ref="AE2:AF2"/>
    <mergeCell ref="AG2:AH2"/>
    <mergeCell ref="AI2:AJ2"/>
    <mergeCell ref="M38:M39"/>
    <mergeCell ref="N38:N39"/>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M58:M59"/>
    <mergeCell ref="N58:N59"/>
    <mergeCell ref="O58:O59"/>
    <mergeCell ref="S58:S59"/>
    <mergeCell ref="T58:T59"/>
    <mergeCell ref="U58:U59"/>
    <mergeCell ref="V58:V59"/>
    <mergeCell ref="Y58:Y59"/>
    <mergeCell ref="V17:V18"/>
    <mergeCell ref="Y17:Y18"/>
    <mergeCell ref="U38:U39"/>
    <mergeCell ref="V38:V39"/>
    <mergeCell ref="Y38:Y39"/>
    <mergeCell ref="T2:T3"/>
    <mergeCell ref="U2:U3"/>
    <mergeCell ref="V2:V3"/>
    <mergeCell ref="Y2:Y3"/>
    <mergeCell ref="O38:O39"/>
    <mergeCell ref="S38:S39"/>
    <mergeCell ref="T38:T39"/>
    <mergeCell ref="K16:Y16"/>
    <mergeCell ref="K17:K18"/>
    <mergeCell ref="L17:L18"/>
    <mergeCell ref="M17:M18"/>
    <mergeCell ref="N17:N18"/>
    <mergeCell ref="O17:O18"/>
    <mergeCell ref="S17:S18"/>
    <mergeCell ref="T17:T18"/>
    <mergeCell ref="U17:U18"/>
    <mergeCell ref="L2:L3"/>
    <mergeCell ref="M2:M3"/>
    <mergeCell ref="N2:N3"/>
    <mergeCell ref="O2:O3"/>
    <mergeCell ref="S2:S3"/>
    <mergeCell ref="Z70:Z71"/>
    <mergeCell ref="A1:H1"/>
    <mergeCell ref="Z2:Z3"/>
    <mergeCell ref="Z17:Z18"/>
    <mergeCell ref="Z38:Z39"/>
    <mergeCell ref="Z58:Z59"/>
    <mergeCell ref="Y4:Y5"/>
    <mergeCell ref="A64:G64"/>
    <mergeCell ref="A66:G66"/>
    <mergeCell ref="K37:Y37"/>
    <mergeCell ref="K38:K39"/>
    <mergeCell ref="L38:L39"/>
    <mergeCell ref="K60:K67"/>
    <mergeCell ref="L60:L67"/>
    <mergeCell ref="K1:Y1"/>
    <mergeCell ref="K2:K3"/>
  </mergeCells>
  <conditionalFormatting sqref="F46:G46">
    <cfRule type="containsText" dxfId="415" priority="43" operator="containsText" text="O">
      <formula>NOT(ISERROR(SEARCH("O",F46)))</formula>
    </cfRule>
  </conditionalFormatting>
  <conditionalFormatting sqref="F46:G46">
    <cfRule type="containsText" dxfId="414" priority="40" operator="containsText" text="N/A">
      <formula>NOT(ISERROR(SEARCH("N/A",F46)))</formula>
    </cfRule>
    <cfRule type="containsText" dxfId="413" priority="41" operator="containsText" text="Blank">
      <formula>NOT(ISERROR(SEARCH("Blank",F46)))</formula>
    </cfRule>
    <cfRule type="containsText" dxfId="412" priority="42" operator="containsText" text="M">
      <formula>NOT(ISERROR(SEARCH("M",F46)))</formula>
    </cfRule>
  </conditionalFormatting>
  <conditionalFormatting sqref="C7:H7">
    <cfRule type="containsText" dxfId="411" priority="31" operator="containsText" text="N/A">
      <formula>NOT(ISERROR(SEARCH("N/A",C7)))</formula>
    </cfRule>
    <cfRule type="containsText" dxfId="410" priority="32" operator="containsText" text="Blank">
      <formula>NOT(ISERROR(SEARCH("Blank",C7)))</formula>
    </cfRule>
    <cfRule type="containsText" dxfId="409" priority="33" operator="containsText" text="M">
      <formula>NOT(ISERROR(SEARCH("M",C7)))</formula>
    </cfRule>
  </conditionalFormatting>
  <conditionalFormatting sqref="E13">
    <cfRule type="containsText" dxfId="408" priority="15" operator="containsText" text="N/A">
      <formula>NOT(ISERROR(SEARCH("N/A",E13)))</formula>
    </cfRule>
    <cfRule type="containsText" dxfId="407" priority="16" operator="containsText" text="O">
      <formula>NOT(ISERROR(SEARCH("O",E13)))</formula>
    </cfRule>
    <cfRule type="containsText" dxfId="406" priority="17" operator="containsText" text="M">
      <formula>NOT(ISERROR(SEARCH("M",E13)))</formula>
    </cfRule>
  </conditionalFormatting>
  <conditionalFormatting sqref="C46:E46">
    <cfRule type="containsText" dxfId="405" priority="24" operator="containsText" text="O">
      <formula>NOT(ISERROR(SEARCH("O",C46)))</formula>
    </cfRule>
  </conditionalFormatting>
  <conditionalFormatting sqref="C46:E46">
    <cfRule type="containsText" dxfId="404" priority="21" operator="containsText" text="N/A">
      <formula>NOT(ISERROR(SEARCH("N/A",C46)))</formula>
    </cfRule>
    <cfRule type="containsText" dxfId="403" priority="22" operator="containsText" text="Blank">
      <formula>NOT(ISERROR(SEARCH("Blank",C46)))</formula>
    </cfRule>
    <cfRule type="containsText" dxfId="402" priority="23" operator="containsText" text="M">
      <formula>NOT(ISERROR(SEARCH("M",C46)))</formula>
    </cfRule>
  </conditionalFormatting>
  <conditionalFormatting sqref="E12">
    <cfRule type="containsText" dxfId="401" priority="18" operator="containsText" text="N/A">
      <formula>NOT(ISERROR(SEARCH("N/A",E12)))</formula>
    </cfRule>
    <cfRule type="containsText" dxfId="400" priority="19" operator="containsText" text="O">
      <formula>NOT(ISERROR(SEARCH("O",E12)))</formula>
    </cfRule>
    <cfRule type="containsText" dxfId="399" priority="20" operator="containsText" text="M">
      <formula>NOT(ISERROR(SEARCH("M",E12)))</formula>
    </cfRule>
  </conditionalFormatting>
  <conditionalFormatting sqref="Z4 Z40:Z43 Z19:Z35 Z45:Z48 Z50:Z55">
    <cfRule type="cellIs" dxfId="398" priority="6" operator="greaterThan">
      <formula>0</formula>
    </cfRule>
  </conditionalFormatting>
  <conditionalFormatting sqref="Z5:Z14">
    <cfRule type="cellIs" dxfId="397" priority="5" operator="greaterThan">
      <formula>0</formula>
    </cfRule>
  </conditionalFormatting>
  <conditionalFormatting sqref="Z60:Z67">
    <cfRule type="cellIs" dxfId="396" priority="4" operator="greaterThan">
      <formula>0</formula>
    </cfRule>
  </conditionalFormatting>
  <conditionalFormatting sqref="Z72:Z75">
    <cfRule type="cellIs" dxfId="395" priority="3" operator="greaterThan">
      <formula>0</formula>
    </cfRule>
  </conditionalFormatting>
  <conditionalFormatting sqref="Z44">
    <cfRule type="cellIs" dxfId="394" priority="2" operator="greaterThan">
      <formula>0</formula>
    </cfRule>
  </conditionalFormatting>
  <conditionalFormatting sqref="Z49">
    <cfRule type="cellIs" dxfId="393"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X26 X11 X44 X19:X23 W1:W79">
      <formula1>"Y, N"</formula1>
    </dataValidation>
    <dataValidation type="list" allowBlank="1" showInputMessage="1" showErrorMessage="1" sqref="V1:V79">
      <formula1>"Passed, Failed, N/A"</formula1>
    </dataValidation>
  </dataValidations>
  <hyperlinks>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s>
  <pageMargins left="0.7" right="0.7" top="0.75" bottom="0.75" header="0.3" footer="0.3"/>
  <pageSetup orientation="portrait" r:id="rId23"/>
  <drawing r:id="rId24"/>
  <legacyDrawing r:id="rId25"/>
  <controls>
    <mc:AlternateContent xmlns:mc="http://schemas.openxmlformats.org/markup-compatibility/2006">
      <mc:Choice Requires="x14">
        <control shapeId="185355" r:id="rId26" name="CommandButton2">
          <controlPr defaultSize="0" autoLine="0" r:id="rId27">
            <anchor moveWithCells="1">
              <from>
                <xdr:col>8</xdr:col>
                <xdr:colOff>121920</xdr:colOff>
                <xdr:row>56</xdr:row>
                <xdr:rowOff>0</xdr:rowOff>
              </from>
              <to>
                <xdr:col>9</xdr:col>
                <xdr:colOff>441960</xdr:colOff>
                <xdr:row>57</xdr:row>
                <xdr:rowOff>114300</xdr:rowOff>
              </to>
            </anchor>
          </controlPr>
        </control>
      </mc:Choice>
      <mc:Fallback>
        <control shapeId="185355" r:id="rId26" name="CommandButton2"/>
      </mc:Fallback>
    </mc:AlternateContent>
    <mc:AlternateContent xmlns:mc="http://schemas.openxmlformats.org/markup-compatibility/2006">
      <mc:Choice Requires="x14">
        <control shapeId="185354" r:id="rId28" name="CommandButton1">
          <controlPr defaultSize="0" autoLine="0" r:id="rId29">
            <anchor moveWithCells="1">
              <from>
                <xdr:col>8</xdr:col>
                <xdr:colOff>114300</xdr:colOff>
                <xdr:row>56</xdr:row>
                <xdr:rowOff>0</xdr:rowOff>
              </from>
              <to>
                <xdr:col>9</xdr:col>
                <xdr:colOff>297180</xdr:colOff>
                <xdr:row>57</xdr:row>
                <xdr:rowOff>60960</xdr:rowOff>
              </to>
            </anchor>
          </controlPr>
        </control>
      </mc:Choice>
      <mc:Fallback>
        <control shapeId="185354" r:id="rId28" name="CommandButton1"/>
      </mc:Fallback>
    </mc:AlternateContent>
    <mc:AlternateContent xmlns:mc="http://schemas.openxmlformats.org/markup-compatibility/2006">
      <mc:Choice Requires="x14">
        <control shapeId="185365" r:id="rId30" name="CommandButton3">
          <controlPr defaultSize="0" autoLine="0" r:id="rId31">
            <anchor moveWithCells="1">
              <from>
                <xdr:col>8</xdr:col>
                <xdr:colOff>114300</xdr:colOff>
                <xdr:row>51</xdr:row>
                <xdr:rowOff>45720</xdr:rowOff>
              </from>
              <to>
                <xdr:col>9</xdr:col>
                <xdr:colOff>403860</xdr:colOff>
                <xdr:row>53</xdr:row>
                <xdr:rowOff>30480</xdr:rowOff>
              </to>
            </anchor>
          </controlPr>
        </control>
      </mc:Choice>
      <mc:Fallback>
        <control shapeId="185365" r:id="rId30" name="CommandButton3"/>
      </mc:Fallback>
    </mc:AlternateContent>
  </controls>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7">
    <tabColor theme="9" tint="0.79998168889431442"/>
  </sheetPr>
  <dimension ref="A1:AJ195"/>
  <sheetViews>
    <sheetView showGridLines="0" topLeftCell="A34" zoomScale="85" zoomScaleNormal="85" workbookViewId="0">
      <selection activeCell="U46" sqref="U46"/>
    </sheetView>
  </sheetViews>
  <sheetFormatPr defaultColWidth="9.109375" defaultRowHeight="13.2" x14ac:dyDescent="0.25"/>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 bestFit="1" customWidth="1"/>
    <col min="12" max="12" width="6.44140625" style="3" bestFit="1" customWidth="1"/>
    <col min="13" max="13" width="7.88671875" style="3" bestFit="1" customWidth="1"/>
    <col min="14" max="14" width="18.44140625" style="92" bestFit="1" customWidth="1"/>
    <col min="15" max="15" width="46.5546875" style="3" customWidth="1"/>
    <col min="16" max="16" width="27.5546875" style="3" customWidth="1"/>
    <col min="17" max="17" width="24.88671875" style="3" customWidth="1"/>
    <col min="18" max="18" width="26.109375" style="3" customWidth="1"/>
    <col min="19" max="19" width="37" style="3" customWidth="1"/>
    <col min="20" max="20" width="7.5546875" style="78" customWidth="1"/>
    <col min="21" max="21" width="11" style="78" bestFit="1" customWidth="1"/>
    <col min="22" max="22" width="10.44140625" style="78" bestFit="1" customWidth="1"/>
    <col min="23" max="23" width="12.44140625" style="78" customWidth="1"/>
    <col min="24" max="24" width="15.109375" style="78" customWidth="1"/>
    <col min="25" max="25" width="36.5546875" style="3" bestFit="1" customWidth="1"/>
    <col min="26" max="16384" width="9.109375" style="3"/>
  </cols>
  <sheetData>
    <row r="1" spans="1:36" ht="12.75" customHeight="1" x14ac:dyDescent="0.45">
      <c r="K1" s="1193" t="s">
        <v>132</v>
      </c>
      <c r="L1" s="1194"/>
      <c r="M1" s="1194"/>
      <c r="N1" s="1194"/>
      <c r="O1" s="1194"/>
      <c r="P1" s="1194"/>
      <c r="Q1" s="1194"/>
      <c r="R1" s="1194"/>
      <c r="S1" s="1194"/>
      <c r="T1" s="1194"/>
      <c r="U1" s="1194"/>
      <c r="V1" s="1194"/>
      <c r="W1" s="1194"/>
      <c r="X1" s="1194"/>
      <c r="Y1" s="1195"/>
      <c r="Z1" s="263"/>
      <c r="AA1" s="256"/>
      <c r="AB1" s="256"/>
      <c r="AC1" s="256"/>
      <c r="AD1" s="256"/>
      <c r="AE1" s="256"/>
      <c r="AF1" s="256"/>
      <c r="AG1" s="256"/>
      <c r="AH1" s="256"/>
      <c r="AI1" s="256"/>
      <c r="AJ1" s="256"/>
    </row>
    <row r="2" spans="1:36" ht="12.75" customHeight="1" x14ac:dyDescent="0.3">
      <c r="A2" s="98" t="s">
        <v>367</v>
      </c>
      <c r="B2" s="83" t="s">
        <v>333</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191" t="s">
        <v>343</v>
      </c>
      <c r="W2" s="133" t="s">
        <v>375</v>
      </c>
      <c r="X2" s="1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43318</v>
      </c>
      <c r="C3" s="950"/>
      <c r="D3" s="884"/>
      <c r="E3" s="884"/>
      <c r="F3" s="884"/>
      <c r="G3" s="884"/>
      <c r="H3" s="884"/>
      <c r="K3" s="1197"/>
      <c r="L3" s="1197"/>
      <c r="M3" s="1183"/>
      <c r="N3" s="1185"/>
      <c r="O3" s="1197"/>
      <c r="P3" s="148" t="s">
        <v>141</v>
      </c>
      <c r="Q3" s="144"/>
      <c r="R3" s="144"/>
      <c r="S3" s="1210"/>
      <c r="T3" s="1191"/>
      <c r="U3" s="1191"/>
      <c r="V3" s="1191"/>
      <c r="W3" s="133"/>
      <c r="X3" s="133"/>
      <c r="Y3" s="1197"/>
      <c r="Z3" s="1187"/>
      <c r="AA3" s="255" t="s">
        <v>672</v>
      </c>
      <c r="AB3" s="255" t="s">
        <v>673</v>
      </c>
      <c r="AC3" s="255" t="s">
        <v>672</v>
      </c>
      <c r="AD3" s="255" t="s">
        <v>673</v>
      </c>
      <c r="AE3" s="255" t="s">
        <v>672</v>
      </c>
      <c r="AF3" s="255" t="s">
        <v>673</v>
      </c>
      <c r="AG3" s="255" t="s">
        <v>672</v>
      </c>
      <c r="AH3" s="255" t="s">
        <v>673</v>
      </c>
      <c r="AI3" s="255" t="s">
        <v>672</v>
      </c>
      <c r="AJ3" s="255" t="s">
        <v>673</v>
      </c>
    </row>
    <row r="4" spans="1:36" ht="12.75" customHeight="1" x14ac:dyDescent="0.3">
      <c r="A4" s="932" t="s">
        <v>368</v>
      </c>
      <c r="B4" s="949">
        <f ca="1">DATEDIF(B3,TODAY(),"D")/365</f>
        <v>2.2630136986301368</v>
      </c>
      <c r="C4" s="884"/>
      <c r="D4" s="884"/>
      <c r="E4" s="884"/>
      <c r="F4" s="884"/>
      <c r="G4" s="884"/>
      <c r="H4" s="884"/>
      <c r="K4" s="272" t="s">
        <v>142</v>
      </c>
      <c r="L4" s="272" t="s">
        <v>143</v>
      </c>
      <c r="M4" s="104" t="s">
        <v>5</v>
      </c>
      <c r="N4" s="93" t="s">
        <v>144</v>
      </c>
      <c r="O4" s="88" t="s">
        <v>372</v>
      </c>
      <c r="P4" s="149" t="s">
        <v>145</v>
      </c>
      <c r="Q4" s="149" t="s">
        <v>146</v>
      </c>
      <c r="R4" s="146" t="s">
        <v>147</v>
      </c>
      <c r="S4" s="36"/>
      <c r="T4" s="83"/>
      <c r="U4" s="83"/>
      <c r="V4" s="83" t="str">
        <f t="shared" ref="V4:V14" si="0">IF(AND(W4="Y",X4="Y"),"Passed",IF(T4="M","Passed", ""))</f>
        <v>Passed</v>
      </c>
      <c r="W4" s="83" t="s">
        <v>377</v>
      </c>
      <c r="X4" s="83" t="s">
        <v>377</v>
      </c>
      <c r="Y4" s="1227" t="s">
        <v>148</v>
      </c>
      <c r="Z4" s="259">
        <f>DATEDIF(AA4,AB4,"m")/12+DATEDIF(AC4,AD4,"m")/12+DATEDIF(AE4,AF4,"m")/12+DATEDIF(AG4,AH4,"m")/12+DATEDIF(AI4,AJ4,"m")/12</f>
        <v>0</v>
      </c>
      <c r="AA4" s="260"/>
      <c r="AB4" s="260"/>
      <c r="AC4" s="260"/>
      <c r="AD4" s="260"/>
      <c r="AE4" s="258"/>
      <c r="AF4" s="258"/>
      <c r="AG4" s="258"/>
      <c r="AH4" s="258"/>
      <c r="AI4" s="258"/>
      <c r="AJ4" s="258"/>
    </row>
    <row r="5" spans="1:36" ht="27.6" x14ac:dyDescent="0.3">
      <c r="A5" s="932" t="s">
        <v>387</v>
      </c>
      <c r="B5" s="949">
        <v>3.1666666666666665</v>
      </c>
      <c r="C5" s="951"/>
      <c r="D5" s="884"/>
      <c r="E5" s="884"/>
      <c r="F5" s="884"/>
      <c r="G5" s="884"/>
      <c r="H5" s="884"/>
      <c r="K5" s="273"/>
      <c r="L5" s="273"/>
      <c r="M5" s="104" t="s">
        <v>5</v>
      </c>
      <c r="N5" s="93" t="s">
        <v>144</v>
      </c>
      <c r="O5" s="88" t="s">
        <v>373</v>
      </c>
      <c r="P5" s="150"/>
      <c r="Q5" s="151" t="s">
        <v>150</v>
      </c>
      <c r="R5" s="147" t="s">
        <v>151</v>
      </c>
      <c r="S5" s="36"/>
      <c r="T5" s="83"/>
      <c r="U5" s="83"/>
      <c r="V5" s="83" t="str">
        <f t="shared" si="0"/>
        <v>Passed</v>
      </c>
      <c r="W5" s="83" t="s">
        <v>377</v>
      </c>
      <c r="X5" s="83" t="s">
        <v>377</v>
      </c>
      <c r="Y5" s="1228"/>
      <c r="Z5" s="259">
        <f t="shared" ref="Z5:Z14" si="1">DATEDIF(AA5,AB5,"m")/12+DATEDIF(AC5,AD5,"m")/12+DATEDIF(AE5,AF5,"m")/12+DATEDIF(AG5,AH5,"m")/12+DATEDIF(AI5,AJ5,"m")/12</f>
        <v>0</v>
      </c>
      <c r="AA5" s="260"/>
      <c r="AB5" s="260"/>
      <c r="AC5" s="260"/>
      <c r="AD5" s="260"/>
      <c r="AE5" s="258"/>
      <c r="AF5" s="258"/>
      <c r="AG5" s="258"/>
      <c r="AH5" s="258"/>
      <c r="AI5" s="258"/>
      <c r="AJ5" s="258"/>
    </row>
    <row r="6" spans="1:36" ht="14.4" thickBot="1" x14ac:dyDescent="0.3">
      <c r="A6" s="932" t="s">
        <v>388</v>
      </c>
      <c r="B6" s="949">
        <f ca="1">B4+B5</f>
        <v>5.4296803652968038</v>
      </c>
      <c r="C6" s="951"/>
      <c r="D6" s="886"/>
      <c r="E6" s="886"/>
      <c r="F6" s="886"/>
      <c r="G6" s="886"/>
      <c r="H6" s="887"/>
      <c r="K6" s="273"/>
      <c r="L6" s="273"/>
      <c r="M6" s="104" t="s">
        <v>5</v>
      </c>
      <c r="N6" s="38" t="s">
        <v>149</v>
      </c>
      <c r="O6" s="65" t="s">
        <v>149</v>
      </c>
      <c r="P6" s="150"/>
      <c r="Q6" s="152" t="s">
        <v>150</v>
      </c>
      <c r="R6" s="79" t="s">
        <v>151</v>
      </c>
      <c r="S6" s="36"/>
      <c r="T6" s="83"/>
      <c r="U6" s="83"/>
      <c r="V6" s="83" t="str">
        <f t="shared" si="0"/>
        <v>Passed</v>
      </c>
      <c r="W6" s="83" t="s">
        <v>377</v>
      </c>
      <c r="X6" s="83" t="s">
        <v>377</v>
      </c>
      <c r="Y6" s="41" t="s">
        <v>152</v>
      </c>
      <c r="Z6" s="259">
        <f t="shared" si="1"/>
        <v>0</v>
      </c>
      <c r="AA6" s="260"/>
      <c r="AB6" s="260"/>
      <c r="AC6" s="260"/>
      <c r="AD6" s="260"/>
      <c r="AE6" s="258"/>
      <c r="AF6" s="258"/>
      <c r="AG6" s="258"/>
      <c r="AH6" s="258"/>
      <c r="AI6" s="258"/>
      <c r="AJ6" s="258"/>
    </row>
    <row r="7" spans="1:36" ht="28.2" thickBot="1" x14ac:dyDescent="0.35">
      <c r="A7" s="947" t="s">
        <v>4</v>
      </c>
      <c r="B7" s="948" t="s">
        <v>135</v>
      </c>
      <c r="C7" s="935" t="s">
        <v>5</v>
      </c>
      <c r="D7" s="935" t="s">
        <v>6</v>
      </c>
      <c r="E7" s="935" t="s">
        <v>7</v>
      </c>
      <c r="F7" s="935" t="s">
        <v>8</v>
      </c>
      <c r="G7" s="935" t="s">
        <v>9</v>
      </c>
      <c r="H7" s="936" t="s">
        <v>76</v>
      </c>
      <c r="K7" s="273"/>
      <c r="L7" s="273"/>
      <c r="M7" s="104" t="s">
        <v>5</v>
      </c>
      <c r="N7" s="96" t="s">
        <v>144</v>
      </c>
      <c r="O7" s="64" t="s">
        <v>452</v>
      </c>
      <c r="P7" s="150"/>
      <c r="Q7" s="149" t="s">
        <v>247</v>
      </c>
      <c r="R7" s="146" t="s">
        <v>154</v>
      </c>
      <c r="S7" s="36"/>
      <c r="T7" s="83"/>
      <c r="U7" s="83"/>
      <c r="V7" s="83" t="str">
        <f t="shared" si="0"/>
        <v>Passed</v>
      </c>
      <c r="W7" s="83" t="s">
        <v>377</v>
      </c>
      <c r="X7" s="83" t="s">
        <v>377</v>
      </c>
      <c r="Y7" s="68" t="s">
        <v>248</v>
      </c>
      <c r="Z7" s="259">
        <f t="shared" si="1"/>
        <v>0</v>
      </c>
      <c r="AA7" s="260"/>
      <c r="AB7" s="260"/>
      <c r="AC7" s="260"/>
      <c r="AD7" s="260"/>
      <c r="AE7" s="258"/>
      <c r="AF7" s="258"/>
      <c r="AG7" s="258"/>
      <c r="AH7" s="258"/>
      <c r="AI7" s="258"/>
      <c r="AJ7" s="258"/>
    </row>
    <row r="8" spans="1:36" ht="13.8" x14ac:dyDescent="0.3">
      <c r="A8" s="937" t="s">
        <v>56</v>
      </c>
      <c r="B8" s="938" t="s">
        <v>182</v>
      </c>
      <c r="C8" s="1003"/>
      <c r="D8" s="1002"/>
      <c r="E8" s="1002" t="s">
        <v>77</v>
      </c>
      <c r="F8" s="1002"/>
      <c r="G8" s="1002"/>
      <c r="H8" s="939">
        <f>IF(C8&lt;&gt;"",'CBL Score Standard'!$D64,IF(D8&lt;&gt;"",SUM('CBL Score Standard'!$D64:$E64),IF(E8&lt;&gt;"",SUM('CBL Score Standard'!$D64:$F64),IF(F8&lt;&gt;"",SUM('CBL Score Standard'!$D64:$G64),IF(G8&lt;&gt;"",SUM('CBL Score Standard'!$D64:$H64,0))))))</f>
        <v>7.6190476190476183E-2</v>
      </c>
      <c r="K8" s="273"/>
      <c r="L8" s="273"/>
      <c r="M8" s="104" t="s">
        <v>5</v>
      </c>
      <c r="N8" s="96" t="s">
        <v>144</v>
      </c>
      <c r="O8" s="43" t="s">
        <v>517</v>
      </c>
      <c r="P8" s="150"/>
      <c r="Q8" s="152" t="s">
        <v>153</v>
      </c>
      <c r="R8" s="79" t="s">
        <v>156</v>
      </c>
      <c r="S8" s="36"/>
      <c r="T8" s="83"/>
      <c r="U8" s="83"/>
      <c r="V8" s="83" t="str">
        <f t="shared" si="0"/>
        <v>Passed</v>
      </c>
      <c r="W8" s="83" t="s">
        <v>377</v>
      </c>
      <c r="X8" s="83" t="s">
        <v>377</v>
      </c>
      <c r="Y8" s="44" t="s">
        <v>157</v>
      </c>
      <c r="Z8" s="259">
        <f t="shared" si="1"/>
        <v>0</v>
      </c>
      <c r="AA8" s="260"/>
      <c r="AB8" s="260"/>
      <c r="AC8" s="260"/>
      <c r="AD8" s="260"/>
      <c r="AE8" s="258"/>
      <c r="AF8" s="258"/>
      <c r="AG8" s="258"/>
      <c r="AH8" s="258"/>
      <c r="AI8" s="258"/>
      <c r="AJ8" s="258"/>
    </row>
    <row r="9" spans="1:36" ht="13.8" x14ac:dyDescent="0.3">
      <c r="A9" s="940" t="s">
        <v>56</v>
      </c>
      <c r="B9" s="933" t="s">
        <v>427</v>
      </c>
      <c r="C9" s="1003"/>
      <c r="D9" s="1002"/>
      <c r="E9" s="1002" t="s">
        <v>77</v>
      </c>
      <c r="F9" s="1002"/>
      <c r="G9" s="1002"/>
      <c r="H9" s="939">
        <f>IF(C9&lt;&gt;"",'CBL Score Standard'!$D65,IF(D9&lt;&gt;"",SUM('CBL Score Standard'!$D65:$E65),IF(E9&lt;&gt;"",SUM('CBL Score Standard'!$D65:$F65),IF(F9&lt;&gt;"",SUM('CBL Score Standard'!$D65:$G65),IF(G9&lt;&gt;"",SUM('CBL Score Standard'!$D65:$H65,0))))))</f>
        <v>7.6190476190476183E-2</v>
      </c>
      <c r="K9" s="273"/>
      <c r="L9" s="273"/>
      <c r="M9" s="104" t="s">
        <v>5</v>
      </c>
      <c r="N9" s="96" t="s">
        <v>144</v>
      </c>
      <c r="O9" s="43" t="s">
        <v>661</v>
      </c>
      <c r="P9" s="150"/>
      <c r="Q9" s="152" t="s">
        <v>155</v>
      </c>
      <c r="R9" s="79" t="s">
        <v>158</v>
      </c>
      <c r="S9" s="36"/>
      <c r="T9" s="83"/>
      <c r="U9" s="83"/>
      <c r="V9" s="83" t="str">
        <f t="shared" si="0"/>
        <v>Passed</v>
      </c>
      <c r="W9" s="83" t="s">
        <v>377</v>
      </c>
      <c r="X9" s="83" t="s">
        <v>377</v>
      </c>
      <c r="Y9" s="41" t="s">
        <v>159</v>
      </c>
      <c r="Z9" s="259">
        <f t="shared" si="1"/>
        <v>0</v>
      </c>
      <c r="AA9" s="260"/>
      <c r="AB9" s="260"/>
      <c r="AC9" s="260"/>
      <c r="AD9" s="260"/>
      <c r="AE9" s="258"/>
      <c r="AF9" s="258"/>
      <c r="AG9" s="258"/>
      <c r="AH9" s="258"/>
      <c r="AI9" s="258"/>
      <c r="AJ9" s="258"/>
    </row>
    <row r="10" spans="1:36" ht="13.8" x14ac:dyDescent="0.3">
      <c r="A10" s="940" t="s">
        <v>56</v>
      </c>
      <c r="B10" s="933" t="s">
        <v>663</v>
      </c>
      <c r="C10" s="1003"/>
      <c r="D10" s="1003"/>
      <c r="E10" s="1005" t="s">
        <v>77</v>
      </c>
      <c r="F10" s="1002"/>
      <c r="G10" s="1002"/>
      <c r="H10" s="939">
        <f>IF(C10&lt;&gt;"",'CBL Score Standard'!$D66,IF(D10&lt;&gt;"",SUM('CBL Score Standard'!$D66:$E66),IF(E10&lt;&gt;"",SUM('CBL Score Standard'!$D66:$F66),IF(F10&lt;&gt;"",SUM('CBL Score Standard'!$D66:$G66),IF(G10&lt;&gt;"",SUM('CBL Score Standard'!$D66:$H66,0))))))</f>
        <v>2.8571428571428571E-2</v>
      </c>
      <c r="K10" s="273"/>
      <c r="L10" s="273"/>
      <c r="M10" s="104" t="s">
        <v>5</v>
      </c>
      <c r="N10" s="96" t="s">
        <v>144</v>
      </c>
      <c r="O10" s="43" t="s">
        <v>662</v>
      </c>
      <c r="P10" s="150"/>
      <c r="Q10" s="254" t="s">
        <v>659</v>
      </c>
      <c r="R10" s="254" t="s">
        <v>278</v>
      </c>
      <c r="S10" s="36"/>
      <c r="T10" s="83"/>
      <c r="U10" s="83"/>
      <c r="V10" s="83" t="str">
        <f t="shared" si="0"/>
        <v>Passed</v>
      </c>
      <c r="W10" s="83" t="s">
        <v>377</v>
      </c>
      <c r="X10" s="83" t="s">
        <v>377</v>
      </c>
      <c r="Y10" s="46" t="s">
        <v>160</v>
      </c>
      <c r="Z10" s="259">
        <f t="shared" si="1"/>
        <v>0</v>
      </c>
      <c r="AA10" s="260"/>
      <c r="AB10" s="260"/>
      <c r="AC10" s="260"/>
      <c r="AD10" s="260"/>
      <c r="AE10" s="258"/>
      <c r="AF10" s="258"/>
      <c r="AG10" s="258"/>
      <c r="AH10" s="258"/>
      <c r="AI10" s="258"/>
      <c r="AJ10" s="258"/>
    </row>
    <row r="11" spans="1:36" ht="13.8" x14ac:dyDescent="0.25">
      <c r="A11" s="940" t="s">
        <v>56</v>
      </c>
      <c r="B11" s="933" t="s">
        <v>215</v>
      </c>
      <c r="C11" s="1003"/>
      <c r="D11" s="1003"/>
      <c r="E11" s="1005" t="s">
        <v>77</v>
      </c>
      <c r="F11" s="1002"/>
      <c r="G11" s="1002"/>
      <c r="H11" s="939">
        <f>IF(C11&lt;&gt;"",'CBL Score Standard'!$D67,IF(D11&lt;&gt;"",SUM('CBL Score Standard'!$D67:$E67),IF(E11&lt;&gt;"",SUM('CBL Score Standard'!$D67:$F67),IF(F11&lt;&gt;"",SUM('CBL Score Standard'!$D67:$G67),IF(G11&lt;&gt;"",SUM('CBL Score Standard'!$D67:$H67,0))))))</f>
        <v>2.8571428571428571E-2</v>
      </c>
      <c r="K11" s="273"/>
      <c r="L11" s="273"/>
      <c r="M11" s="104" t="s">
        <v>5</v>
      </c>
      <c r="N11" s="36" t="s">
        <v>31</v>
      </c>
      <c r="O11" s="89" t="s">
        <v>175</v>
      </c>
      <c r="P11" s="150"/>
      <c r="Q11" s="152" t="s">
        <v>383</v>
      </c>
      <c r="R11" s="79" t="s">
        <v>176</v>
      </c>
      <c r="S11" s="70" t="s">
        <v>333</v>
      </c>
      <c r="T11" s="128" t="s">
        <v>72</v>
      </c>
      <c r="U11" s="180">
        <v>43755</v>
      </c>
      <c r="V11" s="214" t="s">
        <v>374</v>
      </c>
      <c r="W11" s="83" t="s">
        <v>377</v>
      </c>
      <c r="X11" s="83" t="s">
        <v>377</v>
      </c>
      <c r="Y11" s="44" t="s">
        <v>177</v>
      </c>
      <c r="Z11" s="259">
        <f t="shared" si="1"/>
        <v>0</v>
      </c>
      <c r="AA11" s="260"/>
      <c r="AB11" s="260"/>
      <c r="AC11" s="260"/>
      <c r="AD11" s="260"/>
      <c r="AE11" s="258"/>
      <c r="AF11" s="258"/>
      <c r="AG11" s="258"/>
      <c r="AH11" s="258"/>
      <c r="AI11" s="258"/>
      <c r="AJ11" s="258"/>
    </row>
    <row r="12" spans="1:36" ht="13.8" x14ac:dyDescent="0.3">
      <c r="A12" s="940" t="s">
        <v>63</v>
      </c>
      <c r="B12" s="933" t="s">
        <v>236</v>
      </c>
      <c r="C12" s="1003"/>
      <c r="D12" s="1003"/>
      <c r="E12" s="1003"/>
      <c r="F12" s="1002"/>
      <c r="G12" s="1002"/>
      <c r="H12" s="939" t="b">
        <f>IF(C12&lt;&gt;"",'CBL Score Standard'!$D68,IF(D12&lt;&gt;"",SUM('CBL Score Standard'!$D68:$E68),IF(E12&lt;&gt;"",SUM('CBL Score Standard'!$D68:$F68),IF(F12&lt;&gt;"",SUM('CBL Score Standard'!$D68:$G68),IF(G12&lt;&gt;"",SUM('CBL Score Standard'!$D68:$H68,0))))))</f>
        <v>0</v>
      </c>
      <c r="K12" s="273"/>
      <c r="L12" s="273"/>
      <c r="M12" s="104" t="s">
        <v>5</v>
      </c>
      <c r="N12" s="96" t="s">
        <v>31</v>
      </c>
      <c r="O12" s="43" t="s">
        <v>660</v>
      </c>
      <c r="P12" s="153">
        <v>43613</v>
      </c>
      <c r="Q12" s="152" t="s">
        <v>167</v>
      </c>
      <c r="R12" s="79" t="s">
        <v>168</v>
      </c>
      <c r="S12" s="36"/>
      <c r="T12" s="83"/>
      <c r="U12" s="83"/>
      <c r="V12" s="83" t="str">
        <f t="shared" si="0"/>
        <v>Passed</v>
      </c>
      <c r="W12" s="83" t="s">
        <v>377</v>
      </c>
      <c r="X12" s="83" t="s">
        <v>377</v>
      </c>
      <c r="Y12" s="41"/>
      <c r="Z12" s="259">
        <f t="shared" si="1"/>
        <v>0</v>
      </c>
      <c r="AA12" s="260"/>
      <c r="AB12" s="260"/>
      <c r="AC12" s="260"/>
      <c r="AD12" s="260"/>
      <c r="AE12" s="258"/>
      <c r="AF12" s="258"/>
      <c r="AG12" s="258"/>
      <c r="AH12" s="258"/>
      <c r="AI12" s="258"/>
      <c r="AJ12" s="258"/>
    </row>
    <row r="13" spans="1:36" ht="13.8" x14ac:dyDescent="0.3">
      <c r="A13" s="940" t="s">
        <v>63</v>
      </c>
      <c r="B13" s="933" t="s">
        <v>244</v>
      </c>
      <c r="C13" s="1003"/>
      <c r="D13" s="1003"/>
      <c r="E13" s="1003"/>
      <c r="F13" s="1003"/>
      <c r="G13" s="1002"/>
      <c r="H13" s="939" t="b">
        <f>IF(C13&lt;&gt;"",'CBL Score Standard'!$D69,IF(D13&lt;&gt;"",SUM('CBL Score Standard'!$D69:$E69),IF(E13&lt;&gt;"",SUM('CBL Score Standard'!$D69:$F69),IF(F13&lt;&gt;"",SUM('CBL Score Standard'!$D69:$G69),IF(G13&lt;&gt;"",SUM('CBL Score Standard'!$D69:$H69,0))))))</f>
        <v>0</v>
      </c>
      <c r="K13" s="273"/>
      <c r="L13" s="273"/>
      <c r="M13" s="104" t="s">
        <v>5</v>
      </c>
      <c r="N13" s="96" t="s">
        <v>54</v>
      </c>
      <c r="O13" s="43" t="s">
        <v>425</v>
      </c>
      <c r="P13" s="152" t="s">
        <v>230</v>
      </c>
      <c r="Q13" s="152" t="s">
        <v>230</v>
      </c>
      <c r="R13" s="79" t="s">
        <v>230</v>
      </c>
      <c r="S13" s="36"/>
      <c r="T13" s="83"/>
      <c r="U13" s="83"/>
      <c r="V13" s="83" t="str">
        <f t="shared" si="0"/>
        <v>Passed</v>
      </c>
      <c r="W13" s="83" t="s">
        <v>377</v>
      </c>
      <c r="X13" s="83" t="s">
        <v>377</v>
      </c>
      <c r="Y13" s="41" t="s">
        <v>169</v>
      </c>
      <c r="Z13" s="259">
        <f t="shared" si="1"/>
        <v>0</v>
      </c>
      <c r="AA13" s="260"/>
      <c r="AB13" s="260"/>
      <c r="AC13" s="260"/>
      <c r="AD13" s="260"/>
      <c r="AE13" s="258"/>
      <c r="AF13" s="258"/>
      <c r="AG13" s="258"/>
      <c r="AH13" s="258"/>
      <c r="AI13" s="258"/>
      <c r="AJ13" s="258"/>
    </row>
    <row r="14" spans="1:36" ht="27.6" x14ac:dyDescent="0.3">
      <c r="A14" s="940" t="s">
        <v>55</v>
      </c>
      <c r="B14" s="933" t="s">
        <v>694</v>
      </c>
      <c r="C14" s="1003"/>
      <c r="D14" s="1003"/>
      <c r="E14" s="1005" t="s">
        <v>77</v>
      </c>
      <c r="F14" s="1002"/>
      <c r="G14" s="1002"/>
      <c r="H14" s="939">
        <f>IF(C14&lt;&gt;"",'CBL Score Standard'!$D70,IF(D14&lt;&gt;"",SUM('CBL Score Standard'!$D70:$E70),IF(E14&lt;&gt;"",SUM('CBL Score Standard'!$D70:$F70),IF(F14&lt;&gt;"",SUM('CBL Score Standard'!$D70:$G70),IF(G14&lt;&gt;"",SUM('CBL Score Standard'!$D70:$H70,0))))))</f>
        <v>1.4285714285714285E-2</v>
      </c>
      <c r="K14" s="274"/>
      <c r="L14" s="274"/>
      <c r="M14" s="104" t="s">
        <v>5</v>
      </c>
      <c r="N14" s="36" t="s">
        <v>41</v>
      </c>
      <c r="O14" s="87" t="s">
        <v>450</v>
      </c>
      <c r="P14" s="153">
        <v>43627</v>
      </c>
      <c r="Q14" s="152" t="s">
        <v>381</v>
      </c>
      <c r="R14" s="79" t="s">
        <v>382</v>
      </c>
      <c r="S14" s="36"/>
      <c r="T14" s="83"/>
      <c r="U14" s="83"/>
      <c r="V14" s="83" t="str">
        <f t="shared" si="0"/>
        <v/>
      </c>
      <c r="W14" s="83" t="s">
        <v>378</v>
      </c>
      <c r="X14" s="83" t="s">
        <v>377</v>
      </c>
      <c r="Y14" s="41"/>
      <c r="Z14" s="259">
        <f t="shared" si="1"/>
        <v>0</v>
      </c>
      <c r="AA14" s="260"/>
      <c r="AB14" s="260"/>
      <c r="AC14" s="260"/>
      <c r="AD14" s="260"/>
      <c r="AE14" s="258"/>
      <c r="AF14" s="258"/>
      <c r="AG14" s="258"/>
      <c r="AH14" s="258"/>
      <c r="AI14" s="258"/>
      <c r="AJ14" s="258"/>
    </row>
    <row r="15" spans="1:36" ht="13.8" x14ac:dyDescent="0.25">
      <c r="A15" s="940" t="s">
        <v>55</v>
      </c>
      <c r="B15" s="933" t="s">
        <v>185</v>
      </c>
      <c r="C15" s="1003"/>
      <c r="D15" s="1002"/>
      <c r="E15" s="1005" t="s">
        <v>77</v>
      </c>
      <c r="F15" s="1002"/>
      <c r="G15" s="1002"/>
      <c r="H15" s="939">
        <f>IF(C15&lt;&gt;"",'CBL Score Standard'!$D71,IF(D15&lt;&gt;"",SUM('CBL Score Standard'!$D71:$E71),IF(E15&lt;&gt;"",SUM('CBL Score Standard'!$D71:$F71),IF(F15&lt;&gt;"",SUM('CBL Score Standard'!$D71:$G71),IF(G15&lt;&gt;"",SUM('CBL Score Standard'!$D71:$H71,0))))))</f>
        <v>2.8571428571428571E-2</v>
      </c>
      <c r="K15" s="48"/>
      <c r="L15" s="48"/>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940" t="s">
        <v>55</v>
      </c>
      <c r="B16" s="933" t="s">
        <v>192</v>
      </c>
      <c r="C16" s="1003"/>
      <c r="D16" s="1003"/>
      <c r="E16" s="1006" t="s">
        <v>77</v>
      </c>
      <c r="F16" s="1003"/>
      <c r="G16" s="1003"/>
      <c r="H16" s="939">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256"/>
      <c r="AB16" s="256"/>
      <c r="AC16" s="256"/>
      <c r="AD16" s="256"/>
      <c r="AE16" s="256"/>
      <c r="AF16" s="256"/>
      <c r="AG16" s="256"/>
      <c r="AH16" s="256"/>
      <c r="AI16" s="256"/>
      <c r="AJ16" s="256"/>
    </row>
    <row r="17" spans="1:36" ht="41.4" x14ac:dyDescent="0.25">
      <c r="A17" s="940" t="s">
        <v>55</v>
      </c>
      <c r="B17" s="933" t="s">
        <v>194</v>
      </c>
      <c r="C17" s="1003"/>
      <c r="D17" s="1003"/>
      <c r="E17" s="1003"/>
      <c r="F17" s="1003"/>
      <c r="G17" s="1003"/>
      <c r="H17" s="939" t="b">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133" t="s">
        <v>375</v>
      </c>
      <c r="X17" s="1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25">
      <c r="A18" s="940" t="s">
        <v>55</v>
      </c>
      <c r="B18" s="933" t="s">
        <v>196</v>
      </c>
      <c r="C18" s="1003"/>
      <c r="D18" s="1003"/>
      <c r="E18" s="1003"/>
      <c r="F18" s="1003"/>
      <c r="G18" s="1003"/>
      <c r="H18" s="939" t="b">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133"/>
      <c r="X18" s="133"/>
      <c r="Y18" s="1197"/>
      <c r="Z18" s="1187"/>
      <c r="AA18" s="255" t="s">
        <v>672</v>
      </c>
      <c r="AB18" s="255" t="s">
        <v>673</v>
      </c>
      <c r="AC18" s="255" t="s">
        <v>672</v>
      </c>
      <c r="AD18" s="255" t="s">
        <v>673</v>
      </c>
      <c r="AE18" s="255" t="s">
        <v>672</v>
      </c>
      <c r="AF18" s="255" t="s">
        <v>673</v>
      </c>
      <c r="AG18" s="255" t="s">
        <v>672</v>
      </c>
      <c r="AH18" s="255" t="s">
        <v>673</v>
      </c>
      <c r="AI18" s="255" t="s">
        <v>672</v>
      </c>
      <c r="AJ18" s="255" t="s">
        <v>673</v>
      </c>
    </row>
    <row r="19" spans="1:36" ht="13.8" x14ac:dyDescent="0.25">
      <c r="A19" s="940" t="s">
        <v>55</v>
      </c>
      <c r="B19" s="933" t="s">
        <v>198</v>
      </c>
      <c r="C19" s="1003"/>
      <c r="D19" s="1003"/>
      <c r="E19" s="1003"/>
      <c r="F19" s="1003"/>
      <c r="G19" s="1003"/>
      <c r="H19" s="939" t="b">
        <f>IF(C19&lt;&gt;"",'CBL Score Standard'!$D75,IF(D19&lt;&gt;"",SUM('CBL Score Standard'!$D75:$E75),IF(E19&lt;&gt;"",SUM('CBL Score Standard'!$D75:$F75),IF(F19&lt;&gt;"",SUM('CBL Score Standard'!$D75:$G75),IF(G19&lt;&gt;"",SUM('CBL Score Standard'!$D75:$H75,0))))))</f>
        <v>0</v>
      </c>
      <c r="K19" s="272" t="s">
        <v>142</v>
      </c>
      <c r="L19" s="272" t="s">
        <v>143</v>
      </c>
      <c r="M19" s="104" t="s">
        <v>6</v>
      </c>
      <c r="N19" s="36" t="s">
        <v>46</v>
      </c>
      <c r="O19" s="89" t="s">
        <v>171</v>
      </c>
      <c r="P19" s="149" t="s">
        <v>145</v>
      </c>
      <c r="Q19" s="152" t="s">
        <v>172</v>
      </c>
      <c r="R19" s="79" t="s">
        <v>173</v>
      </c>
      <c r="S19" s="70" t="s">
        <v>333</v>
      </c>
      <c r="T19" s="128" t="s">
        <v>72</v>
      </c>
      <c r="U19" s="180">
        <v>43755</v>
      </c>
      <c r="V19" s="214" t="s">
        <v>374</v>
      </c>
      <c r="W19" s="83" t="s">
        <v>377</v>
      </c>
      <c r="X19" s="83" t="s">
        <v>377</v>
      </c>
      <c r="Y19" s="44" t="s">
        <v>174</v>
      </c>
      <c r="Z19" s="259">
        <f t="shared" ref="Z19:Z35" si="2">DATEDIF(AA19,AB19,"m")/12+DATEDIF(AC19,AD19,"m")/12+DATEDIF(AE19,AF19,"m")/12+DATEDIF(AG19,AH19,"m")/12+DATEDIF(AI19,AJ19,"m")/12</f>
        <v>0</v>
      </c>
      <c r="AA19" s="260"/>
      <c r="AB19" s="260"/>
      <c r="AC19" s="260"/>
      <c r="AD19" s="260"/>
      <c r="AE19" s="258"/>
      <c r="AF19" s="258"/>
      <c r="AG19" s="258"/>
      <c r="AH19" s="258"/>
      <c r="AI19" s="258"/>
      <c r="AJ19" s="258"/>
    </row>
    <row r="20" spans="1:36" ht="27.6" x14ac:dyDescent="0.25">
      <c r="A20" s="940" t="s">
        <v>55</v>
      </c>
      <c r="B20" s="933" t="s">
        <v>202</v>
      </c>
      <c r="C20" s="1003"/>
      <c r="D20" s="1003"/>
      <c r="E20" s="1003" t="s">
        <v>77</v>
      </c>
      <c r="F20" s="1003"/>
      <c r="G20" s="1003"/>
      <c r="H20" s="939">
        <f>IF(C20&lt;&gt;"",'CBL Score Standard'!$D76,IF(D20&lt;&gt;"",SUM('CBL Score Standard'!$D76:$E76),IF(E20&lt;&gt;"",SUM('CBL Score Standard'!$D76:$F76),IF(F20&lt;&gt;"",SUM('CBL Score Standard'!$D76:$G76),IF(G20&lt;&gt;"",SUM('CBL Score Standard'!$D76:$H76,0))))))</f>
        <v>0</v>
      </c>
      <c r="K20" s="273"/>
      <c r="L20" s="273"/>
      <c r="M20" s="104" t="s">
        <v>6</v>
      </c>
      <c r="N20" s="36" t="s">
        <v>41</v>
      </c>
      <c r="O20" s="89" t="s">
        <v>178</v>
      </c>
      <c r="P20" s="151"/>
      <c r="Q20" s="152" t="s">
        <v>179</v>
      </c>
      <c r="R20" s="79" t="s">
        <v>180</v>
      </c>
      <c r="S20" s="69"/>
      <c r="T20" s="83"/>
      <c r="U20" s="83"/>
      <c r="V20" s="83" t="str">
        <f t="shared" ref="V20:V34" si="3">IF(AND(W20="Y",X20="Y"),"Passed",IF(T20="M","Passed", ""))</f>
        <v>Passed</v>
      </c>
      <c r="W20" s="83" t="s">
        <v>377</v>
      </c>
      <c r="X20" s="83" t="s">
        <v>377</v>
      </c>
      <c r="Y20" s="44" t="s">
        <v>181</v>
      </c>
      <c r="Z20" s="259">
        <f t="shared" si="2"/>
        <v>0</v>
      </c>
      <c r="AA20" s="260"/>
      <c r="AB20" s="260"/>
      <c r="AC20" s="260"/>
      <c r="AD20" s="260"/>
      <c r="AE20" s="258"/>
      <c r="AF20" s="258"/>
      <c r="AG20" s="258"/>
      <c r="AH20" s="258"/>
      <c r="AI20" s="258"/>
      <c r="AJ20" s="258"/>
    </row>
    <row r="21" spans="1:36" ht="13.8" x14ac:dyDescent="0.3">
      <c r="A21" s="940" t="s">
        <v>55</v>
      </c>
      <c r="B21" s="933" t="s">
        <v>664</v>
      </c>
      <c r="C21" s="1003"/>
      <c r="D21" s="1003"/>
      <c r="E21" s="1005" t="s">
        <v>77</v>
      </c>
      <c r="F21" s="1002"/>
      <c r="G21" s="1002"/>
      <c r="H21" s="939">
        <f>IF(C21&lt;&gt;"",'CBL Score Standard'!$D77,IF(D21&lt;&gt;"",SUM('CBL Score Standard'!$D77:$E77),IF(E21&lt;&gt;"",SUM('CBL Score Standard'!$D77:$F77),IF(F21&lt;&gt;"",SUM('CBL Score Standard'!$D77:$G77),IF(G21&lt;&gt;"",SUM('CBL Score Standard'!$D77:$H77,0))))))</f>
        <v>2.8571428571428571E-2</v>
      </c>
      <c r="K21" s="273"/>
      <c r="L21" s="273"/>
      <c r="M21" s="104" t="s">
        <v>6</v>
      </c>
      <c r="N21" s="36" t="s">
        <v>56</v>
      </c>
      <c r="O21" s="87" t="s">
        <v>182</v>
      </c>
      <c r="P21" s="153">
        <v>43609</v>
      </c>
      <c r="Q21" s="152" t="s">
        <v>172</v>
      </c>
      <c r="R21" s="79" t="s">
        <v>183</v>
      </c>
      <c r="S21" s="36"/>
      <c r="T21" s="83"/>
      <c r="U21" s="83"/>
      <c r="V21" s="83" t="str">
        <f t="shared" si="3"/>
        <v>Passed</v>
      </c>
      <c r="W21" s="83" t="s">
        <v>377</v>
      </c>
      <c r="X21" s="83" t="s">
        <v>377</v>
      </c>
      <c r="Y21" s="46" t="s">
        <v>184</v>
      </c>
      <c r="Z21" s="259">
        <f t="shared" si="2"/>
        <v>0</v>
      </c>
      <c r="AA21" s="260"/>
      <c r="AB21" s="260"/>
      <c r="AC21" s="260"/>
      <c r="AD21" s="260"/>
      <c r="AE21" s="258"/>
      <c r="AF21" s="258"/>
      <c r="AG21" s="258"/>
      <c r="AH21" s="258"/>
      <c r="AI21" s="258"/>
      <c r="AJ21" s="258"/>
    </row>
    <row r="22" spans="1:36" ht="12.75" customHeight="1" x14ac:dyDescent="0.3">
      <c r="A22" s="940" t="s">
        <v>55</v>
      </c>
      <c r="B22" s="933" t="s">
        <v>448</v>
      </c>
      <c r="C22" s="1003"/>
      <c r="D22" s="1003"/>
      <c r="E22" s="1005" t="s">
        <v>77</v>
      </c>
      <c r="F22" s="1002"/>
      <c r="G22" s="1002"/>
      <c r="H22" s="939">
        <f>IF(C22&lt;&gt;"",'CBL Score Standard'!$D78,IF(D22&lt;&gt;"",SUM('CBL Score Standard'!$D78:$E78),IF(E22&lt;&gt;"",SUM('CBL Score Standard'!$D78:$F78),IF(F22&lt;&gt;"",SUM('CBL Score Standard'!$D78:$G78),IF(G22&lt;&gt;"",SUM('CBL Score Standard'!$D78:$H78,0))))))</f>
        <v>2.8571428571428571E-2</v>
      </c>
      <c r="K22" s="273"/>
      <c r="L22" s="273"/>
      <c r="M22" s="104" t="s">
        <v>6</v>
      </c>
      <c r="N22" s="36" t="s">
        <v>144</v>
      </c>
      <c r="O22" s="87" t="s">
        <v>187</v>
      </c>
      <c r="P22" s="150"/>
      <c r="Q22" s="152" t="s">
        <v>153</v>
      </c>
      <c r="R22" s="79" t="s">
        <v>156</v>
      </c>
      <c r="S22" s="36"/>
      <c r="T22" s="83"/>
      <c r="U22" s="83"/>
      <c r="V22" s="83" t="str">
        <f t="shared" si="3"/>
        <v>Passed</v>
      </c>
      <c r="W22" s="83" t="s">
        <v>377</v>
      </c>
      <c r="X22" s="83" t="s">
        <v>377</v>
      </c>
      <c r="Y22" s="44" t="s">
        <v>157</v>
      </c>
      <c r="Z22" s="259">
        <f t="shared" si="2"/>
        <v>0</v>
      </c>
      <c r="AA22" s="260"/>
      <c r="AB22" s="260"/>
      <c r="AC22" s="260"/>
      <c r="AD22" s="260"/>
      <c r="AE22" s="258"/>
      <c r="AF22" s="258"/>
      <c r="AG22" s="258"/>
      <c r="AH22" s="258"/>
      <c r="AI22" s="258"/>
      <c r="AJ22" s="258"/>
    </row>
    <row r="23" spans="1:36" ht="12.75" customHeight="1" x14ac:dyDescent="0.3">
      <c r="A23" s="940" t="s">
        <v>55</v>
      </c>
      <c r="B23" s="933" t="s">
        <v>665</v>
      </c>
      <c r="C23" s="1003"/>
      <c r="D23" s="1003"/>
      <c r="E23" s="1005" t="s">
        <v>77</v>
      </c>
      <c r="F23" s="1002"/>
      <c r="G23" s="1002"/>
      <c r="H23" s="939">
        <f>IF(C23&lt;&gt;"",'CBL Score Standard'!$D79,IF(D23&lt;&gt;"",SUM('CBL Score Standard'!$D79:$E79),IF(E23&lt;&gt;"",SUM('CBL Score Standard'!$D79:$F79),IF(F23&lt;&gt;"",SUM('CBL Score Standard'!$D79:$G79),IF(G23&lt;&gt;"",SUM('CBL Score Standard'!$D79:$H79,0))))))</f>
        <v>2.8571428571428571E-2</v>
      </c>
      <c r="K23" s="273"/>
      <c r="L23" s="273"/>
      <c r="M23" s="104" t="s">
        <v>6</v>
      </c>
      <c r="N23" s="36" t="s">
        <v>144</v>
      </c>
      <c r="O23" s="87" t="s">
        <v>188</v>
      </c>
      <c r="P23" s="150"/>
      <c r="Q23" s="152" t="s">
        <v>155</v>
      </c>
      <c r="R23" s="79" t="s">
        <v>158</v>
      </c>
      <c r="S23" s="36" t="s">
        <v>333</v>
      </c>
      <c r="T23" s="128" t="s">
        <v>72</v>
      </c>
      <c r="U23" s="83"/>
      <c r="V23" s="83"/>
      <c r="W23" s="83" t="s">
        <v>377</v>
      </c>
      <c r="X23" s="83" t="s">
        <v>377</v>
      </c>
      <c r="Y23" s="41" t="s">
        <v>159</v>
      </c>
      <c r="Z23" s="259">
        <f t="shared" si="2"/>
        <v>0</v>
      </c>
      <c r="AA23" s="260"/>
      <c r="AB23" s="260"/>
      <c r="AC23" s="260"/>
      <c r="AD23" s="260"/>
      <c r="AE23" s="258"/>
      <c r="AF23" s="258"/>
      <c r="AG23" s="258"/>
      <c r="AH23" s="258"/>
      <c r="AI23" s="258"/>
      <c r="AJ23" s="258"/>
    </row>
    <row r="24" spans="1:36" ht="13.8" x14ac:dyDescent="0.3">
      <c r="A24" s="940" t="s">
        <v>55</v>
      </c>
      <c r="B24" s="933" t="s">
        <v>238</v>
      </c>
      <c r="C24" s="1003"/>
      <c r="D24" s="1003"/>
      <c r="E24" s="1003"/>
      <c r="F24" s="1002"/>
      <c r="G24" s="1002"/>
      <c r="H24" s="939" t="b">
        <f>IF(C24&lt;&gt;"",'CBL Score Standard'!$D80,IF(D24&lt;&gt;"",SUM('CBL Score Standard'!$D80:$E80),IF(E24&lt;&gt;"",SUM('CBL Score Standard'!$D80:$F80),IF(F24&lt;&gt;"",SUM('CBL Score Standard'!$D80:$G80),IF(G24&lt;&gt;"",SUM('CBL Score Standard'!$D80:$H80,0))))))</f>
        <v>0</v>
      </c>
      <c r="K24" s="273"/>
      <c r="L24" s="273"/>
      <c r="M24" s="104" t="s">
        <v>6</v>
      </c>
      <c r="N24" s="36" t="s">
        <v>144</v>
      </c>
      <c r="O24" s="87" t="s">
        <v>189</v>
      </c>
      <c r="P24" s="150"/>
      <c r="Q24" s="254" t="s">
        <v>659</v>
      </c>
      <c r="R24" s="254" t="s">
        <v>278</v>
      </c>
      <c r="S24" s="36"/>
      <c r="T24" s="83"/>
      <c r="U24" s="83"/>
      <c r="V24" s="83" t="str">
        <f t="shared" si="3"/>
        <v>Passed</v>
      </c>
      <c r="W24" s="83" t="s">
        <v>377</v>
      </c>
      <c r="X24" s="83" t="s">
        <v>377</v>
      </c>
      <c r="Y24" s="46" t="s">
        <v>160</v>
      </c>
      <c r="Z24" s="259">
        <f t="shared" si="2"/>
        <v>0</v>
      </c>
      <c r="AA24" s="260"/>
      <c r="AB24" s="260"/>
      <c r="AC24" s="260"/>
      <c r="AD24" s="260"/>
      <c r="AE24" s="258"/>
      <c r="AF24" s="258"/>
      <c r="AG24" s="258"/>
      <c r="AH24" s="258"/>
      <c r="AI24" s="258"/>
      <c r="AJ24" s="258"/>
    </row>
    <row r="25" spans="1:36" ht="13.8" x14ac:dyDescent="0.3">
      <c r="A25" s="940" t="s">
        <v>55</v>
      </c>
      <c r="B25" s="933" t="s">
        <v>515</v>
      </c>
      <c r="C25" s="1003"/>
      <c r="D25" s="1003"/>
      <c r="E25" s="1003" t="s">
        <v>77</v>
      </c>
      <c r="F25" s="1002"/>
      <c r="G25" s="1002"/>
      <c r="H25" s="939">
        <f>IF(C25&lt;&gt;"",'CBL Score Standard'!$D81,IF(D25&lt;&gt;"",SUM('CBL Score Standard'!$D81:$E81),IF(E25&lt;&gt;"",SUM('CBL Score Standard'!$D81:$F81),IF(F25&lt;&gt;"",SUM('CBL Score Standard'!$D81:$G81),IF(G25&lt;&gt;"",SUM('CBL Score Standard'!$D81:$H81,0))))))</f>
        <v>0</v>
      </c>
      <c r="K25" s="273"/>
      <c r="L25" s="273"/>
      <c r="M25" s="104" t="s">
        <v>6</v>
      </c>
      <c r="N25" s="36" t="s">
        <v>144</v>
      </c>
      <c r="O25" s="87" t="s">
        <v>190</v>
      </c>
      <c r="P25" s="150"/>
      <c r="Q25" s="152" t="s">
        <v>161</v>
      </c>
      <c r="R25" s="79" t="s">
        <v>162</v>
      </c>
      <c r="S25" s="36"/>
      <c r="T25" s="83"/>
      <c r="U25" s="83"/>
      <c r="V25" s="83" t="str">
        <f t="shared" si="3"/>
        <v>Passed</v>
      </c>
      <c r="W25" s="83" t="s">
        <v>377</v>
      </c>
      <c r="X25" s="83" t="s">
        <v>377</v>
      </c>
      <c r="Y25" s="46" t="s">
        <v>163</v>
      </c>
      <c r="Z25" s="259">
        <f t="shared" si="2"/>
        <v>0</v>
      </c>
      <c r="AA25" s="260"/>
      <c r="AB25" s="260"/>
      <c r="AC25" s="260"/>
      <c r="AD25" s="260"/>
      <c r="AE25" s="258"/>
      <c r="AF25" s="258"/>
      <c r="AG25" s="258"/>
      <c r="AH25" s="258"/>
      <c r="AI25" s="258"/>
      <c r="AJ25" s="258"/>
    </row>
    <row r="26" spans="1:36" ht="26.4" x14ac:dyDescent="0.3">
      <c r="A26" s="940" t="s">
        <v>3</v>
      </c>
      <c r="B26" s="933" t="s">
        <v>516</v>
      </c>
      <c r="C26" s="1003"/>
      <c r="D26" s="1003"/>
      <c r="E26" s="1003"/>
      <c r="F26" s="1003"/>
      <c r="G26" s="1002"/>
      <c r="H26" s="939" t="b">
        <f>IF(C26&lt;&gt;"",'CBL Score Standard'!$D82,IF(D26&lt;&gt;"",SUM('CBL Score Standard'!$D82:$E82),IF(E26&lt;&gt;"",SUM('CBL Score Standard'!$D82:$F82),IF(F26&lt;&gt;"",SUM('CBL Score Standard'!$D82:$G82),IF(G26&lt;&gt;"",SUM('CBL Score Standard'!$D82:$H82,0))))))</f>
        <v>0</v>
      </c>
      <c r="K26" s="273"/>
      <c r="L26" s="273"/>
      <c r="M26" s="104" t="s">
        <v>6</v>
      </c>
      <c r="N26" s="36" t="s">
        <v>144</v>
      </c>
      <c r="O26" s="87" t="s">
        <v>191</v>
      </c>
      <c r="P26" s="151"/>
      <c r="Q26" s="152" t="s">
        <v>164</v>
      </c>
      <c r="R26" s="79" t="s">
        <v>165</v>
      </c>
      <c r="S26" s="36"/>
      <c r="T26" s="83"/>
      <c r="U26" s="83"/>
      <c r="V26" s="83" t="str">
        <f t="shared" si="3"/>
        <v>Passed</v>
      </c>
      <c r="W26" s="83" t="s">
        <v>377</v>
      </c>
      <c r="X26" s="83" t="s">
        <v>377</v>
      </c>
      <c r="Y26" s="46" t="s">
        <v>166</v>
      </c>
      <c r="Z26" s="259">
        <f t="shared" si="2"/>
        <v>0</v>
      </c>
      <c r="AA26" s="260"/>
      <c r="AB26" s="260"/>
      <c r="AC26" s="260"/>
      <c r="AD26" s="260"/>
      <c r="AE26" s="258"/>
      <c r="AF26" s="258"/>
      <c r="AG26" s="258"/>
      <c r="AH26" s="258"/>
      <c r="AI26" s="258"/>
      <c r="AJ26" s="258"/>
    </row>
    <row r="27" spans="1:36" ht="26.4" x14ac:dyDescent="0.3">
      <c r="A27" s="940" t="s">
        <v>3</v>
      </c>
      <c r="B27" s="933" t="s">
        <v>246</v>
      </c>
      <c r="C27" s="1003"/>
      <c r="D27" s="1003"/>
      <c r="E27" s="1003"/>
      <c r="F27" s="1003"/>
      <c r="G27" s="1002"/>
      <c r="H27" s="939" t="b">
        <f>IF(C27&lt;&gt;"",'CBL Score Standard'!$D83,IF(D27&lt;&gt;"",SUM('CBL Score Standard'!$D83:$E83),IF(E27&lt;&gt;"",SUM('CBL Score Standard'!$D83:$F83),IF(F27&lt;&gt;"",SUM('CBL Score Standard'!$D83:$G83),IF(G27&lt;&gt;"",SUM('CBL Score Standard'!$D83:$H83,0))))))</f>
        <v>0</v>
      </c>
      <c r="K27" s="273"/>
      <c r="L27" s="273"/>
      <c r="M27" s="104" t="s">
        <v>6</v>
      </c>
      <c r="N27" s="36" t="s">
        <v>55</v>
      </c>
      <c r="O27" s="87" t="s">
        <v>192</v>
      </c>
      <c r="P27" s="153">
        <v>43608</v>
      </c>
      <c r="Q27" s="152" t="s">
        <v>383</v>
      </c>
      <c r="R27" s="79" t="s">
        <v>341</v>
      </c>
      <c r="S27" s="70" t="s">
        <v>333</v>
      </c>
      <c r="T27" s="157" t="s">
        <v>72</v>
      </c>
      <c r="U27" s="181">
        <v>43608</v>
      </c>
      <c r="V27" s="83" t="s">
        <v>374</v>
      </c>
      <c r="W27" s="83" t="s">
        <v>378</v>
      </c>
      <c r="X27" s="83" t="s">
        <v>377</v>
      </c>
      <c r="Y27" s="46" t="s">
        <v>193</v>
      </c>
      <c r="Z27" s="259">
        <f t="shared" si="2"/>
        <v>0</v>
      </c>
      <c r="AA27" s="260"/>
      <c r="AB27" s="260"/>
      <c r="AC27" s="260"/>
      <c r="AD27" s="260"/>
      <c r="AE27" s="258"/>
      <c r="AF27" s="258"/>
      <c r="AG27" s="258"/>
      <c r="AH27" s="258"/>
      <c r="AI27" s="258"/>
      <c r="AJ27" s="258"/>
    </row>
    <row r="28" spans="1:36" ht="27.6" x14ac:dyDescent="0.3">
      <c r="A28" s="940" t="s">
        <v>59</v>
      </c>
      <c r="B28" s="933" t="s">
        <v>684</v>
      </c>
      <c r="C28" s="1003"/>
      <c r="D28" s="1003" t="s">
        <v>77</v>
      </c>
      <c r="E28" s="1005"/>
      <c r="F28" s="1002"/>
      <c r="G28" s="1002"/>
      <c r="H28" s="939">
        <f>IF(C28&lt;&gt;"",'CBL Score Standard'!$D84,IF(D28&lt;&gt;"",SUM('CBL Score Standard'!$D84:$E84),IF(E28&lt;&gt;"",SUM('CBL Score Standard'!$D84:$F84),IF(F28&lt;&gt;"",SUM('CBL Score Standard'!$D84:$G84),IF(G28&lt;&gt;"",SUM('CBL Score Standard'!$D84:$H84,0))))))</f>
        <v>0</v>
      </c>
      <c r="K28" s="273"/>
      <c r="L28" s="273"/>
      <c r="M28" s="104" t="s">
        <v>6</v>
      </c>
      <c r="N28" s="36" t="s">
        <v>55</v>
      </c>
      <c r="O28" s="87" t="s">
        <v>194</v>
      </c>
      <c r="P28" s="153">
        <v>43544</v>
      </c>
      <c r="Q28" s="254" t="s">
        <v>649</v>
      </c>
      <c r="R28" s="254" t="s">
        <v>650</v>
      </c>
      <c r="S28" s="50"/>
      <c r="T28" s="83"/>
      <c r="U28" s="83"/>
      <c r="V28" s="83" t="str">
        <f t="shared" si="3"/>
        <v/>
      </c>
      <c r="W28" s="83" t="s">
        <v>378</v>
      </c>
      <c r="X28" s="83" t="s">
        <v>377</v>
      </c>
      <c r="Y28" s="46" t="s">
        <v>195</v>
      </c>
      <c r="Z28" s="259">
        <f t="shared" si="2"/>
        <v>0</v>
      </c>
      <c r="AA28" s="260"/>
      <c r="AB28" s="260"/>
      <c r="AC28" s="260"/>
      <c r="AD28" s="260"/>
      <c r="AE28" s="258"/>
      <c r="AF28" s="258"/>
      <c r="AG28" s="258"/>
      <c r="AH28" s="258"/>
      <c r="AI28" s="258"/>
      <c r="AJ28" s="258"/>
    </row>
    <row r="29" spans="1:36" ht="27.6" x14ac:dyDescent="0.3">
      <c r="A29" s="940" t="s">
        <v>59</v>
      </c>
      <c r="B29" s="933" t="s">
        <v>683</v>
      </c>
      <c r="C29" s="1003"/>
      <c r="D29" s="1003"/>
      <c r="E29" s="1005" t="s">
        <v>77</v>
      </c>
      <c r="F29" s="1002"/>
      <c r="G29" s="1002"/>
      <c r="H29" s="939">
        <f>IF(C29&lt;&gt;"",'CBL Score Standard'!$D85,IF(D29&lt;&gt;"",SUM('CBL Score Standard'!$D85:$E85),IF(E29&lt;&gt;"",SUM('CBL Score Standard'!$D85:$F85),IF(F29&lt;&gt;"",SUM('CBL Score Standard'!$D85:$G85),IF(G29&lt;&gt;"",SUM('CBL Score Standard'!$D85:$H85,0))))))</f>
        <v>2.8571428571428571E-2</v>
      </c>
      <c r="K29" s="273"/>
      <c r="L29" s="273"/>
      <c r="M29" s="104" t="s">
        <v>6</v>
      </c>
      <c r="N29" s="36" t="s">
        <v>55</v>
      </c>
      <c r="O29" s="87" t="s">
        <v>196</v>
      </c>
      <c r="P29" s="149" t="s">
        <v>145</v>
      </c>
      <c r="Q29" s="254" t="s">
        <v>651</v>
      </c>
      <c r="R29" s="254" t="s">
        <v>652</v>
      </c>
      <c r="S29" s="50"/>
      <c r="T29" s="83"/>
      <c r="U29" s="83"/>
      <c r="V29" s="83" t="str">
        <f t="shared" si="3"/>
        <v/>
      </c>
      <c r="W29" s="83" t="s">
        <v>378</v>
      </c>
      <c r="X29" s="83" t="s">
        <v>377</v>
      </c>
      <c r="Y29" s="46" t="s">
        <v>197</v>
      </c>
      <c r="Z29" s="259">
        <f t="shared" si="2"/>
        <v>0</v>
      </c>
      <c r="AA29" s="260"/>
      <c r="AB29" s="260"/>
      <c r="AC29" s="260"/>
      <c r="AD29" s="260"/>
      <c r="AE29" s="258"/>
      <c r="AF29" s="258"/>
      <c r="AG29" s="258"/>
      <c r="AH29" s="258"/>
      <c r="AI29" s="258"/>
      <c r="AJ29" s="258"/>
    </row>
    <row r="30" spans="1:36" ht="13.8" x14ac:dyDescent="0.3">
      <c r="A30" s="940" t="s">
        <v>149</v>
      </c>
      <c r="B30" s="933" t="s">
        <v>149</v>
      </c>
      <c r="C30" s="1002"/>
      <c r="D30" s="1002"/>
      <c r="E30" s="1002" t="s">
        <v>77</v>
      </c>
      <c r="F30" s="1002"/>
      <c r="G30" s="1002"/>
      <c r="H30" s="939">
        <f>IF(C30&lt;&gt;"",'CBL Score Standard'!$D86,IF(D30&lt;&gt;"",SUM('CBL Score Standard'!$D86:$E86),IF(E30&lt;&gt;"",SUM('CBL Score Standard'!$D86:$F86),IF(F30&lt;&gt;"",SUM('CBL Score Standard'!$D86:$G86),IF(G30&lt;&gt;"",SUM('CBL Score Standard'!$D86:$H86,0))))))</f>
        <v>0.16709956709956711</v>
      </c>
      <c r="K30" s="273"/>
      <c r="L30" s="273"/>
      <c r="M30" s="104" t="s">
        <v>6</v>
      </c>
      <c r="N30" s="36" t="s">
        <v>55</v>
      </c>
      <c r="O30" s="87" t="s">
        <v>198</v>
      </c>
      <c r="P30" s="151"/>
      <c r="Q30" s="152" t="s">
        <v>199</v>
      </c>
      <c r="R30" s="79" t="s">
        <v>200</v>
      </c>
      <c r="S30" s="50"/>
      <c r="T30" s="83"/>
      <c r="U30" s="83"/>
      <c r="V30" s="83" t="str">
        <f t="shared" si="3"/>
        <v/>
      </c>
      <c r="W30" s="83" t="s">
        <v>378</v>
      </c>
      <c r="X30" s="83" t="s">
        <v>377</v>
      </c>
      <c r="Y30" s="49" t="s">
        <v>201</v>
      </c>
      <c r="Z30" s="259">
        <f t="shared" si="2"/>
        <v>0</v>
      </c>
      <c r="AA30" s="260"/>
      <c r="AB30" s="260"/>
      <c r="AC30" s="260"/>
      <c r="AD30" s="260"/>
      <c r="AE30" s="258"/>
      <c r="AF30" s="258"/>
      <c r="AG30" s="258"/>
      <c r="AH30" s="258"/>
      <c r="AI30" s="258"/>
      <c r="AJ30" s="258"/>
    </row>
    <row r="31" spans="1:36" ht="13.8" x14ac:dyDescent="0.3">
      <c r="A31" s="940" t="s">
        <v>149</v>
      </c>
      <c r="B31" s="933" t="s">
        <v>370</v>
      </c>
      <c r="C31" s="1003"/>
      <c r="D31" s="1003"/>
      <c r="E31" s="1004"/>
      <c r="F31" s="1002"/>
      <c r="G31" s="1002"/>
      <c r="H31" s="939" t="b">
        <f>IF(C31&lt;&gt;"",'CBL Score Standard'!$D87,IF(D31&lt;&gt;"",SUM('CBL Score Standard'!$D87:$E87),IF(E31&lt;&gt;"",SUM('CBL Score Standard'!$D87:$F87),IF(F31&lt;&gt;"",SUM('CBL Score Standard'!$D87:$G87),IF(G31&lt;&gt;"",SUM('CBL Score Standard'!$D87:$H87,0))))))</f>
        <v>0</v>
      </c>
      <c r="K31" s="273"/>
      <c r="L31" s="273"/>
      <c r="M31" s="104" t="s">
        <v>6</v>
      </c>
      <c r="N31" s="36" t="s">
        <v>55</v>
      </c>
      <c r="O31" s="87" t="s">
        <v>202</v>
      </c>
      <c r="P31" s="153">
        <v>43629</v>
      </c>
      <c r="Q31" s="152" t="s">
        <v>384</v>
      </c>
      <c r="R31" s="79" t="s">
        <v>385</v>
      </c>
      <c r="S31" s="36"/>
      <c r="T31" s="83"/>
      <c r="U31" s="83"/>
      <c r="V31" s="83" t="str">
        <f t="shared" si="3"/>
        <v/>
      </c>
      <c r="W31" s="83" t="s">
        <v>378</v>
      </c>
      <c r="X31" s="83" t="s">
        <v>377</v>
      </c>
      <c r="Y31" s="49" t="s">
        <v>203</v>
      </c>
      <c r="Z31" s="259">
        <f t="shared" si="2"/>
        <v>0</v>
      </c>
      <c r="AA31" s="260"/>
      <c r="AB31" s="260"/>
      <c r="AC31" s="260"/>
      <c r="AD31" s="260"/>
      <c r="AE31" s="258"/>
      <c r="AF31" s="258"/>
      <c r="AG31" s="258"/>
      <c r="AH31" s="258"/>
      <c r="AI31" s="258"/>
      <c r="AJ31" s="258"/>
    </row>
    <row r="32" spans="1:36" ht="26.4" x14ac:dyDescent="0.3">
      <c r="A32" s="940" t="s">
        <v>31</v>
      </c>
      <c r="B32" s="933" t="s">
        <v>660</v>
      </c>
      <c r="C32" s="1002"/>
      <c r="D32" s="1002"/>
      <c r="E32" s="1002" t="s">
        <v>77</v>
      </c>
      <c r="F32" s="1002"/>
      <c r="G32" s="1002"/>
      <c r="H32" s="939">
        <f>IF(C32&lt;&gt;"",'CBL Score Standard'!$D88,IF(D32&lt;&gt;"",SUM('CBL Score Standard'!$D88:$E88),IF(E32&lt;&gt;"",SUM('CBL Score Standard'!$D88:$F88),IF(F32&lt;&gt;"",SUM('CBL Score Standard'!$D88:$G88),IF(G32&lt;&gt;"",SUM('CBL Score Standard'!$D88:$H88,0))))))</f>
        <v>0.16709956709956711</v>
      </c>
      <c r="K32" s="273"/>
      <c r="L32" s="273"/>
      <c r="M32" s="104" t="s">
        <v>6</v>
      </c>
      <c r="N32" s="36" t="s">
        <v>56</v>
      </c>
      <c r="O32" s="87" t="s">
        <v>427</v>
      </c>
      <c r="P32" s="153">
        <v>43613</v>
      </c>
      <c r="Q32" s="152" t="s">
        <v>167</v>
      </c>
      <c r="R32" s="79" t="s">
        <v>204</v>
      </c>
      <c r="S32" s="50"/>
      <c r="T32" s="83"/>
      <c r="U32" s="83"/>
      <c r="V32" s="83" t="str">
        <f t="shared" si="3"/>
        <v>Passed</v>
      </c>
      <c r="W32" s="83" t="s">
        <v>377</v>
      </c>
      <c r="X32" s="83" t="s">
        <v>377</v>
      </c>
      <c r="Y32" s="46" t="s">
        <v>205</v>
      </c>
      <c r="Z32" s="259">
        <f t="shared" si="2"/>
        <v>0</v>
      </c>
      <c r="AA32" s="260"/>
      <c r="AB32" s="260"/>
      <c r="AC32" s="260"/>
      <c r="AD32" s="260"/>
      <c r="AE32" s="258"/>
      <c r="AF32" s="258"/>
      <c r="AG32" s="258"/>
      <c r="AH32" s="258"/>
      <c r="AI32" s="258"/>
      <c r="AJ32" s="258"/>
    </row>
    <row r="33" spans="1:36" ht="13.8" x14ac:dyDescent="0.3">
      <c r="A33" s="940" t="s">
        <v>31</v>
      </c>
      <c r="B33" s="933" t="s">
        <v>175</v>
      </c>
      <c r="C33" s="1003"/>
      <c r="D33" s="1002"/>
      <c r="E33" s="1005" t="s">
        <v>77</v>
      </c>
      <c r="F33" s="1002"/>
      <c r="G33" s="1002"/>
      <c r="H33" s="939">
        <f>IF(C33&lt;&gt;"",'CBL Score Standard'!$D89,IF(D33&lt;&gt;"",SUM('CBL Score Standard'!$D89:$E89),IF(E33&lt;&gt;"",SUM('CBL Score Standard'!$D89:$F89),IF(F33&lt;&gt;"",SUM('CBL Score Standard'!$D89:$G89),IF(G33&lt;&gt;"",SUM('CBL Score Standard'!$D89:$H89,0))))))</f>
        <v>0.16709956709956711</v>
      </c>
      <c r="K33" s="273"/>
      <c r="L33" s="273"/>
      <c r="M33" s="104" t="s">
        <v>6</v>
      </c>
      <c r="N33" s="36" t="s">
        <v>0</v>
      </c>
      <c r="O33" s="87" t="s">
        <v>426</v>
      </c>
      <c r="P33" s="152" t="s">
        <v>145</v>
      </c>
      <c r="Q33" s="152" t="s">
        <v>206</v>
      </c>
      <c r="R33" s="79" t="s">
        <v>206</v>
      </c>
      <c r="S33" s="50"/>
      <c r="T33" s="83"/>
      <c r="U33" s="83"/>
      <c r="V33" s="83" t="str">
        <f t="shared" si="3"/>
        <v>Passed</v>
      </c>
      <c r="W33" s="83" t="s">
        <v>377</v>
      </c>
      <c r="X33" s="83" t="s">
        <v>377</v>
      </c>
      <c r="Y33" s="41"/>
      <c r="Z33" s="259">
        <f t="shared" si="2"/>
        <v>0</v>
      </c>
      <c r="AA33" s="260"/>
      <c r="AB33" s="260"/>
      <c r="AC33" s="260"/>
      <c r="AD33" s="260"/>
      <c r="AE33" s="258"/>
      <c r="AF33" s="258"/>
      <c r="AG33" s="258"/>
      <c r="AH33" s="258"/>
      <c r="AI33" s="258"/>
      <c r="AJ33" s="258"/>
    </row>
    <row r="34" spans="1:36" ht="13.8" x14ac:dyDescent="0.3">
      <c r="A34" s="940" t="s">
        <v>46</v>
      </c>
      <c r="B34" s="933" t="s">
        <v>171</v>
      </c>
      <c r="C34" s="1003"/>
      <c r="D34" s="1002"/>
      <c r="E34" s="1005" t="s">
        <v>77</v>
      </c>
      <c r="F34" s="1002"/>
      <c r="G34" s="1002"/>
      <c r="H34" s="939">
        <f>IF(C34&lt;&gt;"",'CBL Score Standard'!$D90,IF(D34&lt;&gt;"",SUM('CBL Score Standard'!$D90:$E90),IF(E34&lt;&gt;"",SUM('CBL Score Standard'!$D90:$F90),IF(F34&lt;&gt;"",SUM('CBL Score Standard'!$D90:$G90),IF(G34&lt;&gt;"",SUM('CBL Score Standard'!$D90:$H90,0))))))</f>
        <v>7.6190476190476183E-2</v>
      </c>
      <c r="K34" s="273"/>
      <c r="L34" s="273"/>
      <c r="M34" s="104" t="s">
        <v>6</v>
      </c>
      <c r="N34" s="36" t="s">
        <v>53</v>
      </c>
      <c r="O34" s="90" t="s">
        <v>371</v>
      </c>
      <c r="P34" s="152" t="s">
        <v>145</v>
      </c>
      <c r="Q34" s="152" t="s">
        <v>164</v>
      </c>
      <c r="R34" s="79" t="s">
        <v>207</v>
      </c>
      <c r="S34" s="77"/>
      <c r="T34" s="83"/>
      <c r="U34" s="83"/>
      <c r="V34" s="83" t="str">
        <f t="shared" si="3"/>
        <v>Passed</v>
      </c>
      <c r="W34" s="83" t="s">
        <v>377</v>
      </c>
      <c r="X34" s="83" t="s">
        <v>377</v>
      </c>
      <c r="Y34" s="49" t="s">
        <v>208</v>
      </c>
      <c r="Z34" s="259">
        <f t="shared" si="2"/>
        <v>0</v>
      </c>
      <c r="AA34" s="260"/>
      <c r="AB34" s="260"/>
      <c r="AC34" s="260"/>
      <c r="AD34" s="260"/>
      <c r="AE34" s="258"/>
      <c r="AF34" s="258"/>
      <c r="AG34" s="258"/>
      <c r="AH34" s="258"/>
      <c r="AI34" s="258"/>
      <c r="AJ34" s="258"/>
    </row>
    <row r="35" spans="1:36" ht="13.8" x14ac:dyDescent="0.3">
      <c r="A35" s="940" t="s">
        <v>2</v>
      </c>
      <c r="B35" s="933" t="s">
        <v>234</v>
      </c>
      <c r="C35" s="1003"/>
      <c r="D35" s="1003"/>
      <c r="E35" s="1003"/>
      <c r="F35" s="1002"/>
      <c r="G35" s="1002"/>
      <c r="H35" s="939" t="b">
        <f>IF(C35&lt;&gt;"",'CBL Score Standard'!$D91,IF(D35&lt;&gt;"",SUM('CBL Score Standard'!$D91:$E91),IF(E35&lt;&gt;"",SUM('CBL Score Standard'!$D91:$F91),IF(F35&lt;&gt;"",SUM('CBL Score Standard'!$D91:$G91),IF(G35&lt;&gt;"",SUM('CBL Score Standard'!$D91:$H91,0))))))</f>
        <v>0</v>
      </c>
      <c r="K35" s="274"/>
      <c r="L35" s="274"/>
      <c r="M35" s="104" t="s">
        <v>6</v>
      </c>
      <c r="N35" s="36" t="s">
        <v>54</v>
      </c>
      <c r="O35" s="87" t="s">
        <v>345</v>
      </c>
      <c r="P35" s="153">
        <v>43644</v>
      </c>
      <c r="Q35" s="152" t="s">
        <v>209</v>
      </c>
      <c r="R35" s="79" t="s">
        <v>210</v>
      </c>
      <c r="S35" s="158" t="s">
        <v>333</v>
      </c>
      <c r="T35" s="128" t="s">
        <v>72</v>
      </c>
      <c r="U35" s="180">
        <v>43756</v>
      </c>
      <c r="V35" s="214" t="s">
        <v>374</v>
      </c>
      <c r="W35" s="83" t="s">
        <v>377</v>
      </c>
      <c r="X35" s="83" t="s">
        <v>377</v>
      </c>
      <c r="Y35" s="46"/>
      <c r="Z35" s="259">
        <f t="shared" si="2"/>
        <v>0</v>
      </c>
      <c r="AA35" s="260"/>
      <c r="AB35" s="260"/>
      <c r="AC35" s="260"/>
      <c r="AD35" s="260"/>
      <c r="AE35" s="258"/>
      <c r="AF35" s="258"/>
      <c r="AG35" s="258"/>
      <c r="AH35" s="258"/>
      <c r="AI35" s="258"/>
      <c r="AJ35" s="258"/>
    </row>
    <row r="36" spans="1:36" x14ac:dyDescent="0.25">
      <c r="A36" s="940" t="s">
        <v>54</v>
      </c>
      <c r="B36" s="933" t="s">
        <v>425</v>
      </c>
      <c r="C36" s="1002"/>
      <c r="D36" s="1002"/>
      <c r="E36" s="1002" t="s">
        <v>77</v>
      </c>
      <c r="F36" s="1002"/>
      <c r="G36" s="1002"/>
      <c r="H36" s="939">
        <f>IF(C36&lt;&gt;"",'CBL Score Standard'!$D92,IF(D36&lt;&gt;"",SUM('CBL Score Standard'!$D92:$E92),IF(E36&lt;&gt;"",SUM('CBL Score Standard'!$D92:$F92),IF(F36&lt;&gt;"",SUM('CBL Score Standard'!$D92:$G92),IF(G36&lt;&gt;"",SUM('CBL Score Standard'!$D92:$H92,0))))))</f>
        <v>0.16709956709956711</v>
      </c>
    </row>
    <row r="37" spans="1:36" ht="23.4" x14ac:dyDescent="0.45">
      <c r="A37" s="940" t="s">
        <v>54</v>
      </c>
      <c r="B37" s="933" t="s">
        <v>345</v>
      </c>
      <c r="C37" s="1003"/>
      <c r="D37" s="1002"/>
      <c r="E37" s="1005" t="s">
        <v>77</v>
      </c>
      <c r="F37" s="1002"/>
      <c r="G37" s="1002"/>
      <c r="H37" s="93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4"/>
      <c r="X37" s="1194"/>
      <c r="Y37" s="1195"/>
      <c r="Z37" s="263"/>
      <c r="AA37" s="256"/>
      <c r="AB37" s="256"/>
      <c r="AC37" s="256"/>
      <c r="AD37" s="256"/>
      <c r="AE37" s="256"/>
      <c r="AF37" s="256"/>
      <c r="AG37" s="256"/>
      <c r="AH37" s="256"/>
      <c r="AI37" s="256"/>
      <c r="AJ37" s="256"/>
    </row>
    <row r="38" spans="1:36" ht="41.4" x14ac:dyDescent="0.25">
      <c r="A38" s="940" t="s">
        <v>54</v>
      </c>
      <c r="B38" s="933" t="s">
        <v>231</v>
      </c>
      <c r="C38" s="1003"/>
      <c r="D38" s="1003"/>
      <c r="E38" s="1005"/>
      <c r="F38" s="1002"/>
      <c r="G38" s="1002"/>
      <c r="H38" s="939" t="b">
        <f>IF(C38&lt;&gt;"",'CBL Score Standard'!$D94,IF(D38&lt;&gt;"",SUM('CBL Score Standard'!$D94:$E94),IF(E38&lt;&gt;"",SUM('CBL Score Standard'!$D94:$F94),IF(F38&lt;&gt;"",SUM('CBL Score Standard'!$D94:$G94),IF(G38&lt;&gt;"",SUM('CBL Score Standard'!$D94:$H94,0))))))</f>
        <v>0</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133" t="s">
        <v>375</v>
      </c>
      <c r="X38" s="1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25">
      <c r="A39" s="940" t="s">
        <v>53</v>
      </c>
      <c r="B39" s="933" t="s">
        <v>371</v>
      </c>
      <c r="C39" s="1003"/>
      <c r="D39" s="1004"/>
      <c r="E39" s="1004" t="s">
        <v>77</v>
      </c>
      <c r="F39" s="1002"/>
      <c r="G39" s="1002"/>
      <c r="H39" s="939">
        <f>IF(C39&lt;&gt;"",'CBL Score Standard'!$D95,IF(D39&lt;&gt;"",SUM('CBL Score Standard'!$D95:$E95),IF(E39&lt;&gt;"",SUM('CBL Score Standard'!$D95:$F95),IF(F39&lt;&gt;"",SUM('CBL Score Standard'!$D95:$G95),IF(G39&lt;&gt;"",SUM('CBL Score Standard'!$D95:$H95,0))))))</f>
        <v>3.8095238095238092E-2</v>
      </c>
      <c r="K39" s="1197"/>
      <c r="L39" s="1197"/>
      <c r="M39" s="1183"/>
      <c r="N39" s="1190"/>
      <c r="O39" s="1185"/>
      <c r="P39" s="148" t="s">
        <v>141</v>
      </c>
      <c r="Q39" s="144"/>
      <c r="R39" s="144"/>
      <c r="S39" s="1210"/>
      <c r="T39" s="1191"/>
      <c r="U39" s="1191"/>
      <c r="V39" s="1191"/>
      <c r="W39" s="133"/>
      <c r="X39" s="133"/>
      <c r="Y39" s="1197"/>
      <c r="Z39" s="1187"/>
      <c r="AA39" s="255" t="s">
        <v>672</v>
      </c>
      <c r="AB39" s="255" t="s">
        <v>673</v>
      </c>
      <c r="AC39" s="255" t="s">
        <v>672</v>
      </c>
      <c r="AD39" s="255" t="s">
        <v>673</v>
      </c>
      <c r="AE39" s="255" t="s">
        <v>672</v>
      </c>
      <c r="AF39" s="255" t="s">
        <v>673</v>
      </c>
      <c r="AG39" s="255" t="s">
        <v>672</v>
      </c>
      <c r="AH39" s="255" t="s">
        <v>673</v>
      </c>
      <c r="AI39" s="255" t="s">
        <v>672</v>
      </c>
      <c r="AJ39" s="255" t="s">
        <v>673</v>
      </c>
    </row>
    <row r="40" spans="1:36" ht="13.8" x14ac:dyDescent="0.3">
      <c r="A40" s="940" t="s">
        <v>53</v>
      </c>
      <c r="B40" s="933" t="s">
        <v>223</v>
      </c>
      <c r="C40" s="1003"/>
      <c r="D40" s="1003"/>
      <c r="E40" s="1004"/>
      <c r="F40" s="1002"/>
      <c r="G40" s="1002"/>
      <c r="H40" s="939" t="b">
        <f>IF(C40&lt;&gt;"",'CBL Score Standard'!$D96,IF(D40&lt;&gt;"",SUM('CBL Score Standard'!$D96:$E96),IF(E40&lt;&gt;"",SUM('CBL Score Standard'!$D96:$F96),IF(F40&lt;&gt;"",SUM('CBL Score Standard'!$D96:$G96),IF(G40&lt;&gt;"",SUM('CBL Score Standard'!$D96:$H96,0))))))</f>
        <v>0</v>
      </c>
      <c r="K40" s="272" t="s">
        <v>142</v>
      </c>
      <c r="L40" s="272" t="s">
        <v>143</v>
      </c>
      <c r="M40" s="104" t="s">
        <v>7</v>
      </c>
      <c r="N40" s="36" t="s">
        <v>56</v>
      </c>
      <c r="O40" s="87" t="s">
        <v>663</v>
      </c>
      <c r="P40" s="149" t="s">
        <v>145</v>
      </c>
      <c r="Q40" s="152" t="s">
        <v>212</v>
      </c>
      <c r="R40" s="79" t="s">
        <v>213</v>
      </c>
      <c r="S40" s="70" t="s">
        <v>333</v>
      </c>
      <c r="T40" s="128" t="s">
        <v>72</v>
      </c>
      <c r="U40" s="180">
        <v>43752</v>
      </c>
      <c r="V40" s="214" t="s">
        <v>374</v>
      </c>
      <c r="W40" s="83" t="s">
        <v>377</v>
      </c>
      <c r="X40" s="83" t="s">
        <v>377</v>
      </c>
      <c r="Y40" s="46" t="s">
        <v>214</v>
      </c>
      <c r="Z40" s="259">
        <f t="shared" ref="Z40:Z55" si="4">DATEDIF(AA40,AB40,"m")/12+DATEDIF(AC40,AD40,"m")/12+DATEDIF(AE40,AF40,"m")/12+DATEDIF(AG40,AH40,"m")/12+DATEDIF(AI40,AJ40,"m")/12</f>
        <v>0</v>
      </c>
      <c r="AA40" s="260"/>
      <c r="AB40" s="260"/>
      <c r="AC40" s="260"/>
      <c r="AD40" s="260"/>
      <c r="AE40" s="258"/>
      <c r="AF40" s="258"/>
      <c r="AG40" s="258"/>
      <c r="AH40" s="258"/>
      <c r="AI40" s="258"/>
      <c r="AJ40" s="258"/>
    </row>
    <row r="41" spans="1:36" ht="13.8" x14ac:dyDescent="0.3">
      <c r="A41" s="940" t="s">
        <v>53</v>
      </c>
      <c r="B41" s="933" t="s">
        <v>226</v>
      </c>
      <c r="C41" s="1003"/>
      <c r="D41" s="1003"/>
      <c r="E41" s="1004"/>
      <c r="F41" s="1002"/>
      <c r="G41" s="1002"/>
      <c r="H41" s="939" t="b">
        <f>IF(C41&lt;&gt;"",'CBL Score Standard'!$D97,IF(D41&lt;&gt;"",SUM('CBL Score Standard'!$D97:$E97),IF(E41&lt;&gt;"",SUM('CBL Score Standard'!$D97:$F97),IF(F41&lt;&gt;"",SUM('CBL Score Standard'!$D97:$G97),IF(G41&lt;&gt;"",SUM('CBL Score Standard'!$D97:$H97,0))))))</f>
        <v>0</v>
      </c>
      <c r="K41" s="273"/>
      <c r="L41" s="273"/>
      <c r="M41" s="104" t="s">
        <v>7</v>
      </c>
      <c r="N41" s="36" t="s">
        <v>56</v>
      </c>
      <c r="O41" s="87" t="s">
        <v>215</v>
      </c>
      <c r="P41" s="150"/>
      <c r="Q41" s="152" t="s">
        <v>164</v>
      </c>
      <c r="R41" s="79" t="s">
        <v>207</v>
      </c>
      <c r="S41" s="70" t="s">
        <v>333</v>
      </c>
      <c r="T41" s="128" t="s">
        <v>72</v>
      </c>
      <c r="U41" s="180">
        <v>43752</v>
      </c>
      <c r="V41" s="214" t="s">
        <v>374</v>
      </c>
      <c r="W41" s="83" t="s">
        <v>377</v>
      </c>
      <c r="X41" s="83" t="s">
        <v>377</v>
      </c>
      <c r="Y41" s="49" t="s">
        <v>216</v>
      </c>
      <c r="Z41" s="259">
        <f t="shared" si="4"/>
        <v>0</v>
      </c>
      <c r="AA41" s="260"/>
      <c r="AB41" s="260"/>
      <c r="AC41" s="260"/>
      <c r="AD41" s="260"/>
      <c r="AE41" s="258"/>
      <c r="AF41" s="258"/>
      <c r="AG41" s="258"/>
      <c r="AH41" s="258"/>
      <c r="AI41" s="258"/>
      <c r="AJ41" s="258"/>
    </row>
    <row r="42" spans="1:36" ht="27.6" x14ac:dyDescent="0.3">
      <c r="A42" s="940" t="s">
        <v>53</v>
      </c>
      <c r="B42" s="933" t="s">
        <v>239</v>
      </c>
      <c r="C42" s="1003"/>
      <c r="D42" s="1003"/>
      <c r="E42" s="1003"/>
      <c r="F42" s="1002"/>
      <c r="G42" s="1002"/>
      <c r="H42" s="939" t="b">
        <f>IF(C42&lt;&gt;"",'CBL Score Standard'!$D98,IF(D42&lt;&gt;"",SUM('CBL Score Standard'!$D98:$E98),IF(E42&lt;&gt;"",SUM('CBL Score Standard'!$D98:$F98),IF(F42&lt;&gt;"",SUM('CBL Score Standard'!$D98:$G98),IF(G42&lt;&gt;"",SUM('CBL Score Standard'!$D98:$H98,0))))))</f>
        <v>0</v>
      </c>
      <c r="K42" s="273"/>
      <c r="L42" s="273"/>
      <c r="M42" s="104" t="s">
        <v>7</v>
      </c>
      <c r="N42" s="36" t="s">
        <v>55</v>
      </c>
      <c r="O42" s="91" t="s">
        <v>664</v>
      </c>
      <c r="P42" s="150"/>
      <c r="Q42" s="254" t="s">
        <v>653</v>
      </c>
      <c r="R42" s="254" t="s">
        <v>654</v>
      </c>
      <c r="S42" s="70" t="s">
        <v>333</v>
      </c>
      <c r="T42" s="128" t="s">
        <v>72</v>
      </c>
      <c r="U42" s="180">
        <v>43766</v>
      </c>
      <c r="V42" s="214" t="s">
        <v>374</v>
      </c>
      <c r="W42" s="83" t="s">
        <v>377</v>
      </c>
      <c r="X42" s="83" t="s">
        <v>377</v>
      </c>
      <c r="Y42" s="52" t="s">
        <v>249</v>
      </c>
      <c r="Z42" s="259">
        <f t="shared" si="4"/>
        <v>0</v>
      </c>
      <c r="AA42" s="260"/>
      <c r="AB42" s="260"/>
      <c r="AC42" s="260"/>
      <c r="AD42" s="260"/>
      <c r="AE42" s="258"/>
      <c r="AF42" s="258"/>
      <c r="AG42" s="258"/>
      <c r="AH42" s="258"/>
      <c r="AI42" s="258"/>
      <c r="AJ42" s="258"/>
    </row>
    <row r="43" spans="1:36" ht="27.6" x14ac:dyDescent="0.3">
      <c r="A43" s="940" t="s">
        <v>0</v>
      </c>
      <c r="B43" s="933" t="s">
        <v>426</v>
      </c>
      <c r="C43" s="1003"/>
      <c r="D43" s="1002"/>
      <c r="E43" s="1002" t="s">
        <v>77</v>
      </c>
      <c r="F43" s="1002"/>
      <c r="G43" s="1002"/>
      <c r="H43" s="939">
        <f>IF(C43&lt;&gt;"",'CBL Score Standard'!$D99,IF(D43&lt;&gt;"",SUM('CBL Score Standard'!$D99:$E99),IF(E43&lt;&gt;"",SUM('CBL Score Standard'!$D99:$F99),IF(F43&lt;&gt;"",SUM('CBL Score Standard'!$D99:$G99),IF(G43&lt;&gt;"",SUM('CBL Score Standard'!$D99:$H99,0))))))</f>
        <v>7.6190476190476183E-2</v>
      </c>
      <c r="K43" s="273"/>
      <c r="L43" s="273"/>
      <c r="M43" s="104" t="s">
        <v>7</v>
      </c>
      <c r="N43" s="36" t="s">
        <v>55</v>
      </c>
      <c r="O43" s="87" t="s">
        <v>448</v>
      </c>
      <c r="P43" s="151"/>
      <c r="Q43" s="254" t="s">
        <v>655</v>
      </c>
      <c r="R43" s="254" t="s">
        <v>656</v>
      </c>
      <c r="S43" s="36" t="s">
        <v>333</v>
      </c>
      <c r="T43" s="128" t="s">
        <v>72</v>
      </c>
      <c r="U43" s="180">
        <v>43753</v>
      </c>
      <c r="V43" s="214" t="s">
        <v>374</v>
      </c>
      <c r="W43" s="83" t="s">
        <v>377</v>
      </c>
      <c r="X43" s="83" t="s">
        <v>377</v>
      </c>
      <c r="Y43" s="49" t="s">
        <v>219</v>
      </c>
      <c r="Z43" s="259">
        <f t="shared" si="4"/>
        <v>0</v>
      </c>
      <c r="AA43" s="260"/>
      <c r="AB43" s="260"/>
      <c r="AC43" s="260"/>
      <c r="AD43" s="260"/>
      <c r="AE43" s="258"/>
      <c r="AF43" s="258"/>
      <c r="AG43" s="258"/>
      <c r="AH43" s="258"/>
      <c r="AI43" s="258"/>
      <c r="AJ43" s="258"/>
    </row>
    <row r="44" spans="1:36" ht="26.4" x14ac:dyDescent="0.3">
      <c r="A44" s="940" t="s">
        <v>41</v>
      </c>
      <c r="B44" s="933" t="s">
        <v>450</v>
      </c>
      <c r="C44" s="1002"/>
      <c r="D44" s="1002"/>
      <c r="E44" s="1002" t="s">
        <v>77</v>
      </c>
      <c r="F44" s="1002"/>
      <c r="G44" s="1002"/>
      <c r="H44" s="939">
        <f>IF(C44&lt;&gt;"",'CBL Score Standard'!$D100,IF(D44&lt;&gt;"",SUM('CBL Score Standard'!$D100:$E100),IF(E44&lt;&gt;"",SUM('CBL Score Standard'!$D100:$F100),IF(F44&lt;&gt;"",SUM('CBL Score Standard'!$D100:$G100),IF(G44&lt;&gt;"",SUM('CBL Score Standard'!$D100:$H100,0))))))</f>
        <v>0.16709956709956711</v>
      </c>
      <c r="K44" s="277"/>
      <c r="L44" s="277"/>
      <c r="M44" s="104" t="s">
        <v>7</v>
      </c>
      <c r="N44" s="36" t="s">
        <v>55</v>
      </c>
      <c r="O44" s="87" t="s">
        <v>185</v>
      </c>
      <c r="P44" s="149" t="s">
        <v>145</v>
      </c>
      <c r="Q44" s="254" t="s">
        <v>220</v>
      </c>
      <c r="R44" s="254" t="s">
        <v>270</v>
      </c>
      <c r="S44" s="70" t="s">
        <v>333</v>
      </c>
      <c r="T44" s="128" t="s">
        <v>72</v>
      </c>
      <c r="U44" s="180">
        <v>43753</v>
      </c>
      <c r="V44" s="214" t="s">
        <v>374</v>
      </c>
      <c r="W44" s="83" t="s">
        <v>377</v>
      </c>
      <c r="X44" s="83" t="s">
        <v>377</v>
      </c>
      <c r="Y44" s="49" t="s">
        <v>186</v>
      </c>
      <c r="Z44" s="259">
        <f t="shared" si="4"/>
        <v>0</v>
      </c>
      <c r="AA44" s="260"/>
      <c r="AB44" s="260"/>
      <c r="AC44" s="260"/>
      <c r="AD44" s="260"/>
      <c r="AE44" s="258"/>
      <c r="AF44" s="258"/>
      <c r="AG44" s="258"/>
      <c r="AH44" s="258"/>
      <c r="AI44" s="258"/>
      <c r="AJ44" s="258"/>
    </row>
    <row r="45" spans="1:36" ht="27.6" x14ac:dyDescent="0.3">
      <c r="A45" s="940" t="s">
        <v>41</v>
      </c>
      <c r="B45" s="933" t="s">
        <v>178</v>
      </c>
      <c r="C45" s="1003"/>
      <c r="D45" s="1002"/>
      <c r="E45" s="1002" t="s">
        <v>77</v>
      </c>
      <c r="F45" s="1002"/>
      <c r="G45" s="1002"/>
      <c r="H45" s="939">
        <f>IF(C45&lt;&gt;"",'CBL Score Standard'!$D101,IF(D45&lt;&gt;"",SUM('CBL Score Standard'!$D101:$E101),IF(E45&lt;&gt;"",SUM('CBL Score Standard'!$D101:$F101),IF(F45&lt;&gt;"",SUM('CBL Score Standard'!$D101:$G101),IF(G45&lt;&gt;"",SUM('CBL Score Standard'!$D101:$H101,0))))))</f>
        <v>7.6190476190476183E-2</v>
      </c>
      <c r="K45" s="273"/>
      <c r="L45" s="273"/>
      <c r="M45" s="104" t="s">
        <v>7</v>
      </c>
      <c r="N45" s="36" t="s">
        <v>55</v>
      </c>
      <c r="O45" s="87" t="s">
        <v>694</v>
      </c>
      <c r="P45" s="153">
        <v>43539</v>
      </c>
      <c r="Q45" s="254" t="s">
        <v>658</v>
      </c>
      <c r="R45" s="254" t="s">
        <v>657</v>
      </c>
      <c r="S45" s="70" t="s">
        <v>333</v>
      </c>
      <c r="T45" s="157" t="s">
        <v>72</v>
      </c>
      <c r="U45" s="180">
        <v>43753</v>
      </c>
      <c r="V45" s="214" t="s">
        <v>374</v>
      </c>
      <c r="W45" s="83" t="s">
        <v>378</v>
      </c>
      <c r="X45" s="83" t="s">
        <v>377</v>
      </c>
      <c r="Y45" s="49" t="s">
        <v>186</v>
      </c>
      <c r="Z45" s="259">
        <f t="shared" si="4"/>
        <v>0</v>
      </c>
      <c r="AA45" s="260"/>
      <c r="AB45" s="260"/>
      <c r="AC45" s="260"/>
      <c r="AD45" s="260"/>
      <c r="AE45" s="258"/>
      <c r="AF45" s="258"/>
      <c r="AG45" s="258"/>
      <c r="AH45" s="258"/>
      <c r="AI45" s="258"/>
      <c r="AJ45" s="258"/>
    </row>
    <row r="46" spans="1:36" ht="27.6" x14ac:dyDescent="0.3">
      <c r="A46" s="940" t="s">
        <v>229</v>
      </c>
      <c r="B46" s="933" t="s">
        <v>245</v>
      </c>
      <c r="C46" s="1003"/>
      <c r="D46" s="1003"/>
      <c r="E46" s="1003"/>
      <c r="F46" s="1003"/>
      <c r="G46" s="1002"/>
      <c r="H46" s="939" t="b">
        <f>IF(C46&lt;&gt;"",'CBL Score Standard'!$D102,IF(D46&lt;&gt;"",SUM('CBL Score Standard'!$D102:$E102),IF(E46&lt;&gt;"",SUM('CBL Score Standard'!$D102:$F102),IF(F46&lt;&gt;"",SUM('CBL Score Standard'!$D102:$G102),IF(G46&lt;&gt;"",SUM('CBL Score Standard'!$D102:$H102,0))))))</f>
        <v>0</v>
      </c>
      <c r="K46" s="273"/>
      <c r="L46" s="273"/>
      <c r="M46" s="104" t="s">
        <v>7</v>
      </c>
      <c r="N46" s="36" t="s">
        <v>55</v>
      </c>
      <c r="O46" s="87" t="s">
        <v>665</v>
      </c>
      <c r="P46" s="153">
        <v>43607</v>
      </c>
      <c r="Q46" s="152" t="s">
        <v>221</v>
      </c>
      <c r="R46" s="79" t="s">
        <v>200</v>
      </c>
      <c r="S46" s="70" t="s">
        <v>333</v>
      </c>
      <c r="T46" s="157" t="s">
        <v>72</v>
      </c>
      <c r="U46" s="180">
        <v>43754</v>
      </c>
      <c r="V46" s="214" t="s">
        <v>374</v>
      </c>
      <c r="W46" s="83" t="s">
        <v>378</v>
      </c>
      <c r="X46" s="83" t="s">
        <v>377</v>
      </c>
      <c r="Y46" s="46" t="s">
        <v>222</v>
      </c>
      <c r="Z46" s="259">
        <f t="shared" si="4"/>
        <v>0</v>
      </c>
      <c r="AA46" s="260"/>
      <c r="AB46" s="260"/>
      <c r="AC46" s="260"/>
      <c r="AD46" s="260"/>
      <c r="AE46" s="258"/>
      <c r="AF46" s="258"/>
      <c r="AG46" s="258"/>
      <c r="AH46" s="258"/>
      <c r="AI46" s="258"/>
      <c r="AJ46" s="258"/>
    </row>
    <row r="47" spans="1:36" ht="13.8" x14ac:dyDescent="0.3">
      <c r="A47" s="940" t="s">
        <v>144</v>
      </c>
      <c r="B47" s="933" t="s">
        <v>372</v>
      </c>
      <c r="C47" s="1002"/>
      <c r="D47" s="1002"/>
      <c r="E47" s="1002" t="s">
        <v>77</v>
      </c>
      <c r="F47" s="1002"/>
      <c r="G47" s="1002"/>
      <c r="H47" s="939">
        <f>IF(C47&lt;&gt;"",'CBL Score Standard'!$D103,IF(D47&lt;&gt;"",SUM('CBL Score Standard'!$D103:$E103),IF(E47&lt;&gt;"",SUM('CBL Score Standard'!$D103:$F103),IF(F47&lt;&gt;"",SUM('CBL Score Standard'!$D103:$G103),IF(G47&lt;&gt;"",SUM('CBL Score Standard'!$D103:$H103,0))))))</f>
        <v>0.16709956709956711</v>
      </c>
      <c r="K47" s="273"/>
      <c r="L47" s="273"/>
      <c r="M47" s="104" t="s">
        <v>7</v>
      </c>
      <c r="N47" s="36" t="s">
        <v>53</v>
      </c>
      <c r="O47" s="87" t="s">
        <v>223</v>
      </c>
      <c r="P47" s="153">
        <v>43621</v>
      </c>
      <c r="Q47" s="154" t="s">
        <v>224</v>
      </c>
      <c r="R47" s="155" t="s">
        <v>225</v>
      </c>
      <c r="S47" s="36"/>
      <c r="T47" s="83"/>
      <c r="U47" s="83"/>
      <c r="V47" s="83" t="str">
        <f t="shared" ref="V47:V54" si="5">IF(AND(W47="Y",X47="Y"),"Passed",IF(T47="M","Passed", ""))</f>
        <v/>
      </c>
      <c r="W47" s="83" t="s">
        <v>378</v>
      </c>
      <c r="X47" s="83" t="s">
        <v>377</v>
      </c>
      <c r="Y47" s="55"/>
      <c r="Z47" s="259">
        <f t="shared" si="4"/>
        <v>0</v>
      </c>
      <c r="AA47" s="260"/>
      <c r="AB47" s="260"/>
      <c r="AC47" s="260"/>
      <c r="AD47" s="260"/>
      <c r="AE47" s="258"/>
      <c r="AF47" s="258"/>
      <c r="AG47" s="258"/>
      <c r="AH47" s="258"/>
      <c r="AI47" s="258"/>
      <c r="AJ47" s="258"/>
    </row>
    <row r="48" spans="1:36" ht="39.6" x14ac:dyDescent="0.3">
      <c r="A48" s="940" t="s">
        <v>144</v>
      </c>
      <c r="B48" s="933" t="s">
        <v>373</v>
      </c>
      <c r="C48" s="1002"/>
      <c r="D48" s="1002"/>
      <c r="E48" s="1002" t="s">
        <v>77</v>
      </c>
      <c r="F48" s="1002"/>
      <c r="G48" s="1002"/>
      <c r="H48" s="939">
        <f>IF(C48&lt;&gt;"",'CBL Score Standard'!$D104,IF(D48&lt;&gt;"",SUM('CBL Score Standard'!$D104:$E104),IF(E48&lt;&gt;"",SUM('CBL Score Standard'!$D104:$F104),IF(F48&lt;&gt;"",SUM('CBL Score Standard'!$D104:$G104),IF(G48&lt;&gt;"",SUM('CBL Score Standard'!$D104:$H104,0))))))</f>
        <v>0.16709956709956711</v>
      </c>
      <c r="K48" s="273"/>
      <c r="L48" s="273"/>
      <c r="M48" s="104" t="s">
        <v>7</v>
      </c>
      <c r="N48" s="36" t="s">
        <v>53</v>
      </c>
      <c r="O48" s="87" t="s">
        <v>226</v>
      </c>
      <c r="P48" s="153">
        <v>43602</v>
      </c>
      <c r="Q48" s="154" t="s">
        <v>227</v>
      </c>
      <c r="R48" s="155" t="s">
        <v>228</v>
      </c>
      <c r="S48" s="36"/>
      <c r="T48" s="83"/>
      <c r="U48" s="83"/>
      <c r="V48" s="83" t="str">
        <f t="shared" si="5"/>
        <v/>
      </c>
      <c r="W48" s="83" t="s">
        <v>378</v>
      </c>
      <c r="X48" s="83" t="s">
        <v>377</v>
      </c>
      <c r="Y48" s="55"/>
      <c r="Z48" s="259">
        <f t="shared" si="4"/>
        <v>0</v>
      </c>
      <c r="AA48" s="260"/>
      <c r="AB48" s="260"/>
      <c r="AC48" s="260"/>
      <c r="AD48" s="260"/>
      <c r="AE48" s="258"/>
      <c r="AF48" s="258"/>
      <c r="AG48" s="258"/>
      <c r="AH48" s="258"/>
      <c r="AI48" s="258"/>
      <c r="AJ48" s="258"/>
    </row>
    <row r="49" spans="1:36" ht="27.6" x14ac:dyDescent="0.3">
      <c r="A49" s="940" t="s">
        <v>144</v>
      </c>
      <c r="B49" s="933" t="s">
        <v>452</v>
      </c>
      <c r="C49" s="1002"/>
      <c r="D49" s="1002"/>
      <c r="E49" s="1002" t="s">
        <v>77</v>
      </c>
      <c r="F49" s="1002"/>
      <c r="G49" s="1002"/>
      <c r="H49" s="939">
        <f>IF(C49&lt;&gt;"",'CBL Score Standard'!$D105,IF(D49&lt;&gt;"",SUM('CBL Score Standard'!$D105:$E105),IF(E49&lt;&gt;"",SUM('CBL Score Standard'!$D105:$F105),IF(F49&lt;&gt;"",SUM('CBL Score Standard'!$D105:$G105),IF(G49&lt;&gt;"",SUM('CBL Score Standard'!$D105:$H105,0))))))</f>
        <v>0.16709956709956711</v>
      </c>
      <c r="K49" s="277"/>
      <c r="L49" s="277"/>
      <c r="M49" s="104" t="s">
        <v>7</v>
      </c>
      <c r="N49" s="36" t="s">
        <v>59</v>
      </c>
      <c r="O49" s="87" t="s">
        <v>684</v>
      </c>
      <c r="P49" s="153">
        <v>43623</v>
      </c>
      <c r="Q49" s="154" t="s">
        <v>153</v>
      </c>
      <c r="R49" s="155" t="s">
        <v>156</v>
      </c>
      <c r="S49" s="70" t="s">
        <v>333</v>
      </c>
      <c r="T49" s="157" t="s">
        <v>72</v>
      </c>
      <c r="U49" s="180">
        <v>43754</v>
      </c>
      <c r="V49" s="214" t="s">
        <v>418</v>
      </c>
      <c r="W49" s="83" t="s">
        <v>378</v>
      </c>
      <c r="X49" s="83" t="s">
        <v>377</v>
      </c>
      <c r="Y49" s="55"/>
      <c r="Z49" s="259">
        <f t="shared" ref="Z49" si="6">DATEDIF(AA49,AB49,"m")/12+DATEDIF(AC49,AD49,"m")/12+DATEDIF(AE49,AF49,"m")/12+DATEDIF(AG49,AH49,"m")/12+DATEDIF(AI49,AJ49,"m")/12</f>
        <v>0</v>
      </c>
      <c r="AA49" s="260"/>
      <c r="AB49" s="260"/>
      <c r="AC49" s="260"/>
      <c r="AD49" s="260"/>
      <c r="AE49" s="258"/>
      <c r="AF49" s="258"/>
      <c r="AG49" s="258"/>
      <c r="AH49" s="258"/>
      <c r="AI49" s="258"/>
      <c r="AJ49" s="258"/>
    </row>
    <row r="50" spans="1:36" ht="27.6" x14ac:dyDescent="0.3">
      <c r="A50" s="940" t="s">
        <v>144</v>
      </c>
      <c r="B50" s="933" t="s">
        <v>517</v>
      </c>
      <c r="C50" s="1002"/>
      <c r="D50" s="1002"/>
      <c r="E50" s="1002" t="s">
        <v>77</v>
      </c>
      <c r="F50" s="1002"/>
      <c r="G50" s="1002"/>
      <c r="H50" s="939">
        <f>IF(C50&lt;&gt;"",'CBL Score Standard'!$D106,IF(D50&lt;&gt;"",SUM('CBL Score Standard'!$D106:$E106),IF(E50&lt;&gt;"",SUM('CBL Score Standard'!$D106:$F106),IF(F50&lt;&gt;"",SUM('CBL Score Standard'!$D106:$G106),IF(G50&lt;&gt;"",SUM('CBL Score Standard'!$D106:$H106,0))))))</f>
        <v>0.16709956709956711</v>
      </c>
      <c r="K50" s="273"/>
      <c r="L50" s="273"/>
      <c r="M50" s="104" t="s">
        <v>7</v>
      </c>
      <c r="N50" s="36" t="s">
        <v>59</v>
      </c>
      <c r="O50" s="87" t="s">
        <v>683</v>
      </c>
      <c r="P50" s="153">
        <v>43623</v>
      </c>
      <c r="Q50" s="154" t="s">
        <v>153</v>
      </c>
      <c r="R50" s="155" t="s">
        <v>156</v>
      </c>
      <c r="S50" s="70" t="s">
        <v>333</v>
      </c>
      <c r="T50" s="157" t="s">
        <v>72</v>
      </c>
      <c r="U50" s="180">
        <v>44008</v>
      </c>
      <c r="V50" s="214" t="s">
        <v>374</v>
      </c>
      <c r="W50" s="83" t="s">
        <v>378</v>
      </c>
      <c r="X50" s="83" t="s">
        <v>377</v>
      </c>
      <c r="Y50" s="55"/>
      <c r="Z50" s="259">
        <f t="shared" si="4"/>
        <v>0</v>
      </c>
      <c r="AA50" s="260"/>
      <c r="AB50" s="260"/>
      <c r="AC50" s="260"/>
      <c r="AD50" s="260"/>
      <c r="AE50" s="258"/>
      <c r="AF50" s="258"/>
      <c r="AG50" s="258"/>
      <c r="AH50" s="258"/>
      <c r="AI50" s="258"/>
      <c r="AJ50" s="258"/>
    </row>
    <row r="51" spans="1:36" ht="13.8" x14ac:dyDescent="0.25">
      <c r="A51" s="940" t="s">
        <v>144</v>
      </c>
      <c r="B51" s="933" t="s">
        <v>661</v>
      </c>
      <c r="C51" s="1002"/>
      <c r="D51" s="1002"/>
      <c r="E51" s="1002" t="s">
        <v>77</v>
      </c>
      <c r="F51" s="1002"/>
      <c r="G51" s="1002"/>
      <c r="H51" s="939">
        <f>IF(C51&lt;&gt;"",'CBL Score Standard'!$D107,IF(D51&lt;&gt;"",SUM('CBL Score Standard'!$D107:$E107),IF(E51&lt;&gt;"",SUM('CBL Score Standard'!$D107:$F107),IF(F51&lt;&gt;"",SUM('CBL Score Standard'!$D107:$G107),IF(G51&lt;&gt;"",SUM('CBL Score Standard'!$D107:$H107,0))))))</f>
        <v>0.16709956709956711</v>
      </c>
      <c r="K51" s="273"/>
      <c r="L51" s="273"/>
      <c r="M51" s="104" t="s">
        <v>7</v>
      </c>
      <c r="N51" s="36" t="s">
        <v>56</v>
      </c>
      <c r="O51" s="89" t="s">
        <v>67</v>
      </c>
      <c r="P51" s="153"/>
      <c r="Q51" s="154"/>
      <c r="R51" s="155"/>
      <c r="S51" s="83" t="s">
        <v>333</v>
      </c>
      <c r="T51" s="83"/>
      <c r="U51" s="180">
        <v>43766</v>
      </c>
      <c r="V51" s="214" t="s">
        <v>374</v>
      </c>
      <c r="W51" s="83" t="s">
        <v>378</v>
      </c>
      <c r="X51" s="83" t="s">
        <v>377</v>
      </c>
      <c r="Y51" s="83"/>
      <c r="Z51" s="259">
        <f t="shared" si="4"/>
        <v>0</v>
      </c>
      <c r="AA51" s="260"/>
      <c r="AB51" s="260"/>
      <c r="AC51" s="260"/>
      <c r="AD51" s="260"/>
      <c r="AE51" s="258"/>
      <c r="AF51" s="258"/>
      <c r="AG51" s="258"/>
      <c r="AH51" s="258"/>
      <c r="AI51" s="258"/>
      <c r="AJ51" s="258"/>
    </row>
    <row r="52" spans="1:36" ht="13.8" x14ac:dyDescent="0.25">
      <c r="A52" s="940" t="s">
        <v>144</v>
      </c>
      <c r="B52" s="933" t="s">
        <v>662</v>
      </c>
      <c r="C52" s="1004"/>
      <c r="D52" s="1004"/>
      <c r="E52" s="1004" t="s">
        <v>77</v>
      </c>
      <c r="F52" s="1002"/>
      <c r="G52" s="1002"/>
      <c r="H52" s="939">
        <f>IF(C52&lt;&gt;"",'CBL Score Standard'!$D108,IF(D52&lt;&gt;"",SUM('CBL Score Standard'!$D108:$E108),IF(E52&lt;&gt;"",SUM('CBL Score Standard'!$D108:$F108),IF(F52&lt;&gt;"",SUM('CBL Score Standard'!$D108:$G108),IF(G52&lt;&gt;"",SUM('CBL Score Standard'!$D108:$H108,0))))))</f>
        <v>0.16709956709956711</v>
      </c>
      <c r="K52" s="273"/>
      <c r="L52" s="273"/>
      <c r="M52" s="104" t="s">
        <v>7</v>
      </c>
      <c r="N52" s="36" t="s">
        <v>55</v>
      </c>
      <c r="O52" s="89" t="s">
        <v>1</v>
      </c>
      <c r="P52" s="153"/>
      <c r="Q52" s="154"/>
      <c r="R52" s="155"/>
      <c r="S52" s="83" t="s">
        <v>333</v>
      </c>
      <c r="T52" s="83"/>
      <c r="U52" s="180">
        <v>43763</v>
      </c>
      <c r="V52" s="214" t="s">
        <v>374</v>
      </c>
      <c r="W52" s="83" t="s">
        <v>378</v>
      </c>
      <c r="X52" s="83" t="s">
        <v>377</v>
      </c>
      <c r="Y52" s="83"/>
      <c r="Z52" s="259">
        <f t="shared" si="4"/>
        <v>0</v>
      </c>
      <c r="AA52" s="260"/>
      <c r="AB52" s="260"/>
      <c r="AC52" s="260"/>
      <c r="AD52" s="260"/>
      <c r="AE52" s="258"/>
      <c r="AF52" s="258"/>
      <c r="AG52" s="258"/>
      <c r="AH52" s="258"/>
      <c r="AI52" s="258"/>
      <c r="AJ52" s="258"/>
    </row>
    <row r="53" spans="1:36" ht="13.8" x14ac:dyDescent="0.25">
      <c r="A53" s="940" t="s">
        <v>144</v>
      </c>
      <c r="B53" s="933" t="s">
        <v>187</v>
      </c>
      <c r="C53" s="1003"/>
      <c r="D53" s="1002"/>
      <c r="E53" s="1002" t="s">
        <v>77</v>
      </c>
      <c r="F53" s="1002"/>
      <c r="G53" s="1002"/>
      <c r="H53" s="939">
        <f>IF(C53&lt;&gt;"",'CBL Score Standard'!$D109,IF(D53&lt;&gt;"",SUM('CBL Score Standard'!$D109:$E109),IF(E53&lt;&gt;"",SUM('CBL Score Standard'!$D109:$F109),IF(F53&lt;&gt;"",SUM('CBL Score Standard'!$D109:$G109),IF(G53&lt;&gt;"",SUM('CBL Score Standard'!$D109:$H109,0))))))</f>
        <v>7.6190476190476183E-2</v>
      </c>
      <c r="K53" s="273"/>
      <c r="L53" s="273"/>
      <c r="M53" s="104" t="s">
        <v>7</v>
      </c>
      <c r="N53" s="36" t="s">
        <v>55</v>
      </c>
      <c r="O53" s="89" t="s">
        <v>419</v>
      </c>
      <c r="P53" s="152" t="s">
        <v>145</v>
      </c>
      <c r="Q53" s="154" t="s">
        <v>420</v>
      </c>
      <c r="R53" s="155" t="s">
        <v>420</v>
      </c>
      <c r="S53" s="36"/>
      <c r="T53" s="83"/>
      <c r="U53" s="83"/>
      <c r="V53" s="83" t="str">
        <f t="shared" si="5"/>
        <v/>
      </c>
      <c r="W53" s="83" t="s">
        <v>378</v>
      </c>
      <c r="X53" s="83" t="s">
        <v>377</v>
      </c>
      <c r="Y53" s="55"/>
      <c r="Z53" s="259">
        <f t="shared" si="4"/>
        <v>0</v>
      </c>
      <c r="AA53" s="260"/>
      <c r="AB53" s="260"/>
      <c r="AC53" s="260"/>
      <c r="AD53" s="260"/>
      <c r="AE53" s="258"/>
      <c r="AF53" s="258"/>
      <c r="AG53" s="258"/>
      <c r="AH53" s="258"/>
      <c r="AI53" s="258"/>
      <c r="AJ53" s="258"/>
    </row>
    <row r="54" spans="1:36" customFormat="1" ht="18" customHeight="1" x14ac:dyDescent="0.3">
      <c r="A54" s="940" t="s">
        <v>144</v>
      </c>
      <c r="B54" s="933" t="s">
        <v>188</v>
      </c>
      <c r="C54" s="1003"/>
      <c r="D54" s="1002" t="s">
        <v>77</v>
      </c>
      <c r="E54" s="1005"/>
      <c r="F54" s="1002"/>
      <c r="G54" s="1002"/>
      <c r="H54" s="939">
        <f>IF(C54&lt;&gt;"",'CBL Score Standard'!$D110,IF(D54&lt;&gt;"",SUM('CBL Score Standard'!$D110:$E110),IF(E54&lt;&gt;"",SUM('CBL Score Standard'!$D110:$F110),IF(F54&lt;&gt;"",SUM('CBL Score Standard'!$D110:$G110),IF(G54&lt;&gt;"",SUM('CBL Score Standard'!$D110:$H110,0))))))</f>
        <v>4.7619047619047616E-2</v>
      </c>
      <c r="K54" s="273"/>
      <c r="L54" s="273"/>
      <c r="M54" s="104" t="s">
        <v>7</v>
      </c>
      <c r="N54" s="36" t="s">
        <v>56</v>
      </c>
      <c r="O54" s="89" t="s">
        <v>421</v>
      </c>
      <c r="P54" s="152" t="s">
        <v>230</v>
      </c>
      <c r="Q54" s="154" t="s">
        <v>230</v>
      </c>
      <c r="R54" s="155" t="s">
        <v>230</v>
      </c>
      <c r="S54" s="36"/>
      <c r="T54" s="83"/>
      <c r="U54" s="83"/>
      <c r="V54" s="83" t="str">
        <f t="shared" si="5"/>
        <v/>
      </c>
      <c r="W54" s="83" t="s">
        <v>378</v>
      </c>
      <c r="X54" s="83" t="s">
        <v>377</v>
      </c>
      <c r="Y54" s="41" t="s">
        <v>230</v>
      </c>
      <c r="Z54" s="259">
        <f t="shared" si="4"/>
        <v>0</v>
      </c>
      <c r="AA54" s="260"/>
      <c r="AB54" s="260"/>
      <c r="AC54" s="260"/>
      <c r="AD54" s="260"/>
      <c r="AE54" s="258"/>
      <c r="AF54" s="258"/>
      <c r="AG54" s="258"/>
      <c r="AH54" s="258"/>
      <c r="AI54" s="258"/>
      <c r="AJ54" s="258"/>
    </row>
    <row r="55" spans="1:36" customFormat="1" ht="14.4" x14ac:dyDescent="0.3">
      <c r="A55" s="940" t="s">
        <v>144</v>
      </c>
      <c r="B55" s="933" t="s">
        <v>189</v>
      </c>
      <c r="C55" s="1003"/>
      <c r="D55" s="1004"/>
      <c r="E55" s="1004" t="s">
        <v>77</v>
      </c>
      <c r="F55" s="1002"/>
      <c r="G55" s="1002"/>
      <c r="H55" s="939">
        <f>IF(C55&lt;&gt;"",'CBL Score Standard'!$D111,IF(D55&lt;&gt;"",SUM('CBL Score Standard'!$D111:$E111),IF(E55&lt;&gt;"",SUM('CBL Score Standard'!$D111:$F111),IF(F55&lt;&gt;"",SUM('CBL Score Standard'!$D111:$G111),IF(G55&lt;&gt;"",SUM('CBL Score Standard'!$D111:$H111,0))))))</f>
        <v>3.8095238095238092E-2</v>
      </c>
      <c r="K55" s="274"/>
      <c r="L55" s="274"/>
      <c r="M55" s="104" t="s">
        <v>7</v>
      </c>
      <c r="N55" s="36" t="s">
        <v>54</v>
      </c>
      <c r="O55" s="89" t="s">
        <v>231</v>
      </c>
      <c r="P55" s="153">
        <v>43610</v>
      </c>
      <c r="Q55" s="152" t="s">
        <v>164</v>
      </c>
      <c r="R55" s="79" t="s">
        <v>165</v>
      </c>
      <c r="S55" s="70" t="s">
        <v>333</v>
      </c>
      <c r="T55" s="157" t="s">
        <v>72</v>
      </c>
      <c r="U55" s="83"/>
      <c r="V55" s="83"/>
      <c r="W55" s="83" t="s">
        <v>378</v>
      </c>
      <c r="X55" s="83" t="s">
        <v>377</v>
      </c>
      <c r="Y55" s="49" t="s">
        <v>232</v>
      </c>
      <c r="Z55" s="259">
        <f t="shared" si="4"/>
        <v>0</v>
      </c>
      <c r="AA55" s="260"/>
      <c r="AB55" s="260"/>
      <c r="AC55" s="260"/>
      <c r="AD55" s="260"/>
      <c r="AE55" s="258"/>
      <c r="AF55" s="258"/>
      <c r="AG55" s="258"/>
      <c r="AH55" s="258"/>
      <c r="AI55" s="258"/>
      <c r="AJ55" s="258"/>
    </row>
    <row r="56" spans="1:36" x14ac:dyDescent="0.25">
      <c r="A56" s="940" t="s">
        <v>144</v>
      </c>
      <c r="B56" s="933" t="s">
        <v>190</v>
      </c>
      <c r="C56" s="1003"/>
      <c r="D56" s="1004"/>
      <c r="E56" s="1004" t="s">
        <v>77</v>
      </c>
      <c r="F56" s="1002"/>
      <c r="G56" s="1002"/>
      <c r="H56" s="939">
        <f>IF(C56&lt;&gt;"",'CBL Score Standard'!$D112,IF(D56&lt;&gt;"",SUM('CBL Score Standard'!$D112:$E112),IF(E56&lt;&gt;"",SUM('CBL Score Standard'!$D112:$F112),IF(F56&lt;&gt;"",SUM('CBL Score Standard'!$D112:$G112),IF(G56&lt;&gt;"",SUM('CBL Score Standard'!$D112:$H112,0))))))</f>
        <v>3.8095238095238092E-2</v>
      </c>
    </row>
    <row r="57" spans="1:36" ht="26.4" x14ac:dyDescent="0.45">
      <c r="A57" s="940" t="s">
        <v>144</v>
      </c>
      <c r="B57" s="933" t="s">
        <v>191</v>
      </c>
      <c r="C57" s="1003"/>
      <c r="D57" s="1002"/>
      <c r="E57" s="1005" t="s">
        <v>77</v>
      </c>
      <c r="F57" s="1002"/>
      <c r="G57" s="1002"/>
      <c r="H57" s="93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256"/>
      <c r="AB57" s="256"/>
      <c r="AC57" s="256"/>
      <c r="AD57" s="256"/>
      <c r="AE57" s="256"/>
      <c r="AF57" s="256"/>
      <c r="AG57" s="256"/>
      <c r="AH57" s="256"/>
      <c r="AI57" s="256"/>
      <c r="AJ57" s="256"/>
    </row>
    <row r="58" spans="1:36" ht="41.4" x14ac:dyDescent="0.25">
      <c r="A58" s="940" t="s">
        <v>55</v>
      </c>
      <c r="B58" s="933" t="s">
        <v>419</v>
      </c>
      <c r="C58" s="1003"/>
      <c r="D58" s="1003"/>
      <c r="E58" s="1004" t="s">
        <v>77</v>
      </c>
      <c r="F58" s="1002"/>
      <c r="G58" s="1002"/>
      <c r="H58" s="93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133" t="s">
        <v>375</v>
      </c>
      <c r="X58" s="1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25">
      <c r="A59" s="940" t="s">
        <v>56</v>
      </c>
      <c r="B59" s="933" t="s">
        <v>421</v>
      </c>
      <c r="C59" s="1003"/>
      <c r="D59" s="1003"/>
      <c r="E59" s="1004"/>
      <c r="F59" s="1002"/>
      <c r="G59" s="1002"/>
      <c r="H59" s="939" t="b">
        <f>IF(C59&lt;&gt;"",'CBL Score Standard'!$D115,IF(D59&lt;&gt;"",SUM('CBL Score Standard'!$D115:$E115),IF(E59&lt;&gt;"",SUM('CBL Score Standard'!$D115:$F115),IF(F59&lt;&gt;"",SUM('CBL Score Standard'!$D115:$G115),IF(G59&lt;&gt;"",SUM('CBL Score Standard'!$D115:$H115,0))))))</f>
        <v>0</v>
      </c>
      <c r="K59" s="1197"/>
      <c r="L59" s="1197"/>
      <c r="M59" s="1183"/>
      <c r="N59" s="1185"/>
      <c r="O59" s="1185"/>
      <c r="P59" s="148" t="s">
        <v>141</v>
      </c>
      <c r="Q59" s="144"/>
      <c r="R59" s="144"/>
      <c r="S59" s="1210"/>
      <c r="T59" s="1191"/>
      <c r="U59" s="1191"/>
      <c r="V59" s="1191"/>
      <c r="W59" s="133"/>
      <c r="X59" s="133"/>
      <c r="Y59" s="1197"/>
      <c r="Z59" s="1187"/>
      <c r="AA59" s="255" t="s">
        <v>672</v>
      </c>
      <c r="AB59" s="255" t="s">
        <v>673</v>
      </c>
      <c r="AC59" s="255" t="s">
        <v>672</v>
      </c>
      <c r="AD59" s="255" t="s">
        <v>673</v>
      </c>
      <c r="AE59" s="255" t="s">
        <v>672</v>
      </c>
      <c r="AF59" s="255" t="s">
        <v>673</v>
      </c>
      <c r="AG59" s="255" t="s">
        <v>672</v>
      </c>
      <c r="AH59" s="255" t="s">
        <v>673</v>
      </c>
      <c r="AI59" s="255" t="s">
        <v>672</v>
      </c>
      <c r="AJ59" s="255" t="s">
        <v>673</v>
      </c>
    </row>
    <row r="60" spans="1:36" ht="26.4" x14ac:dyDescent="0.25">
      <c r="A60" s="940" t="s">
        <v>56</v>
      </c>
      <c r="B60" s="933" t="s">
        <v>237</v>
      </c>
      <c r="C60" s="1003"/>
      <c r="D60" s="1003"/>
      <c r="E60" s="1003"/>
      <c r="F60" s="1002"/>
      <c r="G60" s="1002"/>
      <c r="H60" s="93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36"/>
      <c r="T60" s="83"/>
      <c r="U60" s="83"/>
      <c r="V60" s="83" t="str">
        <f t="shared" ref="V60:V67" si="7">IF(AND(W60="Y",X60="Y"),"Passed",IF(T60="M","Passed", ""))</f>
        <v/>
      </c>
      <c r="W60" s="83"/>
      <c r="X60" s="83"/>
      <c r="Y60" s="55"/>
      <c r="Z60" s="259">
        <f t="shared" ref="Z60:Z67" si="8">DATEDIF(AA60,AB60,"m")/12+DATEDIF(AC60,AD60,"m")/12+DATEDIF(AE60,AF60,"m")/12+DATEDIF(AG60,AH60,"m")/12+DATEDIF(AI60,AJ60,"m")/12</f>
        <v>0</v>
      </c>
      <c r="AA60" s="260"/>
      <c r="AB60" s="260"/>
      <c r="AC60" s="260"/>
      <c r="AD60" s="260"/>
      <c r="AE60" s="258"/>
      <c r="AF60" s="258"/>
      <c r="AG60" s="258"/>
      <c r="AH60" s="258"/>
      <c r="AI60" s="258"/>
      <c r="AJ60" s="258"/>
    </row>
    <row r="61" spans="1:36" ht="27.6" x14ac:dyDescent="0.25">
      <c r="A61" s="940" t="s">
        <v>59</v>
      </c>
      <c r="B61" s="933" t="s">
        <v>240</v>
      </c>
      <c r="C61" s="1003"/>
      <c r="D61" s="1003"/>
      <c r="E61" s="1003"/>
      <c r="F61" s="1002"/>
      <c r="G61" s="1002"/>
      <c r="H61" s="939" t="b">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36"/>
      <c r="T61" s="83"/>
      <c r="U61" s="83"/>
      <c r="V61" s="83" t="str">
        <f t="shared" si="7"/>
        <v/>
      </c>
      <c r="W61" s="83"/>
      <c r="X61" s="83"/>
      <c r="Y61" s="55"/>
      <c r="Z61" s="259">
        <f t="shared" si="8"/>
        <v>0</v>
      </c>
      <c r="AA61" s="260"/>
      <c r="AB61" s="260"/>
      <c r="AC61" s="260"/>
      <c r="AD61" s="260"/>
      <c r="AE61" s="258"/>
      <c r="AF61" s="258"/>
      <c r="AG61" s="258"/>
      <c r="AH61" s="258"/>
      <c r="AI61" s="258"/>
      <c r="AJ61" s="258"/>
    </row>
    <row r="62" spans="1:36" ht="13.8" x14ac:dyDescent="0.25">
      <c r="A62" s="940" t="s">
        <v>56</v>
      </c>
      <c r="B62" s="933" t="s">
        <v>67</v>
      </c>
      <c r="C62" s="1003"/>
      <c r="D62" s="1003"/>
      <c r="E62" s="1002" t="s">
        <v>77</v>
      </c>
      <c r="F62" s="1002"/>
      <c r="G62" s="1002"/>
      <c r="H62" s="939">
        <f>IF(C62&lt;&gt;"",'CBL Score Standard'!$D118,IF(D62&lt;&gt;"",SUM('CBL Score Standard'!$D118:$E118),IF(E62&lt;&gt;"",SUM('CBL Score Standard'!$D118:$F118),IF(F62&lt;&gt;"",SUM('CBL Score Standard'!$D118:$G118),IF(G62&lt;&gt;"",SUM('CBL Score Standard'!$D118:$H118,0))))))</f>
        <v>2.8571428571428571E-2</v>
      </c>
      <c r="K62" s="1207"/>
      <c r="L62" s="1207"/>
      <c r="M62" s="104" t="s">
        <v>8</v>
      </c>
      <c r="N62" s="36" t="s">
        <v>56</v>
      </c>
      <c r="O62" s="38" t="s">
        <v>237</v>
      </c>
      <c r="P62" s="58"/>
      <c r="Q62" s="56"/>
      <c r="R62" s="59"/>
      <c r="S62" s="36"/>
      <c r="T62" s="83"/>
      <c r="U62" s="83"/>
      <c r="V62" s="83" t="str">
        <f t="shared" si="7"/>
        <v/>
      </c>
      <c r="W62" s="83"/>
      <c r="X62" s="83"/>
      <c r="Y62" s="55"/>
      <c r="Z62" s="259">
        <f t="shared" si="8"/>
        <v>0</v>
      </c>
      <c r="AA62" s="260"/>
      <c r="AB62" s="260"/>
      <c r="AC62" s="260"/>
      <c r="AD62" s="260"/>
      <c r="AE62" s="258"/>
      <c r="AF62" s="258"/>
      <c r="AG62" s="258"/>
      <c r="AH62" s="258"/>
      <c r="AI62" s="258"/>
      <c r="AJ62" s="258"/>
    </row>
    <row r="63" spans="1:36" ht="14.4" thickBot="1" x14ac:dyDescent="0.3">
      <c r="A63" s="941" t="s">
        <v>55</v>
      </c>
      <c r="B63" s="933" t="s">
        <v>1</v>
      </c>
      <c r="C63" s="1003"/>
      <c r="D63" s="1003"/>
      <c r="E63" s="1002" t="s">
        <v>77</v>
      </c>
      <c r="F63" s="1002"/>
      <c r="G63" s="1002"/>
      <c r="H63" s="939">
        <f>IF(C63&lt;&gt;"",'CBL Score Standard'!$D119,IF(D63&lt;&gt;"",SUM('CBL Score Standard'!$D119:$E119),IF(E63&lt;&gt;"",SUM('CBL Score Standard'!$D119:$F119),IF(F63&lt;&gt;"",SUM('CBL Score Standard'!$D119:$G119),IF(G63&lt;&gt;"",SUM('CBL Score Standard'!$D119:$H119,0))))))</f>
        <v>2.8571428571428571E-2</v>
      </c>
      <c r="K63" s="1207"/>
      <c r="L63" s="1207"/>
      <c r="M63" s="104" t="s">
        <v>8</v>
      </c>
      <c r="N63" s="36" t="s">
        <v>55</v>
      </c>
      <c r="O63" s="38" t="s">
        <v>238</v>
      </c>
      <c r="P63" s="58"/>
      <c r="Q63" s="56"/>
      <c r="R63" s="59"/>
      <c r="S63" s="36"/>
      <c r="T63" s="83"/>
      <c r="U63" s="83"/>
      <c r="V63" s="83" t="str">
        <f t="shared" si="7"/>
        <v/>
      </c>
      <c r="W63" s="83"/>
      <c r="X63" s="83"/>
      <c r="Y63" s="55"/>
      <c r="Z63" s="259">
        <f t="shared" si="8"/>
        <v>0</v>
      </c>
      <c r="AA63" s="260"/>
      <c r="AB63" s="260"/>
      <c r="AC63" s="260"/>
      <c r="AD63" s="260"/>
      <c r="AE63" s="258"/>
      <c r="AF63" s="258"/>
      <c r="AG63" s="258"/>
      <c r="AH63" s="258"/>
      <c r="AI63" s="258"/>
      <c r="AJ63" s="258"/>
    </row>
    <row r="64" spans="1:36" ht="14.4" thickBot="1" x14ac:dyDescent="0.35">
      <c r="A64" s="1016" t="s">
        <v>79</v>
      </c>
      <c r="B64" s="1017"/>
      <c r="C64" s="1018"/>
      <c r="D64" s="1018"/>
      <c r="E64" s="1018"/>
      <c r="F64" s="1018"/>
      <c r="G64" s="1018"/>
      <c r="H64" s="885">
        <f>SUM(H8:H63)</f>
        <v>2.8857142857142852</v>
      </c>
      <c r="K64" s="1207"/>
      <c r="L64" s="1207"/>
      <c r="M64" s="104" t="s">
        <v>8</v>
      </c>
      <c r="N64" s="57" t="s">
        <v>53</v>
      </c>
      <c r="O64" s="38" t="s">
        <v>239</v>
      </c>
      <c r="P64" s="58"/>
      <c r="Q64" s="56"/>
      <c r="R64" s="59"/>
      <c r="S64" s="36"/>
      <c r="T64" s="83"/>
      <c r="U64" s="83"/>
      <c r="V64" s="83" t="str">
        <f t="shared" si="7"/>
        <v/>
      </c>
      <c r="W64" s="83"/>
      <c r="X64" s="83"/>
      <c r="Y64" s="55"/>
      <c r="Z64" s="259">
        <f t="shared" si="8"/>
        <v>0</v>
      </c>
      <c r="AA64" s="260"/>
      <c r="AB64" s="260"/>
      <c r="AC64" s="260"/>
      <c r="AD64" s="260"/>
      <c r="AE64" s="258"/>
      <c r="AF64" s="258"/>
      <c r="AG64" s="258"/>
      <c r="AH64" s="258"/>
      <c r="AI64" s="258"/>
      <c r="AJ64" s="258"/>
    </row>
    <row r="65" spans="1:36" ht="28.2" thickBot="1" x14ac:dyDescent="0.35">
      <c r="A65" s="942" t="s">
        <v>83</v>
      </c>
      <c r="B65" s="943"/>
      <c r="C65" s="954">
        <v>1</v>
      </c>
      <c r="D65" s="954">
        <v>1</v>
      </c>
      <c r="E65" s="954">
        <v>0.93548387096774188</v>
      </c>
      <c r="F65" s="954">
        <v>0</v>
      </c>
      <c r="G65" s="954">
        <v>0</v>
      </c>
      <c r="H65" s="944">
        <v>2</v>
      </c>
      <c r="K65" s="1207"/>
      <c r="L65" s="1207"/>
      <c r="M65" s="104" t="s">
        <v>8</v>
      </c>
      <c r="N65" s="57" t="s">
        <v>59</v>
      </c>
      <c r="O65" s="38" t="s">
        <v>240</v>
      </c>
      <c r="P65" s="58"/>
      <c r="Q65" s="56"/>
      <c r="R65" s="59"/>
      <c r="S65" s="36"/>
      <c r="T65" s="83"/>
      <c r="U65" s="83"/>
      <c r="V65" s="83" t="str">
        <f t="shared" si="7"/>
        <v/>
      </c>
      <c r="W65" s="83"/>
      <c r="X65" s="83"/>
      <c r="Y65" s="55"/>
      <c r="Z65" s="259">
        <f t="shared" si="8"/>
        <v>0</v>
      </c>
      <c r="AA65" s="260"/>
      <c r="AB65" s="260"/>
      <c r="AC65" s="260"/>
      <c r="AD65" s="260"/>
      <c r="AE65" s="258"/>
      <c r="AF65" s="258"/>
      <c r="AG65" s="258"/>
      <c r="AH65" s="258"/>
      <c r="AI65" s="258"/>
      <c r="AJ65" s="258"/>
    </row>
    <row r="66" spans="1:36" ht="14.4" thickBot="1" x14ac:dyDescent="0.35">
      <c r="A66" s="1019" t="s">
        <v>81</v>
      </c>
      <c r="B66" s="1020"/>
      <c r="C66" s="1021"/>
      <c r="D66" s="1021"/>
      <c r="E66" s="1021"/>
      <c r="F66" s="1021"/>
      <c r="G66" s="1022"/>
      <c r="H66" s="945">
        <v>2</v>
      </c>
      <c r="K66" s="1207"/>
      <c r="L66" s="1207"/>
      <c r="M66" s="104" t="s">
        <v>8</v>
      </c>
      <c r="N66" s="57" t="s">
        <v>55</v>
      </c>
      <c r="O66" s="38" t="s">
        <v>515</v>
      </c>
      <c r="P66" s="58"/>
      <c r="Q66" s="56"/>
      <c r="R66" s="59"/>
      <c r="S66" s="36" t="s">
        <v>333</v>
      </c>
      <c r="T66" s="83"/>
      <c r="U66" s="1134">
        <v>44042.458333333336</v>
      </c>
      <c r="V66" s="83" t="s">
        <v>374</v>
      </c>
      <c r="W66" s="83"/>
      <c r="X66" s="83"/>
      <c r="Y66" s="55"/>
      <c r="Z66" s="259">
        <f t="shared" si="8"/>
        <v>0</v>
      </c>
      <c r="AA66" s="260"/>
      <c r="AB66" s="260"/>
      <c r="AC66" s="260"/>
      <c r="AD66" s="260"/>
      <c r="AE66" s="258"/>
      <c r="AF66" s="258"/>
      <c r="AG66" s="258"/>
      <c r="AH66" s="258"/>
      <c r="AI66" s="258"/>
      <c r="AJ66" s="258"/>
    </row>
    <row r="67" spans="1:36" ht="13.8" x14ac:dyDescent="0.3">
      <c r="C67" s="135"/>
      <c r="D67" s="135"/>
      <c r="E67" s="135"/>
      <c r="F67" s="135"/>
      <c r="G67" s="135"/>
      <c r="K67" s="1208"/>
      <c r="L67" s="1208"/>
      <c r="M67" s="104" t="s">
        <v>8</v>
      </c>
      <c r="N67" s="57" t="s">
        <v>149</v>
      </c>
      <c r="O67" s="38" t="s">
        <v>370</v>
      </c>
      <c r="P67" s="154" t="s">
        <v>145</v>
      </c>
      <c r="Q67" s="152" t="s">
        <v>217</v>
      </c>
      <c r="R67" s="79" t="s">
        <v>241</v>
      </c>
      <c r="S67" s="36"/>
      <c r="T67" s="83"/>
      <c r="U67" s="83"/>
      <c r="V67" s="83" t="str">
        <f t="shared" si="7"/>
        <v/>
      </c>
      <c r="W67" s="83"/>
      <c r="X67" s="83"/>
      <c r="Y67" s="46" t="s">
        <v>242</v>
      </c>
      <c r="Z67" s="259">
        <f t="shared" si="8"/>
        <v>0</v>
      </c>
      <c r="AA67" s="260"/>
      <c r="AB67" s="260"/>
      <c r="AC67" s="260"/>
      <c r="AD67" s="260"/>
      <c r="AE67" s="258"/>
      <c r="AF67" s="258"/>
      <c r="AG67" s="258"/>
      <c r="AH67" s="258"/>
      <c r="AI67" s="258"/>
      <c r="AJ67" s="258"/>
    </row>
    <row r="68" spans="1:36" x14ac:dyDescent="0.25">
      <c r="C68" s="135"/>
      <c r="D68" s="135"/>
      <c r="E68" s="135"/>
      <c r="F68" s="135"/>
      <c r="G68" s="135"/>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256"/>
      <c r="AB69" s="256"/>
      <c r="AC69" s="256"/>
      <c r="AD69" s="256"/>
      <c r="AE69" s="256"/>
      <c r="AF69" s="256"/>
      <c r="AG69" s="256"/>
      <c r="AH69" s="256"/>
      <c r="AI69" s="256"/>
      <c r="AJ69" s="256"/>
    </row>
    <row r="70" spans="1:36" ht="41.4" x14ac:dyDescent="0.25">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133" t="s">
        <v>375</v>
      </c>
      <c r="X70" s="1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25">
      <c r="C71" s="135"/>
      <c r="D71" s="135"/>
      <c r="E71" s="135"/>
      <c r="F71" s="135"/>
      <c r="G71" s="135"/>
      <c r="K71" s="1197"/>
      <c r="L71" s="1197"/>
      <c r="M71" s="1183"/>
      <c r="N71" s="1185"/>
      <c r="O71" s="1185"/>
      <c r="P71" s="148" t="s">
        <v>141</v>
      </c>
      <c r="Q71" s="144"/>
      <c r="R71" s="144"/>
      <c r="S71" s="1210"/>
      <c r="T71" s="1191"/>
      <c r="U71" s="1191"/>
      <c r="V71" s="1191"/>
      <c r="W71" s="133"/>
      <c r="X71" s="133"/>
      <c r="Y71" s="1197"/>
      <c r="Z71" s="1187"/>
      <c r="AA71" s="255" t="s">
        <v>672</v>
      </c>
      <c r="AB71" s="255" t="s">
        <v>673</v>
      </c>
      <c r="AC71" s="255" t="s">
        <v>672</v>
      </c>
      <c r="AD71" s="255" t="s">
        <v>673</v>
      </c>
      <c r="AE71" s="255" t="s">
        <v>672</v>
      </c>
      <c r="AF71" s="255" t="s">
        <v>673</v>
      </c>
      <c r="AG71" s="255" t="s">
        <v>672</v>
      </c>
      <c r="AH71" s="255" t="s">
        <v>673</v>
      </c>
      <c r="AI71" s="255" t="s">
        <v>672</v>
      </c>
      <c r="AJ71" s="255" t="s">
        <v>673</v>
      </c>
    </row>
    <row r="72" spans="1:36" ht="13.8" x14ac:dyDescent="0.25">
      <c r="C72" s="135"/>
      <c r="D72" s="135"/>
      <c r="E72" s="135"/>
      <c r="F72" s="135"/>
      <c r="G72" s="135"/>
      <c r="K72" s="272" t="s">
        <v>142</v>
      </c>
      <c r="L72" s="272" t="s">
        <v>143</v>
      </c>
      <c r="M72" s="104" t="s">
        <v>9</v>
      </c>
      <c r="N72" s="57" t="s">
        <v>235</v>
      </c>
      <c r="O72" s="38" t="s">
        <v>244</v>
      </c>
      <c r="P72" s="60"/>
      <c r="Q72" s="61"/>
      <c r="R72" s="62"/>
      <c r="S72" s="36"/>
      <c r="T72" s="83"/>
      <c r="U72" s="83"/>
      <c r="V72" s="83"/>
      <c r="W72" s="83"/>
      <c r="X72" s="83"/>
      <c r="Y72" s="63"/>
      <c r="Z72" s="259">
        <f t="shared" ref="Z72:Z75" si="9">DATEDIF(AA72,AB72,"m")/12+DATEDIF(AC72,AD72,"m")/12+DATEDIF(AE72,AF72,"m")/12+DATEDIF(AG72,AH72,"m")/12+DATEDIF(AI72,AJ72,"m")/12</f>
        <v>0</v>
      </c>
      <c r="AA72" s="260"/>
      <c r="AB72" s="260"/>
      <c r="AC72" s="260"/>
      <c r="AD72" s="260"/>
      <c r="AE72" s="258"/>
      <c r="AF72" s="258"/>
      <c r="AG72" s="258"/>
      <c r="AH72" s="258"/>
      <c r="AI72" s="258"/>
      <c r="AJ72" s="258"/>
    </row>
    <row r="73" spans="1:36" ht="13.8" x14ac:dyDescent="0.25">
      <c r="C73" s="135"/>
      <c r="D73" s="135"/>
      <c r="E73" s="135"/>
      <c r="F73" s="135"/>
      <c r="G73" s="135"/>
      <c r="K73" s="273"/>
      <c r="L73" s="273"/>
      <c r="M73" s="104" t="s">
        <v>9</v>
      </c>
      <c r="N73" s="57" t="s">
        <v>229</v>
      </c>
      <c r="O73" s="38" t="s">
        <v>245</v>
      </c>
      <c r="P73" s="60"/>
      <c r="Q73" s="61"/>
      <c r="R73" s="62"/>
      <c r="S73" s="36"/>
      <c r="T73" s="83"/>
      <c r="U73" s="83"/>
      <c r="V73" s="83" t="str">
        <f>IF(AND(W73="Y",X73="Y"),"Passed",IF(T73="M","Passed", ""))</f>
        <v/>
      </c>
      <c r="W73" s="83"/>
      <c r="X73" s="83"/>
      <c r="Y73" s="63"/>
      <c r="Z73" s="259">
        <f t="shared" si="9"/>
        <v>0</v>
      </c>
      <c r="AA73" s="260"/>
      <c r="AB73" s="260"/>
      <c r="AC73" s="260"/>
      <c r="AD73" s="260"/>
      <c r="AE73" s="258"/>
      <c r="AF73" s="258"/>
      <c r="AG73" s="258"/>
      <c r="AH73" s="258"/>
      <c r="AI73" s="258"/>
      <c r="AJ73" s="258"/>
    </row>
    <row r="74" spans="1:36" ht="41.4" x14ac:dyDescent="0.25">
      <c r="C74" s="135"/>
      <c r="D74" s="135"/>
      <c r="E74" s="135"/>
      <c r="F74" s="135"/>
      <c r="G74" s="135"/>
      <c r="K74" s="273"/>
      <c r="L74" s="273"/>
      <c r="M74" s="104" t="s">
        <v>9</v>
      </c>
      <c r="N74" s="57" t="s">
        <v>3</v>
      </c>
      <c r="O74" s="38" t="s">
        <v>516</v>
      </c>
      <c r="P74" s="60"/>
      <c r="Q74" s="61"/>
      <c r="R74" s="62"/>
      <c r="S74" s="36"/>
      <c r="T74" s="83"/>
      <c r="U74" s="83"/>
      <c r="V74" s="83" t="str">
        <f>IF(AND(W74="Y",X74="Y"),"Passed",IF(T74="M","Passed", ""))</f>
        <v/>
      </c>
      <c r="W74" s="83"/>
      <c r="X74" s="83"/>
      <c r="Y74" s="63"/>
      <c r="Z74" s="259">
        <f t="shared" si="9"/>
        <v>0</v>
      </c>
      <c r="AA74" s="260"/>
      <c r="AB74" s="260"/>
      <c r="AC74" s="260"/>
      <c r="AD74" s="260"/>
      <c r="AE74" s="258"/>
      <c r="AF74" s="258"/>
      <c r="AG74" s="258"/>
      <c r="AH74" s="258"/>
      <c r="AI74" s="258"/>
      <c r="AJ74" s="258"/>
    </row>
    <row r="75" spans="1:36" ht="13.2" customHeight="1" x14ac:dyDescent="0.25">
      <c r="C75" s="135"/>
      <c r="D75" s="135"/>
      <c r="E75" s="135"/>
      <c r="F75" s="135"/>
      <c r="G75" s="135"/>
      <c r="K75" s="274"/>
      <c r="L75" s="274"/>
      <c r="M75" s="104" t="s">
        <v>9</v>
      </c>
      <c r="N75" s="57" t="s">
        <v>3</v>
      </c>
      <c r="O75" s="38" t="s">
        <v>246</v>
      </c>
      <c r="P75" s="60"/>
      <c r="Q75" s="61"/>
      <c r="R75" s="62"/>
      <c r="S75" s="36"/>
      <c r="T75" s="83"/>
      <c r="U75" s="83"/>
      <c r="V75" s="83" t="str">
        <f>IF(AND(W75="Y",X75="Y"),"Passed",IF(T75="M","Passed", ""))</f>
        <v/>
      </c>
      <c r="W75" s="83"/>
      <c r="X75" s="83"/>
      <c r="Y75" s="63"/>
      <c r="Z75" s="259">
        <f t="shared" si="9"/>
        <v>0</v>
      </c>
      <c r="AA75" s="260"/>
      <c r="AB75" s="260"/>
      <c r="AC75" s="260"/>
      <c r="AD75" s="260"/>
      <c r="AE75" s="258"/>
      <c r="AF75" s="258"/>
      <c r="AG75" s="258"/>
      <c r="AH75" s="258"/>
      <c r="AI75" s="258"/>
      <c r="AJ75" s="258"/>
    </row>
    <row r="76" spans="1:36" x14ac:dyDescent="0.25">
      <c r="C76" s="135"/>
      <c r="D76" s="135"/>
      <c r="E76" s="135"/>
      <c r="F76" s="135"/>
      <c r="G76" s="135"/>
    </row>
    <row r="77" spans="1:36" x14ac:dyDescent="0.25">
      <c r="C77" s="135"/>
      <c r="D77" s="135"/>
      <c r="E77" s="135"/>
      <c r="F77" s="135"/>
      <c r="G77" s="135"/>
    </row>
    <row r="78" spans="1:36" x14ac:dyDescent="0.25">
      <c r="C78" s="135"/>
      <c r="D78" s="135"/>
      <c r="E78" s="135"/>
      <c r="F78" s="135"/>
      <c r="G78" s="135"/>
    </row>
    <row r="79" spans="1:36" x14ac:dyDescent="0.25">
      <c r="C79" s="135"/>
      <c r="D79" s="135"/>
      <c r="E79" s="135"/>
      <c r="F79" s="135"/>
      <c r="G79" s="135"/>
    </row>
    <row r="80" spans="1:36" x14ac:dyDescent="0.25">
      <c r="C80" s="135"/>
      <c r="D80" s="135"/>
      <c r="E80" s="135"/>
      <c r="F80" s="135"/>
      <c r="G80" s="135"/>
    </row>
    <row r="81" spans="3:7" x14ac:dyDescent="0.25">
      <c r="C81" s="135"/>
      <c r="D81" s="135"/>
      <c r="E81" s="135"/>
      <c r="F81" s="135"/>
      <c r="G81" s="135"/>
    </row>
    <row r="82" spans="3:7" x14ac:dyDescent="0.25">
      <c r="C82" s="135"/>
      <c r="D82" s="135"/>
      <c r="E82" s="135"/>
      <c r="F82" s="135"/>
      <c r="G82" s="135"/>
    </row>
    <row r="83" spans="3:7" x14ac:dyDescent="0.25">
      <c r="C83" s="135"/>
      <c r="D83" s="135"/>
      <c r="E83" s="135"/>
      <c r="F83" s="135"/>
      <c r="G83" s="135"/>
    </row>
    <row r="84" spans="3:7" x14ac:dyDescent="0.25">
      <c r="C84" s="135"/>
      <c r="D84" s="135"/>
      <c r="E84" s="135"/>
      <c r="F84" s="135"/>
      <c r="G84" s="135"/>
    </row>
    <row r="85" spans="3:7" x14ac:dyDescent="0.25">
      <c r="C85" s="135"/>
      <c r="D85" s="135"/>
      <c r="E85" s="135"/>
      <c r="F85" s="135"/>
      <c r="G85" s="135"/>
    </row>
    <row r="86" spans="3:7" x14ac:dyDescent="0.25">
      <c r="C86" s="135"/>
      <c r="D86" s="135"/>
      <c r="E86" s="135"/>
      <c r="F86" s="135"/>
      <c r="G86" s="135"/>
    </row>
    <row r="87" spans="3:7" x14ac:dyDescent="0.25">
      <c r="C87" s="135"/>
      <c r="D87" s="135"/>
      <c r="E87" s="135"/>
      <c r="F87" s="135"/>
      <c r="G87" s="135"/>
    </row>
    <row r="88" spans="3:7" x14ac:dyDescent="0.25">
      <c r="C88" s="135"/>
      <c r="D88" s="135"/>
      <c r="E88" s="135"/>
      <c r="F88" s="135"/>
      <c r="G88" s="135"/>
    </row>
    <row r="89" spans="3:7" x14ac:dyDescent="0.25">
      <c r="C89" s="135"/>
      <c r="D89" s="135"/>
      <c r="E89" s="135"/>
      <c r="F89" s="135"/>
      <c r="G89" s="135"/>
    </row>
    <row r="90" spans="3:7" x14ac:dyDescent="0.25">
      <c r="C90" s="135"/>
      <c r="D90" s="135"/>
      <c r="E90" s="135"/>
      <c r="F90" s="135"/>
      <c r="G90" s="135"/>
    </row>
    <row r="91" spans="3:7" x14ac:dyDescent="0.25">
      <c r="C91" s="135"/>
      <c r="D91" s="135"/>
      <c r="E91" s="135"/>
      <c r="F91" s="135"/>
      <c r="G91" s="135"/>
    </row>
    <row r="92" spans="3:7" x14ac:dyDescent="0.25">
      <c r="C92" s="135"/>
      <c r="D92" s="135"/>
      <c r="E92" s="135"/>
      <c r="F92" s="135"/>
      <c r="G92" s="135"/>
    </row>
    <row r="93" spans="3:7" x14ac:dyDescent="0.25">
      <c r="C93" s="135"/>
      <c r="D93" s="135"/>
      <c r="E93" s="135"/>
      <c r="F93" s="135"/>
      <c r="G93" s="135"/>
    </row>
    <row r="94" spans="3:7" x14ac:dyDescent="0.25">
      <c r="C94" s="135"/>
      <c r="D94" s="135"/>
      <c r="E94" s="135"/>
      <c r="F94" s="135"/>
      <c r="G94" s="135"/>
    </row>
    <row r="95" spans="3:7" x14ac:dyDescent="0.25">
      <c r="C95" s="135"/>
      <c r="D95" s="135"/>
      <c r="E95" s="135"/>
      <c r="F95" s="135"/>
      <c r="G95" s="135"/>
    </row>
    <row r="96" spans="3:7" x14ac:dyDescent="0.25">
      <c r="C96" s="135"/>
      <c r="D96" s="135"/>
      <c r="E96" s="135"/>
      <c r="F96" s="135"/>
      <c r="G96" s="135"/>
    </row>
    <row r="97" spans="3:7" x14ac:dyDescent="0.25">
      <c r="C97" s="135"/>
      <c r="D97" s="135"/>
      <c r="E97" s="135"/>
      <c r="F97" s="135"/>
      <c r="G97" s="135"/>
    </row>
    <row r="98" spans="3:7" x14ac:dyDescent="0.25">
      <c r="C98" s="135"/>
      <c r="D98" s="135"/>
      <c r="E98" s="135"/>
      <c r="F98" s="135"/>
      <c r="G98" s="135"/>
    </row>
    <row r="99" spans="3:7" x14ac:dyDescent="0.25">
      <c r="C99" s="135"/>
      <c r="D99" s="135"/>
      <c r="E99" s="135"/>
      <c r="F99" s="135"/>
      <c r="G99" s="135"/>
    </row>
    <row r="100" spans="3:7" x14ac:dyDescent="0.25">
      <c r="C100" s="135"/>
      <c r="D100" s="135"/>
      <c r="E100" s="135"/>
      <c r="F100" s="135"/>
      <c r="G100" s="135"/>
    </row>
    <row r="101" spans="3:7" x14ac:dyDescent="0.25">
      <c r="C101" s="135"/>
      <c r="D101" s="135"/>
      <c r="E101" s="135"/>
      <c r="F101" s="135"/>
      <c r="G101" s="135"/>
    </row>
    <row r="102" spans="3:7" x14ac:dyDescent="0.25">
      <c r="C102" s="135"/>
      <c r="D102" s="135"/>
      <c r="E102" s="135"/>
      <c r="F102" s="135"/>
      <c r="G102" s="135"/>
    </row>
    <row r="103" spans="3:7" x14ac:dyDescent="0.25">
      <c r="C103" s="135"/>
      <c r="D103" s="135"/>
      <c r="E103" s="135"/>
      <c r="F103" s="135"/>
      <c r="G103" s="135"/>
    </row>
    <row r="104" spans="3:7" x14ac:dyDescent="0.25">
      <c r="C104" s="135"/>
      <c r="D104" s="135"/>
      <c r="E104" s="135"/>
      <c r="F104" s="135"/>
      <c r="G104" s="135"/>
    </row>
    <row r="105" spans="3:7" x14ac:dyDescent="0.25">
      <c r="C105" s="135"/>
      <c r="D105" s="135"/>
      <c r="E105" s="135"/>
      <c r="F105" s="135"/>
      <c r="G105" s="135"/>
    </row>
    <row r="106" spans="3:7" x14ac:dyDescent="0.25">
      <c r="C106" s="135"/>
      <c r="D106" s="135"/>
      <c r="E106" s="135"/>
      <c r="F106" s="135"/>
      <c r="G106" s="135"/>
    </row>
    <row r="107" spans="3:7" x14ac:dyDescent="0.25">
      <c r="C107" s="135"/>
      <c r="D107" s="135"/>
      <c r="E107" s="135"/>
      <c r="F107" s="135"/>
      <c r="G107" s="135"/>
    </row>
    <row r="108" spans="3:7" x14ac:dyDescent="0.25">
      <c r="C108" s="135"/>
      <c r="D108" s="135"/>
      <c r="E108" s="135"/>
      <c r="F108" s="135"/>
      <c r="G108" s="135"/>
    </row>
    <row r="109" spans="3:7" x14ac:dyDescent="0.25">
      <c r="C109" s="135"/>
      <c r="D109" s="135"/>
      <c r="E109" s="135"/>
      <c r="F109" s="135"/>
      <c r="G109" s="135"/>
    </row>
    <row r="110" spans="3:7" x14ac:dyDescent="0.25">
      <c r="C110" s="135"/>
      <c r="D110" s="135"/>
      <c r="E110" s="135"/>
      <c r="F110" s="135"/>
      <c r="G110" s="135"/>
    </row>
    <row r="111" spans="3:7" x14ac:dyDescent="0.25">
      <c r="C111" s="135"/>
      <c r="D111" s="135"/>
      <c r="E111" s="135"/>
      <c r="F111" s="135"/>
      <c r="G111" s="135"/>
    </row>
    <row r="112" spans="3:7" x14ac:dyDescent="0.25">
      <c r="C112" s="135"/>
      <c r="D112" s="135"/>
      <c r="E112" s="135"/>
      <c r="F112" s="135"/>
      <c r="G112" s="135"/>
    </row>
    <row r="113" spans="3:7" x14ac:dyDescent="0.25">
      <c r="C113" s="135"/>
      <c r="D113" s="135"/>
      <c r="E113" s="135"/>
      <c r="F113" s="135"/>
      <c r="G113" s="135"/>
    </row>
    <row r="114" spans="3:7" x14ac:dyDescent="0.25">
      <c r="C114" s="135"/>
      <c r="D114" s="135"/>
      <c r="E114" s="135"/>
      <c r="F114" s="135"/>
      <c r="G114" s="135"/>
    </row>
    <row r="115" spans="3:7" x14ac:dyDescent="0.25">
      <c r="C115" s="135"/>
      <c r="D115" s="135"/>
      <c r="E115" s="135"/>
      <c r="F115" s="135"/>
      <c r="G115" s="135"/>
    </row>
    <row r="116" spans="3:7" x14ac:dyDescent="0.25">
      <c r="C116" s="135"/>
      <c r="D116" s="135"/>
      <c r="E116" s="135"/>
      <c r="F116" s="135"/>
      <c r="G116" s="135"/>
    </row>
    <row r="117" spans="3:7" x14ac:dyDescent="0.25">
      <c r="C117" s="135"/>
      <c r="D117" s="135"/>
      <c r="E117" s="135"/>
      <c r="F117" s="135"/>
      <c r="G117" s="135"/>
    </row>
    <row r="118" spans="3:7" x14ac:dyDescent="0.25">
      <c r="C118" s="135"/>
      <c r="D118" s="135"/>
      <c r="E118" s="135"/>
      <c r="F118" s="135"/>
      <c r="G118" s="135"/>
    </row>
    <row r="119" spans="3:7" x14ac:dyDescent="0.25">
      <c r="C119" s="135"/>
      <c r="D119" s="135"/>
      <c r="E119" s="135"/>
      <c r="F119" s="135"/>
      <c r="G119" s="135"/>
    </row>
    <row r="120" spans="3:7" x14ac:dyDescent="0.25">
      <c r="C120" s="135"/>
      <c r="D120" s="135"/>
      <c r="E120" s="135"/>
      <c r="F120" s="135"/>
      <c r="G120" s="135"/>
    </row>
    <row r="121" spans="3:7" x14ac:dyDescent="0.25">
      <c r="C121" s="135"/>
      <c r="D121" s="135"/>
      <c r="E121" s="135"/>
      <c r="F121" s="135"/>
      <c r="G121" s="135"/>
    </row>
    <row r="122" spans="3:7" x14ac:dyDescent="0.25">
      <c r="C122" s="135"/>
      <c r="D122" s="135"/>
      <c r="E122" s="135"/>
      <c r="F122" s="135"/>
      <c r="G122" s="135"/>
    </row>
    <row r="123" spans="3:7" x14ac:dyDescent="0.25">
      <c r="C123" s="135"/>
      <c r="D123" s="135"/>
      <c r="E123" s="135"/>
      <c r="F123" s="135"/>
      <c r="G123" s="135"/>
    </row>
    <row r="124" spans="3:7" x14ac:dyDescent="0.25">
      <c r="C124" s="135"/>
      <c r="D124" s="135"/>
      <c r="E124" s="135"/>
      <c r="F124" s="135"/>
      <c r="G124" s="135"/>
    </row>
    <row r="125" spans="3:7" x14ac:dyDescent="0.25">
      <c r="C125" s="135"/>
      <c r="D125" s="135"/>
      <c r="E125" s="135"/>
      <c r="F125" s="135"/>
      <c r="G125" s="135"/>
    </row>
    <row r="126" spans="3:7" x14ac:dyDescent="0.25">
      <c r="C126" s="135"/>
      <c r="D126" s="135"/>
      <c r="E126" s="135"/>
      <c r="F126" s="135"/>
      <c r="G126" s="135"/>
    </row>
    <row r="127" spans="3:7" x14ac:dyDescent="0.25">
      <c r="C127" s="135"/>
      <c r="D127" s="135"/>
      <c r="E127" s="135"/>
      <c r="F127" s="135"/>
      <c r="G127" s="135"/>
    </row>
    <row r="128" spans="3:7" x14ac:dyDescent="0.25">
      <c r="C128" s="135"/>
      <c r="D128" s="135"/>
      <c r="E128" s="135"/>
      <c r="F128" s="135"/>
      <c r="G128" s="135"/>
    </row>
    <row r="129" spans="3:7" x14ac:dyDescent="0.25">
      <c r="C129" s="135"/>
      <c r="D129" s="135"/>
      <c r="E129" s="135"/>
      <c r="F129" s="135"/>
      <c r="G129" s="135"/>
    </row>
    <row r="130" spans="3:7" x14ac:dyDescent="0.25">
      <c r="C130" s="135"/>
      <c r="D130" s="135"/>
      <c r="E130" s="135"/>
      <c r="F130" s="135"/>
      <c r="G130" s="135"/>
    </row>
    <row r="131" spans="3:7" x14ac:dyDescent="0.25">
      <c r="C131" s="135"/>
      <c r="D131" s="135"/>
      <c r="E131" s="135"/>
      <c r="F131" s="135"/>
      <c r="G131" s="135"/>
    </row>
    <row r="132" spans="3:7" x14ac:dyDescent="0.25">
      <c r="C132" s="135"/>
      <c r="D132" s="135"/>
      <c r="E132" s="135"/>
      <c r="F132" s="135"/>
      <c r="G132" s="135"/>
    </row>
    <row r="133" spans="3:7" x14ac:dyDescent="0.25">
      <c r="C133" s="135"/>
      <c r="D133" s="135"/>
      <c r="E133" s="135"/>
      <c r="F133" s="135"/>
      <c r="G133" s="135"/>
    </row>
    <row r="134" spans="3:7" x14ac:dyDescent="0.25">
      <c r="C134" s="135"/>
      <c r="D134" s="135"/>
      <c r="E134" s="135"/>
      <c r="F134" s="135"/>
      <c r="G134" s="135"/>
    </row>
    <row r="135" spans="3:7" x14ac:dyDescent="0.25">
      <c r="C135" s="135"/>
      <c r="D135" s="135"/>
      <c r="E135" s="135"/>
      <c r="F135" s="135"/>
      <c r="G135" s="135"/>
    </row>
    <row r="136" spans="3:7" x14ac:dyDescent="0.25">
      <c r="C136" s="135"/>
      <c r="D136" s="135"/>
      <c r="E136" s="135"/>
      <c r="F136" s="135"/>
      <c r="G136" s="135"/>
    </row>
    <row r="137" spans="3:7" x14ac:dyDescent="0.25">
      <c r="C137" s="135"/>
      <c r="D137" s="135"/>
      <c r="E137" s="135"/>
      <c r="F137" s="135"/>
      <c r="G137" s="135"/>
    </row>
    <row r="138" spans="3:7" x14ac:dyDescent="0.25">
      <c r="C138" s="135"/>
      <c r="D138" s="135"/>
      <c r="E138" s="135"/>
      <c r="F138" s="135"/>
      <c r="G138" s="135"/>
    </row>
    <row r="139" spans="3:7" x14ac:dyDescent="0.25">
      <c r="C139" s="135"/>
      <c r="D139" s="135"/>
      <c r="E139" s="135"/>
      <c r="F139" s="135"/>
      <c r="G139" s="135"/>
    </row>
    <row r="140" spans="3:7" x14ac:dyDescent="0.25">
      <c r="C140" s="135"/>
      <c r="D140" s="135"/>
      <c r="E140" s="135"/>
      <c r="F140" s="135"/>
      <c r="G140" s="135"/>
    </row>
    <row r="141" spans="3:7" x14ac:dyDescent="0.25">
      <c r="C141" s="135"/>
      <c r="D141" s="135"/>
      <c r="E141" s="135"/>
      <c r="F141" s="135"/>
      <c r="G141" s="135"/>
    </row>
    <row r="142" spans="3:7" x14ac:dyDescent="0.25">
      <c r="C142" s="135"/>
      <c r="D142" s="135"/>
      <c r="E142" s="135"/>
      <c r="F142" s="135"/>
      <c r="G142" s="135"/>
    </row>
    <row r="143" spans="3:7" x14ac:dyDescent="0.25">
      <c r="C143" s="135"/>
      <c r="D143" s="135"/>
      <c r="E143" s="135"/>
      <c r="F143" s="135"/>
      <c r="G143" s="135"/>
    </row>
    <row r="144" spans="3:7" x14ac:dyDescent="0.25">
      <c r="C144" s="135"/>
      <c r="D144" s="135"/>
      <c r="E144" s="135"/>
      <c r="F144" s="135"/>
      <c r="G144" s="135"/>
    </row>
    <row r="145" spans="3:7" x14ac:dyDescent="0.25">
      <c r="C145" s="135"/>
      <c r="D145" s="135"/>
      <c r="E145" s="135"/>
      <c r="F145" s="135"/>
      <c r="G145" s="135"/>
    </row>
    <row r="146" spans="3:7" x14ac:dyDescent="0.25">
      <c r="C146" s="135"/>
      <c r="D146" s="135"/>
      <c r="E146" s="135"/>
      <c r="F146" s="135"/>
      <c r="G146" s="135"/>
    </row>
    <row r="147" spans="3:7" x14ac:dyDescent="0.25">
      <c r="C147" s="135"/>
      <c r="D147" s="135"/>
      <c r="E147" s="135"/>
      <c r="F147" s="135"/>
      <c r="G147" s="135"/>
    </row>
    <row r="148" spans="3:7" x14ac:dyDescent="0.25">
      <c r="C148" s="135"/>
      <c r="D148" s="135"/>
      <c r="E148" s="135"/>
      <c r="F148" s="135"/>
      <c r="G148" s="135"/>
    </row>
    <row r="149" spans="3:7" x14ac:dyDescent="0.25">
      <c r="C149" s="135"/>
      <c r="D149" s="135"/>
      <c r="E149" s="135"/>
      <c r="F149" s="135"/>
      <c r="G149" s="135"/>
    </row>
    <row r="150" spans="3:7" x14ac:dyDescent="0.25">
      <c r="C150" s="135"/>
      <c r="D150" s="135"/>
      <c r="E150" s="135"/>
      <c r="F150" s="135"/>
      <c r="G150" s="135"/>
    </row>
    <row r="151" spans="3:7" x14ac:dyDescent="0.25">
      <c r="C151" s="135"/>
      <c r="D151" s="135"/>
      <c r="E151" s="135"/>
      <c r="F151" s="135"/>
      <c r="G151" s="135"/>
    </row>
    <row r="152" spans="3:7" x14ac:dyDescent="0.25">
      <c r="C152" s="135"/>
      <c r="D152" s="135"/>
      <c r="E152" s="135"/>
      <c r="F152" s="135"/>
      <c r="G152" s="135"/>
    </row>
    <row r="153" spans="3:7" x14ac:dyDescent="0.25">
      <c r="C153" s="135"/>
      <c r="D153" s="135"/>
      <c r="E153" s="135"/>
      <c r="F153" s="135"/>
      <c r="G153" s="135"/>
    </row>
    <row r="154" spans="3:7" x14ac:dyDescent="0.25">
      <c r="C154" s="135"/>
      <c r="D154" s="135"/>
      <c r="E154" s="135"/>
      <c r="F154" s="135"/>
      <c r="G154" s="135"/>
    </row>
    <row r="155" spans="3:7" x14ac:dyDescent="0.25">
      <c r="C155" s="135"/>
      <c r="D155" s="135"/>
      <c r="E155" s="135"/>
      <c r="F155" s="135"/>
      <c r="G155" s="135"/>
    </row>
    <row r="156" spans="3:7" x14ac:dyDescent="0.25">
      <c r="C156" s="135"/>
      <c r="D156" s="135"/>
      <c r="E156" s="135"/>
      <c r="F156" s="135"/>
      <c r="G156" s="135"/>
    </row>
    <row r="157" spans="3:7" x14ac:dyDescent="0.25">
      <c r="C157" s="135"/>
      <c r="D157" s="135"/>
      <c r="E157" s="135"/>
      <c r="F157" s="135"/>
      <c r="G157" s="135"/>
    </row>
    <row r="158" spans="3:7" x14ac:dyDescent="0.25">
      <c r="C158" s="135"/>
      <c r="D158" s="135"/>
      <c r="E158" s="135"/>
      <c r="F158" s="135"/>
      <c r="G158" s="135"/>
    </row>
    <row r="159" spans="3:7" x14ac:dyDescent="0.25">
      <c r="C159" s="135"/>
      <c r="D159" s="135"/>
      <c r="E159" s="135"/>
      <c r="F159" s="135"/>
      <c r="G159" s="135"/>
    </row>
    <row r="160" spans="3:7" x14ac:dyDescent="0.25">
      <c r="C160" s="135"/>
      <c r="D160" s="135"/>
      <c r="E160" s="135"/>
      <c r="F160" s="135"/>
      <c r="G160" s="135"/>
    </row>
    <row r="161" spans="3:7" x14ac:dyDescent="0.25">
      <c r="C161" s="135"/>
      <c r="D161" s="135"/>
      <c r="E161" s="135"/>
      <c r="F161" s="135"/>
      <c r="G161" s="135"/>
    </row>
    <row r="162" spans="3:7" x14ac:dyDescent="0.25">
      <c r="C162" s="135"/>
      <c r="D162" s="135"/>
      <c r="E162" s="135"/>
      <c r="F162" s="135"/>
      <c r="G162" s="135"/>
    </row>
    <row r="163" spans="3:7" x14ac:dyDescent="0.25">
      <c r="C163" s="135"/>
      <c r="D163" s="135"/>
      <c r="E163" s="135"/>
      <c r="F163" s="135"/>
      <c r="G163" s="135"/>
    </row>
    <row r="164" spans="3:7" x14ac:dyDescent="0.25">
      <c r="C164" s="135"/>
      <c r="D164" s="135"/>
      <c r="E164" s="135"/>
      <c r="F164" s="135"/>
      <c r="G164" s="135"/>
    </row>
    <row r="165" spans="3:7" x14ac:dyDescent="0.25">
      <c r="C165" s="135"/>
      <c r="D165" s="135"/>
      <c r="E165" s="135"/>
      <c r="F165" s="135"/>
      <c r="G165" s="135"/>
    </row>
    <row r="166" spans="3:7" x14ac:dyDescent="0.25">
      <c r="C166" s="135"/>
      <c r="D166" s="135"/>
      <c r="E166" s="135"/>
      <c r="F166" s="135"/>
      <c r="G166" s="135"/>
    </row>
    <row r="167" spans="3:7" x14ac:dyDescent="0.25">
      <c r="C167" s="135"/>
      <c r="D167" s="135"/>
      <c r="E167" s="135"/>
      <c r="F167" s="135"/>
      <c r="G167" s="135"/>
    </row>
    <row r="168" spans="3:7" x14ac:dyDescent="0.25">
      <c r="C168" s="135"/>
      <c r="D168" s="135"/>
      <c r="E168" s="135"/>
      <c r="F168" s="135"/>
      <c r="G168" s="135"/>
    </row>
    <row r="169" spans="3:7" x14ac:dyDescent="0.25">
      <c r="C169" s="135"/>
      <c r="D169" s="135"/>
      <c r="E169" s="135"/>
      <c r="F169" s="135"/>
      <c r="G169" s="135"/>
    </row>
    <row r="170" spans="3:7" x14ac:dyDescent="0.25">
      <c r="C170" s="135"/>
      <c r="D170" s="135"/>
      <c r="E170" s="135"/>
      <c r="F170" s="135"/>
      <c r="G170" s="135"/>
    </row>
    <row r="171" spans="3:7" x14ac:dyDescent="0.25">
      <c r="C171" s="135"/>
      <c r="D171" s="135"/>
      <c r="E171" s="135"/>
      <c r="F171" s="135"/>
      <c r="G171" s="135"/>
    </row>
    <row r="172" spans="3:7" x14ac:dyDescent="0.25">
      <c r="C172" s="135"/>
      <c r="D172" s="135"/>
      <c r="E172" s="135"/>
      <c r="F172" s="135"/>
      <c r="G172" s="135"/>
    </row>
    <row r="173" spans="3:7" x14ac:dyDescent="0.25">
      <c r="C173" s="135"/>
      <c r="D173" s="135"/>
      <c r="E173" s="135"/>
      <c r="F173" s="135"/>
      <c r="G173" s="135"/>
    </row>
    <row r="174" spans="3:7" x14ac:dyDescent="0.25">
      <c r="C174" s="135"/>
      <c r="D174" s="135"/>
      <c r="E174" s="135"/>
      <c r="F174" s="135"/>
      <c r="G174" s="135"/>
    </row>
    <row r="175" spans="3:7" x14ac:dyDescent="0.25">
      <c r="C175" s="135"/>
      <c r="D175" s="135"/>
      <c r="E175" s="135"/>
      <c r="F175" s="135"/>
      <c r="G175" s="135"/>
    </row>
    <row r="176" spans="3:7" x14ac:dyDescent="0.25">
      <c r="C176" s="135"/>
      <c r="D176" s="135"/>
      <c r="E176" s="135"/>
      <c r="F176" s="135"/>
      <c r="G176" s="135"/>
    </row>
    <row r="177" spans="3:7" x14ac:dyDescent="0.25">
      <c r="C177" s="135"/>
      <c r="D177" s="135"/>
      <c r="E177" s="135"/>
      <c r="F177" s="135"/>
      <c r="G177" s="135"/>
    </row>
    <row r="178" spans="3:7" x14ac:dyDescent="0.25">
      <c r="C178" s="135"/>
      <c r="D178" s="135"/>
      <c r="E178" s="135"/>
      <c r="F178" s="135"/>
      <c r="G178" s="135"/>
    </row>
    <row r="179" spans="3:7" x14ac:dyDescent="0.25">
      <c r="C179" s="135"/>
      <c r="D179" s="135"/>
      <c r="E179" s="135"/>
      <c r="F179" s="135"/>
      <c r="G179" s="135"/>
    </row>
    <row r="180" spans="3:7" x14ac:dyDescent="0.25">
      <c r="C180" s="135"/>
      <c r="D180" s="135"/>
      <c r="E180" s="135"/>
      <c r="F180" s="135"/>
      <c r="G180" s="135"/>
    </row>
    <row r="181" spans="3:7" x14ac:dyDescent="0.25">
      <c r="C181" s="135"/>
      <c r="D181" s="135"/>
      <c r="E181" s="135"/>
      <c r="F181" s="135"/>
      <c r="G181" s="135"/>
    </row>
    <row r="182" spans="3:7" x14ac:dyDescent="0.25">
      <c r="C182" s="135"/>
      <c r="D182" s="135"/>
      <c r="E182" s="135"/>
      <c r="F182" s="135"/>
      <c r="G182" s="135"/>
    </row>
    <row r="183" spans="3:7" x14ac:dyDescent="0.25">
      <c r="C183" s="135"/>
      <c r="D183" s="135"/>
      <c r="E183" s="135"/>
      <c r="F183" s="135"/>
      <c r="G183" s="135"/>
    </row>
    <row r="184" spans="3:7" x14ac:dyDescent="0.25">
      <c r="C184" s="135"/>
      <c r="D184" s="135"/>
      <c r="E184" s="135"/>
      <c r="F184" s="135"/>
      <c r="G184" s="135"/>
    </row>
    <row r="185" spans="3:7" x14ac:dyDescent="0.25">
      <c r="C185" s="135"/>
      <c r="D185" s="135"/>
      <c r="E185" s="135"/>
      <c r="F185" s="135"/>
      <c r="G185" s="135"/>
    </row>
    <row r="186" spans="3:7" x14ac:dyDescent="0.25">
      <c r="C186" s="135"/>
      <c r="D186" s="135"/>
      <c r="E186" s="135"/>
      <c r="F186" s="135"/>
      <c r="G186" s="135"/>
    </row>
    <row r="187" spans="3:7" x14ac:dyDescent="0.25">
      <c r="C187" s="135"/>
      <c r="D187" s="135"/>
      <c r="E187" s="135"/>
      <c r="F187" s="135"/>
      <c r="G187" s="135"/>
    </row>
    <row r="188" spans="3:7" x14ac:dyDescent="0.25">
      <c r="C188" s="135"/>
      <c r="D188" s="135"/>
      <c r="E188" s="135"/>
      <c r="F188" s="135"/>
      <c r="G188" s="135"/>
    </row>
    <row r="189" spans="3:7" x14ac:dyDescent="0.25">
      <c r="C189" s="135"/>
      <c r="D189" s="135"/>
      <c r="E189" s="135"/>
      <c r="F189" s="135"/>
      <c r="G189" s="135"/>
    </row>
    <row r="190" spans="3:7" x14ac:dyDescent="0.25">
      <c r="C190" s="135"/>
      <c r="D190" s="135"/>
      <c r="E190" s="135"/>
      <c r="F190" s="135"/>
      <c r="G190" s="135"/>
    </row>
    <row r="191" spans="3:7" x14ac:dyDescent="0.25">
      <c r="C191" s="135"/>
      <c r="D191" s="135"/>
      <c r="E191" s="135"/>
      <c r="F191" s="135"/>
      <c r="G191" s="135"/>
    </row>
    <row r="192" spans="3:7" x14ac:dyDescent="0.25">
      <c r="C192" s="135"/>
      <c r="D192" s="135"/>
      <c r="E192" s="135"/>
      <c r="F192" s="135"/>
      <c r="G192" s="135"/>
    </row>
    <row r="193" spans="3:7" x14ac:dyDescent="0.25">
      <c r="C193" s="135"/>
      <c r="D193" s="135"/>
      <c r="E193" s="135"/>
      <c r="F193" s="135"/>
      <c r="G193" s="135"/>
    </row>
    <row r="194" spans="3:7" x14ac:dyDescent="0.25">
      <c r="C194" s="135"/>
      <c r="D194" s="135"/>
      <c r="E194" s="135"/>
      <c r="F194" s="135"/>
      <c r="G194" s="135"/>
    </row>
    <row r="195" spans="3:7" x14ac:dyDescent="0.25">
      <c r="C195" s="135"/>
      <c r="D195" s="135"/>
      <c r="E195" s="135"/>
      <c r="F195" s="135"/>
      <c r="G195" s="135"/>
    </row>
  </sheetData>
  <customSheetViews>
    <customSheetView guid="{3F51B73C-8999-4BDD-B7BB-CFA8C5D5F118}" scale="85" showGridLines="0" topLeftCell="K46">
      <selection activeCell="O50" sqref="O50:O51"/>
      <pageMargins left="0.7" right="0.7" top="0.75" bottom="0.75" header="0.3" footer="0.3"/>
      <pageSetup orientation="portrait" r:id="rId1"/>
    </customSheetView>
    <customSheetView guid="{61959E49-C4BC-41CB-B0BE-7EDA73DE356A}" scale="85" showGridLines="0" topLeftCell="I13">
      <selection activeCell="V60" sqref="V60"/>
      <pageMargins left="0.7" right="0.7" top="0.75" bottom="0.75" header="0.3" footer="0.3"/>
      <pageSetup orientation="portrait" r:id="rId2"/>
    </customSheetView>
    <customSheetView guid="{9F775BAE-2403-40FE-95E3-B0411D9A7170}" scale="85" showGridLines="0" topLeftCell="I13">
      <selection activeCell="V60" sqref="V60"/>
      <pageMargins left="0.7" right="0.7" top="0.75" bottom="0.75" header="0.3" footer="0.3"/>
      <pageSetup orientation="portrait" r:id="rId3"/>
    </customSheetView>
    <customSheetView guid="{B9E7682A-072E-4CF9-AE10-B3ED27CB27F8}" scale="85" showGridLines="0" topLeftCell="I13">
      <selection activeCell="U31" sqref="U31:V31"/>
      <pageMargins left="0.7" right="0.7" top="0.75" bottom="0.75" header="0.3" footer="0.3"/>
      <pageSetup orientation="portrait" r:id="rId4"/>
    </customSheetView>
    <customSheetView guid="{040B64FF-F135-4C7F-9498-A8399C10673D}" scale="85" showGridLines="0" topLeftCell="K46">
      <selection activeCell="O50" sqref="O50:O51"/>
      <pageMargins left="0.7" right="0.7" top="0.75" bottom="0.75" header="0.3" footer="0.3"/>
      <pageSetup orientation="portrait" r:id="rId5"/>
    </customSheetView>
    <customSheetView guid="{6D9FC8F7-6352-4BF1-890A-27BF36FADC03}" scale="85" showGridLines="0" topLeftCell="K46">
      <selection activeCell="O50" sqref="O50:O51"/>
      <pageMargins left="0.7" right="0.7" top="0.75" bottom="0.75" header="0.3" footer="0.3"/>
      <pageSetup orientation="portrait" r:id="rId6"/>
    </customSheetView>
  </customSheetViews>
  <mergeCells count="88">
    <mergeCell ref="K1:Y1"/>
    <mergeCell ref="K2:K3"/>
    <mergeCell ref="L2:L3"/>
    <mergeCell ref="N2:N3"/>
    <mergeCell ref="O2:O3"/>
    <mergeCell ref="S2:S3"/>
    <mergeCell ref="Y2:Y3"/>
    <mergeCell ref="U2:U3"/>
    <mergeCell ref="V2:V3"/>
    <mergeCell ref="M2:M3"/>
    <mergeCell ref="M17:M18"/>
    <mergeCell ref="M38:M39"/>
    <mergeCell ref="M58:M59"/>
    <mergeCell ref="K16:Y16"/>
    <mergeCell ref="K17:K18"/>
    <mergeCell ref="L17:L18"/>
    <mergeCell ref="N17:N18"/>
    <mergeCell ref="O17:O18"/>
    <mergeCell ref="S17:S18"/>
    <mergeCell ref="Y17:Y18"/>
    <mergeCell ref="K37:Y37"/>
    <mergeCell ref="K38:K39"/>
    <mergeCell ref="L38:L39"/>
    <mergeCell ref="N38:N39"/>
    <mergeCell ref="O38:O39"/>
    <mergeCell ref="S38:S39"/>
    <mergeCell ref="Y4:Y5"/>
    <mergeCell ref="T2:T3"/>
    <mergeCell ref="T17:T18"/>
    <mergeCell ref="U17:U18"/>
    <mergeCell ref="V17:V18"/>
    <mergeCell ref="Y38:Y39"/>
    <mergeCell ref="T38:T39"/>
    <mergeCell ref="U38:U39"/>
    <mergeCell ref="V38:V39"/>
    <mergeCell ref="Y58:Y59"/>
    <mergeCell ref="T58:T59"/>
    <mergeCell ref="U58:U59"/>
    <mergeCell ref="V58:V59"/>
    <mergeCell ref="K57:Y57"/>
    <mergeCell ref="K58:K59"/>
    <mergeCell ref="L58:L59"/>
    <mergeCell ref="N58:N59"/>
    <mergeCell ref="O58:O59"/>
    <mergeCell ref="S58:S59"/>
    <mergeCell ref="K60:K67"/>
    <mergeCell ref="L60:L67"/>
    <mergeCell ref="K69:Y69"/>
    <mergeCell ref="K70:K71"/>
    <mergeCell ref="L70:L71"/>
    <mergeCell ref="N70:N71"/>
    <mergeCell ref="O70:O71"/>
    <mergeCell ref="S70:S71"/>
    <mergeCell ref="Y70:Y71"/>
    <mergeCell ref="T70:T71"/>
    <mergeCell ref="U70:U71"/>
    <mergeCell ref="V70:V71"/>
    <mergeCell ref="M70:M71"/>
    <mergeCell ref="Z2:Z3"/>
    <mergeCell ref="Z17:Z18"/>
    <mergeCell ref="Z38:Z39"/>
    <mergeCell ref="Z58:Z59"/>
    <mergeCell ref="Z70:Z71"/>
    <mergeCell ref="AA2:AB2"/>
    <mergeCell ref="AC2:AD2"/>
    <mergeCell ref="AE2:AF2"/>
    <mergeCell ref="AG2:AH2"/>
    <mergeCell ref="AI2:AJ2"/>
    <mergeCell ref="AA17:AB17"/>
    <mergeCell ref="AC17:AD17"/>
    <mergeCell ref="AE17:AF17"/>
    <mergeCell ref="AG17:AH17"/>
    <mergeCell ref="AI17:AJ17"/>
    <mergeCell ref="AA38:AB38"/>
    <mergeCell ref="AC38:AD38"/>
    <mergeCell ref="AE38:AF38"/>
    <mergeCell ref="AG38:AH38"/>
    <mergeCell ref="AI38:AJ38"/>
    <mergeCell ref="AA58:AB58"/>
    <mergeCell ref="AC58:AD58"/>
    <mergeCell ref="AE58:AF58"/>
    <mergeCell ref="AG58:AH58"/>
    <mergeCell ref="AI58:AJ58"/>
    <mergeCell ref="AA70:AB70"/>
    <mergeCell ref="AC70:AD70"/>
    <mergeCell ref="AE70:AF70"/>
    <mergeCell ref="AG70:AH70"/>
    <mergeCell ref="AI70:AJ70"/>
  </mergeCells>
  <conditionalFormatting sqref="F46:G46">
    <cfRule type="containsText" dxfId="392" priority="31" operator="containsText" text="O">
      <formula>NOT(ISERROR(SEARCH("O",F46)))</formula>
    </cfRule>
  </conditionalFormatting>
  <conditionalFormatting sqref="F46:G46">
    <cfRule type="containsText" dxfId="391" priority="28" operator="containsText" text="N/A">
      <formula>NOT(ISERROR(SEARCH("N/A",F46)))</formula>
    </cfRule>
    <cfRule type="containsText" dxfId="390" priority="29" operator="containsText" text="Blank">
      <formula>NOT(ISERROR(SEARCH("Blank",F46)))</formula>
    </cfRule>
    <cfRule type="containsText" dxfId="389" priority="30" operator="containsText" text="M">
      <formula>NOT(ISERROR(SEARCH("M",F46)))</formula>
    </cfRule>
  </conditionalFormatting>
  <conditionalFormatting sqref="C7:H7">
    <cfRule type="containsText" dxfId="388" priority="19" operator="containsText" text="N/A">
      <formula>NOT(ISERROR(SEARCH("N/A",C7)))</formula>
    </cfRule>
    <cfRule type="containsText" dxfId="387" priority="20" operator="containsText" text="Blank">
      <formula>NOT(ISERROR(SEARCH("Blank",C7)))</formula>
    </cfRule>
    <cfRule type="containsText" dxfId="386" priority="21" operator="containsText" text="M">
      <formula>NOT(ISERROR(SEARCH("M",C7)))</formula>
    </cfRule>
  </conditionalFormatting>
  <conditionalFormatting sqref="Z4 Z40:Z43 Z19:Z35 Z45:Z48 Z50:Z55">
    <cfRule type="cellIs" dxfId="385" priority="18" operator="greaterThan">
      <formula>0</formula>
    </cfRule>
  </conditionalFormatting>
  <conditionalFormatting sqref="Z5:Z14">
    <cfRule type="cellIs" dxfId="384" priority="17" operator="greaterThan">
      <formula>0</formula>
    </cfRule>
  </conditionalFormatting>
  <conditionalFormatting sqref="Z60:Z67">
    <cfRule type="cellIs" dxfId="383" priority="14" operator="greaterThan">
      <formula>0</formula>
    </cfRule>
  </conditionalFormatting>
  <conditionalFormatting sqref="Z72:Z75">
    <cfRule type="cellIs" dxfId="382" priority="13" operator="greaterThan">
      <formula>0</formula>
    </cfRule>
  </conditionalFormatting>
  <conditionalFormatting sqref="E13">
    <cfRule type="containsText" dxfId="381" priority="3" operator="containsText" text="N/A">
      <formula>NOT(ISERROR(SEARCH("N/A",E13)))</formula>
    </cfRule>
    <cfRule type="containsText" dxfId="380" priority="4" operator="containsText" text="O">
      <formula>NOT(ISERROR(SEARCH("O",E13)))</formula>
    </cfRule>
    <cfRule type="containsText" dxfId="379" priority="5" operator="containsText" text="M">
      <formula>NOT(ISERROR(SEARCH("M",E13)))</formula>
    </cfRule>
  </conditionalFormatting>
  <conditionalFormatting sqref="C46:E46">
    <cfRule type="containsText" dxfId="378" priority="12" operator="containsText" text="O">
      <formula>NOT(ISERROR(SEARCH("O",C46)))</formula>
    </cfRule>
  </conditionalFormatting>
  <conditionalFormatting sqref="C46:E46">
    <cfRule type="containsText" dxfId="377" priority="9" operator="containsText" text="N/A">
      <formula>NOT(ISERROR(SEARCH("N/A",C46)))</formula>
    </cfRule>
    <cfRule type="containsText" dxfId="376" priority="10" operator="containsText" text="Blank">
      <formula>NOT(ISERROR(SEARCH("Blank",C46)))</formula>
    </cfRule>
    <cfRule type="containsText" dxfId="375" priority="11" operator="containsText" text="M">
      <formula>NOT(ISERROR(SEARCH("M",C46)))</formula>
    </cfRule>
  </conditionalFormatting>
  <conditionalFormatting sqref="E12">
    <cfRule type="containsText" dxfId="374" priority="6" operator="containsText" text="N/A">
      <formula>NOT(ISERROR(SEARCH("N/A",E12)))</formula>
    </cfRule>
    <cfRule type="containsText" dxfId="373" priority="7" operator="containsText" text="O">
      <formula>NOT(ISERROR(SEARCH("O",E12)))</formula>
    </cfRule>
    <cfRule type="containsText" dxfId="372" priority="8" operator="containsText" text="M">
      <formula>NOT(ISERROR(SEARCH("M",E12)))</formula>
    </cfRule>
  </conditionalFormatting>
  <conditionalFormatting sqref="Z44">
    <cfRule type="cellIs" dxfId="371" priority="2" operator="greaterThan">
      <formula>0</formula>
    </cfRule>
  </conditionalFormatting>
  <conditionalFormatting sqref="Z49">
    <cfRule type="cellIs" dxfId="370" priority="1" operator="greaterThan">
      <formula>0</formula>
    </cfRule>
  </conditionalFormatting>
  <dataValidations count="3">
    <dataValidation type="list" allowBlank="1" showInputMessage="1" showErrorMessage="1" sqref="Y51:Y52 T1:T1048576">
      <formula1>"M, O, N/A"</formula1>
    </dataValidation>
    <dataValidation type="list" allowBlank="1" showInputMessage="1" showErrorMessage="1" sqref="X4:X14 X19:X35 X40:X55 W1:W1048576">
      <formula1>"Y, N"</formula1>
    </dataValidation>
    <dataValidation type="list" allowBlank="1" showInputMessage="1" showErrorMessage="1" sqref="V1:V1048576">
      <formula1>"Passed, Failed, N/A"</formula1>
    </dataValidation>
  </dataValidations>
  <hyperlinks>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s>
  <pageMargins left="0.7" right="0.7" top="0.75" bottom="0.75" header="0.3" footer="0.3"/>
  <pageSetup orientation="portrait" r:id="rId23"/>
  <drawing r:id="rId24"/>
  <legacyDrawing r:id="rId25"/>
  <controls>
    <mc:AlternateContent xmlns:mc="http://schemas.openxmlformats.org/markup-compatibility/2006">
      <mc:Choice Requires="x14">
        <control shapeId="186379" r:id="rId26" name="CommandButton2">
          <controlPr defaultSize="0" autoLine="0" r:id="rId27">
            <anchor moveWithCells="1">
              <from>
                <xdr:col>8</xdr:col>
                <xdr:colOff>144780</xdr:colOff>
                <xdr:row>29</xdr:row>
                <xdr:rowOff>7620</xdr:rowOff>
              </from>
              <to>
                <xdr:col>9</xdr:col>
                <xdr:colOff>464820</xdr:colOff>
                <xdr:row>31</xdr:row>
                <xdr:rowOff>106680</xdr:rowOff>
              </to>
            </anchor>
          </controlPr>
        </control>
      </mc:Choice>
      <mc:Fallback>
        <control shapeId="186379" r:id="rId26" name="CommandButton2"/>
      </mc:Fallback>
    </mc:AlternateContent>
    <mc:AlternateContent xmlns:mc="http://schemas.openxmlformats.org/markup-compatibility/2006">
      <mc:Choice Requires="x14">
        <control shapeId="186378" r:id="rId28" name="CommandButton1">
          <controlPr defaultSize="0" autoLine="0" r:id="rId29">
            <anchor moveWithCells="1">
              <from>
                <xdr:col>8</xdr:col>
                <xdr:colOff>114300</xdr:colOff>
                <xdr:row>24</xdr:row>
                <xdr:rowOff>0</xdr:rowOff>
              </from>
              <to>
                <xdr:col>9</xdr:col>
                <xdr:colOff>403860</xdr:colOff>
                <xdr:row>25</xdr:row>
                <xdr:rowOff>175260</xdr:rowOff>
              </to>
            </anchor>
          </controlPr>
        </control>
      </mc:Choice>
      <mc:Fallback>
        <control shapeId="186378" r:id="rId28" name="CommandButton1"/>
      </mc:Fallback>
    </mc:AlternateContent>
  </controls>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8">
    <tabColor theme="9" tint="0.79998168889431442"/>
  </sheetPr>
  <dimension ref="A1:AN196"/>
  <sheetViews>
    <sheetView showGridLines="0" topLeftCell="K31" zoomScale="98" zoomScaleNormal="98" workbookViewId="0">
      <selection activeCell="O29" sqref="O29"/>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hidden="1" customWidth="1"/>
    <col min="17" max="17" width="24.88671875" customWidth="1"/>
    <col min="18" max="18" width="26.109375" customWidth="1"/>
    <col min="19" max="19" width="37" hidden="1" customWidth="1"/>
    <col min="20" max="20" width="7.5546875" customWidth="1"/>
    <col min="21" max="21" width="11" bestFit="1" customWidth="1"/>
    <col min="22" max="22" width="10.44140625" bestFit="1" customWidth="1"/>
    <col min="23" max="23" width="12.5546875" customWidth="1"/>
    <col min="24" max="24" width="15.109375" customWidth="1"/>
    <col min="25" max="25" width="36.5546875" hidden="1" customWidth="1"/>
    <col min="41" max="16384" width="9.109375" style="3"/>
  </cols>
  <sheetData>
    <row r="1" spans="1:36" ht="23.4" x14ac:dyDescent="0.45">
      <c r="A1" s="1188" t="s">
        <v>82</v>
      </c>
      <c r="B1" s="1189"/>
      <c r="C1" s="1189"/>
      <c r="D1" s="1189"/>
      <c r="E1" s="1189"/>
      <c r="F1" s="1189"/>
      <c r="G1" s="1189"/>
      <c r="H1" s="1189"/>
      <c r="K1" s="1193" t="s">
        <v>132</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12.75" customHeight="1" x14ac:dyDescent="0.3">
      <c r="A2" s="98" t="s">
        <v>367</v>
      </c>
      <c r="B2" s="83" t="s">
        <v>334</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191"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43276</v>
      </c>
      <c r="C3" s="125"/>
      <c r="D3" s="3"/>
      <c r="E3" s="3"/>
      <c r="F3" s="3"/>
      <c r="G3" s="3"/>
      <c r="H3" s="3"/>
      <c r="K3" s="1197"/>
      <c r="L3" s="1197"/>
      <c r="M3" s="1183"/>
      <c r="N3" s="1185"/>
      <c r="O3" s="1197"/>
      <c r="P3" s="148" t="s">
        <v>141</v>
      </c>
      <c r="Q3" s="144"/>
      <c r="R3" s="144"/>
      <c r="S3" s="1210"/>
      <c r="T3" s="1191"/>
      <c r="U3" s="1191"/>
      <c r="V3" s="119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2.3780821917808219</v>
      </c>
      <c r="C4" s="3"/>
      <c r="D4" s="3"/>
      <c r="E4" s="3"/>
      <c r="F4" s="3"/>
      <c r="G4" s="3"/>
      <c r="H4" s="3"/>
      <c r="K4" s="337" t="s">
        <v>142</v>
      </c>
      <c r="L4" s="337" t="s">
        <v>143</v>
      </c>
      <c r="M4" s="104" t="s">
        <v>5</v>
      </c>
      <c r="N4" s="93" t="s">
        <v>144</v>
      </c>
      <c r="O4" s="88" t="s">
        <v>372</v>
      </c>
      <c r="P4" s="149" t="s">
        <v>145</v>
      </c>
      <c r="Q4" s="149" t="s">
        <v>146</v>
      </c>
      <c r="R4" s="146" t="s">
        <v>147</v>
      </c>
      <c r="S4" s="36"/>
      <c r="T4" s="83"/>
      <c r="U4" s="83"/>
      <c r="V4" s="83" t="str">
        <f t="shared" ref="V4:V14" si="0">IF(AND(W4="Y",X4="Y"),"Passed",IF(T4="M","Passed", ""))</f>
        <v>Passed</v>
      </c>
      <c r="W4" s="83" t="s">
        <v>377</v>
      </c>
      <c r="X4" s="83" t="s">
        <v>377</v>
      </c>
      <c r="Y4" s="1227" t="s">
        <v>148</v>
      </c>
      <c r="Z4" s="259">
        <f ca="1">DATEDIF(AA4,AB4,"m")/12+DATEDIF(AC4,AD4,"m")/12+DATEDIF(AE4,AF4,"m")/12+DATEDIF(AG4,AH4,"m")/12+DATEDIF(AI4,AJ4,"m")/12</f>
        <v>1.8333333333333333</v>
      </c>
      <c r="AA4" s="260">
        <v>43466</v>
      </c>
      <c r="AB4" s="260">
        <f t="shared" ref="AB4:AB9" ca="1" si="1">TODAY()</f>
        <v>44144</v>
      </c>
      <c r="AC4" s="260"/>
      <c r="AD4" s="260"/>
      <c r="AE4" s="258"/>
      <c r="AF4" s="258"/>
      <c r="AG4" s="258"/>
      <c r="AH4" s="258"/>
      <c r="AI4" s="258"/>
      <c r="AJ4" s="258"/>
    </row>
    <row r="5" spans="1:36" ht="12.75" customHeight="1" x14ac:dyDescent="0.3">
      <c r="A5" s="98" t="s">
        <v>387</v>
      </c>
      <c r="B5" s="124">
        <v>2</v>
      </c>
      <c r="C5" s="126"/>
      <c r="D5" s="3"/>
      <c r="E5" s="3"/>
      <c r="F5" s="3"/>
      <c r="G5" s="3"/>
      <c r="H5" s="3"/>
      <c r="K5" s="338"/>
      <c r="L5" s="338"/>
      <c r="M5" s="104" t="s">
        <v>5</v>
      </c>
      <c r="N5" s="93" t="s">
        <v>144</v>
      </c>
      <c r="O5" s="88" t="s">
        <v>373</v>
      </c>
      <c r="P5" s="150"/>
      <c r="Q5" s="151" t="s">
        <v>150</v>
      </c>
      <c r="R5" s="147" t="s">
        <v>151</v>
      </c>
      <c r="S5" s="36"/>
      <c r="T5" s="83"/>
      <c r="U5" s="83"/>
      <c r="V5" s="83" t="str">
        <f t="shared" si="0"/>
        <v>Passed</v>
      </c>
      <c r="W5" s="83" t="s">
        <v>377</v>
      </c>
      <c r="X5" s="83" t="s">
        <v>377</v>
      </c>
      <c r="Y5" s="1228"/>
      <c r="Z5" s="259">
        <f t="shared" ref="Z5:Z14" ca="1" si="2">DATEDIF(AA5,AB5,"m")/12+DATEDIF(AC5,AD5,"m")/12+DATEDIF(AE5,AF5,"m")/12+DATEDIF(AG5,AH5,"m")/12+DATEDIF(AI5,AJ5,"m")/12</f>
        <v>1.8333333333333333</v>
      </c>
      <c r="AA5" s="260">
        <v>43466</v>
      </c>
      <c r="AB5" s="260">
        <f t="shared" ca="1" si="1"/>
        <v>44144</v>
      </c>
      <c r="AC5" s="260"/>
      <c r="AD5" s="260"/>
      <c r="AE5" s="258"/>
      <c r="AF5" s="258"/>
      <c r="AG5" s="258"/>
      <c r="AH5" s="258"/>
      <c r="AI5" s="258"/>
      <c r="AJ5" s="258"/>
    </row>
    <row r="6" spans="1:36" ht="15" thickBot="1" x14ac:dyDescent="0.35">
      <c r="A6" s="98" t="s">
        <v>388</v>
      </c>
      <c r="B6" s="124">
        <f ca="1">B4+B5</f>
        <v>4.3780821917808215</v>
      </c>
      <c r="C6" s="126"/>
      <c r="K6" s="338"/>
      <c r="L6" s="338"/>
      <c r="M6" s="104" t="s">
        <v>5</v>
      </c>
      <c r="N6" s="38" t="s">
        <v>149</v>
      </c>
      <c r="O6" s="65" t="s">
        <v>149</v>
      </c>
      <c r="P6" s="150"/>
      <c r="Q6" s="152" t="s">
        <v>150</v>
      </c>
      <c r="R6" s="79" t="s">
        <v>151</v>
      </c>
      <c r="S6" s="69"/>
      <c r="T6" s="83"/>
      <c r="U6" s="83"/>
      <c r="V6" s="83" t="str">
        <f t="shared" si="0"/>
        <v>Passed</v>
      </c>
      <c r="W6" s="83" t="s">
        <v>377</v>
      </c>
      <c r="X6" s="83" t="s">
        <v>377</v>
      </c>
      <c r="Y6" s="41" t="s">
        <v>152</v>
      </c>
      <c r="Z6" s="259">
        <f t="shared" ca="1" si="2"/>
        <v>1.8333333333333333</v>
      </c>
      <c r="AA6" s="260">
        <v>43466</v>
      </c>
      <c r="AB6" s="260">
        <f t="shared" ca="1" si="1"/>
        <v>44144</v>
      </c>
      <c r="AC6" s="260"/>
      <c r="AD6" s="260"/>
      <c r="AE6" s="258"/>
      <c r="AF6" s="258"/>
      <c r="AG6" s="258"/>
      <c r="AH6" s="258"/>
      <c r="AI6" s="258"/>
      <c r="AJ6" s="258"/>
    </row>
    <row r="7" spans="1:36" ht="14.4" customHeight="1"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70" t="s">
        <v>334</v>
      </c>
      <c r="T7" s="128" t="s">
        <v>72</v>
      </c>
      <c r="U7" s="180">
        <v>43760</v>
      </c>
      <c r="V7" s="214" t="s">
        <v>374</v>
      </c>
      <c r="W7" s="83" t="s">
        <v>377</v>
      </c>
      <c r="X7" s="83" t="s">
        <v>377</v>
      </c>
      <c r="Y7" s="342" t="s">
        <v>248</v>
      </c>
      <c r="Z7" s="259">
        <f t="shared" ca="1" si="2"/>
        <v>1.8333333333333333</v>
      </c>
      <c r="AA7" s="260">
        <v>43466</v>
      </c>
      <c r="AB7" s="260">
        <f t="shared" ca="1" si="1"/>
        <v>44144</v>
      </c>
      <c r="AC7" s="260"/>
      <c r="AD7" s="260"/>
      <c r="AE7" s="258"/>
      <c r="AF7" s="258"/>
      <c r="AG7" s="258"/>
      <c r="AH7" s="258"/>
      <c r="AI7" s="258"/>
      <c r="AJ7" s="258"/>
    </row>
    <row r="8" spans="1:36" ht="27.6" customHeight="1" x14ac:dyDescent="0.3">
      <c r="A8" s="107" t="s">
        <v>56</v>
      </c>
      <c r="B8" s="108" t="s">
        <v>182</v>
      </c>
      <c r="C8" s="100"/>
      <c r="D8" s="24"/>
      <c r="E8" s="24" t="s">
        <v>77</v>
      </c>
      <c r="F8" s="24"/>
      <c r="G8" s="24"/>
      <c r="H8" s="109">
        <f>IF(C8&lt;&gt;"",'CBL Score Standard'!$D64,IF(D8&lt;&gt;"",SUM('CBL Score Standard'!$D64:$E64),IF(E8&lt;&gt;"",SUM('CBL Score Standard'!$D64:$F64),IF(F8&lt;&gt;"",SUM('CBL Score Standard'!$D64:$G64),IF(G8&lt;&gt;"",SUM('CBL Score Standard'!$D64:$H64,0))))))</f>
        <v>7.6190476190476183E-2</v>
      </c>
      <c r="K8" s="338"/>
      <c r="L8" s="338"/>
      <c r="M8" s="104" t="s">
        <v>5</v>
      </c>
      <c r="N8" s="127" t="s">
        <v>144</v>
      </c>
      <c r="O8" s="43" t="s">
        <v>517</v>
      </c>
      <c r="P8" s="150"/>
      <c r="Q8" s="152" t="s">
        <v>153</v>
      </c>
      <c r="R8" s="79" t="s">
        <v>156</v>
      </c>
      <c r="S8" s="36"/>
      <c r="T8" s="83"/>
      <c r="U8" s="83"/>
      <c r="V8" s="83" t="str">
        <f t="shared" si="0"/>
        <v>Passed</v>
      </c>
      <c r="W8" s="83" t="s">
        <v>377</v>
      </c>
      <c r="X8" s="83" t="s">
        <v>377</v>
      </c>
      <c r="Y8" s="44" t="s">
        <v>157</v>
      </c>
      <c r="Z8" s="259">
        <f t="shared" ca="1" si="2"/>
        <v>1.8333333333333333</v>
      </c>
      <c r="AA8" s="260">
        <v>43466</v>
      </c>
      <c r="AB8" s="260">
        <f t="shared" ca="1" si="1"/>
        <v>44144</v>
      </c>
      <c r="AC8" s="260"/>
      <c r="AD8" s="260"/>
      <c r="AE8" s="258"/>
      <c r="AF8" s="258"/>
      <c r="AG8" s="258"/>
      <c r="AH8" s="258"/>
      <c r="AI8" s="258"/>
      <c r="AJ8" s="258"/>
    </row>
    <row r="9" spans="1:36" ht="13.8" customHeight="1" x14ac:dyDescent="0.3">
      <c r="A9" s="110" t="s">
        <v>56</v>
      </c>
      <c r="B9" s="99" t="s">
        <v>427</v>
      </c>
      <c r="C9" s="100"/>
      <c r="D9" s="24"/>
      <c r="E9" s="129" t="s">
        <v>77</v>
      </c>
      <c r="F9" s="24"/>
      <c r="G9" s="24"/>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43" t="s">
        <v>661</v>
      </c>
      <c r="P9" s="150"/>
      <c r="Q9" s="152" t="s">
        <v>155</v>
      </c>
      <c r="R9" s="79" t="s">
        <v>158</v>
      </c>
      <c r="S9" s="36" t="s">
        <v>334</v>
      </c>
      <c r="T9" s="128" t="s">
        <v>72</v>
      </c>
      <c r="U9" s="180">
        <v>43760</v>
      </c>
      <c r="V9" s="214" t="s">
        <v>374</v>
      </c>
      <c r="W9" s="83" t="s">
        <v>377</v>
      </c>
      <c r="X9" s="83" t="s">
        <v>377</v>
      </c>
      <c r="Y9" s="41" t="s">
        <v>159</v>
      </c>
      <c r="Z9" s="259">
        <f t="shared" ca="1" si="2"/>
        <v>1.8333333333333333</v>
      </c>
      <c r="AA9" s="260">
        <v>43466</v>
      </c>
      <c r="AB9" s="260">
        <f t="shared" ca="1" si="1"/>
        <v>44144</v>
      </c>
      <c r="AC9" s="260"/>
      <c r="AD9" s="260"/>
      <c r="AE9" s="258"/>
      <c r="AF9" s="258"/>
      <c r="AG9" s="258"/>
      <c r="AH9" s="258"/>
      <c r="AI9" s="258"/>
      <c r="AJ9" s="258"/>
    </row>
    <row r="10" spans="1:36" ht="13.8" customHeight="1" x14ac:dyDescent="0.3">
      <c r="A10" s="110" t="s">
        <v>56</v>
      </c>
      <c r="B10" s="99" t="s">
        <v>663</v>
      </c>
      <c r="C10" s="100"/>
      <c r="D10" s="100" t="s">
        <v>77</v>
      </c>
      <c r="E10" s="24"/>
      <c r="F10" s="24"/>
      <c r="G10" s="24"/>
      <c r="H10" s="109">
        <f>IF(C10&lt;&gt;"",'CBL Score Standard'!$D66,IF(D10&lt;&gt;"",SUM('CBL Score Standard'!$D66:$E66),IF(E10&lt;&gt;"",SUM('CBL Score Standard'!$D66:$F66),IF(F10&lt;&gt;"",SUM('CBL Score Standard'!$D66:$G66),IF(G10&lt;&gt;"",SUM('CBL Score Standard'!$D66:$H66,0))))))</f>
        <v>0</v>
      </c>
      <c r="K10" s="338"/>
      <c r="L10" s="338"/>
      <c r="M10" s="104" t="s">
        <v>5</v>
      </c>
      <c r="N10" s="127" t="s">
        <v>144</v>
      </c>
      <c r="O10" s="43" t="s">
        <v>662</v>
      </c>
      <c r="P10" s="150"/>
      <c r="Q10" s="254" t="s">
        <v>659</v>
      </c>
      <c r="R10" s="254" t="s">
        <v>278</v>
      </c>
      <c r="S10" s="36" t="s">
        <v>334</v>
      </c>
      <c r="T10" s="128" t="s">
        <v>72</v>
      </c>
      <c r="U10" s="180">
        <v>43763</v>
      </c>
      <c r="V10" s="214" t="s">
        <v>374</v>
      </c>
      <c r="W10" s="83" t="s">
        <v>377</v>
      </c>
      <c r="X10" s="83"/>
      <c r="Y10" s="46" t="s">
        <v>160</v>
      </c>
      <c r="Z10" s="259">
        <f t="shared" si="2"/>
        <v>0</v>
      </c>
      <c r="AA10" s="260"/>
      <c r="AB10" s="260"/>
      <c r="AC10" s="260"/>
      <c r="AD10" s="260"/>
      <c r="AE10" s="258"/>
      <c r="AF10" s="258"/>
      <c r="AG10" s="258"/>
      <c r="AH10" s="258"/>
      <c r="AI10" s="258"/>
      <c r="AJ10" s="258"/>
    </row>
    <row r="11" spans="1:36" ht="13.8" customHeight="1" x14ac:dyDescent="0.3">
      <c r="A11" s="110" t="s">
        <v>56</v>
      </c>
      <c r="B11" s="99" t="s">
        <v>215</v>
      </c>
      <c r="C11" s="100"/>
      <c r="D11" s="100"/>
      <c r="E11" s="24" t="s">
        <v>77</v>
      </c>
      <c r="F11" s="24"/>
      <c r="G11" s="24"/>
      <c r="H11" s="109">
        <f>IF(C11&lt;&gt;"",'CBL Score Standard'!$D67,IF(D11&lt;&gt;"",SUM('CBL Score Standard'!$D67:$E67),IF(E11&lt;&gt;"",SUM('CBL Score Standard'!$D67:$F67),IF(F11&lt;&gt;"",SUM('CBL Score Standard'!$D67:$G67),IF(G11&lt;&gt;"",SUM('CBL Score Standard'!$D67:$H67,0))))))</f>
        <v>2.8571428571428571E-2</v>
      </c>
      <c r="K11" s="338"/>
      <c r="L11" s="338"/>
      <c r="M11" s="104" t="s">
        <v>5</v>
      </c>
      <c r="N11" s="36" t="s">
        <v>31</v>
      </c>
      <c r="O11" s="89" t="s">
        <v>175</v>
      </c>
      <c r="P11" s="150"/>
      <c r="Q11" s="152" t="s">
        <v>383</v>
      </c>
      <c r="R11" s="79" t="s">
        <v>176</v>
      </c>
      <c r="S11" s="70"/>
      <c r="T11" s="157"/>
      <c r="U11" s="83"/>
      <c r="V11" s="83" t="str">
        <f t="shared" ref="V11" si="3">IF(AND(W11="Y",X11="Y"),"Passed",IF(T11="M","Passed", ""))</f>
        <v>Passed</v>
      </c>
      <c r="W11" s="83" t="s">
        <v>377</v>
      </c>
      <c r="X11" s="83" t="s">
        <v>377</v>
      </c>
      <c r="Y11" s="44" t="s">
        <v>177</v>
      </c>
      <c r="Z11" s="259">
        <f t="shared" ca="1" si="2"/>
        <v>1.8333333333333333</v>
      </c>
      <c r="AA11" s="260">
        <v>43466</v>
      </c>
      <c r="AB11" s="260">
        <f ca="1">TODAY()</f>
        <v>44144</v>
      </c>
      <c r="AC11" s="260"/>
      <c r="AD11" s="260"/>
      <c r="AE11" s="258"/>
      <c r="AF11" s="258"/>
      <c r="AG11" s="258"/>
      <c r="AH11" s="258"/>
      <c r="AI11" s="258"/>
      <c r="AJ11" s="258"/>
    </row>
    <row r="12" spans="1:36" ht="13.8" customHeight="1" x14ac:dyDescent="0.3">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36"/>
      <c r="T12" s="83"/>
      <c r="U12" s="181">
        <v>43634</v>
      </c>
      <c r="V12" s="83" t="str">
        <f t="shared" si="0"/>
        <v>Passed</v>
      </c>
      <c r="W12" s="83" t="s">
        <v>377</v>
      </c>
      <c r="X12" s="83" t="s">
        <v>377</v>
      </c>
      <c r="Y12" s="41"/>
      <c r="Z12" s="259">
        <f t="shared" ca="1" si="2"/>
        <v>1.8333333333333333</v>
      </c>
      <c r="AA12" s="260">
        <v>43466</v>
      </c>
      <c r="AB12" s="260">
        <f ca="1">TODAY()</f>
        <v>44144</v>
      </c>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70" t="s">
        <v>334</v>
      </c>
      <c r="T13" s="128" t="s">
        <v>72</v>
      </c>
      <c r="U13" s="180">
        <v>43756</v>
      </c>
      <c r="V13" s="214" t="s">
        <v>374</v>
      </c>
      <c r="W13" s="83" t="s">
        <v>377</v>
      </c>
      <c r="X13" s="83" t="s">
        <v>377</v>
      </c>
      <c r="Y13" s="41" t="s">
        <v>169</v>
      </c>
      <c r="Z13" s="259">
        <f t="shared" ca="1" si="2"/>
        <v>1.8333333333333333</v>
      </c>
      <c r="AA13" s="260">
        <v>43466</v>
      </c>
      <c r="AB13" s="260">
        <f ca="1">TODAY()</f>
        <v>44144</v>
      </c>
      <c r="AC13" s="260"/>
      <c r="AD13" s="260"/>
      <c r="AE13" s="258"/>
      <c r="AF13" s="258"/>
      <c r="AG13" s="258"/>
      <c r="AH13" s="258"/>
      <c r="AI13" s="258"/>
      <c r="AJ13" s="258"/>
    </row>
    <row r="14" spans="1:36" ht="13.8" customHeight="1" x14ac:dyDescent="0.3">
      <c r="A14" s="110" t="s">
        <v>55</v>
      </c>
      <c r="B14" s="99" t="s">
        <v>694</v>
      </c>
      <c r="C14" s="100"/>
      <c r="D14" s="100"/>
      <c r="E14" s="24" t="s">
        <v>77</v>
      </c>
      <c r="F14" s="24"/>
      <c r="G14" s="24"/>
      <c r="H14" s="109">
        <f>IF(C14&lt;&gt;"",'CBL Score Standard'!$D70,IF(D14&lt;&gt;"",SUM('CBL Score Standard'!$D70:$E70),IF(E14&lt;&gt;"",SUM('CBL Score Standard'!$D70:$F70),IF(F14&lt;&gt;"",SUM('CBL Score Standard'!$D70:$G70),IF(G14&lt;&gt;"",SUM('CBL Score Standard'!$D70:$H70,0))))))</f>
        <v>1.4285714285714285E-2</v>
      </c>
      <c r="K14" s="339"/>
      <c r="L14" s="339"/>
      <c r="M14" s="104" t="s">
        <v>5</v>
      </c>
      <c r="N14" s="36" t="s">
        <v>41</v>
      </c>
      <c r="O14" s="87" t="s">
        <v>450</v>
      </c>
      <c r="P14" s="153">
        <v>43627</v>
      </c>
      <c r="Q14" s="152" t="s">
        <v>381</v>
      </c>
      <c r="R14" s="79" t="s">
        <v>382</v>
      </c>
      <c r="S14" s="36"/>
      <c r="T14" s="83"/>
      <c r="U14" s="181">
        <v>43627</v>
      </c>
      <c r="V14" s="83" t="str">
        <f t="shared" si="0"/>
        <v>Passed</v>
      </c>
      <c r="W14" s="83" t="s">
        <v>377</v>
      </c>
      <c r="X14" s="83" t="s">
        <v>377</v>
      </c>
      <c r="Y14" s="41"/>
      <c r="Z14" s="259">
        <f t="shared" ca="1" si="2"/>
        <v>1.8333333333333333</v>
      </c>
      <c r="AA14" s="260">
        <v>43466</v>
      </c>
      <c r="AB14" s="260">
        <f ca="1">TODAY()</f>
        <v>44144</v>
      </c>
      <c r="AC14" s="260"/>
      <c r="AD14" s="260"/>
      <c r="AE14" s="258"/>
      <c r="AF14" s="258"/>
      <c r="AG14" s="258"/>
      <c r="AH14" s="258"/>
      <c r="AI14" s="258"/>
      <c r="AJ14" s="258"/>
    </row>
    <row r="15" spans="1:36" x14ac:dyDescent="0.3">
      <c r="A15" s="110" t="s">
        <v>55</v>
      </c>
      <c r="B15" s="99" t="s">
        <v>185</v>
      </c>
      <c r="C15" s="100"/>
      <c r="D15" s="24"/>
      <c r="E15" s="129" t="s">
        <v>77</v>
      </c>
      <c r="F15" s="24"/>
      <c r="G15" s="24"/>
      <c r="H15" s="109">
        <f>IF(C15&lt;&gt;"",'CBL Score Standard'!$D71,IF(D15&lt;&gt;"",SUM('CBL Score Standard'!$D71:$E71),IF(E15&lt;&gt;"",SUM('CBL Score Standard'!$D71:$F71),IF(F15&lt;&gt;"",SUM('CBL Score Standard'!$D71:$G71),IF(G15&lt;&gt;"",SUM('CBL Score Standard'!$D71:$H71,0))))))</f>
        <v>2.8571428571428571E-2</v>
      </c>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30" t="s">
        <v>77</v>
      </c>
      <c r="F16" s="100"/>
      <c r="G16" s="100"/>
      <c r="H16" s="109">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30" t="s">
        <v>77</v>
      </c>
      <c r="F18" s="100"/>
      <c r="G18" s="100"/>
      <c r="H18" s="109">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70"/>
      <c r="T19" s="157"/>
      <c r="U19" s="83"/>
      <c r="V19" s="83" t="str">
        <f t="shared" ref="V19:V20" si="4">IF(AND(W19="Y",X19="Y"),"Passed",IF(T19="M","Passed", ""))</f>
        <v>Passed</v>
      </c>
      <c r="W19" s="83" t="s">
        <v>377</v>
      </c>
      <c r="X19" s="83" t="s">
        <v>377</v>
      </c>
      <c r="Y19" s="44" t="s">
        <v>174</v>
      </c>
      <c r="Z19" s="259">
        <f t="shared" ref="Z19:Z35" ca="1" si="5">DATEDIF(AA19,AB19,"m")/12+DATEDIF(AC19,AD19,"m")/12+DATEDIF(AE19,AF19,"m")/12+DATEDIF(AG19,AH19,"m")/12+DATEDIF(AI19,AJ19,"m")/12</f>
        <v>1.8333333333333333</v>
      </c>
      <c r="AA19" s="260">
        <v>43466</v>
      </c>
      <c r="AB19" s="260">
        <f ca="1">TODAY()</f>
        <v>44144</v>
      </c>
      <c r="AC19" s="260"/>
      <c r="AD19" s="260"/>
      <c r="AE19" s="258"/>
      <c r="AF19" s="258"/>
      <c r="AG19" s="258"/>
      <c r="AH19" s="258"/>
      <c r="AI19" s="258"/>
      <c r="AJ19" s="258"/>
    </row>
    <row r="20" spans="1:36" ht="13.8" customHeight="1" x14ac:dyDescent="0.3">
      <c r="A20" s="110" t="s">
        <v>55</v>
      </c>
      <c r="B20" s="99" t="s">
        <v>202</v>
      </c>
      <c r="C20" s="100"/>
      <c r="D20" s="100"/>
      <c r="E20" s="130" t="s">
        <v>77</v>
      </c>
      <c r="F20" s="100"/>
      <c r="G20" s="100"/>
      <c r="H20" s="109">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36"/>
      <c r="T20" s="83"/>
      <c r="U20" s="83"/>
      <c r="V20" s="83" t="str">
        <f t="shared" si="4"/>
        <v>Passed</v>
      </c>
      <c r="W20" s="83" t="s">
        <v>377</v>
      </c>
      <c r="X20" s="83" t="s">
        <v>377</v>
      </c>
      <c r="Y20" s="44" t="s">
        <v>181</v>
      </c>
      <c r="Z20" s="259">
        <f t="shared" ca="1" si="5"/>
        <v>1.8333333333333333</v>
      </c>
      <c r="AA20" s="260">
        <v>43466</v>
      </c>
      <c r="AB20" s="260">
        <f ca="1">TODAY()</f>
        <v>44144</v>
      </c>
      <c r="AC20" s="260"/>
      <c r="AD20" s="260"/>
      <c r="AE20" s="258"/>
      <c r="AF20" s="258"/>
      <c r="AG20" s="258"/>
      <c r="AH20" s="258"/>
      <c r="AI20" s="258"/>
      <c r="AJ20" s="258"/>
    </row>
    <row r="21" spans="1:36" ht="27.6" customHeight="1" x14ac:dyDescent="0.3">
      <c r="A21" s="110" t="s">
        <v>55</v>
      </c>
      <c r="B21" s="99" t="s">
        <v>664</v>
      </c>
      <c r="C21" s="100"/>
      <c r="D21" s="100"/>
      <c r="E21" s="129" t="s">
        <v>77</v>
      </c>
      <c r="F21" s="24"/>
      <c r="G21" s="24"/>
      <c r="H21" s="109">
        <f>IF(C21&lt;&gt;"",'CBL Score Standard'!$D77,IF(D21&lt;&gt;"",SUM('CBL Score Standard'!$D77:$E77),IF(E21&lt;&gt;"",SUM('CBL Score Standard'!$D77:$F77),IF(F21&lt;&gt;"",SUM('CBL Score Standard'!$D77:$G77),IF(G21&lt;&gt;"",SUM('CBL Score Standard'!$D77:$H77,0))))))</f>
        <v>2.8571428571428571E-2</v>
      </c>
      <c r="K21" s="338"/>
      <c r="L21" s="338"/>
      <c r="M21" s="104" t="s">
        <v>6</v>
      </c>
      <c r="N21" s="36" t="s">
        <v>56</v>
      </c>
      <c r="O21" s="87" t="s">
        <v>182</v>
      </c>
      <c r="P21" s="153">
        <v>43609</v>
      </c>
      <c r="Q21" s="152" t="s">
        <v>172</v>
      </c>
      <c r="R21" s="79" t="s">
        <v>183</v>
      </c>
      <c r="S21" s="70" t="s">
        <v>334</v>
      </c>
      <c r="T21" s="128" t="s">
        <v>72</v>
      </c>
      <c r="U21" s="181">
        <v>43609</v>
      </c>
      <c r="V21" s="83" t="s">
        <v>374</v>
      </c>
      <c r="W21" s="83" t="s">
        <v>377</v>
      </c>
      <c r="X21" s="83" t="s">
        <v>377</v>
      </c>
      <c r="Y21" s="81" t="s">
        <v>184</v>
      </c>
      <c r="Z21" s="259">
        <f t="shared" ca="1" si="5"/>
        <v>1.8333333333333333</v>
      </c>
      <c r="AA21" s="260">
        <v>43466</v>
      </c>
      <c r="AB21" s="260">
        <f ca="1">TODAY()</f>
        <v>44144</v>
      </c>
      <c r="AC21" s="260"/>
      <c r="AD21" s="260"/>
      <c r="AE21" s="258"/>
      <c r="AF21" s="258"/>
      <c r="AG21" s="258"/>
      <c r="AH21" s="258"/>
      <c r="AI21" s="258"/>
      <c r="AJ21" s="258"/>
    </row>
    <row r="22" spans="1:36" ht="14.4" customHeight="1" x14ac:dyDescent="0.3">
      <c r="A22" s="110" t="s">
        <v>55</v>
      </c>
      <c r="B22" s="99" t="s">
        <v>448</v>
      </c>
      <c r="C22" s="100"/>
      <c r="D22" s="100"/>
      <c r="E22" s="129" t="s">
        <v>77</v>
      </c>
      <c r="F22" s="24"/>
      <c r="G22" s="24"/>
      <c r="H22" s="109">
        <f>IF(C22&lt;&gt;"",'CBL Score Standard'!$D78,IF(D22&lt;&gt;"",SUM('CBL Score Standard'!$D78:$E78),IF(E22&lt;&gt;"",SUM('CBL Score Standard'!$D78:$F78),IF(F22&lt;&gt;"",SUM('CBL Score Standard'!$D78:$G78),IF(G22&lt;&gt;"",SUM('CBL Score Standard'!$D78:$H78,0))))))</f>
        <v>2.8571428571428571E-2</v>
      </c>
      <c r="K22" s="338"/>
      <c r="L22" s="338"/>
      <c r="M22" s="104" t="s">
        <v>6</v>
      </c>
      <c r="N22" s="36" t="s">
        <v>144</v>
      </c>
      <c r="O22" s="87" t="s">
        <v>187</v>
      </c>
      <c r="P22" s="150"/>
      <c r="Q22" s="152" t="s">
        <v>153</v>
      </c>
      <c r="R22" s="79" t="s">
        <v>156</v>
      </c>
      <c r="S22" s="36" t="s">
        <v>334</v>
      </c>
      <c r="T22" s="128" t="s">
        <v>72</v>
      </c>
      <c r="U22" s="180">
        <v>43760</v>
      </c>
      <c r="V22" s="214" t="s">
        <v>374</v>
      </c>
      <c r="W22" s="83" t="s">
        <v>377</v>
      </c>
      <c r="X22" s="83" t="s">
        <v>377</v>
      </c>
      <c r="Y22" s="82" t="s">
        <v>157</v>
      </c>
      <c r="Z22" s="259">
        <f t="shared" ca="1" si="5"/>
        <v>1.8333333333333333</v>
      </c>
      <c r="AA22" s="260">
        <v>43466</v>
      </c>
      <c r="AB22" s="260">
        <f ca="1">TODAY()</f>
        <v>44144</v>
      </c>
      <c r="AC22" s="260"/>
      <c r="AD22" s="260"/>
      <c r="AE22" s="258"/>
      <c r="AF22" s="258"/>
      <c r="AG22" s="258"/>
      <c r="AH22" s="258"/>
      <c r="AI22" s="258"/>
      <c r="AJ22" s="258"/>
    </row>
    <row r="23" spans="1:36" ht="12.75" customHeight="1" x14ac:dyDescent="0.3">
      <c r="A23" s="110" t="s">
        <v>55</v>
      </c>
      <c r="B23" s="99" t="s">
        <v>665</v>
      </c>
      <c r="C23" s="100"/>
      <c r="D23" s="100"/>
      <c r="E23" s="24" t="s">
        <v>77</v>
      </c>
      <c r="F23" s="24"/>
      <c r="G23" s="24"/>
      <c r="H23" s="109">
        <f>IF(C23&lt;&gt;"",'CBL Score Standard'!$D79,IF(D23&lt;&gt;"",SUM('CBL Score Standard'!$D79:$E79),IF(E23&lt;&gt;"",SUM('CBL Score Standard'!$D79:$F79),IF(F23&lt;&gt;"",SUM('CBL Score Standard'!$D79:$G79),IF(G23&lt;&gt;"",SUM('CBL Score Standard'!$D79:$H79,0))))))</f>
        <v>2.8571428571428571E-2</v>
      </c>
      <c r="K23" s="338"/>
      <c r="L23" s="338"/>
      <c r="M23" s="104" t="s">
        <v>6</v>
      </c>
      <c r="N23" s="36" t="s">
        <v>144</v>
      </c>
      <c r="O23" s="87" t="s">
        <v>188</v>
      </c>
      <c r="P23" s="150"/>
      <c r="Q23" s="152" t="s">
        <v>155</v>
      </c>
      <c r="R23" s="79" t="s">
        <v>158</v>
      </c>
      <c r="S23" s="36" t="s">
        <v>334</v>
      </c>
      <c r="T23" s="128" t="s">
        <v>72</v>
      </c>
      <c r="U23" s="83"/>
      <c r="V23" s="83" t="s">
        <v>374</v>
      </c>
      <c r="W23" s="83" t="s">
        <v>377</v>
      </c>
      <c r="X23" s="83" t="s">
        <v>377</v>
      </c>
      <c r="Y23" s="41" t="s">
        <v>159</v>
      </c>
      <c r="Z23" s="259">
        <f t="shared" ca="1" si="5"/>
        <v>1.8333333333333333</v>
      </c>
      <c r="AA23" s="260">
        <v>43466</v>
      </c>
      <c r="AB23" s="260">
        <f ca="1">TODAY()</f>
        <v>44144</v>
      </c>
      <c r="AC23" s="260"/>
      <c r="AD23" s="260"/>
      <c r="AE23" s="258"/>
      <c r="AF23" s="258"/>
      <c r="AG23" s="258"/>
      <c r="AH23" s="258"/>
      <c r="AI23" s="258"/>
      <c r="AJ23" s="258"/>
    </row>
    <row r="24" spans="1:36" ht="12.75" customHeight="1" x14ac:dyDescent="0.3">
      <c r="A24" s="110" t="s">
        <v>55</v>
      </c>
      <c r="B24" s="99" t="s">
        <v>238</v>
      </c>
      <c r="C24" s="100"/>
      <c r="D24" s="100"/>
      <c r="E24" s="100"/>
      <c r="F24" s="24"/>
      <c r="G24" s="24"/>
      <c r="H24" s="109" t="b">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36" t="s">
        <v>334</v>
      </c>
      <c r="T24" s="128" t="s">
        <v>72</v>
      </c>
      <c r="U24" s="180">
        <v>43763</v>
      </c>
      <c r="V24" s="214" t="s">
        <v>374</v>
      </c>
      <c r="W24" s="83" t="s">
        <v>377</v>
      </c>
      <c r="X24" s="83"/>
      <c r="Y24" s="46" t="s">
        <v>160</v>
      </c>
      <c r="Z24" s="259">
        <f t="shared" si="5"/>
        <v>0</v>
      </c>
      <c r="AA24" s="260"/>
      <c r="AB24" s="260"/>
      <c r="AC24" s="260"/>
      <c r="AD24" s="260"/>
      <c r="AE24" s="258"/>
      <c r="AF24" s="258"/>
      <c r="AG24" s="258"/>
      <c r="AH24" s="258"/>
      <c r="AI24" s="258"/>
      <c r="AJ24" s="258"/>
    </row>
    <row r="25" spans="1:36" ht="13.8" customHeight="1" x14ac:dyDescent="0.3">
      <c r="A25" s="110" t="s">
        <v>55</v>
      </c>
      <c r="B25" s="99" t="s">
        <v>515</v>
      </c>
      <c r="C25" s="100"/>
      <c r="D25" s="100"/>
      <c r="E25" s="100" t="s">
        <v>77</v>
      </c>
      <c r="F25" s="24"/>
      <c r="G25" s="24"/>
      <c r="H25" s="109">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36"/>
      <c r="T25" s="83"/>
      <c r="U25" s="83"/>
      <c r="V25" s="83" t="s">
        <v>374</v>
      </c>
      <c r="W25" s="83" t="s">
        <v>377</v>
      </c>
      <c r="X25" s="83"/>
      <c r="Y25" s="46" t="s">
        <v>163</v>
      </c>
      <c r="Z25" s="259">
        <f t="shared" si="5"/>
        <v>0</v>
      </c>
      <c r="AA25" s="260"/>
      <c r="AB25" s="260"/>
      <c r="AC25" s="260"/>
      <c r="AD25" s="260"/>
      <c r="AE25" s="258"/>
      <c r="AF25" s="258"/>
      <c r="AG25" s="258"/>
      <c r="AH25" s="258"/>
      <c r="AI25" s="258"/>
      <c r="AJ25" s="258"/>
    </row>
    <row r="26" spans="1:36" ht="26.4" customHeight="1"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36"/>
      <c r="T26" s="83"/>
      <c r="U26" s="83"/>
      <c r="V26" s="83" t="str">
        <f t="shared" ref="V26" si="6">IF(AND(W26="Y",X26="Y"),"Passed",IF(T26="M","Passed", ""))</f>
        <v>Passed</v>
      </c>
      <c r="W26" s="83" t="s">
        <v>377</v>
      </c>
      <c r="X26" s="83" t="s">
        <v>377</v>
      </c>
      <c r="Y26" s="46" t="s">
        <v>166</v>
      </c>
      <c r="Z26" s="259">
        <f t="shared" si="5"/>
        <v>0</v>
      </c>
      <c r="AA26" s="260"/>
      <c r="AB26" s="260"/>
      <c r="AC26" s="260"/>
      <c r="AD26" s="260"/>
      <c r="AE26" s="258"/>
      <c r="AF26" s="258"/>
      <c r="AG26" s="258"/>
      <c r="AH26" s="258"/>
      <c r="AI26" s="258"/>
      <c r="AJ26" s="258"/>
    </row>
    <row r="27" spans="1:36" ht="26.4" customHeight="1"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158" t="s">
        <v>334</v>
      </c>
      <c r="T27" s="157" t="s">
        <v>72</v>
      </c>
      <c r="U27" s="181">
        <v>43608</v>
      </c>
      <c r="V27" s="83" t="s">
        <v>374</v>
      </c>
      <c r="W27" s="83"/>
      <c r="X27" s="83"/>
      <c r="Y27" s="46" t="s">
        <v>193</v>
      </c>
      <c r="Z27" s="259">
        <f t="shared" ca="1" si="5"/>
        <v>1.8333333333333333</v>
      </c>
      <c r="AA27" s="260">
        <v>43466</v>
      </c>
      <c r="AB27" s="260">
        <f ca="1">TODAY()</f>
        <v>44144</v>
      </c>
      <c r="AC27" s="260"/>
      <c r="AD27" s="260"/>
      <c r="AE27" s="258"/>
      <c r="AF27" s="258"/>
      <c r="AG27" s="258"/>
      <c r="AH27" s="258"/>
      <c r="AI27" s="258"/>
      <c r="AJ27" s="258"/>
    </row>
    <row r="28" spans="1:36" ht="13.8" customHeight="1" x14ac:dyDescent="0.3">
      <c r="A28" s="110" t="s">
        <v>59</v>
      </c>
      <c r="B28" s="99" t="s">
        <v>684</v>
      </c>
      <c r="C28" s="100" t="s">
        <v>77</v>
      </c>
      <c r="D28" s="100"/>
      <c r="E28" s="24"/>
      <c r="F28" s="24"/>
      <c r="G28" s="24"/>
      <c r="H28" s="109">
        <f>IF(C28&lt;&gt;"",'CBL Score Standard'!$D84,IF(D28&lt;&gt;"",SUM('CBL Score Standard'!$D84:$E84),IF(E28&lt;&gt;"",SUM('CBL Score Standard'!$D84:$F84),IF(F28&lt;&gt;"",SUM('CBL Score Standard'!$D84:$G84),IF(G28&lt;&gt;"",SUM('CBL Score Standard'!$D84:$H84,0))))))</f>
        <v>0</v>
      </c>
      <c r="K28" s="338"/>
      <c r="L28" s="338"/>
      <c r="M28" s="104" t="s">
        <v>6</v>
      </c>
      <c r="N28" s="36" t="s">
        <v>55</v>
      </c>
      <c r="O28" s="87" t="s">
        <v>194</v>
      </c>
      <c r="P28" s="153">
        <v>43544</v>
      </c>
      <c r="Q28" s="254" t="s">
        <v>649</v>
      </c>
      <c r="R28" s="254" t="s">
        <v>650</v>
      </c>
      <c r="S28" s="70"/>
      <c r="T28" s="157"/>
      <c r="U28" s="83"/>
      <c r="V28" s="83"/>
      <c r="W28" s="83"/>
      <c r="X28" s="83"/>
      <c r="Y28" s="46" t="s">
        <v>195</v>
      </c>
      <c r="Z28" s="259">
        <f t="shared" si="5"/>
        <v>0</v>
      </c>
      <c r="AA28" s="260"/>
      <c r="AB28" s="260"/>
      <c r="AC28" s="260"/>
      <c r="AD28" s="260"/>
      <c r="AE28" s="258"/>
      <c r="AF28" s="258"/>
      <c r="AG28" s="258"/>
      <c r="AH28" s="258"/>
      <c r="AI28" s="258"/>
      <c r="AJ28" s="258"/>
    </row>
    <row r="29" spans="1:36" ht="27.6" customHeight="1" x14ac:dyDescent="0.3">
      <c r="A29" s="110" t="s">
        <v>59</v>
      </c>
      <c r="B29" s="99" t="s">
        <v>683</v>
      </c>
      <c r="C29" s="100"/>
      <c r="D29" s="100"/>
      <c r="E29" s="24"/>
      <c r="F29" s="24"/>
      <c r="G29" s="24"/>
      <c r="H29" s="109" t="b">
        <f>IF(C29&lt;&gt;"",'CBL Score Standard'!$D85,IF(D29&lt;&gt;"",SUM('CBL Score Standard'!$D85:$E85),IF(E29&lt;&gt;"",SUM('CBL Score Standard'!$D85:$F85),IF(F29&lt;&gt;"",SUM('CBL Score Standard'!$D85:$G85),IF(G29&lt;&gt;"",SUM('CBL Score Standard'!$D85:$H85,0))))))</f>
        <v>0</v>
      </c>
      <c r="K29" s="338"/>
      <c r="L29" s="338"/>
      <c r="M29" s="104" t="s">
        <v>6</v>
      </c>
      <c r="N29" s="36" t="s">
        <v>55</v>
      </c>
      <c r="O29" s="87" t="s">
        <v>196</v>
      </c>
      <c r="P29" s="149" t="s">
        <v>145</v>
      </c>
      <c r="Q29" s="254" t="s">
        <v>651</v>
      </c>
      <c r="R29" s="254" t="s">
        <v>652</v>
      </c>
      <c r="S29" s="70" t="s">
        <v>334</v>
      </c>
      <c r="T29" s="157" t="s">
        <v>72</v>
      </c>
      <c r="U29" s="999">
        <v>44078</v>
      </c>
      <c r="V29" s="83" t="s">
        <v>374</v>
      </c>
      <c r="W29" s="83"/>
      <c r="X29" s="83"/>
      <c r="Y29" s="46" t="s">
        <v>197</v>
      </c>
      <c r="Z29" s="259">
        <f t="shared" si="5"/>
        <v>0</v>
      </c>
      <c r="AA29" s="260"/>
      <c r="AB29" s="260"/>
      <c r="AC29" s="260"/>
      <c r="AD29" s="260"/>
      <c r="AE29" s="258"/>
      <c r="AF29" s="258"/>
      <c r="AG29" s="258"/>
      <c r="AH29" s="258"/>
      <c r="AI29" s="258"/>
      <c r="AJ29" s="258"/>
    </row>
    <row r="30" spans="1:36" ht="27.6" customHeight="1" x14ac:dyDescent="0.3">
      <c r="A30" s="110" t="s">
        <v>149</v>
      </c>
      <c r="B30" s="99" t="s">
        <v>149</v>
      </c>
      <c r="C30" s="24"/>
      <c r="D30" s="24"/>
      <c r="E30" s="24" t="s">
        <v>77</v>
      </c>
      <c r="F30" s="24"/>
      <c r="G30" s="24"/>
      <c r="H30" s="109">
        <f>IF(C30&lt;&gt;"",'CBL Score Standard'!$D86,IF(D30&lt;&gt;"",SUM('CBL Score Standard'!$D86:$E86),IF(E30&lt;&gt;"",SUM('CBL Score Standard'!$D86:$F86),IF(F30&lt;&gt;"",SUM('CBL Score Standard'!$D86:$G86),IF(G30&lt;&gt;"",SUM('CBL Score Standard'!$D86:$H86,0))))))</f>
        <v>0.16709956709956711</v>
      </c>
      <c r="K30" s="338"/>
      <c r="L30" s="338"/>
      <c r="M30" s="104" t="s">
        <v>6</v>
      </c>
      <c r="N30" s="36" t="s">
        <v>55</v>
      </c>
      <c r="O30" s="87" t="s">
        <v>198</v>
      </c>
      <c r="P30" s="151"/>
      <c r="Q30" s="152" t="s">
        <v>199</v>
      </c>
      <c r="R30" s="79" t="s">
        <v>200</v>
      </c>
      <c r="S30" s="158"/>
      <c r="T30" s="157"/>
      <c r="U30" s="83"/>
      <c r="V30" s="83"/>
      <c r="W30" s="83"/>
      <c r="X30" s="83"/>
      <c r="Y30" s="49" t="s">
        <v>201</v>
      </c>
      <c r="Z30" s="259">
        <f t="shared" si="5"/>
        <v>0</v>
      </c>
      <c r="AA30" s="260"/>
      <c r="AB30" s="260"/>
      <c r="AC30" s="260"/>
      <c r="AD30" s="260"/>
      <c r="AE30" s="258"/>
      <c r="AF30" s="258"/>
      <c r="AG30" s="258"/>
      <c r="AH30" s="258"/>
      <c r="AI30" s="258"/>
      <c r="AJ30" s="258"/>
    </row>
    <row r="31" spans="1:36" ht="13.8" customHeight="1" x14ac:dyDescent="0.3">
      <c r="A31" s="110" t="s">
        <v>149</v>
      </c>
      <c r="B31" s="99" t="s">
        <v>370</v>
      </c>
      <c r="C31" s="100" t="s">
        <v>77</v>
      </c>
      <c r="D31" s="100"/>
      <c r="E31" s="117"/>
      <c r="F31" s="24"/>
      <c r="G31" s="24"/>
      <c r="H31" s="109">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158" t="s">
        <v>334</v>
      </c>
      <c r="T31" s="157" t="s">
        <v>72</v>
      </c>
      <c r="U31" s="153">
        <v>43629</v>
      </c>
      <c r="V31" s="83" t="s">
        <v>374</v>
      </c>
      <c r="W31" s="83" t="s">
        <v>377</v>
      </c>
      <c r="X31" s="83" t="s">
        <v>377</v>
      </c>
      <c r="Y31" s="49" t="s">
        <v>203</v>
      </c>
      <c r="Z31" s="259">
        <f t="shared" ca="1" si="5"/>
        <v>1.8333333333333333</v>
      </c>
      <c r="AA31" s="260">
        <v>43466</v>
      </c>
      <c r="AB31" s="260">
        <f ca="1">TODAY()</f>
        <v>44144</v>
      </c>
      <c r="AC31" s="260"/>
      <c r="AD31" s="260"/>
      <c r="AE31" s="258"/>
      <c r="AF31" s="258"/>
      <c r="AG31" s="258"/>
      <c r="AH31" s="258"/>
      <c r="AI31" s="258"/>
      <c r="AJ31" s="258"/>
    </row>
    <row r="32" spans="1:36" ht="26.4" customHeight="1" x14ac:dyDescent="0.3">
      <c r="A32" s="110" t="s">
        <v>31</v>
      </c>
      <c r="B32" s="99" t="s">
        <v>660</v>
      </c>
      <c r="C32" s="24"/>
      <c r="D32" s="24"/>
      <c r="E32" s="24" t="s">
        <v>77</v>
      </c>
      <c r="F32" s="24"/>
      <c r="G32" s="24"/>
      <c r="H32" s="109">
        <f>IF(C32&lt;&gt;"",'CBL Score Standard'!$D88,IF(D32&lt;&gt;"",SUM('CBL Score Standard'!$D88:$E88),IF(E32&lt;&gt;"",SUM('CBL Score Standard'!$D88:$F88),IF(F32&lt;&gt;"",SUM('CBL Score Standard'!$D88:$G88),IF(G32&lt;&gt;"",SUM('CBL Score Standard'!$D88:$H88,0))))))</f>
        <v>0.16709956709956711</v>
      </c>
      <c r="K32" s="338"/>
      <c r="L32" s="338"/>
      <c r="M32" s="104" t="s">
        <v>6</v>
      </c>
      <c r="N32" s="36" t="s">
        <v>56</v>
      </c>
      <c r="O32" s="87" t="s">
        <v>427</v>
      </c>
      <c r="P32" s="153">
        <v>43613</v>
      </c>
      <c r="Q32" s="152" t="s">
        <v>167</v>
      </c>
      <c r="R32" s="79" t="s">
        <v>204</v>
      </c>
      <c r="S32" s="158" t="s">
        <v>334</v>
      </c>
      <c r="T32" s="157" t="s">
        <v>72</v>
      </c>
      <c r="U32" s="153">
        <v>43613</v>
      </c>
      <c r="V32" s="83" t="s">
        <v>374</v>
      </c>
      <c r="W32" s="83"/>
      <c r="X32" s="83" t="s">
        <v>377</v>
      </c>
      <c r="Y32" s="46" t="s">
        <v>205</v>
      </c>
      <c r="Z32" s="259">
        <f t="shared" ca="1" si="5"/>
        <v>1.8333333333333333</v>
      </c>
      <c r="AA32" s="260">
        <v>43466</v>
      </c>
      <c r="AB32" s="260">
        <f ca="1">TODAY()</f>
        <v>44144</v>
      </c>
      <c r="AC32" s="260"/>
      <c r="AD32" s="260"/>
      <c r="AE32" s="258"/>
      <c r="AF32" s="258"/>
      <c r="AG32" s="258"/>
      <c r="AH32" s="258"/>
      <c r="AI32" s="258"/>
      <c r="AJ32" s="258"/>
    </row>
    <row r="33" spans="1:36" ht="13.8" customHeight="1" x14ac:dyDescent="0.3">
      <c r="A33" s="110" t="s">
        <v>31</v>
      </c>
      <c r="B33" s="99" t="s">
        <v>175</v>
      </c>
      <c r="C33" s="100"/>
      <c r="D33" s="24"/>
      <c r="E33" s="24" t="s">
        <v>77</v>
      </c>
      <c r="F33" s="24"/>
      <c r="G33" s="24"/>
      <c r="H33" s="109">
        <f>IF(C33&lt;&gt;"",'CBL Score Standard'!$D89,IF(D33&lt;&gt;"",SUM('CBL Score Standard'!$D89:$E89),IF(E33&lt;&gt;"",SUM('CBL Score Standard'!$D89:$F89),IF(F33&lt;&gt;"",SUM('CBL Score Standard'!$D89:$G89),IF(G33&lt;&gt;"",SUM('CBL Score Standard'!$D89:$H89,0))))))</f>
        <v>0.16709956709956711</v>
      </c>
      <c r="K33" s="338"/>
      <c r="L33" s="338"/>
      <c r="M33" s="104" t="s">
        <v>6</v>
      </c>
      <c r="N33" s="36" t="s">
        <v>0</v>
      </c>
      <c r="O33" s="87" t="s">
        <v>426</v>
      </c>
      <c r="P33" s="152" t="s">
        <v>145</v>
      </c>
      <c r="Q33" s="152" t="s">
        <v>206</v>
      </c>
      <c r="R33" s="79" t="s">
        <v>206</v>
      </c>
      <c r="S33" s="77" t="s">
        <v>334</v>
      </c>
      <c r="T33" s="128" t="s">
        <v>72</v>
      </c>
      <c r="U33" s="180">
        <v>43756</v>
      </c>
      <c r="V33" s="214" t="s">
        <v>374</v>
      </c>
      <c r="W33" s="83" t="s">
        <v>377</v>
      </c>
      <c r="X33" s="83" t="s">
        <v>377</v>
      </c>
      <c r="Y33" s="41"/>
      <c r="Z33" s="259">
        <f t="shared" ca="1" si="5"/>
        <v>1.8333333333333333</v>
      </c>
      <c r="AA33" s="260">
        <v>43466</v>
      </c>
      <c r="AB33" s="260">
        <f ca="1">TODAY()</f>
        <v>44144</v>
      </c>
      <c r="AC33" s="260"/>
      <c r="AD33" s="260"/>
      <c r="AE33" s="258"/>
      <c r="AF33" s="258"/>
      <c r="AG33" s="258"/>
      <c r="AH33" s="258"/>
      <c r="AI33" s="258"/>
      <c r="AJ33" s="258"/>
    </row>
    <row r="34" spans="1:36" ht="13.8" customHeight="1" x14ac:dyDescent="0.3">
      <c r="A34" s="110" t="s">
        <v>46</v>
      </c>
      <c r="B34" s="99" t="s">
        <v>171</v>
      </c>
      <c r="C34" s="100"/>
      <c r="D34" s="24"/>
      <c r="E34" s="24" t="s">
        <v>77</v>
      </c>
      <c r="F34" s="24"/>
      <c r="G34" s="24"/>
      <c r="H34" s="109">
        <f>IF(C34&lt;&gt;"",'CBL Score Standard'!$D90,IF(D34&lt;&gt;"",SUM('CBL Score Standard'!$D90:$E90),IF(E34&lt;&gt;"",SUM('CBL Score Standard'!$D90:$F90),IF(F34&lt;&gt;"",SUM('CBL Score Standard'!$D90:$G90),IF(G34&lt;&gt;"",SUM('CBL Score Standard'!$D90:$H90,0))))))</f>
        <v>7.6190476190476183E-2</v>
      </c>
      <c r="K34" s="338"/>
      <c r="L34" s="338"/>
      <c r="M34" s="104" t="s">
        <v>6</v>
      </c>
      <c r="N34" s="36" t="s">
        <v>53</v>
      </c>
      <c r="O34" s="90" t="s">
        <v>371</v>
      </c>
      <c r="P34" s="152" t="s">
        <v>145</v>
      </c>
      <c r="Q34" s="152" t="s">
        <v>164</v>
      </c>
      <c r="R34" s="79" t="s">
        <v>207</v>
      </c>
      <c r="S34" s="158" t="s">
        <v>334</v>
      </c>
      <c r="T34" s="157" t="s">
        <v>72</v>
      </c>
      <c r="U34" s="999">
        <v>44050</v>
      </c>
      <c r="V34" s="83" t="s">
        <v>374</v>
      </c>
      <c r="W34" s="83"/>
      <c r="X34" s="83"/>
      <c r="Y34" s="49" t="s">
        <v>208</v>
      </c>
      <c r="Z34" s="259">
        <f t="shared" si="5"/>
        <v>0</v>
      </c>
      <c r="AA34" s="260"/>
      <c r="AB34" s="260"/>
      <c r="AC34" s="260"/>
      <c r="AD34" s="260"/>
      <c r="AE34" s="258"/>
      <c r="AF34" s="258"/>
      <c r="AG34" s="258"/>
      <c r="AH34" s="258"/>
      <c r="AI34" s="258"/>
      <c r="AJ34" s="258"/>
    </row>
    <row r="35" spans="1:36" ht="13.8" customHeight="1"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158" t="s">
        <v>334</v>
      </c>
      <c r="T35" s="157" t="s">
        <v>72</v>
      </c>
      <c r="U35" s="180">
        <v>43756</v>
      </c>
      <c r="V35" s="214" t="s">
        <v>374</v>
      </c>
      <c r="W35" s="83"/>
      <c r="X35" s="83"/>
      <c r="Y35" s="46"/>
      <c r="Z35" s="259">
        <f t="shared" ca="1" si="5"/>
        <v>1.8333333333333333</v>
      </c>
      <c r="AA35" s="260">
        <v>43466</v>
      </c>
      <c r="AB35" s="260">
        <f ca="1">TODAY()</f>
        <v>44144</v>
      </c>
      <c r="AC35" s="260"/>
      <c r="AD35" s="260"/>
      <c r="AE35" s="258"/>
      <c r="AF35" s="258"/>
      <c r="AG35" s="258"/>
      <c r="AH35" s="258"/>
      <c r="AI35" s="258"/>
      <c r="AJ35" s="258"/>
    </row>
    <row r="36" spans="1:36" ht="13.8" customHeight="1" x14ac:dyDescent="0.3">
      <c r="A36" s="110" t="s">
        <v>54</v>
      </c>
      <c r="B36" s="99" t="s">
        <v>425</v>
      </c>
      <c r="C36" s="24"/>
      <c r="D36" s="24"/>
      <c r="E36" s="129" t="s">
        <v>77</v>
      </c>
      <c r="F36" s="24"/>
      <c r="G36" s="24"/>
      <c r="H36" s="109">
        <f>IF(C36&lt;&gt;"",'CBL Score Standard'!$D92,IF(D36&lt;&gt;"",SUM('CBL Score Standard'!$D92:$E92),IF(E36&lt;&gt;"",SUM('CBL Score Standard'!$D92:$F92),IF(F36&lt;&gt;"",SUM('CBL Score Standard'!$D92:$G92),IF(G36&lt;&gt;"",SUM('CBL Score Standard'!$D92:$H92,0))))))</f>
        <v>0.16709956709956711</v>
      </c>
      <c r="K36" s="3"/>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129" t="s">
        <v>77</v>
      </c>
      <c r="F37" s="24"/>
      <c r="G37" s="24"/>
      <c r="H37" s="10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c r="E38" s="24" t="s">
        <v>77</v>
      </c>
      <c r="F38" s="24"/>
      <c r="G38" s="24"/>
      <c r="H38" s="109">
        <f>IF(C38&lt;&gt;"",'CBL Score Standard'!$D94,IF(D38&lt;&gt;"",SUM('CBL Score Standard'!$D94:$E94),IF(E38&lt;&gt;"",SUM('CBL Score Standard'!$D94:$F94),IF(F38&lt;&gt;"",SUM('CBL Score Standard'!$D94:$G94),IF(G38&lt;&gt;"",SUM('CBL Score Standard'!$D94:$H94,0))))))</f>
        <v>1.4285714285714285E-2</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32" t="s">
        <v>77</v>
      </c>
      <c r="F39" s="24"/>
      <c r="G39" s="24"/>
      <c r="H39" s="109">
        <f>IF(C39&lt;&gt;"",'CBL Score Standard'!$D95,IF(D39&lt;&gt;"",SUM('CBL Score Standard'!$D95:$E95),IF(E39&lt;&gt;"",SUM('CBL Score Standard'!$D95:$F95),IF(F39&lt;&gt;"",SUM('CBL Score Standard'!$D95:$G95),IF(G39&lt;&gt;"",SUM('CBL Score Standard'!$D95:$H95,0))))))</f>
        <v>3.8095238095238092E-2</v>
      </c>
      <c r="K39" s="1197"/>
      <c r="L39" s="1197"/>
      <c r="M39" s="1183"/>
      <c r="N39" s="1190"/>
      <c r="O39" s="1185"/>
      <c r="P39" s="148" t="s">
        <v>141</v>
      </c>
      <c r="Q39" s="144"/>
      <c r="R39" s="144"/>
      <c r="S39" s="1210"/>
      <c r="T39" s="1191"/>
      <c r="U39" s="1191"/>
      <c r="V39" s="119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t="s">
        <v>77</v>
      </c>
      <c r="F40" s="24"/>
      <c r="G40" s="24"/>
      <c r="H40" s="109">
        <f>IF(C40&lt;&gt;"",'CBL Score Standard'!$D96,IF(D40&lt;&gt;"",SUM('CBL Score Standard'!$D96:$E96),IF(E40&lt;&gt;"",SUM('CBL Score Standard'!$D96:$F96),IF(F40&lt;&gt;"",SUM('CBL Score Standard'!$D96:$G96),IF(G40&lt;&gt;"",SUM('CBL Score Standard'!$D96:$H96,0))))))</f>
        <v>1.4285714285714285E-2</v>
      </c>
      <c r="K40" s="337" t="s">
        <v>142</v>
      </c>
      <c r="L40" s="337" t="s">
        <v>143</v>
      </c>
      <c r="M40" s="104" t="s">
        <v>7</v>
      </c>
      <c r="N40" s="36" t="s">
        <v>56</v>
      </c>
      <c r="O40" s="87" t="s">
        <v>663</v>
      </c>
      <c r="P40" s="149" t="s">
        <v>145</v>
      </c>
      <c r="Q40" s="152" t="s">
        <v>212</v>
      </c>
      <c r="R40" s="79" t="s">
        <v>213</v>
      </c>
      <c r="S40" s="36"/>
      <c r="T40" s="83"/>
      <c r="U40" s="83"/>
      <c r="V40" s="83" t="str">
        <f t="shared" ref="V40:V55" si="7">IF(AND(W40="Y",X40="Y"),"Passed",IF(T40="M","Passed", ""))</f>
        <v/>
      </c>
      <c r="W40" s="83"/>
      <c r="X40" s="83"/>
      <c r="Y40" s="46" t="s">
        <v>214</v>
      </c>
      <c r="Z40" s="259">
        <f t="shared" ref="Z40:Z55" si="8">DATEDIF(AA40,AB40,"m")/12+DATEDIF(AC40,AD40,"m")/12+DATEDIF(AE40,AF40,"m")/12+DATEDIF(AG40,AH40,"m")/12+DATEDIF(AI40,AJ40,"m")/12</f>
        <v>0</v>
      </c>
      <c r="AA40" s="260"/>
      <c r="AB40" s="260"/>
      <c r="AC40" s="260"/>
      <c r="AD40" s="260"/>
      <c r="AE40" s="258"/>
      <c r="AF40" s="258"/>
      <c r="AG40" s="258"/>
      <c r="AH40" s="258"/>
      <c r="AI40" s="258"/>
      <c r="AJ40" s="258"/>
    </row>
    <row r="41" spans="1:36" ht="13.8" customHeight="1"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36"/>
      <c r="T41" s="83"/>
      <c r="U41" s="83"/>
      <c r="V41" s="83" t="str">
        <f t="shared" si="7"/>
        <v>Passed</v>
      </c>
      <c r="W41" s="83" t="s">
        <v>377</v>
      </c>
      <c r="X41" s="83" t="s">
        <v>377</v>
      </c>
      <c r="Y41" s="49" t="s">
        <v>216</v>
      </c>
      <c r="Z41" s="259">
        <f t="shared" ca="1" si="8"/>
        <v>1.8333333333333333</v>
      </c>
      <c r="AA41" s="260">
        <v>43466</v>
      </c>
      <c r="AB41" s="260">
        <f t="shared" ref="AB41:AB46" ca="1" si="9">TODAY()</f>
        <v>44144</v>
      </c>
      <c r="AC41" s="260"/>
      <c r="AD41" s="260"/>
      <c r="AE41" s="258"/>
      <c r="AF41" s="258"/>
      <c r="AG41" s="258"/>
      <c r="AH41" s="258"/>
      <c r="AI41" s="258"/>
      <c r="AJ41" s="258"/>
    </row>
    <row r="42" spans="1:36" ht="26.4" customHeight="1"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158" t="s">
        <v>334</v>
      </c>
      <c r="T42" s="157" t="s">
        <v>72</v>
      </c>
      <c r="U42" s="180">
        <v>43766</v>
      </c>
      <c r="V42" s="214" t="s">
        <v>374</v>
      </c>
      <c r="W42" s="83"/>
      <c r="X42" s="83"/>
      <c r="Y42" s="52" t="s">
        <v>249</v>
      </c>
      <c r="Z42" s="259">
        <f t="shared" ca="1" si="8"/>
        <v>1.8333333333333333</v>
      </c>
      <c r="AA42" s="260">
        <v>43466</v>
      </c>
      <c r="AB42" s="260">
        <f t="shared" ca="1" si="9"/>
        <v>44144</v>
      </c>
      <c r="AC42" s="260"/>
      <c r="AD42" s="260"/>
      <c r="AE42" s="258"/>
      <c r="AF42" s="258"/>
      <c r="AG42" s="258"/>
      <c r="AH42" s="258"/>
      <c r="AI42" s="258"/>
      <c r="AJ42" s="258"/>
    </row>
    <row r="43" spans="1:36" ht="27.6" customHeight="1" x14ac:dyDescent="0.3">
      <c r="A43" s="110" t="s">
        <v>0</v>
      </c>
      <c r="B43" s="99" t="s">
        <v>426</v>
      </c>
      <c r="C43" s="100"/>
      <c r="D43" s="24"/>
      <c r="E43" s="129" t="s">
        <v>77</v>
      </c>
      <c r="F43" s="24"/>
      <c r="G43" s="24"/>
      <c r="H43" s="109">
        <f>IF(C43&lt;&gt;"",'CBL Score Standard'!$D99,IF(D43&lt;&gt;"",SUM('CBL Score Standard'!$D99:$E99),IF(E43&lt;&gt;"",SUM('CBL Score Standard'!$D99:$F99),IF(F43&lt;&gt;"",SUM('CBL Score Standard'!$D99:$G99),IF(G43&lt;&gt;"",SUM('CBL Score Standard'!$D99:$H99,0))))))</f>
        <v>7.6190476190476183E-2</v>
      </c>
      <c r="K43" s="338"/>
      <c r="L43" s="338"/>
      <c r="M43" s="104" t="s">
        <v>7</v>
      </c>
      <c r="N43" s="36" t="s">
        <v>55</v>
      </c>
      <c r="O43" s="87" t="s">
        <v>448</v>
      </c>
      <c r="P43" s="151"/>
      <c r="Q43" s="254" t="s">
        <v>655</v>
      </c>
      <c r="R43" s="254" t="s">
        <v>656</v>
      </c>
      <c r="S43" s="158" t="s">
        <v>334</v>
      </c>
      <c r="T43" s="128" t="s">
        <v>72</v>
      </c>
      <c r="U43" s="180">
        <v>43753</v>
      </c>
      <c r="V43" s="214" t="s">
        <v>374</v>
      </c>
      <c r="W43" s="83" t="s">
        <v>377</v>
      </c>
      <c r="X43" s="83" t="s">
        <v>377</v>
      </c>
      <c r="Y43" s="49" t="s">
        <v>219</v>
      </c>
      <c r="Z43" s="259">
        <f t="shared" ca="1" si="8"/>
        <v>1.8333333333333333</v>
      </c>
      <c r="AA43" s="260">
        <v>43466</v>
      </c>
      <c r="AB43" s="260">
        <f t="shared" ca="1" si="9"/>
        <v>44144</v>
      </c>
      <c r="AC43" s="260"/>
      <c r="AD43" s="260"/>
      <c r="AE43" s="258"/>
      <c r="AF43" s="258"/>
      <c r="AG43" s="258"/>
      <c r="AH43" s="258"/>
      <c r="AI43" s="258"/>
      <c r="AJ43" s="258"/>
    </row>
    <row r="44" spans="1:36" ht="27.6" customHeight="1" x14ac:dyDescent="0.3">
      <c r="A44" s="110" t="s">
        <v>41</v>
      </c>
      <c r="B44" s="99" t="s">
        <v>450</v>
      </c>
      <c r="C44" s="24"/>
      <c r="D44" s="24"/>
      <c r="E44" s="24" t="s">
        <v>77</v>
      </c>
      <c r="F44" s="24"/>
      <c r="G44" s="24"/>
      <c r="H44" s="109">
        <f>IF(C44&lt;&gt;"",'CBL Score Standard'!$D100,IF(D44&lt;&gt;"",SUM('CBL Score Standard'!$D100:$E100),IF(E44&lt;&gt;"",SUM('CBL Score Standard'!$D100:$F100),IF(F44&lt;&gt;"",SUM('CBL Score Standard'!$D100:$G100),IF(G44&lt;&gt;"",SUM('CBL Score Standard'!$D100:$H100,0))))))</f>
        <v>0.16709956709956711</v>
      </c>
      <c r="K44" s="338"/>
      <c r="L44" s="338"/>
      <c r="M44" s="104" t="s">
        <v>7</v>
      </c>
      <c r="N44" s="36" t="s">
        <v>55</v>
      </c>
      <c r="O44" s="87" t="s">
        <v>185</v>
      </c>
      <c r="P44" s="149" t="s">
        <v>145</v>
      </c>
      <c r="Q44" s="254" t="s">
        <v>220</v>
      </c>
      <c r="R44" s="254" t="s">
        <v>270</v>
      </c>
      <c r="S44" s="70" t="s">
        <v>334</v>
      </c>
      <c r="T44" s="128" t="s">
        <v>72</v>
      </c>
      <c r="U44" s="180">
        <v>43753</v>
      </c>
      <c r="V44" s="214" t="s">
        <v>374</v>
      </c>
      <c r="W44" s="83" t="s">
        <v>377</v>
      </c>
      <c r="X44" s="83" t="s">
        <v>377</v>
      </c>
      <c r="Y44" s="81" t="s">
        <v>186</v>
      </c>
      <c r="Z44" s="259">
        <f t="shared" ca="1" si="8"/>
        <v>1.8333333333333333</v>
      </c>
      <c r="AA44" s="260">
        <v>43466</v>
      </c>
      <c r="AB44" s="260">
        <f t="shared" ca="1" si="9"/>
        <v>44144</v>
      </c>
      <c r="AC44" s="260"/>
      <c r="AD44" s="260"/>
      <c r="AE44" s="258"/>
      <c r="AF44" s="258"/>
      <c r="AG44" s="258"/>
      <c r="AH44" s="258"/>
      <c r="AI44" s="258"/>
      <c r="AJ44" s="258"/>
    </row>
    <row r="45" spans="1:36" ht="26.4" customHeight="1" x14ac:dyDescent="0.3">
      <c r="A45" s="110" t="s">
        <v>41</v>
      </c>
      <c r="B45" s="99" t="s">
        <v>178</v>
      </c>
      <c r="C45" s="100"/>
      <c r="D45" s="24"/>
      <c r="E45" s="24" t="s">
        <v>77</v>
      </c>
      <c r="F45" s="24"/>
      <c r="G45" s="24"/>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254" t="s">
        <v>657</v>
      </c>
      <c r="S45" s="158" t="s">
        <v>334</v>
      </c>
      <c r="T45" s="157"/>
      <c r="U45" s="153">
        <v>43539</v>
      </c>
      <c r="V45" s="83" t="str">
        <f t="shared" si="7"/>
        <v>Passed</v>
      </c>
      <c r="W45" s="83" t="s">
        <v>377</v>
      </c>
      <c r="X45" s="83" t="s">
        <v>377</v>
      </c>
      <c r="Y45" s="49" t="s">
        <v>186</v>
      </c>
      <c r="Z45" s="259">
        <f t="shared" ca="1" si="8"/>
        <v>0.83333333333333337</v>
      </c>
      <c r="AA45" s="260">
        <v>43831</v>
      </c>
      <c r="AB45" s="260">
        <f t="shared" ca="1" si="9"/>
        <v>44144</v>
      </c>
      <c r="AC45" s="260"/>
      <c r="AD45" s="260"/>
      <c r="AE45" s="258"/>
      <c r="AF45" s="258"/>
      <c r="AG45" s="258"/>
      <c r="AH45" s="258"/>
      <c r="AI45" s="258"/>
      <c r="AJ45" s="258"/>
    </row>
    <row r="46" spans="1:36" ht="27.6" customHeight="1"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36"/>
      <c r="T46" s="83"/>
      <c r="U46" s="83"/>
      <c r="V46" s="83" t="str">
        <f t="shared" si="7"/>
        <v>Passed</v>
      </c>
      <c r="W46" s="83" t="s">
        <v>377</v>
      </c>
      <c r="X46" s="83" t="s">
        <v>377</v>
      </c>
      <c r="Y46" s="46" t="s">
        <v>222</v>
      </c>
      <c r="Z46" s="259">
        <f t="shared" ca="1" si="8"/>
        <v>0.83333333333333337</v>
      </c>
      <c r="AA46" s="260">
        <v>43831</v>
      </c>
      <c r="AB46" s="260">
        <f t="shared" ca="1" si="9"/>
        <v>44144</v>
      </c>
      <c r="AC46" s="260"/>
      <c r="AD46" s="260"/>
      <c r="AE46" s="258"/>
      <c r="AF46" s="258"/>
      <c r="AG46" s="258"/>
      <c r="AH46" s="258"/>
      <c r="AI46" s="258"/>
      <c r="AJ46" s="258"/>
    </row>
    <row r="47" spans="1:36" ht="27.6" customHeight="1" x14ac:dyDescent="0.3">
      <c r="A47" s="110" t="s">
        <v>144</v>
      </c>
      <c r="B47" s="99" t="s">
        <v>372</v>
      </c>
      <c r="C47" s="24"/>
      <c r="D47" s="24"/>
      <c r="E47" s="24" t="s">
        <v>77</v>
      </c>
      <c r="F47" s="24"/>
      <c r="G47" s="24"/>
      <c r="H47" s="109">
        <f>IF(C47&lt;&gt;"",'CBL Score Standard'!$D103,IF(D47&lt;&gt;"",SUM('CBL Score Standard'!$D103:$E103),IF(E47&lt;&gt;"",SUM('CBL Score Standard'!$D103:$F103),IF(F47&lt;&gt;"",SUM('CBL Score Standard'!$D103:$G103),IF(G47&lt;&gt;"",SUM('CBL Score Standard'!$D103:$H103,0))))))</f>
        <v>0.16709956709956711</v>
      </c>
      <c r="K47" s="338"/>
      <c r="L47" s="338"/>
      <c r="M47" s="104" t="s">
        <v>7</v>
      </c>
      <c r="N47" s="36" t="s">
        <v>53</v>
      </c>
      <c r="O47" s="87" t="s">
        <v>223</v>
      </c>
      <c r="P47" s="153">
        <v>43621</v>
      </c>
      <c r="Q47" s="154" t="s">
        <v>224</v>
      </c>
      <c r="R47" s="155" t="s">
        <v>225</v>
      </c>
      <c r="S47" s="186" t="s">
        <v>334</v>
      </c>
      <c r="T47" s="83"/>
      <c r="U47" s="153">
        <v>43621</v>
      </c>
      <c r="V47" s="83" t="s">
        <v>374</v>
      </c>
      <c r="W47" s="83"/>
      <c r="X47" s="83"/>
      <c r="Y47" s="55"/>
      <c r="Z47" s="259">
        <f t="shared" si="8"/>
        <v>0</v>
      </c>
      <c r="AA47" s="260"/>
      <c r="AB47" s="260"/>
      <c r="AC47" s="260"/>
      <c r="AD47" s="260"/>
      <c r="AE47" s="258"/>
      <c r="AF47" s="258"/>
      <c r="AG47" s="258"/>
      <c r="AH47" s="258"/>
      <c r="AI47" s="258"/>
      <c r="AJ47" s="258"/>
    </row>
    <row r="48" spans="1:36" ht="39.6" x14ac:dyDescent="0.3">
      <c r="A48" s="110" t="s">
        <v>144</v>
      </c>
      <c r="B48" s="99" t="s">
        <v>373</v>
      </c>
      <c r="C48" s="24"/>
      <c r="D48" s="24"/>
      <c r="E48" s="24" t="s">
        <v>77</v>
      </c>
      <c r="F48" s="24"/>
      <c r="G48" s="24"/>
      <c r="H48" s="109">
        <f>IF(C48&lt;&gt;"",'CBL Score Standard'!$D104,IF(D48&lt;&gt;"",SUM('CBL Score Standard'!$D104:$E104),IF(E48&lt;&gt;"",SUM('CBL Score Standard'!$D104:$F104),IF(F48&lt;&gt;"",SUM('CBL Score Standard'!$D104:$G104),IF(G48&lt;&gt;"",SUM('CBL Score Standard'!$D104:$H104,0))))))</f>
        <v>0.16709956709956711</v>
      </c>
      <c r="K48" s="338"/>
      <c r="L48" s="338"/>
      <c r="M48" s="104" t="s">
        <v>7</v>
      </c>
      <c r="N48" s="36" t="s">
        <v>53</v>
      </c>
      <c r="O48" s="87" t="s">
        <v>226</v>
      </c>
      <c r="P48" s="153">
        <v>43602</v>
      </c>
      <c r="Q48" s="154" t="s">
        <v>227</v>
      </c>
      <c r="R48" s="155" t="s">
        <v>228</v>
      </c>
      <c r="S48" s="36"/>
      <c r="T48" s="83"/>
      <c r="U48" s="83"/>
      <c r="V48" s="83" t="str">
        <f t="shared" si="7"/>
        <v/>
      </c>
      <c r="W48" s="83"/>
      <c r="X48" s="83"/>
      <c r="Y48" s="55"/>
      <c r="Z48" s="259">
        <f t="shared" si="8"/>
        <v>0</v>
      </c>
      <c r="AA48" s="260"/>
      <c r="AB48" s="260"/>
      <c r="AC48" s="260"/>
      <c r="AD48" s="260"/>
      <c r="AE48" s="258"/>
      <c r="AF48" s="258"/>
      <c r="AG48" s="258"/>
      <c r="AH48" s="258"/>
      <c r="AI48" s="258"/>
      <c r="AJ48" s="258"/>
    </row>
    <row r="49" spans="1:36" ht="27.6" x14ac:dyDescent="0.3">
      <c r="A49" s="110" t="s">
        <v>144</v>
      </c>
      <c r="B49" s="99" t="s">
        <v>452</v>
      </c>
      <c r="C49" s="24"/>
      <c r="D49" s="24"/>
      <c r="E49" s="129" t="s">
        <v>77</v>
      </c>
      <c r="F49" s="24"/>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7" t="s">
        <v>684</v>
      </c>
      <c r="P49" s="153">
        <v>43623</v>
      </c>
      <c r="Q49" s="154" t="s">
        <v>153</v>
      </c>
      <c r="R49" s="155" t="s">
        <v>156</v>
      </c>
      <c r="S49" s="36"/>
      <c r="T49" s="83"/>
      <c r="U49" s="83"/>
      <c r="V49" s="83" t="str">
        <f t="shared" si="7"/>
        <v/>
      </c>
      <c r="W49" s="83"/>
      <c r="X49" s="83"/>
      <c r="Y49" s="55"/>
      <c r="Z49" s="259">
        <f t="shared" si="8"/>
        <v>0</v>
      </c>
      <c r="AA49" s="260"/>
      <c r="AB49" s="260"/>
      <c r="AC49" s="260"/>
      <c r="AD49" s="260"/>
      <c r="AE49" s="258"/>
      <c r="AF49" s="258"/>
      <c r="AG49" s="258"/>
      <c r="AH49" s="258"/>
      <c r="AI49" s="258"/>
      <c r="AJ49" s="258"/>
    </row>
    <row r="50" spans="1:36" ht="27.6" x14ac:dyDescent="0.3">
      <c r="A50" s="110" t="s">
        <v>144</v>
      </c>
      <c r="B50" s="99" t="s">
        <v>517</v>
      </c>
      <c r="C50" s="24"/>
      <c r="D50" s="24"/>
      <c r="E50" s="24" t="s">
        <v>77</v>
      </c>
      <c r="F50" s="24"/>
      <c r="G50" s="24"/>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7" t="s">
        <v>683</v>
      </c>
      <c r="P50" s="153">
        <v>43623</v>
      </c>
      <c r="Q50" s="154" t="s">
        <v>153</v>
      </c>
      <c r="R50" s="155" t="s">
        <v>156</v>
      </c>
      <c r="S50" s="36"/>
      <c r="T50" s="83"/>
      <c r="U50" s="83"/>
      <c r="V50" s="83" t="str">
        <f t="shared" si="7"/>
        <v/>
      </c>
      <c r="W50" s="83"/>
      <c r="X50" s="83"/>
      <c r="Y50" s="55"/>
      <c r="Z50" s="259">
        <f t="shared" si="8"/>
        <v>0</v>
      </c>
      <c r="AA50" s="260"/>
      <c r="AB50" s="260"/>
      <c r="AC50" s="260"/>
      <c r="AD50" s="260"/>
      <c r="AE50" s="258"/>
      <c r="AF50" s="258"/>
      <c r="AG50" s="258"/>
      <c r="AH50" s="258"/>
      <c r="AI50" s="258"/>
      <c r="AJ50" s="258"/>
    </row>
    <row r="51" spans="1:36" x14ac:dyDescent="0.3">
      <c r="A51" s="110" t="s">
        <v>144</v>
      </c>
      <c r="B51" s="99" t="s">
        <v>661</v>
      </c>
      <c r="C51" s="24"/>
      <c r="D51" s="24"/>
      <c r="E51" s="24" t="s">
        <v>77</v>
      </c>
      <c r="F51" s="24"/>
      <c r="G51" s="24"/>
      <c r="H51" s="109">
        <f>IF(C51&lt;&gt;"",'CBL Score Standard'!$D107,IF(D51&lt;&gt;"",SUM('CBL Score Standard'!$D107:$E107),IF(E51&lt;&gt;"",SUM('CBL Score Standard'!$D107:$F107),IF(F51&lt;&gt;"",SUM('CBL Score Standard'!$D107:$G107),IF(G51&lt;&gt;"",SUM('CBL Score Standard'!$D107:$H107,0))))))</f>
        <v>0.16709956709956711</v>
      </c>
      <c r="K51" s="338"/>
      <c r="L51" s="338"/>
      <c r="M51" s="104" t="s">
        <v>7</v>
      </c>
      <c r="N51" s="36" t="s">
        <v>56</v>
      </c>
      <c r="O51" s="89" t="s">
        <v>67</v>
      </c>
      <c r="P51" s="153"/>
      <c r="Q51" s="154"/>
      <c r="R51" s="155"/>
      <c r="S51" s="83" t="s">
        <v>334</v>
      </c>
      <c r="T51" s="83"/>
      <c r="U51" s="180">
        <v>43766</v>
      </c>
      <c r="V51" s="214" t="s">
        <v>374</v>
      </c>
      <c r="W51" s="83"/>
      <c r="X51" s="83"/>
      <c r="Y51" s="83"/>
      <c r="Z51" s="259">
        <f t="shared" si="8"/>
        <v>0</v>
      </c>
      <c r="AA51" s="260"/>
      <c r="AB51" s="260"/>
      <c r="AC51" s="260"/>
      <c r="AD51" s="260"/>
      <c r="AE51" s="258"/>
      <c r="AF51" s="258"/>
      <c r="AG51" s="258"/>
      <c r="AH51" s="258"/>
      <c r="AI51" s="258"/>
      <c r="AJ51" s="258"/>
    </row>
    <row r="52" spans="1:36" ht="13.8" customHeight="1" x14ac:dyDescent="0.3">
      <c r="A52" s="110" t="s">
        <v>144</v>
      </c>
      <c r="B52" s="99" t="s">
        <v>662</v>
      </c>
      <c r="C52" s="117"/>
      <c r="D52" s="117"/>
      <c r="E52" s="117" t="s">
        <v>77</v>
      </c>
      <c r="F52" s="24"/>
      <c r="G52" s="24"/>
      <c r="H52" s="109">
        <f>IF(C52&lt;&gt;"",'CBL Score Standard'!$D108,IF(D52&lt;&gt;"",SUM('CBL Score Standard'!$D108:$E108),IF(E52&lt;&gt;"",SUM('CBL Score Standard'!$D108:$F108),IF(F52&lt;&gt;"",SUM('CBL Score Standard'!$D108:$G108),IF(G52&lt;&gt;"",SUM('CBL Score Standard'!$D108:$H108,0))))))</f>
        <v>0.16709956709956711</v>
      </c>
      <c r="K52" s="338"/>
      <c r="L52" s="338"/>
      <c r="M52" s="104" t="s">
        <v>7</v>
      </c>
      <c r="N52" s="36" t="s">
        <v>55</v>
      </c>
      <c r="O52" s="89" t="s">
        <v>1</v>
      </c>
      <c r="P52" s="153"/>
      <c r="Q52" s="154"/>
      <c r="R52" s="155"/>
      <c r="S52" s="83"/>
      <c r="T52" s="83"/>
      <c r="U52" s="83"/>
      <c r="V52" s="83" t="str">
        <f t="shared" si="7"/>
        <v/>
      </c>
      <c r="W52" s="83"/>
      <c r="X52" s="83"/>
      <c r="Y52" s="83"/>
      <c r="Z52" s="259">
        <f t="shared" si="8"/>
        <v>0</v>
      </c>
      <c r="AA52" s="260"/>
      <c r="AB52" s="260"/>
      <c r="AC52" s="260"/>
      <c r="AD52" s="260"/>
      <c r="AE52" s="258"/>
      <c r="AF52" s="258"/>
      <c r="AG52" s="258"/>
      <c r="AH52" s="258"/>
      <c r="AI52" s="258"/>
      <c r="AJ52" s="258"/>
    </row>
    <row r="53" spans="1:36" x14ac:dyDescent="0.3">
      <c r="A53" s="110" t="s">
        <v>144</v>
      </c>
      <c r="B53" s="99" t="s">
        <v>187</v>
      </c>
      <c r="C53" s="100"/>
      <c r="D53" s="24"/>
      <c r="E53" s="129" t="s">
        <v>77</v>
      </c>
      <c r="F53" s="24"/>
      <c r="G53" s="24"/>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55</v>
      </c>
      <c r="O53" s="89" t="s">
        <v>419</v>
      </c>
      <c r="P53" s="152" t="s">
        <v>145</v>
      </c>
      <c r="Q53" s="154" t="s">
        <v>420</v>
      </c>
      <c r="R53" s="155" t="s">
        <v>420</v>
      </c>
      <c r="S53" s="36"/>
      <c r="T53" s="83"/>
      <c r="U53" s="83"/>
      <c r="V53" s="83" t="str">
        <f t="shared" si="7"/>
        <v/>
      </c>
      <c r="W53" s="83"/>
      <c r="X53" s="83"/>
      <c r="Y53" s="55"/>
      <c r="Z53" s="259">
        <f t="shared" si="8"/>
        <v>0</v>
      </c>
      <c r="AA53" s="260"/>
      <c r="AB53" s="260"/>
      <c r="AC53" s="260"/>
      <c r="AD53" s="260"/>
      <c r="AE53" s="258"/>
      <c r="AF53" s="258"/>
      <c r="AG53" s="258"/>
      <c r="AH53" s="258"/>
      <c r="AI53" s="258"/>
      <c r="AJ53" s="258"/>
    </row>
    <row r="54" spans="1:36" ht="26.4" customHeight="1" x14ac:dyDescent="0.3">
      <c r="A54" s="110" t="s">
        <v>144</v>
      </c>
      <c r="B54" s="99" t="s">
        <v>188</v>
      </c>
      <c r="C54" s="100"/>
      <c r="D54" s="24"/>
      <c r="E54" s="129" t="s">
        <v>77</v>
      </c>
      <c r="F54" s="24"/>
      <c r="G54" s="24"/>
      <c r="H54" s="109">
        <f>IF(C54&lt;&gt;"",'CBL Score Standard'!$D110,IF(D54&lt;&gt;"",SUM('CBL Score Standard'!$D110:$E110),IF(E54&lt;&gt;"",SUM('CBL Score Standard'!$D110:$F110),IF(F54&lt;&gt;"",SUM('CBL Score Standard'!$D110:$G110),IF(G54&lt;&gt;"",SUM('CBL Score Standard'!$D110:$H110,0))))))</f>
        <v>7.6190476190476183E-2</v>
      </c>
      <c r="K54" s="338"/>
      <c r="L54" s="338"/>
      <c r="M54" s="104" t="s">
        <v>7</v>
      </c>
      <c r="N54" s="36" t="s">
        <v>56</v>
      </c>
      <c r="O54" s="89" t="s">
        <v>421</v>
      </c>
      <c r="P54" s="152" t="s">
        <v>230</v>
      </c>
      <c r="Q54" s="154" t="s">
        <v>230</v>
      </c>
      <c r="R54" s="155" t="s">
        <v>230</v>
      </c>
      <c r="S54" s="36"/>
      <c r="T54" s="83"/>
      <c r="U54" s="83"/>
      <c r="V54" s="83" t="str">
        <f t="shared" si="7"/>
        <v/>
      </c>
      <c r="W54" s="83"/>
      <c r="X54" s="83"/>
      <c r="Y54" s="41" t="s">
        <v>230</v>
      </c>
      <c r="Z54" s="259">
        <f t="shared" si="8"/>
        <v>0</v>
      </c>
      <c r="AA54" s="260"/>
      <c r="AB54" s="260"/>
      <c r="AC54" s="260"/>
      <c r="AD54" s="260"/>
      <c r="AE54" s="258"/>
      <c r="AF54" s="258"/>
      <c r="AG54" s="258"/>
      <c r="AH54" s="258"/>
      <c r="AI54" s="258"/>
      <c r="AJ54" s="258"/>
    </row>
    <row r="55" spans="1:36" customFormat="1" ht="18" customHeight="1" x14ac:dyDescent="0.3">
      <c r="A55" s="110" t="s">
        <v>144</v>
      </c>
      <c r="B55" s="99" t="s">
        <v>189</v>
      </c>
      <c r="C55" s="100"/>
      <c r="D55" s="117"/>
      <c r="E55" s="132" t="s">
        <v>77</v>
      </c>
      <c r="F55" s="24"/>
      <c r="G55" s="24"/>
      <c r="H55" s="109">
        <f>IF(C55&lt;&gt;"",'CBL Score Standard'!$D111,IF(D55&lt;&gt;"",SUM('CBL Score Standard'!$D111:$E111),IF(E55&lt;&gt;"",SUM('CBL Score Standard'!$D111:$F111),IF(F55&lt;&gt;"",SUM('CBL Score Standard'!$D111:$G111),IF(G55&lt;&gt;"",SUM('CBL Score Standard'!$D111:$H111,0))))))</f>
        <v>3.8095238095238092E-2</v>
      </c>
      <c r="K55" s="339"/>
      <c r="L55" s="339"/>
      <c r="M55" s="104" t="s">
        <v>7</v>
      </c>
      <c r="N55" s="36" t="s">
        <v>54</v>
      </c>
      <c r="O55" s="89" t="s">
        <v>231</v>
      </c>
      <c r="P55" s="153">
        <v>43610</v>
      </c>
      <c r="Q55" s="152" t="s">
        <v>164</v>
      </c>
      <c r="R55" s="79" t="s">
        <v>165</v>
      </c>
      <c r="S55" s="36"/>
      <c r="T55" s="83"/>
      <c r="U55" s="83"/>
      <c r="V55" s="83" t="str">
        <f t="shared" si="7"/>
        <v>Passed</v>
      </c>
      <c r="W55" s="83" t="s">
        <v>377</v>
      </c>
      <c r="X55" s="83" t="s">
        <v>377</v>
      </c>
      <c r="Y55" s="49" t="s">
        <v>232</v>
      </c>
      <c r="Z55" s="259">
        <f t="shared" si="8"/>
        <v>0</v>
      </c>
      <c r="AA55" s="260"/>
      <c r="AB55" s="260"/>
      <c r="AC55" s="260"/>
      <c r="AD55" s="260"/>
      <c r="AE55" s="258"/>
      <c r="AF55" s="258"/>
      <c r="AG55" s="258"/>
      <c r="AH55" s="258"/>
      <c r="AI55" s="258"/>
      <c r="AJ55" s="258"/>
    </row>
    <row r="56" spans="1:36" customFormat="1" ht="14.4" customHeight="1" x14ac:dyDescent="0.3">
      <c r="A56" s="110" t="s">
        <v>144</v>
      </c>
      <c r="B56" s="99" t="s">
        <v>190</v>
      </c>
      <c r="C56" s="100"/>
      <c r="D56" s="117"/>
      <c r="E56" s="117" t="s">
        <v>77</v>
      </c>
      <c r="F56" s="24"/>
      <c r="G56" s="24"/>
      <c r="H56" s="109">
        <f>IF(C56&lt;&gt;"",'CBL Score Standard'!$D112,IF(D56&lt;&gt;"",SUM('CBL Score Standard'!$D112:$E112),IF(E56&lt;&gt;"",SUM('CBL Score Standard'!$D112:$F112),IF(F56&lt;&gt;"",SUM('CBL Score Standard'!$D112:$G112),IF(G56&lt;&gt;"",SUM('CBL Score Standard'!$D112:$H112,0))))))</f>
        <v>3.8095238095238092E-2</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129" t="s">
        <v>77</v>
      </c>
      <c r="F57" s="24"/>
      <c r="G57" s="24"/>
      <c r="H57" s="10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17"/>
      <c r="F58" s="24"/>
      <c r="G58" s="24"/>
      <c r="H58" s="109" t="b">
        <f>IF(C58&lt;&gt;"",'CBL Score Standard'!$D114,IF(D58&lt;&gt;"",SUM('CBL Score Standard'!$D114:$E114),IF(E58&lt;&gt;"",SUM('CBL Score Standard'!$D114:$F114),IF(F58&lt;&gt;"",SUM('CBL Score Standard'!$D114:$G114),IF(G58&lt;&gt;"",SUM('CBL Score Standard'!$D114:$H114,0))))))</f>
        <v>0</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17"/>
      <c r="F59" s="24"/>
      <c r="G59" s="24"/>
      <c r="H59" s="109" t="b">
        <f>IF(C59&lt;&gt;"",'CBL Score Standard'!$D115,IF(D59&lt;&gt;"",SUM('CBL Score Standard'!$D115:$E115),IF(E59&lt;&gt;"",SUM('CBL Score Standard'!$D115:$F115),IF(F59&lt;&gt;"",SUM('CBL Score Standard'!$D115:$G115),IF(G59&lt;&gt;"",SUM('CBL Score Standard'!$D115:$H115,0))))))</f>
        <v>0</v>
      </c>
      <c r="K59" s="1197"/>
      <c r="L59" s="1197"/>
      <c r="M59" s="1183"/>
      <c r="N59" s="1185"/>
      <c r="O59" s="1185"/>
      <c r="P59" s="148" t="s">
        <v>141</v>
      </c>
      <c r="Q59" s="144"/>
      <c r="R59" s="144"/>
      <c r="S59" s="1210"/>
      <c r="T59" s="1191"/>
      <c r="U59" s="1191"/>
      <c r="V59" s="119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36"/>
      <c r="T60" s="83"/>
      <c r="U60" s="83"/>
      <c r="V60" s="83" t="str">
        <f t="shared" ref="V60:V65" si="10">IF(AND(W60="Y",X60="Y"),"Passed",IF(T60="M","Passed", ""))</f>
        <v/>
      </c>
      <c r="W60" s="83"/>
      <c r="X60" s="83"/>
      <c r="Y60" s="55"/>
      <c r="Z60" s="259">
        <f t="shared" ref="Z60:Z67" si="11">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t="s">
        <v>77</v>
      </c>
      <c r="D61" s="100"/>
      <c r="E61" s="100"/>
      <c r="F61" s="24"/>
      <c r="G61" s="24"/>
      <c r="H61" s="109">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36"/>
      <c r="T61" s="83"/>
      <c r="U61" s="83"/>
      <c r="V61" s="83" t="str">
        <f t="shared" si="10"/>
        <v/>
      </c>
      <c r="W61" s="83"/>
      <c r="X61" s="83"/>
      <c r="Y61" s="55"/>
      <c r="Z61" s="259">
        <f t="shared" si="11"/>
        <v>0</v>
      </c>
      <c r="AA61" s="260"/>
      <c r="AB61" s="260"/>
      <c r="AC61" s="260"/>
      <c r="AD61" s="260"/>
      <c r="AE61" s="258"/>
      <c r="AF61" s="258"/>
      <c r="AG61" s="258"/>
      <c r="AH61" s="258"/>
      <c r="AI61" s="258"/>
      <c r="AJ61" s="258"/>
    </row>
    <row r="62" spans="1:36" x14ac:dyDescent="0.3">
      <c r="A62" s="110" t="s">
        <v>56</v>
      </c>
      <c r="B62" s="99" t="s">
        <v>67</v>
      </c>
      <c r="C62" s="100"/>
      <c r="D62" s="100"/>
      <c r="E62" s="24" t="s">
        <v>77</v>
      </c>
      <c r="F62" s="24"/>
      <c r="G62" s="24"/>
      <c r="H62" s="109">
        <f>IF(C62&lt;&gt;"",'CBL Score Standard'!$D118,IF(D62&lt;&gt;"",SUM('CBL Score Standard'!$D118:$E118),IF(E62&lt;&gt;"",SUM('CBL Score Standard'!$D118:$F118),IF(F62&lt;&gt;"",SUM('CBL Score Standard'!$D118:$G118),IF(G62&lt;&gt;"",SUM('CBL Score Standard'!$D118:$H118,0))))))</f>
        <v>2.8571428571428571E-2</v>
      </c>
      <c r="K62" s="1207"/>
      <c r="L62" s="1207"/>
      <c r="M62" s="104" t="s">
        <v>8</v>
      </c>
      <c r="N62" s="36" t="s">
        <v>56</v>
      </c>
      <c r="O62" s="38" t="s">
        <v>237</v>
      </c>
      <c r="P62" s="58"/>
      <c r="Q62" s="56"/>
      <c r="R62" s="59"/>
      <c r="S62" s="36"/>
      <c r="T62" s="83"/>
      <c r="U62" s="83"/>
      <c r="V62" s="83" t="str">
        <f t="shared" si="10"/>
        <v/>
      </c>
      <c r="W62" s="83"/>
      <c r="X62" s="83"/>
      <c r="Y62" s="55"/>
      <c r="Z62" s="259">
        <f t="shared" si="11"/>
        <v>0</v>
      </c>
      <c r="AA62" s="260"/>
      <c r="AB62" s="260"/>
      <c r="AC62" s="260"/>
      <c r="AD62" s="260"/>
      <c r="AE62" s="258"/>
      <c r="AF62" s="258"/>
      <c r="AG62" s="258"/>
      <c r="AH62" s="258"/>
      <c r="AI62" s="258"/>
      <c r="AJ62" s="258"/>
    </row>
    <row r="63" spans="1:36" ht="15" thickBot="1" x14ac:dyDescent="0.35">
      <c r="A63" s="111" t="s">
        <v>55</v>
      </c>
      <c r="B63" s="99" t="s">
        <v>1</v>
      </c>
      <c r="C63" s="100"/>
      <c r="D63" s="100"/>
      <c r="E63" s="24"/>
      <c r="F63" s="24"/>
      <c r="G63" s="24"/>
      <c r="H63" s="109" t="b">
        <f>IF(C63&lt;&gt;"",'CBL Score Standard'!$D119,IF(D63&lt;&gt;"",SUM('CBL Score Standard'!$D119:$E119),IF(E63&lt;&gt;"",SUM('CBL Score Standard'!$D119:$F119),IF(F63&lt;&gt;"",SUM('CBL Score Standard'!$D119:$G119),IF(G63&lt;&gt;"",SUM('CBL Score Standard'!$D119:$H119,0))))))</f>
        <v>0</v>
      </c>
      <c r="K63" s="1207"/>
      <c r="L63" s="1207"/>
      <c r="M63" s="104" t="s">
        <v>8</v>
      </c>
      <c r="N63" s="36" t="s">
        <v>55</v>
      </c>
      <c r="O63" s="38" t="s">
        <v>238</v>
      </c>
      <c r="P63" s="58"/>
      <c r="Q63" s="56"/>
      <c r="R63" s="59"/>
      <c r="S63" s="36"/>
      <c r="T63" s="83"/>
      <c r="U63" s="83"/>
      <c r="V63" s="83" t="str">
        <f t="shared" si="10"/>
        <v/>
      </c>
      <c r="W63" s="83"/>
      <c r="X63" s="83"/>
      <c r="Y63" s="55"/>
      <c r="Z63" s="259">
        <f t="shared" si="11"/>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2.8285714285714287</v>
      </c>
      <c r="K64" s="1207"/>
      <c r="L64" s="1207"/>
      <c r="M64" s="104" t="s">
        <v>8</v>
      </c>
      <c r="N64" s="57" t="s">
        <v>53</v>
      </c>
      <c r="O64" s="38" t="s">
        <v>239</v>
      </c>
      <c r="P64" s="58"/>
      <c r="Q64" s="56"/>
      <c r="R64" s="59"/>
      <c r="S64" s="36"/>
      <c r="T64" s="83"/>
      <c r="U64" s="83"/>
      <c r="V64" s="83" t="str">
        <f t="shared" si="10"/>
        <v/>
      </c>
      <c r="W64" s="83"/>
      <c r="X64" s="83"/>
      <c r="Y64" s="55"/>
      <c r="Z64" s="259">
        <f t="shared" si="11"/>
        <v>0</v>
      </c>
      <c r="AA64" s="260"/>
      <c r="AB64" s="260"/>
      <c r="AC64" s="260"/>
      <c r="AD64" s="260"/>
      <c r="AE64" s="258"/>
      <c r="AF64" s="258"/>
      <c r="AG64" s="258"/>
      <c r="AH64" s="258"/>
      <c r="AI64" s="258"/>
      <c r="AJ64" s="258"/>
    </row>
    <row r="65" spans="1:36" ht="28.2" thickBot="1" x14ac:dyDescent="0.35">
      <c r="A65" s="112" t="s">
        <v>83</v>
      </c>
      <c r="B65" s="113"/>
      <c r="C65" s="134">
        <v>1</v>
      </c>
      <c r="D65" s="134">
        <v>1</v>
      </c>
      <c r="E65" s="134">
        <v>0.83870967741935487</v>
      </c>
      <c r="F65" s="134">
        <v>0</v>
      </c>
      <c r="G65" s="134">
        <v>0</v>
      </c>
      <c r="H65" s="114">
        <v>1</v>
      </c>
      <c r="K65" s="1207"/>
      <c r="L65" s="1207"/>
      <c r="M65" s="104" t="s">
        <v>8</v>
      </c>
      <c r="N65" s="57" t="s">
        <v>59</v>
      </c>
      <c r="O65" s="38" t="s">
        <v>240</v>
      </c>
      <c r="P65" s="58"/>
      <c r="Q65" s="56"/>
      <c r="R65" s="59"/>
      <c r="S65" s="36"/>
      <c r="T65" s="83"/>
      <c r="U65" s="83"/>
      <c r="V65" s="83" t="str">
        <f t="shared" si="10"/>
        <v/>
      </c>
      <c r="W65" s="83"/>
      <c r="X65" s="83"/>
      <c r="Y65" s="55"/>
      <c r="Z65" s="259">
        <f t="shared" si="11"/>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2</v>
      </c>
      <c r="K66" s="1207"/>
      <c r="L66" s="1207"/>
      <c r="M66" s="104" t="s">
        <v>8</v>
      </c>
      <c r="N66" s="57" t="s">
        <v>55</v>
      </c>
      <c r="O66" s="38" t="s">
        <v>515</v>
      </c>
      <c r="P66" s="58"/>
      <c r="Q66" s="56"/>
      <c r="R66" s="59"/>
      <c r="S66" s="36" t="s">
        <v>334</v>
      </c>
      <c r="T66" s="83"/>
      <c r="U66" s="1134">
        <v>44042.458333333336</v>
      </c>
      <c r="V66" s="83" t="s">
        <v>374</v>
      </c>
      <c r="W66" s="83"/>
      <c r="X66" s="83"/>
      <c r="Y66" s="55"/>
      <c r="Z66" s="259">
        <f t="shared" si="11"/>
        <v>0</v>
      </c>
      <c r="AA66" s="260"/>
      <c r="AB66" s="260"/>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36"/>
      <c r="T67" s="83"/>
      <c r="U67" s="83"/>
      <c r="V67" s="83"/>
      <c r="W67" s="83" t="s">
        <v>377</v>
      </c>
      <c r="X67" s="83" t="s">
        <v>377</v>
      </c>
      <c r="Y67" s="46" t="s">
        <v>242</v>
      </c>
      <c r="Z67" s="259">
        <f t="shared" si="11"/>
        <v>0</v>
      </c>
      <c r="AA67" s="260"/>
      <c r="AB67" s="260"/>
      <c r="AC67" s="260"/>
      <c r="AD67" s="260"/>
      <c r="AE67" s="258"/>
      <c r="AF67" s="258"/>
      <c r="AG67" s="258"/>
      <c r="AH67" s="258"/>
      <c r="AI67" s="258"/>
      <c r="AJ67" s="258"/>
    </row>
    <row r="68" spans="1:36" ht="13.8" customHeight="1" x14ac:dyDescent="0.3">
      <c r="C68" s="135"/>
      <c r="D68" s="135"/>
      <c r="E68" s="135"/>
      <c r="F68" s="135"/>
      <c r="G68" s="135"/>
      <c r="K68" s="3"/>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19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c r="T72" s="83"/>
      <c r="U72" s="83"/>
      <c r="V72" s="83" t="str">
        <f>IF(AND(W72="Y",X72="Y"),"Passed",IF(T72="M","Passed", ""))</f>
        <v/>
      </c>
      <c r="W72" s="83"/>
      <c r="X72" s="83"/>
      <c r="Y72" s="63"/>
      <c r="Z72" s="259">
        <f t="shared" ref="Z72:Z75" si="12">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36"/>
      <c r="T73" s="83"/>
      <c r="U73" s="83"/>
      <c r="V73" s="83" t="str">
        <f>IF(AND(W73="Y",X73="Y"),"Passed",IF(T73="M","Passed", ""))</f>
        <v/>
      </c>
      <c r="W73" s="83"/>
      <c r="X73" s="83"/>
      <c r="Y73" s="63"/>
      <c r="Z73" s="259">
        <f t="shared" si="12"/>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36"/>
      <c r="T74" s="83"/>
      <c r="U74" s="83"/>
      <c r="V74" s="83" t="str">
        <f>IF(AND(W74="Y",X74="Y"),"Passed",IF(T74="M","Passed", ""))</f>
        <v/>
      </c>
      <c r="W74" s="83"/>
      <c r="X74" s="83"/>
      <c r="Y74" s="63"/>
      <c r="Z74" s="259">
        <f t="shared" si="12"/>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36"/>
      <c r="T75" s="83"/>
      <c r="U75" s="83"/>
      <c r="V75" s="83" t="str">
        <f>IF(AND(W75="Y",X75="Y"),"Passed",IF(T75="M","Passed", ""))</f>
        <v/>
      </c>
      <c r="W75" s="83"/>
      <c r="X75" s="83"/>
      <c r="Y75" s="63"/>
      <c r="Z75" s="259">
        <f t="shared" si="12"/>
        <v>0</v>
      </c>
      <c r="AA75" s="260"/>
      <c r="AB75" s="260"/>
      <c r="AC75" s="260"/>
      <c r="AD75" s="260"/>
      <c r="AE75" s="258"/>
      <c r="AF75" s="258"/>
      <c r="AG75" s="258"/>
      <c r="AH75" s="258"/>
      <c r="AI75" s="258"/>
      <c r="AJ75" s="258"/>
    </row>
    <row r="76" spans="1:36" ht="13.2" customHeight="1"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customSheetViews>
    <customSheetView guid="{3F51B73C-8999-4BDD-B7BB-CFA8C5D5F118}" scale="98" showGridLines="0" hiddenColumns="1">
      <selection activeCell="K1" sqref="K1:AN1048576"/>
      <pageMargins left="0.7" right="0.7" top="0.75" bottom="0.75" header="0.3" footer="0.3"/>
      <pageSetup orientation="portrait" r:id="rId1"/>
    </customSheetView>
    <customSheetView guid="{61959E49-C4BC-41CB-B0BE-7EDA73DE356A}" scale="98" showGridLines="0" topLeftCell="F46">
      <selection activeCell="S51" sqref="S51"/>
      <pageMargins left="0.7" right="0.7" top="0.75" bottom="0.75" header="0.3" footer="0.3"/>
      <pageSetup orientation="portrait" r:id="rId2"/>
    </customSheetView>
    <customSheetView guid="{9F775BAE-2403-40FE-95E3-B0411D9A7170}" scale="98" showGridLines="0" topLeftCell="P34">
      <selection activeCell="S52" sqref="S52"/>
      <pageMargins left="0.7" right="0.7" top="0.75" bottom="0.75" header="0.3" footer="0.3"/>
      <pageSetup orientation="portrait" r:id="rId3"/>
    </customSheetView>
    <customSheetView guid="{B9E7682A-072E-4CF9-AE10-B3ED27CB27F8}" scale="98" showGridLines="0" topLeftCell="N1">
      <selection activeCell="U31" sqref="U31:V31"/>
      <pageMargins left="0.7" right="0.7" top="0.75" bottom="0.75" header="0.3" footer="0.3"/>
      <pageSetup orientation="portrait" r:id="rId4"/>
    </customSheetView>
    <customSheetView guid="{040B64FF-F135-4C7F-9498-A8399C10673D}" scale="98" showGridLines="0" hiddenColumns="1">
      <selection activeCell="K1" sqref="K1:AN1048576"/>
      <pageMargins left="0.7" right="0.7" top="0.75" bottom="0.75" header="0.3" footer="0.3"/>
      <pageSetup orientation="portrait" r:id="rId5"/>
    </customSheetView>
    <customSheetView guid="{6D9FC8F7-6352-4BF1-890A-27BF36FADC03}" scale="98" showGridLines="0" hiddenColumns="1">
      <selection activeCell="K1" sqref="K1:AN1048576"/>
      <pageMargins left="0.7" right="0.7" top="0.75" bottom="0.75" header="0.3" footer="0.3"/>
      <pageSetup orientation="portrait" r:id="rId6"/>
    </customSheetView>
  </customSheetViews>
  <mergeCells count="91">
    <mergeCell ref="AA70:AB70"/>
    <mergeCell ref="AC70:AD70"/>
    <mergeCell ref="AE70:AF70"/>
    <mergeCell ref="AG70:AH70"/>
    <mergeCell ref="AI70:AJ70"/>
    <mergeCell ref="AA58:AB58"/>
    <mergeCell ref="AC58:AD58"/>
    <mergeCell ref="AE58:AF58"/>
    <mergeCell ref="AG58:AH58"/>
    <mergeCell ref="AI58:AJ58"/>
    <mergeCell ref="AA38:AB38"/>
    <mergeCell ref="AC38:AD38"/>
    <mergeCell ref="AE38:AF38"/>
    <mergeCell ref="AG38:AH38"/>
    <mergeCell ref="AI38:AJ38"/>
    <mergeCell ref="AA17:AB17"/>
    <mergeCell ref="AC17:AD17"/>
    <mergeCell ref="AE17:AF17"/>
    <mergeCell ref="AG17:AH17"/>
    <mergeCell ref="AI17:AJ17"/>
    <mergeCell ref="AA2:AB2"/>
    <mergeCell ref="AC2:AD2"/>
    <mergeCell ref="AE2:AF2"/>
    <mergeCell ref="AG2:AH2"/>
    <mergeCell ref="AI2:AJ2"/>
    <mergeCell ref="M38:M39"/>
    <mergeCell ref="N38:N39"/>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M58:M59"/>
    <mergeCell ref="N58:N59"/>
    <mergeCell ref="O58:O59"/>
    <mergeCell ref="S58:S59"/>
    <mergeCell ref="T58:T59"/>
    <mergeCell ref="U58:U59"/>
    <mergeCell ref="V58:V59"/>
    <mergeCell ref="Y58:Y59"/>
    <mergeCell ref="V17:V18"/>
    <mergeCell ref="Y17:Y18"/>
    <mergeCell ref="U38:U39"/>
    <mergeCell ref="V38:V39"/>
    <mergeCell ref="Y38:Y39"/>
    <mergeCell ref="T2:T3"/>
    <mergeCell ref="U2:U3"/>
    <mergeCell ref="V2:V3"/>
    <mergeCell ref="Y2:Y3"/>
    <mergeCell ref="O38:O39"/>
    <mergeCell ref="S38:S39"/>
    <mergeCell ref="T38:T39"/>
    <mergeCell ref="K16:Y16"/>
    <mergeCell ref="K17:K18"/>
    <mergeCell ref="L17:L18"/>
    <mergeCell ref="M17:M18"/>
    <mergeCell ref="N17:N18"/>
    <mergeCell ref="O17:O18"/>
    <mergeCell ref="S17:S18"/>
    <mergeCell ref="T17:T18"/>
    <mergeCell ref="U17:U18"/>
    <mergeCell ref="L2:L3"/>
    <mergeCell ref="M2:M3"/>
    <mergeCell ref="N2:N3"/>
    <mergeCell ref="O2:O3"/>
    <mergeCell ref="S2:S3"/>
    <mergeCell ref="Z70:Z71"/>
    <mergeCell ref="A1:H1"/>
    <mergeCell ref="Z2:Z3"/>
    <mergeCell ref="Z17:Z18"/>
    <mergeCell ref="Z38:Z39"/>
    <mergeCell ref="Z58:Z59"/>
    <mergeCell ref="Y4:Y5"/>
    <mergeCell ref="A64:G64"/>
    <mergeCell ref="A66:G66"/>
    <mergeCell ref="K37:Y37"/>
    <mergeCell ref="K38:K39"/>
    <mergeCell ref="L38:L39"/>
    <mergeCell ref="K60:K67"/>
    <mergeCell ref="L60:L67"/>
    <mergeCell ref="K1:Y1"/>
    <mergeCell ref="K2:K3"/>
  </mergeCells>
  <conditionalFormatting sqref="E13">
    <cfRule type="containsText" dxfId="369" priority="24" operator="containsText" text="N/A">
      <formula>NOT(ISERROR(SEARCH("N/A",E13)))</formula>
    </cfRule>
    <cfRule type="containsText" dxfId="368" priority="25" operator="containsText" text="O">
      <formula>NOT(ISERROR(SEARCH("O",E13)))</formula>
    </cfRule>
    <cfRule type="containsText" dxfId="367" priority="26" operator="containsText" text="M">
      <formula>NOT(ISERROR(SEARCH("M",E13)))</formula>
    </cfRule>
  </conditionalFormatting>
  <conditionalFormatting sqref="C46:G46">
    <cfRule type="containsText" dxfId="366" priority="33" operator="containsText" text="O">
      <formula>NOT(ISERROR(SEARCH("O",C46)))</formula>
    </cfRule>
  </conditionalFormatting>
  <conditionalFormatting sqref="C46:G46">
    <cfRule type="containsText" dxfId="365" priority="30" operator="containsText" text="N/A">
      <formula>NOT(ISERROR(SEARCH("N/A",C46)))</formula>
    </cfRule>
    <cfRule type="containsText" dxfId="364" priority="31" operator="containsText" text="Blank">
      <formula>NOT(ISERROR(SEARCH("Blank",C46)))</formula>
    </cfRule>
    <cfRule type="containsText" dxfId="363" priority="32" operator="containsText" text="M">
      <formula>NOT(ISERROR(SEARCH("M",C46)))</formula>
    </cfRule>
  </conditionalFormatting>
  <conditionalFormatting sqref="E12">
    <cfRule type="containsText" dxfId="362" priority="27" operator="containsText" text="N/A">
      <formula>NOT(ISERROR(SEARCH("N/A",E12)))</formula>
    </cfRule>
    <cfRule type="containsText" dxfId="361" priority="28" operator="containsText" text="O">
      <formula>NOT(ISERROR(SEARCH("O",E12)))</formula>
    </cfRule>
    <cfRule type="containsText" dxfId="360" priority="29" operator="containsText" text="M">
      <formula>NOT(ISERROR(SEARCH("M",E12)))</formula>
    </cfRule>
  </conditionalFormatting>
  <conditionalFormatting sqref="C7:H7">
    <cfRule type="containsText" dxfId="359" priority="21" operator="containsText" text="N/A">
      <formula>NOT(ISERROR(SEARCH("N/A",C7)))</formula>
    </cfRule>
    <cfRule type="containsText" dxfId="358" priority="22" operator="containsText" text="Blank">
      <formula>NOT(ISERROR(SEARCH("Blank",C7)))</formula>
    </cfRule>
    <cfRule type="containsText" dxfId="357" priority="23" operator="containsText" text="M">
      <formula>NOT(ISERROR(SEARCH("M",C7)))</formula>
    </cfRule>
  </conditionalFormatting>
  <conditionalFormatting sqref="Z4 Z40:Z43 Z19:Z35 Z45:Z48 Z50:Z55">
    <cfRule type="cellIs" dxfId="356" priority="6" operator="greaterThan">
      <formula>0</formula>
    </cfRule>
  </conditionalFormatting>
  <conditionalFormatting sqref="Z5:Z14">
    <cfRule type="cellIs" dxfId="355" priority="5" operator="greaterThan">
      <formula>0</formula>
    </cfRule>
  </conditionalFormatting>
  <conditionalFormatting sqref="Z60:Z67">
    <cfRule type="cellIs" dxfId="354" priority="4" operator="greaterThan">
      <formula>0</formula>
    </cfRule>
  </conditionalFormatting>
  <conditionalFormatting sqref="Z72:Z75">
    <cfRule type="cellIs" dxfId="353" priority="3" operator="greaterThan">
      <formula>0</formula>
    </cfRule>
  </conditionalFormatting>
  <conditionalFormatting sqref="Z44">
    <cfRule type="cellIs" dxfId="352" priority="2" operator="greaterThan">
      <formula>0</formula>
    </cfRule>
  </conditionalFormatting>
  <conditionalFormatting sqref="Z49">
    <cfRule type="cellIs" dxfId="351"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X67 W1:W79">
      <formula1>"Y, N"</formula1>
    </dataValidation>
    <dataValidation type="list" allowBlank="1" showInputMessage="1" showErrorMessage="1" sqref="V1:V79">
      <formula1>"Passed, Failed, N/A"</formula1>
    </dataValidation>
  </dataValidations>
  <hyperlinks>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21" r:id="rId21"/>
    <hyperlink ref="Y11" r:id="rId22"/>
    <hyperlink ref="Y44" r:id="rId23"/>
  </hyperlinks>
  <pageMargins left="0.7" right="0.7" top="0.75" bottom="0.75" header="0.3" footer="0.3"/>
  <pageSetup orientation="portrait" r:id="rId24"/>
  <drawing r:id="rId25"/>
  <legacyDrawing r:id="rId26"/>
  <controls>
    <mc:AlternateContent xmlns:mc="http://schemas.openxmlformats.org/markup-compatibility/2006">
      <mc:Choice Requires="x14">
        <control shapeId="187402" r:id="rId27" name="CommandButton2">
          <controlPr defaultSize="0" autoLine="0" r:id="rId28">
            <anchor moveWithCells="1">
              <from>
                <xdr:col>8</xdr:col>
                <xdr:colOff>114300</xdr:colOff>
                <xdr:row>72</xdr:row>
                <xdr:rowOff>60960</xdr:rowOff>
              </from>
              <to>
                <xdr:col>9</xdr:col>
                <xdr:colOff>434340</xdr:colOff>
                <xdr:row>73</xdr:row>
                <xdr:rowOff>335280</xdr:rowOff>
              </to>
            </anchor>
          </controlPr>
        </control>
      </mc:Choice>
      <mc:Fallback>
        <control shapeId="187402" r:id="rId27" name="CommandButton2"/>
      </mc:Fallback>
    </mc:AlternateContent>
    <mc:AlternateContent xmlns:mc="http://schemas.openxmlformats.org/markup-compatibility/2006">
      <mc:Choice Requires="x14">
        <control shapeId="187401" r:id="rId29" name="CommandButton1">
          <controlPr defaultSize="0" autoLine="0" r:id="rId30">
            <anchor moveWithCells="1">
              <from>
                <xdr:col>8</xdr:col>
                <xdr:colOff>114300</xdr:colOff>
                <xdr:row>70</xdr:row>
                <xdr:rowOff>0</xdr:rowOff>
              </from>
              <to>
                <xdr:col>9</xdr:col>
                <xdr:colOff>403860</xdr:colOff>
                <xdr:row>70</xdr:row>
                <xdr:rowOff>350520</xdr:rowOff>
              </to>
            </anchor>
          </controlPr>
        </control>
      </mc:Choice>
      <mc:Fallback>
        <control shapeId="187401" r:id="rId29" name="CommandButton1"/>
      </mc:Fallback>
    </mc:AlternateContent>
  </controls>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9">
    <tabColor theme="9" tint="0.79998168889431442"/>
  </sheetPr>
  <dimension ref="A1:AJ196"/>
  <sheetViews>
    <sheetView showGridLines="0" topLeftCell="H16" zoomScale="98" zoomScaleNormal="98" workbookViewId="0">
      <selection activeCell="E62" sqref="E62:E63"/>
    </sheetView>
  </sheetViews>
  <sheetFormatPr defaultColWidth="9.109375" defaultRowHeight="13.2" x14ac:dyDescent="0.25"/>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 bestFit="1" customWidth="1"/>
    <col min="12" max="12" width="6.44140625" style="3" bestFit="1" customWidth="1"/>
    <col min="13" max="13" width="7.88671875" style="3" bestFit="1" customWidth="1"/>
    <col min="14" max="14" width="18.44140625" style="92" bestFit="1" customWidth="1"/>
    <col min="15" max="15" width="46.5546875" style="3" customWidth="1"/>
    <col min="16" max="16" width="27.5546875" style="3" customWidth="1"/>
    <col min="17" max="17" width="24.88671875" style="3" customWidth="1"/>
    <col min="18" max="18" width="26.109375" style="3" customWidth="1"/>
    <col min="19" max="19" width="16.44140625" style="78" customWidth="1"/>
    <col min="20" max="20" width="7.5546875" style="78" customWidth="1"/>
    <col min="21" max="21" width="11" style="78" bestFit="1" customWidth="1"/>
    <col min="22" max="22" width="10.44140625" style="78" bestFit="1" customWidth="1"/>
    <col min="23" max="23" width="12.44140625" style="78" customWidth="1"/>
    <col min="24" max="24" width="15.109375" style="78" customWidth="1"/>
    <col min="25" max="25" width="36.5546875" style="3" bestFit="1" customWidth="1"/>
    <col min="26" max="16384" width="9.109375" style="3"/>
  </cols>
  <sheetData>
    <row r="1" spans="1:36" x14ac:dyDescent="0.25">
      <c r="A1" s="1188" t="s">
        <v>82</v>
      </c>
      <c r="B1" s="1189"/>
      <c r="C1" s="1189"/>
      <c r="D1" s="1189"/>
      <c r="E1" s="1189"/>
      <c r="F1" s="1189"/>
      <c r="G1" s="1189"/>
      <c r="H1" s="1189"/>
      <c r="M1" s="29">
        <v>13</v>
      </c>
      <c r="Z1" s="92">
        <v>26</v>
      </c>
      <c r="AA1" s="29">
        <v>27</v>
      </c>
      <c r="AB1" s="92">
        <v>28</v>
      </c>
      <c r="AC1" s="29">
        <v>29</v>
      </c>
      <c r="AD1" s="92">
        <v>30</v>
      </c>
      <c r="AE1" s="29">
        <v>31</v>
      </c>
      <c r="AF1" s="92">
        <v>32</v>
      </c>
      <c r="AG1" s="29">
        <v>33</v>
      </c>
      <c r="AH1" s="92">
        <v>34</v>
      </c>
      <c r="AI1" s="29">
        <v>35</v>
      </c>
      <c r="AJ1" s="92">
        <v>36</v>
      </c>
    </row>
    <row r="2" spans="1:36" ht="12.75" customHeight="1" x14ac:dyDescent="0.45">
      <c r="A2" s="98" t="s">
        <v>367</v>
      </c>
      <c r="B2" s="83" t="s">
        <v>335</v>
      </c>
      <c r="C2" s="3"/>
      <c r="D2" s="3"/>
      <c r="E2" s="3"/>
      <c r="F2" s="3"/>
      <c r="G2" s="3"/>
      <c r="H2" s="3"/>
      <c r="K2" s="1193" t="s">
        <v>132</v>
      </c>
      <c r="L2" s="1194"/>
      <c r="M2" s="1194"/>
      <c r="N2" s="1194"/>
      <c r="O2" s="1194"/>
      <c r="P2" s="1194"/>
      <c r="Q2" s="1194"/>
      <c r="R2" s="1194"/>
      <c r="S2" s="1194"/>
      <c r="T2" s="1194"/>
      <c r="U2" s="1194"/>
      <c r="V2" s="1194"/>
      <c r="W2" s="1194"/>
      <c r="X2" s="1194"/>
      <c r="Y2" s="1195"/>
      <c r="Z2" s="263"/>
      <c r="AA2" s="256"/>
      <c r="AB2" s="256"/>
      <c r="AC2" s="256"/>
      <c r="AD2" s="256"/>
      <c r="AE2" s="256"/>
      <c r="AF2" s="256"/>
      <c r="AG2" s="256"/>
      <c r="AH2" s="256"/>
      <c r="AI2" s="256"/>
      <c r="AJ2" s="256"/>
    </row>
    <row r="3" spans="1:36" ht="12.75" customHeight="1" x14ac:dyDescent="0.3">
      <c r="A3" s="98" t="s">
        <v>347</v>
      </c>
      <c r="B3" s="119">
        <v>43241</v>
      </c>
      <c r="C3" s="125"/>
      <c r="D3" s="3"/>
      <c r="E3" s="3"/>
      <c r="F3" s="3"/>
      <c r="G3" s="3"/>
      <c r="H3" s="3"/>
      <c r="K3" s="1209" t="s">
        <v>133</v>
      </c>
      <c r="L3" s="1209" t="s">
        <v>91</v>
      </c>
      <c r="M3" s="1182" t="s">
        <v>75</v>
      </c>
      <c r="N3" s="1190" t="s">
        <v>134</v>
      </c>
      <c r="O3" s="1209" t="s">
        <v>135</v>
      </c>
      <c r="P3" s="143" t="s">
        <v>136</v>
      </c>
      <c r="Q3" s="143" t="s">
        <v>137</v>
      </c>
      <c r="R3" s="143" t="s">
        <v>138</v>
      </c>
      <c r="S3" s="1191" t="s">
        <v>139</v>
      </c>
      <c r="T3" s="1191" t="s">
        <v>344</v>
      </c>
      <c r="U3" s="1191" t="s">
        <v>342</v>
      </c>
      <c r="V3" s="1191" t="s">
        <v>343</v>
      </c>
      <c r="W3" s="133" t="s">
        <v>375</v>
      </c>
      <c r="X3" s="133" t="s">
        <v>376</v>
      </c>
      <c r="Y3" s="1209" t="s">
        <v>140</v>
      </c>
      <c r="Z3" s="1186" t="s">
        <v>667</v>
      </c>
      <c r="AA3" s="1172" t="s">
        <v>666</v>
      </c>
      <c r="AB3" s="1172"/>
      <c r="AC3" s="1172" t="s">
        <v>668</v>
      </c>
      <c r="AD3" s="1172"/>
      <c r="AE3" s="1172" t="s">
        <v>669</v>
      </c>
      <c r="AF3" s="1172"/>
      <c r="AG3" s="1172" t="s">
        <v>670</v>
      </c>
      <c r="AH3" s="1172"/>
      <c r="AI3" s="1172" t="s">
        <v>671</v>
      </c>
      <c r="AJ3" s="1172"/>
    </row>
    <row r="4" spans="1:36" ht="12.75" customHeight="1" x14ac:dyDescent="0.3">
      <c r="A4" s="98" t="s">
        <v>368</v>
      </c>
      <c r="B4" s="124">
        <f ca="1">DATEDIF(B3,TODAY(),"D")/365</f>
        <v>2.473972602739726</v>
      </c>
      <c r="C4" s="3"/>
      <c r="D4" s="3"/>
      <c r="E4" s="3"/>
      <c r="F4" s="3"/>
      <c r="G4" s="3"/>
      <c r="H4" s="3"/>
      <c r="K4" s="1197"/>
      <c r="L4" s="1197"/>
      <c r="M4" s="1183"/>
      <c r="N4" s="1185"/>
      <c r="O4" s="1197"/>
      <c r="P4" s="148" t="s">
        <v>141</v>
      </c>
      <c r="Q4" s="144"/>
      <c r="R4" s="144"/>
      <c r="S4" s="1191"/>
      <c r="T4" s="1191"/>
      <c r="U4" s="1191"/>
      <c r="V4" s="1191"/>
      <c r="W4" s="133"/>
      <c r="X4" s="133"/>
      <c r="Y4" s="1197"/>
      <c r="Z4" s="1187"/>
      <c r="AA4" s="255" t="s">
        <v>672</v>
      </c>
      <c r="AB4" s="255" t="s">
        <v>673</v>
      </c>
      <c r="AC4" s="255" t="s">
        <v>672</v>
      </c>
      <c r="AD4" s="255" t="s">
        <v>673</v>
      </c>
      <c r="AE4" s="255" t="s">
        <v>672</v>
      </c>
      <c r="AF4" s="255" t="s">
        <v>673</v>
      </c>
      <c r="AG4" s="255" t="s">
        <v>672</v>
      </c>
      <c r="AH4" s="255" t="s">
        <v>673</v>
      </c>
      <c r="AI4" s="255" t="s">
        <v>672</v>
      </c>
      <c r="AJ4" s="255" t="s">
        <v>673</v>
      </c>
    </row>
    <row r="5" spans="1:36" ht="12.75" customHeight="1" x14ac:dyDescent="0.3">
      <c r="A5" s="98" t="s">
        <v>387</v>
      </c>
      <c r="B5" s="124">
        <v>4.833333333333333</v>
      </c>
      <c r="C5" s="126"/>
      <c r="D5" s="3"/>
      <c r="E5" s="3"/>
      <c r="F5" s="3"/>
      <c r="G5" s="3"/>
      <c r="H5" s="3"/>
      <c r="K5" s="272" t="s">
        <v>142</v>
      </c>
      <c r="L5" s="272" t="s">
        <v>143</v>
      </c>
      <c r="M5" s="104" t="s">
        <v>5</v>
      </c>
      <c r="N5" s="93" t="s">
        <v>144</v>
      </c>
      <c r="O5" s="88" t="s">
        <v>372</v>
      </c>
      <c r="P5" s="149" t="s">
        <v>145</v>
      </c>
      <c r="Q5" s="149" t="s">
        <v>146</v>
      </c>
      <c r="R5" s="146" t="s">
        <v>147</v>
      </c>
      <c r="S5" s="157"/>
      <c r="T5" s="83"/>
      <c r="U5" s="83"/>
      <c r="V5" s="83" t="str">
        <f t="shared" ref="V5:V15" si="0">IF(AND(W5="Y",X5="Y"),"Passed",IF(T5="M","Passed", ""))</f>
        <v>Passed</v>
      </c>
      <c r="W5" s="83" t="s">
        <v>377</v>
      </c>
      <c r="X5" s="83" t="s">
        <v>377</v>
      </c>
      <c r="Y5" s="1227" t="s">
        <v>148</v>
      </c>
      <c r="Z5" s="259">
        <f>DATEDIF(AA5,AB5,"m")/12+DATEDIF(AC5,AD5,"m")/12+DATEDIF(AE5,AF5,"m")/12+DATEDIF(AG5,AH5,"m")/12+DATEDIF(AI5,AJ5,"m")/12</f>
        <v>0</v>
      </c>
      <c r="AA5" s="260"/>
      <c r="AB5" s="260"/>
      <c r="AC5" s="260"/>
      <c r="AD5" s="260"/>
      <c r="AE5" s="258"/>
      <c r="AF5" s="258"/>
      <c r="AG5" s="258"/>
      <c r="AH5" s="258"/>
      <c r="AI5" s="258"/>
      <c r="AJ5" s="258"/>
    </row>
    <row r="6" spans="1:36" ht="28.2" thickBot="1" x14ac:dyDescent="0.3">
      <c r="A6" s="98" t="s">
        <v>388</v>
      </c>
      <c r="B6" s="124">
        <f ca="1">B4+B5</f>
        <v>7.3073059360730586</v>
      </c>
      <c r="C6" s="126"/>
      <c r="K6" s="273"/>
      <c r="L6" s="273"/>
      <c r="M6" s="104" t="s">
        <v>5</v>
      </c>
      <c r="N6" s="93" t="s">
        <v>144</v>
      </c>
      <c r="O6" s="88" t="s">
        <v>373</v>
      </c>
      <c r="P6" s="150"/>
      <c r="Q6" s="151" t="s">
        <v>150</v>
      </c>
      <c r="R6" s="147" t="s">
        <v>151</v>
      </c>
      <c r="S6" s="157"/>
      <c r="T6" s="83"/>
      <c r="U6" s="83"/>
      <c r="V6" s="83" t="str">
        <f t="shared" si="0"/>
        <v>Passed</v>
      </c>
      <c r="W6" s="83" t="s">
        <v>377</v>
      </c>
      <c r="X6" s="83" t="s">
        <v>377</v>
      </c>
      <c r="Y6" s="1228"/>
      <c r="Z6" s="259">
        <f t="shared" ref="Z6:Z15" si="1">DATEDIF(AA6,AB6,"m")/12+DATEDIF(AC6,AD6,"m")/12+DATEDIF(AE6,AF6,"m")/12+DATEDIF(AG6,AH6,"m")/12+DATEDIF(AI6,AJ6,"m")/12</f>
        <v>0</v>
      </c>
      <c r="AA6" s="260"/>
      <c r="AB6" s="260"/>
      <c r="AC6" s="260"/>
      <c r="AD6" s="260"/>
      <c r="AE6" s="258"/>
      <c r="AF6" s="258"/>
      <c r="AG6" s="258"/>
      <c r="AH6" s="258"/>
      <c r="AI6" s="258"/>
      <c r="AJ6" s="258"/>
    </row>
    <row r="7" spans="1:36" ht="14.4" thickBot="1" x14ac:dyDescent="0.35">
      <c r="A7" s="120" t="s">
        <v>4</v>
      </c>
      <c r="B7" s="121" t="s">
        <v>135</v>
      </c>
      <c r="C7" s="105" t="s">
        <v>5</v>
      </c>
      <c r="D7" s="105" t="s">
        <v>6</v>
      </c>
      <c r="E7" s="105" t="s">
        <v>7</v>
      </c>
      <c r="F7" s="105" t="s">
        <v>8</v>
      </c>
      <c r="G7" s="105" t="s">
        <v>9</v>
      </c>
      <c r="H7" s="106" t="s">
        <v>76</v>
      </c>
      <c r="K7" s="273"/>
      <c r="L7" s="273"/>
      <c r="M7" s="104" t="s">
        <v>5</v>
      </c>
      <c r="N7" s="38" t="s">
        <v>149</v>
      </c>
      <c r="O7" s="65" t="s">
        <v>149</v>
      </c>
      <c r="P7" s="150"/>
      <c r="Q7" s="152" t="s">
        <v>150</v>
      </c>
      <c r="R7" s="79" t="s">
        <v>151</v>
      </c>
      <c r="S7" s="157"/>
      <c r="T7" s="83"/>
      <c r="U7" s="83"/>
      <c r="V7" s="83" t="str">
        <f t="shared" si="0"/>
        <v>Passed</v>
      </c>
      <c r="W7" s="83" t="s">
        <v>377</v>
      </c>
      <c r="X7" s="83" t="s">
        <v>377</v>
      </c>
      <c r="Y7" s="41" t="s">
        <v>152</v>
      </c>
      <c r="Z7" s="259">
        <f t="shared" si="1"/>
        <v>0</v>
      </c>
      <c r="AA7" s="260"/>
      <c r="AB7" s="260"/>
      <c r="AC7" s="260"/>
      <c r="AD7" s="260"/>
      <c r="AE7" s="258"/>
      <c r="AF7" s="258"/>
      <c r="AG7" s="258"/>
      <c r="AH7" s="258"/>
      <c r="AI7" s="258"/>
      <c r="AJ7" s="258"/>
    </row>
    <row r="8" spans="1:36" ht="27.6" x14ac:dyDescent="0.25">
      <c r="A8" s="107" t="s">
        <v>56</v>
      </c>
      <c r="B8" s="108" t="s">
        <v>182</v>
      </c>
      <c r="C8" s="100"/>
      <c r="D8" s="24"/>
      <c r="E8" s="24" t="s">
        <v>77</v>
      </c>
      <c r="F8" s="24"/>
      <c r="G8" s="24"/>
      <c r="H8" s="109">
        <f>IF(C8&lt;&gt;"",'CBL Score Standard'!$D64,IF(D8&lt;&gt;"",SUM('CBL Score Standard'!$D64:$E64),IF(E8&lt;&gt;"",SUM('CBL Score Standard'!$D64:$F64),IF(F8&lt;&gt;"",SUM('CBL Score Standard'!$D64:$G64),IF(G8&lt;&gt;"",SUM('CBL Score Standard'!$D64:$H64,0))))))</f>
        <v>7.6190476190476183E-2</v>
      </c>
      <c r="K8" s="273"/>
      <c r="L8" s="273"/>
      <c r="M8" s="104" t="s">
        <v>5</v>
      </c>
      <c r="N8" s="96" t="s">
        <v>144</v>
      </c>
      <c r="O8" s="64" t="s">
        <v>452</v>
      </c>
      <c r="P8" s="150"/>
      <c r="Q8" s="149" t="s">
        <v>247</v>
      </c>
      <c r="R8" s="146" t="s">
        <v>154</v>
      </c>
      <c r="S8" s="157"/>
      <c r="T8" s="83"/>
      <c r="U8" s="83"/>
      <c r="V8" s="83" t="str">
        <f t="shared" si="0"/>
        <v>Passed</v>
      </c>
      <c r="W8" s="83" t="s">
        <v>377</v>
      </c>
      <c r="X8" s="83" t="s">
        <v>377</v>
      </c>
      <c r="Y8" s="68" t="s">
        <v>248</v>
      </c>
      <c r="Z8" s="259">
        <f t="shared" si="1"/>
        <v>0</v>
      </c>
      <c r="AA8" s="260"/>
      <c r="AB8" s="260"/>
      <c r="AC8" s="260"/>
      <c r="AD8" s="260"/>
      <c r="AE8" s="258"/>
      <c r="AF8" s="258"/>
      <c r="AG8" s="258"/>
      <c r="AH8" s="258"/>
      <c r="AI8" s="258"/>
      <c r="AJ8" s="258"/>
    </row>
    <row r="9" spans="1:36" ht="13.8" x14ac:dyDescent="0.3">
      <c r="A9" s="110" t="s">
        <v>56</v>
      </c>
      <c r="B9" s="99" t="s">
        <v>427</v>
      </c>
      <c r="C9" s="100"/>
      <c r="D9" s="24"/>
      <c r="E9" s="129" t="s">
        <v>77</v>
      </c>
      <c r="F9" s="24"/>
      <c r="G9" s="24"/>
      <c r="H9" s="109">
        <f>IF(C9&lt;&gt;"",'CBL Score Standard'!$D65,IF(D9&lt;&gt;"",SUM('CBL Score Standard'!$D65:$E65),IF(E9&lt;&gt;"",SUM('CBL Score Standard'!$D65:$F65),IF(F9&lt;&gt;"",SUM('CBL Score Standard'!$D65:$G65),IF(G9&lt;&gt;"",SUM('CBL Score Standard'!$D65:$H65,0))))))</f>
        <v>7.6190476190476183E-2</v>
      </c>
      <c r="K9" s="273"/>
      <c r="L9" s="273"/>
      <c r="M9" s="104" t="s">
        <v>5</v>
      </c>
      <c r="N9" s="96" t="s">
        <v>144</v>
      </c>
      <c r="O9" s="43" t="s">
        <v>517</v>
      </c>
      <c r="P9" s="150"/>
      <c r="Q9" s="152" t="s">
        <v>153</v>
      </c>
      <c r="R9" s="79" t="s">
        <v>156</v>
      </c>
      <c r="S9" s="157"/>
      <c r="T9" s="83"/>
      <c r="U9" s="83"/>
      <c r="V9" s="83" t="str">
        <f t="shared" si="0"/>
        <v>Passed</v>
      </c>
      <c r="W9" s="83" t="s">
        <v>377</v>
      </c>
      <c r="X9" s="83" t="s">
        <v>377</v>
      </c>
      <c r="Y9" s="44" t="s">
        <v>157</v>
      </c>
      <c r="Z9" s="259">
        <f t="shared" si="1"/>
        <v>0</v>
      </c>
      <c r="AA9" s="260"/>
      <c r="AB9" s="260"/>
      <c r="AC9" s="260"/>
      <c r="AD9" s="260"/>
      <c r="AE9" s="258"/>
      <c r="AF9" s="258"/>
      <c r="AG9" s="258"/>
      <c r="AH9" s="258"/>
      <c r="AI9" s="258"/>
      <c r="AJ9" s="258"/>
    </row>
    <row r="10" spans="1:36" ht="13.8" x14ac:dyDescent="0.3">
      <c r="A10" s="110" t="s">
        <v>56</v>
      </c>
      <c r="B10" s="99" t="s">
        <v>663</v>
      </c>
      <c r="C10" s="100"/>
      <c r="D10" s="100"/>
      <c r="E10" s="129" t="s">
        <v>77</v>
      </c>
      <c r="F10" s="24"/>
      <c r="G10" s="24"/>
      <c r="H10" s="109">
        <f>IF(C10&lt;&gt;"",'CBL Score Standard'!$D66,IF(D10&lt;&gt;"",SUM('CBL Score Standard'!$D66:$E66),IF(E10&lt;&gt;"",SUM('CBL Score Standard'!$D66:$F66),IF(F10&lt;&gt;"",SUM('CBL Score Standard'!$D66:$G66),IF(G10&lt;&gt;"",SUM('CBL Score Standard'!$D66:$H66,0))))))</f>
        <v>2.8571428571428571E-2</v>
      </c>
      <c r="K10" s="273"/>
      <c r="L10" s="273"/>
      <c r="M10" s="104" t="s">
        <v>5</v>
      </c>
      <c r="N10" s="96" t="s">
        <v>144</v>
      </c>
      <c r="O10" s="43" t="s">
        <v>661</v>
      </c>
      <c r="P10" s="150"/>
      <c r="Q10" s="152" t="s">
        <v>155</v>
      </c>
      <c r="R10" s="79" t="s">
        <v>158</v>
      </c>
      <c r="S10" s="157" t="s">
        <v>335</v>
      </c>
      <c r="T10" s="157" t="s">
        <v>72</v>
      </c>
      <c r="U10" s="180">
        <v>43760</v>
      </c>
      <c r="V10" s="214" t="s">
        <v>418</v>
      </c>
      <c r="W10" s="83" t="s">
        <v>377</v>
      </c>
      <c r="X10" s="83" t="s">
        <v>377</v>
      </c>
      <c r="Y10" s="41" t="s">
        <v>159</v>
      </c>
      <c r="Z10" s="259">
        <f t="shared" si="1"/>
        <v>0</v>
      </c>
      <c r="AA10" s="260"/>
      <c r="AB10" s="260"/>
      <c r="AC10" s="260"/>
      <c r="AD10" s="260"/>
      <c r="AE10" s="258"/>
      <c r="AF10" s="258"/>
      <c r="AG10" s="258"/>
      <c r="AH10" s="258"/>
      <c r="AI10" s="258"/>
      <c r="AJ10" s="258"/>
    </row>
    <row r="11" spans="1:36" ht="13.8" x14ac:dyDescent="0.3">
      <c r="A11" s="110" t="s">
        <v>56</v>
      </c>
      <c r="B11" s="99" t="s">
        <v>215</v>
      </c>
      <c r="C11" s="100"/>
      <c r="D11" s="100"/>
      <c r="E11" s="129" t="s">
        <v>77</v>
      </c>
      <c r="F11" s="24"/>
      <c r="G11" s="24"/>
      <c r="H11" s="109">
        <f>IF(C11&lt;&gt;"",'CBL Score Standard'!$D67,IF(D11&lt;&gt;"",SUM('CBL Score Standard'!$D67:$E67),IF(E11&lt;&gt;"",SUM('CBL Score Standard'!$D67:$F67),IF(F11&lt;&gt;"",SUM('CBL Score Standard'!$D67:$G67),IF(G11&lt;&gt;"",SUM('CBL Score Standard'!$D67:$H67,0))))))</f>
        <v>2.8571428571428571E-2</v>
      </c>
      <c r="K11" s="273"/>
      <c r="L11" s="273"/>
      <c r="M11" s="104" t="s">
        <v>5</v>
      </c>
      <c r="N11" s="96" t="s">
        <v>144</v>
      </c>
      <c r="O11" s="43" t="s">
        <v>662</v>
      </c>
      <c r="P11" s="150"/>
      <c r="Q11" s="254" t="s">
        <v>659</v>
      </c>
      <c r="R11" s="254" t="s">
        <v>278</v>
      </c>
      <c r="S11" s="157"/>
      <c r="T11" s="157"/>
      <c r="U11" s="83"/>
      <c r="V11" s="83" t="str">
        <f>IF(AND(W11="Y",X11="Y"),"Passed",IF(T11="M","Passed", ""))</f>
        <v>Passed</v>
      </c>
      <c r="W11" s="83" t="s">
        <v>377</v>
      </c>
      <c r="X11" s="83" t="s">
        <v>377</v>
      </c>
      <c r="Y11" s="46" t="s">
        <v>160</v>
      </c>
      <c r="Z11" s="259">
        <f t="shared" si="1"/>
        <v>0</v>
      </c>
      <c r="AA11" s="260"/>
      <c r="AB11" s="260"/>
      <c r="AC11" s="260"/>
      <c r="AD11" s="260"/>
      <c r="AE11" s="258"/>
      <c r="AF11" s="258"/>
      <c r="AG11" s="258"/>
      <c r="AH11" s="258"/>
      <c r="AI11" s="258"/>
      <c r="AJ11" s="258"/>
    </row>
    <row r="12" spans="1:36" ht="13.8" x14ac:dyDescent="0.25">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273"/>
      <c r="L12" s="273"/>
      <c r="M12" s="104" t="s">
        <v>5</v>
      </c>
      <c r="N12" s="36" t="s">
        <v>31</v>
      </c>
      <c r="O12" s="89" t="s">
        <v>175</v>
      </c>
      <c r="P12" s="150"/>
      <c r="Q12" s="152" t="s">
        <v>383</v>
      </c>
      <c r="R12" s="79" t="s">
        <v>176</v>
      </c>
      <c r="S12" s="157" t="s">
        <v>335</v>
      </c>
      <c r="T12" s="157" t="s">
        <v>72</v>
      </c>
      <c r="U12" s="180">
        <v>43755</v>
      </c>
      <c r="V12" s="214" t="s">
        <v>374</v>
      </c>
      <c r="W12" s="83"/>
      <c r="X12" s="83"/>
      <c r="Y12" s="44" t="s">
        <v>177</v>
      </c>
      <c r="Z12" s="259">
        <f t="shared" si="1"/>
        <v>0</v>
      </c>
      <c r="AA12" s="260"/>
      <c r="AB12" s="260"/>
      <c r="AC12" s="260"/>
      <c r="AD12" s="260"/>
      <c r="AE12" s="258"/>
      <c r="AF12" s="258"/>
      <c r="AG12" s="258"/>
      <c r="AH12" s="258"/>
      <c r="AI12" s="258"/>
      <c r="AJ12" s="258"/>
    </row>
    <row r="13" spans="1:36" ht="13.8"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273"/>
      <c r="L13" s="273"/>
      <c r="M13" s="104" t="s">
        <v>5</v>
      </c>
      <c r="N13" s="96" t="s">
        <v>31</v>
      </c>
      <c r="O13" s="43" t="s">
        <v>660</v>
      </c>
      <c r="P13" s="153">
        <v>43613</v>
      </c>
      <c r="Q13" s="152" t="s">
        <v>167</v>
      </c>
      <c r="R13" s="79" t="s">
        <v>168</v>
      </c>
      <c r="S13" s="157"/>
      <c r="T13" s="83"/>
      <c r="U13" s="83"/>
      <c r="V13" s="83" t="str">
        <f t="shared" si="0"/>
        <v>Passed</v>
      </c>
      <c r="W13" s="83" t="s">
        <v>377</v>
      </c>
      <c r="X13" s="83" t="s">
        <v>377</v>
      </c>
      <c r="Y13" s="41"/>
      <c r="Z13" s="259">
        <f t="shared" si="1"/>
        <v>0</v>
      </c>
      <c r="AA13" s="260"/>
      <c r="AB13" s="260"/>
      <c r="AC13" s="260"/>
      <c r="AD13" s="260"/>
      <c r="AE13" s="258"/>
      <c r="AF13" s="258"/>
      <c r="AG13" s="258"/>
      <c r="AH13" s="258"/>
      <c r="AI13" s="258"/>
      <c r="AJ13" s="258"/>
    </row>
    <row r="14" spans="1:36" ht="13.8" x14ac:dyDescent="0.3">
      <c r="A14" s="110" t="s">
        <v>55</v>
      </c>
      <c r="B14" s="99" t="s">
        <v>694</v>
      </c>
      <c r="C14" s="100"/>
      <c r="D14" s="100" t="s">
        <v>77</v>
      </c>
      <c r="E14" s="24"/>
      <c r="F14" s="24"/>
      <c r="G14" s="24"/>
      <c r="H14" s="109">
        <f>IF(C14&lt;&gt;"",'CBL Score Standard'!$D70,IF(D14&lt;&gt;"",SUM('CBL Score Standard'!$D70:$E70),IF(E14&lt;&gt;"",SUM('CBL Score Standard'!$D70:$F70),IF(F14&lt;&gt;"",SUM('CBL Score Standard'!$D70:$G70),IF(G14&lt;&gt;"",SUM('CBL Score Standard'!$D70:$H70,0))))))</f>
        <v>0</v>
      </c>
      <c r="K14" s="273"/>
      <c r="L14" s="273"/>
      <c r="M14" s="104" t="s">
        <v>5</v>
      </c>
      <c r="N14" s="96" t="s">
        <v>54</v>
      </c>
      <c r="O14" s="43" t="s">
        <v>425</v>
      </c>
      <c r="P14" s="152" t="s">
        <v>230</v>
      </c>
      <c r="Q14" s="152" t="s">
        <v>230</v>
      </c>
      <c r="R14" s="79" t="s">
        <v>230</v>
      </c>
      <c r="S14" s="157" t="s">
        <v>335</v>
      </c>
      <c r="T14" s="128" t="s">
        <v>72</v>
      </c>
      <c r="U14" s="180">
        <v>43756</v>
      </c>
      <c r="V14" s="214" t="s">
        <v>374</v>
      </c>
      <c r="W14" s="83" t="s">
        <v>377</v>
      </c>
      <c r="X14" s="83" t="s">
        <v>377</v>
      </c>
      <c r="Y14" s="41" t="s">
        <v>169</v>
      </c>
      <c r="Z14" s="259">
        <f t="shared" si="1"/>
        <v>0</v>
      </c>
      <c r="AA14" s="260"/>
      <c r="AB14" s="260"/>
      <c r="AC14" s="260"/>
      <c r="AD14" s="260"/>
      <c r="AE14" s="258"/>
      <c r="AF14" s="258"/>
      <c r="AG14" s="258"/>
      <c r="AH14" s="258"/>
      <c r="AI14" s="258"/>
      <c r="AJ14" s="258"/>
    </row>
    <row r="15" spans="1:36" ht="27.6" x14ac:dyDescent="0.3">
      <c r="A15" s="110" t="s">
        <v>55</v>
      </c>
      <c r="B15" s="99" t="s">
        <v>185</v>
      </c>
      <c r="C15" s="100"/>
      <c r="D15" s="24" t="s">
        <v>77</v>
      </c>
      <c r="E15" s="129"/>
      <c r="F15" s="24"/>
      <c r="G15" s="24"/>
      <c r="H15" s="109">
        <f>IF(C15&lt;&gt;"",'CBL Score Standard'!$D71,IF(D15&lt;&gt;"",SUM('CBL Score Standard'!$D71:$E71),IF(E15&lt;&gt;"",SUM('CBL Score Standard'!$D71:$F71),IF(F15&lt;&gt;"",SUM('CBL Score Standard'!$D71:$G71),IF(G15&lt;&gt;"",SUM('CBL Score Standard'!$D71:$H71,0))))))</f>
        <v>0</v>
      </c>
      <c r="K15" s="274"/>
      <c r="L15" s="274"/>
      <c r="M15" s="104" t="s">
        <v>5</v>
      </c>
      <c r="N15" s="36" t="s">
        <v>41</v>
      </c>
      <c r="O15" s="87" t="s">
        <v>450</v>
      </c>
      <c r="P15" s="153">
        <v>43627</v>
      </c>
      <c r="Q15" s="152" t="s">
        <v>381</v>
      </c>
      <c r="R15" s="79" t="s">
        <v>382</v>
      </c>
      <c r="S15" s="157"/>
      <c r="T15" s="83"/>
      <c r="U15" s="83"/>
      <c r="V15" s="83" t="str">
        <f t="shared" si="0"/>
        <v>Passed</v>
      </c>
      <c r="W15" s="83" t="s">
        <v>377</v>
      </c>
      <c r="X15" s="83" t="s">
        <v>377</v>
      </c>
      <c r="Y15" s="41"/>
      <c r="Z15" s="259">
        <f t="shared" si="1"/>
        <v>0</v>
      </c>
      <c r="AA15" s="260"/>
      <c r="AB15" s="260"/>
      <c r="AC15" s="260"/>
      <c r="AD15" s="260"/>
      <c r="AE15" s="258"/>
      <c r="AF15" s="258"/>
      <c r="AG15" s="258"/>
      <c r="AH15" s="258"/>
      <c r="AI15" s="258"/>
      <c r="AJ15" s="258"/>
    </row>
    <row r="16" spans="1:36" ht="13.8" x14ac:dyDescent="0.25">
      <c r="A16" s="110" t="s">
        <v>55</v>
      </c>
      <c r="B16" s="99" t="s">
        <v>192</v>
      </c>
      <c r="C16" s="100"/>
      <c r="D16" s="100"/>
      <c r="E16" s="2" t="s">
        <v>77</v>
      </c>
      <c r="F16" s="100"/>
      <c r="G16" s="100"/>
      <c r="H16" s="109">
        <f>IF(C16&lt;&gt;"",'CBL Score Standard'!$D72,IF(D16&lt;&gt;"",SUM('CBL Score Standard'!$D72:$E72),IF(E16&lt;&gt;"",SUM('CBL Score Standard'!$D72:$F72),IF(F16&lt;&gt;"",SUM('CBL Score Standard'!$D72:$G72),IF(G16&lt;&gt;"",SUM('CBL Score Standard'!$D72:$H72,0))))))</f>
        <v>0</v>
      </c>
      <c r="K16" s="48"/>
      <c r="L16" s="48"/>
      <c r="N16" s="94"/>
      <c r="O16" s="48"/>
      <c r="P16" s="48"/>
      <c r="Q16" s="48"/>
      <c r="R16" s="48"/>
      <c r="S16" s="80"/>
      <c r="T16" s="80"/>
      <c r="U16" s="80"/>
      <c r="V16" s="80"/>
      <c r="W16" s="80"/>
      <c r="X16" s="80"/>
      <c r="Y16" s="48"/>
      <c r="Z16" s="48"/>
      <c r="AA16" s="48"/>
      <c r="AB16" s="48"/>
      <c r="AC16" s="48"/>
      <c r="AD16" s="48"/>
      <c r="AE16" s="48"/>
      <c r="AF16" s="48"/>
      <c r="AG16" s="48"/>
      <c r="AH16" s="48"/>
      <c r="AI16" s="48"/>
      <c r="AJ16" s="48"/>
    </row>
    <row r="17" spans="1:36" ht="23.4" x14ac:dyDescent="0.45">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1193" t="s">
        <v>170</v>
      </c>
      <c r="L17" s="1194"/>
      <c r="M17" s="1194"/>
      <c r="N17" s="1194"/>
      <c r="O17" s="1194"/>
      <c r="P17" s="1194"/>
      <c r="Q17" s="1194"/>
      <c r="R17" s="1194"/>
      <c r="S17" s="1194"/>
      <c r="T17" s="1194"/>
      <c r="U17" s="1194"/>
      <c r="V17" s="1194"/>
      <c r="W17" s="1194"/>
      <c r="X17" s="1194"/>
      <c r="Y17" s="1195"/>
      <c r="Z17" s="263"/>
      <c r="AA17" s="256"/>
      <c r="AB17" s="256"/>
      <c r="AC17" s="256"/>
      <c r="AD17" s="256"/>
      <c r="AE17" s="256"/>
      <c r="AF17" s="256"/>
      <c r="AG17" s="256"/>
      <c r="AH17" s="256"/>
      <c r="AI17" s="256"/>
      <c r="AJ17" s="256"/>
    </row>
    <row r="18" spans="1:36" ht="41.4" x14ac:dyDescent="0.25">
      <c r="A18" s="110" t="s">
        <v>55</v>
      </c>
      <c r="B18" s="99" t="s">
        <v>196</v>
      </c>
      <c r="C18" s="100"/>
      <c r="D18" s="100"/>
      <c r="E18" s="130"/>
      <c r="F18" s="100"/>
      <c r="G18" s="100"/>
      <c r="H18" s="109" t="b">
        <f>IF(C18&lt;&gt;"",'CBL Score Standard'!$D74,IF(D18&lt;&gt;"",SUM('CBL Score Standard'!$D74:$E74),IF(E18&lt;&gt;"",SUM('CBL Score Standard'!$D74:$F74),IF(F18&lt;&gt;"",SUM('CBL Score Standard'!$D74:$G74),IF(G18&lt;&gt;"",SUM('CBL Score Standard'!$D74:$H74,0))))))</f>
        <v>0</v>
      </c>
      <c r="K18" s="1211" t="s">
        <v>133</v>
      </c>
      <c r="L18" s="1211" t="s">
        <v>91</v>
      </c>
      <c r="M18" s="1182" t="s">
        <v>75</v>
      </c>
      <c r="N18" s="1184" t="s">
        <v>134</v>
      </c>
      <c r="O18" s="1211" t="s">
        <v>135</v>
      </c>
      <c r="P18" s="145" t="s">
        <v>136</v>
      </c>
      <c r="Q18" s="145" t="s">
        <v>137</v>
      </c>
      <c r="R18" s="145" t="s">
        <v>138</v>
      </c>
      <c r="S18" s="1192" t="s">
        <v>139</v>
      </c>
      <c r="T18" s="1191" t="s">
        <v>344</v>
      </c>
      <c r="U18" s="1191" t="s">
        <v>342</v>
      </c>
      <c r="V18" s="1191" t="s">
        <v>343</v>
      </c>
      <c r="W18" s="133" t="s">
        <v>375</v>
      </c>
      <c r="X18" s="133" t="s">
        <v>376</v>
      </c>
      <c r="Y18" s="1211" t="s">
        <v>140</v>
      </c>
      <c r="Z18" s="1186" t="s">
        <v>667</v>
      </c>
      <c r="AA18" s="1172" t="s">
        <v>666</v>
      </c>
      <c r="AB18" s="1172"/>
      <c r="AC18" s="1172" t="s">
        <v>668</v>
      </c>
      <c r="AD18" s="1172"/>
      <c r="AE18" s="1172" t="s">
        <v>669</v>
      </c>
      <c r="AF18" s="1172"/>
      <c r="AG18" s="1172" t="s">
        <v>670</v>
      </c>
      <c r="AH18" s="1172"/>
      <c r="AI18" s="1172" t="s">
        <v>671</v>
      </c>
      <c r="AJ18" s="1172"/>
    </row>
    <row r="19" spans="1:36" ht="41.4" x14ac:dyDescent="0.25">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1197"/>
      <c r="L19" s="1197"/>
      <c r="M19" s="1183"/>
      <c r="N19" s="1190"/>
      <c r="O19" s="1197"/>
      <c r="P19" s="148" t="s">
        <v>141</v>
      </c>
      <c r="Q19" s="144"/>
      <c r="R19" s="144"/>
      <c r="S19" s="1191"/>
      <c r="T19" s="1191"/>
      <c r="U19" s="1191"/>
      <c r="V19" s="1191"/>
      <c r="W19" s="133"/>
      <c r="X19" s="133"/>
      <c r="Y19" s="1197"/>
      <c r="Z19" s="1187"/>
      <c r="AA19" s="255" t="s">
        <v>672</v>
      </c>
      <c r="AB19" s="255" t="s">
        <v>673</v>
      </c>
      <c r="AC19" s="255" t="s">
        <v>672</v>
      </c>
      <c r="AD19" s="255" t="s">
        <v>673</v>
      </c>
      <c r="AE19" s="255" t="s">
        <v>672</v>
      </c>
      <c r="AF19" s="255" t="s">
        <v>673</v>
      </c>
      <c r="AG19" s="255" t="s">
        <v>672</v>
      </c>
      <c r="AH19" s="255" t="s">
        <v>673</v>
      </c>
      <c r="AI19" s="255" t="s">
        <v>672</v>
      </c>
      <c r="AJ19" s="255" t="s">
        <v>673</v>
      </c>
    </row>
    <row r="20" spans="1:36" ht="13.8" x14ac:dyDescent="0.25">
      <c r="A20" s="110" t="s">
        <v>55</v>
      </c>
      <c r="B20" s="99" t="s">
        <v>202</v>
      </c>
      <c r="C20" s="100"/>
      <c r="D20" s="100"/>
      <c r="E20" s="2" t="s">
        <v>77</v>
      </c>
      <c r="F20" s="100"/>
      <c r="G20" s="100"/>
      <c r="H20" s="109">
        <f>IF(C20&lt;&gt;"",'CBL Score Standard'!$D76,IF(D20&lt;&gt;"",SUM('CBL Score Standard'!$D76:$E76),IF(E20&lt;&gt;"",SUM('CBL Score Standard'!$D76:$F76),IF(F20&lt;&gt;"",SUM('CBL Score Standard'!$D76:$G76),IF(G20&lt;&gt;"",SUM('CBL Score Standard'!$D76:$H76,0))))))</f>
        <v>0</v>
      </c>
      <c r="K20" s="272" t="s">
        <v>142</v>
      </c>
      <c r="L20" s="272" t="s">
        <v>143</v>
      </c>
      <c r="M20" s="104" t="s">
        <v>6</v>
      </c>
      <c r="N20" s="36" t="s">
        <v>46</v>
      </c>
      <c r="O20" s="89" t="s">
        <v>171</v>
      </c>
      <c r="P20" s="149" t="s">
        <v>145</v>
      </c>
      <c r="Q20" s="152" t="s">
        <v>172</v>
      </c>
      <c r="R20" s="79" t="s">
        <v>173</v>
      </c>
      <c r="S20" s="157" t="s">
        <v>335</v>
      </c>
      <c r="T20" s="157" t="s">
        <v>72</v>
      </c>
      <c r="U20" s="180">
        <v>43755</v>
      </c>
      <c r="V20" s="214" t="s">
        <v>374</v>
      </c>
      <c r="W20" s="83"/>
      <c r="X20" s="83"/>
      <c r="Y20" s="44" t="s">
        <v>174</v>
      </c>
      <c r="Z20" s="259">
        <f t="shared" ref="Z20:Z36" si="2">DATEDIF(AA20,AB20,"m")/12+DATEDIF(AC20,AD20,"m")/12+DATEDIF(AE20,AF20,"m")/12+DATEDIF(AG20,AH20,"m")/12+DATEDIF(AI20,AJ20,"m")/12</f>
        <v>0</v>
      </c>
      <c r="AA20" s="260"/>
      <c r="AB20" s="260"/>
      <c r="AC20" s="260"/>
      <c r="AD20" s="260"/>
      <c r="AE20" s="258"/>
      <c r="AF20" s="258"/>
      <c r="AG20" s="258"/>
      <c r="AH20" s="258"/>
      <c r="AI20" s="258"/>
      <c r="AJ20" s="258"/>
    </row>
    <row r="21" spans="1:36" ht="27.6" x14ac:dyDescent="0.25">
      <c r="A21" s="110" t="s">
        <v>55</v>
      </c>
      <c r="B21" s="99" t="s">
        <v>664</v>
      </c>
      <c r="C21" s="100"/>
      <c r="D21" s="100"/>
      <c r="E21" s="129" t="s">
        <v>77</v>
      </c>
      <c r="F21" s="24"/>
      <c r="G21" s="24"/>
      <c r="H21" s="109">
        <f>IF(C21&lt;&gt;"",'CBL Score Standard'!$D77,IF(D21&lt;&gt;"",SUM('CBL Score Standard'!$D77:$E77),IF(E21&lt;&gt;"",SUM('CBL Score Standard'!$D77:$F77),IF(F21&lt;&gt;"",SUM('CBL Score Standard'!$D77:$G77),IF(G21&lt;&gt;"",SUM('CBL Score Standard'!$D77:$H77,0))))))</f>
        <v>2.8571428571428571E-2</v>
      </c>
      <c r="K21" s="273"/>
      <c r="L21" s="273"/>
      <c r="M21" s="104" t="s">
        <v>6</v>
      </c>
      <c r="N21" s="36" t="s">
        <v>41</v>
      </c>
      <c r="O21" s="89" t="s">
        <v>178</v>
      </c>
      <c r="P21" s="151"/>
      <c r="Q21" s="152" t="s">
        <v>179</v>
      </c>
      <c r="R21" s="79" t="s">
        <v>180</v>
      </c>
      <c r="S21" s="157" t="s">
        <v>335</v>
      </c>
      <c r="T21" s="157" t="s">
        <v>72</v>
      </c>
      <c r="U21" s="180">
        <v>43752</v>
      </c>
      <c r="V21" s="214" t="s">
        <v>374</v>
      </c>
      <c r="W21" s="83"/>
      <c r="X21" s="83"/>
      <c r="Y21" s="44" t="s">
        <v>181</v>
      </c>
      <c r="Z21" s="259">
        <f t="shared" si="2"/>
        <v>0</v>
      </c>
      <c r="AA21" s="260"/>
      <c r="AB21" s="260"/>
      <c r="AC21" s="260"/>
      <c r="AD21" s="260"/>
      <c r="AE21" s="258"/>
      <c r="AF21" s="258"/>
      <c r="AG21" s="258"/>
      <c r="AH21" s="258"/>
      <c r="AI21" s="258"/>
      <c r="AJ21" s="258"/>
    </row>
    <row r="22" spans="1:36" ht="13.8" x14ac:dyDescent="0.3">
      <c r="A22" s="110" t="s">
        <v>55</v>
      </c>
      <c r="B22" s="99" t="s">
        <v>448</v>
      </c>
      <c r="C22" s="100"/>
      <c r="D22" s="100"/>
      <c r="E22" s="129" t="s">
        <v>77</v>
      </c>
      <c r="F22" s="24"/>
      <c r="G22" s="24"/>
      <c r="H22" s="109">
        <f>IF(C22&lt;&gt;"",'CBL Score Standard'!$D78,IF(D22&lt;&gt;"",SUM('CBL Score Standard'!$D78:$E78),IF(E22&lt;&gt;"",SUM('CBL Score Standard'!$D78:$F78),IF(F22&lt;&gt;"",SUM('CBL Score Standard'!$D78:$G78),IF(G22&lt;&gt;"",SUM('CBL Score Standard'!$D78:$H78,0))))))</f>
        <v>2.8571428571428571E-2</v>
      </c>
      <c r="K22" s="273"/>
      <c r="L22" s="273"/>
      <c r="M22" s="104" t="s">
        <v>6</v>
      </c>
      <c r="N22" s="36" t="s">
        <v>56</v>
      </c>
      <c r="O22" s="87" t="s">
        <v>182</v>
      </c>
      <c r="P22" s="153">
        <v>43609</v>
      </c>
      <c r="Q22" s="152" t="s">
        <v>172</v>
      </c>
      <c r="R22" s="79" t="s">
        <v>183</v>
      </c>
      <c r="S22" s="157" t="s">
        <v>335</v>
      </c>
      <c r="T22" s="157" t="s">
        <v>72</v>
      </c>
      <c r="U22" s="181">
        <v>43752</v>
      </c>
      <c r="V22" s="214" t="s">
        <v>374</v>
      </c>
      <c r="W22" s="83"/>
      <c r="X22" s="83" t="s">
        <v>377</v>
      </c>
      <c r="Y22" s="46" t="s">
        <v>184</v>
      </c>
      <c r="Z22" s="259">
        <f t="shared" si="2"/>
        <v>0</v>
      </c>
      <c r="AA22" s="260"/>
      <c r="AB22" s="260"/>
      <c r="AC22" s="260"/>
      <c r="AD22" s="260"/>
      <c r="AE22" s="258"/>
      <c r="AF22" s="258"/>
      <c r="AG22" s="258"/>
      <c r="AH22" s="258"/>
      <c r="AI22" s="258"/>
      <c r="AJ22" s="258"/>
    </row>
    <row r="23" spans="1:36" ht="12.75" customHeight="1" x14ac:dyDescent="0.3">
      <c r="A23" s="110" t="s">
        <v>55</v>
      </c>
      <c r="B23" s="99" t="s">
        <v>665</v>
      </c>
      <c r="C23" s="100" t="s">
        <v>77</v>
      </c>
      <c r="D23" s="100"/>
      <c r="E23" s="24"/>
      <c r="F23" s="24"/>
      <c r="G23" s="24"/>
      <c r="H23" s="109">
        <f>IF(C23&lt;&gt;"",'CBL Score Standard'!$D79,IF(D23&lt;&gt;"",SUM('CBL Score Standard'!$D79:$E79),IF(E23&lt;&gt;"",SUM('CBL Score Standard'!$D79:$F79),IF(F23&lt;&gt;"",SUM('CBL Score Standard'!$D79:$G79),IF(G23&lt;&gt;"",SUM('CBL Score Standard'!$D79:$H79,0))))))</f>
        <v>0</v>
      </c>
      <c r="K23" s="273"/>
      <c r="L23" s="273"/>
      <c r="M23" s="104" t="s">
        <v>6</v>
      </c>
      <c r="N23" s="36" t="s">
        <v>144</v>
      </c>
      <c r="O23" s="87" t="s">
        <v>187</v>
      </c>
      <c r="P23" s="150"/>
      <c r="Q23" s="152" t="s">
        <v>153</v>
      </c>
      <c r="R23" s="79" t="s">
        <v>156</v>
      </c>
      <c r="S23" s="157" t="s">
        <v>335</v>
      </c>
      <c r="T23" s="157" t="s">
        <v>72</v>
      </c>
      <c r="U23" s="180">
        <v>43760</v>
      </c>
      <c r="V23" s="214" t="s">
        <v>418</v>
      </c>
      <c r="W23" s="83"/>
      <c r="X23" s="83"/>
      <c r="Y23" s="44" t="s">
        <v>157</v>
      </c>
      <c r="Z23" s="259">
        <f t="shared" si="2"/>
        <v>0</v>
      </c>
      <c r="AA23" s="260"/>
      <c r="AB23" s="260"/>
      <c r="AC23" s="260"/>
      <c r="AD23" s="260"/>
      <c r="AE23" s="258"/>
      <c r="AF23" s="258"/>
      <c r="AG23" s="258"/>
      <c r="AH23" s="258"/>
      <c r="AI23" s="258"/>
      <c r="AJ23" s="258"/>
    </row>
    <row r="24" spans="1:36" ht="12.75" customHeight="1" x14ac:dyDescent="0.3">
      <c r="A24" s="110" t="s">
        <v>55</v>
      </c>
      <c r="B24" s="99" t="s">
        <v>238</v>
      </c>
      <c r="C24" s="100"/>
      <c r="D24" s="100"/>
      <c r="E24" s="100"/>
      <c r="F24" s="24"/>
      <c r="G24" s="24"/>
      <c r="H24" s="109" t="b">
        <f>IF(C24&lt;&gt;"",'CBL Score Standard'!$D80,IF(D24&lt;&gt;"",SUM('CBL Score Standard'!$D80:$E80),IF(E24&lt;&gt;"",SUM('CBL Score Standard'!$D80:$F80),IF(F24&lt;&gt;"",SUM('CBL Score Standard'!$D80:$G80),IF(G24&lt;&gt;"",SUM('CBL Score Standard'!$D80:$H80,0))))))</f>
        <v>0</v>
      </c>
      <c r="K24" s="273"/>
      <c r="L24" s="273"/>
      <c r="M24" s="104" t="s">
        <v>6</v>
      </c>
      <c r="N24" s="36" t="s">
        <v>144</v>
      </c>
      <c r="O24" s="87" t="s">
        <v>188</v>
      </c>
      <c r="P24" s="150"/>
      <c r="Q24" s="152" t="s">
        <v>155</v>
      </c>
      <c r="R24" s="79" t="s">
        <v>158</v>
      </c>
      <c r="S24" s="157" t="s">
        <v>335</v>
      </c>
      <c r="T24" s="157" t="s">
        <v>72</v>
      </c>
      <c r="U24" s="83"/>
      <c r="V24" s="83"/>
      <c r="W24" s="83"/>
      <c r="X24" s="83"/>
      <c r="Y24" s="82" t="s">
        <v>159</v>
      </c>
      <c r="Z24" s="259">
        <f t="shared" si="2"/>
        <v>0</v>
      </c>
      <c r="AA24" s="260"/>
      <c r="AB24" s="260"/>
      <c r="AC24" s="260"/>
      <c r="AD24" s="260"/>
      <c r="AE24" s="258"/>
      <c r="AF24" s="258"/>
      <c r="AG24" s="258"/>
      <c r="AH24" s="258"/>
      <c r="AI24" s="258"/>
      <c r="AJ24" s="258"/>
    </row>
    <row r="25" spans="1:36" ht="13.8" x14ac:dyDescent="0.3">
      <c r="A25" s="110" t="s">
        <v>55</v>
      </c>
      <c r="B25" s="99" t="s">
        <v>515</v>
      </c>
      <c r="C25" s="100"/>
      <c r="D25" s="100"/>
      <c r="E25" s="100"/>
      <c r="F25" s="24"/>
      <c r="G25" s="24"/>
      <c r="H25" s="109" t="b">
        <f>IF(C25&lt;&gt;"",'CBL Score Standard'!$D81,IF(D25&lt;&gt;"",SUM('CBL Score Standard'!$D81:$E81),IF(E25&lt;&gt;"",SUM('CBL Score Standard'!$D81:$F81),IF(F25&lt;&gt;"",SUM('CBL Score Standard'!$D81:$G81),IF(G25&lt;&gt;"",SUM('CBL Score Standard'!$D81:$H81,0))))))</f>
        <v>0</v>
      </c>
      <c r="K25" s="273"/>
      <c r="L25" s="273"/>
      <c r="M25" s="104" t="s">
        <v>6</v>
      </c>
      <c r="N25" s="36" t="s">
        <v>144</v>
      </c>
      <c r="O25" s="87" t="s">
        <v>189</v>
      </c>
      <c r="P25" s="150"/>
      <c r="Q25" s="254" t="s">
        <v>659</v>
      </c>
      <c r="R25" s="254" t="s">
        <v>278</v>
      </c>
      <c r="S25" s="157"/>
      <c r="T25" s="157"/>
      <c r="U25" s="83"/>
      <c r="V25" s="83" t="str">
        <f>IF(AND(W25="Y",X25="Y"),"Passed",IF(T25="M","Passed", ""))</f>
        <v/>
      </c>
      <c r="W25" s="83"/>
      <c r="X25" s="83"/>
      <c r="Y25" s="46" t="s">
        <v>160</v>
      </c>
      <c r="Z25" s="259">
        <f t="shared" si="2"/>
        <v>0</v>
      </c>
      <c r="AA25" s="260"/>
      <c r="AB25" s="260"/>
      <c r="AC25" s="260"/>
      <c r="AD25" s="260"/>
      <c r="AE25" s="258"/>
      <c r="AF25" s="258"/>
      <c r="AG25" s="258"/>
      <c r="AH25" s="258"/>
      <c r="AI25" s="258"/>
      <c r="AJ25" s="258"/>
    </row>
    <row r="26" spans="1:36" ht="26.4"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273"/>
      <c r="L26" s="273"/>
      <c r="M26" s="104" t="s">
        <v>6</v>
      </c>
      <c r="N26" s="36" t="s">
        <v>144</v>
      </c>
      <c r="O26" s="87" t="s">
        <v>190</v>
      </c>
      <c r="P26" s="150"/>
      <c r="Q26" s="152" t="s">
        <v>161</v>
      </c>
      <c r="R26" s="79" t="s">
        <v>162</v>
      </c>
      <c r="S26" s="157"/>
      <c r="T26" s="83"/>
      <c r="U26" s="83"/>
      <c r="V26" s="83" t="str">
        <f t="shared" ref="V26:V27" si="3">IF(AND(W26="Y",X26="Y"),"Passed",IF(T26="M","Passed", ""))</f>
        <v/>
      </c>
      <c r="W26" s="83"/>
      <c r="X26" s="83"/>
      <c r="Y26" s="46" t="s">
        <v>163</v>
      </c>
      <c r="Z26" s="259">
        <f t="shared" si="2"/>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273"/>
      <c r="L27" s="273"/>
      <c r="M27" s="104" t="s">
        <v>6</v>
      </c>
      <c r="N27" s="36" t="s">
        <v>144</v>
      </c>
      <c r="O27" s="87" t="s">
        <v>191</v>
      </c>
      <c r="P27" s="151"/>
      <c r="Q27" s="152" t="s">
        <v>164</v>
      </c>
      <c r="R27" s="79" t="s">
        <v>165</v>
      </c>
      <c r="S27" s="157"/>
      <c r="T27" s="83"/>
      <c r="U27" s="83"/>
      <c r="V27" s="83" t="str">
        <f t="shared" si="3"/>
        <v/>
      </c>
      <c r="W27" s="83"/>
      <c r="X27" s="83"/>
      <c r="Y27" s="81" t="s">
        <v>166</v>
      </c>
      <c r="Z27" s="259">
        <f t="shared" si="2"/>
        <v>0</v>
      </c>
      <c r="AA27" s="260"/>
      <c r="AB27" s="260"/>
      <c r="AC27" s="260"/>
      <c r="AD27" s="260"/>
      <c r="AE27" s="258"/>
      <c r="AF27" s="258"/>
      <c r="AG27" s="258"/>
      <c r="AH27" s="258"/>
      <c r="AI27" s="258"/>
      <c r="AJ27" s="258"/>
    </row>
    <row r="28" spans="1:36" ht="13.8" x14ac:dyDescent="0.3">
      <c r="A28" s="110" t="s">
        <v>59</v>
      </c>
      <c r="B28" s="99" t="s">
        <v>684</v>
      </c>
      <c r="C28" s="100" t="s">
        <v>77</v>
      </c>
      <c r="D28" s="100"/>
      <c r="E28" s="24"/>
      <c r="F28" s="24"/>
      <c r="G28" s="24"/>
      <c r="H28" s="109">
        <f>IF(C28&lt;&gt;"",'CBL Score Standard'!$D84,IF(D28&lt;&gt;"",SUM('CBL Score Standard'!$D84:$E84),IF(E28&lt;&gt;"",SUM('CBL Score Standard'!$D84:$F84),IF(F28&lt;&gt;"",SUM('CBL Score Standard'!$D84:$G84),IF(G28&lt;&gt;"",SUM('CBL Score Standard'!$D84:$H84,0))))))</f>
        <v>0</v>
      </c>
      <c r="K28" s="273"/>
      <c r="L28" s="273"/>
      <c r="M28" s="104" t="s">
        <v>6</v>
      </c>
      <c r="N28" s="36" t="s">
        <v>55</v>
      </c>
      <c r="O28" s="87" t="s">
        <v>192</v>
      </c>
      <c r="P28" s="153">
        <v>43608</v>
      </c>
      <c r="Q28" s="152" t="s">
        <v>383</v>
      </c>
      <c r="R28" s="79" t="s">
        <v>341</v>
      </c>
      <c r="S28" s="163" t="s">
        <v>335</v>
      </c>
      <c r="T28" s="157" t="s">
        <v>72</v>
      </c>
      <c r="U28" s="181">
        <v>43608</v>
      </c>
      <c r="V28" s="83" t="s">
        <v>374</v>
      </c>
      <c r="W28" s="83"/>
      <c r="X28" s="83"/>
      <c r="Y28" s="46" t="s">
        <v>193</v>
      </c>
      <c r="Z28" s="259">
        <f t="shared" si="2"/>
        <v>0</v>
      </c>
      <c r="AA28" s="260"/>
      <c r="AB28" s="260"/>
      <c r="AC28" s="260"/>
      <c r="AD28" s="260"/>
      <c r="AE28" s="258"/>
      <c r="AF28" s="258"/>
      <c r="AG28" s="258"/>
      <c r="AH28" s="258"/>
      <c r="AI28" s="258"/>
      <c r="AJ28" s="258"/>
    </row>
    <row r="29" spans="1:36" ht="27.6" x14ac:dyDescent="0.3">
      <c r="A29" s="110" t="s">
        <v>59</v>
      </c>
      <c r="B29" s="99" t="s">
        <v>683</v>
      </c>
      <c r="C29" s="100"/>
      <c r="D29" s="100"/>
      <c r="E29" s="24"/>
      <c r="F29" s="24"/>
      <c r="G29" s="24"/>
      <c r="H29" s="109" t="b">
        <f>IF(C29&lt;&gt;"",'CBL Score Standard'!$D85,IF(D29&lt;&gt;"",SUM('CBL Score Standard'!$D85:$E85),IF(E29&lt;&gt;"",SUM('CBL Score Standard'!$D85:$F85),IF(F29&lt;&gt;"",SUM('CBL Score Standard'!$D85:$G85),IF(G29&lt;&gt;"",SUM('CBL Score Standard'!$D85:$H85,0))))))</f>
        <v>0</v>
      </c>
      <c r="K29" s="273"/>
      <c r="L29" s="273"/>
      <c r="M29" s="104" t="s">
        <v>6</v>
      </c>
      <c r="N29" s="36" t="s">
        <v>55</v>
      </c>
      <c r="O29" s="87" t="s">
        <v>194</v>
      </c>
      <c r="P29" s="153">
        <v>43544</v>
      </c>
      <c r="Q29" s="254" t="s">
        <v>649</v>
      </c>
      <c r="R29" s="254" t="s">
        <v>650</v>
      </c>
      <c r="S29" s="163"/>
      <c r="T29" s="157"/>
      <c r="U29" s="83"/>
      <c r="V29" s="83"/>
      <c r="W29" s="83"/>
      <c r="X29" s="83"/>
      <c r="Y29" s="46" t="s">
        <v>195</v>
      </c>
      <c r="Z29" s="259">
        <f t="shared" si="2"/>
        <v>0</v>
      </c>
      <c r="AA29" s="260"/>
      <c r="AB29" s="260"/>
      <c r="AC29" s="260"/>
      <c r="AD29" s="260"/>
      <c r="AE29" s="258"/>
      <c r="AF29" s="258"/>
      <c r="AG29" s="258"/>
      <c r="AH29" s="258"/>
      <c r="AI29" s="258"/>
      <c r="AJ29" s="258"/>
    </row>
    <row r="30" spans="1:36" ht="27.6" x14ac:dyDescent="0.3">
      <c r="A30" s="110" t="s">
        <v>149</v>
      </c>
      <c r="B30" s="99" t="s">
        <v>149</v>
      </c>
      <c r="C30" s="24"/>
      <c r="D30" s="24"/>
      <c r="E30" s="24" t="s">
        <v>77</v>
      </c>
      <c r="F30" s="24"/>
      <c r="G30" s="24"/>
      <c r="H30" s="109">
        <f>IF(C30&lt;&gt;"",'CBL Score Standard'!$D86,IF(D30&lt;&gt;"",SUM('CBL Score Standard'!$D86:$E86),IF(E30&lt;&gt;"",SUM('CBL Score Standard'!$D86:$F86),IF(F30&lt;&gt;"",SUM('CBL Score Standard'!$D86:$G86),IF(G30&lt;&gt;"",SUM('CBL Score Standard'!$D86:$H86,0))))))</f>
        <v>0.16709956709956711</v>
      </c>
      <c r="K30" s="273"/>
      <c r="L30" s="273"/>
      <c r="M30" s="104" t="s">
        <v>6</v>
      </c>
      <c r="N30" s="36" t="s">
        <v>55</v>
      </c>
      <c r="O30" s="87" t="s">
        <v>196</v>
      </c>
      <c r="P30" s="149" t="s">
        <v>145</v>
      </c>
      <c r="Q30" s="254" t="s">
        <v>651</v>
      </c>
      <c r="R30" s="254" t="s">
        <v>652</v>
      </c>
      <c r="S30" s="163" t="s">
        <v>335</v>
      </c>
      <c r="T30" s="157" t="s">
        <v>72</v>
      </c>
      <c r="U30" s="83"/>
      <c r="V30" s="83"/>
      <c r="W30" s="83"/>
      <c r="X30" s="83"/>
      <c r="Y30" s="46" t="s">
        <v>197</v>
      </c>
      <c r="Z30" s="259">
        <f t="shared" si="2"/>
        <v>0</v>
      </c>
      <c r="AA30" s="260"/>
      <c r="AB30" s="260"/>
      <c r="AC30" s="260"/>
      <c r="AD30" s="260"/>
      <c r="AE30" s="258"/>
      <c r="AF30" s="258"/>
      <c r="AG30" s="258"/>
      <c r="AH30" s="258"/>
      <c r="AI30" s="258"/>
      <c r="AJ30" s="258"/>
    </row>
    <row r="31" spans="1:36" ht="13.8" x14ac:dyDescent="0.3">
      <c r="A31" s="110" t="s">
        <v>149</v>
      </c>
      <c r="B31" s="99" t="s">
        <v>370</v>
      </c>
      <c r="C31" s="100" t="s">
        <v>77</v>
      </c>
      <c r="D31" s="100"/>
      <c r="E31" s="117"/>
      <c r="F31" s="24"/>
      <c r="G31" s="24"/>
      <c r="H31" s="109">
        <f>IF(C31&lt;&gt;"",'CBL Score Standard'!$D87,IF(D31&lt;&gt;"",SUM('CBL Score Standard'!$D87:$E87),IF(E31&lt;&gt;"",SUM('CBL Score Standard'!$D87:$F87),IF(F31&lt;&gt;"",SUM('CBL Score Standard'!$D87:$G87),IF(G31&lt;&gt;"",SUM('CBL Score Standard'!$D87:$H87,0))))))</f>
        <v>0</v>
      </c>
      <c r="K31" s="273"/>
      <c r="L31" s="273"/>
      <c r="M31" s="104" t="s">
        <v>6</v>
      </c>
      <c r="N31" s="36" t="s">
        <v>55</v>
      </c>
      <c r="O31" s="87" t="s">
        <v>198</v>
      </c>
      <c r="P31" s="151"/>
      <c r="Q31" s="152" t="s">
        <v>199</v>
      </c>
      <c r="R31" s="79" t="s">
        <v>200</v>
      </c>
      <c r="S31" s="163"/>
      <c r="T31" s="157"/>
      <c r="U31" s="83"/>
      <c r="V31" s="83"/>
      <c r="W31" s="83"/>
      <c r="X31" s="83"/>
      <c r="Y31" s="49" t="s">
        <v>201</v>
      </c>
      <c r="Z31" s="259">
        <f t="shared" si="2"/>
        <v>0</v>
      </c>
      <c r="AA31" s="260"/>
      <c r="AB31" s="260"/>
      <c r="AC31" s="260"/>
      <c r="AD31" s="260"/>
      <c r="AE31" s="258"/>
      <c r="AF31" s="258"/>
      <c r="AG31" s="258"/>
      <c r="AH31" s="258"/>
      <c r="AI31" s="258"/>
      <c r="AJ31" s="258"/>
    </row>
    <row r="32" spans="1:36" ht="26.4" x14ac:dyDescent="0.3">
      <c r="A32" s="110" t="s">
        <v>31</v>
      </c>
      <c r="B32" s="99" t="s">
        <v>660</v>
      </c>
      <c r="C32" s="24"/>
      <c r="D32" s="24"/>
      <c r="E32" s="24" t="s">
        <v>77</v>
      </c>
      <c r="F32" s="24"/>
      <c r="G32" s="24"/>
      <c r="H32" s="109">
        <f>IF(C32&lt;&gt;"",'CBL Score Standard'!$D88,IF(D32&lt;&gt;"",SUM('CBL Score Standard'!$D88:$E88),IF(E32&lt;&gt;"",SUM('CBL Score Standard'!$D88:$F88),IF(F32&lt;&gt;"",SUM('CBL Score Standard'!$D88:$G88),IF(G32&lt;&gt;"",SUM('CBL Score Standard'!$D88:$H88,0))))))</f>
        <v>0.16709956709956711</v>
      </c>
      <c r="K32" s="273"/>
      <c r="L32" s="273"/>
      <c r="M32" s="104" t="s">
        <v>6</v>
      </c>
      <c r="N32" s="36" t="s">
        <v>55</v>
      </c>
      <c r="O32" s="87" t="s">
        <v>202</v>
      </c>
      <c r="P32" s="153">
        <v>43629</v>
      </c>
      <c r="Q32" s="152" t="s">
        <v>384</v>
      </c>
      <c r="R32" s="79" t="s">
        <v>385</v>
      </c>
      <c r="S32" s="163" t="s">
        <v>335</v>
      </c>
      <c r="T32" s="157" t="s">
        <v>72</v>
      </c>
      <c r="U32" s="180">
        <v>43629</v>
      </c>
      <c r="V32" s="83" t="s">
        <v>374</v>
      </c>
      <c r="W32" s="83"/>
      <c r="X32" s="83" t="s">
        <v>377</v>
      </c>
      <c r="Y32" s="49" t="s">
        <v>203</v>
      </c>
      <c r="Z32" s="259">
        <f t="shared" si="2"/>
        <v>0</v>
      </c>
      <c r="AA32" s="260"/>
      <c r="AB32" s="260"/>
      <c r="AC32" s="260"/>
      <c r="AD32" s="260"/>
      <c r="AE32" s="258"/>
      <c r="AF32" s="258"/>
      <c r="AG32" s="258"/>
      <c r="AH32" s="258"/>
      <c r="AI32" s="258"/>
      <c r="AJ32" s="258"/>
    </row>
    <row r="33" spans="1:36" ht="13.8" x14ac:dyDescent="0.3">
      <c r="A33" s="110" t="s">
        <v>31</v>
      </c>
      <c r="B33" s="99" t="s">
        <v>175</v>
      </c>
      <c r="C33" s="100"/>
      <c r="D33" s="24"/>
      <c r="E33" s="129" t="s">
        <v>77</v>
      </c>
      <c r="F33" s="24"/>
      <c r="G33" s="24"/>
      <c r="H33" s="109">
        <f>IF(C33&lt;&gt;"",'CBL Score Standard'!$D89,IF(D33&lt;&gt;"",SUM('CBL Score Standard'!$D89:$E89),IF(E33&lt;&gt;"",SUM('CBL Score Standard'!$D89:$F89),IF(F33&lt;&gt;"",SUM('CBL Score Standard'!$D89:$G89),IF(G33&lt;&gt;"",SUM('CBL Score Standard'!$D89:$H89,0))))))</f>
        <v>0.16709956709956711</v>
      </c>
      <c r="K33" s="273"/>
      <c r="L33" s="273"/>
      <c r="M33" s="104" t="s">
        <v>6</v>
      </c>
      <c r="N33" s="36" t="s">
        <v>56</v>
      </c>
      <c r="O33" s="87" t="s">
        <v>427</v>
      </c>
      <c r="P33" s="153">
        <v>43613</v>
      </c>
      <c r="Q33" s="152" t="s">
        <v>167</v>
      </c>
      <c r="R33" s="79" t="s">
        <v>204</v>
      </c>
      <c r="S33" s="163" t="s">
        <v>335</v>
      </c>
      <c r="T33" s="157" t="s">
        <v>72</v>
      </c>
      <c r="U33" s="153">
        <v>43613</v>
      </c>
      <c r="V33" s="83" t="s">
        <v>374</v>
      </c>
      <c r="W33" s="83"/>
      <c r="X33" s="83" t="s">
        <v>377</v>
      </c>
      <c r="Y33" s="46" t="s">
        <v>205</v>
      </c>
      <c r="Z33" s="259">
        <f t="shared" si="2"/>
        <v>0</v>
      </c>
      <c r="AA33" s="260"/>
      <c r="AB33" s="260"/>
      <c r="AC33" s="260"/>
      <c r="AD33" s="260"/>
      <c r="AE33" s="258"/>
      <c r="AF33" s="258"/>
      <c r="AG33" s="258"/>
      <c r="AH33" s="258"/>
      <c r="AI33" s="258"/>
      <c r="AJ33" s="258"/>
    </row>
    <row r="34" spans="1:36" ht="13.8" x14ac:dyDescent="0.3">
      <c r="A34" s="110" t="s">
        <v>46</v>
      </c>
      <c r="B34" s="99" t="s">
        <v>171</v>
      </c>
      <c r="C34" s="100"/>
      <c r="D34" s="24"/>
      <c r="E34" s="129" t="s">
        <v>77</v>
      </c>
      <c r="F34" s="24"/>
      <c r="G34" s="24"/>
      <c r="H34" s="109">
        <f>IF(C34&lt;&gt;"",'CBL Score Standard'!$D90,IF(D34&lt;&gt;"",SUM('CBL Score Standard'!$D90:$E90),IF(E34&lt;&gt;"",SUM('CBL Score Standard'!$D90:$F90),IF(F34&lt;&gt;"",SUM('CBL Score Standard'!$D90:$G90),IF(G34&lt;&gt;"",SUM('CBL Score Standard'!$D90:$H90,0))))))</f>
        <v>7.6190476190476183E-2</v>
      </c>
      <c r="K34" s="273"/>
      <c r="L34" s="273"/>
      <c r="M34" s="104" t="s">
        <v>6</v>
      </c>
      <c r="N34" s="36" t="s">
        <v>0</v>
      </c>
      <c r="O34" s="87" t="s">
        <v>426</v>
      </c>
      <c r="P34" s="152" t="s">
        <v>145</v>
      </c>
      <c r="Q34" s="152" t="s">
        <v>206</v>
      </c>
      <c r="R34" s="79" t="s">
        <v>206</v>
      </c>
      <c r="S34" s="163" t="s">
        <v>335</v>
      </c>
      <c r="T34" s="157" t="s">
        <v>72</v>
      </c>
      <c r="U34" s="180">
        <v>43756</v>
      </c>
      <c r="V34" s="214" t="s">
        <v>374</v>
      </c>
      <c r="W34" s="83"/>
      <c r="X34" s="83"/>
      <c r="Y34" s="41"/>
      <c r="Z34" s="259">
        <f t="shared" si="2"/>
        <v>0</v>
      </c>
      <c r="AA34" s="260"/>
      <c r="AB34" s="260"/>
      <c r="AC34" s="260"/>
      <c r="AD34" s="260"/>
      <c r="AE34" s="258"/>
      <c r="AF34" s="258"/>
      <c r="AG34" s="258"/>
      <c r="AH34" s="258"/>
      <c r="AI34" s="258"/>
      <c r="AJ34" s="258"/>
    </row>
    <row r="35" spans="1:36" ht="13.8"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273"/>
      <c r="L35" s="273"/>
      <c r="M35" s="104" t="s">
        <v>6</v>
      </c>
      <c r="N35" s="36" t="s">
        <v>53</v>
      </c>
      <c r="O35" s="90" t="s">
        <v>371</v>
      </c>
      <c r="P35" s="152" t="s">
        <v>145</v>
      </c>
      <c r="Q35" s="152" t="s">
        <v>164</v>
      </c>
      <c r="R35" s="79" t="s">
        <v>207</v>
      </c>
      <c r="S35" s="163" t="s">
        <v>335</v>
      </c>
      <c r="T35" s="157" t="s">
        <v>72</v>
      </c>
      <c r="U35" s="999">
        <v>43999</v>
      </c>
      <c r="V35" s="83" t="s">
        <v>374</v>
      </c>
      <c r="W35" s="83"/>
      <c r="X35" s="83"/>
      <c r="Y35" s="49" t="s">
        <v>208</v>
      </c>
      <c r="Z35" s="259">
        <f t="shared" si="2"/>
        <v>0</v>
      </c>
      <c r="AA35" s="260"/>
      <c r="AB35" s="260"/>
      <c r="AC35" s="260"/>
      <c r="AD35" s="260"/>
      <c r="AE35" s="258"/>
      <c r="AF35" s="258"/>
      <c r="AG35" s="258"/>
      <c r="AH35" s="258"/>
      <c r="AI35" s="258"/>
      <c r="AJ35" s="258"/>
    </row>
    <row r="36" spans="1:36" ht="13.8" x14ac:dyDescent="0.3">
      <c r="A36" s="110" t="s">
        <v>54</v>
      </c>
      <c r="B36" s="99" t="s">
        <v>425</v>
      </c>
      <c r="C36" s="24"/>
      <c r="D36" s="24"/>
      <c r="E36" s="129" t="s">
        <v>77</v>
      </c>
      <c r="F36" s="24"/>
      <c r="G36" s="24"/>
      <c r="H36" s="109">
        <f>IF(C36&lt;&gt;"",'CBL Score Standard'!$D92,IF(D36&lt;&gt;"",SUM('CBL Score Standard'!$D92:$E92),IF(E36&lt;&gt;"",SUM('CBL Score Standard'!$D92:$F92),IF(F36&lt;&gt;"",SUM('CBL Score Standard'!$D92:$G92),IF(G36&lt;&gt;"",SUM('CBL Score Standard'!$D92:$H92,0))))))</f>
        <v>0.16709956709956711</v>
      </c>
      <c r="K36" s="274"/>
      <c r="L36" s="274"/>
      <c r="M36" s="104" t="s">
        <v>6</v>
      </c>
      <c r="N36" s="36" t="s">
        <v>54</v>
      </c>
      <c r="O36" s="87" t="s">
        <v>345</v>
      </c>
      <c r="P36" s="153">
        <v>43644</v>
      </c>
      <c r="Q36" s="152" t="s">
        <v>209</v>
      </c>
      <c r="R36" s="79" t="s">
        <v>210</v>
      </c>
      <c r="S36" s="163" t="s">
        <v>335</v>
      </c>
      <c r="T36" s="157" t="s">
        <v>72</v>
      </c>
      <c r="U36" s="180">
        <v>43756</v>
      </c>
      <c r="V36" s="214" t="s">
        <v>374</v>
      </c>
      <c r="W36" s="83"/>
      <c r="X36" s="83"/>
      <c r="Y36" s="46"/>
      <c r="Z36" s="259">
        <f t="shared" si="2"/>
        <v>0</v>
      </c>
      <c r="AA36" s="260"/>
      <c r="AB36" s="260"/>
      <c r="AC36" s="260"/>
      <c r="AD36" s="260"/>
      <c r="AE36" s="258"/>
      <c r="AF36" s="258"/>
      <c r="AG36" s="258"/>
      <c r="AH36" s="258"/>
      <c r="AI36" s="258"/>
      <c r="AJ36" s="258"/>
    </row>
    <row r="37" spans="1:36" x14ac:dyDescent="0.25">
      <c r="A37" s="110" t="s">
        <v>54</v>
      </c>
      <c r="B37" s="99" t="s">
        <v>345</v>
      </c>
      <c r="C37" s="100"/>
      <c r="D37" s="24"/>
      <c r="E37" s="129" t="s">
        <v>77</v>
      </c>
      <c r="F37" s="24"/>
      <c r="G37" s="24"/>
      <c r="H37" s="109">
        <f>IF(C37&lt;&gt;"",'CBL Score Standard'!$D93,IF(D37&lt;&gt;"",SUM('CBL Score Standard'!$D93:$E93),IF(E37&lt;&gt;"",SUM('CBL Score Standard'!$D93:$F93),IF(F37&lt;&gt;"",SUM('CBL Score Standard'!$D93:$G93),IF(G37&lt;&gt;"",SUM('CBL Score Standard'!$D93:$H93,0))))))</f>
        <v>7.6190476190476183E-2</v>
      </c>
    </row>
    <row r="38" spans="1:36" ht="23.4" x14ac:dyDescent="0.45">
      <c r="A38" s="110" t="s">
        <v>54</v>
      </c>
      <c r="B38" s="99" t="s">
        <v>231</v>
      </c>
      <c r="C38" s="100"/>
      <c r="D38" s="100" t="s">
        <v>77</v>
      </c>
      <c r="E38" s="24"/>
      <c r="F38" s="24"/>
      <c r="G38" s="24"/>
      <c r="H38" s="109">
        <f>IF(C38&lt;&gt;"",'CBL Score Standard'!$D94,IF(D38&lt;&gt;"",SUM('CBL Score Standard'!$D94:$E94),IF(E38&lt;&gt;"",SUM('CBL Score Standard'!$D94:$F94),IF(F38&lt;&gt;"",SUM('CBL Score Standard'!$D94:$G94),IF(G38&lt;&gt;"",SUM('CBL Score Standard'!$D94:$H94,0))))))</f>
        <v>0</v>
      </c>
      <c r="K38" s="1193" t="s">
        <v>211</v>
      </c>
      <c r="L38" s="1194"/>
      <c r="M38" s="1194"/>
      <c r="N38" s="1194"/>
      <c r="O38" s="1194"/>
      <c r="P38" s="1194"/>
      <c r="Q38" s="1194"/>
      <c r="R38" s="1194"/>
      <c r="S38" s="1194"/>
      <c r="T38" s="1194"/>
      <c r="U38" s="1194"/>
      <c r="V38" s="1194"/>
      <c r="W38" s="1194"/>
      <c r="X38" s="1194"/>
      <c r="Y38" s="1195"/>
      <c r="Z38" s="263"/>
      <c r="AA38" s="256"/>
      <c r="AB38" s="256"/>
      <c r="AC38" s="256"/>
      <c r="AD38" s="256"/>
      <c r="AE38" s="256"/>
      <c r="AF38" s="256"/>
      <c r="AG38" s="256"/>
      <c r="AH38" s="256"/>
      <c r="AI38" s="256"/>
      <c r="AJ38" s="256"/>
    </row>
    <row r="39" spans="1:36" ht="41.4" x14ac:dyDescent="0.25">
      <c r="A39" s="110" t="s">
        <v>53</v>
      </c>
      <c r="B39" s="99" t="s">
        <v>371</v>
      </c>
      <c r="C39" s="100"/>
      <c r="D39" s="117"/>
      <c r="E39" s="132" t="s">
        <v>77</v>
      </c>
      <c r="F39" s="24"/>
      <c r="G39" s="24"/>
      <c r="H39" s="109">
        <f>IF(C39&lt;&gt;"",'CBL Score Standard'!$D95,IF(D39&lt;&gt;"",SUM('CBL Score Standard'!$D95:$E95),IF(E39&lt;&gt;"",SUM('CBL Score Standard'!$D95:$F95),IF(F39&lt;&gt;"",SUM('CBL Score Standard'!$D95:$G95),IF(G39&lt;&gt;"",SUM('CBL Score Standard'!$D95:$H95,0))))))</f>
        <v>3.8095238095238092E-2</v>
      </c>
      <c r="K39" s="1211" t="s">
        <v>133</v>
      </c>
      <c r="L39" s="1211" t="s">
        <v>91</v>
      </c>
      <c r="M39" s="1182" t="s">
        <v>75</v>
      </c>
      <c r="N39" s="1184" t="s">
        <v>134</v>
      </c>
      <c r="O39" s="1184" t="s">
        <v>135</v>
      </c>
      <c r="P39" s="145" t="s">
        <v>136</v>
      </c>
      <c r="Q39" s="145" t="s">
        <v>137</v>
      </c>
      <c r="R39" s="145" t="s">
        <v>138</v>
      </c>
      <c r="S39" s="1192" t="s">
        <v>139</v>
      </c>
      <c r="T39" s="1191" t="s">
        <v>344</v>
      </c>
      <c r="U39" s="1191" t="s">
        <v>342</v>
      </c>
      <c r="V39" s="1191" t="s">
        <v>343</v>
      </c>
      <c r="W39" s="133" t="s">
        <v>375</v>
      </c>
      <c r="X39" s="133" t="s">
        <v>376</v>
      </c>
      <c r="Y39" s="1211" t="s">
        <v>140</v>
      </c>
      <c r="Z39" s="1186" t="s">
        <v>667</v>
      </c>
      <c r="AA39" s="1172" t="s">
        <v>666</v>
      </c>
      <c r="AB39" s="1172"/>
      <c r="AC39" s="1172" t="s">
        <v>668</v>
      </c>
      <c r="AD39" s="1172"/>
      <c r="AE39" s="1172" t="s">
        <v>669</v>
      </c>
      <c r="AF39" s="1172"/>
      <c r="AG39" s="1172" t="s">
        <v>670</v>
      </c>
      <c r="AH39" s="1172"/>
      <c r="AI39" s="1172" t="s">
        <v>671</v>
      </c>
      <c r="AJ39" s="1172"/>
    </row>
    <row r="40" spans="1:36" ht="41.4" x14ac:dyDescent="0.25">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1197"/>
      <c r="L40" s="1197"/>
      <c r="M40" s="1183"/>
      <c r="N40" s="1190"/>
      <c r="O40" s="1185"/>
      <c r="P40" s="148" t="s">
        <v>141</v>
      </c>
      <c r="Q40" s="144"/>
      <c r="R40" s="144"/>
      <c r="S40" s="1191"/>
      <c r="T40" s="1191"/>
      <c r="U40" s="1191"/>
      <c r="V40" s="1191"/>
      <c r="W40" s="133"/>
      <c r="X40" s="133"/>
      <c r="Y40" s="1197"/>
      <c r="Z40" s="1187"/>
      <c r="AA40" s="255" t="s">
        <v>672</v>
      </c>
      <c r="AB40" s="255" t="s">
        <v>673</v>
      </c>
      <c r="AC40" s="255" t="s">
        <v>672</v>
      </c>
      <c r="AD40" s="255" t="s">
        <v>673</v>
      </c>
      <c r="AE40" s="255" t="s">
        <v>672</v>
      </c>
      <c r="AF40" s="255" t="s">
        <v>673</v>
      </c>
      <c r="AG40" s="255" t="s">
        <v>672</v>
      </c>
      <c r="AH40" s="255" t="s">
        <v>673</v>
      </c>
      <c r="AI40" s="255" t="s">
        <v>672</v>
      </c>
      <c r="AJ40" s="255" t="s">
        <v>673</v>
      </c>
    </row>
    <row r="41" spans="1:36" ht="13.8"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272" t="s">
        <v>142</v>
      </c>
      <c r="L41" s="272" t="s">
        <v>143</v>
      </c>
      <c r="M41" s="104" t="s">
        <v>7</v>
      </c>
      <c r="N41" s="36" t="s">
        <v>56</v>
      </c>
      <c r="O41" s="87" t="s">
        <v>663</v>
      </c>
      <c r="P41" s="149" t="s">
        <v>145</v>
      </c>
      <c r="Q41" s="152" t="s">
        <v>212</v>
      </c>
      <c r="R41" s="79" t="s">
        <v>213</v>
      </c>
      <c r="S41" s="163" t="s">
        <v>335</v>
      </c>
      <c r="T41" s="157" t="s">
        <v>72</v>
      </c>
      <c r="U41" s="180">
        <v>43752</v>
      </c>
      <c r="V41" s="214" t="s">
        <v>374</v>
      </c>
      <c r="W41" s="83"/>
      <c r="X41" s="83"/>
      <c r="Y41" s="46" t="s">
        <v>214</v>
      </c>
      <c r="Z41" s="259">
        <f t="shared" ref="Z41:Z56" si="4">DATEDIF(AA41,AB41,"m")/12+DATEDIF(AC41,AD41,"m")/12+DATEDIF(AE41,AF41,"m")/12+DATEDIF(AG41,AH41,"m")/12+DATEDIF(AI41,AJ41,"m")/12</f>
        <v>0</v>
      </c>
      <c r="AA41" s="260"/>
      <c r="AB41" s="260"/>
      <c r="AC41" s="260"/>
      <c r="AD41" s="260"/>
      <c r="AE41" s="258"/>
      <c r="AF41" s="258"/>
      <c r="AG41" s="258"/>
      <c r="AH41" s="258"/>
      <c r="AI41" s="258"/>
      <c r="AJ41" s="258"/>
    </row>
    <row r="42" spans="1:36" ht="26.4"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273"/>
      <c r="L42" s="273"/>
      <c r="M42" s="104" t="s">
        <v>7</v>
      </c>
      <c r="N42" s="36" t="s">
        <v>56</v>
      </c>
      <c r="O42" s="87" t="s">
        <v>215</v>
      </c>
      <c r="P42" s="150"/>
      <c r="Q42" s="152" t="s">
        <v>164</v>
      </c>
      <c r="R42" s="79" t="s">
        <v>207</v>
      </c>
      <c r="S42" s="157" t="s">
        <v>335</v>
      </c>
      <c r="T42" s="157" t="s">
        <v>72</v>
      </c>
      <c r="U42" s="180">
        <v>43752</v>
      </c>
      <c r="V42" s="214" t="s">
        <v>374</v>
      </c>
      <c r="W42" s="83"/>
      <c r="X42" s="83"/>
      <c r="Y42" s="49" t="s">
        <v>216</v>
      </c>
      <c r="Z42" s="259">
        <f t="shared" si="4"/>
        <v>0</v>
      </c>
      <c r="AA42" s="260"/>
      <c r="AB42" s="260"/>
      <c r="AC42" s="260"/>
      <c r="AD42" s="260"/>
      <c r="AE42" s="258"/>
      <c r="AF42" s="258"/>
      <c r="AG42" s="258"/>
      <c r="AH42" s="258"/>
      <c r="AI42" s="258"/>
      <c r="AJ42" s="258"/>
    </row>
    <row r="43" spans="1:36" ht="27.6" x14ac:dyDescent="0.3">
      <c r="A43" s="110" t="s">
        <v>0</v>
      </c>
      <c r="B43" s="99" t="s">
        <v>426</v>
      </c>
      <c r="C43" s="100"/>
      <c r="D43" s="24"/>
      <c r="E43" s="129" t="s">
        <v>77</v>
      </c>
      <c r="F43" s="24"/>
      <c r="G43" s="24"/>
      <c r="H43" s="109">
        <f>IF(C43&lt;&gt;"",'CBL Score Standard'!$D99,IF(D43&lt;&gt;"",SUM('CBL Score Standard'!$D99:$E99),IF(E43&lt;&gt;"",SUM('CBL Score Standard'!$D99:$F99),IF(F43&lt;&gt;"",SUM('CBL Score Standard'!$D99:$G99),IF(G43&lt;&gt;"",SUM('CBL Score Standard'!$D99:$H99,0))))))</f>
        <v>7.6190476190476183E-2</v>
      </c>
      <c r="K43" s="273"/>
      <c r="L43" s="273"/>
      <c r="M43" s="104" t="s">
        <v>7</v>
      </c>
      <c r="N43" s="36" t="s">
        <v>55</v>
      </c>
      <c r="O43" s="91" t="s">
        <v>664</v>
      </c>
      <c r="P43" s="150"/>
      <c r="Q43" s="254" t="s">
        <v>653</v>
      </c>
      <c r="R43" s="254" t="s">
        <v>654</v>
      </c>
      <c r="S43" s="163" t="s">
        <v>335</v>
      </c>
      <c r="T43" s="157" t="s">
        <v>72</v>
      </c>
      <c r="U43" s="180">
        <v>43766</v>
      </c>
      <c r="V43" s="214" t="s">
        <v>374</v>
      </c>
      <c r="W43" s="83"/>
      <c r="X43" s="83"/>
      <c r="Y43" s="52" t="s">
        <v>249</v>
      </c>
      <c r="Z43" s="259">
        <f t="shared" si="4"/>
        <v>0</v>
      </c>
      <c r="AA43" s="260"/>
      <c r="AB43" s="260"/>
      <c r="AC43" s="260"/>
      <c r="AD43" s="260"/>
      <c r="AE43" s="258"/>
      <c r="AF43" s="258"/>
      <c r="AG43" s="258"/>
      <c r="AH43" s="258"/>
      <c r="AI43" s="258"/>
      <c r="AJ43" s="258"/>
    </row>
    <row r="44" spans="1:36" ht="27.6" x14ac:dyDescent="0.3">
      <c r="A44" s="110" t="s">
        <v>41</v>
      </c>
      <c r="B44" s="99" t="s">
        <v>450</v>
      </c>
      <c r="C44" s="24"/>
      <c r="D44" s="24"/>
      <c r="E44" s="24" t="s">
        <v>77</v>
      </c>
      <c r="F44" s="24"/>
      <c r="G44" s="24"/>
      <c r="H44" s="109">
        <f>IF(C44&lt;&gt;"",'CBL Score Standard'!$D100,IF(D44&lt;&gt;"",SUM('CBL Score Standard'!$D100:$E100),IF(E44&lt;&gt;"",SUM('CBL Score Standard'!$D100:$F100),IF(F44&lt;&gt;"",SUM('CBL Score Standard'!$D100:$G100),IF(G44&lt;&gt;"",SUM('CBL Score Standard'!$D100:$H100,0))))))</f>
        <v>0.16709956709956711</v>
      </c>
      <c r="K44" s="273"/>
      <c r="L44" s="273"/>
      <c r="M44" s="104" t="s">
        <v>7</v>
      </c>
      <c r="N44" s="36" t="s">
        <v>55</v>
      </c>
      <c r="O44" s="87" t="s">
        <v>448</v>
      </c>
      <c r="P44" s="151"/>
      <c r="Q44" s="254" t="s">
        <v>655</v>
      </c>
      <c r="R44" s="254" t="s">
        <v>656</v>
      </c>
      <c r="S44" s="163" t="s">
        <v>335</v>
      </c>
      <c r="T44" s="157" t="s">
        <v>72</v>
      </c>
      <c r="U44" s="180">
        <v>43753</v>
      </c>
      <c r="V44" s="214" t="s">
        <v>374</v>
      </c>
      <c r="W44" s="83"/>
      <c r="X44" s="83"/>
      <c r="Y44" s="49" t="s">
        <v>219</v>
      </c>
      <c r="Z44" s="259">
        <f t="shared" si="4"/>
        <v>0</v>
      </c>
      <c r="AA44" s="260"/>
      <c r="AB44" s="260"/>
      <c r="AC44" s="260"/>
      <c r="AD44" s="260"/>
      <c r="AE44" s="258"/>
      <c r="AF44" s="258"/>
      <c r="AG44" s="258"/>
      <c r="AH44" s="258"/>
      <c r="AI44" s="258"/>
      <c r="AJ44" s="258"/>
    </row>
    <row r="45" spans="1:36" ht="26.4" x14ac:dyDescent="0.3">
      <c r="A45" s="110" t="s">
        <v>41</v>
      </c>
      <c r="B45" s="99" t="s">
        <v>178</v>
      </c>
      <c r="C45" s="100"/>
      <c r="D45" s="24"/>
      <c r="E45" s="129" t="s">
        <v>77</v>
      </c>
      <c r="F45" s="24"/>
      <c r="G45" s="24"/>
      <c r="H45" s="109">
        <f>IF(C45&lt;&gt;"",'CBL Score Standard'!$D101,IF(D45&lt;&gt;"",SUM('CBL Score Standard'!$D101:$E101),IF(E45&lt;&gt;"",SUM('CBL Score Standard'!$D101:$F101),IF(F45&lt;&gt;"",SUM('CBL Score Standard'!$D101:$G101),IF(G45&lt;&gt;"",SUM('CBL Score Standard'!$D101:$H101,0))))))</f>
        <v>7.6190476190476183E-2</v>
      </c>
      <c r="K45" s="277"/>
      <c r="L45" s="277"/>
      <c r="M45" s="104" t="s">
        <v>7</v>
      </c>
      <c r="N45" s="36" t="s">
        <v>55</v>
      </c>
      <c r="O45" s="87" t="s">
        <v>185</v>
      </c>
      <c r="P45" s="149" t="s">
        <v>145</v>
      </c>
      <c r="Q45" s="254" t="s">
        <v>220</v>
      </c>
      <c r="R45" s="254" t="s">
        <v>270</v>
      </c>
      <c r="S45" s="157" t="s">
        <v>335</v>
      </c>
      <c r="T45" s="157" t="s">
        <v>72</v>
      </c>
      <c r="U45" s="180">
        <v>43753</v>
      </c>
      <c r="V45" s="214" t="s">
        <v>418</v>
      </c>
      <c r="W45" s="83"/>
      <c r="X45" s="83"/>
      <c r="Y45" s="49" t="s">
        <v>186</v>
      </c>
      <c r="Z45" s="259">
        <f t="shared" si="4"/>
        <v>0</v>
      </c>
      <c r="AA45" s="260"/>
      <c r="AB45" s="260"/>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273"/>
      <c r="L46" s="273"/>
      <c r="M46" s="104" t="s">
        <v>7</v>
      </c>
      <c r="N46" s="36" t="s">
        <v>55</v>
      </c>
      <c r="O46" s="87" t="s">
        <v>694</v>
      </c>
      <c r="P46" s="153">
        <v>43539</v>
      </c>
      <c r="Q46" s="254" t="s">
        <v>658</v>
      </c>
      <c r="R46" s="254" t="s">
        <v>657</v>
      </c>
      <c r="S46" s="157"/>
      <c r="T46" s="83"/>
      <c r="U46" s="83"/>
      <c r="V46" s="83" t="str">
        <f t="shared" ref="V46:V56" si="5">IF(AND(W46="Y",X46="Y"),"Passed",IF(T46="M","Passed", ""))</f>
        <v/>
      </c>
      <c r="W46" s="83"/>
      <c r="X46" s="83"/>
      <c r="Y46" s="49" t="s">
        <v>186</v>
      </c>
      <c r="Z46" s="259">
        <f t="shared" si="4"/>
        <v>0</v>
      </c>
      <c r="AA46" s="260"/>
      <c r="AB46" s="260"/>
      <c r="AC46" s="260"/>
      <c r="AD46" s="260"/>
      <c r="AE46" s="258"/>
      <c r="AF46" s="258"/>
      <c r="AG46" s="258"/>
      <c r="AH46" s="258"/>
      <c r="AI46" s="258"/>
      <c r="AJ46" s="258"/>
    </row>
    <row r="47" spans="1:36" ht="27.6" x14ac:dyDescent="0.3">
      <c r="A47" s="110" t="s">
        <v>144</v>
      </c>
      <c r="B47" s="99" t="s">
        <v>372</v>
      </c>
      <c r="C47" s="24"/>
      <c r="D47" s="24"/>
      <c r="E47" s="24" t="s">
        <v>77</v>
      </c>
      <c r="F47" s="24"/>
      <c r="G47" s="24"/>
      <c r="H47" s="109">
        <f>IF(C47&lt;&gt;"",'CBL Score Standard'!$D103,IF(D47&lt;&gt;"",SUM('CBL Score Standard'!$D103:$E103),IF(E47&lt;&gt;"",SUM('CBL Score Standard'!$D103:$F103),IF(F47&lt;&gt;"",SUM('CBL Score Standard'!$D103:$G103),IF(G47&lt;&gt;"",SUM('CBL Score Standard'!$D103:$H103,0))))))</f>
        <v>0.16709956709956711</v>
      </c>
      <c r="K47" s="273"/>
      <c r="L47" s="273"/>
      <c r="M47" s="104" t="s">
        <v>7</v>
      </c>
      <c r="N47" s="36" t="s">
        <v>55</v>
      </c>
      <c r="O47" s="87" t="s">
        <v>665</v>
      </c>
      <c r="P47" s="153">
        <v>43607</v>
      </c>
      <c r="Q47" s="152" t="s">
        <v>221</v>
      </c>
      <c r="R47" s="79" t="s">
        <v>200</v>
      </c>
      <c r="S47" s="157"/>
      <c r="T47" s="83"/>
      <c r="U47" s="83"/>
      <c r="V47" s="83" t="str">
        <f t="shared" si="5"/>
        <v/>
      </c>
      <c r="W47" s="83"/>
      <c r="X47" s="83"/>
      <c r="Y47" s="46" t="s">
        <v>222</v>
      </c>
      <c r="Z47" s="259">
        <f t="shared" si="4"/>
        <v>0</v>
      </c>
      <c r="AA47" s="260"/>
      <c r="AB47" s="260"/>
      <c r="AC47" s="260"/>
      <c r="AD47" s="260"/>
      <c r="AE47" s="258"/>
      <c r="AF47" s="258"/>
      <c r="AG47" s="258"/>
      <c r="AH47" s="258"/>
      <c r="AI47" s="258"/>
      <c r="AJ47" s="258"/>
    </row>
    <row r="48" spans="1:36" ht="39.6" x14ac:dyDescent="0.3">
      <c r="A48" s="110" t="s">
        <v>144</v>
      </c>
      <c r="B48" s="99" t="s">
        <v>373</v>
      </c>
      <c r="C48" s="24"/>
      <c r="D48" s="24"/>
      <c r="E48" s="24" t="s">
        <v>77</v>
      </c>
      <c r="F48" s="24"/>
      <c r="G48" s="24"/>
      <c r="H48" s="109">
        <f>IF(C48&lt;&gt;"",'CBL Score Standard'!$D104,IF(D48&lt;&gt;"",SUM('CBL Score Standard'!$D104:$E104),IF(E48&lt;&gt;"",SUM('CBL Score Standard'!$D104:$F104),IF(F48&lt;&gt;"",SUM('CBL Score Standard'!$D104:$G104),IF(G48&lt;&gt;"",SUM('CBL Score Standard'!$D104:$H104,0))))))</f>
        <v>0.16709956709956711</v>
      </c>
      <c r="K48" s="273"/>
      <c r="L48" s="273"/>
      <c r="M48" s="104" t="s">
        <v>7</v>
      </c>
      <c r="N48" s="36" t="s">
        <v>53</v>
      </c>
      <c r="O48" s="87" t="s">
        <v>223</v>
      </c>
      <c r="P48" s="153">
        <v>43621</v>
      </c>
      <c r="Q48" s="154" t="s">
        <v>224</v>
      </c>
      <c r="R48" s="155" t="s">
        <v>225</v>
      </c>
      <c r="S48" s="157"/>
      <c r="T48" s="83"/>
      <c r="U48" s="83"/>
      <c r="V48" s="83" t="str">
        <f t="shared" si="5"/>
        <v/>
      </c>
      <c r="W48" s="83"/>
      <c r="X48" s="83"/>
      <c r="Y48" s="55"/>
      <c r="Z48" s="259">
        <f t="shared" si="4"/>
        <v>0</v>
      </c>
      <c r="AA48" s="260"/>
      <c r="AB48" s="260"/>
      <c r="AC48" s="260"/>
      <c r="AD48" s="260"/>
      <c r="AE48" s="258"/>
      <c r="AF48" s="258"/>
      <c r="AG48" s="258"/>
      <c r="AH48" s="258"/>
      <c r="AI48" s="258"/>
      <c r="AJ48" s="258"/>
    </row>
    <row r="49" spans="1:36" ht="13.8" x14ac:dyDescent="0.3">
      <c r="A49" s="110" t="s">
        <v>144</v>
      </c>
      <c r="B49" s="99" t="s">
        <v>452</v>
      </c>
      <c r="C49" s="24"/>
      <c r="D49" s="24"/>
      <c r="E49" s="24" t="s">
        <v>77</v>
      </c>
      <c r="F49" s="24"/>
      <c r="G49" s="24"/>
      <c r="H49" s="109">
        <f>IF(C49&lt;&gt;"",'CBL Score Standard'!$D105,IF(D49&lt;&gt;"",SUM('CBL Score Standard'!$D105:$E105),IF(E49&lt;&gt;"",SUM('CBL Score Standard'!$D105:$F105),IF(F49&lt;&gt;"",SUM('CBL Score Standard'!$D105:$G105),IF(G49&lt;&gt;"",SUM('CBL Score Standard'!$D105:$H105,0))))))</f>
        <v>0.16709956709956711</v>
      </c>
      <c r="K49" s="273"/>
      <c r="L49" s="273"/>
      <c r="M49" s="104" t="s">
        <v>7</v>
      </c>
      <c r="N49" s="36" t="s">
        <v>53</v>
      </c>
      <c r="O49" s="87" t="s">
        <v>226</v>
      </c>
      <c r="P49" s="153">
        <v>43602</v>
      </c>
      <c r="Q49" s="154" t="s">
        <v>227</v>
      </c>
      <c r="R49" s="155" t="s">
        <v>228</v>
      </c>
      <c r="S49" s="83"/>
      <c r="T49" s="83"/>
      <c r="U49" s="83"/>
      <c r="V49" s="83" t="str">
        <f t="shared" si="5"/>
        <v/>
      </c>
      <c r="W49" s="83"/>
      <c r="X49" s="83"/>
      <c r="Y49" s="55"/>
      <c r="Z49" s="259">
        <f t="shared" si="4"/>
        <v>0</v>
      </c>
      <c r="AA49" s="260"/>
      <c r="AB49" s="260"/>
      <c r="AC49" s="260"/>
      <c r="AD49" s="260"/>
      <c r="AE49" s="258"/>
      <c r="AF49" s="258"/>
      <c r="AG49" s="258"/>
      <c r="AH49" s="258"/>
      <c r="AI49" s="258"/>
      <c r="AJ49" s="258"/>
    </row>
    <row r="50" spans="1:36" ht="27.6" x14ac:dyDescent="0.3">
      <c r="A50" s="110" t="s">
        <v>144</v>
      </c>
      <c r="B50" s="99" t="s">
        <v>517</v>
      </c>
      <c r="C50" s="24"/>
      <c r="D50" s="24"/>
      <c r="E50" s="24" t="s">
        <v>77</v>
      </c>
      <c r="F50" s="24"/>
      <c r="G50" s="24"/>
      <c r="H50" s="109">
        <f>IF(C50&lt;&gt;"",'CBL Score Standard'!$D106,IF(D50&lt;&gt;"",SUM('CBL Score Standard'!$D106:$E106),IF(E50&lt;&gt;"",SUM('CBL Score Standard'!$D106:$F106),IF(F50&lt;&gt;"",SUM('CBL Score Standard'!$D106:$G106),IF(G50&lt;&gt;"",SUM('CBL Score Standard'!$D106:$H106,0))))))</f>
        <v>0.16709956709956711</v>
      </c>
      <c r="K50" s="277"/>
      <c r="L50" s="277"/>
      <c r="M50" s="104" t="s">
        <v>7</v>
      </c>
      <c r="N50" s="36" t="s">
        <v>59</v>
      </c>
      <c r="O50" s="87" t="s">
        <v>684</v>
      </c>
      <c r="P50" s="153">
        <v>43623</v>
      </c>
      <c r="Q50" s="154" t="s">
        <v>153</v>
      </c>
      <c r="R50" s="155" t="s">
        <v>156</v>
      </c>
      <c r="S50" s="83"/>
      <c r="T50" s="83"/>
      <c r="U50" s="83"/>
      <c r="V50" s="83" t="str">
        <f t="shared" ref="V50" si="6">IF(AND(W50="Y",X50="Y"),"Passed",IF(T50="M","Passed", ""))</f>
        <v/>
      </c>
      <c r="W50" s="83"/>
      <c r="X50" s="83"/>
      <c r="Y50" s="55"/>
      <c r="Z50" s="259">
        <f t="shared" ref="Z50" si="7">DATEDIF(AA50,AB50,"m")/12+DATEDIF(AC50,AD50,"m")/12+DATEDIF(AE50,AF50,"m")/12+DATEDIF(AG50,AH50,"m")/12+DATEDIF(AI50,AJ50,"m")/12</f>
        <v>0</v>
      </c>
      <c r="AA50" s="260"/>
      <c r="AB50" s="260"/>
      <c r="AC50" s="260"/>
      <c r="AD50" s="260"/>
      <c r="AE50" s="258"/>
      <c r="AF50" s="258"/>
      <c r="AG50" s="258"/>
      <c r="AH50" s="258"/>
      <c r="AI50" s="258"/>
      <c r="AJ50" s="258"/>
    </row>
    <row r="51" spans="1:36" ht="27.6" x14ac:dyDescent="0.3">
      <c r="A51" s="110" t="s">
        <v>144</v>
      </c>
      <c r="B51" s="99" t="s">
        <v>661</v>
      </c>
      <c r="C51" s="24"/>
      <c r="D51" s="24"/>
      <c r="E51" s="24" t="s">
        <v>77</v>
      </c>
      <c r="F51" s="24"/>
      <c r="G51" s="24"/>
      <c r="H51" s="109">
        <f>IF(C51&lt;&gt;"",'CBL Score Standard'!$D107,IF(D51&lt;&gt;"",SUM('CBL Score Standard'!$D107:$E107),IF(E51&lt;&gt;"",SUM('CBL Score Standard'!$D107:$F107),IF(F51&lt;&gt;"",SUM('CBL Score Standard'!$D107:$G107),IF(G51&lt;&gt;"",SUM('CBL Score Standard'!$D107:$H107,0))))))</f>
        <v>0.16709956709956711</v>
      </c>
      <c r="K51" s="273"/>
      <c r="L51" s="273"/>
      <c r="M51" s="104" t="s">
        <v>7</v>
      </c>
      <c r="N51" s="36" t="s">
        <v>59</v>
      </c>
      <c r="O51" s="87" t="s">
        <v>683</v>
      </c>
      <c r="P51" s="153">
        <v>43623</v>
      </c>
      <c r="Q51" s="154" t="s">
        <v>153</v>
      </c>
      <c r="R51" s="155" t="s">
        <v>156</v>
      </c>
      <c r="S51" s="83"/>
      <c r="T51" s="83"/>
      <c r="U51" s="83"/>
      <c r="V51" s="83" t="str">
        <f t="shared" si="5"/>
        <v/>
      </c>
      <c r="W51" s="83"/>
      <c r="X51" s="83"/>
      <c r="Y51" s="55"/>
      <c r="Z51" s="259">
        <f t="shared" si="4"/>
        <v>0</v>
      </c>
      <c r="AA51" s="260"/>
      <c r="AB51" s="260"/>
      <c r="AC51" s="260"/>
      <c r="AD51" s="260"/>
      <c r="AE51" s="258"/>
      <c r="AF51" s="258"/>
      <c r="AG51" s="258"/>
      <c r="AH51" s="258"/>
      <c r="AI51" s="258"/>
      <c r="AJ51" s="258"/>
    </row>
    <row r="52" spans="1:36" ht="13.8" x14ac:dyDescent="0.25">
      <c r="A52" s="110" t="s">
        <v>144</v>
      </c>
      <c r="B52" s="99" t="s">
        <v>662</v>
      </c>
      <c r="C52" s="117"/>
      <c r="D52" s="117"/>
      <c r="E52" s="117" t="s">
        <v>77</v>
      </c>
      <c r="F52" s="24"/>
      <c r="G52" s="24"/>
      <c r="H52" s="109">
        <f>IF(C52&lt;&gt;"",'CBL Score Standard'!$D108,IF(D52&lt;&gt;"",SUM('CBL Score Standard'!$D108:$E108),IF(E52&lt;&gt;"",SUM('CBL Score Standard'!$D108:$F108),IF(F52&lt;&gt;"",SUM('CBL Score Standard'!$D108:$G108),IF(G52&lt;&gt;"",SUM('CBL Score Standard'!$D108:$H108,0))))))</f>
        <v>0.16709956709956711</v>
      </c>
      <c r="K52" s="273"/>
      <c r="L52" s="273"/>
      <c r="M52" s="104" t="s">
        <v>7</v>
      </c>
      <c r="N52" s="36" t="s">
        <v>56</v>
      </c>
      <c r="O52" s="89" t="s">
        <v>67</v>
      </c>
      <c r="P52" s="153"/>
      <c r="Q52" s="154"/>
      <c r="R52" s="155"/>
      <c r="S52" s="83" t="s">
        <v>335</v>
      </c>
      <c r="T52" s="83"/>
      <c r="U52" s="180">
        <v>43766</v>
      </c>
      <c r="V52" s="214" t="s">
        <v>374</v>
      </c>
      <c r="W52" s="83"/>
      <c r="X52" s="83"/>
      <c r="Y52" s="83"/>
      <c r="Z52" s="259">
        <f t="shared" si="4"/>
        <v>0</v>
      </c>
      <c r="AA52" s="260"/>
      <c r="AB52" s="260"/>
      <c r="AC52" s="260"/>
      <c r="AD52" s="260"/>
      <c r="AE52" s="258"/>
      <c r="AF52" s="258"/>
      <c r="AG52" s="258"/>
      <c r="AH52" s="258"/>
      <c r="AI52" s="258"/>
      <c r="AJ52" s="258"/>
    </row>
    <row r="53" spans="1:36" ht="13.8" x14ac:dyDescent="0.25">
      <c r="A53" s="110" t="s">
        <v>144</v>
      </c>
      <c r="B53" s="99" t="s">
        <v>187</v>
      </c>
      <c r="C53" s="100"/>
      <c r="D53" s="24"/>
      <c r="E53" s="129"/>
      <c r="F53" s="24"/>
      <c r="G53" s="24"/>
      <c r="H53" s="109" t="b">
        <f>IF(C53&lt;&gt;"",'CBL Score Standard'!$D109,IF(D53&lt;&gt;"",SUM('CBL Score Standard'!$D109:$E109),IF(E53&lt;&gt;"",SUM('CBL Score Standard'!$D109:$F109),IF(F53&lt;&gt;"",SUM('CBL Score Standard'!$D109:$G109),IF(G53&lt;&gt;"",SUM('CBL Score Standard'!$D109:$H109,0))))))</f>
        <v>0</v>
      </c>
      <c r="K53" s="273"/>
      <c r="L53" s="273"/>
      <c r="M53" s="104" t="s">
        <v>7</v>
      </c>
      <c r="N53" s="36" t="s">
        <v>55</v>
      </c>
      <c r="O53" s="89" t="s">
        <v>1</v>
      </c>
      <c r="P53" s="153"/>
      <c r="Q53" s="154"/>
      <c r="R53" s="155"/>
      <c r="S53" s="83" t="s">
        <v>335</v>
      </c>
      <c r="T53" s="83"/>
      <c r="U53" s="180">
        <v>43763</v>
      </c>
      <c r="V53" s="214" t="s">
        <v>374</v>
      </c>
      <c r="W53" s="83"/>
      <c r="X53" s="83"/>
      <c r="Y53" s="83"/>
      <c r="Z53" s="259">
        <f t="shared" si="4"/>
        <v>0</v>
      </c>
      <c r="AA53" s="260"/>
      <c r="AB53" s="260"/>
      <c r="AC53" s="260"/>
      <c r="AD53" s="260"/>
      <c r="AE53" s="258"/>
      <c r="AF53" s="258"/>
      <c r="AG53" s="258"/>
      <c r="AH53" s="258"/>
      <c r="AI53" s="258"/>
      <c r="AJ53" s="258"/>
    </row>
    <row r="54" spans="1:36" ht="26.4" x14ac:dyDescent="0.25">
      <c r="A54" s="110" t="s">
        <v>144</v>
      </c>
      <c r="B54" s="99" t="s">
        <v>188</v>
      </c>
      <c r="C54" s="100"/>
      <c r="D54" s="24"/>
      <c r="E54" s="129"/>
      <c r="F54" s="24"/>
      <c r="G54" s="24"/>
      <c r="H54" s="109" t="b">
        <f>IF(C54&lt;&gt;"",'CBL Score Standard'!$D110,IF(D54&lt;&gt;"",SUM('CBL Score Standard'!$D110:$E110),IF(E54&lt;&gt;"",SUM('CBL Score Standard'!$D110:$F110),IF(F54&lt;&gt;"",SUM('CBL Score Standard'!$D110:$G110),IF(G54&lt;&gt;"",SUM('CBL Score Standard'!$D110:$H110,0))))))</f>
        <v>0</v>
      </c>
      <c r="K54" s="273"/>
      <c r="L54" s="273"/>
      <c r="M54" s="104" t="s">
        <v>7</v>
      </c>
      <c r="N54" s="36" t="s">
        <v>55</v>
      </c>
      <c r="O54" s="89" t="s">
        <v>419</v>
      </c>
      <c r="P54" s="152" t="s">
        <v>145</v>
      </c>
      <c r="Q54" s="154" t="s">
        <v>420</v>
      </c>
      <c r="R54" s="155" t="s">
        <v>420</v>
      </c>
      <c r="S54" s="83"/>
      <c r="T54" s="83"/>
      <c r="U54" s="83"/>
      <c r="V54" s="83" t="str">
        <f t="shared" si="5"/>
        <v/>
      </c>
      <c r="W54" s="83"/>
      <c r="X54" s="83"/>
      <c r="Y54" s="55"/>
      <c r="Z54" s="259">
        <f t="shared" si="4"/>
        <v>0</v>
      </c>
      <c r="AA54" s="260"/>
      <c r="AB54" s="260"/>
      <c r="AC54" s="260"/>
      <c r="AD54" s="260"/>
      <c r="AE54" s="258"/>
      <c r="AF54" s="258"/>
      <c r="AG54" s="258"/>
      <c r="AH54" s="258"/>
      <c r="AI54" s="258"/>
      <c r="AJ54" s="258"/>
    </row>
    <row r="55" spans="1:36" customFormat="1" ht="18" customHeight="1" x14ac:dyDescent="0.3">
      <c r="A55" s="110" t="s">
        <v>144</v>
      </c>
      <c r="B55" s="99" t="s">
        <v>189</v>
      </c>
      <c r="C55" s="100"/>
      <c r="D55" s="117"/>
      <c r="E55" s="117"/>
      <c r="F55" s="24"/>
      <c r="G55" s="24"/>
      <c r="H55" s="109" t="b">
        <f>IF(C55&lt;&gt;"",'CBL Score Standard'!$D111,IF(D55&lt;&gt;"",SUM('CBL Score Standard'!$D111:$E111),IF(E55&lt;&gt;"",SUM('CBL Score Standard'!$D111:$F111),IF(F55&lt;&gt;"",SUM('CBL Score Standard'!$D111:$G111),IF(G55&lt;&gt;"",SUM('CBL Score Standard'!$D111:$H111,0))))))</f>
        <v>0</v>
      </c>
      <c r="K55" s="273"/>
      <c r="L55" s="273"/>
      <c r="M55" s="104" t="s">
        <v>7</v>
      </c>
      <c r="N55" s="36" t="s">
        <v>56</v>
      </c>
      <c r="O55" s="89" t="s">
        <v>421</v>
      </c>
      <c r="P55" s="152" t="s">
        <v>230</v>
      </c>
      <c r="Q55" s="154" t="s">
        <v>230</v>
      </c>
      <c r="R55" s="155" t="s">
        <v>230</v>
      </c>
      <c r="S55" s="83"/>
      <c r="T55" s="83"/>
      <c r="U55" s="83"/>
      <c r="V55" s="83" t="str">
        <f t="shared" si="5"/>
        <v/>
      </c>
      <c r="W55" s="83"/>
      <c r="X55" s="83"/>
      <c r="Y55" s="41" t="s">
        <v>230</v>
      </c>
      <c r="Z55" s="259">
        <f t="shared" si="4"/>
        <v>0</v>
      </c>
      <c r="AA55" s="260"/>
      <c r="AB55" s="260"/>
      <c r="AC55" s="260"/>
      <c r="AD55" s="260"/>
      <c r="AE55" s="258"/>
      <c r="AF55" s="258"/>
      <c r="AG55" s="258"/>
      <c r="AH55" s="258"/>
      <c r="AI55" s="258"/>
      <c r="AJ55" s="258"/>
    </row>
    <row r="56" spans="1:36" customFormat="1" ht="14.4" x14ac:dyDescent="0.3">
      <c r="A56" s="110" t="s">
        <v>144</v>
      </c>
      <c r="B56" s="99" t="s">
        <v>190</v>
      </c>
      <c r="C56" s="100"/>
      <c r="D56" s="117"/>
      <c r="E56" s="117"/>
      <c r="F56" s="24"/>
      <c r="G56" s="24"/>
      <c r="H56" s="109" t="b">
        <f>IF(C56&lt;&gt;"",'CBL Score Standard'!$D112,IF(D56&lt;&gt;"",SUM('CBL Score Standard'!$D112:$E112),IF(E56&lt;&gt;"",SUM('CBL Score Standard'!$D112:$F112),IF(F56&lt;&gt;"",SUM('CBL Score Standard'!$D112:$G112),IF(G56&lt;&gt;"",SUM('CBL Score Standard'!$D112:$H112,0))))))</f>
        <v>0</v>
      </c>
      <c r="K56" s="274"/>
      <c r="L56" s="274"/>
      <c r="M56" s="104" t="s">
        <v>7</v>
      </c>
      <c r="N56" s="36" t="s">
        <v>54</v>
      </c>
      <c r="O56" s="89" t="s">
        <v>231</v>
      </c>
      <c r="P56" s="153">
        <v>43610</v>
      </c>
      <c r="Q56" s="152" t="s">
        <v>164</v>
      </c>
      <c r="R56" s="79" t="s">
        <v>165</v>
      </c>
      <c r="S56" s="83"/>
      <c r="T56" s="83"/>
      <c r="U56" s="83"/>
      <c r="V56" s="83" t="str">
        <f t="shared" si="5"/>
        <v/>
      </c>
      <c r="W56" s="83"/>
      <c r="X56" s="83"/>
      <c r="Y56" s="49" t="s">
        <v>232</v>
      </c>
      <c r="Z56" s="259">
        <f t="shared" si="4"/>
        <v>0</v>
      </c>
      <c r="AA56" s="260"/>
      <c r="AB56" s="260"/>
      <c r="AC56" s="260"/>
      <c r="AD56" s="260"/>
      <c r="AE56" s="258"/>
      <c r="AF56" s="258"/>
      <c r="AG56" s="258"/>
      <c r="AH56" s="258"/>
      <c r="AI56" s="258"/>
      <c r="AJ56" s="258"/>
    </row>
    <row r="57" spans="1:36" ht="26.4" x14ac:dyDescent="0.25">
      <c r="A57" s="110" t="s">
        <v>144</v>
      </c>
      <c r="B57" s="99" t="s">
        <v>191</v>
      </c>
      <c r="C57" s="100"/>
      <c r="D57" s="24"/>
      <c r="E57" s="129"/>
      <c r="F57" s="24"/>
      <c r="G57" s="24"/>
      <c r="H57" s="109" t="b">
        <f>IF(C57&lt;&gt;"",'CBL Score Standard'!$D113,IF(D57&lt;&gt;"",SUM('CBL Score Standard'!$D113:$E113),IF(E57&lt;&gt;"",SUM('CBL Score Standard'!$D113:$F113),IF(F57&lt;&gt;"",SUM('CBL Score Standard'!$D113:$G113),IF(G57&lt;&gt;"",SUM('CBL Score Standard'!$D113:$H113,0))))))</f>
        <v>0</v>
      </c>
    </row>
    <row r="58" spans="1:36" ht="23.4" x14ac:dyDescent="0.45">
      <c r="A58" s="110" t="s">
        <v>55</v>
      </c>
      <c r="B58" s="99" t="s">
        <v>419</v>
      </c>
      <c r="C58" s="100"/>
      <c r="D58" s="100"/>
      <c r="E58" s="117"/>
      <c r="F58" s="24"/>
      <c r="G58" s="24"/>
      <c r="H58" s="109" t="b">
        <f>IF(C58&lt;&gt;"",'CBL Score Standard'!$D114,IF(D58&lt;&gt;"",SUM('CBL Score Standard'!$D114:$E114),IF(E58&lt;&gt;"",SUM('CBL Score Standard'!$D114:$F114),IF(F58&lt;&gt;"",SUM('CBL Score Standard'!$D114:$G114),IF(G58&lt;&gt;"",SUM('CBL Score Standard'!$D114:$H114,0))))))</f>
        <v>0</v>
      </c>
      <c r="K58" s="1193" t="s">
        <v>233</v>
      </c>
      <c r="L58" s="1194"/>
      <c r="M58" s="1194"/>
      <c r="N58" s="1194"/>
      <c r="O58" s="1194"/>
      <c r="P58" s="1194"/>
      <c r="Q58" s="1194"/>
      <c r="R58" s="1194"/>
      <c r="S58" s="1194"/>
      <c r="T58" s="1194"/>
      <c r="U58" s="1194"/>
      <c r="V58" s="1194"/>
      <c r="W58" s="1194"/>
      <c r="X58" s="1194"/>
      <c r="Y58" s="1195"/>
      <c r="Z58" s="263"/>
      <c r="AA58" s="256"/>
      <c r="AB58" s="256"/>
      <c r="AC58" s="256"/>
      <c r="AD58" s="256"/>
      <c r="AE58" s="256"/>
      <c r="AF58" s="256"/>
      <c r="AG58" s="256"/>
      <c r="AH58" s="256"/>
      <c r="AI58" s="256"/>
      <c r="AJ58" s="256"/>
    </row>
    <row r="59" spans="1:36" ht="41.4" x14ac:dyDescent="0.25">
      <c r="A59" s="110" t="s">
        <v>56</v>
      </c>
      <c r="B59" s="99" t="s">
        <v>421</v>
      </c>
      <c r="C59" s="100"/>
      <c r="D59" s="100"/>
      <c r="E59" s="117"/>
      <c r="F59" s="24"/>
      <c r="G59" s="24"/>
      <c r="H59" s="109" t="b">
        <f>IF(C59&lt;&gt;"",'CBL Score Standard'!$D115,IF(D59&lt;&gt;"",SUM('CBL Score Standard'!$D115:$E115),IF(E59&lt;&gt;"",SUM('CBL Score Standard'!$D115:$F115),IF(F59&lt;&gt;"",SUM('CBL Score Standard'!$D115:$G115),IF(G59&lt;&gt;"",SUM('CBL Score Standard'!$D115:$H115,0))))))</f>
        <v>0</v>
      </c>
      <c r="K59" s="1211" t="s">
        <v>133</v>
      </c>
      <c r="L59" s="1211" t="s">
        <v>91</v>
      </c>
      <c r="M59" s="1182" t="s">
        <v>75</v>
      </c>
      <c r="N59" s="1184" t="s">
        <v>134</v>
      </c>
      <c r="O59" s="1184" t="s">
        <v>135</v>
      </c>
      <c r="P59" s="145" t="s">
        <v>136</v>
      </c>
      <c r="Q59" s="145" t="s">
        <v>137</v>
      </c>
      <c r="R59" s="145" t="s">
        <v>138</v>
      </c>
      <c r="S59" s="1192" t="s">
        <v>139</v>
      </c>
      <c r="T59" s="1191" t="s">
        <v>344</v>
      </c>
      <c r="U59" s="1191" t="s">
        <v>342</v>
      </c>
      <c r="V59" s="1191" t="s">
        <v>343</v>
      </c>
      <c r="W59" s="133" t="s">
        <v>375</v>
      </c>
      <c r="X59" s="133" t="s">
        <v>376</v>
      </c>
      <c r="Y59" s="1211" t="s">
        <v>140</v>
      </c>
      <c r="Z59" s="1186" t="s">
        <v>667</v>
      </c>
      <c r="AA59" s="1172" t="s">
        <v>666</v>
      </c>
      <c r="AB59" s="1172"/>
      <c r="AC59" s="1172" t="s">
        <v>668</v>
      </c>
      <c r="AD59" s="1172"/>
      <c r="AE59" s="1172" t="s">
        <v>669</v>
      </c>
      <c r="AF59" s="1172"/>
      <c r="AG59" s="1172" t="s">
        <v>670</v>
      </c>
      <c r="AH59" s="1172"/>
      <c r="AI59" s="1172" t="s">
        <v>671</v>
      </c>
      <c r="AJ59" s="1172"/>
    </row>
    <row r="60" spans="1:36" ht="41.4" x14ac:dyDescent="0.25">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1197"/>
      <c r="L60" s="1197"/>
      <c r="M60" s="1183"/>
      <c r="N60" s="1185"/>
      <c r="O60" s="1185"/>
      <c r="P60" s="148" t="s">
        <v>141</v>
      </c>
      <c r="Q60" s="144"/>
      <c r="R60" s="144"/>
      <c r="S60" s="1191"/>
      <c r="T60" s="1191"/>
      <c r="U60" s="1191"/>
      <c r="V60" s="1191"/>
      <c r="W60" s="133"/>
      <c r="X60" s="133"/>
      <c r="Y60" s="1197"/>
      <c r="Z60" s="1187"/>
      <c r="AA60" s="255" t="s">
        <v>672</v>
      </c>
      <c r="AB60" s="255" t="s">
        <v>673</v>
      </c>
      <c r="AC60" s="255" t="s">
        <v>672</v>
      </c>
      <c r="AD60" s="255" t="s">
        <v>673</v>
      </c>
      <c r="AE60" s="255" t="s">
        <v>672</v>
      </c>
      <c r="AF60" s="255" t="s">
        <v>673</v>
      </c>
      <c r="AG60" s="255" t="s">
        <v>672</v>
      </c>
      <c r="AH60" s="255" t="s">
        <v>673</v>
      </c>
      <c r="AI60" s="255" t="s">
        <v>672</v>
      </c>
      <c r="AJ60" s="255" t="s">
        <v>673</v>
      </c>
    </row>
    <row r="61" spans="1:36" ht="13.8" x14ac:dyDescent="0.25">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1206" t="s">
        <v>142</v>
      </c>
      <c r="L61" s="1206" t="s">
        <v>143</v>
      </c>
      <c r="M61" s="104" t="s">
        <v>8</v>
      </c>
      <c r="N61" s="57" t="s">
        <v>2</v>
      </c>
      <c r="O61" s="38" t="s">
        <v>234</v>
      </c>
      <c r="P61" s="58"/>
      <c r="Q61" s="56"/>
      <c r="R61" s="59"/>
      <c r="S61" s="83"/>
      <c r="T61" s="83"/>
      <c r="U61" s="83"/>
      <c r="V61" s="83" t="str">
        <f t="shared" ref="V61:V68" si="8">IF(AND(W61="Y",X61="Y"),"Passed",IF(T61="M","Passed", ""))</f>
        <v/>
      </c>
      <c r="W61" s="83"/>
      <c r="X61" s="83"/>
      <c r="Y61" s="55"/>
      <c r="Z61" s="259">
        <f t="shared" ref="Z61:Z68" si="9">DATEDIF(AA61,AB61,"m")/12+DATEDIF(AC61,AD61,"m")/12+DATEDIF(AE61,AF61,"m")/12+DATEDIF(AG61,AH61,"m")/12+DATEDIF(AI61,AJ61,"m")/12</f>
        <v>0</v>
      </c>
      <c r="AA61" s="260"/>
      <c r="AB61" s="260"/>
      <c r="AC61" s="260"/>
      <c r="AD61" s="260"/>
      <c r="AE61" s="258"/>
      <c r="AF61" s="258"/>
      <c r="AG61" s="258"/>
      <c r="AH61" s="258"/>
      <c r="AI61" s="258"/>
      <c r="AJ61" s="258"/>
    </row>
    <row r="62" spans="1:36" ht="27.6" x14ac:dyDescent="0.25">
      <c r="A62" s="110" t="s">
        <v>56</v>
      </c>
      <c r="B62" s="99" t="s">
        <v>67</v>
      </c>
      <c r="C62" s="100"/>
      <c r="D62" s="100"/>
      <c r="E62" s="24" t="s">
        <v>77</v>
      </c>
      <c r="F62" s="24"/>
      <c r="G62" s="24"/>
      <c r="H62" s="109">
        <f>IF(C62&lt;&gt;"",'CBL Score Standard'!$D118,IF(D62&lt;&gt;"",SUM('CBL Score Standard'!$D118:$E118),IF(E62&lt;&gt;"",SUM('CBL Score Standard'!$D118:$F118),IF(F62&lt;&gt;"",SUM('CBL Score Standard'!$D118:$G118),IF(G62&lt;&gt;"",SUM('CBL Score Standard'!$D118:$H118,0))))))</f>
        <v>2.8571428571428571E-2</v>
      </c>
      <c r="K62" s="1207"/>
      <c r="L62" s="1207"/>
      <c r="M62" s="104" t="s">
        <v>8</v>
      </c>
      <c r="N62" s="57" t="s">
        <v>63</v>
      </c>
      <c r="O62" s="38" t="s">
        <v>236</v>
      </c>
      <c r="P62" s="58"/>
      <c r="Q62" s="56"/>
      <c r="R62" s="59"/>
      <c r="S62" s="83"/>
      <c r="T62" s="83"/>
      <c r="U62" s="83"/>
      <c r="V62" s="83" t="str">
        <f t="shared" si="8"/>
        <v/>
      </c>
      <c r="W62" s="83"/>
      <c r="X62" s="83"/>
      <c r="Y62" s="55"/>
      <c r="Z62" s="259">
        <f t="shared" si="9"/>
        <v>0</v>
      </c>
      <c r="AA62" s="260"/>
      <c r="AB62" s="260"/>
      <c r="AC62" s="260"/>
      <c r="AD62" s="260"/>
      <c r="AE62" s="258"/>
      <c r="AF62" s="258"/>
      <c r="AG62" s="258"/>
      <c r="AH62" s="258"/>
      <c r="AI62" s="258"/>
      <c r="AJ62" s="258"/>
    </row>
    <row r="63" spans="1:36" ht="14.4" thickBot="1" x14ac:dyDescent="0.3">
      <c r="A63" s="111" t="s">
        <v>55</v>
      </c>
      <c r="B63" s="99" t="s">
        <v>1</v>
      </c>
      <c r="C63" s="100"/>
      <c r="D63" s="100"/>
      <c r="E63" s="24" t="s">
        <v>77</v>
      </c>
      <c r="F63" s="24"/>
      <c r="G63" s="24"/>
      <c r="H63" s="109">
        <f>IF(C63&lt;&gt;"",'CBL Score Standard'!$D119,IF(D63&lt;&gt;"",SUM('CBL Score Standard'!$D119:$E119),IF(E63&lt;&gt;"",SUM('CBL Score Standard'!$D119:$F119),IF(F63&lt;&gt;"",SUM('CBL Score Standard'!$D119:$G119),IF(G63&lt;&gt;"",SUM('CBL Score Standard'!$D119:$H119,0))))))</f>
        <v>2.8571428571428571E-2</v>
      </c>
      <c r="K63" s="1207"/>
      <c r="L63" s="1207"/>
      <c r="M63" s="104" t="s">
        <v>8</v>
      </c>
      <c r="N63" s="36" t="s">
        <v>56</v>
      </c>
      <c r="O63" s="38" t="s">
        <v>237</v>
      </c>
      <c r="P63" s="58"/>
      <c r="Q63" s="56"/>
      <c r="R63" s="59"/>
      <c r="S63" s="83"/>
      <c r="T63" s="83"/>
      <c r="U63" s="83"/>
      <c r="V63" s="83" t="str">
        <f t="shared" si="8"/>
        <v/>
      </c>
      <c r="W63" s="83"/>
      <c r="X63" s="83"/>
      <c r="Y63" s="55"/>
      <c r="Z63" s="259">
        <f t="shared" si="9"/>
        <v>0</v>
      </c>
      <c r="AA63" s="260"/>
      <c r="AB63" s="260"/>
      <c r="AC63" s="260"/>
      <c r="AD63" s="260"/>
      <c r="AE63" s="258"/>
      <c r="AF63" s="258"/>
      <c r="AG63" s="258"/>
      <c r="AH63" s="258"/>
      <c r="AI63" s="258"/>
      <c r="AJ63" s="258"/>
    </row>
    <row r="64" spans="1:36" ht="14.4" thickBot="1" x14ac:dyDescent="0.35">
      <c r="A64" s="1175" t="s">
        <v>79</v>
      </c>
      <c r="B64" s="1176"/>
      <c r="C64" s="1177"/>
      <c r="D64" s="1177"/>
      <c r="E64" s="1177"/>
      <c r="F64" s="1177"/>
      <c r="G64" s="1177"/>
      <c r="H64" s="9">
        <f>SUM(H8:H63)</f>
        <v>2.5047619047619052</v>
      </c>
      <c r="K64" s="1207"/>
      <c r="L64" s="1207"/>
      <c r="M64" s="104" t="s">
        <v>8</v>
      </c>
      <c r="N64" s="36" t="s">
        <v>55</v>
      </c>
      <c r="O64" s="38" t="s">
        <v>238</v>
      </c>
      <c r="P64" s="58"/>
      <c r="Q64" s="56"/>
      <c r="R64" s="59"/>
      <c r="S64" s="83"/>
      <c r="T64" s="83"/>
      <c r="U64" s="83"/>
      <c r="V64" s="83" t="str">
        <f t="shared" si="8"/>
        <v/>
      </c>
      <c r="W64" s="83"/>
      <c r="X64" s="83"/>
      <c r="Y64" s="55"/>
      <c r="Z64" s="259">
        <f t="shared" si="9"/>
        <v>0</v>
      </c>
      <c r="AA64" s="260"/>
      <c r="AB64" s="260"/>
      <c r="AC64" s="260"/>
      <c r="AD64" s="260"/>
      <c r="AE64" s="258"/>
      <c r="AF64" s="258"/>
      <c r="AG64" s="258"/>
      <c r="AH64" s="258"/>
      <c r="AI64" s="258"/>
      <c r="AJ64" s="258"/>
    </row>
    <row r="65" spans="1:36" ht="14.4" thickBot="1" x14ac:dyDescent="0.35">
      <c r="A65" s="112" t="s">
        <v>83</v>
      </c>
      <c r="B65" s="113"/>
      <c r="C65" s="134">
        <v>1</v>
      </c>
      <c r="D65" s="134">
        <v>0.89473684210526316</v>
      </c>
      <c r="E65" s="134">
        <v>0.74193548387096775</v>
      </c>
      <c r="F65" s="134">
        <v>0</v>
      </c>
      <c r="G65" s="134">
        <v>0</v>
      </c>
      <c r="H65" s="114">
        <v>1</v>
      </c>
      <c r="K65" s="1207"/>
      <c r="L65" s="1207"/>
      <c r="M65" s="104" t="s">
        <v>8</v>
      </c>
      <c r="N65" s="57" t="s">
        <v>53</v>
      </c>
      <c r="O65" s="38" t="s">
        <v>239</v>
      </c>
      <c r="P65" s="58"/>
      <c r="Q65" s="56"/>
      <c r="R65" s="59"/>
      <c r="S65" s="83"/>
      <c r="T65" s="83"/>
      <c r="U65" s="83"/>
      <c r="V65" s="83" t="str">
        <f t="shared" si="8"/>
        <v/>
      </c>
      <c r="W65" s="83"/>
      <c r="X65" s="83"/>
      <c r="Y65" s="55"/>
      <c r="Z65" s="259">
        <f t="shared" si="9"/>
        <v>0</v>
      </c>
      <c r="AA65" s="260"/>
      <c r="AB65" s="260"/>
      <c r="AC65" s="260"/>
      <c r="AD65" s="260"/>
      <c r="AE65" s="258"/>
      <c r="AF65" s="258"/>
      <c r="AG65" s="258"/>
      <c r="AH65" s="258"/>
      <c r="AI65" s="258"/>
      <c r="AJ65" s="258"/>
    </row>
    <row r="66" spans="1:36" ht="28.2" thickBot="1" x14ac:dyDescent="0.35">
      <c r="A66" s="1178" t="s">
        <v>81</v>
      </c>
      <c r="B66" s="1179"/>
      <c r="C66" s="1180"/>
      <c r="D66" s="1180"/>
      <c r="E66" s="1180"/>
      <c r="F66" s="1180"/>
      <c r="G66" s="1181"/>
      <c r="H66" s="115">
        <v>1</v>
      </c>
      <c r="K66" s="1207"/>
      <c r="L66" s="1207"/>
      <c r="M66" s="104" t="s">
        <v>8</v>
      </c>
      <c r="N66" s="57" t="s">
        <v>59</v>
      </c>
      <c r="O66" s="38" t="s">
        <v>240</v>
      </c>
      <c r="P66" s="58"/>
      <c r="Q66" s="56"/>
      <c r="R66" s="59"/>
      <c r="S66" s="83"/>
      <c r="T66" s="83"/>
      <c r="U66" s="83"/>
      <c r="V66" s="83" t="str">
        <f t="shared" si="8"/>
        <v/>
      </c>
      <c r="W66" s="83"/>
      <c r="X66" s="83"/>
      <c r="Y66" s="55"/>
      <c r="Z66" s="259">
        <f t="shared" si="9"/>
        <v>0</v>
      </c>
      <c r="AA66" s="260"/>
      <c r="AB66" s="260"/>
      <c r="AC66" s="260"/>
      <c r="AD66" s="260"/>
      <c r="AE66" s="258"/>
      <c r="AF66" s="258"/>
      <c r="AG66" s="258"/>
      <c r="AH66" s="258"/>
      <c r="AI66" s="258"/>
      <c r="AJ66" s="258"/>
    </row>
    <row r="67" spans="1:36" ht="13.8" x14ac:dyDescent="0.25">
      <c r="C67" s="135"/>
      <c r="D67" s="135"/>
      <c r="E67" s="135"/>
      <c r="F67" s="135"/>
      <c r="G67" s="135"/>
      <c r="K67" s="1207"/>
      <c r="L67" s="1207"/>
      <c r="M67" s="104" t="s">
        <v>8</v>
      </c>
      <c r="N67" s="57" t="s">
        <v>55</v>
      </c>
      <c r="O67" s="38" t="s">
        <v>515</v>
      </c>
      <c r="P67" s="58"/>
      <c r="Q67" s="56"/>
      <c r="R67" s="59"/>
      <c r="S67" s="83"/>
      <c r="T67" s="83"/>
      <c r="U67" s="83"/>
      <c r="V67" s="83" t="str">
        <f t="shared" si="8"/>
        <v/>
      </c>
      <c r="W67" s="83"/>
      <c r="X67" s="83"/>
      <c r="Y67" s="55"/>
      <c r="Z67" s="259">
        <f t="shared" si="9"/>
        <v>0</v>
      </c>
      <c r="AA67" s="260"/>
      <c r="AB67" s="260"/>
      <c r="AC67" s="260"/>
      <c r="AD67" s="260"/>
      <c r="AE67" s="258"/>
      <c r="AF67" s="258"/>
      <c r="AG67" s="258"/>
      <c r="AH67" s="258"/>
      <c r="AI67" s="258"/>
      <c r="AJ67" s="258"/>
    </row>
    <row r="68" spans="1:36" ht="13.8" x14ac:dyDescent="0.3">
      <c r="C68" s="135"/>
      <c r="D68" s="135"/>
      <c r="E68" s="135"/>
      <c r="F68" s="135"/>
      <c r="G68" s="135"/>
      <c r="K68" s="1208"/>
      <c r="L68" s="1208"/>
      <c r="M68" s="104" t="s">
        <v>8</v>
      </c>
      <c r="N68" s="57" t="s">
        <v>149</v>
      </c>
      <c r="O68" s="38" t="s">
        <v>370</v>
      </c>
      <c r="P68" s="154" t="s">
        <v>145</v>
      </c>
      <c r="Q68" s="152" t="s">
        <v>217</v>
      </c>
      <c r="R68" s="79" t="s">
        <v>241</v>
      </c>
      <c r="S68" s="83"/>
      <c r="T68" s="83"/>
      <c r="U68" s="83"/>
      <c r="V68" s="83" t="str">
        <f t="shared" si="8"/>
        <v/>
      </c>
      <c r="W68" s="83"/>
      <c r="X68" s="83"/>
      <c r="Y68" s="46" t="s">
        <v>242</v>
      </c>
      <c r="Z68" s="259">
        <f t="shared" si="9"/>
        <v>0</v>
      </c>
      <c r="AA68" s="260"/>
      <c r="AB68" s="260"/>
      <c r="AC68" s="260"/>
      <c r="AD68" s="260"/>
      <c r="AE68" s="258"/>
      <c r="AF68" s="258"/>
      <c r="AG68" s="258"/>
      <c r="AH68" s="258"/>
      <c r="AI68" s="258"/>
      <c r="AJ68" s="258"/>
    </row>
    <row r="69" spans="1:36" x14ac:dyDescent="0.25">
      <c r="C69" s="135"/>
      <c r="D69" s="135"/>
      <c r="E69" s="135"/>
      <c r="F69" s="135"/>
      <c r="G69" s="135"/>
    </row>
    <row r="70" spans="1:36" ht="23.4" x14ac:dyDescent="0.45">
      <c r="C70" s="135"/>
      <c r="D70" s="135"/>
      <c r="E70" s="135"/>
      <c r="F70" s="135"/>
      <c r="G70" s="135"/>
      <c r="K70" s="1193" t="s">
        <v>243</v>
      </c>
      <c r="L70" s="1194"/>
      <c r="M70" s="1194"/>
      <c r="N70" s="1194"/>
      <c r="O70" s="1194"/>
      <c r="P70" s="1194"/>
      <c r="Q70" s="1194"/>
      <c r="R70" s="1194"/>
      <c r="S70" s="1194"/>
      <c r="T70" s="1194"/>
      <c r="U70" s="1194"/>
      <c r="V70" s="1194"/>
      <c r="W70" s="1194"/>
      <c r="X70" s="1194"/>
      <c r="Y70" s="1195"/>
      <c r="Z70" s="263"/>
      <c r="AA70" s="256"/>
      <c r="AB70" s="256"/>
      <c r="AC70" s="256"/>
      <c r="AD70" s="256"/>
      <c r="AE70" s="256"/>
      <c r="AF70" s="256"/>
      <c r="AG70" s="256"/>
      <c r="AH70" s="256"/>
      <c r="AI70" s="256"/>
      <c r="AJ70" s="256"/>
    </row>
    <row r="71" spans="1:36" ht="41.4" x14ac:dyDescent="0.25">
      <c r="C71" s="135"/>
      <c r="D71" s="135"/>
      <c r="E71" s="135"/>
      <c r="F71" s="135"/>
      <c r="G71" s="135"/>
      <c r="K71" s="1211" t="s">
        <v>133</v>
      </c>
      <c r="L71" s="1211" t="s">
        <v>91</v>
      </c>
      <c r="M71" s="1182" t="s">
        <v>75</v>
      </c>
      <c r="N71" s="1184" t="s">
        <v>134</v>
      </c>
      <c r="O71" s="1184" t="s">
        <v>135</v>
      </c>
      <c r="P71" s="145" t="s">
        <v>136</v>
      </c>
      <c r="Q71" s="145" t="s">
        <v>137</v>
      </c>
      <c r="R71" s="145" t="s">
        <v>138</v>
      </c>
      <c r="S71" s="1192" t="s">
        <v>139</v>
      </c>
      <c r="T71" s="1191" t="s">
        <v>344</v>
      </c>
      <c r="U71" s="1191" t="s">
        <v>342</v>
      </c>
      <c r="V71" s="1191" t="s">
        <v>343</v>
      </c>
      <c r="W71" s="133" t="s">
        <v>375</v>
      </c>
      <c r="X71" s="133" t="s">
        <v>379</v>
      </c>
      <c r="Y71" s="1211" t="s">
        <v>140</v>
      </c>
      <c r="Z71" s="1186" t="s">
        <v>667</v>
      </c>
      <c r="AA71" s="1172" t="s">
        <v>666</v>
      </c>
      <c r="AB71" s="1172"/>
      <c r="AC71" s="1172" t="s">
        <v>668</v>
      </c>
      <c r="AD71" s="1172"/>
      <c r="AE71" s="1172" t="s">
        <v>669</v>
      </c>
      <c r="AF71" s="1172"/>
      <c r="AG71" s="1172" t="s">
        <v>670</v>
      </c>
      <c r="AH71" s="1172"/>
      <c r="AI71" s="1172" t="s">
        <v>671</v>
      </c>
      <c r="AJ71" s="1172"/>
    </row>
    <row r="72" spans="1:36" ht="41.4" x14ac:dyDescent="0.25">
      <c r="C72" s="135"/>
      <c r="D72" s="135"/>
      <c r="E72" s="135"/>
      <c r="F72" s="135"/>
      <c r="G72" s="135"/>
      <c r="K72" s="1197"/>
      <c r="L72" s="1197"/>
      <c r="M72" s="1183"/>
      <c r="N72" s="1185"/>
      <c r="O72" s="1185"/>
      <c r="P72" s="148" t="s">
        <v>141</v>
      </c>
      <c r="Q72" s="144"/>
      <c r="R72" s="144"/>
      <c r="S72" s="1191"/>
      <c r="T72" s="1191"/>
      <c r="U72" s="1191"/>
      <c r="V72" s="1191"/>
      <c r="W72" s="133"/>
      <c r="X72" s="133"/>
      <c r="Y72" s="1197"/>
      <c r="Z72" s="1187"/>
      <c r="AA72" s="255" t="s">
        <v>672</v>
      </c>
      <c r="AB72" s="255" t="s">
        <v>673</v>
      </c>
      <c r="AC72" s="255" t="s">
        <v>672</v>
      </c>
      <c r="AD72" s="255" t="s">
        <v>673</v>
      </c>
      <c r="AE72" s="255" t="s">
        <v>672</v>
      </c>
      <c r="AF72" s="255" t="s">
        <v>673</v>
      </c>
      <c r="AG72" s="255" t="s">
        <v>672</v>
      </c>
      <c r="AH72" s="255" t="s">
        <v>673</v>
      </c>
      <c r="AI72" s="255" t="s">
        <v>672</v>
      </c>
      <c r="AJ72" s="255" t="s">
        <v>673</v>
      </c>
    </row>
    <row r="73" spans="1:36" ht="13.8" x14ac:dyDescent="0.25">
      <c r="C73" s="135"/>
      <c r="D73" s="135"/>
      <c r="E73" s="135"/>
      <c r="F73" s="135"/>
      <c r="G73" s="135"/>
      <c r="K73" s="272" t="s">
        <v>142</v>
      </c>
      <c r="L73" s="272" t="s">
        <v>143</v>
      </c>
      <c r="M73" s="104" t="s">
        <v>9</v>
      </c>
      <c r="N73" s="57" t="s">
        <v>235</v>
      </c>
      <c r="O73" s="38" t="s">
        <v>244</v>
      </c>
      <c r="P73" s="60"/>
      <c r="Q73" s="61"/>
      <c r="R73" s="62"/>
      <c r="S73" s="83"/>
      <c r="T73" s="83"/>
      <c r="U73" s="83"/>
      <c r="V73" s="83" t="str">
        <f>IF(AND(W73="Y",X73="Y"),"Passed",IF(T73="M","Passed", ""))</f>
        <v/>
      </c>
      <c r="W73" s="83"/>
      <c r="X73" s="83"/>
      <c r="Y73" s="63"/>
      <c r="Z73" s="259">
        <f t="shared" ref="Z73:Z76" si="10">DATEDIF(AA73,AB73,"m")/12+DATEDIF(AC73,AD73,"m")/12+DATEDIF(AE73,AF73,"m")/12+DATEDIF(AG73,AH73,"m")/12+DATEDIF(AI73,AJ73,"m")/12</f>
        <v>0</v>
      </c>
      <c r="AA73" s="260"/>
      <c r="AB73" s="260"/>
      <c r="AC73" s="260"/>
      <c r="AD73" s="260"/>
      <c r="AE73" s="258"/>
      <c r="AF73" s="258"/>
      <c r="AG73" s="258"/>
      <c r="AH73" s="258"/>
      <c r="AI73" s="258"/>
      <c r="AJ73" s="258"/>
    </row>
    <row r="74" spans="1:36" ht="13.8" x14ac:dyDescent="0.25">
      <c r="C74" s="135"/>
      <c r="D74" s="135"/>
      <c r="E74" s="135"/>
      <c r="F74" s="135"/>
      <c r="G74" s="135"/>
      <c r="K74" s="273"/>
      <c r="L74" s="273"/>
      <c r="M74" s="104" t="s">
        <v>9</v>
      </c>
      <c r="N74" s="57" t="s">
        <v>229</v>
      </c>
      <c r="O74" s="38" t="s">
        <v>245</v>
      </c>
      <c r="P74" s="60"/>
      <c r="Q74" s="61"/>
      <c r="R74" s="62"/>
      <c r="S74" s="83"/>
      <c r="T74" s="83"/>
      <c r="U74" s="83"/>
      <c r="V74" s="83" t="str">
        <f>IF(AND(W74="Y",X74="Y"),"Passed",IF(T74="M","Passed", ""))</f>
        <v/>
      </c>
      <c r="W74" s="83"/>
      <c r="X74" s="83"/>
      <c r="Y74" s="63"/>
      <c r="Z74" s="259">
        <f t="shared" si="10"/>
        <v>0</v>
      </c>
      <c r="AA74" s="260"/>
      <c r="AB74" s="260"/>
      <c r="AC74" s="260"/>
      <c r="AD74" s="260"/>
      <c r="AE74" s="258"/>
      <c r="AF74" s="258"/>
      <c r="AG74" s="258"/>
      <c r="AH74" s="258"/>
      <c r="AI74" s="258"/>
      <c r="AJ74" s="258"/>
    </row>
    <row r="75" spans="1:36" ht="41.4" x14ac:dyDescent="0.25">
      <c r="C75" s="135"/>
      <c r="D75" s="135"/>
      <c r="E75" s="135"/>
      <c r="F75" s="135"/>
      <c r="G75" s="135"/>
      <c r="K75" s="273"/>
      <c r="L75" s="273"/>
      <c r="M75" s="104" t="s">
        <v>9</v>
      </c>
      <c r="N75" s="57" t="s">
        <v>3</v>
      </c>
      <c r="O75" s="38" t="s">
        <v>516</v>
      </c>
      <c r="P75" s="60"/>
      <c r="Q75" s="61"/>
      <c r="R75" s="62"/>
      <c r="S75" s="83"/>
      <c r="T75" s="83"/>
      <c r="U75" s="83"/>
      <c r="V75" s="83" t="str">
        <f>IF(AND(W75="Y",X75="Y"),"Passed",IF(T75="M","Passed", ""))</f>
        <v/>
      </c>
      <c r="W75" s="83"/>
      <c r="X75" s="83"/>
      <c r="Y75" s="63"/>
      <c r="Z75" s="259">
        <f t="shared" si="10"/>
        <v>0</v>
      </c>
      <c r="AA75" s="260"/>
      <c r="AB75" s="260"/>
      <c r="AC75" s="260"/>
      <c r="AD75" s="260"/>
      <c r="AE75" s="258"/>
      <c r="AF75" s="258"/>
      <c r="AG75" s="258"/>
      <c r="AH75" s="258"/>
      <c r="AI75" s="258"/>
      <c r="AJ75" s="258"/>
    </row>
    <row r="76" spans="1:36" ht="13.2" customHeight="1" x14ac:dyDescent="0.25">
      <c r="C76" s="135"/>
      <c r="D76" s="135"/>
      <c r="E76" s="135"/>
      <c r="F76" s="135"/>
      <c r="G76" s="135"/>
      <c r="K76" s="274"/>
      <c r="L76" s="274"/>
      <c r="M76" s="104" t="s">
        <v>9</v>
      </c>
      <c r="N76" s="57" t="s">
        <v>3</v>
      </c>
      <c r="O76" s="38" t="s">
        <v>246</v>
      </c>
      <c r="P76" s="60"/>
      <c r="Q76" s="61"/>
      <c r="R76" s="62"/>
      <c r="S76" s="83"/>
      <c r="T76" s="83"/>
      <c r="U76" s="83"/>
      <c r="V76" s="83" t="str">
        <f>IF(AND(W76="Y",X76="Y"),"Passed",IF(T76="M","Passed", ""))</f>
        <v/>
      </c>
      <c r="W76" s="83"/>
      <c r="X76" s="83"/>
      <c r="Y76" s="63"/>
      <c r="Z76" s="259">
        <f t="shared" si="10"/>
        <v>0</v>
      </c>
      <c r="AA76" s="260"/>
      <c r="AB76" s="260"/>
      <c r="AC76" s="260"/>
      <c r="AD76" s="260"/>
      <c r="AE76" s="258"/>
      <c r="AF76" s="258"/>
      <c r="AG76" s="258"/>
      <c r="AH76" s="258"/>
      <c r="AI76" s="258"/>
      <c r="AJ76" s="258"/>
    </row>
    <row r="77" spans="1:36" x14ac:dyDescent="0.25">
      <c r="C77" s="135"/>
      <c r="D77" s="135"/>
      <c r="E77" s="135"/>
      <c r="F77" s="135"/>
      <c r="G77" s="135"/>
    </row>
    <row r="78" spans="1:36" x14ac:dyDescent="0.25">
      <c r="C78" s="135"/>
      <c r="D78" s="135"/>
      <c r="E78" s="135"/>
      <c r="F78" s="135"/>
      <c r="G78" s="135"/>
    </row>
    <row r="79" spans="1:36" x14ac:dyDescent="0.25">
      <c r="C79" s="135"/>
      <c r="D79" s="135"/>
      <c r="E79" s="135"/>
      <c r="F79" s="135"/>
      <c r="G79" s="135"/>
    </row>
    <row r="80" spans="1:36" x14ac:dyDescent="0.25">
      <c r="C80" s="135"/>
      <c r="D80" s="135"/>
      <c r="E80" s="135"/>
      <c r="F80" s="135"/>
      <c r="G80" s="135"/>
    </row>
    <row r="81" spans="3:7" x14ac:dyDescent="0.25">
      <c r="C81" s="135"/>
      <c r="D81" s="135"/>
      <c r="E81" s="135"/>
      <c r="F81" s="135"/>
      <c r="G81" s="135"/>
    </row>
    <row r="82" spans="3:7" x14ac:dyDescent="0.25">
      <c r="C82" s="135"/>
      <c r="D82" s="135"/>
      <c r="E82" s="135"/>
      <c r="F82" s="135"/>
      <c r="G82" s="135"/>
    </row>
    <row r="83" spans="3:7" x14ac:dyDescent="0.25">
      <c r="C83" s="135"/>
      <c r="D83" s="135"/>
      <c r="E83" s="135"/>
      <c r="F83" s="135"/>
      <c r="G83" s="135"/>
    </row>
    <row r="84" spans="3:7" x14ac:dyDescent="0.25">
      <c r="C84" s="135"/>
      <c r="D84" s="135"/>
      <c r="E84" s="135"/>
      <c r="F84" s="135"/>
      <c r="G84" s="135"/>
    </row>
    <row r="85" spans="3:7" x14ac:dyDescent="0.25">
      <c r="C85" s="135"/>
      <c r="D85" s="135"/>
      <c r="E85" s="135"/>
      <c r="F85" s="135"/>
      <c r="G85" s="135"/>
    </row>
    <row r="86" spans="3:7" x14ac:dyDescent="0.25">
      <c r="C86" s="135"/>
      <c r="D86" s="135"/>
      <c r="E86" s="135"/>
      <c r="F86" s="135"/>
      <c r="G86" s="135"/>
    </row>
    <row r="87" spans="3:7" x14ac:dyDescent="0.25">
      <c r="C87" s="135"/>
      <c r="D87" s="135"/>
      <c r="E87" s="135"/>
      <c r="F87" s="135"/>
      <c r="G87" s="135"/>
    </row>
    <row r="88" spans="3:7" x14ac:dyDescent="0.25">
      <c r="C88" s="135"/>
      <c r="D88" s="135"/>
      <c r="E88" s="135"/>
      <c r="F88" s="135"/>
      <c r="G88" s="135"/>
    </row>
    <row r="89" spans="3:7" x14ac:dyDescent="0.25">
      <c r="C89" s="135"/>
      <c r="D89" s="135"/>
      <c r="E89" s="135"/>
      <c r="F89" s="135"/>
      <c r="G89" s="135"/>
    </row>
    <row r="90" spans="3:7" x14ac:dyDescent="0.25">
      <c r="C90" s="135"/>
      <c r="D90" s="135"/>
      <c r="E90" s="135"/>
      <c r="F90" s="135"/>
      <c r="G90" s="135"/>
    </row>
    <row r="91" spans="3:7" x14ac:dyDescent="0.25">
      <c r="C91" s="135"/>
      <c r="D91" s="135"/>
      <c r="E91" s="135"/>
      <c r="F91" s="135"/>
      <c r="G91" s="135"/>
    </row>
    <row r="92" spans="3:7" x14ac:dyDescent="0.25">
      <c r="C92" s="135"/>
      <c r="D92" s="135"/>
      <c r="E92" s="135"/>
      <c r="F92" s="135"/>
      <c r="G92" s="135"/>
    </row>
    <row r="93" spans="3:7" x14ac:dyDescent="0.25">
      <c r="C93" s="135"/>
      <c r="D93" s="135"/>
      <c r="E93" s="135"/>
      <c r="F93" s="135"/>
      <c r="G93" s="135"/>
    </row>
    <row r="94" spans="3:7" x14ac:dyDescent="0.25">
      <c r="C94" s="135"/>
      <c r="D94" s="135"/>
      <c r="E94" s="135"/>
      <c r="F94" s="135"/>
      <c r="G94" s="135"/>
    </row>
    <row r="95" spans="3:7" x14ac:dyDescent="0.25">
      <c r="C95" s="135"/>
      <c r="D95" s="135"/>
      <c r="E95" s="135"/>
      <c r="F95" s="135"/>
      <c r="G95" s="135"/>
    </row>
    <row r="96" spans="3:7" x14ac:dyDescent="0.25">
      <c r="C96" s="135"/>
      <c r="D96" s="135"/>
      <c r="E96" s="135"/>
      <c r="F96" s="135"/>
      <c r="G96" s="135"/>
    </row>
    <row r="97" spans="3:7" x14ac:dyDescent="0.25">
      <c r="C97" s="135"/>
      <c r="D97" s="135"/>
      <c r="E97" s="135"/>
      <c r="F97" s="135"/>
      <c r="G97" s="135"/>
    </row>
    <row r="98" spans="3:7" x14ac:dyDescent="0.25">
      <c r="C98" s="135"/>
      <c r="D98" s="135"/>
      <c r="E98" s="135"/>
      <c r="F98" s="135"/>
      <c r="G98" s="135"/>
    </row>
    <row r="99" spans="3:7" x14ac:dyDescent="0.25">
      <c r="C99" s="135"/>
      <c r="D99" s="135"/>
      <c r="E99" s="135"/>
      <c r="F99" s="135"/>
      <c r="G99" s="135"/>
    </row>
    <row r="100" spans="3:7" x14ac:dyDescent="0.25">
      <c r="C100" s="135"/>
      <c r="D100" s="135"/>
      <c r="E100" s="135"/>
      <c r="F100" s="135"/>
      <c r="G100" s="135"/>
    </row>
    <row r="101" spans="3:7" x14ac:dyDescent="0.25">
      <c r="C101" s="135"/>
      <c r="D101" s="135"/>
      <c r="E101" s="135"/>
      <c r="F101" s="135"/>
      <c r="G101" s="135"/>
    </row>
    <row r="102" spans="3:7" x14ac:dyDescent="0.25">
      <c r="C102" s="135"/>
      <c r="D102" s="135"/>
      <c r="E102" s="135"/>
      <c r="F102" s="135"/>
      <c r="G102" s="135"/>
    </row>
    <row r="103" spans="3:7" x14ac:dyDescent="0.25">
      <c r="C103" s="135"/>
      <c r="D103" s="135"/>
      <c r="E103" s="135"/>
      <c r="F103" s="135"/>
      <c r="G103" s="135"/>
    </row>
    <row r="104" spans="3:7" x14ac:dyDescent="0.25">
      <c r="C104" s="135"/>
      <c r="D104" s="135"/>
      <c r="E104" s="135"/>
      <c r="F104" s="135"/>
      <c r="G104" s="135"/>
    </row>
    <row r="105" spans="3:7" x14ac:dyDescent="0.25">
      <c r="C105" s="135"/>
      <c r="D105" s="135"/>
      <c r="E105" s="135"/>
      <c r="F105" s="135"/>
      <c r="G105" s="135"/>
    </row>
    <row r="106" spans="3:7" x14ac:dyDescent="0.25">
      <c r="C106" s="135"/>
      <c r="D106" s="135"/>
      <c r="E106" s="135"/>
      <c r="F106" s="135"/>
      <c r="G106" s="135"/>
    </row>
    <row r="107" spans="3:7" x14ac:dyDescent="0.25">
      <c r="C107" s="135"/>
      <c r="D107" s="135"/>
      <c r="E107" s="135"/>
      <c r="F107" s="135"/>
      <c r="G107" s="135"/>
    </row>
    <row r="108" spans="3:7" x14ac:dyDescent="0.25">
      <c r="C108" s="135"/>
      <c r="D108" s="135"/>
      <c r="E108" s="135"/>
      <c r="F108" s="135"/>
      <c r="G108" s="135"/>
    </row>
    <row r="109" spans="3:7" x14ac:dyDescent="0.25">
      <c r="C109" s="135"/>
      <c r="D109" s="135"/>
      <c r="E109" s="135"/>
      <c r="F109" s="135"/>
      <c r="G109" s="135"/>
    </row>
    <row r="110" spans="3:7" x14ac:dyDescent="0.25">
      <c r="C110" s="135"/>
      <c r="D110" s="135"/>
      <c r="E110" s="135"/>
      <c r="F110" s="135"/>
      <c r="G110" s="135"/>
    </row>
    <row r="111" spans="3:7" x14ac:dyDescent="0.25">
      <c r="C111" s="135"/>
      <c r="D111" s="135"/>
      <c r="E111" s="135"/>
      <c r="F111" s="135"/>
      <c r="G111" s="135"/>
    </row>
    <row r="112" spans="3:7" x14ac:dyDescent="0.25">
      <c r="C112" s="135"/>
      <c r="D112" s="135"/>
      <c r="E112" s="135"/>
      <c r="F112" s="135"/>
      <c r="G112" s="135"/>
    </row>
    <row r="113" spans="3:7" x14ac:dyDescent="0.25">
      <c r="C113" s="135"/>
      <c r="D113" s="135"/>
      <c r="E113" s="135"/>
      <c r="F113" s="135"/>
      <c r="G113" s="135"/>
    </row>
    <row r="114" spans="3:7" x14ac:dyDescent="0.25">
      <c r="C114" s="135"/>
      <c r="D114" s="135"/>
      <c r="E114" s="135"/>
      <c r="F114" s="135"/>
      <c r="G114" s="135"/>
    </row>
    <row r="115" spans="3:7" x14ac:dyDescent="0.25">
      <c r="C115" s="135"/>
      <c r="D115" s="135"/>
      <c r="E115" s="135"/>
      <c r="F115" s="135"/>
      <c r="G115" s="135"/>
    </row>
    <row r="116" spans="3:7" x14ac:dyDescent="0.25">
      <c r="C116" s="135"/>
      <c r="D116" s="135"/>
      <c r="E116" s="135"/>
      <c r="F116" s="135"/>
      <c r="G116" s="135"/>
    </row>
    <row r="117" spans="3:7" x14ac:dyDescent="0.25">
      <c r="C117" s="135"/>
      <c r="D117" s="135"/>
      <c r="E117" s="135"/>
      <c r="F117" s="135"/>
      <c r="G117" s="135"/>
    </row>
    <row r="118" spans="3:7" x14ac:dyDescent="0.25">
      <c r="C118" s="135"/>
      <c r="D118" s="135"/>
      <c r="E118" s="135"/>
      <c r="F118" s="135"/>
      <c r="G118" s="135"/>
    </row>
    <row r="119" spans="3:7" x14ac:dyDescent="0.25">
      <c r="C119" s="135"/>
      <c r="D119" s="135"/>
      <c r="E119" s="135"/>
      <c r="F119" s="135"/>
      <c r="G119" s="135"/>
    </row>
    <row r="120" spans="3:7" x14ac:dyDescent="0.25">
      <c r="C120" s="135"/>
      <c r="D120" s="135"/>
      <c r="E120" s="135"/>
      <c r="F120" s="135"/>
      <c r="G120" s="135"/>
    </row>
    <row r="121" spans="3:7" x14ac:dyDescent="0.25">
      <c r="C121" s="135"/>
      <c r="D121" s="135"/>
      <c r="E121" s="135"/>
      <c r="F121" s="135"/>
      <c r="G121" s="135"/>
    </row>
    <row r="122" spans="3:7" x14ac:dyDescent="0.25">
      <c r="C122" s="135"/>
      <c r="D122" s="135"/>
      <c r="E122" s="135"/>
      <c r="F122" s="135"/>
      <c r="G122" s="135"/>
    </row>
    <row r="123" spans="3:7" x14ac:dyDescent="0.25">
      <c r="C123" s="135"/>
      <c r="D123" s="135"/>
      <c r="E123" s="135"/>
      <c r="F123" s="135"/>
      <c r="G123" s="135"/>
    </row>
    <row r="124" spans="3:7" x14ac:dyDescent="0.25">
      <c r="C124" s="135"/>
      <c r="D124" s="135"/>
      <c r="E124" s="135"/>
      <c r="F124" s="135"/>
      <c r="G124" s="135"/>
    </row>
    <row r="125" spans="3:7" x14ac:dyDescent="0.25">
      <c r="C125" s="135"/>
      <c r="D125" s="135"/>
      <c r="E125" s="135"/>
      <c r="F125" s="135"/>
      <c r="G125" s="135"/>
    </row>
    <row r="126" spans="3:7" x14ac:dyDescent="0.25">
      <c r="C126" s="135"/>
      <c r="D126" s="135"/>
      <c r="E126" s="135"/>
      <c r="F126" s="135"/>
      <c r="G126" s="135"/>
    </row>
    <row r="127" spans="3:7" x14ac:dyDescent="0.25">
      <c r="C127" s="135"/>
      <c r="D127" s="135"/>
      <c r="E127" s="135"/>
      <c r="F127" s="135"/>
      <c r="G127" s="135"/>
    </row>
    <row r="128" spans="3:7" x14ac:dyDescent="0.25">
      <c r="C128" s="135"/>
      <c r="D128" s="135"/>
      <c r="E128" s="135"/>
      <c r="F128" s="135"/>
      <c r="G128" s="135"/>
    </row>
    <row r="129" spans="3:7" x14ac:dyDescent="0.25">
      <c r="C129" s="135"/>
      <c r="D129" s="135"/>
      <c r="E129" s="135"/>
      <c r="F129" s="135"/>
      <c r="G129" s="135"/>
    </row>
    <row r="130" spans="3:7" x14ac:dyDescent="0.25">
      <c r="C130" s="135"/>
      <c r="D130" s="135"/>
      <c r="E130" s="135"/>
      <c r="F130" s="135"/>
      <c r="G130" s="135"/>
    </row>
    <row r="131" spans="3:7" x14ac:dyDescent="0.25">
      <c r="C131" s="135"/>
      <c r="D131" s="135"/>
      <c r="E131" s="135"/>
      <c r="F131" s="135"/>
      <c r="G131" s="135"/>
    </row>
    <row r="132" spans="3:7" x14ac:dyDescent="0.25">
      <c r="C132" s="135"/>
      <c r="D132" s="135"/>
      <c r="E132" s="135"/>
      <c r="F132" s="135"/>
      <c r="G132" s="135"/>
    </row>
    <row r="133" spans="3:7" x14ac:dyDescent="0.25">
      <c r="C133" s="135"/>
      <c r="D133" s="135"/>
      <c r="E133" s="135"/>
      <c r="F133" s="135"/>
      <c r="G133" s="135"/>
    </row>
    <row r="134" spans="3:7" x14ac:dyDescent="0.25">
      <c r="C134" s="135"/>
      <c r="D134" s="135"/>
      <c r="E134" s="135"/>
      <c r="F134" s="135"/>
      <c r="G134" s="135"/>
    </row>
    <row r="135" spans="3:7" x14ac:dyDescent="0.25">
      <c r="C135" s="135"/>
      <c r="D135" s="135"/>
      <c r="E135" s="135"/>
      <c r="F135" s="135"/>
      <c r="G135" s="135"/>
    </row>
    <row r="136" spans="3:7" x14ac:dyDescent="0.25">
      <c r="C136" s="135"/>
      <c r="D136" s="135"/>
      <c r="E136" s="135"/>
      <c r="F136" s="135"/>
      <c r="G136" s="135"/>
    </row>
    <row r="137" spans="3:7" x14ac:dyDescent="0.25">
      <c r="C137" s="135"/>
      <c r="D137" s="135"/>
      <c r="E137" s="135"/>
      <c r="F137" s="135"/>
      <c r="G137" s="135"/>
    </row>
    <row r="138" spans="3:7" x14ac:dyDescent="0.25">
      <c r="C138" s="135"/>
      <c r="D138" s="135"/>
      <c r="E138" s="135"/>
      <c r="F138" s="135"/>
      <c r="G138" s="135"/>
    </row>
    <row r="139" spans="3:7" x14ac:dyDescent="0.25">
      <c r="C139" s="135"/>
      <c r="D139" s="135"/>
      <c r="E139" s="135"/>
      <c r="F139" s="135"/>
      <c r="G139" s="135"/>
    </row>
    <row r="140" spans="3:7" x14ac:dyDescent="0.25">
      <c r="C140" s="135"/>
      <c r="D140" s="135"/>
      <c r="E140" s="135"/>
      <c r="F140" s="135"/>
      <c r="G140" s="135"/>
    </row>
    <row r="141" spans="3:7" x14ac:dyDescent="0.25">
      <c r="C141" s="135"/>
      <c r="D141" s="135"/>
      <c r="E141" s="135"/>
      <c r="F141" s="135"/>
      <c r="G141" s="135"/>
    </row>
    <row r="142" spans="3:7" x14ac:dyDescent="0.25">
      <c r="C142" s="135"/>
      <c r="D142" s="135"/>
      <c r="E142" s="135"/>
      <c r="F142" s="135"/>
      <c r="G142" s="135"/>
    </row>
    <row r="143" spans="3:7" x14ac:dyDescent="0.25">
      <c r="C143" s="135"/>
      <c r="D143" s="135"/>
      <c r="E143" s="135"/>
      <c r="F143" s="135"/>
      <c r="G143" s="135"/>
    </row>
    <row r="144" spans="3:7" x14ac:dyDescent="0.25">
      <c r="C144" s="135"/>
      <c r="D144" s="135"/>
      <c r="E144" s="135"/>
      <c r="F144" s="135"/>
      <c r="G144" s="135"/>
    </row>
    <row r="145" spans="3:7" x14ac:dyDescent="0.25">
      <c r="C145" s="135"/>
      <c r="D145" s="135"/>
      <c r="E145" s="135"/>
      <c r="F145" s="135"/>
      <c r="G145" s="135"/>
    </row>
    <row r="146" spans="3:7" x14ac:dyDescent="0.25">
      <c r="C146" s="135"/>
      <c r="D146" s="135"/>
      <c r="E146" s="135"/>
      <c r="F146" s="135"/>
      <c r="G146" s="135"/>
    </row>
    <row r="147" spans="3:7" x14ac:dyDescent="0.25">
      <c r="C147" s="135"/>
      <c r="D147" s="135"/>
      <c r="E147" s="135"/>
      <c r="F147" s="135"/>
      <c r="G147" s="135"/>
    </row>
    <row r="148" spans="3:7" x14ac:dyDescent="0.25">
      <c r="C148" s="135"/>
      <c r="D148" s="135"/>
      <c r="E148" s="135"/>
      <c r="F148" s="135"/>
      <c r="G148" s="135"/>
    </row>
    <row r="149" spans="3:7" x14ac:dyDescent="0.25">
      <c r="C149" s="135"/>
      <c r="D149" s="135"/>
      <c r="E149" s="135"/>
      <c r="F149" s="135"/>
      <c r="G149" s="135"/>
    </row>
    <row r="150" spans="3:7" x14ac:dyDescent="0.25">
      <c r="C150" s="135"/>
      <c r="D150" s="135"/>
      <c r="E150" s="135"/>
      <c r="F150" s="135"/>
      <c r="G150" s="135"/>
    </row>
    <row r="151" spans="3:7" x14ac:dyDescent="0.25">
      <c r="C151" s="135"/>
      <c r="D151" s="135"/>
      <c r="E151" s="135"/>
      <c r="F151" s="135"/>
      <c r="G151" s="135"/>
    </row>
    <row r="152" spans="3:7" x14ac:dyDescent="0.25">
      <c r="C152" s="135"/>
      <c r="D152" s="135"/>
      <c r="E152" s="135"/>
      <c r="F152" s="135"/>
      <c r="G152" s="135"/>
    </row>
    <row r="153" spans="3:7" x14ac:dyDescent="0.25">
      <c r="C153" s="135"/>
      <c r="D153" s="135"/>
      <c r="E153" s="135"/>
      <c r="F153" s="135"/>
      <c r="G153" s="135"/>
    </row>
    <row r="154" spans="3:7" x14ac:dyDescent="0.25">
      <c r="C154" s="135"/>
      <c r="D154" s="135"/>
      <c r="E154" s="135"/>
      <c r="F154" s="135"/>
      <c r="G154" s="135"/>
    </row>
    <row r="155" spans="3:7" x14ac:dyDescent="0.25">
      <c r="C155" s="135"/>
      <c r="D155" s="135"/>
      <c r="E155" s="135"/>
      <c r="F155" s="135"/>
      <c r="G155" s="135"/>
    </row>
    <row r="156" spans="3:7" x14ac:dyDescent="0.25">
      <c r="C156" s="135"/>
      <c r="D156" s="135"/>
      <c r="E156" s="135"/>
      <c r="F156" s="135"/>
      <c r="G156" s="135"/>
    </row>
    <row r="157" spans="3:7" x14ac:dyDescent="0.25">
      <c r="C157" s="135"/>
      <c r="D157" s="135"/>
      <c r="E157" s="135"/>
      <c r="F157" s="135"/>
      <c r="G157" s="135"/>
    </row>
    <row r="158" spans="3:7" x14ac:dyDescent="0.25">
      <c r="C158" s="135"/>
      <c r="D158" s="135"/>
      <c r="E158" s="135"/>
      <c r="F158" s="135"/>
      <c r="G158" s="135"/>
    </row>
    <row r="159" spans="3:7" x14ac:dyDescent="0.25">
      <c r="C159" s="135"/>
      <c r="D159" s="135"/>
      <c r="E159" s="135"/>
      <c r="F159" s="135"/>
      <c r="G159" s="135"/>
    </row>
    <row r="160" spans="3:7" x14ac:dyDescent="0.25">
      <c r="C160" s="135"/>
      <c r="D160" s="135"/>
      <c r="E160" s="135"/>
      <c r="F160" s="135"/>
      <c r="G160" s="135"/>
    </row>
    <row r="161" spans="3:7" x14ac:dyDescent="0.25">
      <c r="C161" s="135"/>
      <c r="D161" s="135"/>
      <c r="E161" s="135"/>
      <c r="F161" s="135"/>
      <c r="G161" s="135"/>
    </row>
    <row r="162" spans="3:7" x14ac:dyDescent="0.25">
      <c r="C162" s="135"/>
      <c r="D162" s="135"/>
      <c r="E162" s="135"/>
      <c r="F162" s="135"/>
      <c r="G162" s="135"/>
    </row>
    <row r="163" spans="3:7" x14ac:dyDescent="0.25">
      <c r="C163" s="135"/>
      <c r="D163" s="135"/>
      <c r="E163" s="135"/>
      <c r="F163" s="135"/>
      <c r="G163" s="135"/>
    </row>
    <row r="164" spans="3:7" x14ac:dyDescent="0.25">
      <c r="C164" s="135"/>
      <c r="D164" s="135"/>
      <c r="E164" s="135"/>
      <c r="F164" s="135"/>
      <c r="G164" s="135"/>
    </row>
    <row r="165" spans="3:7" x14ac:dyDescent="0.25">
      <c r="C165" s="135"/>
      <c r="D165" s="135"/>
      <c r="E165" s="135"/>
      <c r="F165" s="135"/>
      <c r="G165" s="135"/>
    </row>
    <row r="166" spans="3:7" x14ac:dyDescent="0.25">
      <c r="C166" s="135"/>
      <c r="D166" s="135"/>
      <c r="E166" s="135"/>
      <c r="F166" s="135"/>
      <c r="G166" s="135"/>
    </row>
    <row r="167" spans="3:7" x14ac:dyDescent="0.25">
      <c r="C167" s="135"/>
      <c r="D167" s="135"/>
      <c r="E167" s="135"/>
      <c r="F167" s="135"/>
      <c r="G167" s="135"/>
    </row>
    <row r="168" spans="3:7" x14ac:dyDescent="0.25">
      <c r="C168" s="135"/>
      <c r="D168" s="135"/>
      <c r="E168" s="135"/>
      <c r="F168" s="135"/>
      <c r="G168" s="135"/>
    </row>
    <row r="169" spans="3:7" x14ac:dyDescent="0.25">
      <c r="C169" s="135"/>
      <c r="D169" s="135"/>
      <c r="E169" s="135"/>
      <c r="F169" s="135"/>
      <c r="G169" s="135"/>
    </row>
    <row r="170" spans="3:7" x14ac:dyDescent="0.25">
      <c r="C170" s="135"/>
      <c r="D170" s="135"/>
      <c r="E170" s="135"/>
      <c r="F170" s="135"/>
      <c r="G170" s="135"/>
    </row>
    <row r="171" spans="3:7" x14ac:dyDescent="0.25">
      <c r="C171" s="135"/>
      <c r="D171" s="135"/>
      <c r="E171" s="135"/>
      <c r="F171" s="135"/>
      <c r="G171" s="135"/>
    </row>
    <row r="172" spans="3:7" x14ac:dyDescent="0.25">
      <c r="C172" s="135"/>
      <c r="D172" s="135"/>
      <c r="E172" s="135"/>
      <c r="F172" s="135"/>
      <c r="G172" s="135"/>
    </row>
    <row r="173" spans="3:7" x14ac:dyDescent="0.25">
      <c r="C173" s="135"/>
      <c r="D173" s="135"/>
      <c r="E173" s="135"/>
      <c r="F173" s="135"/>
      <c r="G173" s="135"/>
    </row>
    <row r="174" spans="3:7" x14ac:dyDescent="0.25">
      <c r="C174" s="135"/>
      <c r="D174" s="135"/>
      <c r="E174" s="135"/>
      <c r="F174" s="135"/>
      <c r="G174" s="135"/>
    </row>
    <row r="175" spans="3:7" x14ac:dyDescent="0.25">
      <c r="C175" s="135"/>
      <c r="D175" s="135"/>
      <c r="E175" s="135"/>
      <c r="F175" s="135"/>
      <c r="G175" s="135"/>
    </row>
    <row r="176" spans="3:7" x14ac:dyDescent="0.25">
      <c r="C176" s="135"/>
      <c r="D176" s="135"/>
      <c r="E176" s="135"/>
      <c r="F176" s="135"/>
      <c r="G176" s="135"/>
    </row>
    <row r="177" spans="3:7" x14ac:dyDescent="0.25">
      <c r="C177" s="135"/>
      <c r="D177" s="135"/>
      <c r="E177" s="135"/>
      <c r="F177" s="135"/>
      <c r="G177" s="135"/>
    </row>
    <row r="178" spans="3:7" x14ac:dyDescent="0.25">
      <c r="C178" s="135"/>
      <c r="D178" s="135"/>
      <c r="E178" s="135"/>
      <c r="F178" s="135"/>
      <c r="G178" s="135"/>
    </row>
    <row r="179" spans="3:7" x14ac:dyDescent="0.25">
      <c r="C179" s="135"/>
      <c r="D179" s="135"/>
      <c r="E179" s="135"/>
      <c r="F179" s="135"/>
      <c r="G179" s="135"/>
    </row>
    <row r="180" spans="3:7" x14ac:dyDescent="0.25">
      <c r="C180" s="135"/>
      <c r="D180" s="135"/>
      <c r="E180" s="135"/>
      <c r="F180" s="135"/>
      <c r="G180" s="135"/>
    </row>
    <row r="181" spans="3:7" x14ac:dyDescent="0.25">
      <c r="C181" s="135"/>
      <c r="D181" s="135"/>
      <c r="E181" s="135"/>
      <c r="F181" s="135"/>
      <c r="G181" s="135"/>
    </row>
    <row r="182" spans="3:7" x14ac:dyDescent="0.25">
      <c r="C182" s="135"/>
      <c r="D182" s="135"/>
      <c r="E182" s="135"/>
      <c r="F182" s="135"/>
      <c r="G182" s="135"/>
    </row>
    <row r="183" spans="3:7" x14ac:dyDescent="0.25">
      <c r="C183" s="135"/>
      <c r="D183" s="135"/>
      <c r="E183" s="135"/>
      <c r="F183" s="135"/>
      <c r="G183" s="135"/>
    </row>
    <row r="184" spans="3:7" x14ac:dyDescent="0.25">
      <c r="C184" s="135"/>
      <c r="D184" s="135"/>
      <c r="E184" s="135"/>
      <c r="F184" s="135"/>
      <c r="G184" s="135"/>
    </row>
    <row r="185" spans="3:7" x14ac:dyDescent="0.25">
      <c r="C185" s="135"/>
      <c r="D185" s="135"/>
      <c r="E185" s="135"/>
      <c r="F185" s="135"/>
      <c r="G185" s="135"/>
    </row>
    <row r="186" spans="3:7" x14ac:dyDescent="0.25">
      <c r="C186" s="135"/>
      <c r="D186" s="135"/>
      <c r="E186" s="135"/>
      <c r="F186" s="135"/>
      <c r="G186" s="135"/>
    </row>
    <row r="187" spans="3:7" x14ac:dyDescent="0.25">
      <c r="C187" s="135"/>
      <c r="D187" s="135"/>
      <c r="E187" s="135"/>
      <c r="F187" s="135"/>
      <c r="G187" s="135"/>
    </row>
    <row r="188" spans="3:7" x14ac:dyDescent="0.25">
      <c r="C188" s="135"/>
      <c r="D188" s="135"/>
      <c r="E188" s="135"/>
      <c r="F188" s="135"/>
      <c r="G188" s="135"/>
    </row>
    <row r="189" spans="3:7" x14ac:dyDescent="0.25">
      <c r="C189" s="135"/>
      <c r="D189" s="135"/>
      <c r="E189" s="135"/>
      <c r="F189" s="135"/>
      <c r="G189" s="135"/>
    </row>
    <row r="190" spans="3:7" x14ac:dyDescent="0.25">
      <c r="C190" s="135"/>
      <c r="D190" s="135"/>
      <c r="E190" s="135"/>
      <c r="F190" s="135"/>
      <c r="G190" s="135"/>
    </row>
    <row r="191" spans="3:7" x14ac:dyDescent="0.25">
      <c r="C191" s="135"/>
      <c r="D191" s="135"/>
      <c r="E191" s="135"/>
      <c r="F191" s="135"/>
      <c r="G191" s="135"/>
    </row>
    <row r="192" spans="3:7" x14ac:dyDescent="0.25">
      <c r="C192" s="135"/>
      <c r="D192" s="135"/>
      <c r="E192" s="135"/>
      <c r="F192" s="135"/>
      <c r="G192" s="135"/>
    </row>
    <row r="193" spans="3:7" x14ac:dyDescent="0.25">
      <c r="C193" s="135"/>
      <c r="D193" s="135"/>
      <c r="E193" s="135"/>
      <c r="F193" s="135"/>
      <c r="G193" s="135"/>
    </row>
    <row r="194" spans="3:7" x14ac:dyDescent="0.25">
      <c r="C194" s="135"/>
      <c r="D194" s="135"/>
      <c r="E194" s="135"/>
      <c r="F194" s="135"/>
      <c r="G194" s="135"/>
    </row>
    <row r="195" spans="3:7" x14ac:dyDescent="0.25">
      <c r="C195" s="135"/>
      <c r="D195" s="135"/>
      <c r="E195" s="135"/>
      <c r="F195" s="135"/>
      <c r="G195" s="135"/>
    </row>
    <row r="196" spans="3:7" x14ac:dyDescent="0.25">
      <c r="C196" s="135"/>
      <c r="D196" s="135"/>
      <c r="E196" s="135"/>
      <c r="F196" s="135"/>
      <c r="G196" s="135"/>
    </row>
  </sheetData>
  <autoFilter ref="A3:AA70"/>
  <customSheetViews>
    <customSheetView guid="{3F51B73C-8999-4BDD-B7BB-CFA8C5D5F118}" scale="98" showGridLines="0" showAutoFilter="1" topLeftCell="S1">
      <selection activeCell="O50" sqref="O50:O51"/>
      <pageMargins left="0.7" right="0.7" top="0.75" bottom="0.75" header="0.3" footer="0.3"/>
      <pageSetup orientation="portrait" r:id="rId1"/>
      <autoFilter ref="A3:AA70"/>
    </customSheetView>
    <customSheetView guid="{61959E49-C4BC-41CB-B0BE-7EDA73DE356A}" scale="98" showGridLines="0" showAutoFilter="1" topLeftCell="O19">
      <selection activeCell="W35" sqref="W35"/>
      <pageMargins left="0.7" right="0.7" top="0.75" bottom="0.75" header="0.3" footer="0.3"/>
      <pageSetup orientation="portrait" r:id="rId2"/>
      <autoFilter ref="A3:AB70"/>
    </customSheetView>
    <customSheetView guid="{9F775BAE-2403-40FE-95E3-B0411D9A7170}" scale="98" showGridLines="0" showAutoFilter="1" topLeftCell="O10">
      <selection activeCell="O36" sqref="O36"/>
      <pageMargins left="0.7" right="0.7" top="0.75" bottom="0.75" header="0.3" footer="0.3"/>
      <pageSetup orientation="portrait" r:id="rId3"/>
      <autoFilter ref="A3:AB70"/>
    </customSheetView>
    <customSheetView guid="{B9E7682A-072E-4CF9-AE10-B3ED27CB27F8}" scale="98" showGridLines="0" showAutoFilter="1" topLeftCell="O19">
      <selection activeCell="U31" sqref="U31:V31"/>
      <pageMargins left="0.7" right="0.7" top="0.75" bottom="0.75" header="0.3" footer="0.3"/>
      <pageSetup orientation="portrait" r:id="rId4"/>
      <autoFilter ref="A3:AB70"/>
    </customSheetView>
    <customSheetView guid="{040B64FF-F135-4C7F-9498-A8399C10673D}" scale="98" showGridLines="0" showAutoFilter="1" topLeftCell="S1">
      <selection activeCell="O50" sqref="O50:O51"/>
      <pageMargins left="0.7" right="0.7" top="0.75" bottom="0.75" header="0.3" footer="0.3"/>
      <pageSetup orientation="portrait" r:id="rId5"/>
      <autoFilter ref="A3:AA70"/>
    </customSheetView>
    <customSheetView guid="{6D9FC8F7-6352-4BF1-890A-27BF36FADC03}" scale="98" showGridLines="0" showAutoFilter="1" topLeftCell="S1">
      <selection activeCell="O50" sqref="O50:O51"/>
      <pageMargins left="0.7" right="0.7" top="0.75" bottom="0.75" header="0.3" footer="0.3"/>
      <pageSetup orientation="portrait" r:id="rId6"/>
      <autoFilter ref="A3:AA70"/>
    </customSheetView>
  </customSheetViews>
  <mergeCells count="91">
    <mergeCell ref="K2:Y2"/>
    <mergeCell ref="K3:K4"/>
    <mergeCell ref="L3:L4"/>
    <mergeCell ref="N3:N4"/>
    <mergeCell ref="O3:O4"/>
    <mergeCell ref="S3:S4"/>
    <mergeCell ref="Y3:Y4"/>
    <mergeCell ref="U3:U4"/>
    <mergeCell ref="V3:V4"/>
    <mergeCell ref="M71:M72"/>
    <mergeCell ref="A64:G64"/>
    <mergeCell ref="A66:G66"/>
    <mergeCell ref="M3:M4"/>
    <mergeCell ref="M18:M19"/>
    <mergeCell ref="M39:M40"/>
    <mergeCell ref="M59:M60"/>
    <mergeCell ref="K17:Y17"/>
    <mergeCell ref="K18:K19"/>
    <mergeCell ref="L18:L19"/>
    <mergeCell ref="N18:N19"/>
    <mergeCell ref="O18:O19"/>
    <mergeCell ref="S18:S19"/>
    <mergeCell ref="Y18:Y19"/>
    <mergeCell ref="Y5:Y6"/>
    <mergeCell ref="T3:T4"/>
    <mergeCell ref="T18:T19"/>
    <mergeCell ref="U18:U19"/>
    <mergeCell ref="V18:V19"/>
    <mergeCell ref="K38:Y38"/>
    <mergeCell ref="K39:K40"/>
    <mergeCell ref="L39:L40"/>
    <mergeCell ref="N39:N40"/>
    <mergeCell ref="O39:O40"/>
    <mergeCell ref="S39:S40"/>
    <mergeCell ref="Y39:Y40"/>
    <mergeCell ref="T39:T40"/>
    <mergeCell ref="U39:U40"/>
    <mergeCell ref="V39:V40"/>
    <mergeCell ref="V59:V60"/>
    <mergeCell ref="K58:Y58"/>
    <mergeCell ref="K59:K60"/>
    <mergeCell ref="L59:L60"/>
    <mergeCell ref="N59:N60"/>
    <mergeCell ref="O59:O60"/>
    <mergeCell ref="S59:S60"/>
    <mergeCell ref="A1:H1"/>
    <mergeCell ref="K61:K68"/>
    <mergeCell ref="L61:L68"/>
    <mergeCell ref="K70:Y70"/>
    <mergeCell ref="K71:K72"/>
    <mergeCell ref="L71:L72"/>
    <mergeCell ref="N71:N72"/>
    <mergeCell ref="O71:O72"/>
    <mergeCell ref="S71:S72"/>
    <mergeCell ref="Y71:Y72"/>
    <mergeCell ref="T71:T72"/>
    <mergeCell ref="U71:U72"/>
    <mergeCell ref="V71:V72"/>
    <mergeCell ref="Y59:Y60"/>
    <mergeCell ref="T59:T60"/>
    <mergeCell ref="U59:U60"/>
    <mergeCell ref="Z3:Z4"/>
    <mergeCell ref="Z18:Z19"/>
    <mergeCell ref="Z39:Z40"/>
    <mergeCell ref="Z59:Z60"/>
    <mergeCell ref="Z71:Z72"/>
    <mergeCell ref="AA3:AB3"/>
    <mergeCell ref="AC3:AD3"/>
    <mergeCell ref="AE3:AF3"/>
    <mergeCell ref="AG3:AH3"/>
    <mergeCell ref="AI3:AJ3"/>
    <mergeCell ref="AA18:AB18"/>
    <mergeCell ref="AC18:AD18"/>
    <mergeCell ref="AE18:AF18"/>
    <mergeCell ref="AG18:AH18"/>
    <mergeCell ref="AI18:AJ18"/>
    <mergeCell ref="AA39:AB39"/>
    <mergeCell ref="AC39:AD39"/>
    <mergeCell ref="AE39:AF39"/>
    <mergeCell ref="AG39:AH39"/>
    <mergeCell ref="AI39:AJ39"/>
    <mergeCell ref="AA59:AB59"/>
    <mergeCell ref="AC59:AD59"/>
    <mergeCell ref="AE59:AF59"/>
    <mergeCell ref="AG59:AH59"/>
    <mergeCell ref="AI59:AJ59"/>
    <mergeCell ref="AA71:AB71"/>
    <mergeCell ref="AC71:AD71"/>
    <mergeCell ref="AE71:AF71"/>
    <mergeCell ref="AG71:AH71"/>
    <mergeCell ref="AI71:AJ71"/>
  </mergeCells>
  <conditionalFormatting sqref="E13">
    <cfRule type="containsText" dxfId="350" priority="12" operator="containsText" text="N/A">
      <formula>NOT(ISERROR(SEARCH("N/A",E13)))</formula>
    </cfRule>
    <cfRule type="containsText" dxfId="349" priority="13" operator="containsText" text="O">
      <formula>NOT(ISERROR(SEARCH("O",E13)))</formula>
    </cfRule>
    <cfRule type="containsText" dxfId="348" priority="14" operator="containsText" text="M">
      <formula>NOT(ISERROR(SEARCH("M",E13)))</formula>
    </cfRule>
  </conditionalFormatting>
  <conditionalFormatting sqref="C46:G46">
    <cfRule type="containsText" dxfId="347" priority="21" operator="containsText" text="O">
      <formula>NOT(ISERROR(SEARCH("O",C46)))</formula>
    </cfRule>
  </conditionalFormatting>
  <conditionalFormatting sqref="C46:G46">
    <cfRule type="containsText" dxfId="346" priority="18" operator="containsText" text="N/A">
      <formula>NOT(ISERROR(SEARCH("N/A",C46)))</formula>
    </cfRule>
    <cfRule type="containsText" dxfId="345" priority="19" operator="containsText" text="Blank">
      <formula>NOT(ISERROR(SEARCH("Blank",C46)))</formula>
    </cfRule>
    <cfRule type="containsText" dxfId="344" priority="20" operator="containsText" text="M">
      <formula>NOT(ISERROR(SEARCH("M",C46)))</formula>
    </cfRule>
  </conditionalFormatting>
  <conditionalFormatting sqref="E12">
    <cfRule type="containsText" dxfId="343" priority="15" operator="containsText" text="N/A">
      <formula>NOT(ISERROR(SEARCH("N/A",E12)))</formula>
    </cfRule>
    <cfRule type="containsText" dxfId="342" priority="16" operator="containsText" text="O">
      <formula>NOT(ISERROR(SEARCH("O",E12)))</formula>
    </cfRule>
    <cfRule type="containsText" dxfId="341" priority="17" operator="containsText" text="M">
      <formula>NOT(ISERROR(SEARCH("M",E12)))</formula>
    </cfRule>
  </conditionalFormatting>
  <conditionalFormatting sqref="C7:H7">
    <cfRule type="containsText" dxfId="340" priority="9" operator="containsText" text="N/A">
      <formula>NOT(ISERROR(SEARCH("N/A",C7)))</formula>
    </cfRule>
    <cfRule type="containsText" dxfId="339" priority="10" operator="containsText" text="Blank">
      <formula>NOT(ISERROR(SEARCH("Blank",C7)))</formula>
    </cfRule>
    <cfRule type="containsText" dxfId="338" priority="11" operator="containsText" text="M">
      <formula>NOT(ISERROR(SEARCH("M",C7)))</formula>
    </cfRule>
  </conditionalFormatting>
  <conditionalFormatting sqref="Z5 Z41:Z44 Z20:Z36 Z46:Z49 Z51:Z56">
    <cfRule type="cellIs" dxfId="337" priority="8" operator="greaterThan">
      <formula>0</formula>
    </cfRule>
  </conditionalFormatting>
  <conditionalFormatting sqref="Z6:Z15">
    <cfRule type="cellIs" dxfId="336" priority="7" operator="greaterThan">
      <formula>0</formula>
    </cfRule>
  </conditionalFormatting>
  <conditionalFormatting sqref="Z61:Z68">
    <cfRule type="cellIs" dxfId="335" priority="4" operator="greaterThan">
      <formula>0</formula>
    </cfRule>
  </conditionalFormatting>
  <conditionalFormatting sqref="Z73:Z76">
    <cfRule type="cellIs" dxfId="334" priority="3" operator="greaterThan">
      <formula>0</formula>
    </cfRule>
  </conditionalFormatting>
  <conditionalFormatting sqref="Z45">
    <cfRule type="cellIs" dxfId="333" priority="2" operator="greaterThan">
      <formula>0</formula>
    </cfRule>
  </conditionalFormatting>
  <conditionalFormatting sqref="Z50">
    <cfRule type="cellIs" dxfId="332" priority="1" operator="greaterThan">
      <formula>0</formula>
    </cfRule>
  </conditionalFormatting>
  <dataValidations count="3">
    <dataValidation type="list" allowBlank="1" showInputMessage="1" showErrorMessage="1" sqref="Y52:Y53 T1:T1048576">
      <formula1>"M, O, N/A"</formula1>
    </dataValidation>
    <dataValidation type="list" allowBlank="1" showInputMessage="1" showErrorMessage="1" sqref="V1:V1048576">
      <formula1>"Passed, Failed, N/A"</formula1>
    </dataValidation>
    <dataValidation type="list" allowBlank="1" showInputMessage="1" showErrorMessage="1" sqref="W1:W1048576">
      <formula1>"Y, N"</formula1>
    </dataValidation>
  </dataValidations>
  <hyperlinks>
    <hyperlink ref="Y5" r:id="rId7" display="http://collab.lge.com/main/x/gOGHLw"/>
    <hyperlink ref="Y8" r:id="rId8" display="http://collab.lge.com/main/x/AocBNg"/>
    <hyperlink ref="Y9" r:id="rId9"/>
    <hyperlink ref="Y20" r:id="rId10"/>
    <hyperlink ref="Y21" r:id="rId11"/>
    <hyperlink ref="Y23" r:id="rId12"/>
    <hyperlink ref="Y31" r:id="rId13"/>
    <hyperlink ref="Y32" r:id="rId14"/>
    <hyperlink ref="Y35" r:id="rId15"/>
    <hyperlink ref="Y42" r:id="rId16"/>
    <hyperlink ref="Y43" r:id="rId17" display="http://collab.lge.com/main/x/j9smN"/>
    <hyperlink ref="Y44" r:id="rId18"/>
    <hyperlink ref="Y46" r:id="rId19"/>
    <hyperlink ref="Y56" r:id="rId20"/>
    <hyperlink ref="Y24" r:id="rId21"/>
    <hyperlink ref="Y27" r:id="rId22"/>
    <hyperlink ref="Y12" r:id="rId23"/>
    <hyperlink ref="Y45" r:id="rId24"/>
  </hyperlinks>
  <pageMargins left="0.7" right="0.7" top="0.75" bottom="0.75" header="0.3" footer="0.3"/>
  <pageSetup orientation="portrait" r:id="rId25"/>
  <drawing r:id="rId26"/>
  <legacyDrawing r:id="rId27"/>
  <controls>
    <mc:AlternateContent xmlns:mc="http://schemas.openxmlformats.org/markup-compatibility/2006">
      <mc:Choice Requires="x14">
        <control shapeId="188427" r:id="rId28" name="CommandButton2">
          <controlPr defaultSize="0" autoLine="0" r:id="rId29">
            <anchor moveWithCells="1">
              <from>
                <xdr:col>8</xdr:col>
                <xdr:colOff>121920</xdr:colOff>
                <xdr:row>26</xdr:row>
                <xdr:rowOff>289560</xdr:rowOff>
              </from>
              <to>
                <xdr:col>9</xdr:col>
                <xdr:colOff>441960</xdr:colOff>
                <xdr:row>28</xdr:row>
                <xdr:rowOff>236220</xdr:rowOff>
              </to>
            </anchor>
          </controlPr>
        </control>
      </mc:Choice>
      <mc:Fallback>
        <control shapeId="188427" r:id="rId28" name="CommandButton2"/>
      </mc:Fallback>
    </mc:AlternateContent>
    <mc:AlternateContent xmlns:mc="http://schemas.openxmlformats.org/markup-compatibility/2006">
      <mc:Choice Requires="x14">
        <control shapeId="188426" r:id="rId30" name="CommandButton1">
          <controlPr defaultSize="0" autoLine="0" r:id="rId31">
            <anchor moveWithCells="1">
              <from>
                <xdr:col>8</xdr:col>
                <xdr:colOff>121920</xdr:colOff>
                <xdr:row>20</xdr:row>
                <xdr:rowOff>0</xdr:rowOff>
              </from>
              <to>
                <xdr:col>9</xdr:col>
                <xdr:colOff>411480</xdr:colOff>
                <xdr:row>21</xdr:row>
                <xdr:rowOff>0</xdr:rowOff>
              </to>
            </anchor>
          </controlPr>
        </control>
      </mc:Choice>
      <mc:Fallback>
        <control shapeId="188426" r:id="rId30" name="CommandButton1"/>
      </mc:Fallback>
    </mc:AlternateContent>
  </controls>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0">
    <tabColor theme="9" tint="0.79998168889431442"/>
  </sheetPr>
  <dimension ref="A1:AJ196"/>
  <sheetViews>
    <sheetView showGridLines="0" topLeftCell="A51" zoomScale="98" zoomScaleNormal="98" workbookViewId="0">
      <selection activeCell="K2" sqref="K2:Y56"/>
    </sheetView>
  </sheetViews>
  <sheetFormatPr defaultColWidth="9.109375" defaultRowHeight="13.2" x14ac:dyDescent="0.25"/>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 bestFit="1" customWidth="1"/>
    <col min="12" max="12" width="6.44140625" style="3" bestFit="1" customWidth="1"/>
    <col min="13" max="13" width="7.88671875" style="3" bestFit="1" customWidth="1"/>
    <col min="14" max="14" width="18.44140625" style="92" bestFit="1" customWidth="1"/>
    <col min="15" max="15" width="46.5546875" style="3" customWidth="1"/>
    <col min="16" max="16" width="27.5546875" style="3" customWidth="1"/>
    <col min="17" max="17" width="24.88671875" style="3" customWidth="1"/>
    <col min="18" max="18" width="26.109375" style="3" customWidth="1"/>
    <col min="19" max="19" width="37" style="3" customWidth="1"/>
    <col min="20" max="20" width="7.5546875" style="78" customWidth="1"/>
    <col min="21" max="21" width="11" style="78" bestFit="1" customWidth="1"/>
    <col min="22" max="22" width="10.44140625" style="78" bestFit="1" customWidth="1"/>
    <col min="23" max="23" width="12.44140625" style="78" customWidth="1"/>
    <col min="24" max="24" width="15.109375" style="78" customWidth="1"/>
    <col min="25" max="25" width="36.5546875" style="3" bestFit="1" customWidth="1"/>
    <col min="26" max="16384" width="9.109375" style="3"/>
  </cols>
  <sheetData>
    <row r="1" spans="1:36" ht="14.4" x14ac:dyDescent="0.25">
      <c r="A1" s="1188" t="s">
        <v>82</v>
      </c>
      <c r="B1" s="1189"/>
      <c r="C1" s="1189"/>
      <c r="D1" s="1189"/>
      <c r="E1" s="1189"/>
      <c r="F1" s="1189"/>
      <c r="G1" s="1189"/>
      <c r="H1" s="1189"/>
      <c r="J1" s="202" t="s">
        <v>432</v>
      </c>
      <c r="M1" s="29">
        <v>13</v>
      </c>
      <c r="Z1" s="92">
        <v>26</v>
      </c>
      <c r="AA1" s="29">
        <v>27</v>
      </c>
      <c r="AB1" s="92">
        <v>28</v>
      </c>
      <c r="AC1" s="29">
        <v>29</v>
      </c>
      <c r="AD1" s="92">
        <v>30</v>
      </c>
      <c r="AE1" s="29">
        <v>31</v>
      </c>
      <c r="AF1" s="92">
        <v>32</v>
      </c>
      <c r="AG1" s="29">
        <v>33</v>
      </c>
      <c r="AH1" s="92">
        <v>34</v>
      </c>
      <c r="AI1" s="29">
        <v>35</v>
      </c>
      <c r="AJ1" s="92">
        <v>36</v>
      </c>
    </row>
    <row r="2" spans="1:36" ht="12.75" customHeight="1" x14ac:dyDescent="0.45">
      <c r="A2" s="98" t="s">
        <v>367</v>
      </c>
      <c r="B2" s="83" t="s">
        <v>336</v>
      </c>
      <c r="C2" s="3"/>
      <c r="D2" s="3"/>
      <c r="E2" s="3"/>
      <c r="F2" s="3"/>
      <c r="G2" s="3"/>
      <c r="H2" s="3"/>
      <c r="K2" s="1193" t="s">
        <v>132</v>
      </c>
      <c r="L2" s="1194"/>
      <c r="M2" s="1194"/>
      <c r="N2" s="1194"/>
      <c r="O2" s="1194"/>
      <c r="P2" s="1194"/>
      <c r="Q2" s="1194"/>
      <c r="R2" s="1194"/>
      <c r="S2" s="1194"/>
      <c r="T2" s="1194"/>
      <c r="U2" s="1194"/>
      <c r="V2" s="1194"/>
      <c r="W2" s="1194"/>
      <c r="X2" s="1194"/>
      <c r="Y2" s="1195"/>
      <c r="Z2" s="263"/>
      <c r="AA2" s="256"/>
      <c r="AB2" s="256"/>
      <c r="AC2" s="256"/>
      <c r="AD2" s="256"/>
      <c r="AE2" s="256"/>
      <c r="AF2" s="256"/>
      <c r="AG2" s="256"/>
      <c r="AH2" s="256"/>
      <c r="AI2" s="256"/>
      <c r="AJ2" s="256"/>
    </row>
    <row r="3" spans="1:36" ht="12.75" customHeight="1" x14ac:dyDescent="0.3">
      <c r="A3" s="98" t="s">
        <v>347</v>
      </c>
      <c r="B3" s="119">
        <v>43213</v>
      </c>
      <c r="C3" s="125"/>
      <c r="D3" s="3"/>
      <c r="E3" s="3"/>
      <c r="F3" s="3"/>
      <c r="G3" s="3"/>
      <c r="H3" s="3"/>
      <c r="K3" s="1209" t="s">
        <v>133</v>
      </c>
      <c r="L3" s="1209" t="s">
        <v>91</v>
      </c>
      <c r="M3" s="1182" t="s">
        <v>75</v>
      </c>
      <c r="N3" s="1190" t="s">
        <v>134</v>
      </c>
      <c r="O3" s="1209" t="s">
        <v>135</v>
      </c>
      <c r="P3" s="143" t="s">
        <v>136</v>
      </c>
      <c r="Q3" s="143" t="s">
        <v>137</v>
      </c>
      <c r="R3" s="143" t="s">
        <v>138</v>
      </c>
      <c r="S3" s="1210" t="s">
        <v>139</v>
      </c>
      <c r="T3" s="1191" t="s">
        <v>344</v>
      </c>
      <c r="U3" s="1191" t="s">
        <v>342</v>
      </c>
      <c r="V3" s="1200" t="s">
        <v>343</v>
      </c>
      <c r="W3" s="133" t="s">
        <v>375</v>
      </c>
      <c r="X3" s="133" t="s">
        <v>376</v>
      </c>
      <c r="Y3" s="1209" t="s">
        <v>140</v>
      </c>
      <c r="Z3" s="1186" t="s">
        <v>667</v>
      </c>
      <c r="AA3" s="1172" t="s">
        <v>666</v>
      </c>
      <c r="AB3" s="1172"/>
      <c r="AC3" s="1172" t="s">
        <v>668</v>
      </c>
      <c r="AD3" s="1172"/>
      <c r="AE3" s="1172" t="s">
        <v>669</v>
      </c>
      <c r="AF3" s="1172"/>
      <c r="AG3" s="1172" t="s">
        <v>670</v>
      </c>
      <c r="AH3" s="1172"/>
      <c r="AI3" s="1172" t="s">
        <v>671</v>
      </c>
      <c r="AJ3" s="1172"/>
    </row>
    <row r="4" spans="1:36" ht="12.75" customHeight="1" x14ac:dyDescent="0.3">
      <c r="A4" s="98" t="s">
        <v>368</v>
      </c>
      <c r="B4" s="124">
        <f ca="1">DATEDIF(B3,TODAY(),"D")/365</f>
        <v>2.5506849315068494</v>
      </c>
      <c r="C4" s="3"/>
      <c r="D4" s="3"/>
      <c r="E4" s="3"/>
      <c r="F4" s="3"/>
      <c r="G4" s="3"/>
      <c r="H4" s="3"/>
      <c r="K4" s="1197"/>
      <c r="L4" s="1197"/>
      <c r="M4" s="1183"/>
      <c r="N4" s="1185"/>
      <c r="O4" s="1197"/>
      <c r="P4" s="148" t="s">
        <v>141</v>
      </c>
      <c r="Q4" s="144"/>
      <c r="R4" s="144"/>
      <c r="S4" s="1210"/>
      <c r="T4" s="1191"/>
      <c r="U4" s="1191"/>
      <c r="V4" s="1201"/>
      <c r="W4" s="133"/>
      <c r="X4" s="133"/>
      <c r="Y4" s="1197"/>
      <c r="Z4" s="1187"/>
      <c r="AA4" s="255" t="s">
        <v>672</v>
      </c>
      <c r="AB4" s="255" t="s">
        <v>673</v>
      </c>
      <c r="AC4" s="255" t="s">
        <v>672</v>
      </c>
      <c r="AD4" s="255" t="s">
        <v>673</v>
      </c>
      <c r="AE4" s="255" t="s">
        <v>672</v>
      </c>
      <c r="AF4" s="255" t="s">
        <v>673</v>
      </c>
      <c r="AG4" s="255" t="s">
        <v>672</v>
      </c>
      <c r="AH4" s="255" t="s">
        <v>673</v>
      </c>
      <c r="AI4" s="255" t="s">
        <v>672</v>
      </c>
      <c r="AJ4" s="255" t="s">
        <v>673</v>
      </c>
    </row>
    <row r="5" spans="1:36" ht="12.75" customHeight="1" x14ac:dyDescent="0.3">
      <c r="A5" s="98" t="s">
        <v>387</v>
      </c>
      <c r="B5" s="124">
        <v>5</v>
      </c>
      <c r="C5" s="126"/>
      <c r="D5" s="3"/>
      <c r="E5" s="3"/>
      <c r="F5" s="3"/>
      <c r="G5" s="3"/>
      <c r="H5" s="3"/>
      <c r="K5" s="272" t="s">
        <v>142</v>
      </c>
      <c r="L5" s="272" t="s">
        <v>143</v>
      </c>
      <c r="M5" s="104" t="s">
        <v>5</v>
      </c>
      <c r="N5" s="93" t="s">
        <v>144</v>
      </c>
      <c r="O5" s="88" t="s">
        <v>372</v>
      </c>
      <c r="P5" s="149" t="s">
        <v>145</v>
      </c>
      <c r="Q5" s="149" t="s">
        <v>146</v>
      </c>
      <c r="R5" s="146" t="s">
        <v>147</v>
      </c>
      <c r="S5" s="36"/>
      <c r="T5" s="83"/>
      <c r="U5" s="83"/>
      <c r="V5" s="83" t="s">
        <v>374</v>
      </c>
      <c r="W5" s="83" t="s">
        <v>377</v>
      </c>
      <c r="X5" s="83" t="s">
        <v>377</v>
      </c>
      <c r="Y5" s="1227" t="s">
        <v>148</v>
      </c>
      <c r="Z5" s="259">
        <f>DATEDIF(AA5,AB5,"m")/12+DATEDIF(AC5,AD5,"m")/12+DATEDIF(AE5,AF5,"m")/12+DATEDIF(AG5,AH5,"m")/12+DATEDIF(AI5,AJ5,"m")/12</f>
        <v>0</v>
      </c>
      <c r="AA5" s="260"/>
      <c r="AB5" s="260"/>
      <c r="AC5" s="260"/>
      <c r="AD5" s="260"/>
      <c r="AE5" s="258"/>
      <c r="AF5" s="258"/>
      <c r="AG5" s="258"/>
      <c r="AH5" s="258"/>
      <c r="AI5" s="258"/>
      <c r="AJ5" s="258"/>
    </row>
    <row r="6" spans="1:36" ht="28.2" thickBot="1" x14ac:dyDescent="0.3">
      <c r="A6" s="98" t="s">
        <v>388</v>
      </c>
      <c r="B6" s="124">
        <f ca="1">B4+B5</f>
        <v>7.5506849315068489</v>
      </c>
      <c r="C6" s="126"/>
      <c r="K6" s="273"/>
      <c r="L6" s="273"/>
      <c r="M6" s="104" t="s">
        <v>5</v>
      </c>
      <c r="N6" s="93" t="s">
        <v>144</v>
      </c>
      <c r="O6" s="88" t="s">
        <v>373</v>
      </c>
      <c r="P6" s="150"/>
      <c r="Q6" s="151" t="s">
        <v>150</v>
      </c>
      <c r="R6" s="147" t="s">
        <v>151</v>
      </c>
      <c r="S6" s="36"/>
      <c r="T6" s="83"/>
      <c r="U6" s="83"/>
      <c r="V6" s="83"/>
      <c r="W6" s="83" t="s">
        <v>377</v>
      </c>
      <c r="X6" s="83"/>
      <c r="Y6" s="1228"/>
      <c r="Z6" s="259">
        <f t="shared" ref="Z6:Z15" si="0">DATEDIF(AA6,AB6,"m")/12+DATEDIF(AC6,AD6,"m")/12+DATEDIF(AE6,AF6,"m")/12+DATEDIF(AG6,AH6,"m")/12+DATEDIF(AI6,AJ6,"m")/12</f>
        <v>0</v>
      </c>
      <c r="AA6" s="260"/>
      <c r="AB6" s="260"/>
      <c r="AC6" s="260"/>
      <c r="AD6" s="260"/>
      <c r="AE6" s="258"/>
      <c r="AF6" s="258"/>
      <c r="AG6" s="258"/>
      <c r="AH6" s="258"/>
      <c r="AI6" s="258"/>
      <c r="AJ6" s="258"/>
    </row>
    <row r="7" spans="1:36" ht="14.4" thickBot="1" x14ac:dyDescent="0.35">
      <c r="A7" s="120" t="s">
        <v>4</v>
      </c>
      <c r="B7" s="121" t="s">
        <v>135</v>
      </c>
      <c r="C7" s="105" t="s">
        <v>5</v>
      </c>
      <c r="D7" s="105" t="s">
        <v>6</v>
      </c>
      <c r="E7" s="105" t="s">
        <v>7</v>
      </c>
      <c r="F7" s="105" t="s">
        <v>8</v>
      </c>
      <c r="G7" s="105" t="s">
        <v>9</v>
      </c>
      <c r="H7" s="106" t="s">
        <v>76</v>
      </c>
      <c r="K7" s="273"/>
      <c r="L7" s="273"/>
      <c r="M7" s="104" t="s">
        <v>5</v>
      </c>
      <c r="N7" s="38" t="s">
        <v>149</v>
      </c>
      <c r="O7" s="65" t="s">
        <v>149</v>
      </c>
      <c r="P7" s="150"/>
      <c r="Q7" s="152" t="s">
        <v>150</v>
      </c>
      <c r="R7" s="79" t="s">
        <v>151</v>
      </c>
      <c r="S7" s="36"/>
      <c r="T7" s="83"/>
      <c r="U7" s="83"/>
      <c r="V7" s="83"/>
      <c r="W7" s="83"/>
      <c r="X7" s="83" t="s">
        <v>377</v>
      </c>
      <c r="Y7" s="41" t="s">
        <v>152</v>
      </c>
      <c r="Z7" s="259">
        <f t="shared" si="0"/>
        <v>0</v>
      </c>
      <c r="AA7" s="260"/>
      <c r="AB7" s="260"/>
      <c r="AC7" s="260"/>
      <c r="AD7" s="260"/>
      <c r="AE7" s="258"/>
      <c r="AF7" s="258"/>
      <c r="AG7" s="258"/>
      <c r="AH7" s="258"/>
      <c r="AI7" s="258"/>
      <c r="AJ7" s="258"/>
    </row>
    <row r="8" spans="1:36" ht="27.6" x14ac:dyDescent="0.25">
      <c r="A8" s="107" t="s">
        <v>56</v>
      </c>
      <c r="B8" s="108" t="s">
        <v>182</v>
      </c>
      <c r="C8" s="100"/>
      <c r="D8" s="24"/>
      <c r="E8" s="24" t="s">
        <v>77</v>
      </c>
      <c r="F8" s="24"/>
      <c r="G8" s="24"/>
      <c r="H8" s="109">
        <f>IF(C8&lt;&gt;"",'CBL Score Standard'!$D64,IF(D8&lt;&gt;"",SUM('CBL Score Standard'!$D64:$E64),IF(E8&lt;&gt;"",SUM('CBL Score Standard'!$D64:$F64),IF(F8&lt;&gt;"",SUM('CBL Score Standard'!$D64:$G64),IF(G8&lt;&gt;"",SUM('CBL Score Standard'!$D64:$H64,0))))))</f>
        <v>7.6190476190476183E-2</v>
      </c>
      <c r="K8" s="273"/>
      <c r="L8" s="273"/>
      <c r="M8" s="104" t="s">
        <v>5</v>
      </c>
      <c r="N8" s="96" t="s">
        <v>144</v>
      </c>
      <c r="O8" s="64" t="s">
        <v>452</v>
      </c>
      <c r="P8" s="150"/>
      <c r="Q8" s="149" t="s">
        <v>247</v>
      </c>
      <c r="R8" s="146" t="s">
        <v>154</v>
      </c>
      <c r="S8" s="36"/>
      <c r="T8" s="83"/>
      <c r="U8" s="83"/>
      <c r="V8" s="83" t="s">
        <v>374</v>
      </c>
      <c r="W8" s="83" t="s">
        <v>377</v>
      </c>
      <c r="X8" s="83" t="s">
        <v>377</v>
      </c>
      <c r="Y8" s="68" t="s">
        <v>248</v>
      </c>
      <c r="Z8" s="259">
        <f t="shared" si="0"/>
        <v>0</v>
      </c>
      <c r="AA8" s="260"/>
      <c r="AB8" s="260"/>
      <c r="AC8" s="260"/>
      <c r="AD8" s="260"/>
      <c r="AE8" s="258"/>
      <c r="AF8" s="258"/>
      <c r="AG8" s="258"/>
      <c r="AH8" s="258"/>
      <c r="AI8" s="258"/>
      <c r="AJ8" s="258"/>
    </row>
    <row r="9" spans="1:36" ht="13.8" x14ac:dyDescent="0.3">
      <c r="A9" s="110" t="s">
        <v>56</v>
      </c>
      <c r="B9" s="99" t="s">
        <v>427</v>
      </c>
      <c r="C9" s="100"/>
      <c r="D9" s="24" t="s">
        <v>77</v>
      </c>
      <c r="E9" s="24"/>
      <c r="F9" s="24"/>
      <c r="G9" s="24"/>
      <c r="H9" s="109">
        <f>IF(C9&lt;&gt;"",'CBL Score Standard'!$D65,IF(D9&lt;&gt;"",SUM('CBL Score Standard'!$D65:$E65),IF(E9&lt;&gt;"",SUM('CBL Score Standard'!$D65:$F65),IF(F9&lt;&gt;"",SUM('CBL Score Standard'!$D65:$G65),IF(G9&lt;&gt;"",SUM('CBL Score Standard'!$D65:$H65,0))))))</f>
        <v>4.7619047619047616E-2</v>
      </c>
      <c r="K9" s="273"/>
      <c r="L9" s="273"/>
      <c r="M9" s="104" t="s">
        <v>5</v>
      </c>
      <c r="N9" s="96" t="s">
        <v>144</v>
      </c>
      <c r="O9" s="43" t="s">
        <v>517</v>
      </c>
      <c r="P9" s="150"/>
      <c r="Q9" s="152" t="s">
        <v>153</v>
      </c>
      <c r="R9" s="79" t="s">
        <v>156</v>
      </c>
      <c r="S9" s="36"/>
      <c r="T9" s="83"/>
      <c r="U9" s="83"/>
      <c r="V9" s="83" t="s">
        <v>374</v>
      </c>
      <c r="W9" s="83" t="s">
        <v>377</v>
      </c>
      <c r="X9" s="83" t="s">
        <v>377</v>
      </c>
      <c r="Y9" s="44" t="s">
        <v>157</v>
      </c>
      <c r="Z9" s="259">
        <f t="shared" si="0"/>
        <v>0</v>
      </c>
      <c r="AA9" s="260"/>
      <c r="AB9" s="260"/>
      <c r="AC9" s="260"/>
      <c r="AD9" s="260"/>
      <c r="AE9" s="258"/>
      <c r="AF9" s="258"/>
      <c r="AG9" s="258"/>
      <c r="AH9" s="258"/>
      <c r="AI9" s="258"/>
      <c r="AJ9" s="258"/>
    </row>
    <row r="10" spans="1:36" ht="13.8" x14ac:dyDescent="0.3">
      <c r="A10" s="110" t="s">
        <v>56</v>
      </c>
      <c r="B10" s="99" t="s">
        <v>663</v>
      </c>
      <c r="C10" s="100"/>
      <c r="D10" s="100"/>
      <c r="E10" s="24" t="s">
        <v>77</v>
      </c>
      <c r="F10" s="24"/>
      <c r="G10" s="24"/>
      <c r="H10" s="109">
        <f>IF(C10&lt;&gt;"",'CBL Score Standard'!$D66,IF(D10&lt;&gt;"",SUM('CBL Score Standard'!$D66:$E66),IF(E10&lt;&gt;"",SUM('CBL Score Standard'!$D66:$F66),IF(F10&lt;&gt;"",SUM('CBL Score Standard'!$D66:$G66),IF(G10&lt;&gt;"",SUM('CBL Score Standard'!$D66:$H66,0))))))</f>
        <v>2.8571428571428571E-2</v>
      </c>
      <c r="K10" s="273"/>
      <c r="L10" s="273"/>
      <c r="M10" s="104" t="s">
        <v>5</v>
      </c>
      <c r="N10" s="96" t="s">
        <v>144</v>
      </c>
      <c r="O10" s="43" t="s">
        <v>661</v>
      </c>
      <c r="P10" s="150"/>
      <c r="Q10" s="152" t="s">
        <v>155</v>
      </c>
      <c r="R10" s="79" t="s">
        <v>158</v>
      </c>
      <c r="S10" s="36"/>
      <c r="T10" s="83"/>
      <c r="U10" s="83"/>
      <c r="V10" s="83" t="s">
        <v>374</v>
      </c>
      <c r="W10" s="83" t="s">
        <v>377</v>
      </c>
      <c r="X10" s="83" t="s">
        <v>377</v>
      </c>
      <c r="Y10" s="41" t="s">
        <v>159</v>
      </c>
      <c r="Z10" s="259">
        <f t="shared" si="0"/>
        <v>0</v>
      </c>
      <c r="AA10" s="260"/>
      <c r="AB10" s="260"/>
      <c r="AC10" s="260"/>
      <c r="AD10" s="260"/>
      <c r="AE10" s="258"/>
      <c r="AF10" s="258"/>
      <c r="AG10" s="258"/>
      <c r="AH10" s="258"/>
      <c r="AI10" s="258"/>
      <c r="AJ10" s="258"/>
    </row>
    <row r="11" spans="1:36" ht="13.8" x14ac:dyDescent="0.3">
      <c r="A11" s="110" t="s">
        <v>56</v>
      </c>
      <c r="B11" s="99" t="s">
        <v>215</v>
      </c>
      <c r="C11" s="100"/>
      <c r="D11" s="100" t="s">
        <v>77</v>
      </c>
      <c r="E11" s="24"/>
      <c r="F11" s="24"/>
      <c r="G11" s="24"/>
      <c r="H11" s="109">
        <f>IF(C11&lt;&gt;"",'CBL Score Standard'!$D67,IF(D11&lt;&gt;"",SUM('CBL Score Standard'!$D67:$E67),IF(E11&lt;&gt;"",SUM('CBL Score Standard'!$D67:$F67),IF(F11&lt;&gt;"",SUM('CBL Score Standard'!$D67:$G67),IF(G11&lt;&gt;"",SUM('CBL Score Standard'!$D67:$H67,0))))))</f>
        <v>0</v>
      </c>
      <c r="K11" s="273"/>
      <c r="L11" s="273"/>
      <c r="M11" s="104" t="s">
        <v>5</v>
      </c>
      <c r="N11" s="96" t="s">
        <v>144</v>
      </c>
      <c r="O11" s="43" t="s">
        <v>662</v>
      </c>
      <c r="P11" s="150"/>
      <c r="Q11" s="254" t="s">
        <v>659</v>
      </c>
      <c r="R11" s="254" t="s">
        <v>278</v>
      </c>
      <c r="S11" s="36"/>
      <c r="T11" s="83"/>
      <c r="U11" s="83"/>
      <c r="V11" s="83" t="s">
        <v>374</v>
      </c>
      <c r="W11" s="83" t="s">
        <v>377</v>
      </c>
      <c r="X11" s="83" t="s">
        <v>377</v>
      </c>
      <c r="Y11" s="46" t="s">
        <v>160</v>
      </c>
      <c r="Z11" s="259">
        <f t="shared" si="0"/>
        <v>0</v>
      </c>
      <c r="AA11" s="260"/>
      <c r="AB11" s="260"/>
      <c r="AC11" s="260"/>
      <c r="AD11" s="260"/>
      <c r="AE11" s="258"/>
      <c r="AF11" s="258"/>
      <c r="AG11" s="258"/>
      <c r="AH11" s="258"/>
      <c r="AI11" s="258"/>
      <c r="AJ11" s="258"/>
    </row>
    <row r="12" spans="1:36" ht="13.8" x14ac:dyDescent="0.25">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273"/>
      <c r="L12" s="273"/>
      <c r="M12" s="104" t="s">
        <v>5</v>
      </c>
      <c r="N12" s="36" t="s">
        <v>31</v>
      </c>
      <c r="O12" s="89" t="s">
        <v>175</v>
      </c>
      <c r="P12" s="150"/>
      <c r="Q12" s="152" t="s">
        <v>383</v>
      </c>
      <c r="R12" s="79" t="s">
        <v>176</v>
      </c>
      <c r="S12" s="70"/>
      <c r="T12" s="157"/>
      <c r="U12" s="83"/>
      <c r="V12" s="83" t="s">
        <v>374</v>
      </c>
      <c r="W12" s="83" t="s">
        <v>377</v>
      </c>
      <c r="X12" s="83" t="s">
        <v>377</v>
      </c>
      <c r="Y12" s="44" t="s">
        <v>177</v>
      </c>
      <c r="Z12" s="259">
        <f t="shared" si="0"/>
        <v>0</v>
      </c>
      <c r="AA12" s="260"/>
      <c r="AB12" s="260"/>
      <c r="AC12" s="260"/>
      <c r="AD12" s="260"/>
      <c r="AE12" s="258"/>
      <c r="AF12" s="258"/>
      <c r="AG12" s="258"/>
      <c r="AH12" s="258"/>
      <c r="AI12" s="258"/>
      <c r="AJ12" s="258"/>
    </row>
    <row r="13" spans="1:36" ht="13.8"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273"/>
      <c r="L13" s="273"/>
      <c r="M13" s="104" t="s">
        <v>5</v>
      </c>
      <c r="N13" s="96" t="s">
        <v>31</v>
      </c>
      <c r="O13" s="43" t="s">
        <v>660</v>
      </c>
      <c r="P13" s="153">
        <v>43613</v>
      </c>
      <c r="Q13" s="152" t="s">
        <v>167</v>
      </c>
      <c r="R13" s="79" t="s">
        <v>168</v>
      </c>
      <c r="S13" s="36"/>
      <c r="T13" s="83"/>
      <c r="U13" s="83"/>
      <c r="V13" s="83"/>
      <c r="W13" s="83"/>
      <c r="X13" s="83"/>
      <c r="Y13" s="41"/>
      <c r="Z13" s="259">
        <f t="shared" si="0"/>
        <v>0</v>
      </c>
      <c r="AA13" s="260"/>
      <c r="AB13" s="260"/>
      <c r="AC13" s="260"/>
      <c r="AD13" s="260"/>
      <c r="AE13" s="258"/>
      <c r="AF13" s="258"/>
      <c r="AG13" s="258"/>
      <c r="AH13" s="258"/>
      <c r="AI13" s="258"/>
      <c r="AJ13" s="258"/>
    </row>
    <row r="14" spans="1:36" ht="13.8" x14ac:dyDescent="0.3">
      <c r="A14" s="110" t="s">
        <v>55</v>
      </c>
      <c r="B14" s="99" t="s">
        <v>694</v>
      </c>
      <c r="C14" s="100"/>
      <c r="D14" s="100"/>
      <c r="E14" s="129" t="s">
        <v>77</v>
      </c>
      <c r="F14" s="24"/>
      <c r="G14" s="24"/>
      <c r="H14" s="109">
        <f>IF(C14&lt;&gt;"",'CBL Score Standard'!$D70,IF(D14&lt;&gt;"",SUM('CBL Score Standard'!$D70:$E70),IF(E14&lt;&gt;"",SUM('CBL Score Standard'!$D70:$F70),IF(F14&lt;&gt;"",SUM('CBL Score Standard'!$D70:$G70),IF(G14&lt;&gt;"",SUM('CBL Score Standard'!$D70:$H70,0))))))</f>
        <v>1.4285714285714285E-2</v>
      </c>
      <c r="K14" s="273"/>
      <c r="L14" s="273"/>
      <c r="M14" s="104" t="s">
        <v>5</v>
      </c>
      <c r="N14" s="96" t="s">
        <v>54</v>
      </c>
      <c r="O14" s="43" t="s">
        <v>425</v>
      </c>
      <c r="P14" s="152" t="s">
        <v>230</v>
      </c>
      <c r="Q14" s="152" t="s">
        <v>230</v>
      </c>
      <c r="R14" s="79" t="s">
        <v>230</v>
      </c>
      <c r="S14" s="36"/>
      <c r="T14" s="83"/>
      <c r="U14" s="83"/>
      <c r="V14" s="83"/>
      <c r="W14" s="83"/>
      <c r="X14" s="83"/>
      <c r="Y14" s="41" t="s">
        <v>169</v>
      </c>
      <c r="Z14" s="259">
        <f t="shared" si="0"/>
        <v>0</v>
      </c>
      <c r="AA14" s="260"/>
      <c r="AB14" s="260"/>
      <c r="AC14" s="260"/>
      <c r="AD14" s="260"/>
      <c r="AE14" s="258"/>
      <c r="AF14" s="258"/>
      <c r="AG14" s="258"/>
      <c r="AH14" s="258"/>
      <c r="AI14" s="258"/>
      <c r="AJ14" s="258"/>
    </row>
    <row r="15" spans="1:36" ht="27.6" x14ac:dyDescent="0.3">
      <c r="A15" s="110" t="s">
        <v>55</v>
      </c>
      <c r="B15" s="99" t="s">
        <v>185</v>
      </c>
      <c r="C15" s="100"/>
      <c r="D15" s="24"/>
      <c r="E15" s="129" t="s">
        <v>77</v>
      </c>
      <c r="F15" s="24"/>
      <c r="G15" s="24"/>
      <c r="H15" s="109">
        <f>IF(C15&lt;&gt;"",'CBL Score Standard'!$D71,IF(D15&lt;&gt;"",SUM('CBL Score Standard'!$D71:$E71),IF(E15&lt;&gt;"",SUM('CBL Score Standard'!$D71:$F71),IF(F15&lt;&gt;"",SUM('CBL Score Standard'!$D71:$G71),IF(G15&lt;&gt;"",SUM('CBL Score Standard'!$D71:$H71,0))))))</f>
        <v>2.8571428571428571E-2</v>
      </c>
      <c r="K15" s="274"/>
      <c r="L15" s="274"/>
      <c r="M15" s="104" t="s">
        <v>5</v>
      </c>
      <c r="N15" s="36" t="s">
        <v>41</v>
      </c>
      <c r="O15" s="87" t="s">
        <v>450</v>
      </c>
      <c r="P15" s="153">
        <v>43627</v>
      </c>
      <c r="Q15" s="152" t="s">
        <v>381</v>
      </c>
      <c r="R15" s="79" t="s">
        <v>382</v>
      </c>
      <c r="S15" s="36"/>
      <c r="T15" s="83"/>
      <c r="U15" s="83"/>
      <c r="V15" s="83"/>
      <c r="W15" s="83"/>
      <c r="X15" s="83"/>
      <c r="Y15" s="41"/>
      <c r="Z15" s="259">
        <f t="shared" si="0"/>
        <v>0</v>
      </c>
      <c r="AA15" s="260"/>
      <c r="AB15" s="260"/>
      <c r="AC15" s="260"/>
      <c r="AD15" s="260"/>
      <c r="AE15" s="258"/>
      <c r="AF15" s="258"/>
      <c r="AG15" s="258"/>
      <c r="AH15" s="258"/>
      <c r="AI15" s="258"/>
      <c r="AJ15" s="258"/>
    </row>
    <row r="16" spans="1:36" ht="13.8" x14ac:dyDescent="0.25">
      <c r="A16" s="110" t="s">
        <v>55</v>
      </c>
      <c r="B16" s="99" t="s">
        <v>192</v>
      </c>
      <c r="C16" s="100"/>
      <c r="D16" s="100"/>
      <c r="E16" s="100" t="s">
        <v>77</v>
      </c>
      <c r="F16" s="100"/>
      <c r="G16" s="100"/>
      <c r="H16" s="109">
        <f>IF(C16&lt;&gt;"",'CBL Score Standard'!$D72,IF(D16&lt;&gt;"",SUM('CBL Score Standard'!$D72:$E72),IF(E16&lt;&gt;"",SUM('CBL Score Standard'!$D72:$F72),IF(F16&lt;&gt;"",SUM('CBL Score Standard'!$D72:$G72),IF(G16&lt;&gt;"",SUM('CBL Score Standard'!$D72:$H72,0))))))</f>
        <v>0</v>
      </c>
      <c r="K16" s="48"/>
      <c r="L16" s="48"/>
      <c r="N16" s="94"/>
      <c r="O16" s="48"/>
      <c r="P16" s="48"/>
      <c r="Q16" s="48"/>
      <c r="R16" s="48"/>
      <c r="S16" s="48"/>
      <c r="T16" s="80"/>
      <c r="U16" s="80"/>
      <c r="V16" s="80"/>
      <c r="W16" s="80"/>
      <c r="X16" s="80"/>
      <c r="Y16" s="48"/>
      <c r="Z16" s="48"/>
      <c r="AA16" s="48"/>
      <c r="AB16" s="48"/>
      <c r="AC16" s="48"/>
      <c r="AD16" s="48"/>
      <c r="AE16" s="48"/>
      <c r="AF16" s="48"/>
      <c r="AG16" s="48"/>
      <c r="AH16" s="48"/>
      <c r="AI16" s="48"/>
      <c r="AJ16" s="48"/>
    </row>
    <row r="17" spans="1:36" ht="23.4" x14ac:dyDescent="0.45">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1193" t="s">
        <v>170</v>
      </c>
      <c r="L17" s="1194"/>
      <c r="M17" s="1194"/>
      <c r="N17" s="1194"/>
      <c r="O17" s="1194"/>
      <c r="P17" s="1194"/>
      <c r="Q17" s="1194"/>
      <c r="R17" s="1194"/>
      <c r="S17" s="1194"/>
      <c r="T17" s="1194"/>
      <c r="U17" s="1194"/>
      <c r="V17" s="1194"/>
      <c r="W17" s="1194"/>
      <c r="X17" s="1194"/>
      <c r="Y17" s="1195"/>
      <c r="Z17" s="263"/>
      <c r="AA17" s="256"/>
      <c r="AB17" s="256"/>
      <c r="AC17" s="256"/>
      <c r="AD17" s="256"/>
      <c r="AE17" s="256"/>
      <c r="AF17" s="256"/>
      <c r="AG17" s="256"/>
      <c r="AH17" s="256"/>
      <c r="AI17" s="256"/>
      <c r="AJ17" s="256"/>
    </row>
    <row r="18" spans="1:36" ht="41.4" x14ac:dyDescent="0.25">
      <c r="A18" s="110" t="s">
        <v>55</v>
      </c>
      <c r="B18" s="99" t="s">
        <v>196</v>
      </c>
      <c r="C18" s="100"/>
      <c r="D18" s="100"/>
      <c r="E18" s="100"/>
      <c r="F18" s="100"/>
      <c r="G18" s="100"/>
      <c r="H18" s="109" t="b">
        <f>IF(C18&lt;&gt;"",'CBL Score Standard'!$D74,IF(D18&lt;&gt;"",SUM('CBL Score Standard'!$D74:$E74),IF(E18&lt;&gt;"",SUM('CBL Score Standard'!$D74:$F74),IF(F18&lt;&gt;"",SUM('CBL Score Standard'!$D74:$G74),IF(G18&lt;&gt;"",SUM('CBL Score Standard'!$D74:$H74,0))))))</f>
        <v>0</v>
      </c>
      <c r="K18" s="1211" t="s">
        <v>133</v>
      </c>
      <c r="L18" s="1211" t="s">
        <v>91</v>
      </c>
      <c r="M18" s="1182" t="s">
        <v>75</v>
      </c>
      <c r="N18" s="1184" t="s">
        <v>134</v>
      </c>
      <c r="O18" s="1211" t="s">
        <v>135</v>
      </c>
      <c r="P18" s="145" t="s">
        <v>136</v>
      </c>
      <c r="Q18" s="145" t="s">
        <v>137</v>
      </c>
      <c r="R18" s="145" t="s">
        <v>138</v>
      </c>
      <c r="S18" s="1212" t="s">
        <v>139</v>
      </c>
      <c r="T18" s="1191" t="s">
        <v>344</v>
      </c>
      <c r="U18" s="1191" t="s">
        <v>342</v>
      </c>
      <c r="V18" s="1200" t="s">
        <v>343</v>
      </c>
      <c r="W18" s="133" t="s">
        <v>375</v>
      </c>
      <c r="X18" s="133" t="s">
        <v>376</v>
      </c>
      <c r="Y18" s="1211" t="s">
        <v>140</v>
      </c>
      <c r="Z18" s="1186" t="s">
        <v>667</v>
      </c>
      <c r="AA18" s="1172" t="s">
        <v>666</v>
      </c>
      <c r="AB18" s="1172"/>
      <c r="AC18" s="1172" t="s">
        <v>668</v>
      </c>
      <c r="AD18" s="1172"/>
      <c r="AE18" s="1172" t="s">
        <v>669</v>
      </c>
      <c r="AF18" s="1172"/>
      <c r="AG18" s="1172" t="s">
        <v>670</v>
      </c>
      <c r="AH18" s="1172"/>
      <c r="AI18" s="1172" t="s">
        <v>671</v>
      </c>
      <c r="AJ18" s="1172"/>
    </row>
    <row r="19" spans="1:36" ht="41.4" x14ac:dyDescent="0.25">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1197"/>
      <c r="L19" s="1197"/>
      <c r="M19" s="1183"/>
      <c r="N19" s="1190"/>
      <c r="O19" s="1197"/>
      <c r="P19" s="148" t="s">
        <v>141</v>
      </c>
      <c r="Q19" s="144"/>
      <c r="R19" s="144"/>
      <c r="S19" s="1210"/>
      <c r="T19" s="1191"/>
      <c r="U19" s="1191"/>
      <c r="V19" s="1201"/>
      <c r="W19" s="133"/>
      <c r="X19" s="133"/>
      <c r="Y19" s="1197"/>
      <c r="Z19" s="1187"/>
      <c r="AA19" s="255" t="s">
        <v>672</v>
      </c>
      <c r="AB19" s="255" t="s">
        <v>673</v>
      </c>
      <c r="AC19" s="255" t="s">
        <v>672</v>
      </c>
      <c r="AD19" s="255" t="s">
        <v>673</v>
      </c>
      <c r="AE19" s="255" t="s">
        <v>672</v>
      </c>
      <c r="AF19" s="255" t="s">
        <v>673</v>
      </c>
      <c r="AG19" s="255" t="s">
        <v>672</v>
      </c>
      <c r="AH19" s="255" t="s">
        <v>673</v>
      </c>
      <c r="AI19" s="255" t="s">
        <v>672</v>
      </c>
      <c r="AJ19" s="255" t="s">
        <v>673</v>
      </c>
    </row>
    <row r="20" spans="1:36" ht="13.8" x14ac:dyDescent="0.25">
      <c r="A20" s="110" t="s">
        <v>55</v>
      </c>
      <c r="B20" s="99" t="s">
        <v>202</v>
      </c>
      <c r="C20" s="100"/>
      <c r="D20" s="100"/>
      <c r="E20" s="100"/>
      <c r="F20" s="100"/>
      <c r="G20" s="100"/>
      <c r="H20" s="109" t="b">
        <f>IF(C20&lt;&gt;"",'CBL Score Standard'!$D76,IF(D20&lt;&gt;"",SUM('CBL Score Standard'!$D76:$E76),IF(E20&lt;&gt;"",SUM('CBL Score Standard'!$D76:$F76),IF(F20&lt;&gt;"",SUM('CBL Score Standard'!$D76:$G76),IF(G20&lt;&gt;"",SUM('CBL Score Standard'!$D76:$H76,0))))))</f>
        <v>0</v>
      </c>
      <c r="K20" s="272" t="s">
        <v>142</v>
      </c>
      <c r="L20" s="272" t="s">
        <v>143</v>
      </c>
      <c r="M20" s="104" t="s">
        <v>6</v>
      </c>
      <c r="N20" s="36" t="s">
        <v>46</v>
      </c>
      <c r="O20" s="89" t="s">
        <v>171</v>
      </c>
      <c r="P20" s="149" t="s">
        <v>145</v>
      </c>
      <c r="Q20" s="152" t="s">
        <v>172</v>
      </c>
      <c r="R20" s="79" t="s">
        <v>173</v>
      </c>
      <c r="S20" s="70"/>
      <c r="T20" s="157"/>
      <c r="U20" s="83"/>
      <c r="V20" s="83" t="s">
        <v>374</v>
      </c>
      <c r="W20" s="83" t="s">
        <v>377</v>
      </c>
      <c r="X20" s="83" t="s">
        <v>377</v>
      </c>
      <c r="Y20" s="44" t="s">
        <v>174</v>
      </c>
      <c r="Z20" s="259">
        <f t="shared" ref="Z20:Z36" si="1">DATEDIF(AA20,AB20,"m")/12+DATEDIF(AC20,AD20,"m")/12+DATEDIF(AE20,AF20,"m")/12+DATEDIF(AG20,AH20,"m")/12+DATEDIF(AI20,AJ20,"m")/12</f>
        <v>0</v>
      </c>
      <c r="AA20" s="260"/>
      <c r="AB20" s="260"/>
      <c r="AC20" s="260"/>
      <c r="AD20" s="260"/>
      <c r="AE20" s="258"/>
      <c r="AF20" s="258"/>
      <c r="AG20" s="258"/>
      <c r="AH20" s="258"/>
      <c r="AI20" s="258"/>
      <c r="AJ20" s="258"/>
    </row>
    <row r="21" spans="1:36" ht="27.6" x14ac:dyDescent="0.25">
      <c r="A21" s="110" t="s">
        <v>55</v>
      </c>
      <c r="B21" s="99" t="s">
        <v>664</v>
      </c>
      <c r="C21" s="100"/>
      <c r="D21" s="100"/>
      <c r="E21" s="129" t="s">
        <v>77</v>
      </c>
      <c r="F21" s="24"/>
      <c r="G21" s="24"/>
      <c r="H21" s="109">
        <f>IF(C21&lt;&gt;"",'CBL Score Standard'!$D77,IF(D21&lt;&gt;"",SUM('CBL Score Standard'!$D77:$E77),IF(E21&lt;&gt;"",SUM('CBL Score Standard'!$D77:$F77),IF(F21&lt;&gt;"",SUM('CBL Score Standard'!$D77:$G77),IF(G21&lt;&gt;"",SUM('CBL Score Standard'!$D77:$H77,0))))))</f>
        <v>2.8571428571428571E-2</v>
      </c>
      <c r="K21" s="273"/>
      <c r="L21" s="273"/>
      <c r="M21" s="104" t="s">
        <v>6</v>
      </c>
      <c r="N21" s="36" t="s">
        <v>41</v>
      </c>
      <c r="O21" s="89" t="s">
        <v>178</v>
      </c>
      <c r="P21" s="151"/>
      <c r="Q21" s="152" t="s">
        <v>179</v>
      </c>
      <c r="R21" s="79" t="s">
        <v>180</v>
      </c>
      <c r="S21" s="70" t="s">
        <v>336</v>
      </c>
      <c r="T21" s="128" t="s">
        <v>72</v>
      </c>
      <c r="U21" s="180">
        <v>43752</v>
      </c>
      <c r="V21" s="214" t="s">
        <v>374</v>
      </c>
      <c r="W21" s="83" t="s">
        <v>377</v>
      </c>
      <c r="X21" s="83" t="s">
        <v>377</v>
      </c>
      <c r="Y21" s="44" t="s">
        <v>181</v>
      </c>
      <c r="Z21" s="259">
        <f t="shared" si="1"/>
        <v>0</v>
      </c>
      <c r="AA21" s="260"/>
      <c r="AB21" s="260"/>
      <c r="AC21" s="260"/>
      <c r="AD21" s="260"/>
      <c r="AE21" s="258"/>
      <c r="AF21" s="258"/>
      <c r="AG21" s="258"/>
      <c r="AH21" s="258"/>
      <c r="AI21" s="258"/>
      <c r="AJ21" s="258"/>
    </row>
    <row r="22" spans="1:36" ht="13.8" x14ac:dyDescent="0.3">
      <c r="A22" s="110" t="s">
        <v>55</v>
      </c>
      <c r="B22" s="99" t="s">
        <v>448</v>
      </c>
      <c r="C22" s="100"/>
      <c r="D22" s="100"/>
      <c r="E22" s="129" t="s">
        <v>77</v>
      </c>
      <c r="F22" s="24"/>
      <c r="G22" s="24"/>
      <c r="H22" s="109">
        <f>IF(C22&lt;&gt;"",'CBL Score Standard'!$D78,IF(D22&lt;&gt;"",SUM('CBL Score Standard'!$D78:$E78),IF(E22&lt;&gt;"",SUM('CBL Score Standard'!$D78:$F78),IF(F22&lt;&gt;"",SUM('CBL Score Standard'!$D78:$G78),IF(G22&lt;&gt;"",SUM('CBL Score Standard'!$D78:$H78,0))))))</f>
        <v>2.8571428571428571E-2</v>
      </c>
      <c r="K22" s="273"/>
      <c r="L22" s="273"/>
      <c r="M22" s="104" t="s">
        <v>6</v>
      </c>
      <c r="N22" s="36" t="s">
        <v>56</v>
      </c>
      <c r="O22" s="87" t="s">
        <v>182</v>
      </c>
      <c r="P22" s="153">
        <v>43609</v>
      </c>
      <c r="Q22" s="152" t="s">
        <v>172</v>
      </c>
      <c r="R22" s="79" t="s">
        <v>183</v>
      </c>
      <c r="S22" s="70" t="s">
        <v>336</v>
      </c>
      <c r="T22" s="128" t="s">
        <v>72</v>
      </c>
      <c r="U22" s="180">
        <v>44063</v>
      </c>
      <c r="V22" s="214" t="s">
        <v>374</v>
      </c>
      <c r="W22" s="83" t="s">
        <v>377</v>
      </c>
      <c r="X22" s="83" t="s">
        <v>377</v>
      </c>
      <c r="Y22" s="46" t="s">
        <v>184</v>
      </c>
      <c r="Z22" s="259">
        <f t="shared" si="1"/>
        <v>0</v>
      </c>
      <c r="AA22" s="260"/>
      <c r="AB22" s="260"/>
      <c r="AC22" s="260"/>
      <c r="AD22" s="260"/>
      <c r="AE22" s="258"/>
      <c r="AF22" s="258"/>
      <c r="AG22" s="258"/>
      <c r="AH22" s="258"/>
      <c r="AI22" s="258"/>
      <c r="AJ22" s="258"/>
    </row>
    <row r="23" spans="1:36" ht="12.75" customHeight="1" x14ac:dyDescent="0.3">
      <c r="A23" s="110" t="s">
        <v>55</v>
      </c>
      <c r="B23" s="99" t="s">
        <v>665</v>
      </c>
      <c r="C23" s="100"/>
      <c r="D23" s="100"/>
      <c r="E23" s="24" t="s">
        <v>77</v>
      </c>
      <c r="F23" s="24"/>
      <c r="G23" s="24"/>
      <c r="H23" s="109">
        <f>IF(C23&lt;&gt;"",'CBL Score Standard'!$D79,IF(D23&lt;&gt;"",SUM('CBL Score Standard'!$D79:$E79),IF(E23&lt;&gt;"",SUM('CBL Score Standard'!$D79:$F79),IF(F23&lt;&gt;"",SUM('CBL Score Standard'!$D79:$G79),IF(G23&lt;&gt;"",SUM('CBL Score Standard'!$D79:$H79,0))))))</f>
        <v>2.8571428571428571E-2</v>
      </c>
      <c r="K23" s="273"/>
      <c r="L23" s="273"/>
      <c r="M23" s="104" t="s">
        <v>6</v>
      </c>
      <c r="N23" s="36" t="s">
        <v>144</v>
      </c>
      <c r="O23" s="87" t="s">
        <v>187</v>
      </c>
      <c r="P23" s="150"/>
      <c r="Q23" s="152" t="s">
        <v>153</v>
      </c>
      <c r="R23" s="79" t="s">
        <v>156</v>
      </c>
      <c r="S23" s="36"/>
      <c r="T23" s="83"/>
      <c r="U23" s="83"/>
      <c r="V23" s="83" t="s">
        <v>374</v>
      </c>
      <c r="W23" s="83" t="s">
        <v>377</v>
      </c>
      <c r="X23" s="83" t="s">
        <v>377</v>
      </c>
      <c r="Y23" s="44" t="s">
        <v>157</v>
      </c>
      <c r="Z23" s="259">
        <f t="shared" si="1"/>
        <v>0</v>
      </c>
      <c r="AA23" s="260"/>
      <c r="AB23" s="260"/>
      <c r="AC23" s="260"/>
      <c r="AD23" s="260"/>
      <c r="AE23" s="258"/>
      <c r="AF23" s="258"/>
      <c r="AG23" s="258"/>
      <c r="AH23" s="258"/>
      <c r="AI23" s="258"/>
      <c r="AJ23" s="258"/>
    </row>
    <row r="24" spans="1:36" ht="12.75" customHeight="1" x14ac:dyDescent="0.3">
      <c r="A24" s="110" t="s">
        <v>55</v>
      </c>
      <c r="B24" s="99" t="s">
        <v>238</v>
      </c>
      <c r="C24" s="100"/>
      <c r="D24" s="100"/>
      <c r="E24" s="100"/>
      <c r="F24" s="24"/>
      <c r="G24" s="24"/>
      <c r="H24" s="109" t="b">
        <f>IF(C24&lt;&gt;"",'CBL Score Standard'!$D80,IF(D24&lt;&gt;"",SUM('CBL Score Standard'!$D80:$E80),IF(E24&lt;&gt;"",SUM('CBL Score Standard'!$D80:$F80),IF(F24&lt;&gt;"",SUM('CBL Score Standard'!$D80:$G80),IF(G24&lt;&gt;"",SUM('CBL Score Standard'!$D80:$H80,0))))))</f>
        <v>0</v>
      </c>
      <c r="K24" s="273"/>
      <c r="L24" s="273"/>
      <c r="M24" s="104" t="s">
        <v>6</v>
      </c>
      <c r="N24" s="36" t="s">
        <v>144</v>
      </c>
      <c r="O24" s="87" t="s">
        <v>188</v>
      </c>
      <c r="P24" s="150"/>
      <c r="Q24" s="152" t="s">
        <v>155</v>
      </c>
      <c r="R24" s="79" t="s">
        <v>158</v>
      </c>
      <c r="S24" s="36"/>
      <c r="T24" s="83"/>
      <c r="U24" s="83"/>
      <c r="V24" s="83" t="s">
        <v>374</v>
      </c>
      <c r="W24" s="83" t="s">
        <v>377</v>
      </c>
      <c r="X24" s="83" t="s">
        <v>377</v>
      </c>
      <c r="Y24" s="41" t="s">
        <v>159</v>
      </c>
      <c r="Z24" s="259">
        <f t="shared" si="1"/>
        <v>0</v>
      </c>
      <c r="AA24" s="260"/>
      <c r="AB24" s="260"/>
      <c r="AC24" s="260"/>
      <c r="AD24" s="260"/>
      <c r="AE24" s="258"/>
      <c r="AF24" s="258"/>
      <c r="AG24" s="258"/>
      <c r="AH24" s="258"/>
      <c r="AI24" s="258"/>
      <c r="AJ24" s="258"/>
    </row>
    <row r="25" spans="1:36" ht="13.8" x14ac:dyDescent="0.3">
      <c r="A25" s="110" t="s">
        <v>55</v>
      </c>
      <c r="B25" s="99" t="s">
        <v>515</v>
      </c>
      <c r="C25" s="100"/>
      <c r="D25" s="100"/>
      <c r="E25" s="100"/>
      <c r="F25" s="24"/>
      <c r="G25" s="24"/>
      <c r="H25" s="109" t="b">
        <f>IF(C25&lt;&gt;"",'CBL Score Standard'!$D81,IF(D25&lt;&gt;"",SUM('CBL Score Standard'!$D81:$E81),IF(E25&lt;&gt;"",SUM('CBL Score Standard'!$D81:$F81),IF(F25&lt;&gt;"",SUM('CBL Score Standard'!$D81:$G81),IF(G25&lt;&gt;"",SUM('CBL Score Standard'!$D81:$H81,0))))))</f>
        <v>0</v>
      </c>
      <c r="K25" s="273"/>
      <c r="L25" s="273"/>
      <c r="M25" s="104" t="s">
        <v>6</v>
      </c>
      <c r="N25" s="36" t="s">
        <v>144</v>
      </c>
      <c r="O25" s="87" t="s">
        <v>189</v>
      </c>
      <c r="P25" s="150"/>
      <c r="Q25" s="254" t="s">
        <v>659</v>
      </c>
      <c r="R25" s="254" t="s">
        <v>278</v>
      </c>
      <c r="S25" s="36"/>
      <c r="T25" s="83"/>
      <c r="U25" s="83"/>
      <c r="V25" s="83" t="s">
        <v>374</v>
      </c>
      <c r="W25" s="83" t="s">
        <v>377</v>
      </c>
      <c r="X25" s="83" t="s">
        <v>377</v>
      </c>
      <c r="Y25" s="46" t="s">
        <v>160</v>
      </c>
      <c r="Z25" s="259">
        <f t="shared" si="1"/>
        <v>0</v>
      </c>
      <c r="AA25" s="260"/>
      <c r="AB25" s="260"/>
      <c r="AC25" s="260"/>
      <c r="AD25" s="260"/>
      <c r="AE25" s="258"/>
      <c r="AF25" s="258"/>
      <c r="AG25" s="258"/>
      <c r="AH25" s="258"/>
      <c r="AI25" s="258"/>
      <c r="AJ25" s="258"/>
    </row>
    <row r="26" spans="1:36" ht="26.4"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273"/>
      <c r="L26" s="273"/>
      <c r="M26" s="104" t="s">
        <v>6</v>
      </c>
      <c r="N26" s="36" t="s">
        <v>144</v>
      </c>
      <c r="O26" s="87" t="s">
        <v>190</v>
      </c>
      <c r="P26" s="150"/>
      <c r="Q26" s="152" t="s">
        <v>161</v>
      </c>
      <c r="R26" s="79" t="s">
        <v>162</v>
      </c>
      <c r="S26" s="36" t="s">
        <v>336</v>
      </c>
      <c r="T26" s="83"/>
      <c r="U26" s="180">
        <v>43763</v>
      </c>
      <c r="V26" s="214" t="s">
        <v>374</v>
      </c>
      <c r="W26" s="83" t="s">
        <v>377</v>
      </c>
      <c r="X26" s="83" t="s">
        <v>377</v>
      </c>
      <c r="Y26" s="46" t="s">
        <v>163</v>
      </c>
      <c r="Z26" s="259">
        <f t="shared" si="1"/>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273"/>
      <c r="L27" s="273"/>
      <c r="M27" s="104" t="s">
        <v>6</v>
      </c>
      <c r="N27" s="36" t="s">
        <v>144</v>
      </c>
      <c r="O27" s="87" t="s">
        <v>191</v>
      </c>
      <c r="P27" s="151"/>
      <c r="Q27" s="152" t="s">
        <v>164</v>
      </c>
      <c r="R27" s="79" t="s">
        <v>165</v>
      </c>
      <c r="S27" s="36"/>
      <c r="T27" s="83"/>
      <c r="U27" s="83"/>
      <c r="V27" s="83" t="s">
        <v>374</v>
      </c>
      <c r="W27" s="83" t="s">
        <v>377</v>
      </c>
      <c r="X27" s="83" t="s">
        <v>377</v>
      </c>
      <c r="Y27" s="46" t="s">
        <v>166</v>
      </c>
      <c r="Z27" s="259">
        <f t="shared" si="1"/>
        <v>0</v>
      </c>
      <c r="AA27" s="260"/>
      <c r="AB27" s="260"/>
      <c r="AC27" s="260"/>
      <c r="AD27" s="260"/>
      <c r="AE27" s="258"/>
      <c r="AF27" s="258"/>
      <c r="AG27" s="258"/>
      <c r="AH27" s="258"/>
      <c r="AI27" s="258"/>
      <c r="AJ27" s="258"/>
    </row>
    <row r="28" spans="1:36" ht="13.8" x14ac:dyDescent="0.3">
      <c r="A28" s="110" t="s">
        <v>59</v>
      </c>
      <c r="B28" s="99" t="s">
        <v>684</v>
      </c>
      <c r="C28" s="100"/>
      <c r="D28" s="100"/>
      <c r="E28" s="129" t="s">
        <v>77</v>
      </c>
      <c r="F28" s="24"/>
      <c r="G28" s="24"/>
      <c r="H28" s="109">
        <f>IF(C28&lt;&gt;"",'CBL Score Standard'!$D84,IF(D28&lt;&gt;"",SUM('CBL Score Standard'!$D84:$E84),IF(E28&lt;&gt;"",SUM('CBL Score Standard'!$D84:$F84),IF(F28&lt;&gt;"",SUM('CBL Score Standard'!$D84:$G84),IF(G28&lt;&gt;"",SUM('CBL Score Standard'!$D84:$H84,0))))))</f>
        <v>2.8571428571428571E-2</v>
      </c>
      <c r="K28" s="273"/>
      <c r="L28" s="273"/>
      <c r="M28" s="104" t="s">
        <v>6</v>
      </c>
      <c r="N28" s="36" t="s">
        <v>55</v>
      </c>
      <c r="O28" s="87" t="s">
        <v>192</v>
      </c>
      <c r="P28" s="153">
        <v>43608</v>
      </c>
      <c r="Q28" s="152" t="s">
        <v>383</v>
      </c>
      <c r="R28" s="79" t="s">
        <v>341</v>
      </c>
      <c r="S28" s="50"/>
      <c r="T28" s="83"/>
      <c r="U28" s="83"/>
      <c r="V28" s="83"/>
      <c r="W28" s="83"/>
      <c r="X28" s="83"/>
      <c r="Y28" s="46" t="s">
        <v>193</v>
      </c>
      <c r="Z28" s="259">
        <f t="shared" si="1"/>
        <v>0</v>
      </c>
      <c r="AA28" s="260"/>
      <c r="AB28" s="260"/>
      <c r="AC28" s="260"/>
      <c r="AD28" s="260"/>
      <c r="AE28" s="258"/>
      <c r="AF28" s="258"/>
      <c r="AG28" s="258"/>
      <c r="AH28" s="258"/>
      <c r="AI28" s="258"/>
      <c r="AJ28" s="258"/>
    </row>
    <row r="29" spans="1:36" ht="27.6" x14ac:dyDescent="0.3">
      <c r="A29" s="110" t="s">
        <v>59</v>
      </c>
      <c r="B29" s="99" t="s">
        <v>683</v>
      </c>
      <c r="C29" s="100"/>
      <c r="D29" s="100"/>
      <c r="E29" s="129" t="s">
        <v>77</v>
      </c>
      <c r="F29" s="24"/>
      <c r="G29" s="24"/>
      <c r="H29" s="109">
        <f>IF(C29&lt;&gt;"",'CBL Score Standard'!$D85,IF(D29&lt;&gt;"",SUM('CBL Score Standard'!$D85:$E85),IF(E29&lt;&gt;"",SUM('CBL Score Standard'!$D85:$F85),IF(F29&lt;&gt;"",SUM('CBL Score Standard'!$D85:$G85),IF(G29&lt;&gt;"",SUM('CBL Score Standard'!$D85:$H85,0))))))</f>
        <v>2.8571428571428571E-2</v>
      </c>
      <c r="K29" s="273"/>
      <c r="L29" s="273"/>
      <c r="M29" s="104" t="s">
        <v>6</v>
      </c>
      <c r="N29" s="36" t="s">
        <v>55</v>
      </c>
      <c r="O29" s="87" t="s">
        <v>194</v>
      </c>
      <c r="P29" s="153">
        <v>43544</v>
      </c>
      <c r="Q29" s="254" t="s">
        <v>649</v>
      </c>
      <c r="R29" s="254" t="s">
        <v>650</v>
      </c>
      <c r="S29" s="50"/>
      <c r="T29" s="83"/>
      <c r="U29" s="83"/>
      <c r="V29" s="83"/>
      <c r="W29" s="83"/>
      <c r="X29" s="83"/>
      <c r="Y29" s="46" t="s">
        <v>195</v>
      </c>
      <c r="Z29" s="259">
        <f t="shared" si="1"/>
        <v>0</v>
      </c>
      <c r="AA29" s="260"/>
      <c r="AB29" s="260"/>
      <c r="AC29" s="260"/>
      <c r="AD29" s="260"/>
      <c r="AE29" s="258"/>
      <c r="AF29" s="258"/>
      <c r="AG29" s="258"/>
      <c r="AH29" s="258"/>
      <c r="AI29" s="258"/>
      <c r="AJ29" s="258"/>
    </row>
    <row r="30" spans="1:36" ht="27.6" x14ac:dyDescent="0.3">
      <c r="A30" s="110" t="s">
        <v>149</v>
      </c>
      <c r="B30" s="99" t="s">
        <v>149</v>
      </c>
      <c r="C30" s="24"/>
      <c r="D30" s="24" t="s">
        <v>77</v>
      </c>
      <c r="E30" s="24"/>
      <c r="F30" s="24"/>
      <c r="G30" s="24"/>
      <c r="H30" s="109">
        <f>IF(C30&lt;&gt;"",'CBL Score Standard'!$D86,IF(D30&lt;&gt;"",SUM('CBL Score Standard'!$D86:$E86),IF(E30&lt;&gt;"",SUM('CBL Score Standard'!$D86:$F86),IF(F30&lt;&gt;"",SUM('CBL Score Standard'!$D86:$G86),IF(G30&lt;&gt;"",SUM('CBL Score Standard'!$D86:$H86,0))))))</f>
        <v>0.13852813852813853</v>
      </c>
      <c r="K30" s="273"/>
      <c r="L30" s="273"/>
      <c r="M30" s="104" t="s">
        <v>6</v>
      </c>
      <c r="N30" s="36" t="s">
        <v>55</v>
      </c>
      <c r="O30" s="87" t="s">
        <v>196</v>
      </c>
      <c r="P30" s="149" t="s">
        <v>145</v>
      </c>
      <c r="Q30" s="254" t="s">
        <v>651</v>
      </c>
      <c r="R30" s="254" t="s">
        <v>652</v>
      </c>
      <c r="S30" s="50"/>
      <c r="T30" s="83"/>
      <c r="U30" s="83"/>
      <c r="V30" s="83"/>
      <c r="W30" s="83"/>
      <c r="X30" s="83"/>
      <c r="Y30" s="46" t="s">
        <v>197</v>
      </c>
      <c r="Z30" s="259">
        <f t="shared" si="1"/>
        <v>0</v>
      </c>
      <c r="AA30" s="260"/>
      <c r="AB30" s="260"/>
      <c r="AC30" s="260"/>
      <c r="AD30" s="260"/>
      <c r="AE30" s="258"/>
      <c r="AF30" s="258"/>
      <c r="AG30" s="258"/>
      <c r="AH30" s="258"/>
      <c r="AI30" s="258"/>
      <c r="AJ30" s="258"/>
    </row>
    <row r="31" spans="1:36" ht="13.8"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273"/>
      <c r="L31" s="273"/>
      <c r="M31" s="104" t="s">
        <v>6</v>
      </c>
      <c r="N31" s="36" t="s">
        <v>55</v>
      </c>
      <c r="O31" s="87" t="s">
        <v>198</v>
      </c>
      <c r="P31" s="151"/>
      <c r="Q31" s="152" t="s">
        <v>199</v>
      </c>
      <c r="R31" s="79" t="s">
        <v>200</v>
      </c>
      <c r="S31" s="50"/>
      <c r="T31" s="83"/>
      <c r="U31" s="83"/>
      <c r="V31" s="83"/>
      <c r="W31" s="83"/>
      <c r="X31" s="83"/>
      <c r="Y31" s="49" t="s">
        <v>201</v>
      </c>
      <c r="Z31" s="259">
        <f t="shared" si="1"/>
        <v>0</v>
      </c>
      <c r="AA31" s="260"/>
      <c r="AB31" s="260"/>
      <c r="AC31" s="260"/>
      <c r="AD31" s="260"/>
      <c r="AE31" s="258"/>
      <c r="AF31" s="258"/>
      <c r="AG31" s="258"/>
      <c r="AH31" s="258"/>
      <c r="AI31" s="258"/>
      <c r="AJ31" s="258"/>
    </row>
    <row r="32" spans="1:36" ht="26.4" x14ac:dyDescent="0.3">
      <c r="A32" s="110" t="s">
        <v>31</v>
      </c>
      <c r="B32" s="99" t="s">
        <v>660</v>
      </c>
      <c r="C32" s="24"/>
      <c r="D32" s="24" t="s">
        <v>77</v>
      </c>
      <c r="E32" s="24"/>
      <c r="F32" s="24"/>
      <c r="G32" s="24"/>
      <c r="H32" s="109">
        <f>IF(C32&lt;&gt;"",'CBL Score Standard'!$D88,IF(D32&lt;&gt;"",SUM('CBL Score Standard'!$D88:$E88),IF(E32&lt;&gt;"",SUM('CBL Score Standard'!$D88:$F88),IF(F32&lt;&gt;"",SUM('CBL Score Standard'!$D88:$G88),IF(G32&lt;&gt;"",SUM('CBL Score Standard'!$D88:$H88,0))))))</f>
        <v>0.13852813852813853</v>
      </c>
      <c r="K32" s="273"/>
      <c r="L32" s="273"/>
      <c r="M32" s="104" t="s">
        <v>6</v>
      </c>
      <c r="N32" s="36" t="s">
        <v>55</v>
      </c>
      <c r="O32" s="87" t="s">
        <v>202</v>
      </c>
      <c r="P32" s="153">
        <v>43629</v>
      </c>
      <c r="Q32" s="152" t="s">
        <v>384</v>
      </c>
      <c r="R32" s="79" t="s">
        <v>385</v>
      </c>
      <c r="S32" s="50"/>
      <c r="T32" s="83"/>
      <c r="U32" s="83"/>
      <c r="V32" s="83"/>
      <c r="W32" s="83"/>
      <c r="X32" s="83"/>
      <c r="Y32" s="49" t="s">
        <v>203</v>
      </c>
      <c r="Z32" s="259">
        <f t="shared" si="1"/>
        <v>0</v>
      </c>
      <c r="AA32" s="260"/>
      <c r="AB32" s="260"/>
      <c r="AC32" s="260"/>
      <c r="AD32" s="260"/>
      <c r="AE32" s="258"/>
      <c r="AF32" s="258"/>
      <c r="AG32" s="258"/>
      <c r="AH32" s="258"/>
      <c r="AI32" s="258"/>
      <c r="AJ32" s="258"/>
    </row>
    <row r="33" spans="1:36" ht="13.8" x14ac:dyDescent="0.3">
      <c r="A33" s="110" t="s">
        <v>31</v>
      </c>
      <c r="B33" s="99" t="s">
        <v>175</v>
      </c>
      <c r="C33" s="100"/>
      <c r="D33" s="24"/>
      <c r="E33" s="24" t="s">
        <v>77</v>
      </c>
      <c r="F33" s="24"/>
      <c r="G33" s="24"/>
      <c r="H33" s="109">
        <f>IF(C33&lt;&gt;"",'CBL Score Standard'!$D89,IF(D33&lt;&gt;"",SUM('CBL Score Standard'!$D89:$E89),IF(E33&lt;&gt;"",SUM('CBL Score Standard'!$D89:$F89),IF(F33&lt;&gt;"",SUM('CBL Score Standard'!$D89:$G89),IF(G33&lt;&gt;"",SUM('CBL Score Standard'!$D89:$H89,0))))))</f>
        <v>0.16709956709956711</v>
      </c>
      <c r="K33" s="273"/>
      <c r="L33" s="273"/>
      <c r="M33" s="104" t="s">
        <v>6</v>
      </c>
      <c r="N33" s="36" t="s">
        <v>56</v>
      </c>
      <c r="O33" s="87" t="s">
        <v>427</v>
      </c>
      <c r="P33" s="153">
        <v>43613</v>
      </c>
      <c r="Q33" s="152" t="s">
        <v>167</v>
      </c>
      <c r="R33" s="79" t="s">
        <v>204</v>
      </c>
      <c r="S33" s="50"/>
      <c r="T33" s="83"/>
      <c r="U33" s="83"/>
      <c r="V33" s="83"/>
      <c r="W33" s="83"/>
      <c r="X33" s="83"/>
      <c r="Y33" s="46" t="s">
        <v>205</v>
      </c>
      <c r="Z33" s="259">
        <f t="shared" si="1"/>
        <v>0</v>
      </c>
      <c r="AA33" s="260"/>
      <c r="AB33" s="260"/>
      <c r="AC33" s="260"/>
      <c r="AD33" s="260"/>
      <c r="AE33" s="258"/>
      <c r="AF33" s="258"/>
      <c r="AG33" s="258"/>
      <c r="AH33" s="258"/>
      <c r="AI33" s="258"/>
      <c r="AJ33" s="258"/>
    </row>
    <row r="34" spans="1:36" ht="13.8" x14ac:dyDescent="0.3">
      <c r="A34" s="110" t="s">
        <v>46</v>
      </c>
      <c r="B34" s="99" t="s">
        <v>171</v>
      </c>
      <c r="C34" s="100"/>
      <c r="D34" s="24"/>
      <c r="E34" s="24" t="s">
        <v>77</v>
      </c>
      <c r="F34" s="24"/>
      <c r="G34" s="24"/>
      <c r="H34" s="109">
        <f>IF(C34&lt;&gt;"",'CBL Score Standard'!$D90,IF(D34&lt;&gt;"",SUM('CBL Score Standard'!$D90:$E90),IF(E34&lt;&gt;"",SUM('CBL Score Standard'!$D90:$F90),IF(F34&lt;&gt;"",SUM('CBL Score Standard'!$D90:$G90),IF(G34&lt;&gt;"",SUM('CBL Score Standard'!$D90:$H90,0))))))</f>
        <v>7.6190476190476183E-2</v>
      </c>
      <c r="K34" s="273"/>
      <c r="L34" s="273"/>
      <c r="M34" s="104" t="s">
        <v>6</v>
      </c>
      <c r="N34" s="36" t="s">
        <v>0</v>
      </c>
      <c r="O34" s="87" t="s">
        <v>426</v>
      </c>
      <c r="P34" s="152" t="s">
        <v>145</v>
      </c>
      <c r="Q34" s="152" t="s">
        <v>206</v>
      </c>
      <c r="R34" s="79" t="s">
        <v>206</v>
      </c>
      <c r="S34" s="50"/>
      <c r="T34" s="83"/>
      <c r="U34" s="83"/>
      <c r="V34" s="83"/>
      <c r="W34" s="83"/>
      <c r="X34" s="83"/>
      <c r="Y34" s="41"/>
      <c r="Z34" s="259">
        <f t="shared" si="1"/>
        <v>0</v>
      </c>
      <c r="AA34" s="260"/>
      <c r="AB34" s="260"/>
      <c r="AC34" s="260"/>
      <c r="AD34" s="260"/>
      <c r="AE34" s="258"/>
      <c r="AF34" s="258"/>
      <c r="AG34" s="258"/>
      <c r="AH34" s="258"/>
      <c r="AI34" s="258"/>
      <c r="AJ34" s="258"/>
    </row>
    <row r="35" spans="1:36" ht="13.8"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273"/>
      <c r="L35" s="273"/>
      <c r="M35" s="104" t="s">
        <v>6</v>
      </c>
      <c r="N35" s="36" t="s">
        <v>53</v>
      </c>
      <c r="O35" s="90" t="s">
        <v>371</v>
      </c>
      <c r="P35" s="152" t="s">
        <v>145</v>
      </c>
      <c r="Q35" s="152" t="s">
        <v>164</v>
      </c>
      <c r="R35" s="79" t="s">
        <v>207</v>
      </c>
      <c r="S35" s="158" t="s">
        <v>336</v>
      </c>
      <c r="T35" s="157" t="s">
        <v>72</v>
      </c>
      <c r="U35" s="83"/>
      <c r="V35" s="83"/>
      <c r="W35" s="83"/>
      <c r="X35" s="83"/>
      <c r="Y35" s="49" t="s">
        <v>208</v>
      </c>
      <c r="Z35" s="259">
        <f t="shared" si="1"/>
        <v>0</v>
      </c>
      <c r="AA35" s="260"/>
      <c r="AB35" s="260"/>
      <c r="AC35" s="260"/>
      <c r="AD35" s="260"/>
      <c r="AE35" s="258"/>
      <c r="AF35" s="258"/>
      <c r="AG35" s="258"/>
      <c r="AH35" s="258"/>
      <c r="AI35" s="258"/>
      <c r="AJ35" s="258"/>
    </row>
    <row r="36" spans="1:36" ht="13.8" x14ac:dyDescent="0.3">
      <c r="A36" s="110" t="s">
        <v>54</v>
      </c>
      <c r="B36" s="99" t="s">
        <v>425</v>
      </c>
      <c r="C36" s="24"/>
      <c r="D36" s="24" t="s">
        <v>77</v>
      </c>
      <c r="E36" s="24"/>
      <c r="F36" s="24"/>
      <c r="G36" s="24"/>
      <c r="H36" s="109">
        <f>IF(C36&lt;&gt;"",'CBL Score Standard'!$D92,IF(D36&lt;&gt;"",SUM('CBL Score Standard'!$D92:$E92),IF(E36&lt;&gt;"",SUM('CBL Score Standard'!$D92:$F92),IF(F36&lt;&gt;"",SUM('CBL Score Standard'!$D92:$G92),IF(G36&lt;&gt;"",SUM('CBL Score Standard'!$D92:$H92,0))))))</f>
        <v>0.13852813852813853</v>
      </c>
      <c r="K36" s="274"/>
      <c r="L36" s="274"/>
      <c r="M36" s="104" t="s">
        <v>6</v>
      </c>
      <c r="N36" s="36" t="s">
        <v>54</v>
      </c>
      <c r="O36" s="87" t="s">
        <v>345</v>
      </c>
      <c r="P36" s="153">
        <v>43644</v>
      </c>
      <c r="Q36" s="152" t="s">
        <v>209</v>
      </c>
      <c r="R36" s="79" t="s">
        <v>210</v>
      </c>
      <c r="S36" s="158" t="s">
        <v>336</v>
      </c>
      <c r="T36" s="157" t="s">
        <v>72</v>
      </c>
      <c r="U36" s="180">
        <v>43756</v>
      </c>
      <c r="V36" s="214" t="s">
        <v>374</v>
      </c>
      <c r="W36" s="83"/>
      <c r="X36" s="83"/>
      <c r="Y36" s="46"/>
      <c r="Z36" s="259">
        <f t="shared" si="1"/>
        <v>0</v>
      </c>
      <c r="AA36" s="260"/>
      <c r="AB36" s="260"/>
      <c r="AC36" s="260"/>
      <c r="AD36" s="260"/>
      <c r="AE36" s="258"/>
      <c r="AF36" s="258"/>
      <c r="AG36" s="258"/>
      <c r="AH36" s="258"/>
      <c r="AI36" s="258"/>
      <c r="AJ36" s="258"/>
    </row>
    <row r="37" spans="1:36" x14ac:dyDescent="0.25">
      <c r="A37" s="110" t="s">
        <v>54</v>
      </c>
      <c r="B37" s="99" t="s">
        <v>345</v>
      </c>
      <c r="C37" s="100"/>
      <c r="D37" s="24"/>
      <c r="E37" s="129" t="s">
        <v>77</v>
      </c>
      <c r="F37" s="24"/>
      <c r="G37" s="24"/>
      <c r="H37" s="109">
        <f>IF(C37&lt;&gt;"",'CBL Score Standard'!$D93,IF(D37&lt;&gt;"",SUM('CBL Score Standard'!$D93:$E93),IF(E37&lt;&gt;"",SUM('CBL Score Standard'!$D93:$F93),IF(F37&lt;&gt;"",SUM('CBL Score Standard'!$D93:$G93),IF(G37&lt;&gt;"",SUM('CBL Score Standard'!$D93:$H93,0))))))</f>
        <v>7.6190476190476183E-2</v>
      </c>
    </row>
    <row r="38" spans="1:36" ht="23.4" x14ac:dyDescent="0.45">
      <c r="A38" s="110" t="s">
        <v>54</v>
      </c>
      <c r="B38" s="99" t="s">
        <v>231</v>
      </c>
      <c r="C38" s="100"/>
      <c r="D38" s="100"/>
      <c r="E38" s="24"/>
      <c r="F38" s="24"/>
      <c r="G38" s="24"/>
      <c r="H38" s="109" t="b">
        <f>IF(C38&lt;&gt;"",'CBL Score Standard'!$D94,IF(D38&lt;&gt;"",SUM('CBL Score Standard'!$D94:$E94),IF(E38&lt;&gt;"",SUM('CBL Score Standard'!$D94:$F94),IF(F38&lt;&gt;"",SUM('CBL Score Standard'!$D94:$G94),IF(G38&lt;&gt;"",SUM('CBL Score Standard'!$D94:$H94,0))))))</f>
        <v>0</v>
      </c>
      <c r="K38" s="1193" t="s">
        <v>211</v>
      </c>
      <c r="L38" s="1194"/>
      <c r="M38" s="1194"/>
      <c r="N38" s="1194"/>
      <c r="O38" s="1194"/>
      <c r="P38" s="1194"/>
      <c r="Q38" s="1194"/>
      <c r="R38" s="1194"/>
      <c r="S38" s="1194"/>
      <c r="T38" s="1194"/>
      <c r="U38" s="1194"/>
      <c r="V38" s="1194"/>
      <c r="W38" s="1194"/>
      <c r="X38" s="1194"/>
      <c r="Y38" s="1195"/>
      <c r="Z38" s="263"/>
      <c r="AA38" s="256"/>
      <c r="AB38" s="256"/>
      <c r="AC38" s="256"/>
      <c r="AD38" s="256"/>
      <c r="AE38" s="256"/>
      <c r="AF38" s="256"/>
      <c r="AG38" s="256"/>
      <c r="AH38" s="256"/>
      <c r="AI38" s="256"/>
      <c r="AJ38" s="256"/>
    </row>
    <row r="39" spans="1:36" ht="41.4" x14ac:dyDescent="0.25">
      <c r="A39" s="110" t="s">
        <v>53</v>
      </c>
      <c r="B39" s="99" t="s">
        <v>371</v>
      </c>
      <c r="C39" s="100"/>
      <c r="D39" s="117"/>
      <c r="E39" s="132"/>
      <c r="F39" s="24"/>
      <c r="G39" s="24"/>
      <c r="H39" s="109" t="b">
        <f>IF(C39&lt;&gt;"",'CBL Score Standard'!$D95,IF(D39&lt;&gt;"",SUM('CBL Score Standard'!$D95:$E95),IF(E39&lt;&gt;"",SUM('CBL Score Standard'!$D95:$F95),IF(F39&lt;&gt;"",SUM('CBL Score Standard'!$D95:$G95),IF(G39&lt;&gt;"",SUM('CBL Score Standard'!$D95:$H95,0))))))</f>
        <v>0</v>
      </c>
      <c r="K39" s="1211" t="s">
        <v>133</v>
      </c>
      <c r="L39" s="1211" t="s">
        <v>91</v>
      </c>
      <c r="M39" s="1182" t="s">
        <v>75</v>
      </c>
      <c r="N39" s="1184" t="s">
        <v>134</v>
      </c>
      <c r="O39" s="1184" t="s">
        <v>135</v>
      </c>
      <c r="P39" s="145" t="s">
        <v>136</v>
      </c>
      <c r="Q39" s="145" t="s">
        <v>137</v>
      </c>
      <c r="R39" s="145" t="s">
        <v>138</v>
      </c>
      <c r="S39" s="1212" t="s">
        <v>139</v>
      </c>
      <c r="T39" s="1191" t="s">
        <v>344</v>
      </c>
      <c r="U39" s="1191" t="s">
        <v>342</v>
      </c>
      <c r="V39" s="1200" t="s">
        <v>343</v>
      </c>
      <c r="W39" s="133" t="s">
        <v>375</v>
      </c>
      <c r="X39" s="133" t="s">
        <v>376</v>
      </c>
      <c r="Y39" s="1211" t="s">
        <v>140</v>
      </c>
      <c r="Z39" s="1186" t="s">
        <v>667</v>
      </c>
      <c r="AA39" s="1172" t="s">
        <v>666</v>
      </c>
      <c r="AB39" s="1172"/>
      <c r="AC39" s="1172" t="s">
        <v>668</v>
      </c>
      <c r="AD39" s="1172"/>
      <c r="AE39" s="1172" t="s">
        <v>669</v>
      </c>
      <c r="AF39" s="1172"/>
      <c r="AG39" s="1172" t="s">
        <v>670</v>
      </c>
      <c r="AH39" s="1172"/>
      <c r="AI39" s="1172" t="s">
        <v>671</v>
      </c>
      <c r="AJ39" s="1172"/>
    </row>
    <row r="40" spans="1:36" ht="41.4" x14ac:dyDescent="0.25">
      <c r="A40" s="110" t="s">
        <v>53</v>
      </c>
      <c r="B40" s="99" t="s">
        <v>223</v>
      </c>
      <c r="C40" s="100"/>
      <c r="D40" s="100"/>
      <c r="E40" s="132" t="s">
        <v>77</v>
      </c>
      <c r="F40" s="24"/>
      <c r="G40" s="24"/>
      <c r="H40" s="109">
        <f>IF(C40&lt;&gt;"",'CBL Score Standard'!$D96,IF(D40&lt;&gt;"",SUM('CBL Score Standard'!$D96:$E96),IF(E40&lt;&gt;"",SUM('CBL Score Standard'!$D96:$F96),IF(F40&lt;&gt;"",SUM('CBL Score Standard'!$D96:$G96),IF(G40&lt;&gt;"",SUM('CBL Score Standard'!$D96:$H96,0))))))</f>
        <v>1.4285714285714285E-2</v>
      </c>
      <c r="K40" s="1197"/>
      <c r="L40" s="1197"/>
      <c r="M40" s="1183"/>
      <c r="N40" s="1190"/>
      <c r="O40" s="1185"/>
      <c r="P40" s="148" t="s">
        <v>141</v>
      </c>
      <c r="Q40" s="144"/>
      <c r="R40" s="144"/>
      <c r="S40" s="1210"/>
      <c r="T40" s="1191"/>
      <c r="U40" s="1191"/>
      <c r="V40" s="1201"/>
      <c r="W40" s="133"/>
      <c r="X40" s="133"/>
      <c r="Y40" s="1197"/>
      <c r="Z40" s="1187"/>
      <c r="AA40" s="255" t="s">
        <v>672</v>
      </c>
      <c r="AB40" s="255" t="s">
        <v>673</v>
      </c>
      <c r="AC40" s="255" t="s">
        <v>672</v>
      </c>
      <c r="AD40" s="255" t="s">
        <v>673</v>
      </c>
      <c r="AE40" s="255" t="s">
        <v>672</v>
      </c>
      <c r="AF40" s="255" t="s">
        <v>673</v>
      </c>
      <c r="AG40" s="255" t="s">
        <v>672</v>
      </c>
      <c r="AH40" s="255" t="s">
        <v>673</v>
      </c>
      <c r="AI40" s="255" t="s">
        <v>672</v>
      </c>
      <c r="AJ40" s="255" t="s">
        <v>673</v>
      </c>
    </row>
    <row r="41" spans="1:36" ht="13.8" x14ac:dyDescent="0.3">
      <c r="A41" s="110" t="s">
        <v>53</v>
      </c>
      <c r="B41" s="99" t="s">
        <v>226</v>
      </c>
      <c r="C41" s="100"/>
      <c r="D41" s="100"/>
      <c r="E41" s="132" t="s">
        <v>77</v>
      </c>
      <c r="F41" s="24"/>
      <c r="G41" s="24"/>
      <c r="H41" s="109">
        <f>IF(C41&lt;&gt;"",'CBL Score Standard'!$D97,IF(D41&lt;&gt;"",SUM('CBL Score Standard'!$D97:$E97),IF(E41&lt;&gt;"",SUM('CBL Score Standard'!$D97:$F97),IF(F41&lt;&gt;"",SUM('CBL Score Standard'!$D97:$G97),IF(G41&lt;&gt;"",SUM('CBL Score Standard'!$D97:$H97,0))))))</f>
        <v>1.4285714285714285E-2</v>
      </c>
      <c r="K41" s="272" t="s">
        <v>142</v>
      </c>
      <c r="L41" s="272" t="s">
        <v>143</v>
      </c>
      <c r="M41" s="104" t="s">
        <v>7</v>
      </c>
      <c r="N41" s="36" t="s">
        <v>56</v>
      </c>
      <c r="O41" s="87" t="s">
        <v>663</v>
      </c>
      <c r="P41" s="149" t="s">
        <v>145</v>
      </c>
      <c r="Q41" s="152" t="s">
        <v>212</v>
      </c>
      <c r="R41" s="79" t="s">
        <v>213</v>
      </c>
      <c r="S41" s="36"/>
      <c r="T41" s="83"/>
      <c r="U41" s="83"/>
      <c r="V41" s="83" t="s">
        <v>374</v>
      </c>
      <c r="W41" s="83" t="s">
        <v>377</v>
      </c>
      <c r="X41" s="83" t="s">
        <v>377</v>
      </c>
      <c r="Y41" s="46" t="s">
        <v>214</v>
      </c>
      <c r="Z41" s="259">
        <f t="shared" ref="Z41:Z56" si="2">DATEDIF(AA41,AB41,"m")/12+DATEDIF(AC41,AD41,"m")/12+DATEDIF(AE41,AF41,"m")/12+DATEDIF(AG41,AH41,"m")/12+DATEDIF(AI41,AJ41,"m")/12</f>
        <v>0</v>
      </c>
      <c r="AA41" s="260"/>
      <c r="AB41" s="260"/>
      <c r="AC41" s="260"/>
      <c r="AD41" s="260"/>
      <c r="AE41" s="258"/>
      <c r="AF41" s="258"/>
      <c r="AG41" s="258"/>
      <c r="AH41" s="258"/>
      <c r="AI41" s="258"/>
      <c r="AJ41" s="258"/>
    </row>
    <row r="42" spans="1:36" ht="26.4"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273"/>
      <c r="L42" s="273"/>
      <c r="M42" s="104" t="s">
        <v>7</v>
      </c>
      <c r="N42" s="36" t="s">
        <v>56</v>
      </c>
      <c r="O42" s="87" t="s">
        <v>215</v>
      </c>
      <c r="P42" s="150"/>
      <c r="Q42" s="152" t="s">
        <v>164</v>
      </c>
      <c r="R42" s="79" t="s">
        <v>207</v>
      </c>
      <c r="S42" s="70"/>
      <c r="T42" s="157"/>
      <c r="U42" s="83"/>
      <c r="V42" s="83"/>
      <c r="W42" s="83"/>
      <c r="X42" s="83"/>
      <c r="Y42" s="49" t="s">
        <v>216</v>
      </c>
      <c r="Z42" s="259">
        <f t="shared" si="2"/>
        <v>0</v>
      </c>
      <c r="AA42" s="260"/>
      <c r="AB42" s="260"/>
      <c r="AC42" s="260"/>
      <c r="AD42" s="260"/>
      <c r="AE42" s="258"/>
      <c r="AF42" s="258"/>
      <c r="AG42" s="258"/>
      <c r="AH42" s="258"/>
      <c r="AI42" s="258"/>
      <c r="AJ42" s="258"/>
    </row>
    <row r="43" spans="1:36" ht="27.6" x14ac:dyDescent="0.3">
      <c r="A43" s="110" t="s">
        <v>0</v>
      </c>
      <c r="B43" s="99" t="s">
        <v>426</v>
      </c>
      <c r="C43" s="100"/>
      <c r="D43" s="24"/>
      <c r="E43" s="24" t="s">
        <v>77</v>
      </c>
      <c r="F43" s="24"/>
      <c r="G43" s="24"/>
      <c r="H43" s="109">
        <f>IF(C43&lt;&gt;"",'CBL Score Standard'!$D99,IF(D43&lt;&gt;"",SUM('CBL Score Standard'!$D99:$E99),IF(E43&lt;&gt;"",SUM('CBL Score Standard'!$D99:$F99),IF(F43&lt;&gt;"",SUM('CBL Score Standard'!$D99:$G99),IF(G43&lt;&gt;"",SUM('CBL Score Standard'!$D99:$H99,0))))))</f>
        <v>7.6190476190476183E-2</v>
      </c>
      <c r="K43" s="273"/>
      <c r="L43" s="273"/>
      <c r="M43" s="104" t="s">
        <v>7</v>
      </c>
      <c r="N43" s="36" t="s">
        <v>55</v>
      </c>
      <c r="O43" s="91" t="s">
        <v>664</v>
      </c>
      <c r="P43" s="150"/>
      <c r="Q43" s="254" t="s">
        <v>653</v>
      </c>
      <c r="R43" s="254" t="s">
        <v>654</v>
      </c>
      <c r="S43" s="70" t="s">
        <v>336</v>
      </c>
      <c r="T43" s="157" t="s">
        <v>72</v>
      </c>
      <c r="U43" s="180">
        <v>43766</v>
      </c>
      <c r="V43" s="214" t="s">
        <v>374</v>
      </c>
      <c r="W43" s="83"/>
      <c r="X43" s="83"/>
      <c r="Y43" s="52" t="s">
        <v>249</v>
      </c>
      <c r="Z43" s="259">
        <f t="shared" si="2"/>
        <v>0</v>
      </c>
      <c r="AA43" s="260"/>
      <c r="AB43" s="260"/>
      <c r="AC43" s="260"/>
      <c r="AD43" s="260"/>
      <c r="AE43" s="258"/>
      <c r="AF43" s="258"/>
      <c r="AG43" s="258"/>
      <c r="AH43" s="258"/>
      <c r="AI43" s="258"/>
      <c r="AJ43" s="258"/>
    </row>
    <row r="44" spans="1:36" ht="27.6" x14ac:dyDescent="0.3">
      <c r="A44" s="110" t="s">
        <v>41</v>
      </c>
      <c r="B44" s="99" t="s">
        <v>450</v>
      </c>
      <c r="C44" s="24"/>
      <c r="D44" s="24" t="s">
        <v>77</v>
      </c>
      <c r="E44" s="24"/>
      <c r="F44" s="24"/>
      <c r="G44" s="24"/>
      <c r="H44" s="109">
        <f>IF(C44&lt;&gt;"",'CBL Score Standard'!$D100,IF(D44&lt;&gt;"",SUM('CBL Score Standard'!$D100:$E100),IF(E44&lt;&gt;"",SUM('CBL Score Standard'!$D100:$F100),IF(F44&lt;&gt;"",SUM('CBL Score Standard'!$D100:$G100),IF(G44&lt;&gt;"",SUM('CBL Score Standard'!$D100:$H100,0))))))</f>
        <v>0.13852813852813853</v>
      </c>
      <c r="K44" s="273"/>
      <c r="L44" s="273"/>
      <c r="M44" s="104" t="s">
        <v>7</v>
      </c>
      <c r="N44" s="36" t="s">
        <v>55</v>
      </c>
      <c r="O44" s="87" t="s">
        <v>448</v>
      </c>
      <c r="P44" s="151"/>
      <c r="Q44" s="254" t="s">
        <v>655</v>
      </c>
      <c r="R44" s="254" t="s">
        <v>656</v>
      </c>
      <c r="S44" s="36" t="s">
        <v>336</v>
      </c>
      <c r="T44" s="128" t="s">
        <v>72</v>
      </c>
      <c r="U44" s="180">
        <v>43753</v>
      </c>
      <c r="V44" s="214" t="s">
        <v>374</v>
      </c>
      <c r="W44" s="83" t="s">
        <v>377</v>
      </c>
      <c r="X44" s="83" t="s">
        <v>377</v>
      </c>
      <c r="Y44" s="49" t="s">
        <v>219</v>
      </c>
      <c r="Z44" s="259">
        <f t="shared" si="2"/>
        <v>0</v>
      </c>
      <c r="AA44" s="260"/>
      <c r="AB44" s="260"/>
      <c r="AC44" s="260"/>
      <c r="AD44" s="260"/>
      <c r="AE44" s="258"/>
      <c r="AF44" s="258"/>
      <c r="AG44" s="258"/>
      <c r="AH44" s="258"/>
      <c r="AI44" s="258"/>
      <c r="AJ44" s="258"/>
    </row>
    <row r="45" spans="1:36" ht="26.4" x14ac:dyDescent="0.3">
      <c r="A45" s="110" t="s">
        <v>41</v>
      </c>
      <c r="B45" s="99" t="s">
        <v>178</v>
      </c>
      <c r="C45" s="100"/>
      <c r="D45" s="24"/>
      <c r="E45" s="129" t="s">
        <v>77</v>
      </c>
      <c r="F45" s="24"/>
      <c r="G45" s="24"/>
      <c r="H45" s="109">
        <f>IF(C45&lt;&gt;"",'CBL Score Standard'!$D101,IF(D45&lt;&gt;"",SUM('CBL Score Standard'!$D101:$E101),IF(E45&lt;&gt;"",SUM('CBL Score Standard'!$D101:$F101),IF(F45&lt;&gt;"",SUM('CBL Score Standard'!$D101:$G101),IF(G45&lt;&gt;"",SUM('CBL Score Standard'!$D101:$H101,0))))))</f>
        <v>7.6190476190476183E-2</v>
      </c>
      <c r="K45" s="277"/>
      <c r="L45" s="277"/>
      <c r="M45" s="104" t="s">
        <v>7</v>
      </c>
      <c r="N45" s="36" t="s">
        <v>55</v>
      </c>
      <c r="O45" s="87" t="s">
        <v>185</v>
      </c>
      <c r="P45" s="149" t="s">
        <v>145</v>
      </c>
      <c r="Q45" s="254" t="s">
        <v>220</v>
      </c>
      <c r="R45" s="254" t="s">
        <v>270</v>
      </c>
      <c r="S45" s="70" t="s">
        <v>336</v>
      </c>
      <c r="T45" s="128" t="s">
        <v>72</v>
      </c>
      <c r="U45" s="180">
        <v>43753</v>
      </c>
      <c r="V45" s="214" t="s">
        <v>374</v>
      </c>
      <c r="W45" s="83" t="s">
        <v>377</v>
      </c>
      <c r="X45" s="83" t="s">
        <v>377</v>
      </c>
      <c r="Y45" s="49" t="s">
        <v>186</v>
      </c>
      <c r="Z45" s="259">
        <f t="shared" si="2"/>
        <v>0</v>
      </c>
      <c r="AA45" s="260"/>
      <c r="AB45" s="260"/>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273"/>
      <c r="L46" s="273"/>
      <c r="M46" s="104" t="s">
        <v>7</v>
      </c>
      <c r="N46" s="36" t="s">
        <v>55</v>
      </c>
      <c r="O46" s="87" t="s">
        <v>694</v>
      </c>
      <c r="P46" s="153">
        <v>43539</v>
      </c>
      <c r="Q46" s="254" t="s">
        <v>658</v>
      </c>
      <c r="R46" s="254" t="s">
        <v>657</v>
      </c>
      <c r="S46" s="70" t="s">
        <v>336</v>
      </c>
      <c r="T46" s="128" t="s">
        <v>72</v>
      </c>
      <c r="U46" s="180">
        <v>43753</v>
      </c>
      <c r="V46" s="214" t="s">
        <v>374</v>
      </c>
      <c r="W46" s="83" t="s">
        <v>377</v>
      </c>
      <c r="X46" s="83" t="s">
        <v>377</v>
      </c>
      <c r="Y46" s="49" t="s">
        <v>186</v>
      </c>
      <c r="Z46" s="259">
        <f t="shared" si="2"/>
        <v>0</v>
      </c>
      <c r="AA46" s="260"/>
      <c r="AB46" s="260"/>
      <c r="AC46" s="260"/>
      <c r="AD46" s="260"/>
      <c r="AE46" s="258"/>
      <c r="AF46" s="258"/>
      <c r="AG46" s="258"/>
      <c r="AH46" s="258"/>
      <c r="AI46" s="258"/>
      <c r="AJ46" s="258"/>
    </row>
    <row r="47" spans="1:36" ht="27.6" x14ac:dyDescent="0.3">
      <c r="A47" s="110" t="s">
        <v>144</v>
      </c>
      <c r="B47" s="99" t="s">
        <v>372</v>
      </c>
      <c r="C47" s="24"/>
      <c r="D47" s="24"/>
      <c r="E47" s="24" t="s">
        <v>77</v>
      </c>
      <c r="F47" s="24"/>
      <c r="G47" s="24"/>
      <c r="H47" s="109">
        <f>IF(C47&lt;&gt;"",'CBL Score Standard'!$D103,IF(D47&lt;&gt;"",SUM('CBL Score Standard'!$D103:$E103),IF(E47&lt;&gt;"",SUM('CBL Score Standard'!$D103:$F103),IF(F47&lt;&gt;"",SUM('CBL Score Standard'!$D103:$G103),IF(G47&lt;&gt;"",SUM('CBL Score Standard'!$D103:$H103,0))))))</f>
        <v>0.16709956709956711</v>
      </c>
      <c r="K47" s="273"/>
      <c r="L47" s="273"/>
      <c r="M47" s="104" t="s">
        <v>7</v>
      </c>
      <c r="N47" s="36" t="s">
        <v>55</v>
      </c>
      <c r="O47" s="87" t="s">
        <v>665</v>
      </c>
      <c r="P47" s="153">
        <v>43607</v>
      </c>
      <c r="Q47" s="152" t="s">
        <v>221</v>
      </c>
      <c r="R47" s="79" t="s">
        <v>200</v>
      </c>
      <c r="S47" s="70"/>
      <c r="T47" s="157"/>
      <c r="U47" s="83"/>
      <c r="V47" s="83"/>
      <c r="W47" s="83"/>
      <c r="X47" s="83"/>
      <c r="Y47" s="46" t="s">
        <v>222</v>
      </c>
      <c r="Z47" s="259">
        <f t="shared" si="2"/>
        <v>0</v>
      </c>
      <c r="AA47" s="260"/>
      <c r="AB47" s="260"/>
      <c r="AC47" s="260"/>
      <c r="AD47" s="260"/>
      <c r="AE47" s="258"/>
      <c r="AF47" s="258"/>
      <c r="AG47" s="258"/>
      <c r="AH47" s="258"/>
      <c r="AI47" s="258"/>
      <c r="AJ47" s="258"/>
    </row>
    <row r="48" spans="1:36" ht="39.6" x14ac:dyDescent="0.3">
      <c r="A48" s="110" t="s">
        <v>144</v>
      </c>
      <c r="B48" s="99" t="s">
        <v>373</v>
      </c>
      <c r="C48" s="24"/>
      <c r="D48" s="24"/>
      <c r="E48" s="24" t="s">
        <v>77</v>
      </c>
      <c r="F48" s="24"/>
      <c r="G48" s="24"/>
      <c r="H48" s="109">
        <f>IF(C48&lt;&gt;"",'CBL Score Standard'!$D104,IF(D48&lt;&gt;"",SUM('CBL Score Standard'!$D104:$E104),IF(E48&lt;&gt;"",SUM('CBL Score Standard'!$D104:$F104),IF(F48&lt;&gt;"",SUM('CBL Score Standard'!$D104:$G104),IF(G48&lt;&gt;"",SUM('CBL Score Standard'!$D104:$H104,0))))))</f>
        <v>0.16709956709956711</v>
      </c>
      <c r="K48" s="273"/>
      <c r="L48" s="273"/>
      <c r="M48" s="104" t="s">
        <v>7</v>
      </c>
      <c r="N48" s="36" t="s">
        <v>53</v>
      </c>
      <c r="O48" s="87" t="s">
        <v>223</v>
      </c>
      <c r="P48" s="153">
        <v>43621</v>
      </c>
      <c r="Q48" s="154" t="s">
        <v>224</v>
      </c>
      <c r="R48" s="155" t="s">
        <v>225</v>
      </c>
      <c r="S48" s="70" t="s">
        <v>336</v>
      </c>
      <c r="T48" s="157" t="s">
        <v>72</v>
      </c>
      <c r="U48" s="153">
        <v>43621</v>
      </c>
      <c r="V48" s="83" t="s">
        <v>374</v>
      </c>
      <c r="W48" s="83"/>
      <c r="X48" s="83"/>
      <c r="Y48" s="55"/>
      <c r="Z48" s="259">
        <f t="shared" si="2"/>
        <v>0</v>
      </c>
      <c r="AA48" s="260"/>
      <c r="AB48" s="260"/>
      <c r="AC48" s="260"/>
      <c r="AD48" s="260"/>
      <c r="AE48" s="258"/>
      <c r="AF48" s="258"/>
      <c r="AG48" s="258"/>
      <c r="AH48" s="258"/>
      <c r="AI48" s="258"/>
      <c r="AJ48" s="258"/>
    </row>
    <row r="49" spans="1:36" ht="13.8" x14ac:dyDescent="0.3">
      <c r="A49" s="110" t="s">
        <v>144</v>
      </c>
      <c r="B49" s="99" t="s">
        <v>452</v>
      </c>
      <c r="C49" s="24"/>
      <c r="D49" s="24"/>
      <c r="E49" s="24" t="s">
        <v>77</v>
      </c>
      <c r="F49" s="24"/>
      <c r="G49" s="24"/>
      <c r="H49" s="109">
        <f>IF(C49&lt;&gt;"",'CBL Score Standard'!$D105,IF(D49&lt;&gt;"",SUM('CBL Score Standard'!$D105:$E105),IF(E49&lt;&gt;"",SUM('CBL Score Standard'!$D105:$F105),IF(F49&lt;&gt;"",SUM('CBL Score Standard'!$D105:$G105),IF(G49&lt;&gt;"",SUM('CBL Score Standard'!$D105:$H105,0))))))</f>
        <v>0.16709956709956711</v>
      </c>
      <c r="K49" s="273"/>
      <c r="L49" s="273"/>
      <c r="M49" s="104" t="s">
        <v>7</v>
      </c>
      <c r="N49" s="36" t="s">
        <v>53</v>
      </c>
      <c r="O49" s="87" t="s">
        <v>226</v>
      </c>
      <c r="P49" s="153">
        <v>43602</v>
      </c>
      <c r="Q49" s="154" t="s">
        <v>227</v>
      </c>
      <c r="R49" s="155" t="s">
        <v>228</v>
      </c>
      <c r="S49" s="70" t="s">
        <v>336</v>
      </c>
      <c r="T49" s="157" t="s">
        <v>72</v>
      </c>
      <c r="U49" s="180">
        <v>43761</v>
      </c>
      <c r="V49" s="214" t="s">
        <v>374</v>
      </c>
      <c r="W49" s="83"/>
      <c r="X49" s="83"/>
      <c r="Y49" s="55"/>
      <c r="Z49" s="259">
        <f t="shared" si="2"/>
        <v>0</v>
      </c>
      <c r="AA49" s="260"/>
      <c r="AB49" s="260"/>
      <c r="AC49" s="260"/>
      <c r="AD49" s="260"/>
      <c r="AE49" s="258"/>
      <c r="AF49" s="258"/>
      <c r="AG49" s="258"/>
      <c r="AH49" s="258"/>
      <c r="AI49" s="258"/>
      <c r="AJ49" s="258"/>
    </row>
    <row r="50" spans="1:36" ht="27.6" x14ac:dyDescent="0.3">
      <c r="A50" s="110" t="s">
        <v>144</v>
      </c>
      <c r="B50" s="99" t="s">
        <v>517</v>
      </c>
      <c r="C50" s="24"/>
      <c r="D50" s="24"/>
      <c r="E50" s="24" t="s">
        <v>77</v>
      </c>
      <c r="F50" s="24"/>
      <c r="G50" s="24"/>
      <c r="H50" s="109">
        <f>IF(C50&lt;&gt;"",'CBL Score Standard'!$D106,IF(D50&lt;&gt;"",SUM('CBL Score Standard'!$D106:$E106),IF(E50&lt;&gt;"",SUM('CBL Score Standard'!$D106:$F106),IF(F50&lt;&gt;"",SUM('CBL Score Standard'!$D106:$G106),IF(G50&lt;&gt;"",SUM('CBL Score Standard'!$D106:$H106,0))))))</f>
        <v>0.16709956709956711</v>
      </c>
      <c r="K50" s="277"/>
      <c r="L50" s="277"/>
      <c r="M50" s="104" t="s">
        <v>7</v>
      </c>
      <c r="N50" s="36" t="s">
        <v>59</v>
      </c>
      <c r="O50" s="87" t="s">
        <v>684</v>
      </c>
      <c r="P50" s="153">
        <v>43623</v>
      </c>
      <c r="Q50" s="154" t="s">
        <v>153</v>
      </c>
      <c r="R50" s="155" t="s">
        <v>156</v>
      </c>
      <c r="S50" s="70" t="s">
        <v>336</v>
      </c>
      <c r="T50" s="157" t="s">
        <v>72</v>
      </c>
      <c r="U50" s="181">
        <v>44008</v>
      </c>
      <c r="V50" s="214" t="s">
        <v>374</v>
      </c>
      <c r="W50" s="83"/>
      <c r="X50" s="83"/>
      <c r="Y50" s="55"/>
      <c r="Z50" s="259">
        <f t="shared" ref="Z50" si="3">DATEDIF(AA50,AB50,"m")/12+DATEDIF(AC50,AD50,"m")/12+DATEDIF(AE50,AF50,"m")/12+DATEDIF(AG50,AH50,"m")/12+DATEDIF(AI50,AJ50,"m")/12</f>
        <v>0</v>
      </c>
      <c r="AA50" s="260"/>
      <c r="AB50" s="260"/>
      <c r="AC50" s="260"/>
      <c r="AD50" s="260"/>
      <c r="AE50" s="258"/>
      <c r="AF50" s="258"/>
      <c r="AG50" s="258"/>
      <c r="AH50" s="258"/>
      <c r="AI50" s="258"/>
      <c r="AJ50" s="258"/>
    </row>
    <row r="51" spans="1:36" ht="27.6" x14ac:dyDescent="0.3">
      <c r="A51" s="110" t="s">
        <v>144</v>
      </c>
      <c r="B51" s="99" t="s">
        <v>661</v>
      </c>
      <c r="C51" s="24"/>
      <c r="D51" s="24"/>
      <c r="E51" s="24" t="s">
        <v>77</v>
      </c>
      <c r="F51" s="24"/>
      <c r="G51" s="24"/>
      <c r="H51" s="109">
        <f>IF(C51&lt;&gt;"",'CBL Score Standard'!$D107,IF(D51&lt;&gt;"",SUM('CBL Score Standard'!$D107:$E107),IF(E51&lt;&gt;"",SUM('CBL Score Standard'!$D107:$F107),IF(F51&lt;&gt;"",SUM('CBL Score Standard'!$D107:$G107),IF(G51&lt;&gt;"",SUM('CBL Score Standard'!$D107:$H107,0))))))</f>
        <v>0.16709956709956711</v>
      </c>
      <c r="K51" s="273"/>
      <c r="L51" s="273"/>
      <c r="M51" s="104" t="s">
        <v>7</v>
      </c>
      <c r="N51" s="36" t="s">
        <v>59</v>
      </c>
      <c r="O51" s="87" t="s">
        <v>683</v>
      </c>
      <c r="P51" s="153">
        <v>43623</v>
      </c>
      <c r="Q51" s="154" t="s">
        <v>153</v>
      </c>
      <c r="R51" s="155" t="s">
        <v>156</v>
      </c>
      <c r="S51" s="70" t="s">
        <v>336</v>
      </c>
      <c r="T51" s="157" t="s">
        <v>72</v>
      </c>
      <c r="U51" s="181">
        <v>44117</v>
      </c>
      <c r="V51" s="214" t="s">
        <v>374</v>
      </c>
      <c r="W51" s="83"/>
      <c r="X51" s="83"/>
      <c r="Y51" s="55"/>
      <c r="Z51" s="259">
        <f t="shared" si="2"/>
        <v>0</v>
      </c>
      <c r="AA51" s="260"/>
      <c r="AB51" s="260"/>
      <c r="AC51" s="260"/>
      <c r="AD51" s="260"/>
      <c r="AE51" s="258"/>
      <c r="AF51" s="258"/>
      <c r="AG51" s="258"/>
      <c r="AH51" s="258"/>
      <c r="AI51" s="258"/>
      <c r="AJ51" s="258"/>
    </row>
    <row r="52" spans="1:36" ht="13.8" x14ac:dyDescent="0.25">
      <c r="A52" s="110" t="s">
        <v>144</v>
      </c>
      <c r="B52" s="99" t="s">
        <v>662</v>
      </c>
      <c r="C52" s="117"/>
      <c r="D52" s="117"/>
      <c r="E52" s="117" t="s">
        <v>77</v>
      </c>
      <c r="F52" s="24"/>
      <c r="G52" s="24"/>
      <c r="H52" s="109">
        <f>IF(C52&lt;&gt;"",'CBL Score Standard'!$D108,IF(D52&lt;&gt;"",SUM('CBL Score Standard'!$D108:$E108),IF(E52&lt;&gt;"",SUM('CBL Score Standard'!$D108:$F108),IF(F52&lt;&gt;"",SUM('CBL Score Standard'!$D108:$G108),IF(G52&lt;&gt;"",SUM('CBL Score Standard'!$D108:$H108,0))))))</f>
        <v>0.16709956709956711</v>
      </c>
      <c r="K52" s="273"/>
      <c r="L52" s="273"/>
      <c r="M52" s="104" t="s">
        <v>7</v>
      </c>
      <c r="N52" s="36" t="s">
        <v>56</v>
      </c>
      <c r="O52" s="89" t="s">
        <v>67</v>
      </c>
      <c r="P52" s="153"/>
      <c r="Q52" s="154"/>
      <c r="R52" s="155"/>
      <c r="S52" s="157"/>
      <c r="T52" s="157"/>
      <c r="U52" s="83"/>
      <c r="V52" s="83"/>
      <c r="W52" s="83"/>
      <c r="X52" s="83"/>
      <c r="Y52" s="83"/>
      <c r="Z52" s="259">
        <f t="shared" si="2"/>
        <v>0</v>
      </c>
      <c r="AA52" s="260"/>
      <c r="AB52" s="260"/>
      <c r="AC52" s="260"/>
      <c r="AD52" s="260"/>
      <c r="AE52" s="258"/>
      <c r="AF52" s="258"/>
      <c r="AG52" s="258"/>
      <c r="AH52" s="258"/>
      <c r="AI52" s="258"/>
      <c r="AJ52" s="258"/>
    </row>
    <row r="53" spans="1:36" ht="13.8" x14ac:dyDescent="0.25">
      <c r="A53" s="110" t="s">
        <v>144</v>
      </c>
      <c r="B53" s="99" t="s">
        <v>187</v>
      </c>
      <c r="C53" s="100"/>
      <c r="D53" s="24"/>
      <c r="E53" s="24" t="s">
        <v>77</v>
      </c>
      <c r="F53" s="24"/>
      <c r="G53" s="24"/>
      <c r="H53" s="109">
        <f>IF(C53&lt;&gt;"",'CBL Score Standard'!$D109,IF(D53&lt;&gt;"",SUM('CBL Score Standard'!$D109:$E109),IF(E53&lt;&gt;"",SUM('CBL Score Standard'!$D109:$F109),IF(F53&lt;&gt;"",SUM('CBL Score Standard'!$D109:$G109),IF(G53&lt;&gt;"",SUM('CBL Score Standard'!$D109:$H109,0))))))</f>
        <v>7.6190476190476183E-2</v>
      </c>
      <c r="K53" s="273"/>
      <c r="L53" s="273"/>
      <c r="M53" s="104" t="s">
        <v>7</v>
      </c>
      <c r="N53" s="36" t="s">
        <v>55</v>
      </c>
      <c r="O53" s="89" t="s">
        <v>1</v>
      </c>
      <c r="P53" s="153"/>
      <c r="Q53" s="154"/>
      <c r="R53" s="155"/>
      <c r="S53" s="157"/>
      <c r="T53" s="157"/>
      <c r="U53" s="83"/>
      <c r="V53" s="83"/>
      <c r="W53" s="83"/>
      <c r="X53" s="83"/>
      <c r="Y53" s="83"/>
      <c r="Z53" s="259">
        <f t="shared" si="2"/>
        <v>0</v>
      </c>
      <c r="AA53" s="260"/>
      <c r="AB53" s="260"/>
      <c r="AC53" s="260"/>
      <c r="AD53" s="260"/>
      <c r="AE53" s="258"/>
      <c r="AF53" s="258"/>
      <c r="AG53" s="258"/>
      <c r="AH53" s="258"/>
      <c r="AI53" s="258"/>
      <c r="AJ53" s="258"/>
    </row>
    <row r="54" spans="1:36" ht="26.4" x14ac:dyDescent="0.25">
      <c r="A54" s="110" t="s">
        <v>144</v>
      </c>
      <c r="B54" s="99" t="s">
        <v>188</v>
      </c>
      <c r="C54" s="100"/>
      <c r="D54" s="24"/>
      <c r="E54" s="24" t="s">
        <v>77</v>
      </c>
      <c r="F54" s="24"/>
      <c r="G54" s="24"/>
      <c r="H54" s="109">
        <f>IF(C54&lt;&gt;"",'CBL Score Standard'!$D110,IF(D54&lt;&gt;"",SUM('CBL Score Standard'!$D110:$E110),IF(E54&lt;&gt;"",SUM('CBL Score Standard'!$D110:$F110),IF(F54&lt;&gt;"",SUM('CBL Score Standard'!$D110:$G110),IF(G54&lt;&gt;"",SUM('CBL Score Standard'!$D110:$H110,0))))))</f>
        <v>7.6190476190476183E-2</v>
      </c>
      <c r="K54" s="273"/>
      <c r="L54" s="273"/>
      <c r="M54" s="104" t="s">
        <v>7</v>
      </c>
      <c r="N54" s="36" t="s">
        <v>55</v>
      </c>
      <c r="O54" s="89" t="s">
        <v>419</v>
      </c>
      <c r="P54" s="152" t="s">
        <v>145</v>
      </c>
      <c r="Q54" s="154" t="s">
        <v>420</v>
      </c>
      <c r="R54" s="155" t="s">
        <v>420</v>
      </c>
      <c r="S54" s="70" t="s">
        <v>336</v>
      </c>
      <c r="T54" s="157" t="s">
        <v>72</v>
      </c>
      <c r="U54" s="180">
        <v>43763</v>
      </c>
      <c r="V54" s="214" t="s">
        <v>374</v>
      </c>
      <c r="W54" s="83"/>
      <c r="X54" s="83"/>
      <c r="Y54" s="55"/>
      <c r="Z54" s="259">
        <f t="shared" si="2"/>
        <v>0</v>
      </c>
      <c r="AA54" s="260"/>
      <c r="AB54" s="260"/>
      <c r="AC54" s="260"/>
      <c r="AD54" s="260"/>
      <c r="AE54" s="258"/>
      <c r="AF54" s="258"/>
      <c r="AG54" s="258"/>
      <c r="AH54" s="258"/>
      <c r="AI54" s="258"/>
      <c r="AJ54" s="258"/>
    </row>
    <row r="55" spans="1:36" customFormat="1" ht="18" customHeight="1" x14ac:dyDescent="0.3">
      <c r="A55" s="110" t="s">
        <v>144</v>
      </c>
      <c r="B55" s="99" t="s">
        <v>189</v>
      </c>
      <c r="C55" s="100"/>
      <c r="D55" s="117"/>
      <c r="E55" s="117" t="s">
        <v>77</v>
      </c>
      <c r="F55" s="24"/>
      <c r="G55" s="24"/>
      <c r="H55" s="109">
        <f>IF(C55&lt;&gt;"",'CBL Score Standard'!$D111,IF(D55&lt;&gt;"",SUM('CBL Score Standard'!$D111:$E111),IF(E55&lt;&gt;"",SUM('CBL Score Standard'!$D111:$F111),IF(F55&lt;&gt;"",SUM('CBL Score Standard'!$D111:$G111),IF(G55&lt;&gt;"",SUM('CBL Score Standard'!$D111:$H111,0))))))</f>
        <v>3.8095238095238092E-2</v>
      </c>
      <c r="K55" s="273"/>
      <c r="L55" s="273"/>
      <c r="M55" s="104" t="s">
        <v>7</v>
      </c>
      <c r="N55" s="36" t="s">
        <v>56</v>
      </c>
      <c r="O55" s="89" t="s">
        <v>421</v>
      </c>
      <c r="P55" s="152" t="s">
        <v>230</v>
      </c>
      <c r="Q55" s="154" t="s">
        <v>230</v>
      </c>
      <c r="R55" s="155" t="s">
        <v>230</v>
      </c>
      <c r="S55" s="70" t="s">
        <v>336</v>
      </c>
      <c r="T55" s="157" t="s">
        <v>72</v>
      </c>
      <c r="U55" s="180">
        <v>43763</v>
      </c>
      <c r="V55" s="214" t="s">
        <v>374</v>
      </c>
      <c r="W55" s="83"/>
      <c r="X55" s="83"/>
      <c r="Y55" s="41" t="s">
        <v>230</v>
      </c>
      <c r="Z55" s="259">
        <f t="shared" si="2"/>
        <v>0</v>
      </c>
      <c r="AA55" s="260"/>
      <c r="AB55" s="260"/>
      <c r="AC55" s="260"/>
      <c r="AD55" s="260"/>
      <c r="AE55" s="258"/>
      <c r="AF55" s="258"/>
      <c r="AG55" s="258"/>
      <c r="AH55" s="258"/>
      <c r="AI55" s="258"/>
      <c r="AJ55" s="258"/>
    </row>
    <row r="56" spans="1:36" customFormat="1" ht="14.4" x14ac:dyDescent="0.3">
      <c r="A56" s="110" t="s">
        <v>144</v>
      </c>
      <c r="B56" s="99" t="s">
        <v>190</v>
      </c>
      <c r="C56" s="100"/>
      <c r="D56" s="117"/>
      <c r="E56" s="132" t="s">
        <v>77</v>
      </c>
      <c r="F56" s="24"/>
      <c r="G56" s="24"/>
      <c r="H56" s="109">
        <f>IF(C56&lt;&gt;"",'CBL Score Standard'!$D112,IF(D56&lt;&gt;"",SUM('CBL Score Standard'!$D112:$E112),IF(E56&lt;&gt;"",SUM('CBL Score Standard'!$D112:$F112),IF(F56&lt;&gt;"",SUM('CBL Score Standard'!$D112:$G112),IF(G56&lt;&gt;"",SUM('CBL Score Standard'!$D112:$H112,0))))))</f>
        <v>3.8095238095238092E-2</v>
      </c>
      <c r="K56" s="274"/>
      <c r="L56" s="274"/>
      <c r="M56" s="104" t="s">
        <v>7</v>
      </c>
      <c r="N56" s="36" t="s">
        <v>54</v>
      </c>
      <c r="O56" s="89" t="s">
        <v>231</v>
      </c>
      <c r="P56" s="153">
        <v>43610</v>
      </c>
      <c r="Q56" s="152" t="s">
        <v>164</v>
      </c>
      <c r="R56" s="79" t="s">
        <v>165</v>
      </c>
      <c r="S56" s="36"/>
      <c r="T56" s="83"/>
      <c r="U56" s="83"/>
      <c r="V56" s="83"/>
      <c r="W56" s="83"/>
      <c r="X56" s="83"/>
      <c r="Y56" s="49" t="s">
        <v>232</v>
      </c>
      <c r="Z56" s="259">
        <f t="shared" si="2"/>
        <v>0</v>
      </c>
      <c r="AA56" s="260"/>
      <c r="AB56" s="260"/>
      <c r="AC56" s="260"/>
      <c r="AD56" s="260"/>
      <c r="AE56" s="258"/>
      <c r="AF56" s="258"/>
      <c r="AG56" s="258"/>
      <c r="AH56" s="258"/>
      <c r="AI56" s="258"/>
      <c r="AJ56" s="258"/>
    </row>
    <row r="57" spans="1:36" ht="26.4" x14ac:dyDescent="0.25">
      <c r="A57" s="110" t="s">
        <v>144</v>
      </c>
      <c r="B57" s="99" t="s">
        <v>191</v>
      </c>
      <c r="C57" s="100"/>
      <c r="D57" s="24"/>
      <c r="E57" s="24" t="s">
        <v>77</v>
      </c>
      <c r="F57" s="24"/>
      <c r="G57" s="24"/>
      <c r="H57" s="109">
        <f>IF(C57&lt;&gt;"",'CBL Score Standard'!$D113,IF(D57&lt;&gt;"",SUM('CBL Score Standard'!$D113:$E113),IF(E57&lt;&gt;"",SUM('CBL Score Standard'!$D113:$F113),IF(F57&lt;&gt;"",SUM('CBL Score Standard'!$D113:$G113),IF(G57&lt;&gt;"",SUM('CBL Score Standard'!$D113:$H113,0))))))</f>
        <v>5.2380952380952375E-2</v>
      </c>
    </row>
    <row r="58" spans="1:36" ht="23.4" x14ac:dyDescent="0.45">
      <c r="A58" s="110" t="s">
        <v>55</v>
      </c>
      <c r="B58" s="99" t="s">
        <v>419</v>
      </c>
      <c r="C58" s="100"/>
      <c r="D58" s="100"/>
      <c r="E58" s="132" t="s">
        <v>77</v>
      </c>
      <c r="F58" s="24"/>
      <c r="G58" s="24"/>
      <c r="H58" s="109">
        <f>IF(C58&lt;&gt;"",'CBL Score Standard'!$D114,IF(D58&lt;&gt;"",SUM('CBL Score Standard'!$D114:$E114),IF(E58&lt;&gt;"",SUM('CBL Score Standard'!$D114:$F114),IF(F58&lt;&gt;"",SUM('CBL Score Standard'!$D114:$G114),IF(G58&lt;&gt;"",SUM('CBL Score Standard'!$D114:$H114,0))))))</f>
        <v>2.8571428571428571E-2</v>
      </c>
      <c r="K58" s="1193" t="s">
        <v>233</v>
      </c>
      <c r="L58" s="1194"/>
      <c r="M58" s="1194"/>
      <c r="N58" s="1194"/>
      <c r="O58" s="1194"/>
      <c r="P58" s="1194"/>
      <c r="Q58" s="1194"/>
      <c r="R58" s="1194"/>
      <c r="S58" s="1194"/>
      <c r="T58" s="1194"/>
      <c r="U58" s="1194"/>
      <c r="V58" s="1194"/>
      <c r="W58" s="1194"/>
      <c r="X58" s="1194"/>
      <c r="Y58" s="1195"/>
      <c r="Z58" s="263"/>
      <c r="AA58" s="256"/>
      <c r="AB58" s="256"/>
      <c r="AC58" s="256"/>
      <c r="AD58" s="256"/>
      <c r="AE58" s="256"/>
      <c r="AF58" s="256"/>
      <c r="AG58" s="256"/>
      <c r="AH58" s="256"/>
      <c r="AI58" s="256"/>
      <c r="AJ58" s="256"/>
    </row>
    <row r="59" spans="1:36" ht="41.4" x14ac:dyDescent="0.25">
      <c r="A59" s="110" t="s">
        <v>56</v>
      </c>
      <c r="B59" s="99" t="s">
        <v>421</v>
      </c>
      <c r="C59" s="100"/>
      <c r="D59" s="100"/>
      <c r="E59" s="132" t="s">
        <v>77</v>
      </c>
      <c r="F59" s="24"/>
      <c r="G59" s="24"/>
      <c r="H59" s="109">
        <f>IF(C59&lt;&gt;"",'CBL Score Standard'!$D115,IF(D59&lt;&gt;"",SUM('CBL Score Standard'!$D115:$E115),IF(E59&lt;&gt;"",SUM('CBL Score Standard'!$D115:$F115),IF(F59&lt;&gt;"",SUM('CBL Score Standard'!$D115:$G115),IF(G59&lt;&gt;"",SUM('CBL Score Standard'!$D115:$H115,0))))))</f>
        <v>1.4285714285714285E-2</v>
      </c>
      <c r="K59" s="1211" t="s">
        <v>133</v>
      </c>
      <c r="L59" s="1211" t="s">
        <v>91</v>
      </c>
      <c r="M59" s="1182" t="s">
        <v>75</v>
      </c>
      <c r="N59" s="1184" t="s">
        <v>134</v>
      </c>
      <c r="O59" s="1184" t="s">
        <v>135</v>
      </c>
      <c r="P59" s="145" t="s">
        <v>136</v>
      </c>
      <c r="Q59" s="145" t="s">
        <v>137</v>
      </c>
      <c r="R59" s="145" t="s">
        <v>138</v>
      </c>
      <c r="S59" s="1212" t="s">
        <v>139</v>
      </c>
      <c r="T59" s="1191" t="s">
        <v>344</v>
      </c>
      <c r="U59" s="1191" t="s">
        <v>342</v>
      </c>
      <c r="V59" s="1200" t="s">
        <v>343</v>
      </c>
      <c r="W59" s="133" t="s">
        <v>375</v>
      </c>
      <c r="X59" s="133" t="s">
        <v>376</v>
      </c>
      <c r="Y59" s="1211" t="s">
        <v>140</v>
      </c>
      <c r="Z59" s="1186" t="s">
        <v>667</v>
      </c>
      <c r="AA59" s="1172" t="s">
        <v>666</v>
      </c>
      <c r="AB59" s="1172"/>
      <c r="AC59" s="1172" t="s">
        <v>668</v>
      </c>
      <c r="AD59" s="1172"/>
      <c r="AE59" s="1172" t="s">
        <v>669</v>
      </c>
      <c r="AF59" s="1172"/>
      <c r="AG59" s="1172" t="s">
        <v>670</v>
      </c>
      <c r="AH59" s="1172"/>
      <c r="AI59" s="1172" t="s">
        <v>671</v>
      </c>
      <c r="AJ59" s="1172"/>
    </row>
    <row r="60" spans="1:36" ht="41.4" x14ac:dyDescent="0.25">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1197"/>
      <c r="L60" s="1197"/>
      <c r="M60" s="1183"/>
      <c r="N60" s="1185"/>
      <c r="O60" s="1185"/>
      <c r="P60" s="148" t="s">
        <v>141</v>
      </c>
      <c r="Q60" s="144"/>
      <c r="R60" s="144"/>
      <c r="S60" s="1210"/>
      <c r="T60" s="1191"/>
      <c r="U60" s="1191"/>
      <c r="V60" s="1201"/>
      <c r="W60" s="133"/>
      <c r="X60" s="133"/>
      <c r="Y60" s="1197"/>
      <c r="Z60" s="1187"/>
      <c r="AA60" s="255" t="s">
        <v>672</v>
      </c>
      <c r="AB60" s="255" t="s">
        <v>673</v>
      </c>
      <c r="AC60" s="255" t="s">
        <v>672</v>
      </c>
      <c r="AD60" s="255" t="s">
        <v>673</v>
      </c>
      <c r="AE60" s="255" t="s">
        <v>672</v>
      </c>
      <c r="AF60" s="255" t="s">
        <v>673</v>
      </c>
      <c r="AG60" s="255" t="s">
        <v>672</v>
      </c>
      <c r="AH60" s="255" t="s">
        <v>673</v>
      </c>
      <c r="AI60" s="255" t="s">
        <v>672</v>
      </c>
      <c r="AJ60" s="255" t="s">
        <v>673</v>
      </c>
    </row>
    <row r="61" spans="1:36" ht="13.8" x14ac:dyDescent="0.25">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1206" t="s">
        <v>142</v>
      </c>
      <c r="L61" s="1206" t="s">
        <v>143</v>
      </c>
      <c r="M61" s="104" t="s">
        <v>8</v>
      </c>
      <c r="N61" s="57" t="s">
        <v>2</v>
      </c>
      <c r="O61" s="38" t="s">
        <v>234</v>
      </c>
      <c r="P61" s="58"/>
      <c r="Q61" s="56"/>
      <c r="R61" s="59"/>
      <c r="S61" s="36"/>
      <c r="T61" s="83"/>
      <c r="U61" s="83"/>
      <c r="V61" s="83"/>
      <c r="W61" s="83"/>
      <c r="X61" s="83"/>
      <c r="Y61" s="55"/>
      <c r="Z61" s="259">
        <f t="shared" ref="Z61:Z68" si="4">DATEDIF(AA61,AB61,"m")/12+DATEDIF(AC61,AD61,"m")/12+DATEDIF(AE61,AF61,"m")/12+DATEDIF(AG61,AH61,"m")/12+DATEDIF(AI61,AJ61,"m")/12</f>
        <v>0</v>
      </c>
      <c r="AA61" s="260"/>
      <c r="AB61" s="260"/>
      <c r="AC61" s="260"/>
      <c r="AD61" s="260"/>
      <c r="AE61" s="258"/>
      <c r="AF61" s="258"/>
      <c r="AG61" s="258"/>
      <c r="AH61" s="258"/>
      <c r="AI61" s="258"/>
      <c r="AJ61" s="258"/>
    </row>
    <row r="62" spans="1:36" ht="27.6" x14ac:dyDescent="0.25">
      <c r="A62" s="110" t="s">
        <v>56</v>
      </c>
      <c r="B62" s="99" t="s">
        <v>67</v>
      </c>
      <c r="C62" s="100"/>
      <c r="D62" s="100"/>
      <c r="E62" s="24"/>
      <c r="F62" s="24"/>
      <c r="G62" s="24"/>
      <c r="H62" s="109" t="b">
        <f>IF(C62&lt;&gt;"",'CBL Score Standard'!$D118,IF(D62&lt;&gt;"",SUM('CBL Score Standard'!$D118:$E118),IF(E62&lt;&gt;"",SUM('CBL Score Standard'!$D118:$F118),IF(F62&lt;&gt;"",SUM('CBL Score Standard'!$D118:$G118),IF(G62&lt;&gt;"",SUM('CBL Score Standard'!$D118:$H118,0))))))</f>
        <v>0</v>
      </c>
      <c r="K62" s="1207"/>
      <c r="L62" s="1207"/>
      <c r="M62" s="104" t="s">
        <v>8</v>
      </c>
      <c r="N62" s="57" t="s">
        <v>63</v>
      </c>
      <c r="O62" s="38" t="s">
        <v>236</v>
      </c>
      <c r="P62" s="58"/>
      <c r="Q62" s="56"/>
      <c r="R62" s="59"/>
      <c r="S62" s="36"/>
      <c r="T62" s="83"/>
      <c r="U62" s="83"/>
      <c r="V62" s="83"/>
      <c r="W62" s="83"/>
      <c r="X62" s="83"/>
      <c r="Y62" s="55"/>
      <c r="Z62" s="259">
        <f t="shared" si="4"/>
        <v>0</v>
      </c>
      <c r="AA62" s="260"/>
      <c r="AB62" s="260"/>
      <c r="AC62" s="260"/>
      <c r="AD62" s="260"/>
      <c r="AE62" s="258"/>
      <c r="AF62" s="258"/>
      <c r="AG62" s="258"/>
      <c r="AH62" s="258"/>
      <c r="AI62" s="258"/>
      <c r="AJ62" s="258"/>
    </row>
    <row r="63" spans="1:36" ht="14.4" thickBot="1" x14ac:dyDescent="0.3">
      <c r="A63" s="111" t="s">
        <v>55</v>
      </c>
      <c r="B63" s="99" t="s">
        <v>1</v>
      </c>
      <c r="C63" s="100"/>
      <c r="D63" s="100"/>
      <c r="E63" s="24"/>
      <c r="F63" s="24"/>
      <c r="G63" s="24"/>
      <c r="H63" s="109" t="b">
        <f>IF(C63&lt;&gt;"",'CBL Score Standard'!$D119,IF(D63&lt;&gt;"",SUM('CBL Score Standard'!$D119:$E119),IF(E63&lt;&gt;"",SUM('CBL Score Standard'!$D119:$F119),IF(F63&lt;&gt;"",SUM('CBL Score Standard'!$D119:$G119),IF(G63&lt;&gt;"",SUM('CBL Score Standard'!$D119:$H119,0))))))</f>
        <v>0</v>
      </c>
      <c r="K63" s="1207"/>
      <c r="L63" s="1207"/>
      <c r="M63" s="104" t="s">
        <v>8</v>
      </c>
      <c r="N63" s="36" t="s">
        <v>56</v>
      </c>
      <c r="O63" s="38" t="s">
        <v>237</v>
      </c>
      <c r="P63" s="58"/>
      <c r="Q63" s="56"/>
      <c r="R63" s="59"/>
      <c r="S63" s="36"/>
      <c r="T63" s="83"/>
      <c r="U63" s="83"/>
      <c r="V63" s="83"/>
      <c r="W63" s="83"/>
      <c r="X63" s="83"/>
      <c r="Y63" s="55"/>
      <c r="Z63" s="259">
        <f t="shared" si="4"/>
        <v>0</v>
      </c>
      <c r="AA63" s="260"/>
      <c r="AB63" s="260"/>
      <c r="AC63" s="260"/>
      <c r="AD63" s="260"/>
      <c r="AE63" s="258"/>
      <c r="AF63" s="258"/>
      <c r="AG63" s="258"/>
      <c r="AH63" s="258"/>
      <c r="AI63" s="258"/>
      <c r="AJ63" s="258"/>
    </row>
    <row r="64" spans="1:36" ht="14.4" thickBot="1" x14ac:dyDescent="0.35">
      <c r="A64" s="1175" t="s">
        <v>79</v>
      </c>
      <c r="B64" s="1176"/>
      <c r="C64" s="1177"/>
      <c r="D64" s="1177"/>
      <c r="E64" s="1177"/>
      <c r="F64" s="1177"/>
      <c r="G64" s="1177"/>
      <c r="H64" s="9">
        <f>SUM(H8:H63)</f>
        <v>2.7190476190476187</v>
      </c>
      <c r="K64" s="1207"/>
      <c r="L64" s="1207"/>
      <c r="M64" s="104" t="s">
        <v>8</v>
      </c>
      <c r="N64" s="36" t="s">
        <v>55</v>
      </c>
      <c r="O64" s="38" t="s">
        <v>238</v>
      </c>
      <c r="P64" s="58"/>
      <c r="Q64" s="56"/>
      <c r="R64" s="59"/>
      <c r="S64" s="36"/>
      <c r="T64" s="83"/>
      <c r="U64" s="83"/>
      <c r="V64" s="83"/>
      <c r="W64" s="83"/>
      <c r="X64" s="83"/>
      <c r="Y64" s="55"/>
      <c r="Z64" s="259">
        <f t="shared" si="4"/>
        <v>0</v>
      </c>
      <c r="AA64" s="260"/>
      <c r="AB64" s="260"/>
      <c r="AC64" s="260"/>
      <c r="AD64" s="260"/>
      <c r="AE64" s="258"/>
      <c r="AF64" s="258"/>
      <c r="AG64" s="258"/>
      <c r="AH64" s="258"/>
      <c r="AI64" s="258"/>
      <c r="AJ64" s="258"/>
    </row>
    <row r="65" spans="1:36" ht="14.4" thickBot="1" x14ac:dyDescent="0.35">
      <c r="A65" s="112" t="s">
        <v>83</v>
      </c>
      <c r="B65" s="113"/>
      <c r="C65" s="134">
        <v>1</v>
      </c>
      <c r="D65" s="134">
        <v>1</v>
      </c>
      <c r="E65" s="134">
        <v>0.74193548387096775</v>
      </c>
      <c r="F65" s="134">
        <v>0</v>
      </c>
      <c r="G65" s="134">
        <v>0</v>
      </c>
      <c r="H65" s="114">
        <v>2</v>
      </c>
      <c r="K65" s="1207"/>
      <c r="L65" s="1207"/>
      <c r="M65" s="104" t="s">
        <v>8</v>
      </c>
      <c r="N65" s="57" t="s">
        <v>53</v>
      </c>
      <c r="O65" s="38" t="s">
        <v>239</v>
      </c>
      <c r="P65" s="58"/>
      <c r="Q65" s="56"/>
      <c r="R65" s="59"/>
      <c r="S65" s="36"/>
      <c r="T65" s="83"/>
      <c r="U65" s="83"/>
      <c r="V65" s="83"/>
      <c r="W65" s="83"/>
      <c r="X65" s="83"/>
      <c r="Y65" s="55"/>
      <c r="Z65" s="259">
        <f t="shared" si="4"/>
        <v>0</v>
      </c>
      <c r="AA65" s="260"/>
      <c r="AB65" s="260"/>
      <c r="AC65" s="260"/>
      <c r="AD65" s="260"/>
      <c r="AE65" s="258"/>
      <c r="AF65" s="258"/>
      <c r="AG65" s="258"/>
      <c r="AH65" s="258"/>
      <c r="AI65" s="258"/>
      <c r="AJ65" s="258"/>
    </row>
    <row r="66" spans="1:36" ht="28.2" thickBot="1" x14ac:dyDescent="0.35">
      <c r="A66" s="1178" t="s">
        <v>81</v>
      </c>
      <c r="B66" s="1179"/>
      <c r="C66" s="1180"/>
      <c r="D66" s="1180"/>
      <c r="E66" s="1180"/>
      <c r="F66" s="1180"/>
      <c r="G66" s="1181"/>
      <c r="H66" s="115">
        <v>2</v>
      </c>
      <c r="K66" s="1207"/>
      <c r="L66" s="1207"/>
      <c r="M66" s="104" t="s">
        <v>8</v>
      </c>
      <c r="N66" s="57" t="s">
        <v>59</v>
      </c>
      <c r="O66" s="38" t="s">
        <v>240</v>
      </c>
      <c r="P66" s="58"/>
      <c r="Q66" s="56"/>
      <c r="R66" s="59"/>
      <c r="S66" s="36"/>
      <c r="T66" s="83"/>
      <c r="U66" s="83"/>
      <c r="V66" s="83"/>
      <c r="W66" s="83"/>
      <c r="X66" s="83"/>
      <c r="Y66" s="55"/>
      <c r="Z66" s="259">
        <f t="shared" si="4"/>
        <v>0</v>
      </c>
      <c r="AA66" s="260"/>
      <c r="AB66" s="260"/>
      <c r="AC66" s="260"/>
      <c r="AD66" s="260"/>
      <c r="AE66" s="258"/>
      <c r="AF66" s="258"/>
      <c r="AG66" s="258"/>
      <c r="AH66" s="258"/>
      <c r="AI66" s="258"/>
      <c r="AJ66" s="258"/>
    </row>
    <row r="67" spans="1:36" ht="13.8" x14ac:dyDescent="0.25">
      <c r="C67" s="135"/>
      <c r="D67" s="135"/>
      <c r="E67" s="135"/>
      <c r="F67" s="135"/>
      <c r="G67" s="135"/>
      <c r="K67" s="1207"/>
      <c r="L67" s="1207"/>
      <c r="M67" s="104" t="s">
        <v>8</v>
      </c>
      <c r="N67" s="57" t="s">
        <v>55</v>
      </c>
      <c r="O67" s="38" t="s">
        <v>515</v>
      </c>
      <c r="P67" s="58"/>
      <c r="Q67" s="56"/>
      <c r="R67" s="59"/>
      <c r="S67" s="36"/>
      <c r="T67" s="83"/>
      <c r="U67" s="83"/>
      <c r="V67" s="83"/>
      <c r="W67" s="83"/>
      <c r="X67" s="83"/>
      <c r="Y67" s="55"/>
      <c r="Z67" s="259">
        <f t="shared" si="4"/>
        <v>0</v>
      </c>
      <c r="AA67" s="260"/>
      <c r="AB67" s="260"/>
      <c r="AC67" s="260"/>
      <c r="AD67" s="260"/>
      <c r="AE67" s="258"/>
      <c r="AF67" s="258"/>
      <c r="AG67" s="258"/>
      <c r="AH67" s="258"/>
      <c r="AI67" s="258"/>
      <c r="AJ67" s="258"/>
    </row>
    <row r="68" spans="1:36" ht="13.8" x14ac:dyDescent="0.3">
      <c r="C68" s="135"/>
      <c r="D68" s="135"/>
      <c r="E68" s="135"/>
      <c r="F68" s="135"/>
      <c r="G68" s="135"/>
      <c r="K68" s="1208"/>
      <c r="L68" s="1208"/>
      <c r="M68" s="104" t="s">
        <v>8</v>
      </c>
      <c r="N68" s="57" t="s">
        <v>149</v>
      </c>
      <c r="O68" s="38" t="s">
        <v>370</v>
      </c>
      <c r="P68" s="154" t="s">
        <v>145</v>
      </c>
      <c r="Q68" s="152" t="s">
        <v>217</v>
      </c>
      <c r="R68" s="79" t="s">
        <v>241</v>
      </c>
      <c r="S68" s="36"/>
      <c r="T68" s="83"/>
      <c r="U68" s="83"/>
      <c r="V68" s="83"/>
      <c r="W68" s="83"/>
      <c r="X68" s="83"/>
      <c r="Y68" s="46" t="s">
        <v>242</v>
      </c>
      <c r="Z68" s="259">
        <f t="shared" si="4"/>
        <v>0</v>
      </c>
      <c r="AA68" s="260"/>
      <c r="AB68" s="260"/>
      <c r="AC68" s="260"/>
      <c r="AD68" s="260"/>
      <c r="AE68" s="258"/>
      <c r="AF68" s="258"/>
      <c r="AG68" s="258"/>
      <c r="AH68" s="258"/>
      <c r="AI68" s="258"/>
      <c r="AJ68" s="258"/>
    </row>
    <row r="69" spans="1:36" x14ac:dyDescent="0.25">
      <c r="C69" s="135"/>
      <c r="D69" s="135"/>
      <c r="E69" s="135"/>
      <c r="F69" s="135"/>
      <c r="G69" s="135"/>
    </row>
    <row r="70" spans="1:36" ht="23.4" x14ac:dyDescent="0.45">
      <c r="C70" s="135"/>
      <c r="D70" s="135"/>
      <c r="E70" s="135"/>
      <c r="F70" s="135"/>
      <c r="G70" s="135"/>
      <c r="K70" s="1193" t="s">
        <v>243</v>
      </c>
      <c r="L70" s="1194"/>
      <c r="M70" s="1194"/>
      <c r="N70" s="1194"/>
      <c r="O70" s="1194"/>
      <c r="P70" s="1194"/>
      <c r="Q70" s="1194"/>
      <c r="R70" s="1194"/>
      <c r="S70" s="1194"/>
      <c r="T70" s="1194"/>
      <c r="U70" s="1194"/>
      <c r="V70" s="1194"/>
      <c r="W70" s="1194"/>
      <c r="X70" s="1194"/>
      <c r="Y70" s="1195"/>
      <c r="Z70" s="263"/>
      <c r="AA70" s="256"/>
      <c r="AB70" s="256"/>
      <c r="AC70" s="256"/>
      <c r="AD70" s="256"/>
      <c r="AE70" s="256"/>
      <c r="AF70" s="256"/>
      <c r="AG70" s="256"/>
      <c r="AH70" s="256"/>
      <c r="AI70" s="256"/>
      <c r="AJ70" s="256"/>
    </row>
    <row r="71" spans="1:36" ht="41.4" x14ac:dyDescent="0.25">
      <c r="C71" s="135"/>
      <c r="D71" s="135"/>
      <c r="E71" s="135"/>
      <c r="F71" s="135"/>
      <c r="G71" s="135"/>
      <c r="K71" s="1211" t="s">
        <v>133</v>
      </c>
      <c r="L71" s="1211" t="s">
        <v>91</v>
      </c>
      <c r="M71" s="1182" t="s">
        <v>75</v>
      </c>
      <c r="N71" s="1184" t="s">
        <v>134</v>
      </c>
      <c r="O71" s="1184" t="s">
        <v>135</v>
      </c>
      <c r="P71" s="145" t="s">
        <v>136</v>
      </c>
      <c r="Q71" s="145" t="s">
        <v>137</v>
      </c>
      <c r="R71" s="145" t="s">
        <v>138</v>
      </c>
      <c r="S71" s="1212" t="s">
        <v>139</v>
      </c>
      <c r="T71" s="1191" t="s">
        <v>344</v>
      </c>
      <c r="U71" s="1191" t="s">
        <v>342</v>
      </c>
      <c r="V71" s="1200" t="s">
        <v>343</v>
      </c>
      <c r="W71" s="133" t="s">
        <v>375</v>
      </c>
      <c r="X71" s="133" t="s">
        <v>379</v>
      </c>
      <c r="Y71" s="1211" t="s">
        <v>140</v>
      </c>
      <c r="Z71" s="1186" t="s">
        <v>667</v>
      </c>
      <c r="AA71" s="1172" t="s">
        <v>666</v>
      </c>
      <c r="AB71" s="1172"/>
      <c r="AC71" s="1172" t="s">
        <v>668</v>
      </c>
      <c r="AD71" s="1172"/>
      <c r="AE71" s="1172" t="s">
        <v>669</v>
      </c>
      <c r="AF71" s="1172"/>
      <c r="AG71" s="1172" t="s">
        <v>670</v>
      </c>
      <c r="AH71" s="1172"/>
      <c r="AI71" s="1172" t="s">
        <v>671</v>
      </c>
      <c r="AJ71" s="1172"/>
    </row>
    <row r="72" spans="1:36" ht="41.4" x14ac:dyDescent="0.25">
      <c r="C72" s="135"/>
      <c r="D72" s="135"/>
      <c r="E72" s="135"/>
      <c r="F72" s="135"/>
      <c r="G72" s="135"/>
      <c r="K72" s="1197"/>
      <c r="L72" s="1197"/>
      <c r="M72" s="1183"/>
      <c r="N72" s="1185"/>
      <c r="O72" s="1185"/>
      <c r="P72" s="148" t="s">
        <v>141</v>
      </c>
      <c r="Q72" s="144"/>
      <c r="R72" s="144"/>
      <c r="S72" s="1210"/>
      <c r="T72" s="1191"/>
      <c r="U72" s="1191"/>
      <c r="V72" s="1201"/>
      <c r="W72" s="133"/>
      <c r="X72" s="133"/>
      <c r="Y72" s="1197"/>
      <c r="Z72" s="1187"/>
      <c r="AA72" s="255" t="s">
        <v>672</v>
      </c>
      <c r="AB72" s="255" t="s">
        <v>673</v>
      </c>
      <c r="AC72" s="255" t="s">
        <v>672</v>
      </c>
      <c r="AD72" s="255" t="s">
        <v>673</v>
      </c>
      <c r="AE72" s="255" t="s">
        <v>672</v>
      </c>
      <c r="AF72" s="255" t="s">
        <v>673</v>
      </c>
      <c r="AG72" s="255" t="s">
        <v>672</v>
      </c>
      <c r="AH72" s="255" t="s">
        <v>673</v>
      </c>
      <c r="AI72" s="255" t="s">
        <v>672</v>
      </c>
      <c r="AJ72" s="255" t="s">
        <v>673</v>
      </c>
    </row>
    <row r="73" spans="1:36" ht="13.8" x14ac:dyDescent="0.25">
      <c r="C73" s="135"/>
      <c r="D73" s="135"/>
      <c r="E73" s="135"/>
      <c r="F73" s="135"/>
      <c r="G73" s="135"/>
      <c r="K73" s="272" t="s">
        <v>142</v>
      </c>
      <c r="L73" s="272" t="s">
        <v>143</v>
      </c>
      <c r="M73" s="104" t="s">
        <v>9</v>
      </c>
      <c r="N73" s="57" t="s">
        <v>235</v>
      </c>
      <c r="O73" s="38" t="s">
        <v>244</v>
      </c>
      <c r="P73" s="60"/>
      <c r="Q73" s="61"/>
      <c r="R73" s="62"/>
      <c r="S73" s="36"/>
      <c r="T73" s="83"/>
      <c r="U73" s="83"/>
      <c r="V73" s="83"/>
      <c r="W73" s="83"/>
      <c r="X73" s="83"/>
      <c r="Y73" s="63"/>
      <c r="Z73" s="259">
        <f t="shared" ref="Z73:Z76" si="5">DATEDIF(AA73,AB73,"m")/12+DATEDIF(AC73,AD73,"m")/12+DATEDIF(AE73,AF73,"m")/12+DATEDIF(AG73,AH73,"m")/12+DATEDIF(AI73,AJ73,"m")/12</f>
        <v>0</v>
      </c>
      <c r="AA73" s="260"/>
      <c r="AB73" s="260"/>
      <c r="AC73" s="260"/>
      <c r="AD73" s="260"/>
      <c r="AE73" s="258"/>
      <c r="AF73" s="258"/>
      <c r="AG73" s="258"/>
      <c r="AH73" s="258"/>
      <c r="AI73" s="258"/>
      <c r="AJ73" s="258"/>
    </row>
    <row r="74" spans="1:36" ht="13.8" x14ac:dyDescent="0.25">
      <c r="C74" s="135"/>
      <c r="D74" s="135"/>
      <c r="E74" s="135"/>
      <c r="F74" s="135"/>
      <c r="G74" s="135"/>
      <c r="K74" s="273"/>
      <c r="L74" s="273"/>
      <c r="M74" s="104" t="s">
        <v>9</v>
      </c>
      <c r="N74" s="57" t="s">
        <v>229</v>
      </c>
      <c r="O74" s="38" t="s">
        <v>245</v>
      </c>
      <c r="P74" s="60"/>
      <c r="Q74" s="61"/>
      <c r="R74" s="62"/>
      <c r="S74" s="36"/>
      <c r="T74" s="83"/>
      <c r="U74" s="83"/>
      <c r="V74" s="83"/>
      <c r="W74" s="83"/>
      <c r="X74" s="83"/>
      <c r="Y74" s="63"/>
      <c r="Z74" s="259">
        <f t="shared" si="5"/>
        <v>0</v>
      </c>
      <c r="AA74" s="260"/>
      <c r="AB74" s="260"/>
      <c r="AC74" s="260"/>
      <c r="AD74" s="260"/>
      <c r="AE74" s="258"/>
      <c r="AF74" s="258"/>
      <c r="AG74" s="258"/>
      <c r="AH74" s="258"/>
      <c r="AI74" s="258"/>
      <c r="AJ74" s="258"/>
    </row>
    <row r="75" spans="1:36" ht="41.4" x14ac:dyDescent="0.25">
      <c r="C75" s="135"/>
      <c r="D75" s="135"/>
      <c r="E75" s="135"/>
      <c r="F75" s="135"/>
      <c r="G75" s="135"/>
      <c r="K75" s="273"/>
      <c r="L75" s="273"/>
      <c r="M75" s="104" t="s">
        <v>9</v>
      </c>
      <c r="N75" s="57" t="s">
        <v>3</v>
      </c>
      <c r="O75" s="38" t="s">
        <v>516</v>
      </c>
      <c r="P75" s="60"/>
      <c r="Q75" s="61"/>
      <c r="R75" s="62"/>
      <c r="S75" s="36"/>
      <c r="T75" s="83"/>
      <c r="U75" s="83"/>
      <c r="V75" s="83"/>
      <c r="W75" s="83"/>
      <c r="X75" s="83"/>
      <c r="Y75" s="63"/>
      <c r="Z75" s="259">
        <f t="shared" si="5"/>
        <v>0</v>
      </c>
      <c r="AA75" s="260"/>
      <c r="AB75" s="260"/>
      <c r="AC75" s="260"/>
      <c r="AD75" s="260"/>
      <c r="AE75" s="258"/>
      <c r="AF75" s="258"/>
      <c r="AG75" s="258"/>
      <c r="AH75" s="258"/>
      <c r="AI75" s="258"/>
      <c r="AJ75" s="258"/>
    </row>
    <row r="76" spans="1:36" ht="13.2" customHeight="1" x14ac:dyDescent="0.25">
      <c r="C76" s="135"/>
      <c r="D76" s="135"/>
      <c r="E76" s="135"/>
      <c r="F76" s="135"/>
      <c r="G76" s="135"/>
      <c r="K76" s="274"/>
      <c r="L76" s="274"/>
      <c r="M76" s="104" t="s">
        <v>9</v>
      </c>
      <c r="N76" s="57" t="s">
        <v>3</v>
      </c>
      <c r="O76" s="38" t="s">
        <v>246</v>
      </c>
      <c r="P76" s="60"/>
      <c r="Q76" s="61"/>
      <c r="R76" s="62"/>
      <c r="S76" s="36"/>
      <c r="T76" s="83"/>
      <c r="U76" s="83"/>
      <c r="V76" s="83"/>
      <c r="W76" s="83"/>
      <c r="X76" s="83"/>
      <c r="Y76" s="63"/>
      <c r="Z76" s="259">
        <f t="shared" si="5"/>
        <v>0</v>
      </c>
      <c r="AA76" s="260"/>
      <c r="AB76" s="260"/>
      <c r="AC76" s="260"/>
      <c r="AD76" s="260"/>
      <c r="AE76" s="258"/>
      <c r="AF76" s="258"/>
      <c r="AG76" s="258"/>
      <c r="AH76" s="258"/>
      <c r="AI76" s="258"/>
      <c r="AJ76" s="258"/>
    </row>
    <row r="77" spans="1:36" x14ac:dyDescent="0.25">
      <c r="C77" s="135"/>
      <c r="D77" s="135"/>
      <c r="E77" s="135"/>
      <c r="F77" s="135"/>
      <c r="G77" s="135"/>
    </row>
    <row r="78" spans="1:36" x14ac:dyDescent="0.25">
      <c r="C78" s="135"/>
      <c r="D78" s="135"/>
      <c r="E78" s="135"/>
      <c r="F78" s="135"/>
      <c r="G78" s="135"/>
    </row>
    <row r="79" spans="1:36" x14ac:dyDescent="0.25">
      <c r="C79" s="135"/>
      <c r="D79" s="135"/>
      <c r="E79" s="135"/>
      <c r="F79" s="135"/>
      <c r="G79" s="135"/>
    </row>
    <row r="80" spans="1:36" x14ac:dyDescent="0.25">
      <c r="C80" s="135"/>
      <c r="D80" s="135"/>
      <c r="E80" s="135"/>
      <c r="F80" s="135"/>
      <c r="G80" s="135"/>
    </row>
    <row r="81" spans="3:7" x14ac:dyDescent="0.25">
      <c r="C81" s="135"/>
      <c r="D81" s="135"/>
      <c r="E81" s="135"/>
      <c r="F81" s="135"/>
      <c r="G81" s="135"/>
    </row>
    <row r="82" spans="3:7" x14ac:dyDescent="0.25">
      <c r="C82" s="135"/>
      <c r="D82" s="135"/>
      <c r="E82" s="135"/>
      <c r="F82" s="135"/>
      <c r="G82" s="135"/>
    </row>
    <row r="83" spans="3:7" x14ac:dyDescent="0.25">
      <c r="C83" s="135"/>
      <c r="D83" s="135"/>
      <c r="E83" s="135"/>
      <c r="F83" s="135"/>
      <c r="G83" s="135"/>
    </row>
    <row r="84" spans="3:7" x14ac:dyDescent="0.25">
      <c r="C84" s="135"/>
      <c r="D84" s="135"/>
      <c r="E84" s="135"/>
      <c r="F84" s="135"/>
      <c r="G84" s="135"/>
    </row>
    <row r="85" spans="3:7" x14ac:dyDescent="0.25">
      <c r="C85" s="135"/>
      <c r="D85" s="135"/>
      <c r="E85" s="135"/>
      <c r="F85" s="135"/>
      <c r="G85" s="135"/>
    </row>
    <row r="86" spans="3:7" x14ac:dyDescent="0.25">
      <c r="C86" s="135"/>
      <c r="D86" s="135"/>
      <c r="E86" s="135"/>
      <c r="F86" s="135"/>
      <c r="G86" s="135"/>
    </row>
    <row r="87" spans="3:7" x14ac:dyDescent="0.25">
      <c r="C87" s="135"/>
      <c r="D87" s="135"/>
      <c r="E87" s="135"/>
      <c r="F87" s="135"/>
      <c r="G87" s="135"/>
    </row>
    <row r="88" spans="3:7" x14ac:dyDescent="0.25">
      <c r="C88" s="135"/>
      <c r="D88" s="135"/>
      <c r="E88" s="135"/>
      <c r="F88" s="135"/>
      <c r="G88" s="135"/>
    </row>
    <row r="89" spans="3:7" x14ac:dyDescent="0.25">
      <c r="C89" s="135"/>
      <c r="D89" s="135"/>
      <c r="E89" s="135"/>
      <c r="F89" s="135"/>
      <c r="G89" s="135"/>
    </row>
    <row r="90" spans="3:7" x14ac:dyDescent="0.25">
      <c r="C90" s="135"/>
      <c r="D90" s="135"/>
      <c r="E90" s="135"/>
      <c r="F90" s="135"/>
      <c r="G90" s="135"/>
    </row>
    <row r="91" spans="3:7" x14ac:dyDescent="0.25">
      <c r="C91" s="135"/>
      <c r="D91" s="135"/>
      <c r="E91" s="135"/>
      <c r="F91" s="135"/>
      <c r="G91" s="135"/>
    </row>
    <row r="92" spans="3:7" x14ac:dyDescent="0.25">
      <c r="C92" s="135"/>
      <c r="D92" s="135"/>
      <c r="E92" s="135"/>
      <c r="F92" s="135"/>
      <c r="G92" s="135"/>
    </row>
    <row r="93" spans="3:7" x14ac:dyDescent="0.25">
      <c r="C93" s="135"/>
      <c r="D93" s="135"/>
      <c r="E93" s="135"/>
      <c r="F93" s="135"/>
      <c r="G93" s="135"/>
    </row>
    <row r="94" spans="3:7" x14ac:dyDescent="0.25">
      <c r="C94" s="135"/>
      <c r="D94" s="135"/>
      <c r="E94" s="135"/>
      <c r="F94" s="135"/>
      <c r="G94" s="135"/>
    </row>
    <row r="95" spans="3:7" x14ac:dyDescent="0.25">
      <c r="C95" s="135"/>
      <c r="D95" s="135"/>
      <c r="E95" s="135"/>
      <c r="F95" s="135"/>
      <c r="G95" s="135"/>
    </row>
    <row r="96" spans="3:7" x14ac:dyDescent="0.25">
      <c r="C96" s="135"/>
      <c r="D96" s="135"/>
      <c r="E96" s="135"/>
      <c r="F96" s="135"/>
      <c r="G96" s="135"/>
    </row>
    <row r="97" spans="3:7" x14ac:dyDescent="0.25">
      <c r="C97" s="135"/>
      <c r="D97" s="135"/>
      <c r="E97" s="135"/>
      <c r="F97" s="135"/>
      <c r="G97" s="135"/>
    </row>
    <row r="98" spans="3:7" x14ac:dyDescent="0.25">
      <c r="C98" s="135"/>
      <c r="D98" s="135"/>
      <c r="E98" s="135"/>
      <c r="F98" s="135"/>
      <c r="G98" s="135"/>
    </row>
    <row r="99" spans="3:7" x14ac:dyDescent="0.25">
      <c r="C99" s="135"/>
      <c r="D99" s="135"/>
      <c r="E99" s="135"/>
      <c r="F99" s="135"/>
      <c r="G99" s="135"/>
    </row>
    <row r="100" spans="3:7" x14ac:dyDescent="0.25">
      <c r="C100" s="135"/>
      <c r="D100" s="135"/>
      <c r="E100" s="135"/>
      <c r="F100" s="135"/>
      <c r="G100" s="135"/>
    </row>
    <row r="101" spans="3:7" x14ac:dyDescent="0.25">
      <c r="C101" s="135"/>
      <c r="D101" s="135"/>
      <c r="E101" s="135"/>
      <c r="F101" s="135"/>
      <c r="G101" s="135"/>
    </row>
    <row r="102" spans="3:7" x14ac:dyDescent="0.25">
      <c r="C102" s="135"/>
      <c r="D102" s="135"/>
      <c r="E102" s="135"/>
      <c r="F102" s="135"/>
      <c r="G102" s="135"/>
    </row>
    <row r="103" spans="3:7" x14ac:dyDescent="0.25">
      <c r="C103" s="135"/>
      <c r="D103" s="135"/>
      <c r="E103" s="135"/>
      <c r="F103" s="135"/>
      <c r="G103" s="135"/>
    </row>
    <row r="104" spans="3:7" x14ac:dyDescent="0.25">
      <c r="C104" s="135"/>
      <c r="D104" s="135"/>
      <c r="E104" s="135"/>
      <c r="F104" s="135"/>
      <c r="G104" s="135"/>
    </row>
    <row r="105" spans="3:7" x14ac:dyDescent="0.25">
      <c r="C105" s="135"/>
      <c r="D105" s="135"/>
      <c r="E105" s="135"/>
      <c r="F105" s="135"/>
      <c r="G105" s="135"/>
    </row>
    <row r="106" spans="3:7" x14ac:dyDescent="0.25">
      <c r="C106" s="135"/>
      <c r="D106" s="135"/>
      <c r="E106" s="135"/>
      <c r="F106" s="135"/>
      <c r="G106" s="135"/>
    </row>
    <row r="107" spans="3:7" x14ac:dyDescent="0.25">
      <c r="C107" s="135"/>
      <c r="D107" s="135"/>
      <c r="E107" s="135"/>
      <c r="F107" s="135"/>
      <c r="G107" s="135"/>
    </row>
    <row r="108" spans="3:7" x14ac:dyDescent="0.25">
      <c r="C108" s="135"/>
      <c r="D108" s="135"/>
      <c r="E108" s="135"/>
      <c r="F108" s="135"/>
      <c r="G108" s="135"/>
    </row>
    <row r="109" spans="3:7" x14ac:dyDescent="0.25">
      <c r="C109" s="135"/>
      <c r="D109" s="135"/>
      <c r="E109" s="135"/>
      <c r="F109" s="135"/>
      <c r="G109" s="135"/>
    </row>
    <row r="110" spans="3:7" x14ac:dyDescent="0.25">
      <c r="C110" s="135"/>
      <c r="D110" s="135"/>
      <c r="E110" s="135"/>
      <c r="F110" s="135"/>
      <c r="G110" s="135"/>
    </row>
    <row r="111" spans="3:7" x14ac:dyDescent="0.25">
      <c r="C111" s="135"/>
      <c r="D111" s="135"/>
      <c r="E111" s="135"/>
      <c r="F111" s="135"/>
      <c r="G111" s="135"/>
    </row>
    <row r="112" spans="3:7" x14ac:dyDescent="0.25">
      <c r="C112" s="135"/>
      <c r="D112" s="135"/>
      <c r="E112" s="135"/>
      <c r="F112" s="135"/>
      <c r="G112" s="135"/>
    </row>
    <row r="113" spans="3:7" x14ac:dyDescent="0.25">
      <c r="C113" s="135"/>
      <c r="D113" s="135"/>
      <c r="E113" s="135"/>
      <c r="F113" s="135"/>
      <c r="G113" s="135"/>
    </row>
    <row r="114" spans="3:7" x14ac:dyDescent="0.25">
      <c r="C114" s="135"/>
      <c r="D114" s="135"/>
      <c r="E114" s="135"/>
      <c r="F114" s="135"/>
      <c r="G114" s="135"/>
    </row>
    <row r="115" spans="3:7" x14ac:dyDescent="0.25">
      <c r="C115" s="135"/>
      <c r="D115" s="135"/>
      <c r="E115" s="135"/>
      <c r="F115" s="135"/>
      <c r="G115" s="135"/>
    </row>
    <row r="116" spans="3:7" x14ac:dyDescent="0.25">
      <c r="C116" s="135"/>
      <c r="D116" s="135"/>
      <c r="E116" s="135"/>
      <c r="F116" s="135"/>
      <c r="G116" s="135"/>
    </row>
    <row r="117" spans="3:7" x14ac:dyDescent="0.25">
      <c r="C117" s="135"/>
      <c r="D117" s="135"/>
      <c r="E117" s="135"/>
      <c r="F117" s="135"/>
      <c r="G117" s="135"/>
    </row>
    <row r="118" spans="3:7" x14ac:dyDescent="0.25">
      <c r="C118" s="135"/>
      <c r="D118" s="135"/>
      <c r="E118" s="135"/>
      <c r="F118" s="135"/>
      <c r="G118" s="135"/>
    </row>
    <row r="119" spans="3:7" x14ac:dyDescent="0.25">
      <c r="C119" s="135"/>
      <c r="D119" s="135"/>
      <c r="E119" s="135"/>
      <c r="F119" s="135"/>
      <c r="G119" s="135"/>
    </row>
    <row r="120" spans="3:7" x14ac:dyDescent="0.25">
      <c r="C120" s="135"/>
      <c r="D120" s="135"/>
      <c r="E120" s="135"/>
      <c r="F120" s="135"/>
      <c r="G120" s="135"/>
    </row>
    <row r="121" spans="3:7" x14ac:dyDescent="0.25">
      <c r="C121" s="135"/>
      <c r="D121" s="135"/>
      <c r="E121" s="135"/>
      <c r="F121" s="135"/>
      <c r="G121" s="135"/>
    </row>
    <row r="122" spans="3:7" x14ac:dyDescent="0.25">
      <c r="C122" s="135"/>
      <c r="D122" s="135"/>
      <c r="E122" s="135"/>
      <c r="F122" s="135"/>
      <c r="G122" s="135"/>
    </row>
    <row r="123" spans="3:7" x14ac:dyDescent="0.25">
      <c r="C123" s="135"/>
      <c r="D123" s="135"/>
      <c r="E123" s="135"/>
      <c r="F123" s="135"/>
      <c r="G123" s="135"/>
    </row>
    <row r="124" spans="3:7" x14ac:dyDescent="0.25">
      <c r="C124" s="135"/>
      <c r="D124" s="135"/>
      <c r="E124" s="135"/>
      <c r="F124" s="135"/>
      <c r="G124" s="135"/>
    </row>
    <row r="125" spans="3:7" x14ac:dyDescent="0.25">
      <c r="C125" s="135"/>
      <c r="D125" s="135"/>
      <c r="E125" s="135"/>
      <c r="F125" s="135"/>
      <c r="G125" s="135"/>
    </row>
    <row r="126" spans="3:7" x14ac:dyDescent="0.25">
      <c r="C126" s="135"/>
      <c r="D126" s="135"/>
      <c r="E126" s="135"/>
      <c r="F126" s="135"/>
      <c r="G126" s="135"/>
    </row>
    <row r="127" spans="3:7" x14ac:dyDescent="0.25">
      <c r="C127" s="135"/>
      <c r="D127" s="135"/>
      <c r="E127" s="135"/>
      <c r="F127" s="135"/>
      <c r="G127" s="135"/>
    </row>
    <row r="128" spans="3:7" x14ac:dyDescent="0.25">
      <c r="C128" s="135"/>
      <c r="D128" s="135"/>
      <c r="E128" s="135"/>
      <c r="F128" s="135"/>
      <c r="G128" s="135"/>
    </row>
    <row r="129" spans="3:7" x14ac:dyDescent="0.25">
      <c r="C129" s="135"/>
      <c r="D129" s="135"/>
      <c r="E129" s="135"/>
      <c r="F129" s="135"/>
      <c r="G129" s="135"/>
    </row>
    <row r="130" spans="3:7" x14ac:dyDescent="0.25">
      <c r="C130" s="135"/>
      <c r="D130" s="135"/>
      <c r="E130" s="135"/>
      <c r="F130" s="135"/>
      <c r="G130" s="135"/>
    </row>
    <row r="131" spans="3:7" x14ac:dyDescent="0.25">
      <c r="C131" s="135"/>
      <c r="D131" s="135"/>
      <c r="E131" s="135"/>
      <c r="F131" s="135"/>
      <c r="G131" s="135"/>
    </row>
    <row r="132" spans="3:7" x14ac:dyDescent="0.25">
      <c r="C132" s="135"/>
      <c r="D132" s="135"/>
      <c r="E132" s="135"/>
      <c r="F132" s="135"/>
      <c r="G132" s="135"/>
    </row>
    <row r="133" spans="3:7" x14ac:dyDescent="0.25">
      <c r="C133" s="135"/>
      <c r="D133" s="135"/>
      <c r="E133" s="135"/>
      <c r="F133" s="135"/>
      <c r="G133" s="135"/>
    </row>
    <row r="134" spans="3:7" x14ac:dyDescent="0.25">
      <c r="C134" s="135"/>
      <c r="D134" s="135"/>
      <c r="E134" s="135"/>
      <c r="F134" s="135"/>
      <c r="G134" s="135"/>
    </row>
    <row r="135" spans="3:7" x14ac:dyDescent="0.25">
      <c r="C135" s="135"/>
      <c r="D135" s="135"/>
      <c r="E135" s="135"/>
      <c r="F135" s="135"/>
      <c r="G135" s="135"/>
    </row>
    <row r="136" spans="3:7" x14ac:dyDescent="0.25">
      <c r="C136" s="135"/>
      <c r="D136" s="135"/>
      <c r="E136" s="135"/>
      <c r="F136" s="135"/>
      <c r="G136" s="135"/>
    </row>
    <row r="137" spans="3:7" x14ac:dyDescent="0.25">
      <c r="C137" s="135"/>
      <c r="D137" s="135"/>
      <c r="E137" s="135"/>
      <c r="F137" s="135"/>
      <c r="G137" s="135"/>
    </row>
    <row r="138" spans="3:7" x14ac:dyDescent="0.25">
      <c r="C138" s="135"/>
      <c r="D138" s="135"/>
      <c r="E138" s="135"/>
      <c r="F138" s="135"/>
      <c r="G138" s="135"/>
    </row>
    <row r="139" spans="3:7" x14ac:dyDescent="0.25">
      <c r="C139" s="135"/>
      <c r="D139" s="135"/>
      <c r="E139" s="135"/>
      <c r="F139" s="135"/>
      <c r="G139" s="135"/>
    </row>
    <row r="140" spans="3:7" x14ac:dyDescent="0.25">
      <c r="C140" s="135"/>
      <c r="D140" s="135"/>
      <c r="E140" s="135"/>
      <c r="F140" s="135"/>
      <c r="G140" s="135"/>
    </row>
    <row r="141" spans="3:7" x14ac:dyDescent="0.25">
      <c r="C141" s="135"/>
      <c r="D141" s="135"/>
      <c r="E141" s="135"/>
      <c r="F141" s="135"/>
      <c r="G141" s="135"/>
    </row>
    <row r="142" spans="3:7" x14ac:dyDescent="0.25">
      <c r="C142" s="135"/>
      <c r="D142" s="135"/>
      <c r="E142" s="135"/>
      <c r="F142" s="135"/>
      <c r="G142" s="135"/>
    </row>
    <row r="143" spans="3:7" x14ac:dyDescent="0.25">
      <c r="C143" s="135"/>
      <c r="D143" s="135"/>
      <c r="E143" s="135"/>
      <c r="F143" s="135"/>
      <c r="G143" s="135"/>
    </row>
    <row r="144" spans="3:7" x14ac:dyDescent="0.25">
      <c r="C144" s="135"/>
      <c r="D144" s="135"/>
      <c r="E144" s="135"/>
      <c r="F144" s="135"/>
      <c r="G144" s="135"/>
    </row>
    <row r="145" spans="3:7" x14ac:dyDescent="0.25">
      <c r="C145" s="135"/>
      <c r="D145" s="135"/>
      <c r="E145" s="135"/>
      <c r="F145" s="135"/>
      <c r="G145" s="135"/>
    </row>
    <row r="146" spans="3:7" x14ac:dyDescent="0.25">
      <c r="C146" s="135"/>
      <c r="D146" s="135"/>
      <c r="E146" s="135"/>
      <c r="F146" s="135"/>
      <c r="G146" s="135"/>
    </row>
    <row r="147" spans="3:7" x14ac:dyDescent="0.25">
      <c r="C147" s="135"/>
      <c r="D147" s="135"/>
      <c r="E147" s="135"/>
      <c r="F147" s="135"/>
      <c r="G147" s="135"/>
    </row>
    <row r="148" spans="3:7" x14ac:dyDescent="0.25">
      <c r="C148" s="135"/>
      <c r="D148" s="135"/>
      <c r="E148" s="135"/>
      <c r="F148" s="135"/>
      <c r="G148" s="135"/>
    </row>
    <row r="149" spans="3:7" x14ac:dyDescent="0.25">
      <c r="C149" s="135"/>
      <c r="D149" s="135"/>
      <c r="E149" s="135"/>
      <c r="F149" s="135"/>
      <c r="G149" s="135"/>
    </row>
    <row r="150" spans="3:7" x14ac:dyDescent="0.25">
      <c r="C150" s="135"/>
      <c r="D150" s="135"/>
      <c r="E150" s="135"/>
      <c r="F150" s="135"/>
      <c r="G150" s="135"/>
    </row>
    <row r="151" spans="3:7" x14ac:dyDescent="0.25">
      <c r="C151" s="135"/>
      <c r="D151" s="135"/>
      <c r="E151" s="135"/>
      <c r="F151" s="135"/>
      <c r="G151" s="135"/>
    </row>
    <row r="152" spans="3:7" x14ac:dyDescent="0.25">
      <c r="C152" s="135"/>
      <c r="D152" s="135"/>
      <c r="E152" s="135"/>
      <c r="F152" s="135"/>
      <c r="G152" s="135"/>
    </row>
    <row r="153" spans="3:7" x14ac:dyDescent="0.25">
      <c r="C153" s="135"/>
      <c r="D153" s="135"/>
      <c r="E153" s="135"/>
      <c r="F153" s="135"/>
      <c r="G153" s="135"/>
    </row>
    <row r="154" spans="3:7" x14ac:dyDescent="0.25">
      <c r="C154" s="135"/>
      <c r="D154" s="135"/>
      <c r="E154" s="135"/>
      <c r="F154" s="135"/>
      <c r="G154" s="135"/>
    </row>
    <row r="155" spans="3:7" x14ac:dyDescent="0.25">
      <c r="C155" s="135"/>
      <c r="D155" s="135"/>
      <c r="E155" s="135"/>
      <c r="F155" s="135"/>
      <c r="G155" s="135"/>
    </row>
    <row r="156" spans="3:7" x14ac:dyDescent="0.25">
      <c r="C156" s="135"/>
      <c r="D156" s="135"/>
      <c r="E156" s="135"/>
      <c r="F156" s="135"/>
      <c r="G156" s="135"/>
    </row>
    <row r="157" spans="3:7" x14ac:dyDescent="0.25">
      <c r="C157" s="135"/>
      <c r="D157" s="135"/>
      <c r="E157" s="135"/>
      <c r="F157" s="135"/>
      <c r="G157" s="135"/>
    </row>
    <row r="158" spans="3:7" x14ac:dyDescent="0.25">
      <c r="C158" s="135"/>
      <c r="D158" s="135"/>
      <c r="E158" s="135"/>
      <c r="F158" s="135"/>
      <c r="G158" s="135"/>
    </row>
    <row r="159" spans="3:7" x14ac:dyDescent="0.25">
      <c r="C159" s="135"/>
      <c r="D159" s="135"/>
      <c r="E159" s="135"/>
      <c r="F159" s="135"/>
      <c r="G159" s="135"/>
    </row>
    <row r="160" spans="3:7" x14ac:dyDescent="0.25">
      <c r="C160" s="135"/>
      <c r="D160" s="135"/>
      <c r="E160" s="135"/>
      <c r="F160" s="135"/>
      <c r="G160" s="135"/>
    </row>
    <row r="161" spans="3:7" x14ac:dyDescent="0.25">
      <c r="C161" s="135"/>
      <c r="D161" s="135"/>
      <c r="E161" s="135"/>
      <c r="F161" s="135"/>
      <c r="G161" s="135"/>
    </row>
    <row r="162" spans="3:7" x14ac:dyDescent="0.25">
      <c r="C162" s="135"/>
      <c r="D162" s="135"/>
      <c r="E162" s="135"/>
      <c r="F162" s="135"/>
      <c r="G162" s="135"/>
    </row>
    <row r="163" spans="3:7" x14ac:dyDescent="0.25">
      <c r="C163" s="135"/>
      <c r="D163" s="135"/>
      <c r="E163" s="135"/>
      <c r="F163" s="135"/>
      <c r="G163" s="135"/>
    </row>
    <row r="164" spans="3:7" x14ac:dyDescent="0.25">
      <c r="C164" s="135"/>
      <c r="D164" s="135"/>
      <c r="E164" s="135"/>
      <c r="F164" s="135"/>
      <c r="G164" s="135"/>
    </row>
    <row r="165" spans="3:7" x14ac:dyDescent="0.25">
      <c r="C165" s="135"/>
      <c r="D165" s="135"/>
      <c r="E165" s="135"/>
      <c r="F165" s="135"/>
      <c r="G165" s="135"/>
    </row>
    <row r="166" spans="3:7" x14ac:dyDescent="0.25">
      <c r="C166" s="135"/>
      <c r="D166" s="135"/>
      <c r="E166" s="135"/>
      <c r="F166" s="135"/>
      <c r="G166" s="135"/>
    </row>
    <row r="167" spans="3:7" x14ac:dyDescent="0.25">
      <c r="C167" s="135"/>
      <c r="D167" s="135"/>
      <c r="E167" s="135"/>
      <c r="F167" s="135"/>
      <c r="G167" s="135"/>
    </row>
    <row r="168" spans="3:7" x14ac:dyDescent="0.25">
      <c r="C168" s="135"/>
      <c r="D168" s="135"/>
      <c r="E168" s="135"/>
      <c r="F168" s="135"/>
      <c r="G168" s="135"/>
    </row>
    <row r="169" spans="3:7" x14ac:dyDescent="0.25">
      <c r="C169" s="135"/>
      <c r="D169" s="135"/>
      <c r="E169" s="135"/>
      <c r="F169" s="135"/>
      <c r="G169" s="135"/>
    </row>
    <row r="170" spans="3:7" x14ac:dyDescent="0.25">
      <c r="C170" s="135"/>
      <c r="D170" s="135"/>
      <c r="E170" s="135"/>
      <c r="F170" s="135"/>
      <c r="G170" s="135"/>
    </row>
    <row r="171" spans="3:7" x14ac:dyDescent="0.25">
      <c r="C171" s="135"/>
      <c r="D171" s="135"/>
      <c r="E171" s="135"/>
      <c r="F171" s="135"/>
      <c r="G171" s="135"/>
    </row>
    <row r="172" spans="3:7" x14ac:dyDescent="0.25">
      <c r="C172" s="135"/>
      <c r="D172" s="135"/>
      <c r="E172" s="135"/>
      <c r="F172" s="135"/>
      <c r="G172" s="135"/>
    </row>
    <row r="173" spans="3:7" x14ac:dyDescent="0.25">
      <c r="C173" s="135"/>
      <c r="D173" s="135"/>
      <c r="E173" s="135"/>
      <c r="F173" s="135"/>
      <c r="G173" s="135"/>
    </row>
    <row r="174" spans="3:7" x14ac:dyDescent="0.25">
      <c r="C174" s="135"/>
      <c r="D174" s="135"/>
      <c r="E174" s="135"/>
      <c r="F174" s="135"/>
      <c r="G174" s="135"/>
    </row>
    <row r="175" spans="3:7" x14ac:dyDescent="0.25">
      <c r="C175" s="135"/>
      <c r="D175" s="135"/>
      <c r="E175" s="135"/>
      <c r="F175" s="135"/>
      <c r="G175" s="135"/>
    </row>
    <row r="176" spans="3:7" x14ac:dyDescent="0.25">
      <c r="C176" s="135"/>
      <c r="D176" s="135"/>
      <c r="E176" s="135"/>
      <c r="F176" s="135"/>
      <c r="G176" s="135"/>
    </row>
    <row r="177" spans="3:7" x14ac:dyDescent="0.25">
      <c r="C177" s="135"/>
      <c r="D177" s="135"/>
      <c r="E177" s="135"/>
      <c r="F177" s="135"/>
      <c r="G177" s="135"/>
    </row>
    <row r="178" spans="3:7" x14ac:dyDescent="0.25">
      <c r="C178" s="135"/>
      <c r="D178" s="135"/>
      <c r="E178" s="135"/>
      <c r="F178" s="135"/>
      <c r="G178" s="135"/>
    </row>
    <row r="179" spans="3:7" x14ac:dyDescent="0.25">
      <c r="C179" s="135"/>
      <c r="D179" s="135"/>
      <c r="E179" s="135"/>
      <c r="F179" s="135"/>
      <c r="G179" s="135"/>
    </row>
    <row r="180" spans="3:7" x14ac:dyDescent="0.25">
      <c r="C180" s="135"/>
      <c r="D180" s="135"/>
      <c r="E180" s="135"/>
      <c r="F180" s="135"/>
      <c r="G180" s="135"/>
    </row>
    <row r="181" spans="3:7" x14ac:dyDescent="0.25">
      <c r="C181" s="135"/>
      <c r="D181" s="135"/>
      <c r="E181" s="135"/>
      <c r="F181" s="135"/>
      <c r="G181" s="135"/>
    </row>
    <row r="182" spans="3:7" x14ac:dyDescent="0.25">
      <c r="C182" s="135"/>
      <c r="D182" s="135"/>
      <c r="E182" s="135"/>
      <c r="F182" s="135"/>
      <c r="G182" s="135"/>
    </row>
    <row r="183" spans="3:7" x14ac:dyDescent="0.25">
      <c r="C183" s="135"/>
      <c r="D183" s="135"/>
      <c r="E183" s="135"/>
      <c r="F183" s="135"/>
      <c r="G183" s="135"/>
    </row>
    <row r="184" spans="3:7" x14ac:dyDescent="0.25">
      <c r="C184" s="135"/>
      <c r="D184" s="135"/>
      <c r="E184" s="135"/>
      <c r="F184" s="135"/>
      <c r="G184" s="135"/>
    </row>
    <row r="185" spans="3:7" x14ac:dyDescent="0.25">
      <c r="C185" s="135"/>
      <c r="D185" s="135"/>
      <c r="E185" s="135"/>
      <c r="F185" s="135"/>
      <c r="G185" s="135"/>
    </row>
    <row r="186" spans="3:7" x14ac:dyDescent="0.25">
      <c r="C186" s="135"/>
      <c r="D186" s="135"/>
      <c r="E186" s="135"/>
      <c r="F186" s="135"/>
      <c r="G186" s="135"/>
    </row>
    <row r="187" spans="3:7" x14ac:dyDescent="0.25">
      <c r="C187" s="135"/>
      <c r="D187" s="135"/>
      <c r="E187" s="135"/>
      <c r="F187" s="135"/>
      <c r="G187" s="135"/>
    </row>
    <row r="188" spans="3:7" x14ac:dyDescent="0.25">
      <c r="C188" s="135"/>
      <c r="D188" s="135"/>
      <c r="E188" s="135"/>
      <c r="F188" s="135"/>
      <c r="G188" s="135"/>
    </row>
    <row r="189" spans="3:7" x14ac:dyDescent="0.25">
      <c r="C189" s="135"/>
      <c r="D189" s="135"/>
      <c r="E189" s="135"/>
      <c r="F189" s="135"/>
      <c r="G189" s="135"/>
    </row>
    <row r="190" spans="3:7" x14ac:dyDescent="0.25">
      <c r="C190" s="135"/>
      <c r="D190" s="135"/>
      <c r="E190" s="135"/>
      <c r="F190" s="135"/>
      <c r="G190" s="135"/>
    </row>
    <row r="191" spans="3:7" x14ac:dyDescent="0.25">
      <c r="C191" s="135"/>
      <c r="D191" s="135"/>
      <c r="E191" s="135"/>
      <c r="F191" s="135"/>
      <c r="G191" s="135"/>
    </row>
    <row r="192" spans="3:7" x14ac:dyDescent="0.25">
      <c r="C192" s="135"/>
      <c r="D192" s="135"/>
      <c r="E192" s="135"/>
      <c r="F192" s="135"/>
      <c r="G192" s="135"/>
    </row>
    <row r="193" spans="3:7" x14ac:dyDescent="0.25">
      <c r="C193" s="135"/>
      <c r="D193" s="135"/>
      <c r="E193" s="135"/>
      <c r="F193" s="135"/>
      <c r="G193" s="135"/>
    </row>
    <row r="194" spans="3:7" x14ac:dyDescent="0.25">
      <c r="C194" s="135"/>
      <c r="D194" s="135"/>
      <c r="E194" s="135"/>
      <c r="F194" s="135"/>
      <c r="G194" s="135"/>
    </row>
    <row r="195" spans="3:7" x14ac:dyDescent="0.25">
      <c r="C195" s="135"/>
      <c r="D195" s="135"/>
      <c r="E195" s="135"/>
      <c r="F195" s="135"/>
      <c r="G195" s="135"/>
    </row>
    <row r="196" spans="3:7" x14ac:dyDescent="0.25">
      <c r="C196" s="135"/>
      <c r="D196" s="135"/>
      <c r="E196" s="135"/>
      <c r="F196" s="135"/>
      <c r="G196" s="135"/>
    </row>
  </sheetData>
  <autoFilter ref="A3:AA70"/>
  <customSheetViews>
    <customSheetView guid="{3F51B73C-8999-4BDD-B7BB-CFA8C5D5F118}" scale="98" showGridLines="0" showAutoFilter="1">
      <selection activeCell="J1" sqref="J1"/>
      <pageMargins left="0.7" right="0.7" top="0.75" bottom="0.75" header="0.3" footer="0.3"/>
      <pageSetup orientation="portrait" r:id="rId1"/>
      <autoFilter ref="A3:AA70"/>
    </customSheetView>
    <customSheetView guid="{61959E49-C4BC-41CB-B0BE-7EDA73DE356A}" scale="98" showGridLines="0" showAutoFilter="1" topLeftCell="G49">
      <selection activeCell="V54" sqref="V54"/>
      <pageMargins left="0.7" right="0.7" top="0.75" bottom="0.75" header="0.3" footer="0.3"/>
      <pageSetup orientation="portrait" r:id="rId2"/>
      <autoFilter ref="A3:AB70"/>
    </customSheetView>
    <customSheetView guid="{9F775BAE-2403-40FE-95E3-B0411D9A7170}" scale="98" showGridLines="0" showAutoFilter="1" topLeftCell="P40">
      <selection activeCell="U53" sqref="U53"/>
      <pageMargins left="0.7" right="0.7" top="0.75" bottom="0.75" header="0.3" footer="0.3"/>
      <pageSetup orientation="portrait" r:id="rId3"/>
      <autoFilter ref="A3:AB70"/>
    </customSheetView>
    <customSheetView guid="{B9E7682A-072E-4CF9-AE10-B3ED27CB27F8}" scale="98" showGridLines="0" showAutoFilter="1" topLeftCell="A52">
      <selection activeCell="C8" sqref="C8:G67"/>
      <pageMargins left="0.7" right="0.7" top="0.75" bottom="0.75" header="0.3" footer="0.3"/>
      <pageSetup orientation="portrait" r:id="rId4"/>
      <autoFilter ref="A3:AB70"/>
    </customSheetView>
    <customSheetView guid="{040B64FF-F135-4C7F-9498-A8399C10673D}" scale="98" showGridLines="0" showAutoFilter="1" topLeftCell="T1">
      <selection activeCell="O50" sqref="O50:O51"/>
      <pageMargins left="0.7" right="0.7" top="0.75" bottom="0.75" header="0.3" footer="0.3"/>
      <pageSetup orientation="portrait" r:id="rId5"/>
      <autoFilter ref="A3:AA70"/>
    </customSheetView>
    <customSheetView guid="{6D9FC8F7-6352-4BF1-890A-27BF36FADC03}" scale="98" showGridLines="0" showAutoFilter="1">
      <selection activeCell="J1" sqref="J1"/>
      <pageMargins left="0.7" right="0.7" top="0.75" bottom="0.75" header="0.3" footer="0.3"/>
      <pageSetup orientation="portrait" r:id="rId6"/>
      <autoFilter ref="A3:AA70"/>
    </customSheetView>
  </customSheetViews>
  <mergeCells count="91">
    <mergeCell ref="K2:Y2"/>
    <mergeCell ref="K3:K4"/>
    <mergeCell ref="L3:L4"/>
    <mergeCell ref="N3:N4"/>
    <mergeCell ref="O3:O4"/>
    <mergeCell ref="S3:S4"/>
    <mergeCell ref="Y3:Y4"/>
    <mergeCell ref="U3:U4"/>
    <mergeCell ref="V3:V4"/>
    <mergeCell ref="M71:M72"/>
    <mergeCell ref="A64:G64"/>
    <mergeCell ref="A66:G66"/>
    <mergeCell ref="M3:M4"/>
    <mergeCell ref="M18:M19"/>
    <mergeCell ref="M39:M40"/>
    <mergeCell ref="M59:M60"/>
    <mergeCell ref="K17:Y17"/>
    <mergeCell ref="K18:K19"/>
    <mergeCell ref="L18:L19"/>
    <mergeCell ref="N18:N19"/>
    <mergeCell ref="O18:O19"/>
    <mergeCell ref="S18:S19"/>
    <mergeCell ref="Y18:Y19"/>
    <mergeCell ref="Y5:Y6"/>
    <mergeCell ref="T3:T4"/>
    <mergeCell ref="T18:T19"/>
    <mergeCell ref="U18:U19"/>
    <mergeCell ref="V18:V19"/>
    <mergeCell ref="K38:Y38"/>
    <mergeCell ref="K39:K40"/>
    <mergeCell ref="L39:L40"/>
    <mergeCell ref="N39:N40"/>
    <mergeCell ref="O39:O40"/>
    <mergeCell ref="S39:S40"/>
    <mergeCell ref="Y39:Y40"/>
    <mergeCell ref="T39:T40"/>
    <mergeCell ref="U39:U40"/>
    <mergeCell ref="V39:V40"/>
    <mergeCell ref="V59:V60"/>
    <mergeCell ref="K58:Y58"/>
    <mergeCell ref="K59:K60"/>
    <mergeCell ref="L59:L60"/>
    <mergeCell ref="N59:N60"/>
    <mergeCell ref="O59:O60"/>
    <mergeCell ref="S59:S60"/>
    <mergeCell ref="A1:H1"/>
    <mergeCell ref="K61:K68"/>
    <mergeCell ref="L61:L68"/>
    <mergeCell ref="K70:Y70"/>
    <mergeCell ref="K71:K72"/>
    <mergeCell ref="L71:L72"/>
    <mergeCell ref="N71:N72"/>
    <mergeCell ref="O71:O72"/>
    <mergeCell ref="S71:S72"/>
    <mergeCell ref="Y71:Y72"/>
    <mergeCell ref="T71:T72"/>
    <mergeCell ref="U71:U72"/>
    <mergeCell ref="V71:V72"/>
    <mergeCell ref="Y59:Y60"/>
    <mergeCell ref="T59:T60"/>
    <mergeCell ref="U59:U60"/>
    <mergeCell ref="Z3:Z4"/>
    <mergeCell ref="Z18:Z19"/>
    <mergeCell ref="Z39:Z40"/>
    <mergeCell ref="Z59:Z60"/>
    <mergeCell ref="Z71:Z72"/>
    <mergeCell ref="AA3:AB3"/>
    <mergeCell ref="AC3:AD3"/>
    <mergeCell ref="AE3:AF3"/>
    <mergeCell ref="AG3:AH3"/>
    <mergeCell ref="AI3:AJ3"/>
    <mergeCell ref="AA18:AB18"/>
    <mergeCell ref="AC18:AD18"/>
    <mergeCell ref="AE18:AF18"/>
    <mergeCell ref="AG18:AH18"/>
    <mergeCell ref="AI18:AJ18"/>
    <mergeCell ref="AA39:AB39"/>
    <mergeCell ref="AC39:AD39"/>
    <mergeCell ref="AE39:AF39"/>
    <mergeCell ref="AG39:AH39"/>
    <mergeCell ref="AI39:AJ39"/>
    <mergeCell ref="AA59:AB59"/>
    <mergeCell ref="AC59:AD59"/>
    <mergeCell ref="AE59:AF59"/>
    <mergeCell ref="AG59:AH59"/>
    <mergeCell ref="AI59:AJ59"/>
    <mergeCell ref="AA71:AB71"/>
    <mergeCell ref="AC71:AD71"/>
    <mergeCell ref="AE71:AF71"/>
    <mergeCell ref="AG71:AH71"/>
    <mergeCell ref="AI71:AJ71"/>
  </mergeCells>
  <conditionalFormatting sqref="E13">
    <cfRule type="containsText" dxfId="331" priority="12" operator="containsText" text="N/A">
      <formula>NOT(ISERROR(SEARCH("N/A",E13)))</formula>
    </cfRule>
    <cfRule type="containsText" dxfId="330" priority="13" operator="containsText" text="O">
      <formula>NOT(ISERROR(SEARCH("O",E13)))</formula>
    </cfRule>
    <cfRule type="containsText" dxfId="329" priority="14" operator="containsText" text="M">
      <formula>NOT(ISERROR(SEARCH("M",E13)))</formula>
    </cfRule>
  </conditionalFormatting>
  <conditionalFormatting sqref="C46:G46">
    <cfRule type="containsText" dxfId="328" priority="21" operator="containsText" text="O">
      <formula>NOT(ISERROR(SEARCH("O",C46)))</formula>
    </cfRule>
  </conditionalFormatting>
  <conditionalFormatting sqref="C46:G46">
    <cfRule type="containsText" dxfId="327" priority="18" operator="containsText" text="N/A">
      <formula>NOT(ISERROR(SEARCH("N/A",C46)))</formula>
    </cfRule>
    <cfRule type="containsText" dxfId="326" priority="19" operator="containsText" text="Blank">
      <formula>NOT(ISERROR(SEARCH("Blank",C46)))</formula>
    </cfRule>
    <cfRule type="containsText" dxfId="325" priority="20" operator="containsText" text="M">
      <formula>NOT(ISERROR(SEARCH("M",C46)))</formula>
    </cfRule>
  </conditionalFormatting>
  <conditionalFormatting sqref="E12">
    <cfRule type="containsText" dxfId="324" priority="15" operator="containsText" text="N/A">
      <formula>NOT(ISERROR(SEARCH("N/A",E12)))</formula>
    </cfRule>
    <cfRule type="containsText" dxfId="323" priority="16" operator="containsText" text="O">
      <formula>NOT(ISERROR(SEARCH("O",E12)))</formula>
    </cfRule>
    <cfRule type="containsText" dxfId="322" priority="17" operator="containsText" text="M">
      <formula>NOT(ISERROR(SEARCH("M",E12)))</formula>
    </cfRule>
  </conditionalFormatting>
  <conditionalFormatting sqref="C7:H7">
    <cfRule type="containsText" dxfId="321" priority="9" operator="containsText" text="N/A">
      <formula>NOT(ISERROR(SEARCH("N/A",C7)))</formula>
    </cfRule>
    <cfRule type="containsText" dxfId="320" priority="10" operator="containsText" text="Blank">
      <formula>NOT(ISERROR(SEARCH("Blank",C7)))</formula>
    </cfRule>
    <cfRule type="containsText" dxfId="319" priority="11" operator="containsText" text="M">
      <formula>NOT(ISERROR(SEARCH("M",C7)))</formula>
    </cfRule>
  </conditionalFormatting>
  <conditionalFormatting sqref="Z5 Z41:Z44 Z20:Z36 Z46:Z49 Z51:Z56">
    <cfRule type="cellIs" dxfId="318" priority="8" operator="greaterThan">
      <formula>0</formula>
    </cfRule>
  </conditionalFormatting>
  <conditionalFormatting sqref="Z6:Z15">
    <cfRule type="cellIs" dxfId="317" priority="7" operator="greaterThan">
      <formula>0</formula>
    </cfRule>
  </conditionalFormatting>
  <conditionalFormatting sqref="Z61:Z68">
    <cfRule type="cellIs" dxfId="316" priority="4" operator="greaterThan">
      <formula>0</formula>
    </cfRule>
  </conditionalFormatting>
  <conditionalFormatting sqref="Z73:Z76">
    <cfRule type="cellIs" dxfId="315" priority="3" operator="greaterThan">
      <formula>0</formula>
    </cfRule>
  </conditionalFormatting>
  <conditionalFormatting sqref="Z45">
    <cfRule type="cellIs" dxfId="314" priority="2" operator="greaterThan">
      <formula>0</formula>
    </cfRule>
  </conditionalFormatting>
  <conditionalFormatting sqref="Z50">
    <cfRule type="cellIs" dxfId="313" priority="1" operator="greaterThan">
      <formula>0</formula>
    </cfRule>
  </conditionalFormatting>
  <dataValidations count="3">
    <dataValidation type="list" allowBlank="1" showInputMessage="1" showErrorMessage="1" sqref="Y52:Y53 T1:T1048576">
      <formula1>"M, O, N/A"</formula1>
    </dataValidation>
    <dataValidation type="list" allowBlank="1" showInputMessage="1" showErrorMessage="1" sqref="V77:V1048576 V1:V4 V16:V19 V37:V40 V57:V60 V69:V72">
      <formula1>"Passed, Failed, N/A"</formula1>
    </dataValidation>
    <dataValidation type="list" allowBlank="1" showInputMessage="1" showErrorMessage="1" sqref="W1:W1048576">
      <formula1>"Y, N"</formula1>
    </dataValidation>
  </dataValidations>
  <hyperlinks>
    <hyperlink ref="Y5" r:id="rId7" display="http://collab.lge.com/main/x/gOGHLw"/>
    <hyperlink ref="Y8" r:id="rId8" display="http://collab.lge.com/main/x/AocBNg"/>
    <hyperlink ref="Y9" r:id="rId9"/>
    <hyperlink ref="Y20" r:id="rId10"/>
    <hyperlink ref="Y21" r:id="rId11"/>
    <hyperlink ref="Y23" r:id="rId12"/>
    <hyperlink ref="Y31" r:id="rId13"/>
    <hyperlink ref="Y32" r:id="rId14"/>
    <hyperlink ref="Y35" r:id="rId15"/>
    <hyperlink ref="Y42" r:id="rId16"/>
    <hyperlink ref="Y43" r:id="rId17" display="http://collab.lge.com/main/x/j9smN"/>
    <hyperlink ref="Y44" r:id="rId18"/>
    <hyperlink ref="Y46" r:id="rId19"/>
    <hyperlink ref="Y56" r:id="rId20"/>
    <hyperlink ref="J1" location="Summary!A1" display="Home"/>
    <hyperlink ref="Y12" r:id="rId21"/>
    <hyperlink ref="Y45" r:id="rId22"/>
  </hyperlinks>
  <pageMargins left="0.7" right="0.7" top="0.75" bottom="0.75" header="0.3" footer="0.3"/>
  <pageSetup orientation="portrait" r:id="rId23"/>
  <drawing r:id="rId24"/>
  <legacyDrawing r:id="rId25"/>
  <controls>
    <mc:AlternateContent xmlns:mc="http://schemas.openxmlformats.org/markup-compatibility/2006">
      <mc:Choice Requires="x14">
        <control shapeId="189451" r:id="rId26" name="CommandButton2">
          <controlPr defaultSize="0" autoLine="0" r:id="rId27">
            <anchor moveWithCells="1">
              <from>
                <xdr:col>8</xdr:col>
                <xdr:colOff>121920</xdr:colOff>
                <xdr:row>30</xdr:row>
                <xdr:rowOff>76200</xdr:rowOff>
              </from>
              <to>
                <xdr:col>9</xdr:col>
                <xdr:colOff>441960</xdr:colOff>
                <xdr:row>32</xdr:row>
                <xdr:rowOff>15240</xdr:rowOff>
              </to>
            </anchor>
          </controlPr>
        </control>
      </mc:Choice>
      <mc:Fallback>
        <control shapeId="189451" r:id="rId26" name="CommandButton2"/>
      </mc:Fallback>
    </mc:AlternateContent>
    <mc:AlternateContent xmlns:mc="http://schemas.openxmlformats.org/markup-compatibility/2006">
      <mc:Choice Requires="x14">
        <control shapeId="189450" r:id="rId28" name="CommandButton1">
          <controlPr defaultSize="0" autoLine="0" r:id="rId29">
            <anchor moveWithCells="1">
              <from>
                <xdr:col>8</xdr:col>
                <xdr:colOff>114300</xdr:colOff>
                <xdr:row>25</xdr:row>
                <xdr:rowOff>0</xdr:rowOff>
              </from>
              <to>
                <xdr:col>9</xdr:col>
                <xdr:colOff>403860</xdr:colOff>
                <xdr:row>26</xdr:row>
                <xdr:rowOff>15240</xdr:rowOff>
              </to>
            </anchor>
          </controlPr>
        </control>
      </mc:Choice>
      <mc:Fallback>
        <control shapeId="189450" r:id="rId28" name="CommandButton1"/>
      </mc:Fallback>
    </mc:AlternateContent>
  </controls>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2">
    <tabColor theme="9" tint="0.79998168889431442"/>
  </sheetPr>
  <dimension ref="A1:AN196"/>
  <sheetViews>
    <sheetView showGridLines="0" zoomScale="98" zoomScaleNormal="98" workbookViewId="0">
      <selection activeCell="J7" sqref="J7"/>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37" customWidth="1"/>
    <col min="20" max="20" width="7.5546875" customWidth="1"/>
    <col min="21" max="21" width="11" bestFit="1" customWidth="1"/>
    <col min="22" max="22" width="10.44140625" bestFit="1" customWidth="1"/>
    <col min="23" max="23" width="12.44140625" customWidth="1"/>
    <col min="24" max="24" width="15.109375" customWidth="1"/>
    <col min="25" max="25" width="36.5546875" bestFit="1" customWidth="1"/>
    <col min="41" max="16384" width="9.109375" style="3"/>
  </cols>
  <sheetData>
    <row r="1" spans="1:36" ht="23.4" x14ac:dyDescent="0.45">
      <c r="A1" s="1188" t="s">
        <v>82</v>
      </c>
      <c r="B1" s="1189"/>
      <c r="C1" s="1189"/>
      <c r="D1" s="1189"/>
      <c r="E1" s="1189"/>
      <c r="F1" s="1189"/>
      <c r="G1" s="1189"/>
      <c r="H1" s="1189"/>
      <c r="J1" s="202" t="s">
        <v>432</v>
      </c>
      <c r="K1" s="1193" t="s">
        <v>132</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12.75" customHeight="1" x14ac:dyDescent="0.3">
      <c r="A2" s="98" t="s">
        <v>367</v>
      </c>
      <c r="B2" s="83" t="s">
        <v>337</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200"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43200</v>
      </c>
      <c r="C3" s="125"/>
      <c r="D3" s="3"/>
      <c r="E3" s="3"/>
      <c r="F3" s="3"/>
      <c r="G3" s="3"/>
      <c r="H3" s="3"/>
      <c r="K3" s="1197"/>
      <c r="L3" s="1197"/>
      <c r="M3" s="1183"/>
      <c r="N3" s="1185"/>
      <c r="O3" s="1197"/>
      <c r="P3" s="148" t="s">
        <v>141</v>
      </c>
      <c r="Q3" s="144"/>
      <c r="R3" s="144"/>
      <c r="S3" s="1210"/>
      <c r="T3" s="1191"/>
      <c r="U3" s="1191"/>
      <c r="V3" s="120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2.5863013698630137</v>
      </c>
      <c r="C4" s="3"/>
      <c r="D4" s="3"/>
      <c r="E4" s="3"/>
      <c r="F4" s="3"/>
      <c r="G4" s="3"/>
      <c r="H4" s="3"/>
      <c r="K4" s="337" t="s">
        <v>142</v>
      </c>
      <c r="L4" s="337" t="s">
        <v>143</v>
      </c>
      <c r="M4" s="104" t="s">
        <v>5</v>
      </c>
      <c r="N4" s="93" t="s">
        <v>144</v>
      </c>
      <c r="O4" s="88" t="s">
        <v>372</v>
      </c>
      <c r="P4" s="149" t="s">
        <v>145</v>
      </c>
      <c r="Q4" s="149" t="s">
        <v>146</v>
      </c>
      <c r="R4" s="146" t="s">
        <v>147</v>
      </c>
      <c r="S4" s="36"/>
      <c r="T4" s="83"/>
      <c r="U4" s="83"/>
      <c r="V4" s="83" t="s">
        <v>374</v>
      </c>
      <c r="W4" s="83" t="s">
        <v>377</v>
      </c>
      <c r="X4" s="83" t="s">
        <v>377</v>
      </c>
      <c r="Y4" s="1227" t="s">
        <v>148</v>
      </c>
      <c r="Z4" s="259">
        <f>DATEDIF(AA4,AB4,"m")/12+DATEDIF(AC4,AD4,"m")/12+DATEDIF(AE4,AF4,"m")/12+DATEDIF(AG4,AH4,"m")/12+DATEDIF(AI4,AJ4,"m")/12</f>
        <v>1.8333333333333333</v>
      </c>
      <c r="AA4" s="260">
        <v>43252</v>
      </c>
      <c r="AB4" s="260">
        <v>43922</v>
      </c>
      <c r="AC4" s="260"/>
      <c r="AD4" s="260"/>
      <c r="AE4" s="258"/>
      <c r="AF4" s="258"/>
      <c r="AG4" s="258"/>
      <c r="AH4" s="258"/>
      <c r="AI4" s="258"/>
      <c r="AJ4" s="258"/>
    </row>
    <row r="5" spans="1:36" ht="12.75" customHeight="1" x14ac:dyDescent="0.3">
      <c r="A5" s="98" t="s">
        <v>387</v>
      </c>
      <c r="B5" s="124">
        <v>9.8333333333333339</v>
      </c>
      <c r="C5" s="126"/>
      <c r="D5" s="3"/>
      <c r="E5" s="3"/>
      <c r="F5" s="3"/>
      <c r="G5" s="3"/>
      <c r="H5" s="3"/>
      <c r="K5" s="338"/>
      <c r="L5" s="338"/>
      <c r="M5" s="104" t="s">
        <v>5</v>
      </c>
      <c r="N5" s="93" t="s">
        <v>144</v>
      </c>
      <c r="O5" s="88" t="s">
        <v>373</v>
      </c>
      <c r="P5" s="150"/>
      <c r="Q5" s="151" t="s">
        <v>150</v>
      </c>
      <c r="R5" s="147" t="s">
        <v>151</v>
      </c>
      <c r="S5" s="36"/>
      <c r="T5" s="83"/>
      <c r="U5" s="83"/>
      <c r="V5" s="83"/>
      <c r="W5" s="83" t="s">
        <v>377</v>
      </c>
      <c r="X5" s="83"/>
      <c r="Y5" s="1228"/>
      <c r="Z5" s="259">
        <f t="shared" ref="Z5:Z14" si="0">DATEDIF(AA5,AB5,"m")/12+DATEDIF(AC5,AD5,"m")/12+DATEDIF(AE5,AF5,"m")/12+DATEDIF(AG5,AH5,"m")/12+DATEDIF(AI5,AJ5,"m")/12</f>
        <v>0</v>
      </c>
      <c r="AA5" s="260"/>
      <c r="AB5" s="260"/>
      <c r="AC5" s="260"/>
      <c r="AD5" s="260"/>
      <c r="AE5" s="258"/>
      <c r="AF5" s="258"/>
      <c r="AG5" s="258"/>
      <c r="AH5" s="258"/>
      <c r="AI5" s="258"/>
      <c r="AJ5" s="258"/>
    </row>
    <row r="6" spans="1:36" ht="15" thickBot="1" x14ac:dyDescent="0.35">
      <c r="A6" s="98" t="s">
        <v>388</v>
      </c>
      <c r="B6" s="124">
        <f ca="1">B4+B5</f>
        <v>12.419634703196348</v>
      </c>
      <c r="C6" s="126"/>
      <c r="K6" s="338"/>
      <c r="L6" s="338"/>
      <c r="M6" s="137" t="s">
        <v>5</v>
      </c>
      <c r="N6" s="136" t="s">
        <v>149</v>
      </c>
      <c r="O6" s="65" t="s">
        <v>149</v>
      </c>
      <c r="P6" s="150"/>
      <c r="Q6" s="152" t="s">
        <v>150</v>
      </c>
      <c r="R6" s="79" t="s">
        <v>151</v>
      </c>
      <c r="S6" s="70" t="s">
        <v>337</v>
      </c>
      <c r="T6" s="157" t="s">
        <v>72</v>
      </c>
      <c r="U6" s="180">
        <v>43755</v>
      </c>
      <c r="V6" s="214" t="s">
        <v>418</v>
      </c>
      <c r="W6" s="83"/>
      <c r="X6" s="83" t="s">
        <v>377</v>
      </c>
      <c r="Y6" s="41" t="s">
        <v>152</v>
      </c>
      <c r="Z6" s="259">
        <f t="shared" si="0"/>
        <v>0</v>
      </c>
      <c r="AA6" s="260"/>
      <c r="AB6" s="260"/>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36"/>
      <c r="T7" s="83"/>
      <c r="U7" s="83"/>
      <c r="V7" s="83" t="s">
        <v>374</v>
      </c>
      <c r="W7" s="83" t="s">
        <v>377</v>
      </c>
      <c r="X7" s="83" t="s">
        <v>377</v>
      </c>
      <c r="Y7" s="342" t="s">
        <v>248</v>
      </c>
      <c r="Z7" s="259">
        <f t="shared" si="0"/>
        <v>1.8333333333333333</v>
      </c>
      <c r="AA7" s="260">
        <v>43252</v>
      </c>
      <c r="AB7" s="260">
        <v>43922</v>
      </c>
      <c r="AC7" s="260"/>
      <c r="AD7" s="260"/>
      <c r="AE7" s="258"/>
      <c r="AF7" s="258"/>
      <c r="AG7" s="258"/>
      <c r="AH7" s="258"/>
      <c r="AI7" s="258"/>
      <c r="AJ7" s="258"/>
    </row>
    <row r="8" spans="1:36" x14ac:dyDescent="0.3">
      <c r="A8" s="107" t="s">
        <v>56</v>
      </c>
      <c r="B8" s="108" t="s">
        <v>182</v>
      </c>
      <c r="C8" s="100"/>
      <c r="D8" s="24"/>
      <c r="E8" s="24" t="s">
        <v>77</v>
      </c>
      <c r="F8" s="24"/>
      <c r="G8" s="24"/>
      <c r="H8" s="109">
        <f>IF(C8&lt;&gt;"",'CBL Score Standard'!$D64,IF(D8&lt;&gt;"",SUM('CBL Score Standard'!$D64:$E64),IF(E8&lt;&gt;"",SUM('CBL Score Standard'!$D64:$F64),IF(F8&lt;&gt;"",SUM('CBL Score Standard'!$D64:$G64),IF(G8&lt;&gt;"",SUM('CBL Score Standard'!$D64:$H64,0))))))</f>
        <v>7.6190476190476183E-2</v>
      </c>
      <c r="K8" s="338"/>
      <c r="L8" s="338"/>
      <c r="M8" s="104" t="s">
        <v>5</v>
      </c>
      <c r="N8" s="127" t="s">
        <v>144</v>
      </c>
      <c r="O8" s="43" t="s">
        <v>517</v>
      </c>
      <c r="P8" s="150"/>
      <c r="Q8" s="152" t="s">
        <v>153</v>
      </c>
      <c r="R8" s="79" t="s">
        <v>156</v>
      </c>
      <c r="S8" s="36"/>
      <c r="T8" s="83"/>
      <c r="U8" s="83"/>
      <c r="V8" s="83" t="s">
        <v>374</v>
      </c>
      <c r="W8" s="83" t="s">
        <v>377</v>
      </c>
      <c r="X8" s="83" t="s">
        <v>377</v>
      </c>
      <c r="Y8" s="44" t="s">
        <v>157</v>
      </c>
      <c r="Z8" s="259">
        <f t="shared" si="0"/>
        <v>1.8333333333333333</v>
      </c>
      <c r="AA8" s="260">
        <v>43252</v>
      </c>
      <c r="AB8" s="260">
        <v>43922</v>
      </c>
      <c r="AC8" s="260"/>
      <c r="AD8" s="260"/>
      <c r="AE8" s="258"/>
      <c r="AF8" s="258"/>
      <c r="AG8" s="258"/>
      <c r="AH8" s="258"/>
      <c r="AI8" s="258"/>
      <c r="AJ8" s="258"/>
    </row>
    <row r="9" spans="1:36" x14ac:dyDescent="0.3">
      <c r="A9" s="110" t="s">
        <v>56</v>
      </c>
      <c r="B9" s="99" t="s">
        <v>427</v>
      </c>
      <c r="C9" s="100"/>
      <c r="D9" s="24"/>
      <c r="E9" s="129" t="s">
        <v>77</v>
      </c>
      <c r="F9" s="24"/>
      <c r="G9" s="24"/>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43" t="s">
        <v>661</v>
      </c>
      <c r="P9" s="150"/>
      <c r="Q9" s="152" t="s">
        <v>155</v>
      </c>
      <c r="R9" s="79" t="s">
        <v>158</v>
      </c>
      <c r="S9" s="70"/>
      <c r="T9" s="157"/>
      <c r="U9" s="83"/>
      <c r="V9" s="83" t="s">
        <v>374</v>
      </c>
      <c r="W9" s="83" t="s">
        <v>377</v>
      </c>
      <c r="X9" s="83" t="s">
        <v>377</v>
      </c>
      <c r="Y9" s="41" t="s">
        <v>159</v>
      </c>
      <c r="Z9" s="259">
        <f t="shared" si="0"/>
        <v>0</v>
      </c>
      <c r="AA9" s="260"/>
      <c r="AB9" s="260"/>
      <c r="AC9" s="260"/>
      <c r="AD9" s="260"/>
      <c r="AE9" s="258"/>
      <c r="AF9" s="258"/>
      <c r="AG9" s="258"/>
      <c r="AH9" s="258"/>
      <c r="AI9" s="258"/>
      <c r="AJ9" s="258"/>
    </row>
    <row r="10" spans="1:36" x14ac:dyDescent="0.3">
      <c r="A10" s="110" t="s">
        <v>56</v>
      </c>
      <c r="B10" s="99" t="s">
        <v>663</v>
      </c>
      <c r="C10" s="100"/>
      <c r="D10" s="100"/>
      <c r="E10" s="129" t="s">
        <v>77</v>
      </c>
      <c r="F10" s="24"/>
      <c r="G10" s="24"/>
      <c r="H10" s="109">
        <f>IF(C10&lt;&gt;"",'CBL Score Standard'!$D66,IF(D10&lt;&gt;"",SUM('CBL Score Standard'!$D66:$E66),IF(E10&lt;&gt;"",SUM('CBL Score Standard'!$D66:$F66),IF(F10&lt;&gt;"",SUM('CBL Score Standard'!$D66:$G66),IF(G10&lt;&gt;"",SUM('CBL Score Standard'!$D66:$H66,0))))))</f>
        <v>2.8571428571428571E-2</v>
      </c>
      <c r="K10" s="338"/>
      <c r="L10" s="338"/>
      <c r="M10" s="104" t="s">
        <v>5</v>
      </c>
      <c r="N10" s="127" t="s">
        <v>144</v>
      </c>
      <c r="O10" s="43" t="s">
        <v>662</v>
      </c>
      <c r="P10" s="150"/>
      <c r="Q10" s="254" t="s">
        <v>659</v>
      </c>
      <c r="R10" s="254" t="s">
        <v>278</v>
      </c>
      <c r="S10" s="70"/>
      <c r="T10" s="157"/>
      <c r="U10" s="83"/>
      <c r="V10" s="83"/>
      <c r="W10" s="83" t="s">
        <v>377</v>
      </c>
      <c r="X10" s="83" t="s">
        <v>377</v>
      </c>
      <c r="Y10" s="46" t="s">
        <v>160</v>
      </c>
      <c r="Z10" s="259">
        <f t="shared" si="0"/>
        <v>0</v>
      </c>
      <c r="AA10" s="260"/>
      <c r="AB10" s="260"/>
      <c r="AC10" s="260"/>
      <c r="AD10" s="260"/>
      <c r="AE10" s="258"/>
      <c r="AF10" s="258"/>
      <c r="AG10" s="258"/>
      <c r="AH10" s="258"/>
      <c r="AI10" s="258"/>
      <c r="AJ10" s="258"/>
    </row>
    <row r="11" spans="1:36" x14ac:dyDescent="0.3">
      <c r="A11" s="110" t="s">
        <v>56</v>
      </c>
      <c r="B11" s="99" t="s">
        <v>215</v>
      </c>
      <c r="C11" s="100"/>
      <c r="D11" s="100"/>
      <c r="E11" s="129" t="s">
        <v>77</v>
      </c>
      <c r="F11" s="24"/>
      <c r="G11" s="24"/>
      <c r="H11" s="109">
        <f>IF(C11&lt;&gt;"",'CBL Score Standard'!$D67,IF(D11&lt;&gt;"",SUM('CBL Score Standard'!$D67:$E67),IF(E11&lt;&gt;"",SUM('CBL Score Standard'!$D67:$F67),IF(F11&lt;&gt;"",SUM('CBL Score Standard'!$D67:$G67),IF(G11&lt;&gt;"",SUM('CBL Score Standard'!$D67:$H67,0))))))</f>
        <v>2.8571428571428571E-2</v>
      </c>
      <c r="K11" s="338"/>
      <c r="L11" s="338"/>
      <c r="M11" s="104" t="s">
        <v>5</v>
      </c>
      <c r="N11" s="36" t="s">
        <v>31</v>
      </c>
      <c r="O11" s="89" t="s">
        <v>175</v>
      </c>
      <c r="P11" s="150"/>
      <c r="Q11" s="152" t="s">
        <v>383</v>
      </c>
      <c r="R11" s="79" t="s">
        <v>176</v>
      </c>
      <c r="S11" s="70"/>
      <c r="T11" s="157"/>
      <c r="U11" s="83"/>
      <c r="V11" s="83" t="s">
        <v>374</v>
      </c>
      <c r="W11" s="83" t="s">
        <v>377</v>
      </c>
      <c r="X11" s="83" t="s">
        <v>377</v>
      </c>
      <c r="Y11" s="44" t="s">
        <v>177</v>
      </c>
      <c r="Z11" s="259">
        <f t="shared" si="0"/>
        <v>1.8333333333333333</v>
      </c>
      <c r="AA11" s="260">
        <v>43252</v>
      </c>
      <c r="AB11" s="260">
        <v>43922</v>
      </c>
      <c r="AC11" s="260"/>
      <c r="AD11" s="260"/>
      <c r="AE11" s="258"/>
      <c r="AF11" s="258"/>
      <c r="AG11" s="258"/>
      <c r="AH11" s="258"/>
      <c r="AI11" s="258"/>
      <c r="AJ11" s="258"/>
    </row>
    <row r="12" spans="1:36" x14ac:dyDescent="0.3">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36"/>
      <c r="T12" s="83"/>
      <c r="U12" s="83"/>
      <c r="V12" s="83"/>
      <c r="W12" s="83"/>
      <c r="X12" s="83"/>
      <c r="Y12" s="41"/>
      <c r="Z12" s="259">
        <f t="shared" si="0"/>
        <v>0</v>
      </c>
      <c r="AA12" s="260"/>
      <c r="AB12" s="260"/>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36"/>
      <c r="T13" s="83"/>
      <c r="U13" s="83"/>
      <c r="V13" s="83"/>
      <c r="W13" s="83"/>
      <c r="X13" s="83"/>
      <c r="Y13" s="41" t="s">
        <v>169</v>
      </c>
      <c r="Z13" s="259">
        <f t="shared" si="0"/>
        <v>0</v>
      </c>
      <c r="AA13" s="260"/>
      <c r="AB13" s="260"/>
      <c r="AC13" s="260"/>
      <c r="AD13" s="260"/>
      <c r="AE13" s="258"/>
      <c r="AF13" s="258"/>
      <c r="AG13" s="258"/>
      <c r="AH13" s="258"/>
      <c r="AI13" s="258"/>
      <c r="AJ13" s="258"/>
    </row>
    <row r="14" spans="1:36" ht="27.6" x14ac:dyDescent="0.3">
      <c r="A14" s="110" t="s">
        <v>55</v>
      </c>
      <c r="B14" s="99" t="s">
        <v>694</v>
      </c>
      <c r="C14" s="100"/>
      <c r="D14" s="100"/>
      <c r="E14" s="129" t="s">
        <v>77</v>
      </c>
      <c r="F14" s="24"/>
      <c r="G14" s="24"/>
      <c r="H14" s="109">
        <f>IF(C14&lt;&gt;"",'CBL Score Standard'!$D70,IF(D14&lt;&gt;"",SUM('CBL Score Standard'!$D70:$E70),IF(E14&lt;&gt;"",SUM('CBL Score Standard'!$D70:$F70),IF(F14&lt;&gt;"",SUM('CBL Score Standard'!$D70:$G70),IF(G14&lt;&gt;"",SUM('CBL Score Standard'!$D70:$H70,0))))))</f>
        <v>1.4285714285714285E-2</v>
      </c>
      <c r="K14" s="339"/>
      <c r="L14" s="339"/>
      <c r="M14" s="104" t="s">
        <v>5</v>
      </c>
      <c r="N14" s="36" t="s">
        <v>41</v>
      </c>
      <c r="O14" s="87" t="s">
        <v>450</v>
      </c>
      <c r="P14" s="153">
        <v>43627</v>
      </c>
      <c r="Q14" s="152" t="s">
        <v>381</v>
      </c>
      <c r="R14" s="79" t="s">
        <v>382</v>
      </c>
      <c r="S14" s="36"/>
      <c r="T14" s="83"/>
      <c r="U14" s="83"/>
      <c r="V14" s="83"/>
      <c r="W14" s="83"/>
      <c r="X14" s="83"/>
      <c r="Y14" s="41"/>
      <c r="Z14" s="259">
        <f t="shared" si="0"/>
        <v>0</v>
      </c>
      <c r="AA14" s="260"/>
      <c r="AB14" s="260"/>
      <c r="AC14" s="260"/>
      <c r="AD14" s="260"/>
      <c r="AE14" s="258"/>
      <c r="AF14" s="258"/>
      <c r="AG14" s="258"/>
      <c r="AH14" s="258"/>
      <c r="AI14" s="258"/>
      <c r="AJ14" s="258"/>
    </row>
    <row r="15" spans="1:36" x14ac:dyDescent="0.3">
      <c r="A15" s="110" t="s">
        <v>55</v>
      </c>
      <c r="B15" s="99" t="s">
        <v>185</v>
      </c>
      <c r="C15" s="100"/>
      <c r="D15" s="24"/>
      <c r="E15" s="24" t="s">
        <v>77</v>
      </c>
      <c r="F15" s="24"/>
      <c r="G15" s="24"/>
      <c r="H15" s="109">
        <f>IF(C15&lt;&gt;"",'CBL Score Standard'!$D71,IF(D15&lt;&gt;"",SUM('CBL Score Standard'!$D71:$E71),IF(E15&lt;&gt;"",SUM('CBL Score Standard'!$D71:$F71),IF(F15&lt;&gt;"",SUM('CBL Score Standard'!$D71:$G71),IF(G15&lt;&gt;"",SUM('CBL Score Standard'!$D71:$H71,0))))))</f>
        <v>2.8571428571428571E-2</v>
      </c>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00" t="s">
        <v>77</v>
      </c>
      <c r="F16" s="100"/>
      <c r="G16" s="100"/>
      <c r="H16" s="109">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200"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c r="F18" s="100"/>
      <c r="G18" s="100"/>
      <c r="H18" s="109" t="b">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20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70"/>
      <c r="T19" s="157"/>
      <c r="U19" s="83"/>
      <c r="V19" s="83" t="s">
        <v>374</v>
      </c>
      <c r="W19" s="83" t="s">
        <v>377</v>
      </c>
      <c r="X19" s="83" t="s">
        <v>377</v>
      </c>
      <c r="Y19" s="44" t="s">
        <v>174</v>
      </c>
      <c r="Z19" s="259">
        <f t="shared" ref="Z19:Z35" si="1">DATEDIF(AA19,AB19,"m")/12+DATEDIF(AC19,AD19,"m")/12+DATEDIF(AE19,AF19,"m")/12+DATEDIF(AG19,AH19,"m")/12+DATEDIF(AI19,AJ19,"m")/12</f>
        <v>1.25</v>
      </c>
      <c r="AA19" s="260">
        <v>43466</v>
      </c>
      <c r="AB19" s="260">
        <v>43922</v>
      </c>
      <c r="AC19" s="260"/>
      <c r="AD19" s="260"/>
      <c r="AE19" s="258"/>
      <c r="AF19" s="258"/>
      <c r="AG19" s="258"/>
      <c r="AH19" s="258"/>
      <c r="AI19" s="258"/>
      <c r="AJ19" s="258"/>
    </row>
    <row r="20" spans="1:36" ht="27.6" x14ac:dyDescent="0.3">
      <c r="A20" s="110" t="s">
        <v>55</v>
      </c>
      <c r="B20" s="99" t="s">
        <v>202</v>
      </c>
      <c r="C20" s="100"/>
      <c r="D20" s="100"/>
      <c r="E20" s="100"/>
      <c r="F20" s="100"/>
      <c r="G20" s="100"/>
      <c r="H20" s="109" t="b">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70"/>
      <c r="T20" s="157"/>
      <c r="U20" s="83"/>
      <c r="V20" s="83" t="s">
        <v>374</v>
      </c>
      <c r="W20" s="83" t="s">
        <v>377</v>
      </c>
      <c r="X20" s="83" t="s">
        <v>377</v>
      </c>
      <c r="Y20" s="44" t="s">
        <v>181</v>
      </c>
      <c r="Z20" s="259">
        <f t="shared" si="1"/>
        <v>1.25</v>
      </c>
      <c r="AA20" s="260">
        <v>43466</v>
      </c>
      <c r="AB20" s="260">
        <v>43922</v>
      </c>
      <c r="AC20" s="260"/>
      <c r="AD20" s="260"/>
      <c r="AE20" s="258"/>
      <c r="AF20" s="258"/>
      <c r="AG20" s="258"/>
      <c r="AH20" s="258"/>
      <c r="AI20" s="258"/>
      <c r="AJ20" s="258"/>
    </row>
    <row r="21" spans="1:36" x14ac:dyDescent="0.3">
      <c r="A21" s="110" t="s">
        <v>55</v>
      </c>
      <c r="B21" s="99" t="s">
        <v>664</v>
      </c>
      <c r="C21" s="100"/>
      <c r="D21" s="100"/>
      <c r="E21" s="24" t="s">
        <v>77</v>
      </c>
      <c r="F21" s="24"/>
      <c r="G21" s="24"/>
      <c r="H21" s="109">
        <f>IF(C21&lt;&gt;"",'CBL Score Standard'!$D77,IF(D21&lt;&gt;"",SUM('CBL Score Standard'!$D77:$E77),IF(E21&lt;&gt;"",SUM('CBL Score Standard'!$D77:$F77),IF(F21&lt;&gt;"",SUM('CBL Score Standard'!$D77:$G77),IF(G21&lt;&gt;"",SUM('CBL Score Standard'!$D77:$H77,0))))))</f>
        <v>2.8571428571428571E-2</v>
      </c>
      <c r="K21" s="338"/>
      <c r="L21" s="338"/>
      <c r="M21" s="104" t="s">
        <v>6</v>
      </c>
      <c r="N21" s="36" t="s">
        <v>56</v>
      </c>
      <c r="O21" s="87" t="s">
        <v>182</v>
      </c>
      <c r="P21" s="153">
        <v>43609</v>
      </c>
      <c r="Q21" s="152" t="s">
        <v>172</v>
      </c>
      <c r="R21" s="79" t="s">
        <v>183</v>
      </c>
      <c r="S21" s="70"/>
      <c r="T21" s="157"/>
      <c r="U21" s="83"/>
      <c r="V21" s="83" t="s">
        <v>374</v>
      </c>
      <c r="W21" s="83" t="s">
        <v>377</v>
      </c>
      <c r="X21" s="83" t="s">
        <v>377</v>
      </c>
      <c r="Y21" s="46" t="s">
        <v>184</v>
      </c>
      <c r="Z21" s="259">
        <f t="shared" si="1"/>
        <v>1.25</v>
      </c>
      <c r="AA21" s="260">
        <v>43466</v>
      </c>
      <c r="AB21" s="260">
        <v>43922</v>
      </c>
      <c r="AC21" s="260"/>
      <c r="AD21" s="260"/>
      <c r="AE21" s="258"/>
      <c r="AF21" s="258"/>
      <c r="AG21" s="258"/>
      <c r="AH21" s="258"/>
      <c r="AI21" s="258"/>
      <c r="AJ21" s="258"/>
    </row>
    <row r="22" spans="1:36" x14ac:dyDescent="0.3">
      <c r="A22" s="110" t="s">
        <v>55</v>
      </c>
      <c r="B22" s="99" t="s">
        <v>448</v>
      </c>
      <c r="C22" s="100"/>
      <c r="D22" s="100"/>
      <c r="E22" s="24" t="s">
        <v>77</v>
      </c>
      <c r="F22" s="24"/>
      <c r="G22" s="24"/>
      <c r="H22" s="109">
        <f>IF(C22&lt;&gt;"",'CBL Score Standard'!$D78,IF(D22&lt;&gt;"",SUM('CBL Score Standard'!$D78:$E78),IF(E22&lt;&gt;"",SUM('CBL Score Standard'!$D78:$F78),IF(F22&lt;&gt;"",SUM('CBL Score Standard'!$D78:$G78),IF(G22&lt;&gt;"",SUM('CBL Score Standard'!$D78:$H78,0))))))</f>
        <v>2.8571428571428571E-2</v>
      </c>
      <c r="K22" s="338"/>
      <c r="L22" s="338"/>
      <c r="M22" s="104" t="s">
        <v>6</v>
      </c>
      <c r="N22" s="36" t="s">
        <v>144</v>
      </c>
      <c r="O22" s="87" t="s">
        <v>187</v>
      </c>
      <c r="P22" s="150"/>
      <c r="Q22" s="152" t="s">
        <v>153</v>
      </c>
      <c r="R22" s="79" t="s">
        <v>156</v>
      </c>
      <c r="S22" s="70"/>
      <c r="T22" s="157"/>
      <c r="U22" s="83"/>
      <c r="V22" s="83" t="s">
        <v>374</v>
      </c>
      <c r="W22" s="83" t="s">
        <v>377</v>
      </c>
      <c r="X22" s="83" t="s">
        <v>377</v>
      </c>
      <c r="Y22" s="44" t="s">
        <v>157</v>
      </c>
      <c r="Z22" s="259">
        <f t="shared" si="1"/>
        <v>1.25</v>
      </c>
      <c r="AA22" s="260">
        <v>43466</v>
      </c>
      <c r="AB22" s="260">
        <v>43922</v>
      </c>
      <c r="AC22" s="260"/>
      <c r="AD22" s="260"/>
      <c r="AE22" s="258"/>
      <c r="AF22" s="258"/>
      <c r="AG22" s="258"/>
      <c r="AH22" s="258"/>
      <c r="AI22" s="258"/>
      <c r="AJ22" s="258"/>
    </row>
    <row r="23" spans="1:36" ht="12.75" customHeight="1" x14ac:dyDescent="0.3">
      <c r="A23" s="110" t="s">
        <v>55</v>
      </c>
      <c r="B23" s="99" t="s">
        <v>665</v>
      </c>
      <c r="C23" s="100"/>
      <c r="D23" s="100"/>
      <c r="E23" s="24" t="s">
        <v>77</v>
      </c>
      <c r="F23" s="24"/>
      <c r="G23" s="24"/>
      <c r="H23" s="109">
        <f>IF(C23&lt;&gt;"",'CBL Score Standard'!$D79,IF(D23&lt;&gt;"",SUM('CBL Score Standard'!$D79:$E79),IF(E23&lt;&gt;"",SUM('CBL Score Standard'!$D79:$F79),IF(F23&lt;&gt;"",SUM('CBL Score Standard'!$D79:$G79),IF(G23&lt;&gt;"",SUM('CBL Score Standard'!$D79:$H79,0))))))</f>
        <v>2.8571428571428571E-2</v>
      </c>
      <c r="K23" s="338"/>
      <c r="L23" s="338"/>
      <c r="M23" s="104" t="s">
        <v>6</v>
      </c>
      <c r="N23" s="36" t="s">
        <v>144</v>
      </c>
      <c r="O23" s="87" t="s">
        <v>188</v>
      </c>
      <c r="P23" s="150"/>
      <c r="Q23" s="152" t="s">
        <v>155</v>
      </c>
      <c r="R23" s="79" t="s">
        <v>158</v>
      </c>
      <c r="S23" s="70"/>
      <c r="T23" s="157"/>
      <c r="U23" s="83"/>
      <c r="V23" s="83" t="s">
        <v>374</v>
      </c>
      <c r="W23" s="83" t="s">
        <v>377</v>
      </c>
      <c r="X23" s="83" t="s">
        <v>377</v>
      </c>
      <c r="Y23" s="41" t="s">
        <v>159</v>
      </c>
      <c r="Z23" s="259">
        <f t="shared" si="1"/>
        <v>0</v>
      </c>
      <c r="AA23" s="260"/>
      <c r="AB23" s="260"/>
      <c r="AC23" s="260"/>
      <c r="AD23" s="260"/>
      <c r="AE23" s="258"/>
      <c r="AF23" s="258"/>
      <c r="AG23" s="258"/>
      <c r="AH23" s="258"/>
      <c r="AI23" s="258"/>
      <c r="AJ23" s="258"/>
    </row>
    <row r="24" spans="1:36" ht="12.75" customHeight="1" x14ac:dyDescent="0.3">
      <c r="A24" s="110" t="s">
        <v>55</v>
      </c>
      <c r="B24" s="99" t="s">
        <v>238</v>
      </c>
      <c r="C24" s="100"/>
      <c r="D24" s="100"/>
      <c r="E24" s="100"/>
      <c r="F24" s="24"/>
      <c r="G24" s="24"/>
      <c r="H24" s="109" t="b">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70"/>
      <c r="T24" s="157"/>
      <c r="U24" s="83"/>
      <c r="V24" s="83"/>
      <c r="W24" s="83" t="s">
        <v>377</v>
      </c>
      <c r="X24" s="83"/>
      <c r="Y24" s="46" t="s">
        <v>160</v>
      </c>
      <c r="Z24" s="259">
        <f t="shared" si="1"/>
        <v>0</v>
      </c>
      <c r="AA24" s="260"/>
      <c r="AB24" s="260"/>
      <c r="AC24" s="260"/>
      <c r="AD24" s="260"/>
      <c r="AE24" s="258"/>
      <c r="AF24" s="258"/>
      <c r="AG24" s="258"/>
      <c r="AH24" s="258"/>
      <c r="AI24" s="258"/>
      <c r="AJ24" s="258"/>
    </row>
    <row r="25" spans="1:36" x14ac:dyDescent="0.3">
      <c r="A25" s="110" t="s">
        <v>55</v>
      </c>
      <c r="B25" s="99" t="s">
        <v>515</v>
      </c>
      <c r="C25" s="100"/>
      <c r="D25" s="100"/>
      <c r="E25" s="100"/>
      <c r="F25" s="24"/>
      <c r="G25" s="24"/>
      <c r="H25" s="109" t="b">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36"/>
      <c r="T25" s="83"/>
      <c r="U25" s="83"/>
      <c r="V25" s="83"/>
      <c r="W25" s="83" t="s">
        <v>377</v>
      </c>
      <c r="X25" s="83"/>
      <c r="Y25" s="46" t="s">
        <v>163</v>
      </c>
      <c r="Z25" s="259">
        <f t="shared" si="1"/>
        <v>0</v>
      </c>
      <c r="AA25" s="260"/>
      <c r="AB25" s="260"/>
      <c r="AC25" s="260"/>
      <c r="AD25" s="260"/>
      <c r="AE25" s="258"/>
      <c r="AF25" s="258"/>
      <c r="AG25" s="258"/>
      <c r="AH25" s="258"/>
      <c r="AI25" s="258"/>
      <c r="AJ25" s="258"/>
    </row>
    <row r="26" spans="1:36" ht="26.4"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36"/>
      <c r="T26" s="83"/>
      <c r="U26" s="83"/>
      <c r="V26" s="83"/>
      <c r="W26" s="83" t="s">
        <v>377</v>
      </c>
      <c r="X26" s="83" t="s">
        <v>377</v>
      </c>
      <c r="Y26" s="46" t="s">
        <v>166</v>
      </c>
      <c r="Z26" s="259">
        <f t="shared" si="1"/>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50"/>
      <c r="T27" s="83"/>
      <c r="U27" s="181">
        <v>43608</v>
      </c>
      <c r="V27" s="83" t="s">
        <v>374</v>
      </c>
      <c r="W27" s="83"/>
      <c r="X27" s="83"/>
      <c r="Y27" s="46" t="s">
        <v>193</v>
      </c>
      <c r="Z27" s="259">
        <f t="shared" si="1"/>
        <v>0.41666666666666669</v>
      </c>
      <c r="AA27" s="260">
        <v>43466</v>
      </c>
      <c r="AB27" s="260">
        <v>43617</v>
      </c>
      <c r="AC27" s="260"/>
      <c r="AD27" s="260"/>
      <c r="AE27" s="258"/>
      <c r="AF27" s="258"/>
      <c r="AG27" s="258"/>
      <c r="AH27" s="258"/>
      <c r="AI27" s="258"/>
      <c r="AJ27" s="258"/>
    </row>
    <row r="28" spans="1:36" ht="27.6" x14ac:dyDescent="0.3">
      <c r="A28" s="110" t="s">
        <v>59</v>
      </c>
      <c r="B28" s="99" t="s">
        <v>684</v>
      </c>
      <c r="C28" s="100"/>
      <c r="D28" s="100"/>
      <c r="E28" s="129" t="s">
        <v>77</v>
      </c>
      <c r="F28" s="24"/>
      <c r="G28" s="24"/>
      <c r="H28" s="109">
        <f>IF(C28&lt;&gt;"",'CBL Score Standard'!$D84,IF(D28&lt;&gt;"",SUM('CBL Score Standard'!$D84:$E84),IF(E28&lt;&gt;"",SUM('CBL Score Standard'!$D84:$F84),IF(F28&lt;&gt;"",SUM('CBL Score Standard'!$D84:$G84),IF(G28&lt;&gt;"",SUM('CBL Score Standard'!$D84:$H84,0))))))</f>
        <v>2.8571428571428571E-2</v>
      </c>
      <c r="K28" s="338"/>
      <c r="L28" s="338"/>
      <c r="M28" s="104" t="s">
        <v>6</v>
      </c>
      <c r="N28" s="36" t="s">
        <v>55</v>
      </c>
      <c r="O28" s="87" t="s">
        <v>194</v>
      </c>
      <c r="P28" s="153">
        <v>43544</v>
      </c>
      <c r="Q28" s="254" t="s">
        <v>649</v>
      </c>
      <c r="R28" s="254" t="s">
        <v>650</v>
      </c>
      <c r="S28" s="50"/>
      <c r="T28" s="83"/>
      <c r="U28" s="83"/>
      <c r="V28" s="83"/>
      <c r="W28" s="83"/>
      <c r="X28" s="83"/>
      <c r="Y28" s="46" t="s">
        <v>195</v>
      </c>
      <c r="Z28" s="259">
        <f t="shared" si="1"/>
        <v>0</v>
      </c>
      <c r="AA28" s="260"/>
      <c r="AB28" s="260"/>
      <c r="AC28" s="260"/>
      <c r="AD28" s="260"/>
      <c r="AE28" s="258"/>
      <c r="AF28" s="258"/>
      <c r="AG28" s="258"/>
      <c r="AH28" s="258"/>
      <c r="AI28" s="258"/>
      <c r="AJ28" s="258"/>
    </row>
    <row r="29" spans="1:36" ht="27.6" x14ac:dyDescent="0.3">
      <c r="A29" s="110" t="s">
        <v>59</v>
      </c>
      <c r="B29" s="99" t="s">
        <v>683</v>
      </c>
      <c r="C29" s="100"/>
      <c r="D29" s="100"/>
      <c r="E29" s="129" t="s">
        <v>77</v>
      </c>
      <c r="F29" s="24"/>
      <c r="G29" s="24"/>
      <c r="H29" s="109">
        <f>IF(C29&lt;&gt;"",'CBL Score Standard'!$D85,IF(D29&lt;&gt;"",SUM('CBL Score Standard'!$D85:$E85),IF(E29&lt;&gt;"",SUM('CBL Score Standard'!$D85:$F85),IF(F29&lt;&gt;"",SUM('CBL Score Standard'!$D85:$G85),IF(G29&lt;&gt;"",SUM('CBL Score Standard'!$D85:$H85,0))))))</f>
        <v>2.8571428571428571E-2</v>
      </c>
      <c r="K29" s="338"/>
      <c r="L29" s="338"/>
      <c r="M29" s="104" t="s">
        <v>6</v>
      </c>
      <c r="N29" s="36" t="s">
        <v>55</v>
      </c>
      <c r="O29" s="87" t="s">
        <v>196</v>
      </c>
      <c r="P29" s="149" t="s">
        <v>145</v>
      </c>
      <c r="Q29" s="254" t="s">
        <v>651</v>
      </c>
      <c r="R29" s="254" t="s">
        <v>652</v>
      </c>
      <c r="S29" s="50"/>
      <c r="T29" s="83"/>
      <c r="U29" s="83"/>
      <c r="V29" s="83"/>
      <c r="W29" s="83"/>
      <c r="X29" s="83"/>
      <c r="Y29" s="46" t="s">
        <v>197</v>
      </c>
      <c r="Z29" s="259">
        <f t="shared" si="1"/>
        <v>0</v>
      </c>
      <c r="AA29" s="260"/>
      <c r="AB29" s="260"/>
      <c r="AC29" s="260"/>
      <c r="AD29" s="260"/>
      <c r="AE29" s="258"/>
      <c r="AF29" s="258"/>
      <c r="AG29" s="258"/>
      <c r="AH29" s="258"/>
      <c r="AI29" s="258"/>
      <c r="AJ29" s="258"/>
    </row>
    <row r="30" spans="1:36" x14ac:dyDescent="0.3">
      <c r="A30" s="110" t="s">
        <v>149</v>
      </c>
      <c r="B30" s="99" t="s">
        <v>149</v>
      </c>
      <c r="C30" s="24"/>
      <c r="D30" s="24"/>
      <c r="E30" s="129" t="s">
        <v>77</v>
      </c>
      <c r="F30" s="24"/>
      <c r="G30" s="24"/>
      <c r="H30" s="109">
        <f>IF(C30&lt;&gt;"",'CBL Score Standard'!$D86,IF(D30&lt;&gt;"",SUM('CBL Score Standard'!$D86:$E86),IF(E30&lt;&gt;"",SUM('CBL Score Standard'!$D86:$F86),IF(F30&lt;&gt;"",SUM('CBL Score Standard'!$D86:$G86),IF(G30&lt;&gt;"",SUM('CBL Score Standard'!$D86:$H86,0))))))</f>
        <v>0.16709956709956711</v>
      </c>
      <c r="K30" s="338"/>
      <c r="L30" s="338"/>
      <c r="M30" s="104" t="s">
        <v>6</v>
      </c>
      <c r="N30" s="36" t="s">
        <v>55</v>
      </c>
      <c r="O30" s="87" t="s">
        <v>198</v>
      </c>
      <c r="P30" s="151"/>
      <c r="Q30" s="152" t="s">
        <v>199</v>
      </c>
      <c r="R30" s="79" t="s">
        <v>200</v>
      </c>
      <c r="S30" s="50"/>
      <c r="T30" s="83"/>
      <c r="U30" s="83"/>
      <c r="V30" s="83"/>
      <c r="W30" s="83"/>
      <c r="X30" s="83"/>
      <c r="Y30" s="49" t="s">
        <v>201</v>
      </c>
      <c r="Z30" s="259">
        <f t="shared" si="1"/>
        <v>0</v>
      </c>
      <c r="AA30" s="260"/>
      <c r="AB30" s="260"/>
      <c r="AC30" s="260"/>
      <c r="AD30" s="260"/>
      <c r="AE30" s="258"/>
      <c r="AF30" s="258"/>
      <c r="AG30" s="258"/>
      <c r="AH30" s="258"/>
      <c r="AI30" s="258"/>
      <c r="AJ30" s="258"/>
    </row>
    <row r="31" spans="1:36"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50"/>
      <c r="T31" s="83"/>
      <c r="U31" s="83"/>
      <c r="V31" s="83"/>
      <c r="W31" s="83"/>
      <c r="X31" s="83"/>
      <c r="Y31" s="49" t="s">
        <v>203</v>
      </c>
      <c r="Z31" s="259">
        <f t="shared" si="1"/>
        <v>0</v>
      </c>
      <c r="AA31" s="260"/>
      <c r="AB31" s="260"/>
      <c r="AC31" s="260"/>
      <c r="AD31" s="260"/>
      <c r="AE31" s="258"/>
      <c r="AF31" s="258"/>
      <c r="AG31" s="258"/>
      <c r="AH31" s="258"/>
      <c r="AI31" s="258"/>
      <c r="AJ31" s="258"/>
    </row>
    <row r="32" spans="1:36" ht="26.4" x14ac:dyDescent="0.3">
      <c r="A32" s="110" t="s">
        <v>31</v>
      </c>
      <c r="B32" s="99" t="s">
        <v>660</v>
      </c>
      <c r="C32" s="24"/>
      <c r="D32" s="24"/>
      <c r="E32" s="24" t="s">
        <v>77</v>
      </c>
      <c r="F32" s="24"/>
      <c r="G32" s="24"/>
      <c r="H32" s="109">
        <f>IF(C32&lt;&gt;"",'CBL Score Standard'!$D88,IF(D32&lt;&gt;"",SUM('CBL Score Standard'!$D88:$E88),IF(E32&lt;&gt;"",SUM('CBL Score Standard'!$D88:$F88),IF(F32&lt;&gt;"",SUM('CBL Score Standard'!$D88:$G88),IF(G32&lt;&gt;"",SUM('CBL Score Standard'!$D88:$H88,0))))))</f>
        <v>0.16709956709956711</v>
      </c>
      <c r="K32" s="338"/>
      <c r="L32" s="338"/>
      <c r="M32" s="104" t="s">
        <v>6</v>
      </c>
      <c r="N32" s="36" t="s">
        <v>56</v>
      </c>
      <c r="O32" s="87" t="s">
        <v>427</v>
      </c>
      <c r="P32" s="153">
        <v>43613</v>
      </c>
      <c r="Q32" s="152" t="s">
        <v>167</v>
      </c>
      <c r="R32" s="79" t="s">
        <v>204</v>
      </c>
      <c r="S32" s="158" t="s">
        <v>337</v>
      </c>
      <c r="T32" s="157" t="s">
        <v>72</v>
      </c>
      <c r="U32" s="181">
        <v>43761</v>
      </c>
      <c r="V32" s="214" t="s">
        <v>374</v>
      </c>
      <c r="W32" s="83"/>
      <c r="X32" s="83"/>
      <c r="Y32" s="46" t="s">
        <v>205</v>
      </c>
      <c r="Z32" s="259">
        <f t="shared" si="1"/>
        <v>0.66666666666666663</v>
      </c>
      <c r="AA32" s="260">
        <v>43678</v>
      </c>
      <c r="AB32" s="260">
        <v>43922</v>
      </c>
      <c r="AC32" s="260"/>
      <c r="AD32" s="260"/>
      <c r="AE32" s="258"/>
      <c r="AF32" s="258"/>
      <c r="AG32" s="258"/>
      <c r="AH32" s="258"/>
      <c r="AI32" s="258"/>
      <c r="AJ32" s="258"/>
    </row>
    <row r="33" spans="1:36" x14ac:dyDescent="0.3">
      <c r="A33" s="110" t="s">
        <v>31</v>
      </c>
      <c r="B33" s="99" t="s">
        <v>175</v>
      </c>
      <c r="C33" s="100"/>
      <c r="D33" s="24"/>
      <c r="E33" s="24" t="s">
        <v>77</v>
      </c>
      <c r="F33" s="24"/>
      <c r="G33" s="24"/>
      <c r="H33" s="109">
        <f>IF(C33&lt;&gt;"",'CBL Score Standard'!$D89,IF(D33&lt;&gt;"",SUM('CBL Score Standard'!$D89:$E89),IF(E33&lt;&gt;"",SUM('CBL Score Standard'!$D89:$F89),IF(F33&lt;&gt;"",SUM('CBL Score Standard'!$D89:$G89),IF(G33&lt;&gt;"",SUM('CBL Score Standard'!$D89:$H89,0))))))</f>
        <v>0.16709956709956711</v>
      </c>
      <c r="K33" s="338"/>
      <c r="L33" s="338"/>
      <c r="M33" s="104" t="s">
        <v>6</v>
      </c>
      <c r="N33" s="36" t="s">
        <v>0</v>
      </c>
      <c r="O33" s="87" t="s">
        <v>426</v>
      </c>
      <c r="P33" s="152" t="s">
        <v>145</v>
      </c>
      <c r="Q33" s="152" t="s">
        <v>206</v>
      </c>
      <c r="R33" s="79" t="s">
        <v>206</v>
      </c>
      <c r="S33" s="50"/>
      <c r="T33" s="83"/>
      <c r="U33" s="83"/>
      <c r="V33" s="83"/>
      <c r="W33" s="83"/>
      <c r="X33" s="83"/>
      <c r="Y33" s="41"/>
      <c r="Z33" s="259">
        <f t="shared" si="1"/>
        <v>0</v>
      </c>
      <c r="AA33" s="260"/>
      <c r="AB33" s="260"/>
      <c r="AC33" s="260"/>
      <c r="AD33" s="260"/>
      <c r="AE33" s="258"/>
      <c r="AF33" s="258"/>
      <c r="AG33" s="258"/>
      <c r="AH33" s="258"/>
      <c r="AI33" s="258"/>
      <c r="AJ33" s="258"/>
    </row>
    <row r="34" spans="1:36" x14ac:dyDescent="0.3">
      <c r="A34" s="110" t="s">
        <v>46</v>
      </c>
      <c r="B34" s="99" t="s">
        <v>171</v>
      </c>
      <c r="C34" s="100"/>
      <c r="D34" s="24"/>
      <c r="E34" s="24" t="s">
        <v>77</v>
      </c>
      <c r="F34" s="24"/>
      <c r="G34" s="24"/>
      <c r="H34" s="109">
        <f>IF(C34&lt;&gt;"",'CBL Score Standard'!$D90,IF(D34&lt;&gt;"",SUM('CBL Score Standard'!$D90:$E90),IF(E34&lt;&gt;"",SUM('CBL Score Standard'!$D90:$F90),IF(F34&lt;&gt;"",SUM('CBL Score Standard'!$D90:$G90),IF(G34&lt;&gt;"",SUM('CBL Score Standard'!$D90:$H90,0))))))</f>
        <v>7.6190476190476183E-2</v>
      </c>
      <c r="K34" s="338"/>
      <c r="L34" s="338"/>
      <c r="M34" s="104" t="s">
        <v>6</v>
      </c>
      <c r="N34" s="36" t="s">
        <v>53</v>
      </c>
      <c r="O34" s="90" t="s">
        <v>371</v>
      </c>
      <c r="P34" s="152" t="s">
        <v>145</v>
      </c>
      <c r="Q34" s="152" t="s">
        <v>164</v>
      </c>
      <c r="R34" s="79" t="s">
        <v>207</v>
      </c>
      <c r="S34" s="50"/>
      <c r="T34" s="83"/>
      <c r="U34" s="83"/>
      <c r="V34" s="83"/>
      <c r="W34" s="83"/>
      <c r="X34" s="83"/>
      <c r="Y34" s="49" t="s">
        <v>208</v>
      </c>
      <c r="Z34" s="259">
        <f t="shared" si="1"/>
        <v>0</v>
      </c>
      <c r="AA34" s="260"/>
      <c r="AB34" s="260"/>
      <c r="AC34" s="260"/>
      <c r="AD34" s="260"/>
      <c r="AE34" s="258"/>
      <c r="AF34" s="258"/>
      <c r="AG34" s="258"/>
      <c r="AH34" s="258"/>
      <c r="AI34" s="258"/>
      <c r="AJ34" s="258"/>
    </row>
    <row r="35" spans="1:36"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50"/>
      <c r="T35" s="83"/>
      <c r="U35" s="83"/>
      <c r="V35" s="83"/>
      <c r="W35" s="83"/>
      <c r="X35" s="83"/>
      <c r="Y35" s="46"/>
      <c r="Z35" s="259">
        <f t="shared" si="1"/>
        <v>0</v>
      </c>
      <c r="AA35" s="260"/>
      <c r="AB35" s="260"/>
      <c r="AC35" s="260"/>
      <c r="AD35" s="260"/>
      <c r="AE35" s="258"/>
      <c r="AF35" s="258"/>
      <c r="AG35" s="258"/>
      <c r="AH35" s="258"/>
      <c r="AI35" s="258"/>
      <c r="AJ35" s="258"/>
    </row>
    <row r="36" spans="1:36" x14ac:dyDescent="0.3">
      <c r="A36" s="110" t="s">
        <v>54</v>
      </c>
      <c r="B36" s="99" t="s">
        <v>425</v>
      </c>
      <c r="C36" s="24"/>
      <c r="D36" s="24"/>
      <c r="E36" s="24" t="s">
        <v>77</v>
      </c>
      <c r="F36" s="24"/>
      <c r="G36" s="24"/>
      <c r="H36" s="109">
        <f>IF(C36&lt;&gt;"",'CBL Score Standard'!$D92,IF(D36&lt;&gt;"",SUM('CBL Score Standard'!$D92:$E92),IF(E36&lt;&gt;"",SUM('CBL Score Standard'!$D92:$F92),IF(F36&lt;&gt;"",SUM('CBL Score Standard'!$D92:$G92),IF(G36&lt;&gt;"",SUM('CBL Score Standard'!$D92:$H92,0))))))</f>
        <v>0.16709956709956711</v>
      </c>
      <c r="K36" s="3"/>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t="s">
        <v>77</v>
      </c>
      <c r="F37" s="24"/>
      <c r="G37" s="24"/>
      <c r="H37" s="10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c r="E38" s="129" t="s">
        <v>77</v>
      </c>
      <c r="F38" s="24"/>
      <c r="G38" s="24"/>
      <c r="H38" s="109">
        <f>IF(C38&lt;&gt;"",'CBL Score Standard'!$D94,IF(D38&lt;&gt;"",SUM('CBL Score Standard'!$D94:$E94),IF(E38&lt;&gt;"",SUM('CBL Score Standard'!$D94:$F94),IF(F38&lt;&gt;"",SUM('CBL Score Standard'!$D94:$G94),IF(G38&lt;&gt;"",SUM('CBL Score Standard'!$D94:$H94,0))))))</f>
        <v>1.4285714285714285E-2</v>
      </c>
      <c r="K38" s="1211" t="s">
        <v>133</v>
      </c>
      <c r="L38" s="1211" t="s">
        <v>91</v>
      </c>
      <c r="M38" s="1182" t="s">
        <v>75</v>
      </c>
      <c r="N38" s="1184" t="s">
        <v>134</v>
      </c>
      <c r="O38" s="1184" t="s">
        <v>135</v>
      </c>
      <c r="P38" s="145" t="s">
        <v>136</v>
      </c>
      <c r="Q38" s="145" t="s">
        <v>137</v>
      </c>
      <c r="R38" s="145" t="s">
        <v>138</v>
      </c>
      <c r="S38" s="1212" t="s">
        <v>139</v>
      </c>
      <c r="T38" s="1191" t="s">
        <v>344</v>
      </c>
      <c r="U38" s="1191" t="s">
        <v>342</v>
      </c>
      <c r="V38" s="1200"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17"/>
      <c r="F39" s="24"/>
      <c r="G39" s="24"/>
      <c r="H39" s="109" t="b">
        <f>IF(C39&lt;&gt;"",'CBL Score Standard'!$D95,IF(D39&lt;&gt;"",SUM('CBL Score Standard'!$D95:$E95),IF(E39&lt;&gt;"",SUM('CBL Score Standard'!$D95:$F95),IF(F39&lt;&gt;"",SUM('CBL Score Standard'!$D95:$G95),IF(G39&lt;&gt;"",SUM('CBL Score Standard'!$D95:$H95,0))))))</f>
        <v>0</v>
      </c>
      <c r="K39" s="1197"/>
      <c r="L39" s="1197"/>
      <c r="M39" s="1183"/>
      <c r="N39" s="1190"/>
      <c r="O39" s="1185"/>
      <c r="P39" s="148" t="s">
        <v>141</v>
      </c>
      <c r="Q39" s="144"/>
      <c r="R39" s="144"/>
      <c r="S39" s="1210"/>
      <c r="T39" s="1191"/>
      <c r="U39" s="1191"/>
      <c r="V39" s="120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337" t="s">
        <v>142</v>
      </c>
      <c r="L40" s="337" t="s">
        <v>143</v>
      </c>
      <c r="M40" s="104" t="s">
        <v>7</v>
      </c>
      <c r="N40" s="36" t="s">
        <v>56</v>
      </c>
      <c r="O40" s="87" t="s">
        <v>663</v>
      </c>
      <c r="P40" s="149" t="s">
        <v>145</v>
      </c>
      <c r="Q40" s="152" t="s">
        <v>212</v>
      </c>
      <c r="R40" s="79" t="s">
        <v>213</v>
      </c>
      <c r="S40" s="36" t="s">
        <v>337</v>
      </c>
      <c r="T40" s="128" t="s">
        <v>72</v>
      </c>
      <c r="U40" s="180">
        <v>43752</v>
      </c>
      <c r="V40" s="214" t="s">
        <v>374</v>
      </c>
      <c r="W40" s="83" t="s">
        <v>377</v>
      </c>
      <c r="X40" s="83" t="s">
        <v>377</v>
      </c>
      <c r="Y40" s="46" t="s">
        <v>214</v>
      </c>
      <c r="Z40" s="259">
        <f t="shared" ref="Z40:Z55" si="2">DATEDIF(AA40,AB40,"m")/12+DATEDIF(AC40,AD40,"m")/12+DATEDIF(AE40,AF40,"m")/12+DATEDIF(AG40,AH40,"m")/12+DATEDIF(AI40,AJ40,"m")/12</f>
        <v>0.66666666666666663</v>
      </c>
      <c r="AA40" s="260">
        <v>43678</v>
      </c>
      <c r="AB40" s="260">
        <v>43922</v>
      </c>
      <c r="AC40" s="260"/>
      <c r="AD40" s="260"/>
      <c r="AE40" s="258"/>
      <c r="AF40" s="258"/>
      <c r="AG40" s="258"/>
      <c r="AH40" s="258"/>
      <c r="AI40" s="258"/>
      <c r="AJ40" s="258"/>
    </row>
    <row r="41" spans="1:36"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70" t="s">
        <v>337</v>
      </c>
      <c r="T41" s="157" t="s">
        <v>72</v>
      </c>
      <c r="U41" s="180">
        <v>43752</v>
      </c>
      <c r="V41" s="214" t="s">
        <v>374</v>
      </c>
      <c r="W41" s="83"/>
      <c r="X41" s="83"/>
      <c r="Y41" s="49" t="s">
        <v>216</v>
      </c>
      <c r="Z41" s="259">
        <f t="shared" si="2"/>
        <v>0.66666666666666663</v>
      </c>
      <c r="AA41" s="260">
        <v>43678</v>
      </c>
      <c r="AB41" s="260">
        <v>43922</v>
      </c>
      <c r="AC41" s="260"/>
      <c r="AD41" s="260"/>
      <c r="AE41" s="258"/>
      <c r="AF41" s="258"/>
      <c r="AG41" s="258"/>
      <c r="AH41" s="258"/>
      <c r="AI41" s="258"/>
      <c r="AJ41" s="258"/>
    </row>
    <row r="42" spans="1:36" ht="27.6"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70"/>
      <c r="T42" s="157"/>
      <c r="U42" s="83"/>
      <c r="V42" s="83"/>
      <c r="W42" s="83"/>
      <c r="X42" s="83"/>
      <c r="Y42" s="52" t="s">
        <v>249</v>
      </c>
      <c r="Z42" s="259">
        <f t="shared" si="2"/>
        <v>1.8333333333333333</v>
      </c>
      <c r="AA42" s="260">
        <v>43252</v>
      </c>
      <c r="AB42" s="260">
        <v>43922</v>
      </c>
      <c r="AC42" s="260"/>
      <c r="AD42" s="260"/>
      <c r="AE42" s="258"/>
      <c r="AF42" s="258"/>
      <c r="AG42" s="258"/>
      <c r="AH42" s="258"/>
      <c r="AI42" s="258"/>
      <c r="AJ42" s="258"/>
    </row>
    <row r="43" spans="1:36" ht="27.6" x14ac:dyDescent="0.3">
      <c r="A43" s="110" t="s">
        <v>0</v>
      </c>
      <c r="B43" s="99" t="s">
        <v>426</v>
      </c>
      <c r="C43" s="100"/>
      <c r="D43" s="24"/>
      <c r="E43" s="24" t="s">
        <v>77</v>
      </c>
      <c r="F43" s="24"/>
      <c r="G43" s="24"/>
      <c r="H43" s="109">
        <f>IF(C43&lt;&gt;"",'CBL Score Standard'!$D99,IF(D43&lt;&gt;"",SUM('CBL Score Standard'!$D99:$E99),IF(E43&lt;&gt;"",SUM('CBL Score Standard'!$D99:$F99),IF(F43&lt;&gt;"",SUM('CBL Score Standard'!$D99:$G99),IF(G43&lt;&gt;"",SUM('CBL Score Standard'!$D99:$H99,0))))))</f>
        <v>7.6190476190476183E-2</v>
      </c>
      <c r="K43" s="338"/>
      <c r="L43" s="338"/>
      <c r="M43" s="104" t="s">
        <v>7</v>
      </c>
      <c r="N43" s="36" t="s">
        <v>55</v>
      </c>
      <c r="O43" s="87" t="s">
        <v>448</v>
      </c>
      <c r="P43" s="151"/>
      <c r="Q43" s="254" t="s">
        <v>655</v>
      </c>
      <c r="R43" s="254" t="s">
        <v>656</v>
      </c>
      <c r="S43" s="36"/>
      <c r="T43" s="83"/>
      <c r="U43" s="83"/>
      <c r="V43" s="83" t="s">
        <v>374</v>
      </c>
      <c r="W43" s="83" t="s">
        <v>377</v>
      </c>
      <c r="X43" s="83" t="s">
        <v>377</v>
      </c>
      <c r="Y43" s="49" t="s">
        <v>219</v>
      </c>
      <c r="Z43" s="259">
        <f t="shared" si="2"/>
        <v>0.5</v>
      </c>
      <c r="AA43" s="260">
        <v>43739</v>
      </c>
      <c r="AB43" s="260">
        <v>43922</v>
      </c>
      <c r="AC43" s="260"/>
      <c r="AD43" s="260"/>
      <c r="AE43" s="258"/>
      <c r="AF43" s="258"/>
      <c r="AG43" s="258"/>
      <c r="AH43" s="258"/>
      <c r="AI43" s="258"/>
      <c r="AJ43" s="258"/>
    </row>
    <row r="44" spans="1:36" ht="26.4" x14ac:dyDescent="0.3">
      <c r="A44" s="110" t="s">
        <v>41</v>
      </c>
      <c r="B44" s="99" t="s">
        <v>450</v>
      </c>
      <c r="C44" s="24"/>
      <c r="D44" s="24"/>
      <c r="E44" s="24" t="s">
        <v>77</v>
      </c>
      <c r="F44" s="24"/>
      <c r="G44" s="24"/>
      <c r="H44" s="109">
        <f>IF(C44&lt;&gt;"",'CBL Score Standard'!$D100,IF(D44&lt;&gt;"",SUM('CBL Score Standard'!$D100:$E100),IF(E44&lt;&gt;"",SUM('CBL Score Standard'!$D100:$F100),IF(F44&lt;&gt;"",SUM('CBL Score Standard'!$D100:$G100),IF(G44&lt;&gt;"",SUM('CBL Score Standard'!$D100:$H100,0))))))</f>
        <v>0.16709956709956711</v>
      </c>
      <c r="K44" s="338"/>
      <c r="L44" s="338"/>
      <c r="M44" s="104" t="s">
        <v>7</v>
      </c>
      <c r="N44" s="36" t="s">
        <v>55</v>
      </c>
      <c r="O44" s="87" t="s">
        <v>185</v>
      </c>
      <c r="P44" s="149" t="s">
        <v>145</v>
      </c>
      <c r="Q44" s="254" t="s">
        <v>220</v>
      </c>
      <c r="R44" s="254" t="s">
        <v>270</v>
      </c>
      <c r="S44" s="70"/>
      <c r="T44" s="157"/>
      <c r="U44" s="83"/>
      <c r="V44" s="83" t="s">
        <v>374</v>
      </c>
      <c r="W44" s="83" t="s">
        <v>377</v>
      </c>
      <c r="X44" s="83" t="s">
        <v>377</v>
      </c>
      <c r="Y44" s="49" t="s">
        <v>186</v>
      </c>
      <c r="Z44" s="259">
        <f t="shared" si="2"/>
        <v>1.8333333333333333</v>
      </c>
      <c r="AA44" s="260">
        <v>43252</v>
      </c>
      <c r="AB44" s="260">
        <v>43922</v>
      </c>
      <c r="AC44" s="260"/>
      <c r="AD44" s="260"/>
      <c r="AE44" s="258"/>
      <c r="AF44" s="258"/>
      <c r="AG44" s="258"/>
      <c r="AH44" s="258"/>
      <c r="AI44" s="258"/>
      <c r="AJ44" s="258"/>
    </row>
    <row r="45" spans="1:36" ht="27.6" x14ac:dyDescent="0.3">
      <c r="A45" s="110" t="s">
        <v>41</v>
      </c>
      <c r="B45" s="99" t="s">
        <v>178</v>
      </c>
      <c r="C45" s="100"/>
      <c r="D45" s="24"/>
      <c r="E45" s="24" t="s">
        <v>77</v>
      </c>
      <c r="F45" s="24"/>
      <c r="G45" s="24"/>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254" t="s">
        <v>657</v>
      </c>
      <c r="S45" s="36" t="s">
        <v>337</v>
      </c>
      <c r="T45" s="128" t="s">
        <v>72</v>
      </c>
      <c r="U45" s="180">
        <v>43753</v>
      </c>
      <c r="V45" s="214" t="s">
        <v>418</v>
      </c>
      <c r="W45" s="83" t="s">
        <v>377</v>
      </c>
      <c r="X45" s="83" t="s">
        <v>377</v>
      </c>
      <c r="Y45" s="49" t="s">
        <v>186</v>
      </c>
      <c r="Z45" s="259">
        <f t="shared" si="2"/>
        <v>0.75</v>
      </c>
      <c r="AA45" s="260">
        <v>43344</v>
      </c>
      <c r="AB45" s="260">
        <v>43617</v>
      </c>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36"/>
      <c r="T46" s="83"/>
      <c r="U46" s="83"/>
      <c r="V46" s="83"/>
      <c r="W46" s="83"/>
      <c r="X46" s="83"/>
      <c r="Y46" s="46" t="s">
        <v>222</v>
      </c>
      <c r="Z46" s="259">
        <f t="shared" si="2"/>
        <v>0</v>
      </c>
      <c r="AA46" s="260"/>
      <c r="AB46" s="260"/>
      <c r="AC46" s="260"/>
      <c r="AD46" s="260"/>
      <c r="AE46" s="258"/>
      <c r="AF46" s="258"/>
      <c r="AG46" s="258"/>
      <c r="AH46" s="258"/>
      <c r="AI46" s="258"/>
      <c r="AJ46" s="258"/>
    </row>
    <row r="47" spans="1:36" x14ac:dyDescent="0.3">
      <c r="A47" s="110" t="s">
        <v>144</v>
      </c>
      <c r="B47" s="99" t="s">
        <v>372</v>
      </c>
      <c r="C47" s="24"/>
      <c r="D47" s="24"/>
      <c r="E47" s="24" t="s">
        <v>77</v>
      </c>
      <c r="F47" s="24"/>
      <c r="G47" s="24"/>
      <c r="H47" s="109">
        <f>IF(C47&lt;&gt;"",'CBL Score Standard'!$D103,IF(D47&lt;&gt;"",SUM('CBL Score Standard'!$D103:$E103),IF(E47&lt;&gt;"",SUM('CBL Score Standard'!$D103:$F103),IF(F47&lt;&gt;"",SUM('CBL Score Standard'!$D103:$G103),IF(G47&lt;&gt;"",SUM('CBL Score Standard'!$D103:$H103,0))))))</f>
        <v>0.16709956709956711</v>
      </c>
      <c r="K47" s="338"/>
      <c r="L47" s="338"/>
      <c r="M47" s="104" t="s">
        <v>7</v>
      </c>
      <c r="N47" s="36" t="s">
        <v>53</v>
      </c>
      <c r="O47" s="87" t="s">
        <v>223</v>
      </c>
      <c r="P47" s="153">
        <v>43621</v>
      </c>
      <c r="Q47" s="154" t="s">
        <v>224</v>
      </c>
      <c r="R47" s="155" t="s">
        <v>225</v>
      </c>
      <c r="S47" s="36"/>
      <c r="T47" s="83"/>
      <c r="U47" s="83"/>
      <c r="V47" s="83"/>
      <c r="W47" s="83"/>
      <c r="X47" s="83"/>
      <c r="Y47" s="55"/>
      <c r="Z47" s="259">
        <f t="shared" si="2"/>
        <v>0</v>
      </c>
      <c r="AA47" s="260"/>
      <c r="AB47" s="260"/>
      <c r="AC47" s="260"/>
      <c r="AD47" s="260"/>
      <c r="AE47" s="258"/>
      <c r="AF47" s="258"/>
      <c r="AG47" s="258"/>
      <c r="AH47" s="258"/>
      <c r="AI47" s="258"/>
      <c r="AJ47" s="258"/>
    </row>
    <row r="48" spans="1:36" ht="39.6" x14ac:dyDescent="0.3">
      <c r="A48" s="110" t="s">
        <v>144</v>
      </c>
      <c r="B48" s="99" t="s">
        <v>373</v>
      </c>
      <c r="C48" s="24"/>
      <c r="D48" s="24"/>
      <c r="E48" s="24" t="s">
        <v>77</v>
      </c>
      <c r="F48" s="24"/>
      <c r="G48" s="24"/>
      <c r="H48" s="109">
        <f>IF(C48&lt;&gt;"",'CBL Score Standard'!$D104,IF(D48&lt;&gt;"",SUM('CBL Score Standard'!$D104:$E104),IF(E48&lt;&gt;"",SUM('CBL Score Standard'!$D104:$F104),IF(F48&lt;&gt;"",SUM('CBL Score Standard'!$D104:$G104),IF(G48&lt;&gt;"",SUM('CBL Score Standard'!$D104:$H104,0))))))</f>
        <v>0.16709956709956711</v>
      </c>
      <c r="K48" s="338"/>
      <c r="L48" s="338"/>
      <c r="M48" s="104" t="s">
        <v>7</v>
      </c>
      <c r="N48" s="36" t="s">
        <v>53</v>
      </c>
      <c r="O48" s="87" t="s">
        <v>226</v>
      </c>
      <c r="P48" s="153">
        <v>43602</v>
      </c>
      <c r="Q48" s="154" t="s">
        <v>227</v>
      </c>
      <c r="R48" s="155" t="s">
        <v>228</v>
      </c>
      <c r="S48" s="36"/>
      <c r="T48" s="83"/>
      <c r="U48" s="83"/>
      <c r="V48" s="83"/>
      <c r="W48" s="83"/>
      <c r="X48" s="83"/>
      <c r="Y48" s="55"/>
      <c r="Z48" s="259">
        <f t="shared" si="2"/>
        <v>0</v>
      </c>
      <c r="AA48" s="260"/>
      <c r="AB48" s="260"/>
      <c r="AC48" s="260"/>
      <c r="AD48" s="260"/>
      <c r="AE48" s="258"/>
      <c r="AF48" s="258"/>
      <c r="AG48" s="258"/>
      <c r="AH48" s="258"/>
      <c r="AI48" s="258"/>
      <c r="AJ48" s="258"/>
    </row>
    <row r="49" spans="1:36" ht="27.6" x14ac:dyDescent="0.3">
      <c r="A49" s="110" t="s">
        <v>144</v>
      </c>
      <c r="B49" s="99" t="s">
        <v>452</v>
      </c>
      <c r="C49" s="24"/>
      <c r="D49" s="24"/>
      <c r="E49" s="24" t="s">
        <v>77</v>
      </c>
      <c r="F49" s="24"/>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7" t="s">
        <v>684</v>
      </c>
      <c r="P49" s="153">
        <v>43623</v>
      </c>
      <c r="Q49" s="154" t="s">
        <v>153</v>
      </c>
      <c r="R49" s="155" t="s">
        <v>156</v>
      </c>
      <c r="S49" s="70" t="s">
        <v>337</v>
      </c>
      <c r="T49" s="157" t="s">
        <v>72</v>
      </c>
      <c r="U49" s="181">
        <v>43754</v>
      </c>
      <c r="V49" s="214" t="s">
        <v>374</v>
      </c>
      <c r="W49" s="83"/>
      <c r="X49" s="83"/>
      <c r="Y49" s="55"/>
      <c r="Z49" s="259">
        <f t="shared" si="2"/>
        <v>1.25</v>
      </c>
      <c r="AA49" s="260">
        <v>43466</v>
      </c>
      <c r="AB49" s="260">
        <v>43922</v>
      </c>
      <c r="AC49" s="260"/>
      <c r="AD49" s="260"/>
      <c r="AE49" s="258"/>
      <c r="AF49" s="258"/>
      <c r="AG49" s="258"/>
      <c r="AH49" s="258"/>
      <c r="AI49" s="258"/>
      <c r="AJ49" s="258"/>
    </row>
    <row r="50" spans="1:36" ht="27.6" x14ac:dyDescent="0.3">
      <c r="A50" s="110" t="s">
        <v>144</v>
      </c>
      <c r="B50" s="99" t="s">
        <v>517</v>
      </c>
      <c r="C50" s="24"/>
      <c r="D50" s="24"/>
      <c r="E50" s="24" t="s">
        <v>77</v>
      </c>
      <c r="F50" s="24"/>
      <c r="G50" s="24"/>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7" t="s">
        <v>683</v>
      </c>
      <c r="P50" s="153">
        <v>43623</v>
      </c>
      <c r="Q50" s="154" t="s">
        <v>153</v>
      </c>
      <c r="R50" s="155" t="s">
        <v>156</v>
      </c>
      <c r="S50" s="70" t="s">
        <v>337</v>
      </c>
      <c r="T50" s="385" t="s">
        <v>72</v>
      </c>
      <c r="U50" s="181">
        <v>44008</v>
      </c>
      <c r="V50" s="214" t="s">
        <v>374</v>
      </c>
      <c r="W50" s="83"/>
      <c r="X50" s="83"/>
      <c r="Y50" s="55"/>
      <c r="Z50" s="259">
        <f t="shared" si="2"/>
        <v>0</v>
      </c>
      <c r="AA50" s="260"/>
      <c r="AB50" s="260"/>
      <c r="AC50" s="260"/>
      <c r="AD50" s="260"/>
      <c r="AE50" s="258"/>
      <c r="AF50" s="258"/>
      <c r="AG50" s="258"/>
      <c r="AH50" s="258"/>
      <c r="AI50" s="258"/>
      <c r="AJ50" s="258"/>
    </row>
    <row r="51" spans="1:36" x14ac:dyDescent="0.3">
      <c r="A51" s="110" t="s">
        <v>144</v>
      </c>
      <c r="B51" s="99" t="s">
        <v>661</v>
      </c>
      <c r="C51" s="24"/>
      <c r="D51" s="24"/>
      <c r="E51" s="24" t="s">
        <v>77</v>
      </c>
      <c r="F51" s="24"/>
      <c r="G51" s="24"/>
      <c r="H51" s="109">
        <f>IF(C51&lt;&gt;"",'CBL Score Standard'!$D107,IF(D51&lt;&gt;"",SUM('CBL Score Standard'!$D107:$E107),IF(E51&lt;&gt;"",SUM('CBL Score Standard'!$D107:$F107),IF(F51&lt;&gt;"",SUM('CBL Score Standard'!$D107:$G107),IF(G51&lt;&gt;"",SUM('CBL Score Standard'!$D107:$H107,0))))))</f>
        <v>0.16709956709956711</v>
      </c>
      <c r="K51" s="338"/>
      <c r="L51" s="338"/>
      <c r="M51" s="104" t="s">
        <v>7</v>
      </c>
      <c r="N51" s="36" t="s">
        <v>56</v>
      </c>
      <c r="O51" s="89" t="s">
        <v>67</v>
      </c>
      <c r="P51" s="153"/>
      <c r="Q51" s="154"/>
      <c r="R51" s="155"/>
      <c r="S51" s="83" t="s">
        <v>337</v>
      </c>
      <c r="T51" s="84" t="s">
        <v>72</v>
      </c>
      <c r="U51" s="180">
        <v>43766</v>
      </c>
      <c r="V51" s="214" t="s">
        <v>374</v>
      </c>
      <c r="W51" s="83"/>
      <c r="X51" s="83"/>
      <c r="Y51" s="83"/>
      <c r="Z51" s="259">
        <f t="shared" si="2"/>
        <v>1.8333333333333333</v>
      </c>
      <c r="AA51" s="260">
        <v>43252</v>
      </c>
      <c r="AB51" s="260">
        <v>43922</v>
      </c>
      <c r="AC51" s="260"/>
      <c r="AD51" s="260"/>
      <c r="AE51" s="258"/>
      <c r="AF51" s="258"/>
      <c r="AG51" s="258"/>
      <c r="AH51" s="258"/>
      <c r="AI51" s="258"/>
      <c r="AJ51" s="258"/>
    </row>
    <row r="52" spans="1:36" x14ac:dyDescent="0.3">
      <c r="A52" s="110" t="s">
        <v>144</v>
      </c>
      <c r="B52" s="99" t="s">
        <v>662</v>
      </c>
      <c r="C52" s="117"/>
      <c r="D52" s="117"/>
      <c r="E52" s="117" t="s">
        <v>77</v>
      </c>
      <c r="F52" s="24"/>
      <c r="G52" s="24"/>
      <c r="H52" s="109">
        <f>IF(C52&lt;&gt;"",'CBL Score Standard'!$D108,IF(D52&lt;&gt;"",SUM('CBL Score Standard'!$D108:$E108),IF(E52&lt;&gt;"",SUM('CBL Score Standard'!$D108:$F108),IF(F52&lt;&gt;"",SUM('CBL Score Standard'!$D108:$G108),IF(G52&lt;&gt;"",SUM('CBL Score Standard'!$D108:$H108,0))))))</f>
        <v>0.16709956709956711</v>
      </c>
      <c r="K52" s="338"/>
      <c r="L52" s="338"/>
      <c r="M52" s="104" t="s">
        <v>7</v>
      </c>
      <c r="N52" s="36" t="s">
        <v>55</v>
      </c>
      <c r="O52" s="89" t="s">
        <v>1</v>
      </c>
      <c r="P52" s="153"/>
      <c r="Q52" s="154"/>
      <c r="R52" s="155"/>
      <c r="S52" s="160" t="s">
        <v>337</v>
      </c>
      <c r="T52" s="157" t="s">
        <v>72</v>
      </c>
      <c r="U52" s="999">
        <v>44104</v>
      </c>
      <c r="V52" s="83" t="s">
        <v>374</v>
      </c>
      <c r="W52" s="83"/>
      <c r="X52" s="83"/>
      <c r="Y52" s="83"/>
      <c r="Z52" s="259">
        <f t="shared" si="2"/>
        <v>0</v>
      </c>
      <c r="AA52" s="260"/>
      <c r="AB52" s="260"/>
      <c r="AC52" s="260"/>
      <c r="AD52" s="260"/>
      <c r="AE52" s="258"/>
      <c r="AF52" s="258"/>
      <c r="AG52" s="258"/>
      <c r="AH52" s="258"/>
      <c r="AI52" s="258"/>
      <c r="AJ52" s="258"/>
    </row>
    <row r="53" spans="1:36" x14ac:dyDescent="0.3">
      <c r="A53" s="110" t="s">
        <v>144</v>
      </c>
      <c r="B53" s="99" t="s">
        <v>187</v>
      </c>
      <c r="C53" s="100"/>
      <c r="D53" s="24"/>
      <c r="E53" s="24" t="s">
        <v>77</v>
      </c>
      <c r="F53" s="24"/>
      <c r="G53" s="24"/>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55</v>
      </c>
      <c r="O53" s="89" t="s">
        <v>419</v>
      </c>
      <c r="P53" s="152" t="s">
        <v>145</v>
      </c>
      <c r="Q53" s="154" t="s">
        <v>420</v>
      </c>
      <c r="R53" s="155" t="s">
        <v>420</v>
      </c>
      <c r="S53" s="70" t="s">
        <v>337</v>
      </c>
      <c r="T53" s="157" t="s">
        <v>72</v>
      </c>
      <c r="U53" s="180">
        <v>43763</v>
      </c>
      <c r="V53" s="214" t="s">
        <v>374</v>
      </c>
      <c r="W53" s="83"/>
      <c r="X53" s="83"/>
      <c r="Y53" s="55"/>
      <c r="Z53" s="259">
        <f t="shared" si="2"/>
        <v>0.66666666666666663</v>
      </c>
      <c r="AA53" s="260">
        <v>43678</v>
      </c>
      <c r="AB53" s="260">
        <v>43922</v>
      </c>
      <c r="AC53" s="260"/>
      <c r="AD53" s="260"/>
      <c r="AE53" s="258"/>
      <c r="AF53" s="258"/>
      <c r="AG53" s="258"/>
      <c r="AH53" s="258"/>
      <c r="AI53" s="258"/>
      <c r="AJ53" s="258"/>
    </row>
    <row r="54" spans="1:36" ht="26.4" x14ac:dyDescent="0.3">
      <c r="A54" s="110" t="s">
        <v>144</v>
      </c>
      <c r="B54" s="99" t="s">
        <v>188</v>
      </c>
      <c r="C54" s="100"/>
      <c r="D54" s="24"/>
      <c r="E54" s="24" t="s">
        <v>77</v>
      </c>
      <c r="F54" s="24"/>
      <c r="G54" s="24"/>
      <c r="H54" s="109">
        <f>IF(C54&lt;&gt;"",'CBL Score Standard'!$D110,IF(D54&lt;&gt;"",SUM('CBL Score Standard'!$D110:$E110),IF(E54&lt;&gt;"",SUM('CBL Score Standard'!$D110:$F110),IF(F54&lt;&gt;"",SUM('CBL Score Standard'!$D110:$G110),IF(G54&lt;&gt;"",SUM('CBL Score Standard'!$D110:$H110,0))))))</f>
        <v>7.6190476190476183E-2</v>
      </c>
      <c r="K54" s="338"/>
      <c r="L54" s="338"/>
      <c r="M54" s="104" t="s">
        <v>7</v>
      </c>
      <c r="N54" s="36" t="s">
        <v>56</v>
      </c>
      <c r="O54" s="89" t="s">
        <v>421</v>
      </c>
      <c r="P54" s="152" t="s">
        <v>230</v>
      </c>
      <c r="Q54" s="154" t="s">
        <v>230</v>
      </c>
      <c r="R54" s="155" t="s">
        <v>230</v>
      </c>
      <c r="S54" s="70" t="s">
        <v>337</v>
      </c>
      <c r="T54" s="157" t="s">
        <v>72</v>
      </c>
      <c r="U54" s="180">
        <v>43763</v>
      </c>
      <c r="V54" s="214" t="s">
        <v>374</v>
      </c>
      <c r="W54" s="83"/>
      <c r="X54" s="83"/>
      <c r="Y54" s="41" t="s">
        <v>230</v>
      </c>
      <c r="Z54" s="259">
        <f t="shared" si="2"/>
        <v>0.66666666666666663</v>
      </c>
      <c r="AA54" s="260">
        <v>43678</v>
      </c>
      <c r="AB54" s="260">
        <v>43922</v>
      </c>
      <c r="AC54" s="260"/>
      <c r="AD54" s="260"/>
      <c r="AE54" s="258"/>
      <c r="AF54" s="258"/>
      <c r="AG54" s="258"/>
      <c r="AH54" s="258"/>
      <c r="AI54" s="258"/>
      <c r="AJ54" s="258"/>
    </row>
    <row r="55" spans="1:36" customFormat="1" ht="18" customHeight="1" x14ac:dyDescent="0.3">
      <c r="A55" s="110" t="s">
        <v>144</v>
      </c>
      <c r="B55" s="99" t="s">
        <v>189</v>
      </c>
      <c r="C55" s="100"/>
      <c r="D55" s="117"/>
      <c r="E55" s="117" t="s">
        <v>77</v>
      </c>
      <c r="F55" s="24"/>
      <c r="G55" s="24"/>
      <c r="H55" s="109">
        <f>IF(C55&lt;&gt;"",'CBL Score Standard'!$D111,IF(D55&lt;&gt;"",SUM('CBL Score Standard'!$D111:$E111),IF(E55&lt;&gt;"",SUM('CBL Score Standard'!$D111:$F111),IF(F55&lt;&gt;"",SUM('CBL Score Standard'!$D111:$G111),IF(G55&lt;&gt;"",SUM('CBL Score Standard'!$D111:$H111,0))))))</f>
        <v>3.8095238095238092E-2</v>
      </c>
      <c r="K55" s="339"/>
      <c r="L55" s="339"/>
      <c r="M55" s="137" t="s">
        <v>7</v>
      </c>
      <c r="N55" s="138" t="s">
        <v>54</v>
      </c>
      <c r="O55" s="89" t="s">
        <v>231</v>
      </c>
      <c r="P55" s="153">
        <v>43610</v>
      </c>
      <c r="Q55" s="152" t="s">
        <v>164</v>
      </c>
      <c r="R55" s="79" t="s">
        <v>165</v>
      </c>
      <c r="S55" s="161" t="s">
        <v>337</v>
      </c>
      <c r="T55" s="157" t="s">
        <v>72</v>
      </c>
      <c r="U55" s="180">
        <v>43756</v>
      </c>
      <c r="V55" s="214" t="s">
        <v>374</v>
      </c>
      <c r="W55" s="83"/>
      <c r="X55" s="83"/>
      <c r="Y55" s="49" t="s">
        <v>232</v>
      </c>
      <c r="Z55" s="259">
        <f t="shared" si="2"/>
        <v>0.66666666666666663</v>
      </c>
      <c r="AA55" s="260">
        <v>43678</v>
      </c>
      <c r="AB55" s="260">
        <v>43922</v>
      </c>
      <c r="AC55" s="260"/>
      <c r="AD55" s="260"/>
      <c r="AE55" s="258"/>
      <c r="AF55" s="258"/>
      <c r="AG55" s="258"/>
      <c r="AH55" s="258"/>
      <c r="AI55" s="258"/>
      <c r="AJ55" s="258"/>
    </row>
    <row r="56" spans="1:36" customFormat="1" x14ac:dyDescent="0.3">
      <c r="A56" s="110" t="s">
        <v>144</v>
      </c>
      <c r="B56" s="99" t="s">
        <v>190</v>
      </c>
      <c r="C56" s="100"/>
      <c r="D56" s="117"/>
      <c r="E56" s="117" t="s">
        <v>77</v>
      </c>
      <c r="F56" s="24"/>
      <c r="G56" s="24"/>
      <c r="H56" s="109">
        <f>IF(C56&lt;&gt;"",'CBL Score Standard'!$D112,IF(D56&lt;&gt;"",SUM('CBL Score Standard'!$D112:$E112),IF(E56&lt;&gt;"",SUM('CBL Score Standard'!$D112:$F112),IF(F56&lt;&gt;"",SUM('CBL Score Standard'!$D112:$G112),IF(G56&lt;&gt;"",SUM('CBL Score Standard'!$D112:$H112,0))))))</f>
        <v>3.8095238095238092E-2</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24" t="s">
        <v>77</v>
      </c>
      <c r="F57" s="24"/>
      <c r="G57" s="24"/>
      <c r="H57" s="10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32" t="s">
        <v>77</v>
      </c>
      <c r="F58" s="24"/>
      <c r="G58" s="24"/>
      <c r="H58" s="10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200"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32" t="s">
        <v>77</v>
      </c>
      <c r="F59" s="24"/>
      <c r="G59" s="24"/>
      <c r="H59" s="109">
        <f>IF(C59&lt;&gt;"",'CBL Score Standard'!$D115,IF(D59&lt;&gt;"",SUM('CBL Score Standard'!$D115:$E115),IF(E59&lt;&gt;"",SUM('CBL Score Standard'!$D115:$F115),IF(F59&lt;&gt;"",SUM('CBL Score Standard'!$D115:$G115),IF(G59&lt;&gt;"",SUM('CBL Score Standard'!$D115:$H115,0))))))</f>
        <v>1.4285714285714285E-2</v>
      </c>
      <c r="K59" s="1197"/>
      <c r="L59" s="1197"/>
      <c r="M59" s="1183"/>
      <c r="N59" s="1185"/>
      <c r="O59" s="1185"/>
      <c r="P59" s="148" t="s">
        <v>141</v>
      </c>
      <c r="Q59" s="144"/>
      <c r="R59" s="144"/>
      <c r="S59" s="1210"/>
      <c r="T59" s="1191"/>
      <c r="U59" s="1191"/>
      <c r="V59" s="120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36"/>
      <c r="T60" s="83"/>
      <c r="U60" s="83"/>
      <c r="V60" s="83"/>
      <c r="W60" s="83"/>
      <c r="X60" s="83"/>
      <c r="Y60" s="55"/>
      <c r="Z60" s="259">
        <f t="shared" ref="Z60:Z67" si="3">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36"/>
      <c r="T61" s="83"/>
      <c r="U61" s="83"/>
      <c r="V61" s="83"/>
      <c r="W61" s="83"/>
      <c r="X61" s="83"/>
      <c r="Y61" s="55"/>
      <c r="Z61" s="259">
        <f t="shared" si="3"/>
        <v>0</v>
      </c>
      <c r="AA61" s="260"/>
      <c r="AB61" s="260"/>
      <c r="AC61" s="260"/>
      <c r="AD61" s="260"/>
      <c r="AE61" s="258"/>
      <c r="AF61" s="258"/>
      <c r="AG61" s="258"/>
      <c r="AH61" s="258"/>
      <c r="AI61" s="258"/>
      <c r="AJ61" s="258"/>
    </row>
    <row r="62" spans="1:36" x14ac:dyDescent="0.3">
      <c r="A62" s="110" t="s">
        <v>56</v>
      </c>
      <c r="B62" s="99" t="s">
        <v>67</v>
      </c>
      <c r="C62" s="100"/>
      <c r="D62" s="100"/>
      <c r="E62" s="24" t="s">
        <v>77</v>
      </c>
      <c r="F62" s="24"/>
      <c r="G62" s="24"/>
      <c r="H62" s="109">
        <f>IF(C62&lt;&gt;"",'CBL Score Standard'!$D118,IF(D62&lt;&gt;"",SUM('CBL Score Standard'!$D118:$E118),IF(E62&lt;&gt;"",SUM('CBL Score Standard'!$D118:$F118),IF(F62&lt;&gt;"",SUM('CBL Score Standard'!$D118:$G118),IF(G62&lt;&gt;"",SUM('CBL Score Standard'!$D118:$H118,0))))))</f>
        <v>2.8571428571428571E-2</v>
      </c>
      <c r="K62" s="1207"/>
      <c r="L62" s="1207"/>
      <c r="M62" s="104" t="s">
        <v>8</v>
      </c>
      <c r="N62" s="36" t="s">
        <v>56</v>
      </c>
      <c r="O62" s="38" t="s">
        <v>237</v>
      </c>
      <c r="P62" s="58"/>
      <c r="Q62" s="56"/>
      <c r="R62" s="59"/>
      <c r="S62" s="36"/>
      <c r="T62" s="83"/>
      <c r="U62" s="83"/>
      <c r="V62" s="83"/>
      <c r="W62" s="83"/>
      <c r="X62" s="83"/>
      <c r="Y62" s="55"/>
      <c r="Z62" s="259">
        <f t="shared" si="3"/>
        <v>0</v>
      </c>
      <c r="AA62" s="260"/>
      <c r="AB62" s="260"/>
      <c r="AC62" s="260"/>
      <c r="AD62" s="260"/>
      <c r="AE62" s="258"/>
      <c r="AF62" s="258"/>
      <c r="AG62" s="258"/>
      <c r="AH62" s="258"/>
      <c r="AI62" s="258"/>
      <c r="AJ62" s="258"/>
    </row>
    <row r="63" spans="1:36" ht="15" thickBot="1" x14ac:dyDescent="0.35">
      <c r="A63" s="111" t="s">
        <v>55</v>
      </c>
      <c r="B63" s="99" t="s">
        <v>1</v>
      </c>
      <c r="C63" s="100"/>
      <c r="D63" s="100"/>
      <c r="E63" s="129" t="s">
        <v>77</v>
      </c>
      <c r="F63" s="24"/>
      <c r="G63" s="24"/>
      <c r="H63" s="109">
        <f>IF(C63&lt;&gt;"",'CBL Score Standard'!$D119,IF(D63&lt;&gt;"",SUM('CBL Score Standard'!$D119:$E119),IF(E63&lt;&gt;"",SUM('CBL Score Standard'!$D119:$F119),IF(F63&lt;&gt;"",SUM('CBL Score Standard'!$D119:$G119),IF(G63&lt;&gt;"",SUM('CBL Score Standard'!$D119:$H119,0))))))</f>
        <v>2.8571428571428571E-2</v>
      </c>
      <c r="K63" s="1207"/>
      <c r="L63" s="1207"/>
      <c r="M63" s="104" t="s">
        <v>8</v>
      </c>
      <c r="N63" s="36" t="s">
        <v>55</v>
      </c>
      <c r="O63" s="38" t="s">
        <v>238</v>
      </c>
      <c r="P63" s="58"/>
      <c r="Q63" s="56"/>
      <c r="R63" s="59"/>
      <c r="S63" s="36"/>
      <c r="T63" s="83"/>
      <c r="U63" s="83"/>
      <c r="V63" s="83"/>
      <c r="W63" s="83"/>
      <c r="X63" s="83"/>
      <c r="Y63" s="55"/>
      <c r="Z63" s="259">
        <f t="shared" si="3"/>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2.9333333333333331</v>
      </c>
      <c r="K64" s="1207"/>
      <c r="L64" s="1207"/>
      <c r="M64" s="104" t="s">
        <v>8</v>
      </c>
      <c r="N64" s="57" t="s">
        <v>53</v>
      </c>
      <c r="O64" s="38" t="s">
        <v>239</v>
      </c>
      <c r="P64" s="58"/>
      <c r="Q64" s="56"/>
      <c r="R64" s="59"/>
      <c r="S64" s="36"/>
      <c r="T64" s="83"/>
      <c r="U64" s="83"/>
      <c r="V64" s="83"/>
      <c r="W64" s="83"/>
      <c r="X64" s="83"/>
      <c r="Y64" s="55"/>
      <c r="Z64" s="259">
        <f t="shared" si="3"/>
        <v>0</v>
      </c>
      <c r="AA64" s="260"/>
      <c r="AB64" s="260"/>
      <c r="AC64" s="260"/>
      <c r="AD64" s="260"/>
      <c r="AE64" s="258"/>
      <c r="AF64" s="258"/>
      <c r="AG64" s="258"/>
      <c r="AH64" s="258"/>
      <c r="AI64" s="258"/>
      <c r="AJ64" s="258"/>
    </row>
    <row r="65" spans="1:36" ht="28.2" thickBot="1" x14ac:dyDescent="0.35">
      <c r="A65" s="112" t="s">
        <v>83</v>
      </c>
      <c r="B65" s="113"/>
      <c r="C65" s="134">
        <v>1</v>
      </c>
      <c r="D65" s="134">
        <v>1</v>
      </c>
      <c r="E65" s="134">
        <v>1</v>
      </c>
      <c r="F65" s="134">
        <v>0</v>
      </c>
      <c r="G65" s="134">
        <v>0</v>
      </c>
      <c r="H65" s="114">
        <v>2</v>
      </c>
      <c r="K65" s="1207"/>
      <c r="L65" s="1207"/>
      <c r="M65" s="104" t="s">
        <v>8</v>
      </c>
      <c r="N65" s="57" t="s">
        <v>59</v>
      </c>
      <c r="O65" s="38" t="s">
        <v>240</v>
      </c>
      <c r="P65" s="58"/>
      <c r="Q65" s="56"/>
      <c r="R65" s="59"/>
      <c r="S65" s="36"/>
      <c r="T65" s="83"/>
      <c r="U65" s="83"/>
      <c r="V65" s="83"/>
      <c r="W65" s="83"/>
      <c r="X65" s="83"/>
      <c r="Y65" s="55"/>
      <c r="Z65" s="259">
        <f t="shared" si="3"/>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3</v>
      </c>
      <c r="K66" s="1207"/>
      <c r="L66" s="1207"/>
      <c r="M66" s="104" t="s">
        <v>8</v>
      </c>
      <c r="N66" s="57" t="s">
        <v>55</v>
      </c>
      <c r="O66" s="38" t="s">
        <v>515</v>
      </c>
      <c r="P66" s="58"/>
      <c r="Q66" s="56"/>
      <c r="R66" s="59"/>
      <c r="S66" s="36"/>
      <c r="T66" s="83"/>
      <c r="U66" s="83"/>
      <c r="V66" s="83"/>
      <c r="W66" s="83"/>
      <c r="X66" s="83"/>
      <c r="Y66" s="55"/>
      <c r="Z66" s="259">
        <f t="shared" si="3"/>
        <v>0</v>
      </c>
      <c r="AA66" s="260"/>
      <c r="AB66" s="260"/>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36"/>
      <c r="T67" s="83"/>
      <c r="U67" s="83"/>
      <c r="V67" s="83"/>
      <c r="W67" s="83"/>
      <c r="X67" s="83"/>
      <c r="Y67" s="46" t="s">
        <v>242</v>
      </c>
      <c r="Z67" s="259">
        <f t="shared" si="3"/>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200"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20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c r="T72" s="83"/>
      <c r="U72" s="83"/>
      <c r="V72" s="83"/>
      <c r="W72" s="83"/>
      <c r="X72" s="83"/>
      <c r="Y72" s="63"/>
      <c r="Z72" s="259">
        <f t="shared" ref="Z72:Z75" si="4">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36"/>
      <c r="T73" s="83"/>
      <c r="U73" s="83"/>
      <c r="V73" s="83"/>
      <c r="W73" s="83"/>
      <c r="X73" s="83"/>
      <c r="Y73" s="63"/>
      <c r="Z73" s="259">
        <f t="shared" si="4"/>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36"/>
      <c r="T74" s="83"/>
      <c r="U74" s="83"/>
      <c r="V74" s="83"/>
      <c r="W74" s="83"/>
      <c r="X74" s="83"/>
      <c r="Y74" s="63"/>
      <c r="Z74" s="259">
        <f t="shared" si="4"/>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36"/>
      <c r="T75" s="83"/>
      <c r="U75" s="83"/>
      <c r="V75" s="83"/>
      <c r="W75" s="83"/>
      <c r="X75" s="83"/>
      <c r="Y75" s="63"/>
      <c r="Z75" s="259">
        <f t="shared" si="4"/>
        <v>0</v>
      </c>
      <c r="AA75" s="260"/>
      <c r="AB75" s="260"/>
      <c r="AC75" s="260"/>
      <c r="AD75" s="260"/>
      <c r="AE75" s="258"/>
      <c r="AF75" s="258"/>
      <c r="AG75" s="258"/>
      <c r="AH75" s="258"/>
      <c r="AI75" s="258"/>
      <c r="AJ75" s="258"/>
    </row>
    <row r="76" spans="1:36" ht="13.2" customHeight="1"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A70"/>
  <customSheetViews>
    <customSheetView guid="{3F51B73C-8999-4BDD-B7BB-CFA8C5D5F118}" scale="98" showGridLines="0" showAutoFilter="1">
      <selection activeCell="J1" sqref="J1"/>
      <pageMargins left="0.7" right="0.7" top="0.75" bottom="0.75" header="0.3" footer="0.3"/>
      <pageSetup orientation="portrait" r:id="rId1"/>
      <autoFilter ref="A3:AA70"/>
    </customSheetView>
    <customSheetView guid="{61959E49-C4BC-41CB-B0BE-7EDA73DE356A}" scale="98" showGridLines="0" showAutoFilter="1" topLeftCell="N49">
      <selection activeCell="V54" sqref="V54"/>
      <pageMargins left="0.7" right="0.7" top="0.75" bottom="0.75" header="0.3" footer="0.3"/>
      <pageSetup orientation="portrait" r:id="rId2"/>
      <autoFilter ref="A3:AB70"/>
    </customSheetView>
    <customSheetView guid="{9F775BAE-2403-40FE-95E3-B0411D9A7170}" scale="98" showGridLines="0" showAutoFilter="1" topLeftCell="A7">
      <selection activeCell="U32" sqref="U32"/>
      <pageMargins left="0.7" right="0.7" top="0.75" bottom="0.75" header="0.3" footer="0.3"/>
      <pageSetup orientation="portrait" r:id="rId3"/>
      <autoFilter ref="A3:AB70"/>
    </customSheetView>
    <customSheetView guid="{B9E7682A-072E-4CF9-AE10-B3ED27CB27F8}" scale="98" showGridLines="0" showAutoFilter="1" topLeftCell="J5">
      <selection activeCell="U31" sqref="U31:V31"/>
      <pageMargins left="0.7" right="0.7" top="0.75" bottom="0.75" header="0.3" footer="0.3"/>
      <pageSetup orientation="portrait" r:id="rId4"/>
      <autoFilter ref="A3:AB70"/>
    </customSheetView>
    <customSheetView guid="{040B64FF-F135-4C7F-9498-A8399C10673D}" scale="98" showGridLines="0" showAutoFilter="1" topLeftCell="C1">
      <selection activeCell="K1" sqref="K1:AN1048576"/>
      <pageMargins left="0.7" right="0.7" top="0.75" bottom="0.75" header="0.3" footer="0.3"/>
      <pageSetup orientation="portrait" r:id="rId5"/>
      <autoFilter ref="A3:AA70"/>
    </customSheetView>
    <customSheetView guid="{6D9FC8F7-6352-4BF1-890A-27BF36FADC03}" scale="98" showGridLines="0" showAutoFilter="1">
      <selection activeCell="J1" sqref="J1"/>
      <pageMargins left="0.7" right="0.7" top="0.75" bottom="0.75" header="0.3" footer="0.3"/>
      <pageSetup orientation="portrait" r:id="rId6"/>
      <autoFilter ref="A3:AA70"/>
    </customSheetView>
  </customSheetViews>
  <mergeCells count="91">
    <mergeCell ref="AA70:AB70"/>
    <mergeCell ref="AC70:AD70"/>
    <mergeCell ref="AE70:AF70"/>
    <mergeCell ref="AG70:AH70"/>
    <mergeCell ref="AI70:AJ70"/>
    <mergeCell ref="AA58:AB58"/>
    <mergeCell ref="AC58:AD58"/>
    <mergeCell ref="AE58:AF58"/>
    <mergeCell ref="AG58:AH58"/>
    <mergeCell ref="AI58:AJ58"/>
    <mergeCell ref="AA38:AB38"/>
    <mergeCell ref="AC38:AD38"/>
    <mergeCell ref="AE38:AF38"/>
    <mergeCell ref="AG38:AH38"/>
    <mergeCell ref="AI38:AJ38"/>
    <mergeCell ref="AA17:AB17"/>
    <mergeCell ref="AC17:AD17"/>
    <mergeCell ref="AE17:AF17"/>
    <mergeCell ref="AG17:AH17"/>
    <mergeCell ref="AI17:AJ17"/>
    <mergeCell ref="AA2:AB2"/>
    <mergeCell ref="AC2:AD2"/>
    <mergeCell ref="AE2:AF2"/>
    <mergeCell ref="AG2:AH2"/>
    <mergeCell ref="AI2:AJ2"/>
    <mergeCell ref="M38:M39"/>
    <mergeCell ref="N38:N39"/>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M58:M59"/>
    <mergeCell ref="N58:N59"/>
    <mergeCell ref="O58:O59"/>
    <mergeCell ref="S58:S59"/>
    <mergeCell ref="T58:T59"/>
    <mergeCell ref="U58:U59"/>
    <mergeCell ref="V58:V59"/>
    <mergeCell ref="Y58:Y59"/>
    <mergeCell ref="V17:V18"/>
    <mergeCell ref="Y17:Y18"/>
    <mergeCell ref="U38:U39"/>
    <mergeCell ref="V38:V39"/>
    <mergeCell ref="Y38:Y39"/>
    <mergeCell ref="T2:T3"/>
    <mergeCell ref="U2:U3"/>
    <mergeCell ref="V2:V3"/>
    <mergeCell ref="Y2:Y3"/>
    <mergeCell ref="O38:O39"/>
    <mergeCell ref="S38:S39"/>
    <mergeCell ref="T38:T39"/>
    <mergeCell ref="K16:Y16"/>
    <mergeCell ref="K17:K18"/>
    <mergeCell ref="L17:L18"/>
    <mergeCell ref="M17:M18"/>
    <mergeCell ref="N17:N18"/>
    <mergeCell ref="O17:O18"/>
    <mergeCell ref="S17:S18"/>
    <mergeCell ref="T17:T18"/>
    <mergeCell ref="U17:U18"/>
    <mergeCell ref="L2:L3"/>
    <mergeCell ref="M2:M3"/>
    <mergeCell ref="N2:N3"/>
    <mergeCell ref="O2:O3"/>
    <mergeCell ref="S2:S3"/>
    <mergeCell ref="Z70:Z71"/>
    <mergeCell ref="A1:H1"/>
    <mergeCell ref="Z2:Z3"/>
    <mergeCell ref="Z17:Z18"/>
    <mergeCell ref="Z38:Z39"/>
    <mergeCell ref="Z58:Z59"/>
    <mergeCell ref="Y4:Y5"/>
    <mergeCell ref="A64:G64"/>
    <mergeCell ref="A66:G66"/>
    <mergeCell ref="K37:Y37"/>
    <mergeCell ref="K38:K39"/>
    <mergeCell ref="L38:L39"/>
    <mergeCell ref="K60:K67"/>
    <mergeCell ref="L60:L67"/>
    <mergeCell ref="K1:Y1"/>
    <mergeCell ref="K2:K3"/>
  </mergeCells>
  <conditionalFormatting sqref="E13">
    <cfRule type="containsText" dxfId="312" priority="24" operator="containsText" text="N/A">
      <formula>NOT(ISERROR(SEARCH("N/A",E13)))</formula>
    </cfRule>
    <cfRule type="containsText" dxfId="311" priority="25" operator="containsText" text="O">
      <formula>NOT(ISERROR(SEARCH("O",E13)))</formula>
    </cfRule>
    <cfRule type="containsText" dxfId="310" priority="26" operator="containsText" text="M">
      <formula>NOT(ISERROR(SEARCH("M",E13)))</formula>
    </cfRule>
  </conditionalFormatting>
  <conditionalFormatting sqref="C46:G46">
    <cfRule type="containsText" dxfId="309" priority="33" operator="containsText" text="O">
      <formula>NOT(ISERROR(SEARCH("O",C46)))</formula>
    </cfRule>
  </conditionalFormatting>
  <conditionalFormatting sqref="C46:G46">
    <cfRule type="containsText" dxfId="308" priority="30" operator="containsText" text="N/A">
      <formula>NOT(ISERROR(SEARCH("N/A",C46)))</formula>
    </cfRule>
    <cfRule type="containsText" dxfId="307" priority="31" operator="containsText" text="Blank">
      <formula>NOT(ISERROR(SEARCH("Blank",C46)))</formula>
    </cfRule>
    <cfRule type="containsText" dxfId="306" priority="32" operator="containsText" text="M">
      <formula>NOT(ISERROR(SEARCH("M",C46)))</formula>
    </cfRule>
  </conditionalFormatting>
  <conditionalFormatting sqref="E12">
    <cfRule type="containsText" dxfId="305" priority="27" operator="containsText" text="N/A">
      <formula>NOT(ISERROR(SEARCH("N/A",E12)))</formula>
    </cfRule>
    <cfRule type="containsText" dxfId="304" priority="28" operator="containsText" text="O">
      <formula>NOT(ISERROR(SEARCH("O",E12)))</formula>
    </cfRule>
    <cfRule type="containsText" dxfId="303" priority="29" operator="containsText" text="M">
      <formula>NOT(ISERROR(SEARCH("M",E12)))</formula>
    </cfRule>
  </conditionalFormatting>
  <conditionalFormatting sqref="C7:H7">
    <cfRule type="containsText" dxfId="302" priority="21" operator="containsText" text="N/A">
      <formula>NOT(ISERROR(SEARCH("N/A",C7)))</formula>
    </cfRule>
    <cfRule type="containsText" dxfId="301" priority="22" operator="containsText" text="Blank">
      <formula>NOT(ISERROR(SEARCH("Blank",C7)))</formula>
    </cfRule>
    <cfRule type="containsText" dxfId="300" priority="23" operator="containsText" text="M">
      <formula>NOT(ISERROR(SEARCH("M",C7)))</formula>
    </cfRule>
  </conditionalFormatting>
  <conditionalFormatting sqref="Z4 Z40:Z43 Z19:Z35 Z45:Z48 Z50:Z55">
    <cfRule type="cellIs" dxfId="299" priority="6" operator="greaterThan">
      <formula>0</formula>
    </cfRule>
  </conditionalFormatting>
  <conditionalFormatting sqref="Z5:Z14">
    <cfRule type="cellIs" dxfId="298" priority="5" operator="greaterThan">
      <formula>0</formula>
    </cfRule>
  </conditionalFormatting>
  <conditionalFormatting sqref="Z60:Z67">
    <cfRule type="cellIs" dxfId="297" priority="4" operator="greaterThan">
      <formula>0</formula>
    </cfRule>
  </conditionalFormatting>
  <conditionalFormatting sqref="Z72:Z75">
    <cfRule type="cellIs" dxfId="296" priority="3" operator="greaterThan">
      <formula>0</formula>
    </cfRule>
  </conditionalFormatting>
  <conditionalFormatting sqref="Z44">
    <cfRule type="cellIs" dxfId="295" priority="2" operator="greaterThan">
      <formula>0</formula>
    </cfRule>
  </conditionalFormatting>
  <conditionalFormatting sqref="Z49">
    <cfRule type="cellIs" dxfId="294"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V76:V79 V1:V3 V15:V18 V36:V39 V56:V59 V68:V71">
      <formula1>"Passed, Failed, N/A"</formula1>
    </dataValidation>
    <dataValidation type="list" allowBlank="1" showInputMessage="1" showErrorMessage="1" sqref="W1:W79">
      <formula1>"Y, N"</formula1>
    </dataValidation>
  </dataValidations>
  <hyperlinks>
    <hyperlink ref="J1" location="Summary!A1" display="Home"/>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s>
  <pageMargins left="0.7" right="0.7" top="0.75" bottom="0.75" header="0.3" footer="0.3"/>
  <pageSetup orientation="portrait" r:id="rId23"/>
  <drawing r:id="rId24"/>
  <legacyDrawing r:id="rId25"/>
  <controls>
    <mc:AlternateContent xmlns:mc="http://schemas.openxmlformats.org/markup-compatibility/2006">
      <mc:Choice Requires="x14">
        <control shapeId="191500" r:id="rId26" name="CommandButton3">
          <controlPr defaultSize="0" autoLine="0" r:id="rId27">
            <anchor moveWithCells="1">
              <from>
                <xdr:col>8</xdr:col>
                <xdr:colOff>106680</xdr:colOff>
                <xdr:row>42</xdr:row>
                <xdr:rowOff>0</xdr:rowOff>
              </from>
              <to>
                <xdr:col>9</xdr:col>
                <xdr:colOff>396240</xdr:colOff>
                <xdr:row>43</xdr:row>
                <xdr:rowOff>0</xdr:rowOff>
              </to>
            </anchor>
          </controlPr>
        </control>
      </mc:Choice>
      <mc:Fallback>
        <control shapeId="191500" r:id="rId26" name="CommandButton3"/>
      </mc:Fallback>
    </mc:AlternateContent>
    <mc:AlternateContent xmlns:mc="http://schemas.openxmlformats.org/markup-compatibility/2006">
      <mc:Choice Requires="x14">
        <control shapeId="191499" r:id="rId28" name="CommandButton2">
          <controlPr defaultSize="0" autoLine="0" r:id="rId29">
            <anchor moveWithCells="1">
              <from>
                <xdr:col>8</xdr:col>
                <xdr:colOff>121920</xdr:colOff>
                <xdr:row>47</xdr:row>
                <xdr:rowOff>0</xdr:rowOff>
              </from>
              <to>
                <xdr:col>9</xdr:col>
                <xdr:colOff>441960</xdr:colOff>
                <xdr:row>47</xdr:row>
                <xdr:rowOff>449580</xdr:rowOff>
              </to>
            </anchor>
          </controlPr>
        </control>
      </mc:Choice>
      <mc:Fallback>
        <control shapeId="191499" r:id="rId28" name="CommandButton2"/>
      </mc:Fallback>
    </mc:AlternateContent>
    <mc:AlternateContent xmlns:mc="http://schemas.openxmlformats.org/markup-compatibility/2006">
      <mc:Choice Requires="x14">
        <control shapeId="191498" r:id="rId30" name="CommandButton1">
          <controlPr defaultSize="0" autoLine="0" r:id="rId31">
            <anchor moveWithCells="1">
              <from>
                <xdr:col>8</xdr:col>
                <xdr:colOff>114300</xdr:colOff>
                <xdr:row>47</xdr:row>
                <xdr:rowOff>0</xdr:rowOff>
              </from>
              <to>
                <xdr:col>9</xdr:col>
                <xdr:colOff>403860</xdr:colOff>
                <xdr:row>47</xdr:row>
                <xdr:rowOff>350520</xdr:rowOff>
              </to>
            </anchor>
          </controlPr>
        </control>
      </mc:Choice>
      <mc:Fallback>
        <control shapeId="191498" r:id="rId30" name="CommandButton1"/>
      </mc:Fallback>
    </mc:AlternateContent>
  </controls>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3">
    <tabColor theme="9" tint="0.79998168889431442"/>
  </sheetPr>
  <dimension ref="A1:AN196"/>
  <sheetViews>
    <sheetView showGridLines="0" topLeftCell="J31" zoomScale="98" zoomScaleNormal="98" workbookViewId="0">
      <selection activeCell="E36" sqref="E36"/>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37" customWidth="1"/>
    <col min="20" max="20" width="7.5546875" customWidth="1"/>
    <col min="21" max="21" width="11" bestFit="1" customWidth="1"/>
    <col min="22" max="22" width="10.44140625" bestFit="1" customWidth="1"/>
    <col min="23" max="23" width="12.5546875" customWidth="1"/>
    <col min="24" max="24" width="15.109375" customWidth="1"/>
    <col min="25" max="25" width="36.5546875" bestFit="1" customWidth="1"/>
    <col min="41" max="16384" width="9.109375" style="3"/>
  </cols>
  <sheetData>
    <row r="1" spans="1:36" ht="23.4" x14ac:dyDescent="0.45">
      <c r="A1" s="1188" t="s">
        <v>82</v>
      </c>
      <c r="B1" s="1189"/>
      <c r="C1" s="1189"/>
      <c r="D1" s="1189"/>
      <c r="E1" s="1189"/>
      <c r="F1" s="1189"/>
      <c r="G1" s="1189"/>
      <c r="H1" s="1189"/>
      <c r="J1" s="202" t="s">
        <v>432</v>
      </c>
      <c r="K1" s="1193" t="s">
        <v>132</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12.75" customHeight="1" x14ac:dyDescent="0.3">
      <c r="A2" s="98" t="s">
        <v>367</v>
      </c>
      <c r="B2" s="83" t="s">
        <v>338</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200"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43171</v>
      </c>
      <c r="C3" s="125"/>
      <c r="D3" s="3"/>
      <c r="E3" s="3"/>
      <c r="F3" s="3"/>
      <c r="G3" s="3"/>
      <c r="H3" s="3"/>
      <c r="K3" s="1197"/>
      <c r="L3" s="1197"/>
      <c r="M3" s="1183"/>
      <c r="N3" s="1185"/>
      <c r="O3" s="1197"/>
      <c r="P3" s="148" t="s">
        <v>141</v>
      </c>
      <c r="Q3" s="144"/>
      <c r="R3" s="144"/>
      <c r="S3" s="1210"/>
      <c r="T3" s="1191"/>
      <c r="U3" s="1191"/>
      <c r="V3" s="120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2.6657534246575341</v>
      </c>
      <c r="C4" s="3"/>
      <c r="D4" s="3"/>
      <c r="E4" s="3"/>
      <c r="F4" s="3"/>
      <c r="G4" s="3"/>
      <c r="H4" s="3"/>
      <c r="K4" s="337" t="s">
        <v>142</v>
      </c>
      <c r="L4" s="337" t="s">
        <v>143</v>
      </c>
      <c r="M4" s="104" t="s">
        <v>5</v>
      </c>
      <c r="N4" s="93" t="s">
        <v>144</v>
      </c>
      <c r="O4" s="88" t="s">
        <v>372</v>
      </c>
      <c r="P4" s="149" t="s">
        <v>145</v>
      </c>
      <c r="Q4" s="149" t="s">
        <v>146</v>
      </c>
      <c r="R4" s="146" t="s">
        <v>147</v>
      </c>
      <c r="S4" s="36"/>
      <c r="T4" s="83"/>
      <c r="U4" s="83"/>
      <c r="V4" s="83" t="s">
        <v>374</v>
      </c>
      <c r="W4" s="83" t="s">
        <v>377</v>
      </c>
      <c r="X4" s="83" t="s">
        <v>377</v>
      </c>
      <c r="Y4" s="1227" t="s">
        <v>148</v>
      </c>
      <c r="Z4" s="259">
        <f ca="1">DATEDIF(AA4,AB4,"m")/12+DATEDIF(AC4,AD4,"m")/12+DATEDIF(AE4,AF4,"m")/12+DATEDIF(AG4,AH4,"m")/12+DATEDIF(AI4,AJ4,"m")/12</f>
        <v>2.5</v>
      </c>
      <c r="AA4" s="260">
        <v>43202</v>
      </c>
      <c r="AB4" s="260">
        <f ca="1">TODAY()</f>
        <v>44144</v>
      </c>
      <c r="AC4" s="260"/>
      <c r="AD4" s="260"/>
      <c r="AE4" s="258"/>
      <c r="AF4" s="258"/>
      <c r="AG4" s="258"/>
      <c r="AH4" s="258"/>
      <c r="AI4" s="258"/>
      <c r="AJ4" s="258"/>
    </row>
    <row r="5" spans="1:36" ht="12.75" customHeight="1" x14ac:dyDescent="0.3">
      <c r="A5" s="98" t="s">
        <v>387</v>
      </c>
      <c r="B5" s="124">
        <v>4.416666666666667</v>
      </c>
      <c r="C5" s="126"/>
      <c r="D5" s="3"/>
      <c r="E5" s="3"/>
      <c r="F5" s="3"/>
      <c r="G5" s="3"/>
      <c r="H5" s="3"/>
      <c r="K5" s="338"/>
      <c r="L5" s="338"/>
      <c r="M5" s="104" t="s">
        <v>5</v>
      </c>
      <c r="N5" s="93" t="s">
        <v>144</v>
      </c>
      <c r="O5" s="88" t="s">
        <v>373</v>
      </c>
      <c r="P5" s="150"/>
      <c r="Q5" s="151" t="s">
        <v>150</v>
      </c>
      <c r="R5" s="147" t="s">
        <v>151</v>
      </c>
      <c r="S5" s="36"/>
      <c r="T5" s="83"/>
      <c r="U5" s="83"/>
      <c r="V5" s="83" t="s">
        <v>374</v>
      </c>
      <c r="W5" s="83" t="s">
        <v>377</v>
      </c>
      <c r="X5" s="83" t="s">
        <v>377</v>
      </c>
      <c r="Y5" s="1228"/>
      <c r="Z5" s="259">
        <f t="shared" ref="Z5:Z14" si="0">DATEDIF(AA5,AB5,"m")/12+DATEDIF(AC5,AD5,"m")/12+DATEDIF(AE5,AF5,"m")/12+DATEDIF(AG5,AH5,"m")/12+DATEDIF(AI5,AJ5,"m")/12</f>
        <v>0</v>
      </c>
      <c r="AA5" s="260"/>
      <c r="AB5" s="260"/>
      <c r="AC5" s="260"/>
      <c r="AD5" s="260"/>
      <c r="AE5" s="258"/>
      <c r="AF5" s="258"/>
      <c r="AG5" s="258"/>
      <c r="AH5" s="258"/>
      <c r="AI5" s="258"/>
      <c r="AJ5" s="258"/>
    </row>
    <row r="6" spans="1:36" ht="15" thickBot="1" x14ac:dyDescent="0.35">
      <c r="A6" s="98" t="s">
        <v>388</v>
      </c>
      <c r="B6" s="124">
        <f ca="1">B4+B5</f>
        <v>7.0824200913242006</v>
      </c>
      <c r="C6" s="126"/>
      <c r="K6" s="338"/>
      <c r="L6" s="338"/>
      <c r="M6" s="104" t="s">
        <v>5</v>
      </c>
      <c r="N6" s="38" t="s">
        <v>149</v>
      </c>
      <c r="O6" s="65" t="s">
        <v>149</v>
      </c>
      <c r="P6" s="150"/>
      <c r="Q6" s="152" t="s">
        <v>150</v>
      </c>
      <c r="R6" s="79" t="s">
        <v>151</v>
      </c>
      <c r="S6" s="36"/>
      <c r="T6" s="83"/>
      <c r="U6" s="83"/>
      <c r="V6" s="83" t="s">
        <v>374</v>
      </c>
      <c r="W6" s="83" t="s">
        <v>377</v>
      </c>
      <c r="X6" s="83" t="s">
        <v>377</v>
      </c>
      <c r="Y6" s="41" t="s">
        <v>152</v>
      </c>
      <c r="Z6" s="259">
        <f t="shared" ca="1" si="0"/>
        <v>2.4166666666666665</v>
      </c>
      <c r="AA6" s="260">
        <v>43232</v>
      </c>
      <c r="AB6" s="260">
        <f ca="1">TODAY()</f>
        <v>44144</v>
      </c>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36"/>
      <c r="T7" s="83"/>
      <c r="U7" s="83"/>
      <c r="V7" s="83" t="s">
        <v>374</v>
      </c>
      <c r="W7" s="83" t="s">
        <v>377</v>
      </c>
      <c r="X7" s="83" t="s">
        <v>377</v>
      </c>
      <c r="Y7" s="342" t="s">
        <v>248</v>
      </c>
      <c r="Z7" s="259">
        <f t="shared" ca="1" si="0"/>
        <v>2.5</v>
      </c>
      <c r="AA7" s="260">
        <v>43202</v>
      </c>
      <c r="AB7" s="260">
        <f t="shared" ref="AB7:AB11" ca="1" si="1">TODAY()</f>
        <v>44144</v>
      </c>
      <c r="AC7" s="260"/>
      <c r="AD7" s="260"/>
      <c r="AE7" s="258"/>
      <c r="AF7" s="258"/>
      <c r="AG7" s="258"/>
      <c r="AH7" s="258"/>
      <c r="AI7" s="258"/>
      <c r="AJ7" s="258"/>
    </row>
    <row r="8" spans="1:36" x14ac:dyDescent="0.3">
      <c r="A8" s="107" t="s">
        <v>56</v>
      </c>
      <c r="B8" s="108" t="s">
        <v>182</v>
      </c>
      <c r="C8" s="100"/>
      <c r="D8" s="24" t="s">
        <v>77</v>
      </c>
      <c r="E8" s="24"/>
      <c r="F8" s="24"/>
      <c r="G8" s="24"/>
      <c r="H8" s="109">
        <f>IF(C8&lt;&gt;"",'CBL Score Standard'!$D64,IF(D8&lt;&gt;"",SUM('CBL Score Standard'!$D64:$E64),IF(E8&lt;&gt;"",SUM('CBL Score Standard'!$D64:$F64),IF(F8&lt;&gt;"",SUM('CBL Score Standard'!$D64:$G64),IF(G8&lt;&gt;"",SUM('CBL Score Standard'!$D64:$H64,0))))))</f>
        <v>4.7619047619047616E-2</v>
      </c>
      <c r="K8" s="338"/>
      <c r="L8" s="338"/>
      <c r="M8" s="104" t="s">
        <v>5</v>
      </c>
      <c r="N8" s="127" t="s">
        <v>144</v>
      </c>
      <c r="O8" s="43" t="s">
        <v>517</v>
      </c>
      <c r="P8" s="150"/>
      <c r="Q8" s="152" t="s">
        <v>153</v>
      </c>
      <c r="R8" s="79" t="s">
        <v>156</v>
      </c>
      <c r="S8" s="36"/>
      <c r="T8" s="83"/>
      <c r="U8" s="83"/>
      <c r="V8" s="83" t="s">
        <v>374</v>
      </c>
      <c r="W8" s="83" t="s">
        <v>377</v>
      </c>
      <c r="X8" s="83" t="s">
        <v>377</v>
      </c>
      <c r="Y8" s="44" t="s">
        <v>157</v>
      </c>
      <c r="Z8" s="259">
        <f t="shared" ca="1" si="0"/>
        <v>2.5</v>
      </c>
      <c r="AA8" s="260">
        <v>43202</v>
      </c>
      <c r="AB8" s="260">
        <f t="shared" ca="1" si="1"/>
        <v>44144</v>
      </c>
      <c r="AC8" s="260"/>
      <c r="AD8" s="260"/>
      <c r="AE8" s="258"/>
      <c r="AF8" s="258"/>
      <c r="AG8" s="258"/>
      <c r="AH8" s="258"/>
      <c r="AI8" s="258"/>
      <c r="AJ8" s="258"/>
    </row>
    <row r="9" spans="1:36" x14ac:dyDescent="0.3">
      <c r="A9" s="110" t="s">
        <v>56</v>
      </c>
      <c r="B9" s="99" t="s">
        <v>427</v>
      </c>
      <c r="C9" s="100"/>
      <c r="D9" s="24"/>
      <c r="E9" s="129" t="s">
        <v>77</v>
      </c>
      <c r="F9" s="24"/>
      <c r="G9" s="24"/>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43" t="s">
        <v>661</v>
      </c>
      <c r="P9" s="150"/>
      <c r="Q9" s="152" t="s">
        <v>155</v>
      </c>
      <c r="R9" s="79" t="s">
        <v>158</v>
      </c>
      <c r="S9" s="36"/>
      <c r="T9" s="83"/>
      <c r="U9" s="83"/>
      <c r="V9" s="83" t="s">
        <v>374</v>
      </c>
      <c r="W9" s="83" t="s">
        <v>377</v>
      </c>
      <c r="X9" s="83" t="s">
        <v>377</v>
      </c>
      <c r="Y9" s="41" t="s">
        <v>159</v>
      </c>
      <c r="Z9" s="259">
        <f t="shared" ca="1" si="0"/>
        <v>2.5</v>
      </c>
      <c r="AA9" s="260">
        <v>43202</v>
      </c>
      <c r="AB9" s="260">
        <f t="shared" ca="1" si="1"/>
        <v>44144</v>
      </c>
      <c r="AC9" s="260"/>
      <c r="AD9" s="260"/>
      <c r="AE9" s="258"/>
      <c r="AF9" s="258"/>
      <c r="AG9" s="258"/>
      <c r="AH9" s="258"/>
      <c r="AI9" s="258"/>
      <c r="AJ9" s="258"/>
    </row>
    <row r="10" spans="1:36" x14ac:dyDescent="0.3">
      <c r="A10" s="110" t="s">
        <v>56</v>
      </c>
      <c r="B10" s="99" t="s">
        <v>663</v>
      </c>
      <c r="C10" s="100"/>
      <c r="D10" s="100"/>
      <c r="E10" s="129" t="s">
        <v>77</v>
      </c>
      <c r="F10" s="24"/>
      <c r="G10" s="24"/>
      <c r="H10" s="109">
        <f>IF(C10&lt;&gt;"",'CBL Score Standard'!$D66,IF(D10&lt;&gt;"",SUM('CBL Score Standard'!$D66:$E66),IF(E10&lt;&gt;"",SUM('CBL Score Standard'!$D66:$F66),IF(F10&lt;&gt;"",SUM('CBL Score Standard'!$D66:$G66),IF(G10&lt;&gt;"",SUM('CBL Score Standard'!$D66:$H66,0))))))</f>
        <v>2.8571428571428571E-2</v>
      </c>
      <c r="K10" s="338"/>
      <c r="L10" s="338"/>
      <c r="M10" s="104" t="s">
        <v>5</v>
      </c>
      <c r="N10" s="127" t="s">
        <v>144</v>
      </c>
      <c r="O10" s="43" t="s">
        <v>662</v>
      </c>
      <c r="P10" s="150"/>
      <c r="Q10" s="254" t="s">
        <v>659</v>
      </c>
      <c r="R10" s="254" t="s">
        <v>278</v>
      </c>
      <c r="S10" s="36"/>
      <c r="T10" s="83"/>
      <c r="U10" s="83"/>
      <c r="V10" s="83" t="s">
        <v>374</v>
      </c>
      <c r="W10" s="83" t="s">
        <v>377</v>
      </c>
      <c r="X10" s="83" t="s">
        <v>377</v>
      </c>
      <c r="Y10" s="46" t="s">
        <v>160</v>
      </c>
      <c r="Z10" s="259">
        <f t="shared" ca="1" si="0"/>
        <v>2.5</v>
      </c>
      <c r="AA10" s="260">
        <v>43202</v>
      </c>
      <c r="AB10" s="260">
        <f t="shared" ca="1" si="1"/>
        <v>44144</v>
      </c>
      <c r="AC10" s="260"/>
      <c r="AD10" s="260"/>
      <c r="AE10" s="258"/>
      <c r="AF10" s="258"/>
      <c r="AG10" s="258"/>
      <c r="AH10" s="258"/>
      <c r="AI10" s="258"/>
      <c r="AJ10" s="258"/>
    </row>
    <row r="11" spans="1:36" x14ac:dyDescent="0.3">
      <c r="A11" s="110" t="s">
        <v>56</v>
      </c>
      <c r="B11" s="99" t="s">
        <v>215</v>
      </c>
      <c r="C11" s="100"/>
      <c r="D11" s="100"/>
      <c r="E11" s="129" t="s">
        <v>77</v>
      </c>
      <c r="F11" s="24"/>
      <c r="G11" s="24"/>
      <c r="H11" s="109">
        <f>IF(C11&lt;&gt;"",'CBL Score Standard'!$D67,IF(D11&lt;&gt;"",SUM('CBL Score Standard'!$D67:$E67),IF(E11&lt;&gt;"",SUM('CBL Score Standard'!$D67:$F67),IF(F11&lt;&gt;"",SUM('CBL Score Standard'!$D67:$G67),IF(G11&lt;&gt;"",SUM('CBL Score Standard'!$D67:$H67,0))))))</f>
        <v>2.8571428571428571E-2</v>
      </c>
      <c r="K11" s="338"/>
      <c r="L11" s="338"/>
      <c r="M11" s="104" t="s">
        <v>5</v>
      </c>
      <c r="N11" s="36" t="s">
        <v>31</v>
      </c>
      <c r="O11" s="89" t="s">
        <v>175</v>
      </c>
      <c r="P11" s="150"/>
      <c r="Q11" s="152" t="s">
        <v>383</v>
      </c>
      <c r="R11" s="79" t="s">
        <v>176</v>
      </c>
      <c r="S11" s="36" t="s">
        <v>338</v>
      </c>
      <c r="T11" s="83"/>
      <c r="U11" s="999">
        <v>44029</v>
      </c>
      <c r="V11" s="83" t="s">
        <v>374</v>
      </c>
      <c r="W11" s="83" t="s">
        <v>377</v>
      </c>
      <c r="X11" s="83" t="s">
        <v>377</v>
      </c>
      <c r="Y11" s="44" t="s">
        <v>177</v>
      </c>
      <c r="Z11" s="259">
        <f t="shared" ca="1" si="0"/>
        <v>2.5</v>
      </c>
      <c r="AA11" s="260">
        <v>43202</v>
      </c>
      <c r="AB11" s="260">
        <f t="shared" ca="1" si="1"/>
        <v>44144</v>
      </c>
      <c r="AC11" s="260"/>
      <c r="AD11" s="260"/>
      <c r="AE11" s="258"/>
      <c r="AF11" s="258"/>
      <c r="AG11" s="258"/>
      <c r="AH11" s="258"/>
      <c r="AI11" s="258"/>
      <c r="AJ11" s="258"/>
    </row>
    <row r="12" spans="1:36" x14ac:dyDescent="0.3">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36"/>
      <c r="T12" s="83"/>
      <c r="U12" s="83"/>
      <c r="V12" s="83" t="s">
        <v>374</v>
      </c>
      <c r="W12" s="83" t="s">
        <v>377</v>
      </c>
      <c r="X12" s="83" t="s">
        <v>377</v>
      </c>
      <c r="Y12" s="41"/>
      <c r="Z12" s="259">
        <f t="shared" si="0"/>
        <v>0</v>
      </c>
      <c r="AA12" s="260"/>
      <c r="AB12" s="260"/>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36"/>
      <c r="T13" s="83"/>
      <c r="U13" s="83"/>
      <c r="V13" s="83"/>
      <c r="W13" s="83" t="s">
        <v>378</v>
      </c>
      <c r="X13" s="83" t="s">
        <v>377</v>
      </c>
      <c r="Y13" s="41" t="s">
        <v>169</v>
      </c>
      <c r="Z13" s="259">
        <f t="shared" si="0"/>
        <v>0</v>
      </c>
      <c r="AA13" s="260"/>
      <c r="AB13" s="260"/>
      <c r="AC13" s="260"/>
      <c r="AD13" s="260"/>
      <c r="AE13" s="258"/>
      <c r="AF13" s="258"/>
      <c r="AG13" s="258"/>
      <c r="AH13" s="258"/>
      <c r="AI13" s="258"/>
      <c r="AJ13" s="258"/>
    </row>
    <row r="14" spans="1:36" ht="27.6" x14ac:dyDescent="0.3">
      <c r="A14" s="110" t="s">
        <v>55</v>
      </c>
      <c r="B14" s="99" t="s">
        <v>694</v>
      </c>
      <c r="C14" s="100"/>
      <c r="D14" s="100"/>
      <c r="E14" s="129" t="s">
        <v>77</v>
      </c>
      <c r="F14" s="24"/>
      <c r="G14" s="24"/>
      <c r="H14" s="109">
        <f>IF(C14&lt;&gt;"",'CBL Score Standard'!$D70,IF(D14&lt;&gt;"",SUM('CBL Score Standard'!$D70:$E70),IF(E14&lt;&gt;"",SUM('CBL Score Standard'!$D70:$F70),IF(F14&lt;&gt;"",SUM('CBL Score Standard'!$D70:$G70),IF(G14&lt;&gt;"",SUM('CBL Score Standard'!$D70:$H70,0))))))</f>
        <v>1.4285714285714285E-2</v>
      </c>
      <c r="K14" s="339"/>
      <c r="L14" s="339"/>
      <c r="M14" s="104" t="s">
        <v>5</v>
      </c>
      <c r="N14" s="36" t="s">
        <v>41</v>
      </c>
      <c r="O14" s="87" t="s">
        <v>450</v>
      </c>
      <c r="P14" s="153">
        <v>43627</v>
      </c>
      <c r="Q14" s="152" t="s">
        <v>381</v>
      </c>
      <c r="R14" s="79" t="s">
        <v>382</v>
      </c>
      <c r="S14" s="36"/>
      <c r="T14" s="83"/>
      <c r="U14" s="83"/>
      <c r="V14" s="83"/>
      <c r="W14" s="83" t="s">
        <v>378</v>
      </c>
      <c r="X14" s="83" t="s">
        <v>378</v>
      </c>
      <c r="Y14" s="41"/>
      <c r="Z14" s="259">
        <f t="shared" si="0"/>
        <v>0</v>
      </c>
      <c r="AA14" s="260"/>
      <c r="AB14" s="260"/>
      <c r="AC14" s="260"/>
      <c r="AD14" s="260"/>
      <c r="AE14" s="258"/>
      <c r="AF14" s="258"/>
      <c r="AG14" s="258"/>
      <c r="AH14" s="258"/>
      <c r="AI14" s="258"/>
      <c r="AJ14" s="258"/>
    </row>
    <row r="15" spans="1:36" x14ac:dyDescent="0.3">
      <c r="A15" s="110" t="s">
        <v>55</v>
      </c>
      <c r="B15" s="99" t="s">
        <v>185</v>
      </c>
      <c r="C15" s="100"/>
      <c r="D15" s="24"/>
      <c r="E15" s="129" t="s">
        <v>77</v>
      </c>
      <c r="F15" s="24"/>
      <c r="G15" s="24"/>
      <c r="H15" s="109">
        <f>IF(C15&lt;&gt;"",'CBL Score Standard'!$D71,IF(D15&lt;&gt;"",SUM('CBL Score Standard'!$D71:$E71),IF(E15&lt;&gt;"",SUM('CBL Score Standard'!$D71:$F71),IF(F15&lt;&gt;"",SUM('CBL Score Standard'!$D71:$G71),IF(G15&lt;&gt;"",SUM('CBL Score Standard'!$D71:$H71,0))))))</f>
        <v>2.8571428571428571E-2</v>
      </c>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00" t="s">
        <v>77</v>
      </c>
      <c r="F16" s="100"/>
      <c r="G16" s="100"/>
      <c r="H16" s="109">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200"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c r="F18" s="100"/>
      <c r="G18" s="100"/>
      <c r="H18" s="109" t="b">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20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36"/>
      <c r="T19" s="83"/>
      <c r="U19" s="83"/>
      <c r="V19" s="83" t="s">
        <v>374</v>
      </c>
      <c r="W19" s="83" t="s">
        <v>377</v>
      </c>
      <c r="X19" s="83" t="s">
        <v>377</v>
      </c>
      <c r="Y19" s="44" t="s">
        <v>174</v>
      </c>
      <c r="Z19" s="259">
        <f t="shared" ref="Z19:Z35" ca="1" si="2">DATEDIF(AA19,AB19,"m")/12+DATEDIF(AC19,AD19,"m")/12+DATEDIF(AE19,AF19,"m")/12+DATEDIF(AG19,AH19,"m")/12+DATEDIF(AI19,AJ19,"m")/12</f>
        <v>2.3333333333333335</v>
      </c>
      <c r="AA19" s="260">
        <v>43263</v>
      </c>
      <c r="AB19" s="260">
        <f t="shared" ref="AB19:AB27" ca="1" si="3">TODAY()</f>
        <v>44144</v>
      </c>
      <c r="AC19" s="260"/>
      <c r="AD19" s="260"/>
      <c r="AE19" s="258"/>
      <c r="AF19" s="258"/>
      <c r="AG19" s="258"/>
      <c r="AH19" s="258"/>
      <c r="AI19" s="258"/>
      <c r="AJ19" s="258"/>
    </row>
    <row r="20" spans="1:36" ht="27.6" x14ac:dyDescent="0.3">
      <c r="A20" s="110" t="s">
        <v>55</v>
      </c>
      <c r="B20" s="99" t="s">
        <v>202</v>
      </c>
      <c r="C20" s="100"/>
      <c r="D20" s="100" t="s">
        <v>77</v>
      </c>
      <c r="E20" s="100"/>
      <c r="F20" s="100"/>
      <c r="G20" s="100"/>
      <c r="H20" s="109">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36"/>
      <c r="T20" s="83"/>
      <c r="U20" s="83"/>
      <c r="V20" s="83" t="s">
        <v>374</v>
      </c>
      <c r="W20" s="83" t="s">
        <v>377</v>
      </c>
      <c r="X20" s="83" t="s">
        <v>377</v>
      </c>
      <c r="Y20" s="44" t="s">
        <v>181</v>
      </c>
      <c r="Z20" s="259">
        <f t="shared" ca="1" si="2"/>
        <v>2.1666666666666665</v>
      </c>
      <c r="AA20" s="260">
        <v>43324</v>
      </c>
      <c r="AB20" s="260">
        <f t="shared" ca="1" si="3"/>
        <v>44144</v>
      </c>
      <c r="AC20" s="260"/>
      <c r="AD20" s="260"/>
      <c r="AE20" s="258"/>
      <c r="AF20" s="258"/>
      <c r="AG20" s="258"/>
      <c r="AH20" s="258"/>
      <c r="AI20" s="258"/>
      <c r="AJ20" s="258"/>
    </row>
    <row r="21" spans="1:36" x14ac:dyDescent="0.3">
      <c r="A21" s="110" t="s">
        <v>55</v>
      </c>
      <c r="B21" s="99" t="s">
        <v>664</v>
      </c>
      <c r="C21" s="100"/>
      <c r="D21" s="100"/>
      <c r="E21" s="129" t="s">
        <v>77</v>
      </c>
      <c r="F21" s="24"/>
      <c r="G21" s="24"/>
      <c r="H21" s="109">
        <f>IF(C21&lt;&gt;"",'CBL Score Standard'!$D77,IF(D21&lt;&gt;"",SUM('CBL Score Standard'!$D77:$E77),IF(E21&lt;&gt;"",SUM('CBL Score Standard'!$D77:$F77),IF(F21&lt;&gt;"",SUM('CBL Score Standard'!$D77:$G77),IF(G21&lt;&gt;"",SUM('CBL Score Standard'!$D77:$H77,0))))))</f>
        <v>2.8571428571428571E-2</v>
      </c>
      <c r="K21" s="338"/>
      <c r="L21" s="338"/>
      <c r="M21" s="104" t="s">
        <v>6</v>
      </c>
      <c r="N21" s="36" t="s">
        <v>56</v>
      </c>
      <c r="O21" s="87" t="s">
        <v>182</v>
      </c>
      <c r="P21" s="153">
        <v>43609</v>
      </c>
      <c r="Q21" s="152" t="s">
        <v>172</v>
      </c>
      <c r="R21" s="79" t="s">
        <v>183</v>
      </c>
      <c r="S21" s="158" t="s">
        <v>338</v>
      </c>
      <c r="T21" s="128" t="s">
        <v>72</v>
      </c>
      <c r="U21" s="180">
        <v>43752</v>
      </c>
      <c r="V21" s="214"/>
      <c r="W21" s="83" t="s">
        <v>377</v>
      </c>
      <c r="X21" s="83" t="s">
        <v>378</v>
      </c>
      <c r="Y21" s="46" t="s">
        <v>184</v>
      </c>
      <c r="Z21" s="259">
        <f t="shared" si="2"/>
        <v>0</v>
      </c>
      <c r="AA21" s="260"/>
      <c r="AB21" s="260"/>
      <c r="AC21" s="260"/>
      <c r="AD21" s="260"/>
      <c r="AE21" s="258"/>
      <c r="AF21" s="258"/>
      <c r="AG21" s="258"/>
      <c r="AH21" s="258"/>
      <c r="AI21" s="258"/>
      <c r="AJ21" s="258"/>
    </row>
    <row r="22" spans="1:36" x14ac:dyDescent="0.3">
      <c r="A22" s="110" t="s">
        <v>55</v>
      </c>
      <c r="B22" s="99" t="s">
        <v>448</v>
      </c>
      <c r="C22" s="100"/>
      <c r="D22" s="100"/>
      <c r="E22" s="24" t="s">
        <v>77</v>
      </c>
      <c r="F22" s="24"/>
      <c r="G22" s="24"/>
      <c r="H22" s="109">
        <f>IF(C22&lt;&gt;"",'CBL Score Standard'!$D78,IF(D22&lt;&gt;"",SUM('CBL Score Standard'!$D78:$E78),IF(E22&lt;&gt;"",SUM('CBL Score Standard'!$D78:$F78),IF(F22&lt;&gt;"",SUM('CBL Score Standard'!$D78:$G78),IF(G22&lt;&gt;"",SUM('CBL Score Standard'!$D78:$H78,0))))))</f>
        <v>2.8571428571428571E-2</v>
      </c>
      <c r="K22" s="338"/>
      <c r="L22" s="338"/>
      <c r="M22" s="104" t="s">
        <v>6</v>
      </c>
      <c r="N22" s="36" t="s">
        <v>144</v>
      </c>
      <c r="O22" s="87" t="s">
        <v>187</v>
      </c>
      <c r="P22" s="150"/>
      <c r="Q22" s="152" t="s">
        <v>153</v>
      </c>
      <c r="R22" s="79" t="s">
        <v>156</v>
      </c>
      <c r="S22" s="36"/>
      <c r="T22" s="83"/>
      <c r="U22" s="83"/>
      <c r="V22" s="83" t="s">
        <v>374</v>
      </c>
      <c r="W22" s="83" t="s">
        <v>377</v>
      </c>
      <c r="X22" s="83" t="s">
        <v>377</v>
      </c>
      <c r="Y22" s="44" t="s">
        <v>157</v>
      </c>
      <c r="Z22" s="259">
        <f t="shared" ca="1" si="2"/>
        <v>2.1666666666666665</v>
      </c>
      <c r="AA22" s="260">
        <v>43324</v>
      </c>
      <c r="AB22" s="260">
        <f t="shared" ca="1" si="3"/>
        <v>44144</v>
      </c>
      <c r="AC22" s="260"/>
      <c r="AD22" s="260"/>
      <c r="AE22" s="258"/>
      <c r="AF22" s="258"/>
      <c r="AG22" s="258"/>
      <c r="AH22" s="258"/>
      <c r="AI22" s="258"/>
      <c r="AJ22" s="258"/>
    </row>
    <row r="23" spans="1:36" ht="12.75" customHeight="1" x14ac:dyDescent="0.3">
      <c r="A23" s="110" t="s">
        <v>55</v>
      </c>
      <c r="B23" s="99" t="s">
        <v>665</v>
      </c>
      <c r="C23" s="100"/>
      <c r="D23" s="100"/>
      <c r="E23" s="24" t="s">
        <v>77</v>
      </c>
      <c r="F23" s="24"/>
      <c r="G23" s="24"/>
      <c r="H23" s="109">
        <f>IF(C23&lt;&gt;"",'CBL Score Standard'!$D79,IF(D23&lt;&gt;"",SUM('CBL Score Standard'!$D79:$E79),IF(E23&lt;&gt;"",SUM('CBL Score Standard'!$D79:$F79),IF(F23&lt;&gt;"",SUM('CBL Score Standard'!$D79:$G79),IF(G23&lt;&gt;"",SUM('CBL Score Standard'!$D79:$H79,0))))))</f>
        <v>2.8571428571428571E-2</v>
      </c>
      <c r="K23" s="338"/>
      <c r="L23" s="338"/>
      <c r="M23" s="104" t="s">
        <v>6</v>
      </c>
      <c r="N23" s="36" t="s">
        <v>144</v>
      </c>
      <c r="O23" s="87" t="s">
        <v>188</v>
      </c>
      <c r="P23" s="150"/>
      <c r="Q23" s="152" t="s">
        <v>155</v>
      </c>
      <c r="R23" s="79" t="s">
        <v>158</v>
      </c>
      <c r="S23" s="36"/>
      <c r="T23" s="83"/>
      <c r="U23" s="83"/>
      <c r="V23" s="83" t="s">
        <v>374</v>
      </c>
      <c r="W23" s="83" t="s">
        <v>377</v>
      </c>
      <c r="X23" s="83" t="s">
        <v>377</v>
      </c>
      <c r="Y23" s="41" t="s">
        <v>159</v>
      </c>
      <c r="Z23" s="259">
        <f t="shared" ca="1" si="2"/>
        <v>2.1666666666666665</v>
      </c>
      <c r="AA23" s="260">
        <v>43324</v>
      </c>
      <c r="AB23" s="260">
        <f t="shared" ca="1" si="3"/>
        <v>44144</v>
      </c>
      <c r="AC23" s="260"/>
      <c r="AD23" s="260"/>
      <c r="AE23" s="258"/>
      <c r="AF23" s="258"/>
      <c r="AG23" s="258"/>
      <c r="AH23" s="258"/>
      <c r="AI23" s="258"/>
      <c r="AJ23" s="258"/>
    </row>
    <row r="24" spans="1:36" ht="12.75" customHeight="1" x14ac:dyDescent="0.3">
      <c r="A24" s="110" t="s">
        <v>55</v>
      </c>
      <c r="B24" s="99" t="s">
        <v>238</v>
      </c>
      <c r="C24" s="100"/>
      <c r="D24" s="100"/>
      <c r="E24" s="100" t="s">
        <v>77</v>
      </c>
      <c r="F24" s="24"/>
      <c r="G24" s="24"/>
      <c r="H24" s="109">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36"/>
      <c r="T24" s="83"/>
      <c r="U24" s="83"/>
      <c r="V24" s="83" t="s">
        <v>374</v>
      </c>
      <c r="W24" s="83" t="s">
        <v>377</v>
      </c>
      <c r="X24" s="83" t="s">
        <v>377</v>
      </c>
      <c r="Y24" s="46" t="s">
        <v>160</v>
      </c>
      <c r="Z24" s="259">
        <f t="shared" ca="1" si="2"/>
        <v>2.1666666666666665</v>
      </c>
      <c r="AA24" s="260">
        <v>43324</v>
      </c>
      <c r="AB24" s="260">
        <f t="shared" ca="1" si="3"/>
        <v>44144</v>
      </c>
      <c r="AC24" s="260"/>
      <c r="AD24" s="260"/>
      <c r="AE24" s="258"/>
      <c r="AF24" s="258"/>
      <c r="AG24" s="258"/>
      <c r="AH24" s="258"/>
      <c r="AI24" s="258"/>
      <c r="AJ24" s="258"/>
    </row>
    <row r="25" spans="1:36" x14ac:dyDescent="0.3">
      <c r="A25" s="110" t="s">
        <v>55</v>
      </c>
      <c r="B25" s="99" t="s">
        <v>515</v>
      </c>
      <c r="C25" s="100"/>
      <c r="D25" s="100"/>
      <c r="E25" s="100" t="s">
        <v>77</v>
      </c>
      <c r="F25" s="24"/>
      <c r="G25" s="24"/>
      <c r="H25" s="109">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36"/>
      <c r="T25" s="83"/>
      <c r="U25" s="83"/>
      <c r="V25" s="83"/>
      <c r="W25" s="83" t="s">
        <v>377</v>
      </c>
      <c r="X25" s="83" t="s">
        <v>378</v>
      </c>
      <c r="Y25" s="46" t="s">
        <v>163</v>
      </c>
      <c r="Z25" s="259">
        <f t="shared" si="2"/>
        <v>0</v>
      </c>
      <c r="AA25" s="260"/>
      <c r="AB25" s="260"/>
      <c r="AC25" s="260"/>
      <c r="AD25" s="260"/>
      <c r="AE25" s="258"/>
      <c r="AF25" s="258"/>
      <c r="AG25" s="258"/>
      <c r="AH25" s="258"/>
      <c r="AI25" s="258"/>
      <c r="AJ25" s="258"/>
    </row>
    <row r="26" spans="1:36" ht="26.4"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36"/>
      <c r="T26" s="83"/>
      <c r="U26" s="83"/>
      <c r="V26" s="83" t="s">
        <v>374</v>
      </c>
      <c r="W26" s="83" t="s">
        <v>377</v>
      </c>
      <c r="X26" s="83" t="s">
        <v>377</v>
      </c>
      <c r="Y26" s="46" t="s">
        <v>166</v>
      </c>
      <c r="Z26" s="259">
        <f t="shared" ca="1" si="2"/>
        <v>2.1666666666666665</v>
      </c>
      <c r="AA26" s="260">
        <v>43324</v>
      </c>
      <c r="AB26" s="260">
        <f t="shared" ca="1" si="3"/>
        <v>44144</v>
      </c>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50"/>
      <c r="T27" s="83"/>
      <c r="U27" s="83"/>
      <c r="V27" s="83" t="s">
        <v>374</v>
      </c>
      <c r="W27" s="83" t="s">
        <v>377</v>
      </c>
      <c r="X27" s="83" t="s">
        <v>377</v>
      </c>
      <c r="Y27" s="46" t="s">
        <v>193</v>
      </c>
      <c r="Z27" s="259">
        <f t="shared" ca="1" si="2"/>
        <v>2.1666666666666665</v>
      </c>
      <c r="AA27" s="260">
        <v>43324</v>
      </c>
      <c r="AB27" s="260">
        <f t="shared" ca="1" si="3"/>
        <v>44144</v>
      </c>
      <c r="AC27" s="260"/>
      <c r="AD27" s="260"/>
      <c r="AE27" s="258"/>
      <c r="AF27" s="258"/>
      <c r="AG27" s="258"/>
      <c r="AH27" s="258"/>
      <c r="AI27" s="258"/>
      <c r="AJ27" s="258"/>
    </row>
    <row r="28" spans="1:36" ht="27.6" x14ac:dyDescent="0.3">
      <c r="A28" s="110" t="s">
        <v>59</v>
      </c>
      <c r="B28" s="99" t="s">
        <v>684</v>
      </c>
      <c r="C28" s="100"/>
      <c r="D28" s="100" t="s">
        <v>77</v>
      </c>
      <c r="E28" s="24"/>
      <c r="F28" s="24"/>
      <c r="G28" s="24"/>
      <c r="H28" s="109">
        <f>IF(C28&lt;&gt;"",'CBL Score Standard'!$D84,IF(D28&lt;&gt;"",SUM('CBL Score Standard'!$D84:$E84),IF(E28&lt;&gt;"",SUM('CBL Score Standard'!$D84:$F84),IF(F28&lt;&gt;"",SUM('CBL Score Standard'!$D84:$G84),IF(G28&lt;&gt;"",SUM('CBL Score Standard'!$D84:$H84,0))))))</f>
        <v>0</v>
      </c>
      <c r="K28" s="338"/>
      <c r="L28" s="338"/>
      <c r="M28" s="104" t="s">
        <v>6</v>
      </c>
      <c r="N28" s="36" t="s">
        <v>55</v>
      </c>
      <c r="O28" s="87" t="s">
        <v>194</v>
      </c>
      <c r="P28" s="153">
        <v>43544</v>
      </c>
      <c r="Q28" s="254" t="s">
        <v>649</v>
      </c>
      <c r="R28" s="254" t="s">
        <v>650</v>
      </c>
      <c r="S28" s="50"/>
      <c r="T28" s="83"/>
      <c r="U28" s="83"/>
      <c r="V28" s="83"/>
      <c r="W28" s="83" t="s">
        <v>378</v>
      </c>
      <c r="X28" s="83" t="s">
        <v>378</v>
      </c>
      <c r="Y28" s="46" t="s">
        <v>195</v>
      </c>
      <c r="Z28" s="259">
        <f t="shared" si="2"/>
        <v>0</v>
      </c>
      <c r="AA28" s="260"/>
      <c r="AB28" s="260"/>
      <c r="AC28" s="260"/>
      <c r="AD28" s="260"/>
      <c r="AE28" s="258"/>
      <c r="AF28" s="258"/>
      <c r="AG28" s="258"/>
      <c r="AH28" s="258"/>
      <c r="AI28" s="258"/>
      <c r="AJ28" s="258"/>
    </row>
    <row r="29" spans="1:36" ht="27.6" x14ac:dyDescent="0.3">
      <c r="A29" s="110" t="s">
        <v>59</v>
      </c>
      <c r="B29" s="99" t="s">
        <v>683</v>
      </c>
      <c r="C29" s="100"/>
      <c r="D29" s="100" t="s">
        <v>77</v>
      </c>
      <c r="E29" s="24"/>
      <c r="F29" s="24"/>
      <c r="G29" s="24"/>
      <c r="H29" s="109">
        <f>IF(C29&lt;&gt;"",'CBL Score Standard'!$D85,IF(D29&lt;&gt;"",SUM('CBL Score Standard'!$D85:$E85),IF(E29&lt;&gt;"",SUM('CBL Score Standard'!$D85:$F85),IF(F29&lt;&gt;"",SUM('CBL Score Standard'!$D85:$G85),IF(G29&lt;&gt;"",SUM('CBL Score Standard'!$D85:$H85,0))))))</f>
        <v>0</v>
      </c>
      <c r="K29" s="338"/>
      <c r="L29" s="338"/>
      <c r="M29" s="104" t="s">
        <v>6</v>
      </c>
      <c r="N29" s="36" t="s">
        <v>55</v>
      </c>
      <c r="O29" s="87" t="s">
        <v>196</v>
      </c>
      <c r="P29" s="149" t="s">
        <v>145</v>
      </c>
      <c r="Q29" s="254" t="s">
        <v>651</v>
      </c>
      <c r="R29" s="254" t="s">
        <v>652</v>
      </c>
      <c r="S29" s="50"/>
      <c r="T29" s="83"/>
      <c r="U29" s="83"/>
      <c r="V29" s="83"/>
      <c r="W29" s="83" t="s">
        <v>378</v>
      </c>
      <c r="X29" s="83" t="s">
        <v>378</v>
      </c>
      <c r="Y29" s="46" t="s">
        <v>197</v>
      </c>
      <c r="Z29" s="259">
        <f t="shared" si="2"/>
        <v>0</v>
      </c>
      <c r="AA29" s="260"/>
      <c r="AB29" s="260"/>
      <c r="AC29" s="260"/>
      <c r="AD29" s="260"/>
      <c r="AE29" s="258"/>
      <c r="AF29" s="258"/>
      <c r="AG29" s="258"/>
      <c r="AH29" s="258"/>
      <c r="AI29" s="258"/>
      <c r="AJ29" s="258"/>
    </row>
    <row r="30" spans="1:36" x14ac:dyDescent="0.3">
      <c r="A30" s="110" t="s">
        <v>149</v>
      </c>
      <c r="B30" s="99" t="s">
        <v>149</v>
      </c>
      <c r="C30" s="24"/>
      <c r="D30" s="24"/>
      <c r="E30" s="24" t="s">
        <v>77</v>
      </c>
      <c r="F30" s="24"/>
      <c r="G30" s="24"/>
      <c r="H30" s="109">
        <f>IF(C30&lt;&gt;"",'CBL Score Standard'!$D86,IF(D30&lt;&gt;"",SUM('CBL Score Standard'!$D86:$E86),IF(E30&lt;&gt;"",SUM('CBL Score Standard'!$D86:$F86),IF(F30&lt;&gt;"",SUM('CBL Score Standard'!$D86:$G86),IF(G30&lt;&gt;"",SUM('CBL Score Standard'!$D86:$H86,0))))))</f>
        <v>0.16709956709956711</v>
      </c>
      <c r="K30" s="338"/>
      <c r="L30" s="338"/>
      <c r="M30" s="104" t="s">
        <v>6</v>
      </c>
      <c r="N30" s="36" t="s">
        <v>55</v>
      </c>
      <c r="O30" s="87" t="s">
        <v>198</v>
      </c>
      <c r="P30" s="151"/>
      <c r="Q30" s="152" t="s">
        <v>199</v>
      </c>
      <c r="R30" s="79" t="s">
        <v>200</v>
      </c>
      <c r="S30" s="50"/>
      <c r="T30" s="83"/>
      <c r="U30" s="83"/>
      <c r="V30" s="83"/>
      <c r="W30" s="83" t="s">
        <v>378</v>
      </c>
      <c r="X30" s="83" t="s">
        <v>378</v>
      </c>
      <c r="Y30" s="49" t="s">
        <v>201</v>
      </c>
      <c r="Z30" s="259">
        <f t="shared" si="2"/>
        <v>0</v>
      </c>
      <c r="AA30" s="260"/>
      <c r="AB30" s="260"/>
      <c r="AC30" s="260"/>
      <c r="AD30" s="260"/>
      <c r="AE30" s="258"/>
      <c r="AF30" s="258"/>
      <c r="AG30" s="258"/>
      <c r="AH30" s="258"/>
      <c r="AI30" s="258"/>
      <c r="AJ30" s="258"/>
    </row>
    <row r="31" spans="1:36"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50"/>
      <c r="T31" s="83"/>
      <c r="U31" s="83"/>
      <c r="V31" s="83"/>
      <c r="W31" s="83" t="s">
        <v>378</v>
      </c>
      <c r="X31" s="83" t="s">
        <v>378</v>
      </c>
      <c r="Y31" s="49" t="s">
        <v>203</v>
      </c>
      <c r="Z31" s="259">
        <f t="shared" si="2"/>
        <v>0</v>
      </c>
      <c r="AA31" s="260"/>
      <c r="AB31" s="260"/>
      <c r="AC31" s="260"/>
      <c r="AD31" s="260"/>
      <c r="AE31" s="258"/>
      <c r="AF31" s="258"/>
      <c r="AG31" s="258"/>
      <c r="AH31" s="258"/>
      <c r="AI31" s="258"/>
      <c r="AJ31" s="258"/>
    </row>
    <row r="32" spans="1:36" ht="26.4" x14ac:dyDescent="0.3">
      <c r="A32" s="110" t="s">
        <v>31</v>
      </c>
      <c r="B32" s="99" t="s">
        <v>660</v>
      </c>
      <c r="C32" s="24"/>
      <c r="D32" s="24"/>
      <c r="E32" s="24" t="s">
        <v>77</v>
      </c>
      <c r="F32" s="24"/>
      <c r="G32" s="24"/>
      <c r="H32" s="109">
        <f>IF(C32&lt;&gt;"",'CBL Score Standard'!$D88,IF(D32&lt;&gt;"",SUM('CBL Score Standard'!$D88:$E88),IF(E32&lt;&gt;"",SUM('CBL Score Standard'!$D88:$F88),IF(F32&lt;&gt;"",SUM('CBL Score Standard'!$D88:$G88),IF(G32&lt;&gt;"",SUM('CBL Score Standard'!$D88:$H88,0))))))</f>
        <v>0.16709956709956711</v>
      </c>
      <c r="K32" s="338"/>
      <c r="L32" s="338"/>
      <c r="M32" s="104" t="s">
        <v>6</v>
      </c>
      <c r="N32" s="36" t="s">
        <v>56</v>
      </c>
      <c r="O32" s="87" t="s">
        <v>427</v>
      </c>
      <c r="P32" s="153">
        <v>43613</v>
      </c>
      <c r="Q32" s="152" t="s">
        <v>167</v>
      </c>
      <c r="R32" s="79" t="s">
        <v>204</v>
      </c>
      <c r="S32" s="158" t="s">
        <v>338</v>
      </c>
      <c r="T32" s="157" t="s">
        <v>72</v>
      </c>
      <c r="U32" s="999">
        <v>44048</v>
      </c>
      <c r="V32" s="83" t="s">
        <v>374</v>
      </c>
      <c r="W32" s="83" t="s">
        <v>378</v>
      </c>
      <c r="X32" s="83" t="s">
        <v>378</v>
      </c>
      <c r="Y32" s="46" t="s">
        <v>205</v>
      </c>
      <c r="Z32" s="259">
        <f t="shared" si="2"/>
        <v>0</v>
      </c>
      <c r="AA32" s="260"/>
      <c r="AB32" s="260"/>
      <c r="AC32" s="260"/>
      <c r="AD32" s="260"/>
      <c r="AE32" s="258"/>
      <c r="AF32" s="258"/>
      <c r="AG32" s="258"/>
      <c r="AH32" s="258"/>
      <c r="AI32" s="258"/>
      <c r="AJ32" s="258"/>
    </row>
    <row r="33" spans="1:36" x14ac:dyDescent="0.3">
      <c r="A33" s="110" t="s">
        <v>31</v>
      </c>
      <c r="B33" s="99" t="s">
        <v>175</v>
      </c>
      <c r="C33" s="100"/>
      <c r="D33" s="24"/>
      <c r="E33" s="24" t="s">
        <v>77</v>
      </c>
      <c r="F33" s="24"/>
      <c r="G33" s="24"/>
      <c r="H33" s="109">
        <f>IF(C33&lt;&gt;"",'CBL Score Standard'!$D89,IF(D33&lt;&gt;"",SUM('CBL Score Standard'!$D89:$E89),IF(E33&lt;&gt;"",SUM('CBL Score Standard'!$D89:$F89),IF(F33&lt;&gt;"",SUM('CBL Score Standard'!$D89:$G89),IF(G33&lt;&gt;"",SUM('CBL Score Standard'!$D89:$H89,0))))))</f>
        <v>0.16709956709956711</v>
      </c>
      <c r="K33" s="338"/>
      <c r="L33" s="338"/>
      <c r="M33" s="104" t="s">
        <v>6</v>
      </c>
      <c r="N33" s="36" t="s">
        <v>0</v>
      </c>
      <c r="O33" s="87" t="s">
        <v>426</v>
      </c>
      <c r="P33" s="152" t="s">
        <v>145</v>
      </c>
      <c r="Q33" s="152" t="s">
        <v>206</v>
      </c>
      <c r="R33" s="79" t="s">
        <v>206</v>
      </c>
      <c r="S33" s="50"/>
      <c r="T33" s="83"/>
      <c r="U33" s="83"/>
      <c r="V33" s="83" t="s">
        <v>374</v>
      </c>
      <c r="W33" s="83" t="s">
        <v>377</v>
      </c>
      <c r="X33" s="83" t="s">
        <v>377</v>
      </c>
      <c r="Y33" s="41"/>
      <c r="Z33" s="259">
        <f t="shared" ca="1" si="2"/>
        <v>2.1666666666666665</v>
      </c>
      <c r="AA33" s="260">
        <v>43324</v>
      </c>
      <c r="AB33" s="260">
        <f t="shared" ref="AB33" ca="1" si="4">TODAY()</f>
        <v>44144</v>
      </c>
      <c r="AC33" s="260"/>
      <c r="AD33" s="260"/>
      <c r="AE33" s="258"/>
      <c r="AF33" s="258"/>
      <c r="AG33" s="258"/>
      <c r="AH33" s="258"/>
      <c r="AI33" s="258"/>
      <c r="AJ33" s="258"/>
    </row>
    <row r="34" spans="1:36" x14ac:dyDescent="0.3">
      <c r="A34" s="110" t="s">
        <v>46</v>
      </c>
      <c r="B34" s="99" t="s">
        <v>171</v>
      </c>
      <c r="C34" s="100"/>
      <c r="D34" s="24"/>
      <c r="E34" s="24" t="s">
        <v>77</v>
      </c>
      <c r="F34" s="24"/>
      <c r="G34" s="24"/>
      <c r="H34" s="109">
        <f>IF(C34&lt;&gt;"",'CBL Score Standard'!$D90,IF(D34&lt;&gt;"",SUM('CBL Score Standard'!$D90:$E90),IF(E34&lt;&gt;"",SUM('CBL Score Standard'!$D90:$F90),IF(F34&lt;&gt;"",SUM('CBL Score Standard'!$D90:$G90),IF(G34&lt;&gt;"",SUM('CBL Score Standard'!$D90:$H90,0))))))</f>
        <v>7.6190476190476183E-2</v>
      </c>
      <c r="K34" s="338"/>
      <c r="L34" s="338"/>
      <c r="M34" s="104" t="s">
        <v>6</v>
      </c>
      <c r="N34" s="36" t="s">
        <v>53</v>
      </c>
      <c r="O34" s="90" t="s">
        <v>371</v>
      </c>
      <c r="P34" s="152" t="s">
        <v>145</v>
      </c>
      <c r="Q34" s="152" t="s">
        <v>164</v>
      </c>
      <c r="R34" s="79" t="s">
        <v>207</v>
      </c>
      <c r="S34" s="158" t="s">
        <v>338</v>
      </c>
      <c r="T34" s="128" t="s">
        <v>72</v>
      </c>
      <c r="U34" s="999">
        <v>44050</v>
      </c>
      <c r="V34" s="83" t="s">
        <v>374</v>
      </c>
      <c r="W34" s="83" t="s">
        <v>377</v>
      </c>
      <c r="X34" s="83" t="s">
        <v>377</v>
      </c>
      <c r="Y34" s="49" t="s">
        <v>208</v>
      </c>
      <c r="Z34" s="259">
        <f t="shared" si="2"/>
        <v>0</v>
      </c>
      <c r="AA34" s="260"/>
      <c r="AB34" s="260"/>
      <c r="AC34" s="260"/>
      <c r="AD34" s="260"/>
      <c r="AE34" s="258"/>
      <c r="AF34" s="258"/>
      <c r="AG34" s="258"/>
      <c r="AH34" s="258"/>
      <c r="AI34" s="258"/>
      <c r="AJ34" s="258"/>
    </row>
    <row r="35" spans="1:36"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158" t="s">
        <v>338</v>
      </c>
      <c r="T35" s="157" t="s">
        <v>72</v>
      </c>
      <c r="U35" s="999">
        <v>43999</v>
      </c>
      <c r="V35" s="83" t="s">
        <v>374</v>
      </c>
      <c r="W35" s="83" t="s">
        <v>378</v>
      </c>
      <c r="X35" s="83" t="s">
        <v>377</v>
      </c>
      <c r="Y35" s="46"/>
      <c r="Z35" s="259">
        <f t="shared" si="2"/>
        <v>0</v>
      </c>
      <c r="AA35" s="260"/>
      <c r="AB35" s="260"/>
      <c r="AC35" s="260"/>
      <c r="AD35" s="260"/>
      <c r="AE35" s="258"/>
      <c r="AF35" s="258"/>
      <c r="AG35" s="258"/>
      <c r="AH35" s="258"/>
      <c r="AI35" s="258"/>
      <c r="AJ35" s="258"/>
    </row>
    <row r="36" spans="1:36" x14ac:dyDescent="0.3">
      <c r="A36" s="110" t="s">
        <v>54</v>
      </c>
      <c r="B36" s="99" t="s">
        <v>425</v>
      </c>
      <c r="C36" s="24"/>
      <c r="D36" s="24"/>
      <c r="E36" s="24" t="s">
        <v>77</v>
      </c>
      <c r="F36" s="24"/>
      <c r="G36" s="24"/>
      <c r="H36" s="109">
        <f>IF(C36&lt;&gt;"",'CBL Score Standard'!$D92,IF(D36&lt;&gt;"",SUM('CBL Score Standard'!$D92:$E92),IF(E36&lt;&gt;"",SUM('CBL Score Standard'!$D92:$F92),IF(F36&lt;&gt;"",SUM('CBL Score Standard'!$D92:$G92),IF(G36&lt;&gt;"",SUM('CBL Score Standard'!$D92:$H92,0))))))</f>
        <v>0.16709956709956711</v>
      </c>
      <c r="K36" s="3"/>
      <c r="L36" s="3"/>
      <c r="M36" s="3"/>
      <c r="N36" s="92"/>
      <c r="O36" s="3"/>
      <c r="P36" s="3"/>
      <c r="Q36" s="3"/>
      <c r="R36" s="3"/>
      <c r="S36" s="164"/>
      <c r="T36" s="165"/>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129" t="s">
        <v>77</v>
      </c>
      <c r="F37" s="24"/>
      <c r="G37" s="24"/>
      <c r="H37" s="10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c r="E38" s="24"/>
      <c r="F38" s="24"/>
      <c r="G38" s="24"/>
      <c r="H38" s="109" t="b">
        <f>IF(C38&lt;&gt;"",'CBL Score Standard'!$D94,IF(D38&lt;&gt;"",SUM('CBL Score Standard'!$D94:$E94),IF(E38&lt;&gt;"",SUM('CBL Score Standard'!$D94:$F94),IF(F38&lt;&gt;"",SUM('CBL Score Standard'!$D94:$G94),IF(G38&lt;&gt;"",SUM('CBL Score Standard'!$D94:$H94,0))))))</f>
        <v>0</v>
      </c>
      <c r="K38" s="1211" t="s">
        <v>133</v>
      </c>
      <c r="L38" s="1211" t="s">
        <v>91</v>
      </c>
      <c r="M38" s="1182" t="s">
        <v>75</v>
      </c>
      <c r="N38" s="1184" t="s">
        <v>134</v>
      </c>
      <c r="O38" s="1184" t="s">
        <v>135</v>
      </c>
      <c r="P38" s="145" t="s">
        <v>136</v>
      </c>
      <c r="Q38" s="145" t="s">
        <v>137</v>
      </c>
      <c r="R38" s="145" t="s">
        <v>138</v>
      </c>
      <c r="S38" s="1212" t="s">
        <v>139</v>
      </c>
      <c r="T38" s="1191" t="s">
        <v>344</v>
      </c>
      <c r="U38" s="1191" t="s">
        <v>342</v>
      </c>
      <c r="V38" s="1200"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32" t="s">
        <v>77</v>
      </c>
      <c r="F39" s="24"/>
      <c r="G39" s="24"/>
      <c r="H39" s="109">
        <f>IF(C39&lt;&gt;"",'CBL Score Standard'!$D95,IF(D39&lt;&gt;"",SUM('CBL Score Standard'!$D95:$E95),IF(E39&lt;&gt;"",SUM('CBL Score Standard'!$D95:$F95),IF(F39&lt;&gt;"",SUM('CBL Score Standard'!$D95:$G95),IF(G39&lt;&gt;"",SUM('CBL Score Standard'!$D95:$H95,0))))))</f>
        <v>3.8095238095238092E-2</v>
      </c>
      <c r="K39" s="1197"/>
      <c r="L39" s="1197"/>
      <c r="M39" s="1183"/>
      <c r="N39" s="1190"/>
      <c r="O39" s="1185"/>
      <c r="P39" s="148" t="s">
        <v>141</v>
      </c>
      <c r="Q39" s="144"/>
      <c r="R39" s="144"/>
      <c r="S39" s="1210"/>
      <c r="T39" s="1191"/>
      <c r="U39" s="1191"/>
      <c r="V39" s="120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337" t="s">
        <v>142</v>
      </c>
      <c r="L40" s="337" t="s">
        <v>143</v>
      </c>
      <c r="M40" s="104" t="s">
        <v>7</v>
      </c>
      <c r="N40" s="36" t="s">
        <v>56</v>
      </c>
      <c r="O40" s="87" t="s">
        <v>663</v>
      </c>
      <c r="P40" s="149" t="s">
        <v>145</v>
      </c>
      <c r="Q40" s="152" t="s">
        <v>212</v>
      </c>
      <c r="R40" s="79" t="s">
        <v>213</v>
      </c>
      <c r="S40" s="158" t="s">
        <v>338</v>
      </c>
      <c r="T40" s="157" t="s">
        <v>72</v>
      </c>
      <c r="U40" s="999">
        <v>44029</v>
      </c>
      <c r="V40" s="83" t="s">
        <v>374</v>
      </c>
      <c r="W40" s="83" t="s">
        <v>378</v>
      </c>
      <c r="X40" s="83" t="s">
        <v>378</v>
      </c>
      <c r="Y40" s="46" t="s">
        <v>214</v>
      </c>
      <c r="Z40" s="259">
        <f t="shared" ref="Z40:Z55" si="5">DATEDIF(AA40,AB40,"m")/12+DATEDIF(AC40,AD40,"m")/12+DATEDIF(AE40,AF40,"m")/12+DATEDIF(AG40,AH40,"m")/12+DATEDIF(AI40,AJ40,"m")/12</f>
        <v>0</v>
      </c>
      <c r="AA40" s="260"/>
      <c r="AB40" s="260"/>
      <c r="AC40" s="260"/>
      <c r="AD40" s="260"/>
      <c r="AE40" s="258"/>
      <c r="AF40" s="258"/>
      <c r="AG40" s="258"/>
      <c r="AH40" s="258"/>
      <c r="AI40" s="258"/>
      <c r="AJ40" s="258"/>
    </row>
    <row r="41" spans="1:36"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158" t="s">
        <v>338</v>
      </c>
      <c r="T41" s="157" t="s">
        <v>72</v>
      </c>
      <c r="U41" s="180">
        <v>44106</v>
      </c>
      <c r="V41" s="214" t="s">
        <v>374</v>
      </c>
      <c r="W41" s="83" t="s">
        <v>378</v>
      </c>
      <c r="X41" s="83" t="s">
        <v>378</v>
      </c>
      <c r="Y41" s="49" t="s">
        <v>216</v>
      </c>
      <c r="Z41" s="259">
        <f t="shared" si="5"/>
        <v>0</v>
      </c>
      <c r="AA41" s="260"/>
      <c r="AB41" s="260"/>
      <c r="AC41" s="260"/>
      <c r="AD41" s="260"/>
      <c r="AE41" s="258"/>
      <c r="AF41" s="258"/>
      <c r="AG41" s="258"/>
      <c r="AH41" s="258"/>
      <c r="AI41" s="258"/>
      <c r="AJ41" s="258"/>
    </row>
    <row r="42" spans="1:36" ht="27.6"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158" t="s">
        <v>338</v>
      </c>
      <c r="T42" s="128" t="s">
        <v>72</v>
      </c>
      <c r="U42" s="180">
        <v>44049</v>
      </c>
      <c r="V42" s="214" t="s">
        <v>374</v>
      </c>
      <c r="W42" s="83" t="s">
        <v>377</v>
      </c>
      <c r="X42" s="83" t="s">
        <v>378</v>
      </c>
      <c r="Y42" s="52" t="s">
        <v>249</v>
      </c>
      <c r="Z42" s="259">
        <f t="shared" si="5"/>
        <v>0</v>
      </c>
      <c r="AA42" s="260"/>
      <c r="AB42" s="260"/>
      <c r="AC42" s="260"/>
      <c r="AD42" s="260"/>
      <c r="AE42" s="258"/>
      <c r="AF42" s="258"/>
      <c r="AG42" s="258"/>
      <c r="AH42" s="258"/>
      <c r="AI42" s="258"/>
      <c r="AJ42" s="258"/>
    </row>
    <row r="43" spans="1:36" ht="27.6" x14ac:dyDescent="0.3">
      <c r="A43" s="110" t="s">
        <v>0</v>
      </c>
      <c r="B43" s="99" t="s">
        <v>426</v>
      </c>
      <c r="C43" s="100"/>
      <c r="D43" s="24"/>
      <c r="E43" s="24" t="s">
        <v>77</v>
      </c>
      <c r="F43" s="24"/>
      <c r="G43" s="24"/>
      <c r="H43" s="109">
        <f>IF(C43&lt;&gt;"",'CBL Score Standard'!$D99,IF(D43&lt;&gt;"",SUM('CBL Score Standard'!$D99:$E99),IF(E43&lt;&gt;"",SUM('CBL Score Standard'!$D99:$F99),IF(F43&lt;&gt;"",SUM('CBL Score Standard'!$D99:$G99),IF(G43&lt;&gt;"",SUM('CBL Score Standard'!$D99:$H99,0))))))</f>
        <v>7.6190476190476183E-2</v>
      </c>
      <c r="K43" s="338"/>
      <c r="L43" s="338"/>
      <c r="M43" s="104" t="s">
        <v>7</v>
      </c>
      <c r="N43" s="36" t="s">
        <v>55</v>
      </c>
      <c r="O43" s="87" t="s">
        <v>448</v>
      </c>
      <c r="P43" s="151"/>
      <c r="Q43" s="254" t="s">
        <v>655</v>
      </c>
      <c r="R43" s="254" t="s">
        <v>656</v>
      </c>
      <c r="S43" s="50"/>
      <c r="T43" s="83"/>
      <c r="U43" s="83"/>
      <c r="V43" s="83" t="s">
        <v>374</v>
      </c>
      <c r="W43" s="83" t="s">
        <v>377</v>
      </c>
      <c r="X43" s="83" t="s">
        <v>377</v>
      </c>
      <c r="Y43" s="49" t="s">
        <v>219</v>
      </c>
      <c r="Z43" s="259">
        <f t="shared" ca="1" si="5"/>
        <v>2</v>
      </c>
      <c r="AA43" s="260">
        <v>43385</v>
      </c>
      <c r="AB43" s="260">
        <f t="shared" ref="AB43" ca="1" si="6">TODAY()</f>
        <v>44144</v>
      </c>
      <c r="AC43" s="260"/>
      <c r="AD43" s="260"/>
      <c r="AE43" s="258"/>
      <c r="AF43" s="258"/>
      <c r="AG43" s="258"/>
      <c r="AH43" s="258"/>
      <c r="AI43" s="258"/>
      <c r="AJ43" s="258"/>
    </row>
    <row r="44" spans="1:36" ht="26.4" x14ac:dyDescent="0.3">
      <c r="A44" s="110" t="s">
        <v>41</v>
      </c>
      <c r="B44" s="99" t="s">
        <v>450</v>
      </c>
      <c r="C44" s="24"/>
      <c r="D44" s="24" t="s">
        <v>77</v>
      </c>
      <c r="E44" s="24"/>
      <c r="F44" s="24"/>
      <c r="G44" s="24"/>
      <c r="H44" s="109">
        <f>IF(C44&lt;&gt;"",'CBL Score Standard'!$D100,IF(D44&lt;&gt;"",SUM('CBL Score Standard'!$D100:$E100),IF(E44&lt;&gt;"",SUM('CBL Score Standard'!$D100:$F100),IF(F44&lt;&gt;"",SUM('CBL Score Standard'!$D100:$G100),IF(G44&lt;&gt;"",SUM('CBL Score Standard'!$D100:$H100,0))))))</f>
        <v>0.13852813852813853</v>
      </c>
      <c r="K44" s="338"/>
      <c r="L44" s="338"/>
      <c r="M44" s="104" t="s">
        <v>7</v>
      </c>
      <c r="N44" s="36" t="s">
        <v>55</v>
      </c>
      <c r="O44" s="87" t="s">
        <v>185</v>
      </c>
      <c r="P44" s="149" t="s">
        <v>145</v>
      </c>
      <c r="Q44" s="254" t="s">
        <v>220</v>
      </c>
      <c r="R44" s="254" t="s">
        <v>270</v>
      </c>
      <c r="S44" s="158" t="s">
        <v>338</v>
      </c>
      <c r="T44" s="128" t="s">
        <v>72</v>
      </c>
      <c r="U44" s="180">
        <v>43753</v>
      </c>
      <c r="V44" s="214"/>
      <c r="W44" s="83" t="s">
        <v>377</v>
      </c>
      <c r="X44" s="83" t="s">
        <v>377</v>
      </c>
      <c r="Y44" s="49" t="s">
        <v>186</v>
      </c>
      <c r="Z44" s="259">
        <f t="shared" si="5"/>
        <v>0</v>
      </c>
      <c r="AA44" s="260"/>
      <c r="AB44" s="260"/>
      <c r="AC44" s="260"/>
      <c r="AD44" s="260"/>
      <c r="AE44" s="258"/>
      <c r="AF44" s="258"/>
      <c r="AG44" s="258"/>
      <c r="AH44" s="258"/>
      <c r="AI44" s="258"/>
      <c r="AJ44" s="258"/>
    </row>
    <row r="45" spans="1:36" ht="27.6" x14ac:dyDescent="0.3">
      <c r="A45" s="110" t="s">
        <v>41</v>
      </c>
      <c r="B45" s="99" t="s">
        <v>178</v>
      </c>
      <c r="C45" s="100"/>
      <c r="D45" s="24"/>
      <c r="E45" s="24" t="s">
        <v>77</v>
      </c>
      <c r="F45" s="24"/>
      <c r="G45" s="24"/>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254" t="s">
        <v>657</v>
      </c>
      <c r="S45" s="70" t="s">
        <v>338</v>
      </c>
      <c r="T45" s="128" t="s">
        <v>72</v>
      </c>
      <c r="U45" s="180">
        <v>43753</v>
      </c>
      <c r="V45" s="214"/>
      <c r="W45" s="83" t="s">
        <v>377</v>
      </c>
      <c r="X45" s="83" t="s">
        <v>377</v>
      </c>
      <c r="Y45" s="49" t="s">
        <v>186</v>
      </c>
      <c r="Z45" s="259">
        <f t="shared" si="5"/>
        <v>0</v>
      </c>
      <c r="AA45" s="260"/>
      <c r="AB45" s="260"/>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36"/>
      <c r="T46" s="83"/>
      <c r="U46" s="83"/>
      <c r="V46" s="83" t="s">
        <v>374</v>
      </c>
      <c r="W46" s="83" t="s">
        <v>377</v>
      </c>
      <c r="X46" s="83" t="s">
        <v>377</v>
      </c>
      <c r="Y46" s="46" t="s">
        <v>222</v>
      </c>
      <c r="Z46" s="259">
        <f t="shared" ca="1" si="5"/>
        <v>2</v>
      </c>
      <c r="AA46" s="260">
        <v>43385</v>
      </c>
      <c r="AB46" s="260">
        <f t="shared" ref="AB46" ca="1" si="7">TODAY()</f>
        <v>44144</v>
      </c>
      <c r="AC46" s="260"/>
      <c r="AD46" s="260"/>
      <c r="AE46" s="258"/>
      <c r="AF46" s="258"/>
      <c r="AG46" s="258"/>
      <c r="AH46" s="258"/>
      <c r="AI46" s="258"/>
      <c r="AJ46" s="258"/>
    </row>
    <row r="47" spans="1:36" x14ac:dyDescent="0.3">
      <c r="A47" s="110" t="s">
        <v>144</v>
      </c>
      <c r="B47" s="99" t="s">
        <v>372</v>
      </c>
      <c r="C47" s="24"/>
      <c r="D47" s="24"/>
      <c r="E47" s="24" t="s">
        <v>77</v>
      </c>
      <c r="F47" s="24"/>
      <c r="G47" s="24"/>
      <c r="H47" s="109">
        <f>IF(C47&lt;&gt;"",'CBL Score Standard'!$D103,IF(D47&lt;&gt;"",SUM('CBL Score Standard'!$D103:$E103),IF(E47&lt;&gt;"",SUM('CBL Score Standard'!$D103:$F103),IF(F47&lt;&gt;"",SUM('CBL Score Standard'!$D103:$G103),IF(G47&lt;&gt;"",SUM('CBL Score Standard'!$D103:$H103,0))))))</f>
        <v>0.16709956709956711</v>
      </c>
      <c r="K47" s="338"/>
      <c r="L47" s="338"/>
      <c r="M47" s="104" t="s">
        <v>7</v>
      </c>
      <c r="N47" s="36" t="s">
        <v>53</v>
      </c>
      <c r="O47" s="87" t="s">
        <v>223</v>
      </c>
      <c r="P47" s="153">
        <v>43621</v>
      </c>
      <c r="Q47" s="154" t="s">
        <v>224</v>
      </c>
      <c r="R47" s="155" t="s">
        <v>225</v>
      </c>
      <c r="S47" s="36"/>
      <c r="T47" s="83"/>
      <c r="U47" s="83"/>
      <c r="V47" s="83"/>
      <c r="W47" s="83" t="s">
        <v>378</v>
      </c>
      <c r="X47" s="83" t="s">
        <v>378</v>
      </c>
      <c r="Y47" s="55"/>
      <c r="Z47" s="259">
        <f t="shared" si="5"/>
        <v>0</v>
      </c>
      <c r="AA47" s="260"/>
      <c r="AB47" s="260"/>
      <c r="AC47" s="260"/>
      <c r="AD47" s="260"/>
      <c r="AE47" s="258"/>
      <c r="AF47" s="258"/>
      <c r="AG47" s="258"/>
      <c r="AH47" s="258"/>
      <c r="AI47" s="258"/>
      <c r="AJ47" s="258"/>
    </row>
    <row r="48" spans="1:36" ht="39.6" x14ac:dyDescent="0.3">
      <c r="A48" s="110" t="s">
        <v>144</v>
      </c>
      <c r="B48" s="99" t="s">
        <v>373</v>
      </c>
      <c r="C48" s="24"/>
      <c r="D48" s="24"/>
      <c r="E48" s="24" t="s">
        <v>77</v>
      </c>
      <c r="F48" s="24"/>
      <c r="G48" s="24"/>
      <c r="H48" s="109">
        <f>IF(C48&lt;&gt;"",'CBL Score Standard'!$D104,IF(D48&lt;&gt;"",SUM('CBL Score Standard'!$D104:$E104),IF(E48&lt;&gt;"",SUM('CBL Score Standard'!$D104:$F104),IF(F48&lt;&gt;"",SUM('CBL Score Standard'!$D104:$G104),IF(G48&lt;&gt;"",SUM('CBL Score Standard'!$D104:$H104,0))))))</f>
        <v>0.16709956709956711</v>
      </c>
      <c r="K48" s="338"/>
      <c r="L48" s="338"/>
      <c r="M48" s="104" t="s">
        <v>7</v>
      </c>
      <c r="N48" s="36" t="s">
        <v>53</v>
      </c>
      <c r="O48" s="87" t="s">
        <v>226</v>
      </c>
      <c r="P48" s="153">
        <v>43602</v>
      </c>
      <c r="Q48" s="154" t="s">
        <v>227</v>
      </c>
      <c r="R48" s="155" t="s">
        <v>228</v>
      </c>
      <c r="S48" s="36"/>
      <c r="T48" s="83"/>
      <c r="U48" s="83"/>
      <c r="V48" s="83"/>
      <c r="W48" s="83" t="s">
        <v>378</v>
      </c>
      <c r="X48" s="83" t="s">
        <v>378</v>
      </c>
      <c r="Y48" s="55"/>
      <c r="Z48" s="259">
        <f t="shared" si="5"/>
        <v>0</v>
      </c>
      <c r="AA48" s="260"/>
      <c r="AB48" s="260"/>
      <c r="AC48" s="260"/>
      <c r="AD48" s="260"/>
      <c r="AE48" s="258"/>
      <c r="AF48" s="258"/>
      <c r="AG48" s="258"/>
      <c r="AH48" s="258"/>
      <c r="AI48" s="258"/>
      <c r="AJ48" s="258"/>
    </row>
    <row r="49" spans="1:36" ht="27.6" x14ac:dyDescent="0.3">
      <c r="A49" s="110" t="s">
        <v>144</v>
      </c>
      <c r="B49" s="99" t="s">
        <v>452</v>
      </c>
      <c r="C49" s="24"/>
      <c r="D49" s="24"/>
      <c r="E49" s="24" t="s">
        <v>77</v>
      </c>
      <c r="F49" s="24"/>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9" t="s">
        <v>684</v>
      </c>
      <c r="P49" s="153">
        <v>43623</v>
      </c>
      <c r="Q49" s="154" t="s">
        <v>153</v>
      </c>
      <c r="R49" s="155" t="s">
        <v>156</v>
      </c>
      <c r="S49" s="36"/>
      <c r="T49" s="83"/>
      <c r="U49" s="83"/>
      <c r="V49" s="83"/>
      <c r="W49" s="83" t="s">
        <v>378</v>
      </c>
      <c r="X49" s="83" t="s">
        <v>378</v>
      </c>
      <c r="Y49" s="55"/>
      <c r="Z49" s="259">
        <f t="shared" si="5"/>
        <v>0</v>
      </c>
      <c r="AA49" s="260"/>
      <c r="AB49" s="260"/>
      <c r="AC49" s="260"/>
      <c r="AD49" s="260"/>
      <c r="AE49" s="258"/>
      <c r="AF49" s="258"/>
      <c r="AG49" s="258"/>
      <c r="AH49" s="258"/>
      <c r="AI49" s="258"/>
      <c r="AJ49" s="258"/>
    </row>
    <row r="50" spans="1:36" ht="27.6" x14ac:dyDescent="0.3">
      <c r="A50" s="110" t="s">
        <v>144</v>
      </c>
      <c r="B50" s="99" t="s">
        <v>517</v>
      </c>
      <c r="C50" s="24"/>
      <c r="D50" s="24"/>
      <c r="E50" s="24" t="s">
        <v>77</v>
      </c>
      <c r="F50" s="24"/>
      <c r="G50" s="24"/>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9" t="s">
        <v>683</v>
      </c>
      <c r="P50" s="153">
        <v>43623</v>
      </c>
      <c r="Q50" s="154" t="s">
        <v>153</v>
      </c>
      <c r="R50" s="155" t="s">
        <v>156</v>
      </c>
      <c r="S50" s="36"/>
      <c r="T50" s="83"/>
      <c r="U50" s="83"/>
      <c r="V50" s="83"/>
      <c r="W50" s="83" t="s">
        <v>378</v>
      </c>
      <c r="X50" s="83" t="s">
        <v>378</v>
      </c>
      <c r="Y50" s="55"/>
      <c r="Z50" s="259">
        <f t="shared" si="5"/>
        <v>0</v>
      </c>
      <c r="AA50" s="260"/>
      <c r="AB50" s="260"/>
      <c r="AC50" s="260"/>
      <c r="AD50" s="260"/>
      <c r="AE50" s="258"/>
      <c r="AF50" s="258"/>
      <c r="AG50" s="258"/>
      <c r="AH50" s="258"/>
      <c r="AI50" s="258"/>
      <c r="AJ50" s="258"/>
    </row>
    <row r="51" spans="1:36" x14ac:dyDescent="0.3">
      <c r="A51" s="110" t="s">
        <v>144</v>
      </c>
      <c r="B51" s="99" t="s">
        <v>661</v>
      </c>
      <c r="C51" s="24"/>
      <c r="D51" s="24"/>
      <c r="E51" s="24" t="s">
        <v>77</v>
      </c>
      <c r="F51" s="24"/>
      <c r="G51" s="24"/>
      <c r="H51" s="109">
        <f>IF(C51&lt;&gt;"",'CBL Score Standard'!$D107,IF(D51&lt;&gt;"",SUM('CBL Score Standard'!$D107:$E107),IF(E51&lt;&gt;"",SUM('CBL Score Standard'!$D107:$F107),IF(F51&lt;&gt;"",SUM('CBL Score Standard'!$D107:$G107),IF(G51&lt;&gt;"",SUM('CBL Score Standard'!$D107:$H107,0))))))</f>
        <v>0.16709956709956711</v>
      </c>
      <c r="K51" s="338"/>
      <c r="L51" s="338"/>
      <c r="M51" s="104" t="s">
        <v>7</v>
      </c>
      <c r="N51" s="36" t="s">
        <v>56</v>
      </c>
      <c r="O51" s="89" t="s">
        <v>67</v>
      </c>
      <c r="P51" s="153"/>
      <c r="Q51" s="154"/>
      <c r="R51" s="155"/>
      <c r="S51" s="83"/>
      <c r="T51" s="83"/>
      <c r="U51" s="83"/>
      <c r="V51" s="83"/>
      <c r="W51" s="83" t="s">
        <v>378</v>
      </c>
      <c r="X51" s="83" t="s">
        <v>378</v>
      </c>
      <c r="Y51" s="83"/>
      <c r="Z51" s="259">
        <f t="shared" si="5"/>
        <v>0</v>
      </c>
      <c r="AA51" s="260"/>
      <c r="AB51" s="260"/>
      <c r="AC51" s="260"/>
      <c r="AD51" s="260"/>
      <c r="AE51" s="258"/>
      <c r="AF51" s="258"/>
      <c r="AG51" s="258"/>
      <c r="AH51" s="258"/>
      <c r="AI51" s="258"/>
      <c r="AJ51" s="258"/>
    </row>
    <row r="52" spans="1:36" x14ac:dyDescent="0.3">
      <c r="A52" s="110" t="s">
        <v>144</v>
      </c>
      <c r="B52" s="99" t="s">
        <v>662</v>
      </c>
      <c r="C52" s="117"/>
      <c r="D52" s="117"/>
      <c r="E52" s="117" t="s">
        <v>77</v>
      </c>
      <c r="F52" s="24"/>
      <c r="G52" s="24"/>
      <c r="H52" s="109">
        <f>IF(C52&lt;&gt;"",'CBL Score Standard'!$D108,IF(D52&lt;&gt;"",SUM('CBL Score Standard'!$D108:$E108),IF(E52&lt;&gt;"",SUM('CBL Score Standard'!$D108:$F108),IF(F52&lt;&gt;"",SUM('CBL Score Standard'!$D108:$G108),IF(G52&lt;&gt;"",SUM('CBL Score Standard'!$D108:$H108,0))))))</f>
        <v>0.16709956709956711</v>
      </c>
      <c r="K52" s="338"/>
      <c r="L52" s="338"/>
      <c r="M52" s="104" t="s">
        <v>7</v>
      </c>
      <c r="N52" s="36" t="s">
        <v>55</v>
      </c>
      <c r="O52" s="89" t="s">
        <v>1</v>
      </c>
      <c r="P52" s="153"/>
      <c r="Q52" s="154"/>
      <c r="R52" s="155"/>
      <c r="S52" s="83"/>
      <c r="T52" s="83"/>
      <c r="U52" s="83"/>
      <c r="V52" s="83"/>
      <c r="W52" s="83" t="s">
        <v>378</v>
      </c>
      <c r="X52" s="83" t="s">
        <v>378</v>
      </c>
      <c r="Y52" s="83"/>
      <c r="Z52" s="259">
        <f t="shared" si="5"/>
        <v>0</v>
      </c>
      <c r="AA52" s="260"/>
      <c r="AB52" s="260"/>
      <c r="AC52" s="260"/>
      <c r="AD52" s="260"/>
      <c r="AE52" s="258"/>
      <c r="AF52" s="258"/>
      <c r="AG52" s="258"/>
      <c r="AH52" s="258"/>
      <c r="AI52" s="258"/>
      <c r="AJ52" s="258"/>
    </row>
    <row r="53" spans="1:36" x14ac:dyDescent="0.3">
      <c r="A53" s="110" t="s">
        <v>144</v>
      </c>
      <c r="B53" s="99" t="s">
        <v>187</v>
      </c>
      <c r="C53" s="100"/>
      <c r="D53" s="24"/>
      <c r="E53" s="24" t="s">
        <v>77</v>
      </c>
      <c r="F53" s="24"/>
      <c r="G53" s="24"/>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55</v>
      </c>
      <c r="O53" s="89" t="s">
        <v>419</v>
      </c>
      <c r="P53" s="152" t="s">
        <v>145</v>
      </c>
      <c r="Q53" s="154" t="s">
        <v>420</v>
      </c>
      <c r="R53" s="155" t="s">
        <v>420</v>
      </c>
      <c r="S53" s="36"/>
      <c r="T53" s="83"/>
      <c r="U53" s="83"/>
      <c r="V53" s="83"/>
      <c r="W53" s="83" t="s">
        <v>378</v>
      </c>
      <c r="X53" s="83" t="s">
        <v>378</v>
      </c>
      <c r="Y53" s="55"/>
      <c r="Z53" s="259">
        <f t="shared" si="5"/>
        <v>0</v>
      </c>
      <c r="AA53" s="260"/>
      <c r="AB53" s="260"/>
      <c r="AC53" s="260"/>
      <c r="AD53" s="260"/>
      <c r="AE53" s="258"/>
      <c r="AF53" s="258"/>
      <c r="AG53" s="258"/>
      <c r="AH53" s="258"/>
      <c r="AI53" s="258"/>
      <c r="AJ53" s="258"/>
    </row>
    <row r="54" spans="1:36" ht="26.4" x14ac:dyDescent="0.3">
      <c r="A54" s="110" t="s">
        <v>144</v>
      </c>
      <c r="B54" s="99" t="s">
        <v>188</v>
      </c>
      <c r="C54" s="100"/>
      <c r="D54" s="24"/>
      <c r="E54" s="24" t="s">
        <v>77</v>
      </c>
      <c r="F54" s="24"/>
      <c r="G54" s="24"/>
      <c r="H54" s="109">
        <f>IF(C54&lt;&gt;"",'CBL Score Standard'!$D110,IF(D54&lt;&gt;"",SUM('CBL Score Standard'!$D110:$E110),IF(E54&lt;&gt;"",SUM('CBL Score Standard'!$D110:$F110),IF(F54&lt;&gt;"",SUM('CBL Score Standard'!$D110:$G110),IF(G54&lt;&gt;"",SUM('CBL Score Standard'!$D110:$H110,0))))))</f>
        <v>7.6190476190476183E-2</v>
      </c>
      <c r="K54" s="338"/>
      <c r="L54" s="338"/>
      <c r="M54" s="104" t="s">
        <v>7</v>
      </c>
      <c r="N54" s="36" t="s">
        <v>56</v>
      </c>
      <c r="O54" s="89" t="s">
        <v>421</v>
      </c>
      <c r="P54" s="152" t="s">
        <v>230</v>
      </c>
      <c r="Q54" s="154" t="s">
        <v>230</v>
      </c>
      <c r="R54" s="155" t="s">
        <v>230</v>
      </c>
      <c r="S54" s="36"/>
      <c r="T54" s="83"/>
      <c r="U54" s="83"/>
      <c r="V54" s="83"/>
      <c r="W54" s="83" t="s">
        <v>378</v>
      </c>
      <c r="X54" s="83" t="s">
        <v>378</v>
      </c>
      <c r="Y54" s="41" t="s">
        <v>230</v>
      </c>
      <c r="Z54" s="259">
        <f t="shared" si="5"/>
        <v>0</v>
      </c>
      <c r="AA54" s="260"/>
      <c r="AB54" s="260"/>
      <c r="AC54" s="260"/>
      <c r="AD54" s="260"/>
      <c r="AE54" s="258"/>
      <c r="AF54" s="258"/>
      <c r="AG54" s="258"/>
      <c r="AH54" s="258"/>
      <c r="AI54" s="258"/>
      <c r="AJ54" s="258"/>
    </row>
    <row r="55" spans="1:36" customFormat="1" ht="18" customHeight="1" x14ac:dyDescent="0.3">
      <c r="A55" s="110" t="s">
        <v>144</v>
      </c>
      <c r="B55" s="99" t="s">
        <v>189</v>
      </c>
      <c r="C55" s="100"/>
      <c r="D55" s="117"/>
      <c r="E55" s="117" t="s">
        <v>77</v>
      </c>
      <c r="F55" s="24"/>
      <c r="G55" s="24"/>
      <c r="H55" s="109">
        <f>IF(C55&lt;&gt;"",'CBL Score Standard'!$D111,IF(D55&lt;&gt;"",SUM('CBL Score Standard'!$D111:$E111),IF(E55&lt;&gt;"",SUM('CBL Score Standard'!$D111:$F111),IF(F55&lt;&gt;"",SUM('CBL Score Standard'!$D111:$G111),IF(G55&lt;&gt;"",SUM('CBL Score Standard'!$D111:$H111,0))))))</f>
        <v>3.8095238095238092E-2</v>
      </c>
      <c r="K55" s="339"/>
      <c r="L55" s="339"/>
      <c r="M55" s="104" t="s">
        <v>7</v>
      </c>
      <c r="N55" s="36" t="s">
        <v>54</v>
      </c>
      <c r="O55" s="89" t="s">
        <v>231</v>
      </c>
      <c r="P55" s="153">
        <v>43610</v>
      </c>
      <c r="Q55" s="152" t="s">
        <v>164</v>
      </c>
      <c r="R55" s="79" t="s">
        <v>165</v>
      </c>
      <c r="S55" s="36"/>
      <c r="T55" s="83"/>
      <c r="U55" s="83"/>
      <c r="V55" s="83"/>
      <c r="W55" s="83" t="s">
        <v>378</v>
      </c>
      <c r="X55" s="83" t="s">
        <v>378</v>
      </c>
      <c r="Y55" s="49" t="s">
        <v>232</v>
      </c>
      <c r="Z55" s="259">
        <f t="shared" si="5"/>
        <v>0</v>
      </c>
      <c r="AA55" s="260"/>
      <c r="AB55" s="260"/>
      <c r="AC55" s="260"/>
      <c r="AD55" s="260"/>
      <c r="AE55" s="258"/>
      <c r="AF55" s="258"/>
      <c r="AG55" s="258"/>
      <c r="AH55" s="258"/>
      <c r="AI55" s="258"/>
      <c r="AJ55" s="258"/>
    </row>
    <row r="56" spans="1:36" customFormat="1" x14ac:dyDescent="0.3">
      <c r="A56" s="110" t="s">
        <v>144</v>
      </c>
      <c r="B56" s="99" t="s">
        <v>190</v>
      </c>
      <c r="C56" s="100"/>
      <c r="D56" s="117"/>
      <c r="E56" s="117" t="s">
        <v>77</v>
      </c>
      <c r="F56" s="24"/>
      <c r="G56" s="24"/>
      <c r="H56" s="109">
        <f>IF(C56&lt;&gt;"",'CBL Score Standard'!$D112,IF(D56&lt;&gt;"",SUM('CBL Score Standard'!$D112:$E112),IF(E56&lt;&gt;"",SUM('CBL Score Standard'!$D112:$F112),IF(F56&lt;&gt;"",SUM('CBL Score Standard'!$D112:$G112),IF(G56&lt;&gt;"",SUM('CBL Score Standard'!$D112:$H112,0))))))</f>
        <v>3.8095238095238092E-2</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24" t="s">
        <v>77</v>
      </c>
      <c r="F57" s="24"/>
      <c r="G57" s="24"/>
      <c r="H57" s="10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17" t="s">
        <v>77</v>
      </c>
      <c r="F58" s="24"/>
      <c r="G58" s="24"/>
      <c r="H58" s="10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200"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17"/>
      <c r="F59" s="24"/>
      <c r="G59" s="24"/>
      <c r="H59" s="109" t="b">
        <f>IF(C59&lt;&gt;"",'CBL Score Standard'!$D115,IF(D59&lt;&gt;"",SUM('CBL Score Standard'!$D115:$E115),IF(E59&lt;&gt;"",SUM('CBL Score Standard'!$D115:$F115),IF(F59&lt;&gt;"",SUM('CBL Score Standard'!$D115:$G115),IF(G59&lt;&gt;"",SUM('CBL Score Standard'!$D115:$H115,0))))))</f>
        <v>0</v>
      </c>
      <c r="K59" s="1197"/>
      <c r="L59" s="1197"/>
      <c r="M59" s="1183"/>
      <c r="N59" s="1185"/>
      <c r="O59" s="1185"/>
      <c r="P59" s="148" t="s">
        <v>141</v>
      </c>
      <c r="Q59" s="144"/>
      <c r="R59" s="144"/>
      <c r="S59" s="1210"/>
      <c r="T59" s="1191"/>
      <c r="U59" s="1191"/>
      <c r="V59" s="120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36"/>
      <c r="T60" s="83"/>
      <c r="U60" s="83"/>
      <c r="V60" s="83"/>
      <c r="W60" s="83"/>
      <c r="X60" s="83"/>
      <c r="Y60" s="55"/>
      <c r="Z60" s="259">
        <f t="shared" ref="Z60:Z67" si="8">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36"/>
      <c r="T61" s="83"/>
      <c r="U61" s="83"/>
      <c r="V61" s="83"/>
      <c r="W61" s="83"/>
      <c r="X61" s="83"/>
      <c r="Y61" s="55"/>
      <c r="Z61" s="259">
        <f t="shared" si="8"/>
        <v>0</v>
      </c>
      <c r="AA61" s="260"/>
      <c r="AB61" s="260"/>
      <c r="AC61" s="260"/>
      <c r="AD61" s="260"/>
      <c r="AE61" s="258"/>
      <c r="AF61" s="258"/>
      <c r="AG61" s="258"/>
      <c r="AH61" s="258"/>
      <c r="AI61" s="258"/>
      <c r="AJ61" s="258"/>
    </row>
    <row r="62" spans="1:36" x14ac:dyDescent="0.3">
      <c r="A62" s="110" t="s">
        <v>56</v>
      </c>
      <c r="B62" s="99" t="s">
        <v>67</v>
      </c>
      <c r="C62" s="100"/>
      <c r="D62" s="100"/>
      <c r="E62" s="24"/>
      <c r="F62" s="24"/>
      <c r="G62" s="24"/>
      <c r="H62" s="109" t="b">
        <f>IF(C62&lt;&gt;"",'CBL Score Standard'!$D118,IF(D62&lt;&gt;"",SUM('CBL Score Standard'!$D118:$E118),IF(E62&lt;&gt;"",SUM('CBL Score Standard'!$D118:$F118),IF(F62&lt;&gt;"",SUM('CBL Score Standard'!$D118:$G118),IF(G62&lt;&gt;"",SUM('CBL Score Standard'!$D118:$H118,0))))))</f>
        <v>0</v>
      </c>
      <c r="K62" s="1207"/>
      <c r="L62" s="1207"/>
      <c r="M62" s="104" t="s">
        <v>8</v>
      </c>
      <c r="N62" s="36" t="s">
        <v>56</v>
      </c>
      <c r="O62" s="38" t="s">
        <v>237</v>
      </c>
      <c r="P62" s="58"/>
      <c r="Q62" s="56"/>
      <c r="R62" s="59"/>
      <c r="S62" s="36"/>
      <c r="T62" s="83"/>
      <c r="U62" s="83"/>
      <c r="V62" s="83"/>
      <c r="W62" s="83"/>
      <c r="X62" s="83"/>
      <c r="Y62" s="55"/>
      <c r="Z62" s="259">
        <f t="shared" si="8"/>
        <v>0</v>
      </c>
      <c r="AA62" s="260"/>
      <c r="AB62" s="260"/>
      <c r="AC62" s="260"/>
      <c r="AD62" s="260"/>
      <c r="AE62" s="258"/>
      <c r="AF62" s="258"/>
      <c r="AG62" s="258"/>
      <c r="AH62" s="258"/>
      <c r="AI62" s="258"/>
      <c r="AJ62" s="258"/>
    </row>
    <row r="63" spans="1:36" ht="15" thickBot="1" x14ac:dyDescent="0.35">
      <c r="A63" s="111" t="s">
        <v>55</v>
      </c>
      <c r="B63" s="99" t="s">
        <v>1</v>
      </c>
      <c r="C63" s="100"/>
      <c r="D63" s="100"/>
      <c r="E63" s="24" t="s">
        <v>77</v>
      </c>
      <c r="F63" s="24"/>
      <c r="G63" s="24"/>
      <c r="H63" s="109">
        <f>IF(C63&lt;&gt;"",'CBL Score Standard'!$D119,IF(D63&lt;&gt;"",SUM('CBL Score Standard'!$D119:$E119),IF(E63&lt;&gt;"",SUM('CBL Score Standard'!$D119:$F119),IF(F63&lt;&gt;"",SUM('CBL Score Standard'!$D119:$G119),IF(G63&lt;&gt;"",SUM('CBL Score Standard'!$D119:$H119,0))))))</f>
        <v>2.8571428571428571E-2</v>
      </c>
      <c r="K63" s="1207"/>
      <c r="L63" s="1207"/>
      <c r="M63" s="104" t="s">
        <v>8</v>
      </c>
      <c r="N63" s="36" t="s">
        <v>55</v>
      </c>
      <c r="O63" s="38" t="s">
        <v>238</v>
      </c>
      <c r="P63" s="58"/>
      <c r="Q63" s="56"/>
      <c r="R63" s="59"/>
      <c r="S63" s="36"/>
      <c r="T63" s="83"/>
      <c r="U63" s="83"/>
      <c r="V63" s="83"/>
      <c r="W63" s="83"/>
      <c r="X63" s="83"/>
      <c r="Y63" s="55"/>
      <c r="Z63" s="259">
        <f t="shared" si="8"/>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2.8</v>
      </c>
      <c r="K64" s="1207"/>
      <c r="L64" s="1207"/>
      <c r="M64" s="104" t="s">
        <v>8</v>
      </c>
      <c r="N64" s="57" t="s">
        <v>53</v>
      </c>
      <c r="O64" s="38" t="s">
        <v>239</v>
      </c>
      <c r="P64" s="58"/>
      <c r="Q64" s="56"/>
      <c r="R64" s="59"/>
      <c r="S64" s="36"/>
      <c r="T64" s="83"/>
      <c r="U64" s="83"/>
      <c r="V64" s="83"/>
      <c r="W64" s="83"/>
      <c r="X64" s="83"/>
      <c r="Y64" s="55"/>
      <c r="Z64" s="259">
        <f t="shared" si="8"/>
        <v>0</v>
      </c>
      <c r="AA64" s="260"/>
      <c r="AB64" s="260"/>
      <c r="AC64" s="260"/>
      <c r="AD64" s="260"/>
      <c r="AE64" s="258"/>
      <c r="AF64" s="258"/>
      <c r="AG64" s="258"/>
      <c r="AH64" s="258"/>
      <c r="AI64" s="258"/>
      <c r="AJ64" s="258"/>
    </row>
    <row r="65" spans="1:36" ht="28.2" thickBot="1" x14ac:dyDescent="0.35">
      <c r="A65" s="112" t="s">
        <v>83</v>
      </c>
      <c r="B65" s="113"/>
      <c r="C65" s="134">
        <v>1</v>
      </c>
      <c r="D65" s="134">
        <v>1</v>
      </c>
      <c r="E65" s="134">
        <v>0.83870967741935487</v>
      </c>
      <c r="F65" s="134">
        <v>0</v>
      </c>
      <c r="G65" s="134">
        <v>0</v>
      </c>
      <c r="H65" s="114">
        <v>1</v>
      </c>
      <c r="K65" s="1207"/>
      <c r="L65" s="1207"/>
      <c r="M65" s="104" t="s">
        <v>8</v>
      </c>
      <c r="N65" s="57" t="s">
        <v>59</v>
      </c>
      <c r="O65" s="38" t="s">
        <v>240</v>
      </c>
      <c r="P65" s="58"/>
      <c r="Q65" s="56"/>
      <c r="R65" s="59"/>
      <c r="S65" s="36"/>
      <c r="T65" s="83"/>
      <c r="U65" s="83"/>
      <c r="V65" s="83"/>
      <c r="W65" s="83"/>
      <c r="X65" s="83"/>
      <c r="Y65" s="55"/>
      <c r="Z65" s="259">
        <f t="shared" si="8"/>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2</v>
      </c>
      <c r="K66" s="1207"/>
      <c r="L66" s="1207"/>
      <c r="M66" s="104" t="s">
        <v>8</v>
      </c>
      <c r="N66" s="57" t="s">
        <v>55</v>
      </c>
      <c r="O66" s="38" t="s">
        <v>515</v>
      </c>
      <c r="P66" s="58"/>
      <c r="Q66" s="56"/>
      <c r="R66" s="59"/>
      <c r="S66" s="36" t="s">
        <v>338</v>
      </c>
      <c r="T66" s="83"/>
      <c r="U66" s="1134">
        <v>44042.458333333336</v>
      </c>
      <c r="V66" s="83" t="s">
        <v>374</v>
      </c>
      <c r="W66" s="83"/>
      <c r="X66" s="83"/>
      <c r="Y66" s="55"/>
      <c r="Z66" s="259">
        <f t="shared" si="8"/>
        <v>0</v>
      </c>
      <c r="AA66" s="260"/>
      <c r="AB66" s="260"/>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36"/>
      <c r="T67" s="83"/>
      <c r="U67" s="83"/>
      <c r="V67" s="83"/>
      <c r="W67" s="83" t="s">
        <v>378</v>
      </c>
      <c r="X67" s="83" t="s">
        <v>378</v>
      </c>
      <c r="Y67" s="46" t="s">
        <v>242</v>
      </c>
      <c r="Z67" s="259">
        <f t="shared" si="8"/>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200"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20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c r="T72" s="83"/>
      <c r="U72" s="83"/>
      <c r="V72" s="83"/>
      <c r="W72" s="83"/>
      <c r="X72" s="83"/>
      <c r="Y72" s="63"/>
      <c r="Z72" s="259">
        <f t="shared" ref="Z72:Z75" si="9">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36"/>
      <c r="T73" s="83"/>
      <c r="U73" s="83"/>
      <c r="V73" s="83"/>
      <c r="W73" s="83"/>
      <c r="X73" s="83"/>
      <c r="Y73" s="63"/>
      <c r="Z73" s="259">
        <f t="shared" si="9"/>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36"/>
      <c r="T74" s="83"/>
      <c r="U74" s="83"/>
      <c r="V74" s="83"/>
      <c r="W74" s="83"/>
      <c r="X74" s="83"/>
      <c r="Y74" s="63"/>
      <c r="Z74" s="259">
        <f t="shared" si="9"/>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36"/>
      <c r="T75" s="83"/>
      <c r="U75" s="83"/>
      <c r="V75" s="83"/>
      <c r="W75" s="83"/>
      <c r="X75" s="83"/>
      <c r="Y75" s="63"/>
      <c r="Z75" s="259">
        <f t="shared" si="9"/>
        <v>0</v>
      </c>
      <c r="AA75" s="260"/>
      <c r="AB75" s="260"/>
      <c r="AC75" s="260"/>
      <c r="AD75" s="260"/>
      <c r="AE75" s="258"/>
      <c r="AF75" s="258"/>
      <c r="AG75" s="258"/>
      <c r="AH75" s="258"/>
      <c r="AI75" s="258"/>
      <c r="AJ75" s="258"/>
    </row>
    <row r="76" spans="1:36" ht="13.2" customHeight="1"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A70"/>
  <customSheetViews>
    <customSheetView guid="{3F51B73C-8999-4BDD-B7BB-CFA8C5D5F118}" scale="98" showGridLines="0" showAutoFilter="1" topLeftCell="C1">
      <selection activeCell="J14" sqref="J14"/>
      <pageMargins left="0.7" right="0.7" top="0.75" bottom="0.75" header="0.3" footer="0.3"/>
      <pageSetup orientation="portrait" r:id="rId1"/>
      <autoFilter ref="A3:AA70"/>
    </customSheetView>
    <customSheetView guid="{61959E49-C4BC-41CB-B0BE-7EDA73DE356A}" scale="98" showGridLines="0" showAutoFilter="1" topLeftCell="P76">
      <selection activeCell="V50" sqref="V50"/>
      <pageMargins left="0.7" right="0.7" top="0.75" bottom="0.75" header="0.3" footer="0.3"/>
      <pageSetup orientation="portrait" r:id="rId2"/>
      <autoFilter ref="A3:AB70"/>
    </customSheetView>
    <customSheetView guid="{9F775BAE-2403-40FE-95E3-B0411D9A7170}" scale="98" showGridLines="0" showAutoFilter="1" topLeftCell="C42">
      <selection activeCell="N54" sqref="N54"/>
      <pageMargins left="0.7" right="0.7" top="0.75" bottom="0.75" header="0.3" footer="0.3"/>
      <pageSetup orientation="portrait" r:id="rId3"/>
      <autoFilter ref="A3:AB70"/>
    </customSheetView>
    <customSheetView guid="{B9E7682A-072E-4CF9-AE10-B3ED27CB27F8}" scale="98" showGridLines="0" showAutoFilter="1" topLeftCell="P76">
      <selection activeCell="V50" sqref="V50"/>
      <pageMargins left="0.7" right="0.7" top="0.75" bottom="0.75" header="0.3" footer="0.3"/>
      <pageSetup orientation="portrait" r:id="rId4"/>
      <autoFilter ref="A3:AB70"/>
    </customSheetView>
    <customSheetView guid="{040B64FF-F135-4C7F-9498-A8399C10673D}" scale="98" showGridLines="0" showAutoFilter="1" topLeftCell="C1">
      <selection activeCell="J14" sqref="J14"/>
      <pageMargins left="0.7" right="0.7" top="0.75" bottom="0.75" header="0.3" footer="0.3"/>
      <pageSetup orientation="portrait" r:id="rId5"/>
      <autoFilter ref="A3:AA70"/>
    </customSheetView>
    <customSheetView guid="{6D9FC8F7-6352-4BF1-890A-27BF36FADC03}" scale="98" showGridLines="0" showAutoFilter="1" topLeftCell="C1">
      <selection activeCell="J14" sqref="J14"/>
      <pageMargins left="0.7" right="0.7" top="0.75" bottom="0.75" header="0.3" footer="0.3"/>
      <pageSetup orientation="portrait" r:id="rId6"/>
      <autoFilter ref="A3:AA70"/>
    </customSheetView>
  </customSheetViews>
  <mergeCells count="91">
    <mergeCell ref="AA70:AB70"/>
    <mergeCell ref="AC70:AD70"/>
    <mergeCell ref="AE70:AF70"/>
    <mergeCell ref="AG70:AH70"/>
    <mergeCell ref="AI70:AJ70"/>
    <mergeCell ref="AA58:AB58"/>
    <mergeCell ref="AC58:AD58"/>
    <mergeCell ref="AE58:AF58"/>
    <mergeCell ref="AG58:AH58"/>
    <mergeCell ref="AI58:AJ58"/>
    <mergeCell ref="AA38:AB38"/>
    <mergeCell ref="AC38:AD38"/>
    <mergeCell ref="AE38:AF38"/>
    <mergeCell ref="AG38:AH38"/>
    <mergeCell ref="AI38:AJ38"/>
    <mergeCell ref="AA17:AB17"/>
    <mergeCell ref="AC17:AD17"/>
    <mergeCell ref="AE17:AF17"/>
    <mergeCell ref="AG17:AH17"/>
    <mergeCell ref="AI17:AJ17"/>
    <mergeCell ref="AA2:AB2"/>
    <mergeCell ref="AC2:AD2"/>
    <mergeCell ref="AE2:AF2"/>
    <mergeCell ref="AG2:AH2"/>
    <mergeCell ref="AI2:AJ2"/>
    <mergeCell ref="M38:M39"/>
    <mergeCell ref="N38:N39"/>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M58:M59"/>
    <mergeCell ref="N58:N59"/>
    <mergeCell ref="O58:O59"/>
    <mergeCell ref="S58:S59"/>
    <mergeCell ref="T58:T59"/>
    <mergeCell ref="U58:U59"/>
    <mergeCell ref="V58:V59"/>
    <mergeCell ref="Y58:Y59"/>
    <mergeCell ref="V17:V18"/>
    <mergeCell ref="Y17:Y18"/>
    <mergeCell ref="U38:U39"/>
    <mergeCell ref="V38:V39"/>
    <mergeCell ref="Y38:Y39"/>
    <mergeCell ref="T2:T3"/>
    <mergeCell ref="U2:U3"/>
    <mergeCell ref="V2:V3"/>
    <mergeCell ref="Y2:Y3"/>
    <mergeCell ref="O38:O39"/>
    <mergeCell ref="S38:S39"/>
    <mergeCell ref="T38:T39"/>
    <mergeCell ref="K16:Y16"/>
    <mergeCell ref="K17:K18"/>
    <mergeCell ref="L17:L18"/>
    <mergeCell ref="M17:M18"/>
    <mergeCell ref="N17:N18"/>
    <mergeCell ref="O17:O18"/>
    <mergeCell ref="S17:S18"/>
    <mergeCell ref="T17:T18"/>
    <mergeCell ref="U17:U18"/>
    <mergeCell ref="L2:L3"/>
    <mergeCell ref="M2:M3"/>
    <mergeCell ref="N2:N3"/>
    <mergeCell ref="O2:O3"/>
    <mergeCell ref="S2:S3"/>
    <mergeCell ref="Z70:Z71"/>
    <mergeCell ref="A1:H1"/>
    <mergeCell ref="Z2:Z3"/>
    <mergeCell ref="Z17:Z18"/>
    <mergeCell ref="Z38:Z39"/>
    <mergeCell ref="Z58:Z59"/>
    <mergeCell ref="Y4:Y5"/>
    <mergeCell ref="A64:G64"/>
    <mergeCell ref="A66:G66"/>
    <mergeCell ref="K37:Y37"/>
    <mergeCell ref="K38:K39"/>
    <mergeCell ref="L38:L39"/>
    <mergeCell ref="K60:K67"/>
    <mergeCell ref="L60:L67"/>
    <mergeCell ref="K1:Y1"/>
    <mergeCell ref="K2:K3"/>
  </mergeCells>
  <conditionalFormatting sqref="F46:G46">
    <cfRule type="containsText" dxfId="293" priority="43" operator="containsText" text="O">
      <formula>NOT(ISERROR(SEARCH("O",F46)))</formula>
    </cfRule>
  </conditionalFormatting>
  <conditionalFormatting sqref="F46:G46">
    <cfRule type="containsText" dxfId="292" priority="40" operator="containsText" text="N/A">
      <formula>NOT(ISERROR(SEARCH("N/A",F46)))</formula>
    </cfRule>
    <cfRule type="containsText" dxfId="291" priority="41" operator="containsText" text="Blank">
      <formula>NOT(ISERROR(SEARCH("Blank",F46)))</formula>
    </cfRule>
    <cfRule type="containsText" dxfId="290" priority="42" operator="containsText" text="M">
      <formula>NOT(ISERROR(SEARCH("M",F46)))</formula>
    </cfRule>
  </conditionalFormatting>
  <conditionalFormatting sqref="C7:H7">
    <cfRule type="containsText" dxfId="289" priority="31" operator="containsText" text="N/A">
      <formula>NOT(ISERROR(SEARCH("N/A",C7)))</formula>
    </cfRule>
    <cfRule type="containsText" dxfId="288" priority="32" operator="containsText" text="Blank">
      <formula>NOT(ISERROR(SEARCH("Blank",C7)))</formula>
    </cfRule>
    <cfRule type="containsText" dxfId="287" priority="33" operator="containsText" text="M">
      <formula>NOT(ISERROR(SEARCH("M",C7)))</formula>
    </cfRule>
  </conditionalFormatting>
  <conditionalFormatting sqref="E13">
    <cfRule type="containsText" dxfId="286" priority="15" operator="containsText" text="N/A">
      <formula>NOT(ISERROR(SEARCH("N/A",E13)))</formula>
    </cfRule>
    <cfRule type="containsText" dxfId="285" priority="16" operator="containsText" text="O">
      <formula>NOT(ISERROR(SEARCH("O",E13)))</formula>
    </cfRule>
    <cfRule type="containsText" dxfId="284" priority="17" operator="containsText" text="M">
      <formula>NOT(ISERROR(SEARCH("M",E13)))</formula>
    </cfRule>
  </conditionalFormatting>
  <conditionalFormatting sqref="C46:E46">
    <cfRule type="containsText" dxfId="283" priority="24" operator="containsText" text="O">
      <formula>NOT(ISERROR(SEARCH("O",C46)))</formula>
    </cfRule>
  </conditionalFormatting>
  <conditionalFormatting sqref="C46:E46">
    <cfRule type="containsText" dxfId="282" priority="21" operator="containsText" text="N/A">
      <formula>NOT(ISERROR(SEARCH("N/A",C46)))</formula>
    </cfRule>
    <cfRule type="containsText" dxfId="281" priority="22" operator="containsText" text="Blank">
      <formula>NOT(ISERROR(SEARCH("Blank",C46)))</formula>
    </cfRule>
    <cfRule type="containsText" dxfId="280" priority="23" operator="containsText" text="M">
      <formula>NOT(ISERROR(SEARCH("M",C46)))</formula>
    </cfRule>
  </conditionalFormatting>
  <conditionalFormatting sqref="E12">
    <cfRule type="containsText" dxfId="279" priority="18" operator="containsText" text="N/A">
      <formula>NOT(ISERROR(SEARCH("N/A",E12)))</formula>
    </cfRule>
    <cfRule type="containsText" dxfId="278" priority="19" operator="containsText" text="O">
      <formula>NOT(ISERROR(SEARCH("O",E12)))</formula>
    </cfRule>
    <cfRule type="containsText" dxfId="277" priority="20" operator="containsText" text="M">
      <formula>NOT(ISERROR(SEARCH("M",E12)))</formula>
    </cfRule>
  </conditionalFormatting>
  <conditionalFormatting sqref="Z4 Z51:Z55 Z40:Z43 Z45:Z49 Z19:Z35">
    <cfRule type="cellIs" dxfId="276" priority="6" operator="greaterThan">
      <formula>0</formula>
    </cfRule>
  </conditionalFormatting>
  <conditionalFormatting sqref="Z5:Z14">
    <cfRule type="cellIs" dxfId="275" priority="5" operator="greaterThan">
      <formula>0</formula>
    </cfRule>
  </conditionalFormatting>
  <conditionalFormatting sqref="Z60:Z67">
    <cfRule type="cellIs" dxfId="274" priority="4" operator="greaterThan">
      <formula>0</formula>
    </cfRule>
  </conditionalFormatting>
  <conditionalFormatting sqref="Z72:Z75">
    <cfRule type="cellIs" dxfId="273" priority="3" operator="greaterThan">
      <formula>0</formula>
    </cfRule>
  </conditionalFormatting>
  <conditionalFormatting sqref="Z50">
    <cfRule type="cellIs" dxfId="272" priority="2" operator="greaterThan">
      <formula>0</formula>
    </cfRule>
  </conditionalFormatting>
  <conditionalFormatting sqref="Z44">
    <cfRule type="cellIs" dxfId="271" priority="1" operator="greaterThan">
      <formula>0</formula>
    </cfRule>
  </conditionalFormatting>
  <dataValidations disablePrompts="1" count="3">
    <dataValidation type="list" allowBlank="1" showInputMessage="1" showErrorMessage="1" sqref="Y51:Y52 T1:T79">
      <formula1>"M, O, N/A"</formula1>
    </dataValidation>
    <dataValidation type="list" allowBlank="1" showInputMessage="1" showErrorMessage="1" sqref="V76:V79 V1:V3 V15:V18 V36:V39 V56:V59 V68:V71">
      <formula1>"Passed, Failed, N/A"</formula1>
    </dataValidation>
    <dataValidation type="list" allowBlank="1" showInputMessage="1" showErrorMessage="1" sqref="W1:W79">
      <formula1>"Y, N"</formula1>
    </dataValidation>
  </dataValidations>
  <hyperlinks>
    <hyperlink ref="J1" location="Summary!A1" display="Home"/>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s>
  <pageMargins left="0.7" right="0.7" top="0.75" bottom="0.75" header="0.3" footer="0.3"/>
  <pageSetup orientation="portrait" r:id="rId23"/>
  <drawing r:id="rId24"/>
  <legacyDrawing r:id="rId25"/>
  <controls>
    <mc:AlternateContent xmlns:mc="http://schemas.openxmlformats.org/markup-compatibility/2006">
      <mc:Choice Requires="x14">
        <control shapeId="192522" r:id="rId26" name="CommandButton2">
          <controlPr defaultSize="0" autoLine="0" r:id="rId27">
            <anchor moveWithCells="1">
              <from>
                <xdr:col>8</xdr:col>
                <xdr:colOff>83820</xdr:colOff>
                <xdr:row>28</xdr:row>
                <xdr:rowOff>83820</xdr:rowOff>
              </from>
              <to>
                <xdr:col>9</xdr:col>
                <xdr:colOff>403860</xdr:colOff>
                <xdr:row>30</xdr:row>
                <xdr:rowOff>7620</xdr:rowOff>
              </to>
            </anchor>
          </controlPr>
        </control>
      </mc:Choice>
      <mc:Fallback>
        <control shapeId="192522" r:id="rId26" name="CommandButton2"/>
      </mc:Fallback>
    </mc:AlternateContent>
    <mc:AlternateContent xmlns:mc="http://schemas.openxmlformats.org/markup-compatibility/2006">
      <mc:Choice Requires="x14">
        <control shapeId="192521" r:id="rId28" name="CommandButton1">
          <controlPr defaultSize="0" autoLine="0" r:id="rId29">
            <anchor moveWithCells="1">
              <from>
                <xdr:col>8</xdr:col>
                <xdr:colOff>114300</xdr:colOff>
                <xdr:row>23</xdr:row>
                <xdr:rowOff>0</xdr:rowOff>
              </from>
              <to>
                <xdr:col>9</xdr:col>
                <xdr:colOff>403860</xdr:colOff>
                <xdr:row>25</xdr:row>
                <xdr:rowOff>7620</xdr:rowOff>
              </to>
            </anchor>
          </controlPr>
        </control>
      </mc:Choice>
      <mc:Fallback>
        <control shapeId="192521" r:id="rId28" name="CommandButton1"/>
      </mc:Fallback>
    </mc:AlternateContent>
  </controls>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3">
    <tabColor rgb="FF00B050"/>
  </sheetPr>
  <dimension ref="A1:AK196"/>
  <sheetViews>
    <sheetView showGridLines="0" topLeftCell="A40" zoomScale="85" zoomScaleNormal="85" workbookViewId="0">
      <selection activeCell="S48" sqref="S48"/>
    </sheetView>
  </sheetViews>
  <sheetFormatPr defaultColWidth="9.109375" defaultRowHeight="13.2" x14ac:dyDescent="0.25"/>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 bestFit="1" customWidth="1"/>
    <col min="12" max="12" width="6.44140625" style="3" bestFit="1" customWidth="1"/>
    <col min="13" max="13" width="7.88671875" style="3" bestFit="1" customWidth="1"/>
    <col min="14" max="14" width="18.44140625" style="92" bestFit="1" customWidth="1"/>
    <col min="15" max="15" width="46.5546875" style="3" customWidth="1"/>
    <col min="16" max="16" width="27.5546875" style="3" customWidth="1"/>
    <col min="17" max="17" width="24.88671875" style="3" customWidth="1"/>
    <col min="18" max="18" width="26.109375" style="3" customWidth="1"/>
    <col min="19" max="19" width="37" style="3" customWidth="1"/>
    <col min="20" max="20" width="7.5546875" style="78" customWidth="1"/>
    <col min="21" max="21" width="11" style="78" bestFit="1" customWidth="1"/>
    <col min="22" max="22" width="10.44140625" style="78" bestFit="1" customWidth="1"/>
    <col min="23" max="23" width="12.44140625" style="78" customWidth="1"/>
    <col min="24" max="24" width="15.109375" style="78" customWidth="1"/>
    <col min="25" max="25" width="36.5546875" style="3" bestFit="1" customWidth="1"/>
    <col min="26" max="16384" width="9.109375" style="3"/>
  </cols>
  <sheetData>
    <row r="1" spans="1:36" x14ac:dyDescent="0.25">
      <c r="A1" s="1188" t="s">
        <v>82</v>
      </c>
      <c r="B1" s="1189"/>
      <c r="C1" s="1189"/>
      <c r="D1" s="1189"/>
      <c r="E1" s="1189"/>
      <c r="F1" s="1189"/>
      <c r="G1" s="1189"/>
      <c r="H1" s="1189"/>
      <c r="M1" s="29">
        <v>13</v>
      </c>
      <c r="Z1" s="92">
        <v>26</v>
      </c>
      <c r="AA1" s="29">
        <v>27</v>
      </c>
      <c r="AB1" s="92">
        <v>28</v>
      </c>
      <c r="AC1" s="29">
        <v>29</v>
      </c>
      <c r="AD1" s="92">
        <v>30</v>
      </c>
      <c r="AE1" s="29">
        <v>31</v>
      </c>
      <c r="AF1" s="92">
        <v>32</v>
      </c>
      <c r="AG1" s="29">
        <v>33</v>
      </c>
      <c r="AH1" s="92">
        <v>34</v>
      </c>
      <c r="AI1" s="29">
        <v>35</v>
      </c>
      <c r="AJ1" s="92">
        <v>36</v>
      </c>
    </row>
    <row r="2" spans="1:36" ht="12.75" customHeight="1" x14ac:dyDescent="0.45">
      <c r="A2" s="98" t="s">
        <v>367</v>
      </c>
      <c r="B2" s="83" t="s">
        <v>340</v>
      </c>
      <c r="C2" s="3"/>
      <c r="D2" s="3"/>
      <c r="E2" s="3"/>
      <c r="F2" s="3"/>
      <c r="G2" s="3"/>
      <c r="H2" s="3"/>
      <c r="K2" s="1193" t="s">
        <v>132</v>
      </c>
      <c r="L2" s="1194"/>
      <c r="M2" s="1194"/>
      <c r="N2" s="1194"/>
      <c r="O2" s="1194"/>
      <c r="P2" s="1194"/>
      <c r="Q2" s="1194"/>
      <c r="R2" s="1194"/>
      <c r="S2" s="1194"/>
      <c r="T2" s="1194"/>
      <c r="U2" s="1194"/>
      <c r="V2" s="1194"/>
      <c r="W2" s="1194"/>
      <c r="X2" s="1194"/>
      <c r="Y2" s="1195"/>
      <c r="Z2" s="263"/>
      <c r="AA2" s="402"/>
      <c r="AB2" s="402"/>
      <c r="AC2" s="402"/>
      <c r="AD2" s="402"/>
      <c r="AE2" s="402"/>
      <c r="AF2" s="402"/>
      <c r="AG2" s="402"/>
      <c r="AH2" s="402"/>
      <c r="AI2" s="402"/>
      <c r="AJ2" s="402"/>
    </row>
    <row r="3" spans="1:36" ht="12.75" customHeight="1" x14ac:dyDescent="0.3">
      <c r="A3" s="98" t="s">
        <v>347</v>
      </c>
      <c r="B3" s="119">
        <v>43206</v>
      </c>
      <c r="C3" s="125"/>
      <c r="D3" s="3"/>
      <c r="E3" s="3"/>
      <c r="F3" s="3"/>
      <c r="G3" s="3"/>
      <c r="H3" s="3"/>
      <c r="K3" s="1209" t="s">
        <v>133</v>
      </c>
      <c r="L3" s="1209" t="s">
        <v>91</v>
      </c>
      <c r="M3" s="1182" t="s">
        <v>75</v>
      </c>
      <c r="N3" s="1190" t="s">
        <v>134</v>
      </c>
      <c r="O3" s="1209" t="s">
        <v>135</v>
      </c>
      <c r="P3" s="415" t="s">
        <v>136</v>
      </c>
      <c r="Q3" s="415" t="s">
        <v>137</v>
      </c>
      <c r="R3" s="415" t="s">
        <v>138</v>
      </c>
      <c r="S3" s="1210" t="s">
        <v>139</v>
      </c>
      <c r="T3" s="1191" t="s">
        <v>344</v>
      </c>
      <c r="U3" s="1191" t="s">
        <v>342</v>
      </c>
      <c r="V3" s="1191" t="s">
        <v>343</v>
      </c>
      <c r="W3" s="404" t="s">
        <v>375</v>
      </c>
      <c r="X3" s="404" t="s">
        <v>376</v>
      </c>
      <c r="Y3" s="1209" t="s">
        <v>140</v>
      </c>
      <c r="Z3" s="1186" t="s">
        <v>667</v>
      </c>
      <c r="AA3" s="1172" t="s">
        <v>666</v>
      </c>
      <c r="AB3" s="1172"/>
      <c r="AC3" s="1172" t="s">
        <v>668</v>
      </c>
      <c r="AD3" s="1172"/>
      <c r="AE3" s="1172" t="s">
        <v>669</v>
      </c>
      <c r="AF3" s="1172"/>
      <c r="AG3" s="1172" t="s">
        <v>670</v>
      </c>
      <c r="AH3" s="1172"/>
      <c r="AI3" s="1172" t="s">
        <v>671</v>
      </c>
      <c r="AJ3" s="1172"/>
    </row>
    <row r="4" spans="1:36" ht="12.75" customHeight="1" x14ac:dyDescent="0.3">
      <c r="A4" s="98" t="s">
        <v>368</v>
      </c>
      <c r="B4" s="124">
        <f ca="1">DATEDIF(B3,TODAY(),"D")/365</f>
        <v>2.56986301369863</v>
      </c>
      <c r="C4" s="3"/>
      <c r="D4" s="3"/>
      <c r="E4" s="3"/>
      <c r="F4" s="3"/>
      <c r="G4" s="3"/>
      <c r="H4" s="3"/>
      <c r="K4" s="1197"/>
      <c r="L4" s="1197"/>
      <c r="M4" s="1183"/>
      <c r="N4" s="1185"/>
      <c r="O4" s="1197"/>
      <c r="P4" s="148" t="s">
        <v>141</v>
      </c>
      <c r="Q4" s="414"/>
      <c r="R4" s="414"/>
      <c r="S4" s="1210"/>
      <c r="T4" s="1191"/>
      <c r="U4" s="1191"/>
      <c r="V4" s="1191"/>
      <c r="W4" s="404"/>
      <c r="X4" s="404"/>
      <c r="Y4" s="1197"/>
      <c r="Z4" s="1187"/>
      <c r="AA4" s="400" t="s">
        <v>672</v>
      </c>
      <c r="AB4" s="400" t="s">
        <v>673</v>
      </c>
      <c r="AC4" s="400" t="s">
        <v>672</v>
      </c>
      <c r="AD4" s="400" t="s">
        <v>673</v>
      </c>
      <c r="AE4" s="400" t="s">
        <v>672</v>
      </c>
      <c r="AF4" s="400" t="s">
        <v>673</v>
      </c>
      <c r="AG4" s="400" t="s">
        <v>672</v>
      </c>
      <c r="AH4" s="400" t="s">
        <v>673</v>
      </c>
      <c r="AI4" s="400" t="s">
        <v>672</v>
      </c>
      <c r="AJ4" s="400" t="s">
        <v>673</v>
      </c>
    </row>
    <row r="5" spans="1:36" ht="12.75" customHeight="1" x14ac:dyDescent="0.3">
      <c r="A5" s="98" t="s">
        <v>387</v>
      </c>
      <c r="B5" s="124">
        <v>5.416666666666667</v>
      </c>
      <c r="C5" s="126"/>
      <c r="D5" s="3"/>
      <c r="E5" s="3"/>
      <c r="F5" s="3"/>
      <c r="G5" s="3"/>
      <c r="H5" s="3"/>
      <c r="K5" s="406" t="s">
        <v>142</v>
      </c>
      <c r="L5" s="406" t="s">
        <v>143</v>
      </c>
      <c r="M5" s="104" t="s">
        <v>5</v>
      </c>
      <c r="N5" s="93" t="s">
        <v>144</v>
      </c>
      <c r="O5" s="88" t="s">
        <v>372</v>
      </c>
      <c r="P5" s="149" t="s">
        <v>145</v>
      </c>
      <c r="Q5" s="149" t="s">
        <v>146</v>
      </c>
      <c r="R5" s="146" t="s">
        <v>147</v>
      </c>
      <c r="S5" s="36"/>
      <c r="T5" s="83"/>
      <c r="U5" s="83"/>
      <c r="V5" s="83" t="str">
        <f t="shared" ref="V5:V12" si="0">IF(AND(W5="Y",X5="Y"),"Passed",IF(T5="M","Passed", ""))</f>
        <v>Passed</v>
      </c>
      <c r="W5" s="83" t="s">
        <v>377</v>
      </c>
      <c r="X5" s="83" t="s">
        <v>377</v>
      </c>
      <c r="Y5" s="1227" t="s">
        <v>148</v>
      </c>
      <c r="Z5" s="259">
        <f t="shared" ref="Z5:Z15" si="1">DATEDIF(AA5,AB5,"m")/12+DATEDIF(AC5,AD5,"m")/12+DATEDIF(AE5,AF5,"m")/12+DATEDIF(AG5,AH5,"m")/12+DATEDIF(AI5,AJ5,"m")/12</f>
        <v>0</v>
      </c>
      <c r="AA5" s="260"/>
      <c r="AB5" s="260"/>
      <c r="AC5" s="260"/>
      <c r="AD5" s="260"/>
      <c r="AE5" s="258"/>
      <c r="AF5" s="258"/>
      <c r="AG5" s="258"/>
      <c r="AH5" s="258"/>
      <c r="AI5" s="258"/>
      <c r="AJ5" s="258"/>
    </row>
    <row r="6" spans="1:36" ht="28.2" thickBot="1" x14ac:dyDescent="0.3">
      <c r="A6" s="98" t="s">
        <v>388</v>
      </c>
      <c r="B6" s="124">
        <f ca="1">B4+B5</f>
        <v>7.9865296803652974</v>
      </c>
      <c r="C6" s="126"/>
      <c r="K6" s="407"/>
      <c r="L6" s="407"/>
      <c r="M6" s="104" t="s">
        <v>5</v>
      </c>
      <c r="N6" s="93" t="s">
        <v>144</v>
      </c>
      <c r="O6" s="88" t="s">
        <v>373</v>
      </c>
      <c r="P6" s="150"/>
      <c r="Q6" s="151" t="s">
        <v>150</v>
      </c>
      <c r="R6" s="147" t="s">
        <v>151</v>
      </c>
      <c r="S6" s="36"/>
      <c r="T6" s="83"/>
      <c r="U6" s="83"/>
      <c r="V6" s="83" t="str">
        <f t="shared" si="0"/>
        <v>Passed</v>
      </c>
      <c r="W6" s="83" t="s">
        <v>377</v>
      </c>
      <c r="X6" s="83" t="s">
        <v>377</v>
      </c>
      <c r="Y6" s="1228"/>
      <c r="Z6" s="259">
        <f t="shared" si="1"/>
        <v>0</v>
      </c>
      <c r="AA6" s="260"/>
      <c r="AB6" s="260"/>
      <c r="AC6" s="260"/>
      <c r="AD6" s="260"/>
      <c r="AE6" s="258"/>
      <c r="AF6" s="258"/>
      <c r="AG6" s="258"/>
      <c r="AH6" s="258"/>
      <c r="AI6" s="258"/>
      <c r="AJ6" s="258"/>
    </row>
    <row r="7" spans="1:36" ht="14.4" thickBot="1" x14ac:dyDescent="0.35">
      <c r="A7" s="120" t="s">
        <v>4</v>
      </c>
      <c r="B7" s="121" t="s">
        <v>135</v>
      </c>
      <c r="C7" s="105" t="s">
        <v>5</v>
      </c>
      <c r="D7" s="105" t="s">
        <v>6</v>
      </c>
      <c r="E7" s="105" t="s">
        <v>7</v>
      </c>
      <c r="F7" s="105" t="s">
        <v>8</v>
      </c>
      <c r="G7" s="105" t="s">
        <v>9</v>
      </c>
      <c r="H7" s="106" t="s">
        <v>76</v>
      </c>
      <c r="K7" s="407"/>
      <c r="L7" s="407"/>
      <c r="M7" s="104" t="s">
        <v>5</v>
      </c>
      <c r="N7" s="38" t="s">
        <v>149</v>
      </c>
      <c r="O7" s="65" t="s">
        <v>149</v>
      </c>
      <c r="P7" s="150"/>
      <c r="Q7" s="152" t="s">
        <v>150</v>
      </c>
      <c r="R7" s="79" t="s">
        <v>151</v>
      </c>
      <c r="S7" s="36"/>
      <c r="T7" s="83"/>
      <c r="U7" s="83"/>
      <c r="V7" s="83" t="str">
        <f t="shared" si="0"/>
        <v>Passed</v>
      </c>
      <c r="W7" s="83" t="s">
        <v>377</v>
      </c>
      <c r="X7" s="83" t="s">
        <v>377</v>
      </c>
      <c r="Y7" s="41" t="s">
        <v>152</v>
      </c>
      <c r="Z7" s="259">
        <f t="shared" si="1"/>
        <v>0</v>
      </c>
      <c r="AA7" s="260"/>
      <c r="AB7" s="260"/>
      <c r="AC7" s="260"/>
      <c r="AD7" s="260"/>
      <c r="AE7" s="258"/>
      <c r="AF7" s="258"/>
      <c r="AG7" s="258"/>
      <c r="AH7" s="258"/>
      <c r="AI7" s="258"/>
      <c r="AJ7" s="258"/>
    </row>
    <row r="8" spans="1:36" ht="27.6" x14ac:dyDescent="0.25">
      <c r="A8" s="107" t="s">
        <v>56</v>
      </c>
      <c r="B8" s="108" t="s">
        <v>182</v>
      </c>
      <c r="C8" s="100"/>
      <c r="D8" s="24"/>
      <c r="E8" s="24" t="s">
        <v>77</v>
      </c>
      <c r="F8" s="24"/>
      <c r="G8" s="24"/>
      <c r="H8" s="109">
        <f>IF(C8&lt;&gt;"",'[1]CBL Score Standard'!$D64,IF(D8&lt;&gt;"",SUM('[1]CBL Score Standard'!$D64:$E64),IF(E8&lt;&gt;"",SUM('[1]CBL Score Standard'!$D64:$F64),IF(F8&lt;&gt;"",SUM('[1]CBL Score Standard'!$D64:$G64),IF(G8&lt;&gt;"",SUM('[1]CBL Score Standard'!$D64:$H64,0))))))</f>
        <v>7.468064199148379E-2</v>
      </c>
      <c r="K8" s="407"/>
      <c r="L8" s="407"/>
      <c r="M8" s="104" t="s">
        <v>5</v>
      </c>
      <c r="N8" s="127" t="s">
        <v>144</v>
      </c>
      <c r="O8" s="64" t="s">
        <v>452</v>
      </c>
      <c r="P8" s="150"/>
      <c r="Q8" s="149" t="s">
        <v>247</v>
      </c>
      <c r="R8" s="146" t="s">
        <v>154</v>
      </c>
      <c r="S8" s="36"/>
      <c r="T8" s="83"/>
      <c r="U8" s="83"/>
      <c r="V8" s="83" t="str">
        <f t="shared" si="0"/>
        <v>Passed</v>
      </c>
      <c r="W8" s="83" t="s">
        <v>377</v>
      </c>
      <c r="X8" s="83" t="s">
        <v>377</v>
      </c>
      <c r="Y8" s="416" t="s">
        <v>248</v>
      </c>
      <c r="Z8" s="259">
        <f t="shared" si="1"/>
        <v>0</v>
      </c>
      <c r="AA8" s="260"/>
      <c r="AB8" s="260"/>
      <c r="AC8" s="260"/>
      <c r="AD8" s="260"/>
      <c r="AE8" s="258"/>
      <c r="AF8" s="258"/>
      <c r="AG8" s="258"/>
      <c r="AH8" s="258"/>
      <c r="AI8" s="258"/>
      <c r="AJ8" s="258"/>
    </row>
    <row r="9" spans="1:36" ht="13.8" x14ac:dyDescent="0.3">
      <c r="A9" s="110" t="s">
        <v>56</v>
      </c>
      <c r="B9" s="99" t="s">
        <v>427</v>
      </c>
      <c r="C9" s="100"/>
      <c r="D9" s="24"/>
      <c r="E9" s="129" t="s">
        <v>77</v>
      </c>
      <c r="F9" s="24"/>
      <c r="G9" s="24"/>
      <c r="H9" s="109">
        <f>IF(C9&lt;&gt;"",'[1]CBL Score Standard'!$D65,IF(D9&lt;&gt;"",SUM('[1]CBL Score Standard'!$D65:$E65),IF(E9&lt;&gt;"",SUM('[1]CBL Score Standard'!$D65:$F65),IF(F9&lt;&gt;"",SUM('[1]CBL Score Standard'!$D65:$G65),IF(G9&lt;&gt;"",SUM('[1]CBL Score Standard'!$D65:$H65,0))))))</f>
        <v>7.468064199148379E-2</v>
      </c>
      <c r="K9" s="407"/>
      <c r="L9" s="407"/>
      <c r="M9" s="104" t="s">
        <v>5</v>
      </c>
      <c r="N9" s="127" t="s">
        <v>144</v>
      </c>
      <c r="O9" s="43" t="s">
        <v>517</v>
      </c>
      <c r="P9" s="150"/>
      <c r="Q9" s="152" t="s">
        <v>153</v>
      </c>
      <c r="R9" s="79" t="s">
        <v>156</v>
      </c>
      <c r="S9" s="36"/>
      <c r="T9" s="83"/>
      <c r="U9" s="83"/>
      <c r="V9" s="83" t="str">
        <f t="shared" si="0"/>
        <v>Passed</v>
      </c>
      <c r="W9" s="83" t="s">
        <v>377</v>
      </c>
      <c r="X9" s="83" t="s">
        <v>377</v>
      </c>
      <c r="Y9" s="44" t="s">
        <v>157</v>
      </c>
      <c r="Z9" s="259">
        <f t="shared" si="1"/>
        <v>0</v>
      </c>
      <c r="AA9" s="260"/>
      <c r="AB9" s="260"/>
      <c r="AC9" s="260"/>
      <c r="AD9" s="260"/>
      <c r="AE9" s="258"/>
      <c r="AF9" s="258"/>
      <c r="AG9" s="258"/>
      <c r="AH9" s="258"/>
      <c r="AI9" s="258"/>
      <c r="AJ9" s="258"/>
    </row>
    <row r="10" spans="1:36" ht="13.8" x14ac:dyDescent="0.3">
      <c r="A10" s="110" t="s">
        <v>56</v>
      </c>
      <c r="B10" s="99" t="s">
        <v>663</v>
      </c>
      <c r="C10" s="100"/>
      <c r="D10" s="100"/>
      <c r="E10" s="129" t="s">
        <v>77</v>
      </c>
      <c r="F10" s="24"/>
      <c r="G10" s="24"/>
      <c r="H10" s="109">
        <f>IF(C10&lt;&gt;"",'[1]CBL Score Standard'!$D66,IF(D10&lt;&gt;"",SUM('[1]CBL Score Standard'!$D66:$E66),IF(E10&lt;&gt;"",SUM('[1]CBL Score Standard'!$D66:$F66),IF(F10&lt;&gt;"",SUM('[1]CBL Score Standard'!$D66:$G66),IF(G10&lt;&gt;"",SUM('[1]CBL Score Standard'!$D66:$H66,0))))))</f>
        <v>2.8169014084507043E-2</v>
      </c>
      <c r="K10" s="407"/>
      <c r="L10" s="407"/>
      <c r="M10" s="104" t="s">
        <v>5</v>
      </c>
      <c r="N10" s="127" t="s">
        <v>144</v>
      </c>
      <c r="O10" s="43" t="s">
        <v>661</v>
      </c>
      <c r="P10" s="150"/>
      <c r="Q10" s="152" t="s">
        <v>155</v>
      </c>
      <c r="R10" s="79" t="s">
        <v>158</v>
      </c>
      <c r="S10" s="36"/>
      <c r="T10" s="83"/>
      <c r="U10" s="83"/>
      <c r="V10" s="83" t="str">
        <f t="shared" si="0"/>
        <v>Passed</v>
      </c>
      <c r="W10" s="83" t="s">
        <v>377</v>
      </c>
      <c r="X10" s="83" t="s">
        <v>377</v>
      </c>
      <c r="Y10" s="41" t="s">
        <v>159</v>
      </c>
      <c r="Z10" s="259">
        <f t="shared" si="1"/>
        <v>0</v>
      </c>
      <c r="AA10" s="260"/>
      <c r="AB10" s="260"/>
      <c r="AC10" s="260"/>
      <c r="AD10" s="260"/>
      <c r="AE10" s="258"/>
      <c r="AF10" s="258"/>
      <c r="AG10" s="258"/>
      <c r="AH10" s="258"/>
      <c r="AI10" s="258"/>
      <c r="AJ10" s="258"/>
    </row>
    <row r="11" spans="1:36" ht="13.8" x14ac:dyDescent="0.3">
      <c r="A11" s="110" t="s">
        <v>56</v>
      </c>
      <c r="B11" s="99" t="s">
        <v>215</v>
      </c>
      <c r="C11" s="100"/>
      <c r="D11" s="100"/>
      <c r="E11" s="129" t="s">
        <v>77</v>
      </c>
      <c r="F11" s="24"/>
      <c r="G11" s="24"/>
      <c r="H11" s="109">
        <f>IF(C11&lt;&gt;"",'[1]CBL Score Standard'!$D67,IF(D11&lt;&gt;"",SUM('[1]CBL Score Standard'!$D67:$E67),IF(E11&lt;&gt;"",SUM('[1]CBL Score Standard'!$D67:$F67),IF(F11&lt;&gt;"",SUM('[1]CBL Score Standard'!$D67:$G67),IF(G11&lt;&gt;"",SUM('[1]CBL Score Standard'!$D67:$H67,0))))))</f>
        <v>2.8169014084507043E-2</v>
      </c>
      <c r="K11" s="407"/>
      <c r="L11" s="407"/>
      <c r="M11" s="104" t="s">
        <v>5</v>
      </c>
      <c r="N11" s="127" t="s">
        <v>144</v>
      </c>
      <c r="O11" s="43" t="s">
        <v>662</v>
      </c>
      <c r="P11" s="150"/>
      <c r="Q11" s="254" t="s">
        <v>659</v>
      </c>
      <c r="R11" s="254" t="s">
        <v>278</v>
      </c>
      <c r="S11" s="36"/>
      <c r="T11" s="83"/>
      <c r="U11" s="83"/>
      <c r="V11" s="83" t="str">
        <f t="shared" si="0"/>
        <v>Passed</v>
      </c>
      <c r="W11" s="83" t="s">
        <v>377</v>
      </c>
      <c r="X11" s="83" t="s">
        <v>377</v>
      </c>
      <c r="Y11" s="46" t="s">
        <v>160</v>
      </c>
      <c r="Z11" s="259">
        <f t="shared" si="1"/>
        <v>0</v>
      </c>
      <c r="AA11" s="260"/>
      <c r="AB11" s="260"/>
      <c r="AC11" s="260"/>
      <c r="AD11" s="260"/>
      <c r="AE11" s="258"/>
      <c r="AF11" s="258"/>
      <c r="AG11" s="258"/>
      <c r="AH11" s="258"/>
      <c r="AI11" s="258"/>
      <c r="AJ11" s="258"/>
    </row>
    <row r="12" spans="1:36" ht="13.8" x14ac:dyDescent="0.25">
      <c r="A12" s="110" t="s">
        <v>63</v>
      </c>
      <c r="B12" s="99" t="s">
        <v>236</v>
      </c>
      <c r="C12" s="100"/>
      <c r="D12" s="100"/>
      <c r="E12" s="100"/>
      <c r="F12" s="24"/>
      <c r="G12" s="24"/>
      <c r="H12" s="109" t="b">
        <f>IF(C12&lt;&gt;"",'[1]CBL Score Standard'!$D68,IF(D12&lt;&gt;"",SUM('[1]CBL Score Standard'!$D68:$E68),IF(E12&lt;&gt;"",SUM('[1]CBL Score Standard'!$D68:$F68),IF(F12&lt;&gt;"",SUM('[1]CBL Score Standard'!$D68:$G68),IF(G12&lt;&gt;"",SUM('[1]CBL Score Standard'!$D68:$H68,0))))))</f>
        <v>0</v>
      </c>
      <c r="K12" s="407"/>
      <c r="L12" s="407"/>
      <c r="M12" s="104" t="s">
        <v>5</v>
      </c>
      <c r="N12" s="36" t="s">
        <v>31</v>
      </c>
      <c r="O12" s="89" t="s">
        <v>175</v>
      </c>
      <c r="P12" s="150"/>
      <c r="Q12" s="152" t="s">
        <v>383</v>
      </c>
      <c r="R12" s="79" t="s">
        <v>176</v>
      </c>
      <c r="S12" s="36"/>
      <c r="T12" s="83"/>
      <c r="U12" s="83"/>
      <c r="V12" s="83" t="str">
        <f t="shared" si="0"/>
        <v>Passed</v>
      </c>
      <c r="W12" s="83" t="s">
        <v>377</v>
      </c>
      <c r="X12" s="83" t="s">
        <v>377</v>
      </c>
      <c r="Y12" s="44" t="s">
        <v>177</v>
      </c>
      <c r="Z12" s="259">
        <f t="shared" si="1"/>
        <v>0</v>
      </c>
      <c r="AA12" s="260"/>
      <c r="AB12" s="260"/>
      <c r="AC12" s="260"/>
      <c r="AD12" s="260"/>
      <c r="AE12" s="258"/>
      <c r="AF12" s="258"/>
      <c r="AG12" s="258"/>
      <c r="AH12" s="258"/>
      <c r="AI12" s="258"/>
      <c r="AJ12" s="258"/>
    </row>
    <row r="13" spans="1:36" ht="13.8" x14ac:dyDescent="0.3">
      <c r="A13" s="110" t="s">
        <v>63</v>
      </c>
      <c r="B13" s="99" t="s">
        <v>244</v>
      </c>
      <c r="C13" s="100"/>
      <c r="D13" s="100"/>
      <c r="E13" s="100"/>
      <c r="F13" s="100"/>
      <c r="G13" s="24"/>
      <c r="H13" s="109" t="b">
        <f>IF(C13&lt;&gt;"",'[1]CBL Score Standard'!$D69,IF(D13&lt;&gt;"",SUM('[1]CBL Score Standard'!$D69:$E69),IF(E13&lt;&gt;"",SUM('[1]CBL Score Standard'!$D69:$F69),IF(F13&lt;&gt;"",SUM('[1]CBL Score Standard'!$D69:$G69),IF(G13&lt;&gt;"",SUM('[1]CBL Score Standard'!$D69:$H69,0))))))</f>
        <v>0</v>
      </c>
      <c r="K13" s="407"/>
      <c r="L13" s="407"/>
      <c r="M13" s="104" t="s">
        <v>5</v>
      </c>
      <c r="N13" s="127" t="s">
        <v>31</v>
      </c>
      <c r="O13" s="43" t="s">
        <v>660</v>
      </c>
      <c r="P13" s="153">
        <v>43613</v>
      </c>
      <c r="Q13" s="152" t="s">
        <v>167</v>
      </c>
      <c r="R13" s="79" t="s">
        <v>168</v>
      </c>
      <c r="S13" s="36" t="s">
        <v>522</v>
      </c>
      <c r="T13" s="83"/>
      <c r="U13" s="181">
        <v>43761</v>
      </c>
      <c r="V13" s="214" t="s">
        <v>374</v>
      </c>
      <c r="W13" s="83" t="s">
        <v>377</v>
      </c>
      <c r="X13" s="83" t="s">
        <v>377</v>
      </c>
      <c r="Y13" s="41"/>
      <c r="Z13" s="259">
        <f t="shared" si="1"/>
        <v>0</v>
      </c>
      <c r="AA13" s="260"/>
      <c r="AB13" s="260"/>
      <c r="AC13" s="260"/>
      <c r="AD13" s="260"/>
      <c r="AE13" s="258"/>
      <c r="AF13" s="258"/>
      <c r="AG13" s="258"/>
      <c r="AH13" s="258"/>
      <c r="AI13" s="258"/>
      <c r="AJ13" s="258"/>
    </row>
    <row r="14" spans="1:36" ht="13.8" x14ac:dyDescent="0.3">
      <c r="A14" s="110" t="s">
        <v>55</v>
      </c>
      <c r="B14" s="99" t="s">
        <v>694</v>
      </c>
      <c r="C14" s="100"/>
      <c r="D14" s="100"/>
      <c r="E14" s="129" t="s">
        <v>77</v>
      </c>
      <c r="F14" s="24"/>
      <c r="G14" s="24"/>
      <c r="H14" s="109">
        <f>IF(C14&lt;&gt;"",'[1]CBL Score Standard'!$D70,IF(D14&lt;&gt;"",SUM('[1]CBL Score Standard'!$D70:$E70),IF(E14&lt;&gt;"",SUM('[1]CBL Score Standard'!$D70:$F70),IF(F14&lt;&gt;"",SUM('[1]CBL Score Standard'!$D70:$G70),IF(G14&lt;&gt;"",SUM('[1]CBL Score Standard'!$D70:$H70,0))))))</f>
        <v>2.8169014084507043E-2</v>
      </c>
      <c r="K14" s="407"/>
      <c r="L14" s="407"/>
      <c r="M14" s="104" t="s">
        <v>5</v>
      </c>
      <c r="N14" s="127" t="s">
        <v>54</v>
      </c>
      <c r="O14" s="43" t="s">
        <v>425</v>
      </c>
      <c r="P14" s="152" t="s">
        <v>230</v>
      </c>
      <c r="Q14" s="152" t="s">
        <v>230</v>
      </c>
      <c r="R14" s="79" t="s">
        <v>230</v>
      </c>
      <c r="S14" s="36"/>
      <c r="T14" s="83"/>
      <c r="U14" s="83"/>
      <c r="V14" s="83" t="str">
        <f>IF(AND(W14="Y",X14="Y"),"Passed",IF(T14="M","Passed", ""))</f>
        <v/>
      </c>
      <c r="W14" s="83" t="s">
        <v>378</v>
      </c>
      <c r="X14" s="83" t="s">
        <v>377</v>
      </c>
      <c r="Y14" s="41" t="s">
        <v>169</v>
      </c>
      <c r="Z14" s="259">
        <f t="shared" si="1"/>
        <v>0</v>
      </c>
      <c r="AA14" s="260"/>
      <c r="AB14" s="260"/>
      <c r="AC14" s="260"/>
      <c r="AD14" s="260"/>
      <c r="AE14" s="258"/>
      <c r="AF14" s="258"/>
      <c r="AG14" s="258"/>
      <c r="AH14" s="258"/>
      <c r="AI14" s="258"/>
      <c r="AJ14" s="258"/>
    </row>
    <row r="15" spans="1:36" ht="27.6" x14ac:dyDescent="0.3">
      <c r="A15" s="110" t="s">
        <v>55</v>
      </c>
      <c r="B15" s="99" t="s">
        <v>185</v>
      </c>
      <c r="C15" s="100"/>
      <c r="D15" s="24"/>
      <c r="E15" s="24" t="s">
        <v>77</v>
      </c>
      <c r="F15" s="24"/>
      <c r="G15" s="24"/>
      <c r="H15" s="109">
        <f>IF(C15&lt;&gt;"",'[1]CBL Score Standard'!$D71,IF(D15&lt;&gt;"",SUM('[1]CBL Score Standard'!$D71:$E71),IF(E15&lt;&gt;"",SUM('[1]CBL Score Standard'!$D71:$F71),IF(F15&lt;&gt;"",SUM('[1]CBL Score Standard'!$D71:$G71),IF(G15&lt;&gt;"",SUM('[1]CBL Score Standard'!$D71:$H71,0))))))</f>
        <v>2.8169014084507043E-2</v>
      </c>
      <c r="K15" s="408"/>
      <c r="L15" s="408"/>
      <c r="M15" s="104" t="s">
        <v>5</v>
      </c>
      <c r="N15" s="36" t="s">
        <v>41</v>
      </c>
      <c r="O15" s="87" t="s">
        <v>450</v>
      </c>
      <c r="P15" s="153">
        <v>43627</v>
      </c>
      <c r="Q15" s="152" t="s">
        <v>381</v>
      </c>
      <c r="R15" s="79" t="s">
        <v>382</v>
      </c>
      <c r="S15" s="36"/>
      <c r="T15" s="83"/>
      <c r="U15" s="83"/>
      <c r="V15" s="83" t="str">
        <f>IF(AND(W15="Y",X15="Y"),"Passed",IF(T15="M","Passed", ""))</f>
        <v/>
      </c>
      <c r="W15" s="83" t="s">
        <v>378</v>
      </c>
      <c r="X15" s="83" t="s">
        <v>378</v>
      </c>
      <c r="Y15" s="41"/>
      <c r="Z15" s="259">
        <f t="shared" si="1"/>
        <v>0</v>
      </c>
      <c r="AA15" s="260"/>
      <c r="AB15" s="260"/>
      <c r="AC15" s="260"/>
      <c r="AD15" s="260"/>
      <c r="AE15" s="258"/>
      <c r="AF15" s="258"/>
      <c r="AG15" s="258"/>
      <c r="AH15" s="258"/>
      <c r="AI15" s="258"/>
      <c r="AJ15" s="258"/>
    </row>
    <row r="16" spans="1:36" ht="13.8" x14ac:dyDescent="0.25">
      <c r="A16" s="110" t="s">
        <v>55</v>
      </c>
      <c r="B16" s="99" t="s">
        <v>192</v>
      </c>
      <c r="C16" s="100"/>
      <c r="D16" s="100"/>
      <c r="E16" s="100" t="s">
        <v>77</v>
      </c>
      <c r="F16" s="100"/>
      <c r="G16" s="100"/>
      <c r="H16" s="109">
        <f>IF(C16&lt;&gt;"",'[1]CBL Score Standard'!$D72,IF(D16&lt;&gt;"",SUM('[1]CBL Score Standard'!$D72:$E72),IF(E16&lt;&gt;"",SUM('[1]CBL Score Standard'!$D72:$F72),IF(F16&lt;&gt;"",SUM('[1]CBL Score Standard'!$D72:$G72),IF(G16&lt;&gt;"",SUM('[1]CBL Score Standard'!$D72:$H72,0))))))</f>
        <v>0</v>
      </c>
      <c r="K16" s="48"/>
      <c r="L16" s="48"/>
      <c r="N16" s="94"/>
      <c r="O16" s="48"/>
      <c r="P16" s="48"/>
      <c r="Q16" s="48"/>
      <c r="R16" s="48"/>
      <c r="S16" s="48"/>
      <c r="T16" s="80"/>
      <c r="U16" s="80"/>
      <c r="V16" s="80"/>
      <c r="W16" s="80"/>
      <c r="X16" s="80"/>
      <c r="Y16" s="48"/>
      <c r="Z16" s="48"/>
      <c r="AA16" s="48"/>
      <c r="AB16" s="48"/>
      <c r="AC16" s="48"/>
      <c r="AD16" s="48"/>
      <c r="AE16" s="48"/>
      <c r="AF16" s="48"/>
      <c r="AG16" s="48"/>
      <c r="AH16" s="48"/>
      <c r="AI16" s="48"/>
      <c r="AJ16" s="48"/>
    </row>
    <row r="17" spans="1:36" ht="23.4" x14ac:dyDescent="0.45">
      <c r="A17" s="110" t="s">
        <v>55</v>
      </c>
      <c r="B17" s="99" t="s">
        <v>194</v>
      </c>
      <c r="C17" s="100"/>
      <c r="D17" s="100"/>
      <c r="E17" s="100"/>
      <c r="F17" s="100"/>
      <c r="G17" s="100"/>
      <c r="H17" s="109" t="b">
        <f>IF(C17&lt;&gt;"",'[1]CBL Score Standard'!$D73,IF(D17&lt;&gt;"",SUM('[1]CBL Score Standard'!$D73:$E73),IF(E17&lt;&gt;"",SUM('[1]CBL Score Standard'!$D73:$F73),IF(F17&lt;&gt;"",SUM('[1]CBL Score Standard'!$D73:$G73),IF(G17&lt;&gt;"",SUM('[1]CBL Score Standard'!$D73:$H73,0))))))</f>
        <v>0</v>
      </c>
      <c r="K17" s="1193" t="s">
        <v>170</v>
      </c>
      <c r="L17" s="1194"/>
      <c r="M17" s="1194"/>
      <c r="N17" s="1194"/>
      <c r="O17" s="1194"/>
      <c r="P17" s="1194"/>
      <c r="Q17" s="1194"/>
      <c r="R17" s="1194"/>
      <c r="S17" s="1194"/>
      <c r="T17" s="1194"/>
      <c r="U17" s="1194"/>
      <c r="V17" s="1194"/>
      <c r="W17" s="1194"/>
      <c r="X17" s="1194"/>
      <c r="Y17" s="1195"/>
      <c r="Z17" s="263"/>
      <c r="AA17" s="402"/>
      <c r="AB17" s="402"/>
      <c r="AC17" s="402"/>
      <c r="AD17" s="402"/>
      <c r="AE17" s="402"/>
      <c r="AF17" s="402"/>
      <c r="AG17" s="402"/>
      <c r="AH17" s="402"/>
      <c r="AI17" s="402"/>
      <c r="AJ17" s="402"/>
    </row>
    <row r="18" spans="1:36" ht="41.4" x14ac:dyDescent="0.25">
      <c r="A18" s="110" t="s">
        <v>55</v>
      </c>
      <c r="B18" s="99" t="s">
        <v>196</v>
      </c>
      <c r="C18" s="100"/>
      <c r="D18" s="100"/>
      <c r="E18" s="100"/>
      <c r="F18" s="100"/>
      <c r="G18" s="100"/>
      <c r="H18" s="109" t="b">
        <f>IF(C18&lt;&gt;"",'[1]CBL Score Standard'!$D74,IF(D18&lt;&gt;"",SUM('[1]CBL Score Standard'!$D74:$E74),IF(E18&lt;&gt;"",SUM('[1]CBL Score Standard'!$D74:$F74),IF(F18&lt;&gt;"",SUM('[1]CBL Score Standard'!$D74:$G74),IF(G18&lt;&gt;"",SUM('[1]CBL Score Standard'!$D74:$H74,0))))))</f>
        <v>0</v>
      </c>
      <c r="K18" s="1211" t="s">
        <v>133</v>
      </c>
      <c r="L18" s="1211" t="s">
        <v>91</v>
      </c>
      <c r="M18" s="1182" t="s">
        <v>75</v>
      </c>
      <c r="N18" s="1184" t="s">
        <v>134</v>
      </c>
      <c r="O18" s="1211" t="s">
        <v>135</v>
      </c>
      <c r="P18" s="413" t="s">
        <v>136</v>
      </c>
      <c r="Q18" s="413" t="s">
        <v>137</v>
      </c>
      <c r="R18" s="413" t="s">
        <v>138</v>
      </c>
      <c r="S18" s="1212" t="s">
        <v>139</v>
      </c>
      <c r="T18" s="1191" t="s">
        <v>344</v>
      </c>
      <c r="U18" s="1191" t="s">
        <v>342</v>
      </c>
      <c r="V18" s="1191" t="s">
        <v>343</v>
      </c>
      <c r="W18" s="404" t="s">
        <v>375</v>
      </c>
      <c r="X18" s="404" t="s">
        <v>376</v>
      </c>
      <c r="Y18" s="1211" t="s">
        <v>140</v>
      </c>
      <c r="Z18" s="1186" t="s">
        <v>667</v>
      </c>
      <c r="AA18" s="1172" t="s">
        <v>666</v>
      </c>
      <c r="AB18" s="1172"/>
      <c r="AC18" s="1172" t="s">
        <v>668</v>
      </c>
      <c r="AD18" s="1172"/>
      <c r="AE18" s="1172" t="s">
        <v>669</v>
      </c>
      <c r="AF18" s="1172"/>
      <c r="AG18" s="1172" t="s">
        <v>670</v>
      </c>
      <c r="AH18" s="1172"/>
      <c r="AI18" s="1172" t="s">
        <v>671</v>
      </c>
      <c r="AJ18" s="1172"/>
    </row>
    <row r="19" spans="1:36" ht="41.4" x14ac:dyDescent="0.25">
      <c r="A19" s="110" t="s">
        <v>55</v>
      </c>
      <c r="B19" s="99" t="s">
        <v>198</v>
      </c>
      <c r="C19" s="100"/>
      <c r="D19" s="100"/>
      <c r="E19" s="100"/>
      <c r="F19" s="100"/>
      <c r="G19" s="100"/>
      <c r="H19" s="109" t="b">
        <f>IF(C19&lt;&gt;"",'[1]CBL Score Standard'!$D75,IF(D19&lt;&gt;"",SUM('[1]CBL Score Standard'!$D75:$E75),IF(E19&lt;&gt;"",SUM('[1]CBL Score Standard'!$D75:$F75),IF(F19&lt;&gt;"",SUM('[1]CBL Score Standard'!$D75:$G75),IF(G19&lt;&gt;"",SUM('[1]CBL Score Standard'!$D75:$H75,0))))))</f>
        <v>0</v>
      </c>
      <c r="K19" s="1197"/>
      <c r="L19" s="1197"/>
      <c r="M19" s="1183"/>
      <c r="N19" s="1190"/>
      <c r="O19" s="1197"/>
      <c r="P19" s="148" t="s">
        <v>141</v>
      </c>
      <c r="Q19" s="414"/>
      <c r="R19" s="414"/>
      <c r="S19" s="1210"/>
      <c r="T19" s="1191"/>
      <c r="U19" s="1191"/>
      <c r="V19" s="1191"/>
      <c r="W19" s="404"/>
      <c r="X19" s="404"/>
      <c r="Y19" s="1197"/>
      <c r="Z19" s="1187"/>
      <c r="AA19" s="400" t="s">
        <v>672</v>
      </c>
      <c r="AB19" s="400" t="s">
        <v>673</v>
      </c>
      <c r="AC19" s="400" t="s">
        <v>672</v>
      </c>
      <c r="AD19" s="400" t="s">
        <v>673</v>
      </c>
      <c r="AE19" s="400" t="s">
        <v>672</v>
      </c>
      <c r="AF19" s="400" t="s">
        <v>673</v>
      </c>
      <c r="AG19" s="400" t="s">
        <v>672</v>
      </c>
      <c r="AH19" s="400" t="s">
        <v>673</v>
      </c>
      <c r="AI19" s="400" t="s">
        <v>672</v>
      </c>
      <c r="AJ19" s="400" t="s">
        <v>673</v>
      </c>
    </row>
    <row r="20" spans="1:36" ht="13.8" x14ac:dyDescent="0.25">
      <c r="A20" s="110" t="s">
        <v>55</v>
      </c>
      <c r="B20" s="99" t="s">
        <v>202</v>
      </c>
      <c r="C20" s="100"/>
      <c r="D20" s="100"/>
      <c r="E20" s="100"/>
      <c r="F20" s="100"/>
      <c r="G20" s="100"/>
      <c r="H20" s="109" t="b">
        <f>IF(C20&lt;&gt;"",'[1]CBL Score Standard'!$D76,IF(D20&lt;&gt;"",SUM('[1]CBL Score Standard'!$D76:$E76),IF(E20&lt;&gt;"",SUM('[1]CBL Score Standard'!$D76:$F76),IF(F20&lt;&gt;"",SUM('[1]CBL Score Standard'!$D76:$G76),IF(G20&lt;&gt;"",SUM('[1]CBL Score Standard'!$D76:$H76,0))))))</f>
        <v>0</v>
      </c>
      <c r="K20" s="406" t="s">
        <v>142</v>
      </c>
      <c r="L20" s="406" t="s">
        <v>143</v>
      </c>
      <c r="M20" s="104" t="s">
        <v>6</v>
      </c>
      <c r="N20" s="36" t="s">
        <v>46</v>
      </c>
      <c r="O20" s="89" t="s">
        <v>171</v>
      </c>
      <c r="P20" s="149" t="s">
        <v>145</v>
      </c>
      <c r="Q20" s="152" t="s">
        <v>172</v>
      </c>
      <c r="R20" s="79" t="s">
        <v>173</v>
      </c>
      <c r="S20" s="70" t="s">
        <v>340</v>
      </c>
      <c r="T20" s="84" t="s">
        <v>72</v>
      </c>
      <c r="U20" s="180">
        <v>43755</v>
      </c>
      <c r="V20" s="214" t="s">
        <v>374</v>
      </c>
      <c r="W20" s="83" t="s">
        <v>377</v>
      </c>
      <c r="X20" s="83" t="s">
        <v>377</v>
      </c>
      <c r="Y20" s="44" t="s">
        <v>174</v>
      </c>
      <c r="Z20" s="259">
        <f t="shared" ref="Z20:Z36" si="2">DATEDIF(AA20,AB20,"m")/12+DATEDIF(AC20,AD20,"m")/12+DATEDIF(AE20,AF20,"m")/12+DATEDIF(AG20,AH20,"m")/12+DATEDIF(AI20,AJ20,"m")/12</f>
        <v>0</v>
      </c>
      <c r="AA20" s="260"/>
      <c r="AB20" s="260"/>
      <c r="AC20" s="260"/>
      <c r="AD20" s="260"/>
      <c r="AE20" s="258"/>
      <c r="AF20" s="258"/>
      <c r="AG20" s="258"/>
      <c r="AH20" s="258"/>
      <c r="AI20" s="258"/>
      <c r="AJ20" s="258"/>
    </row>
    <row r="21" spans="1:36" ht="27.6" x14ac:dyDescent="0.25">
      <c r="A21" s="110" t="s">
        <v>55</v>
      </c>
      <c r="B21" s="99" t="s">
        <v>664</v>
      </c>
      <c r="C21" s="100"/>
      <c r="D21" s="100"/>
      <c r="E21" s="129" t="s">
        <v>77</v>
      </c>
      <c r="F21" s="24"/>
      <c r="G21" s="24"/>
      <c r="H21" s="109">
        <f>IF(C21&lt;&gt;"",'[1]CBL Score Standard'!$D77,IF(D21&lt;&gt;"",SUM('[1]CBL Score Standard'!$D77:$E77),IF(E21&lt;&gt;"",SUM('[1]CBL Score Standard'!$D77:$F77),IF(F21&lt;&gt;"",SUM('[1]CBL Score Standard'!$D77:$G77),IF(G21&lt;&gt;"",SUM('[1]CBL Score Standard'!$D77:$H77,0))))))</f>
        <v>2.8169014084507043E-2</v>
      </c>
      <c r="K21" s="407"/>
      <c r="L21" s="407"/>
      <c r="M21" s="104" t="s">
        <v>6</v>
      </c>
      <c r="N21" s="36" t="s">
        <v>41</v>
      </c>
      <c r="O21" s="89" t="s">
        <v>178</v>
      </c>
      <c r="P21" s="151"/>
      <c r="Q21" s="152" t="s">
        <v>179</v>
      </c>
      <c r="R21" s="79" t="s">
        <v>180</v>
      </c>
      <c r="S21" s="70" t="s">
        <v>340</v>
      </c>
      <c r="T21" s="84" t="s">
        <v>72</v>
      </c>
      <c r="U21" s="180">
        <v>43759</v>
      </c>
      <c r="V21" s="214" t="s">
        <v>374</v>
      </c>
      <c r="W21" s="83" t="s">
        <v>377</v>
      </c>
      <c r="X21" s="83" t="s">
        <v>377</v>
      </c>
      <c r="Y21" s="44" t="s">
        <v>181</v>
      </c>
      <c r="Z21" s="259">
        <f t="shared" si="2"/>
        <v>0</v>
      </c>
      <c r="AA21" s="260"/>
      <c r="AB21" s="260"/>
      <c r="AC21" s="260"/>
      <c r="AD21" s="260"/>
      <c r="AE21" s="258"/>
      <c r="AF21" s="258"/>
      <c r="AG21" s="258"/>
      <c r="AH21" s="258"/>
      <c r="AI21" s="258"/>
      <c r="AJ21" s="258"/>
    </row>
    <row r="22" spans="1:36" ht="13.8" x14ac:dyDescent="0.3">
      <c r="A22" s="110" t="s">
        <v>55</v>
      </c>
      <c r="B22" s="99" t="s">
        <v>448</v>
      </c>
      <c r="C22" s="100"/>
      <c r="D22" s="100"/>
      <c r="E22" s="129" t="s">
        <v>77</v>
      </c>
      <c r="F22" s="24"/>
      <c r="G22" s="24"/>
      <c r="H22" s="109">
        <f>IF(C22&lt;&gt;"",'[1]CBL Score Standard'!$D78,IF(D22&lt;&gt;"",SUM('[1]CBL Score Standard'!$D78:$E78),IF(E22&lt;&gt;"",SUM('[1]CBL Score Standard'!$D78:$F78),IF(F22&lt;&gt;"",SUM('[1]CBL Score Standard'!$D78:$G78),IF(G22&lt;&gt;"",SUM('[1]CBL Score Standard'!$D78:$H78,0))))))</f>
        <v>2.8169014084507043E-2</v>
      </c>
      <c r="K22" s="407"/>
      <c r="L22" s="407"/>
      <c r="M22" s="104" t="s">
        <v>6</v>
      </c>
      <c r="N22" s="36" t="s">
        <v>56</v>
      </c>
      <c r="O22" s="87" t="s">
        <v>182</v>
      </c>
      <c r="P22" s="153">
        <v>43609</v>
      </c>
      <c r="Q22" s="152" t="s">
        <v>172</v>
      </c>
      <c r="R22" s="79" t="s">
        <v>183</v>
      </c>
      <c r="S22" s="70" t="s">
        <v>340</v>
      </c>
      <c r="T22" s="84" t="s">
        <v>72</v>
      </c>
      <c r="U22" s="181">
        <v>43609</v>
      </c>
      <c r="V22" s="83" t="s">
        <v>374</v>
      </c>
      <c r="W22" s="83" t="s">
        <v>377</v>
      </c>
      <c r="X22" s="83" t="s">
        <v>378</v>
      </c>
      <c r="Y22" s="46" t="s">
        <v>184</v>
      </c>
      <c r="Z22" s="259">
        <f t="shared" si="2"/>
        <v>0</v>
      </c>
      <c r="AA22" s="260"/>
      <c r="AB22" s="260"/>
      <c r="AC22" s="260"/>
      <c r="AD22" s="260"/>
      <c r="AE22" s="258"/>
      <c r="AF22" s="258"/>
      <c r="AG22" s="258"/>
      <c r="AH22" s="258"/>
      <c r="AI22" s="258"/>
      <c r="AJ22" s="258"/>
    </row>
    <row r="23" spans="1:36" ht="12.75" customHeight="1" x14ac:dyDescent="0.3">
      <c r="A23" s="110" t="s">
        <v>55</v>
      </c>
      <c r="B23" s="99" t="s">
        <v>665</v>
      </c>
      <c r="C23" s="100"/>
      <c r="D23" s="100"/>
      <c r="E23" s="129" t="s">
        <v>77</v>
      </c>
      <c r="F23" s="24"/>
      <c r="G23" s="24"/>
      <c r="H23" s="109">
        <f>IF(C23&lt;&gt;"",'[1]CBL Score Standard'!$D79,IF(D23&lt;&gt;"",SUM('[1]CBL Score Standard'!$D79:$E79),IF(E23&lt;&gt;"",SUM('[1]CBL Score Standard'!$D79:$F79),IF(F23&lt;&gt;"",SUM('[1]CBL Score Standard'!$D79:$G79),IF(G23&lt;&gt;"",SUM('[1]CBL Score Standard'!$D79:$H79,0))))))</f>
        <v>2.8169014084507043E-2</v>
      </c>
      <c r="K23" s="407"/>
      <c r="L23" s="407"/>
      <c r="M23" s="104" t="s">
        <v>6</v>
      </c>
      <c r="N23" s="36" t="s">
        <v>144</v>
      </c>
      <c r="O23" s="87" t="s">
        <v>187</v>
      </c>
      <c r="P23" s="150"/>
      <c r="Q23" s="152" t="s">
        <v>153</v>
      </c>
      <c r="R23" s="79" t="s">
        <v>156</v>
      </c>
      <c r="S23" s="36"/>
      <c r="T23" s="84"/>
      <c r="U23" s="83"/>
      <c r="V23" s="83" t="str">
        <f>IF(AND(W23="Y",X23="Y"),"Passed",IF(T23="M","Passed", ""))</f>
        <v>Passed</v>
      </c>
      <c r="W23" s="83" t="s">
        <v>377</v>
      </c>
      <c r="X23" s="83" t="s">
        <v>377</v>
      </c>
      <c r="Y23" s="44" t="s">
        <v>157</v>
      </c>
      <c r="Z23" s="259">
        <f t="shared" si="2"/>
        <v>0</v>
      </c>
      <c r="AA23" s="260"/>
      <c r="AB23" s="260"/>
      <c r="AC23" s="260"/>
      <c r="AD23" s="260"/>
      <c r="AE23" s="258"/>
      <c r="AF23" s="258"/>
      <c r="AG23" s="258"/>
      <c r="AH23" s="258"/>
      <c r="AI23" s="258"/>
      <c r="AJ23" s="258"/>
    </row>
    <row r="24" spans="1:36" ht="12.75" customHeight="1" x14ac:dyDescent="0.3">
      <c r="A24" s="110" t="s">
        <v>55</v>
      </c>
      <c r="B24" s="99" t="s">
        <v>238</v>
      </c>
      <c r="C24" s="100"/>
      <c r="D24" s="100"/>
      <c r="E24" s="100" t="s">
        <v>77</v>
      </c>
      <c r="F24" s="24"/>
      <c r="G24" s="24"/>
      <c r="H24" s="109">
        <f>IF(C24&lt;&gt;"",'[1]CBL Score Standard'!$D80,IF(D24&lt;&gt;"",SUM('[1]CBL Score Standard'!$D80:$E80),IF(E24&lt;&gt;"",SUM('[1]CBL Score Standard'!$D80:$F80),IF(F24&lt;&gt;"",SUM('[1]CBL Score Standard'!$D80:$G80),IF(G24&lt;&gt;"",SUM('[1]CBL Score Standard'!$D80:$H80,0))))))</f>
        <v>0</v>
      </c>
      <c r="K24" s="407"/>
      <c r="L24" s="407"/>
      <c r="M24" s="104" t="s">
        <v>6</v>
      </c>
      <c r="N24" s="36" t="s">
        <v>144</v>
      </c>
      <c r="O24" s="87" t="s">
        <v>188</v>
      </c>
      <c r="P24" s="150"/>
      <c r="Q24" s="152" t="s">
        <v>155</v>
      </c>
      <c r="R24" s="79" t="s">
        <v>158</v>
      </c>
      <c r="S24" s="36"/>
      <c r="T24" s="84"/>
      <c r="U24" s="83"/>
      <c r="V24" s="83" t="str">
        <f>IF(AND(W24="Y",X24="Y"),"Passed",IF(T24="M","Passed", ""))</f>
        <v>Passed</v>
      </c>
      <c r="W24" s="83" t="s">
        <v>377</v>
      </c>
      <c r="X24" s="83" t="s">
        <v>377</v>
      </c>
      <c r="Y24" s="41" t="s">
        <v>159</v>
      </c>
      <c r="Z24" s="259">
        <f t="shared" si="2"/>
        <v>0</v>
      </c>
      <c r="AA24" s="260"/>
      <c r="AB24" s="260"/>
      <c r="AC24" s="260"/>
      <c r="AD24" s="260"/>
      <c r="AE24" s="258"/>
      <c r="AF24" s="258"/>
      <c r="AG24" s="258"/>
      <c r="AH24" s="258"/>
      <c r="AI24" s="258"/>
      <c r="AJ24" s="258"/>
    </row>
    <row r="25" spans="1:36" ht="13.8" x14ac:dyDescent="0.3">
      <c r="A25" s="110" t="s">
        <v>55</v>
      </c>
      <c r="B25" s="99" t="s">
        <v>515</v>
      </c>
      <c r="C25" s="100"/>
      <c r="D25" s="100"/>
      <c r="E25" s="100" t="s">
        <v>77</v>
      </c>
      <c r="F25" s="24"/>
      <c r="G25" s="24"/>
      <c r="H25" s="109">
        <f>IF(C25&lt;&gt;"",'[1]CBL Score Standard'!$D81,IF(D25&lt;&gt;"",SUM('[1]CBL Score Standard'!$D81:$E81),IF(E25&lt;&gt;"",SUM('[1]CBL Score Standard'!$D81:$F81),IF(F25&lt;&gt;"",SUM('[1]CBL Score Standard'!$D81:$G81),IF(G25&lt;&gt;"",SUM('[1]CBL Score Standard'!$D81:$H81,0))))))</f>
        <v>0</v>
      </c>
      <c r="K25" s="407"/>
      <c r="L25" s="407"/>
      <c r="M25" s="104" t="s">
        <v>6</v>
      </c>
      <c r="N25" s="36" t="s">
        <v>144</v>
      </c>
      <c r="O25" s="87" t="s">
        <v>189</v>
      </c>
      <c r="P25" s="150"/>
      <c r="Q25" s="254" t="s">
        <v>659</v>
      </c>
      <c r="R25" s="254" t="s">
        <v>278</v>
      </c>
      <c r="S25" s="36"/>
      <c r="T25" s="84"/>
      <c r="U25" s="83"/>
      <c r="V25" s="83" t="str">
        <f>IF(AND(W25="Y",X25="Y"),"Passed",IF(T25="M","Passed", ""))</f>
        <v>Passed</v>
      </c>
      <c r="W25" s="83" t="s">
        <v>377</v>
      </c>
      <c r="X25" s="83" t="s">
        <v>377</v>
      </c>
      <c r="Y25" s="46" t="s">
        <v>160</v>
      </c>
      <c r="Z25" s="259">
        <f t="shared" si="2"/>
        <v>0</v>
      </c>
      <c r="AA25" s="260"/>
      <c r="AB25" s="260"/>
      <c r="AC25" s="260"/>
      <c r="AD25" s="260"/>
      <c r="AE25" s="258"/>
      <c r="AF25" s="258"/>
      <c r="AG25" s="258"/>
      <c r="AH25" s="258"/>
      <c r="AI25" s="258"/>
      <c r="AJ25" s="258"/>
    </row>
    <row r="26" spans="1:36" ht="26.4" x14ac:dyDescent="0.3">
      <c r="A26" s="110" t="s">
        <v>3</v>
      </c>
      <c r="B26" s="99" t="s">
        <v>516</v>
      </c>
      <c r="C26" s="100"/>
      <c r="D26" s="100"/>
      <c r="E26" s="100"/>
      <c r="F26" s="100"/>
      <c r="G26" s="24"/>
      <c r="H26" s="109" t="b">
        <f>IF(C26&lt;&gt;"",'[1]CBL Score Standard'!$D82,IF(D26&lt;&gt;"",SUM('[1]CBL Score Standard'!$D82:$E82),IF(E26&lt;&gt;"",SUM('[1]CBL Score Standard'!$D82:$F82),IF(F26&lt;&gt;"",SUM('[1]CBL Score Standard'!$D82:$G82),IF(G26&lt;&gt;"",SUM('[1]CBL Score Standard'!$D82:$H82,0))))))</f>
        <v>0</v>
      </c>
      <c r="K26" s="407"/>
      <c r="L26" s="407"/>
      <c r="M26" s="104" t="s">
        <v>6</v>
      </c>
      <c r="N26" s="36" t="s">
        <v>144</v>
      </c>
      <c r="O26" s="87" t="s">
        <v>190</v>
      </c>
      <c r="P26" s="150"/>
      <c r="Q26" s="152" t="s">
        <v>161</v>
      </c>
      <c r="R26" s="79" t="s">
        <v>162</v>
      </c>
      <c r="S26" s="36"/>
      <c r="T26" s="84"/>
      <c r="U26" s="83"/>
      <c r="V26" s="83" t="str">
        <f>IF(AND(W26="Y",X26="Y"),"Passed",IF(T26="M","Passed", ""))</f>
        <v/>
      </c>
      <c r="W26" s="83" t="s">
        <v>377</v>
      </c>
      <c r="X26" s="83" t="s">
        <v>378</v>
      </c>
      <c r="Y26" s="46" t="s">
        <v>163</v>
      </c>
      <c r="Z26" s="259">
        <f t="shared" si="2"/>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IF(C27&lt;&gt;"",'[1]CBL Score Standard'!$D83,IF(D27&lt;&gt;"",SUM('[1]CBL Score Standard'!$D83:$E83),IF(E27&lt;&gt;"",SUM('[1]CBL Score Standard'!$D83:$F83),IF(F27&lt;&gt;"",SUM('[1]CBL Score Standard'!$D83:$G83),IF(G27&lt;&gt;"",SUM('[1]CBL Score Standard'!$D83:$H83,0))))))</f>
        <v>0</v>
      </c>
      <c r="K27" s="407"/>
      <c r="L27" s="407"/>
      <c r="M27" s="104" t="s">
        <v>6</v>
      </c>
      <c r="N27" s="36" t="s">
        <v>144</v>
      </c>
      <c r="O27" s="87" t="s">
        <v>191</v>
      </c>
      <c r="P27" s="151"/>
      <c r="Q27" s="152" t="s">
        <v>164</v>
      </c>
      <c r="R27" s="79" t="s">
        <v>165</v>
      </c>
      <c r="S27" s="36"/>
      <c r="T27" s="84"/>
      <c r="U27" s="83"/>
      <c r="V27" s="83" t="str">
        <f>IF(AND(W27="Y",X27="Y"),"Passed",IF(T27="M","Passed", ""))</f>
        <v>Passed</v>
      </c>
      <c r="W27" s="83" t="s">
        <v>377</v>
      </c>
      <c r="X27" s="83" t="s">
        <v>377</v>
      </c>
      <c r="Y27" s="46" t="s">
        <v>166</v>
      </c>
      <c r="Z27" s="259">
        <f t="shared" si="2"/>
        <v>0</v>
      </c>
      <c r="AA27" s="260"/>
      <c r="AB27" s="260"/>
      <c r="AC27" s="260"/>
      <c r="AD27" s="260"/>
      <c r="AE27" s="258"/>
      <c r="AF27" s="258"/>
      <c r="AG27" s="258"/>
      <c r="AH27" s="258"/>
      <c r="AI27" s="258"/>
      <c r="AJ27" s="258"/>
    </row>
    <row r="28" spans="1:36" ht="13.8" x14ac:dyDescent="0.3">
      <c r="A28" s="110" t="s">
        <v>59</v>
      </c>
      <c r="B28" s="99" t="s">
        <v>684</v>
      </c>
      <c r="C28" s="100"/>
      <c r="D28" s="100"/>
      <c r="E28" s="24" t="s">
        <v>77</v>
      </c>
      <c r="F28" s="24"/>
      <c r="G28" s="24"/>
      <c r="H28" s="109">
        <f>IF(C28&lt;&gt;"",'[1]CBL Score Standard'!$D84,IF(D28&lt;&gt;"",SUM('[1]CBL Score Standard'!$D84:$E84),IF(E28&lt;&gt;"",SUM('[1]CBL Score Standard'!$D84:$F84),IF(F28&lt;&gt;"",SUM('[1]CBL Score Standard'!$D84:$G84),IF(G28&lt;&gt;"",SUM('[1]CBL Score Standard'!$D84:$H84,0))))))</f>
        <v>2.8169014084507043E-2</v>
      </c>
      <c r="K28" s="407"/>
      <c r="L28" s="407"/>
      <c r="M28" s="104" t="s">
        <v>6</v>
      </c>
      <c r="N28" s="36" t="s">
        <v>55</v>
      </c>
      <c r="O28" s="87" t="s">
        <v>192</v>
      </c>
      <c r="P28" s="153">
        <v>43608</v>
      </c>
      <c r="Q28" s="152" t="s">
        <v>383</v>
      </c>
      <c r="R28" s="79" t="s">
        <v>341</v>
      </c>
      <c r="S28" s="50"/>
      <c r="T28" s="84"/>
      <c r="U28" s="181">
        <v>43608</v>
      </c>
      <c r="V28" s="83" t="s">
        <v>374</v>
      </c>
      <c r="W28" s="83" t="s">
        <v>377</v>
      </c>
      <c r="X28" s="83" t="s">
        <v>377</v>
      </c>
      <c r="Y28" s="46" t="s">
        <v>193</v>
      </c>
      <c r="Z28" s="259">
        <f t="shared" si="2"/>
        <v>0</v>
      </c>
      <c r="AA28" s="260"/>
      <c r="AB28" s="260"/>
      <c r="AC28" s="260"/>
      <c r="AD28" s="260"/>
      <c r="AE28" s="258"/>
      <c r="AF28" s="258"/>
      <c r="AG28" s="258"/>
      <c r="AH28" s="258"/>
      <c r="AI28" s="258"/>
      <c r="AJ28" s="258"/>
    </row>
    <row r="29" spans="1:36" ht="27.6" x14ac:dyDescent="0.3">
      <c r="A29" s="110" t="s">
        <v>59</v>
      </c>
      <c r="B29" s="99" t="s">
        <v>683</v>
      </c>
      <c r="C29" s="100"/>
      <c r="D29" s="100"/>
      <c r="E29" s="24" t="s">
        <v>77</v>
      </c>
      <c r="F29" s="24"/>
      <c r="G29" s="24"/>
      <c r="H29" s="109">
        <f>IF(C29&lt;&gt;"",'[1]CBL Score Standard'!$D85,IF(D29&lt;&gt;"",SUM('[1]CBL Score Standard'!$D85:$E85),IF(E29&lt;&gt;"",SUM('[1]CBL Score Standard'!$D85:$F85),IF(F29&lt;&gt;"",SUM('[1]CBL Score Standard'!$D85:$G85),IF(G29&lt;&gt;"",SUM('[1]CBL Score Standard'!$D85:$H85,0))))))</f>
        <v>2.8169014084507043E-2</v>
      </c>
      <c r="K29" s="407"/>
      <c r="L29" s="407"/>
      <c r="M29" s="104" t="s">
        <v>6</v>
      </c>
      <c r="N29" s="36" t="s">
        <v>55</v>
      </c>
      <c r="O29" s="87" t="s">
        <v>194</v>
      </c>
      <c r="P29" s="153">
        <v>43544</v>
      </c>
      <c r="Q29" s="254" t="s">
        <v>649</v>
      </c>
      <c r="R29" s="254" t="s">
        <v>650</v>
      </c>
      <c r="S29" s="50"/>
      <c r="T29" s="84"/>
      <c r="U29" s="83"/>
      <c r="V29" s="83" t="str">
        <f t="shared" ref="V29:V34" si="3">IF(AND(W29="Y",X29="Y"),"Passed",IF(T29="M","Passed", ""))</f>
        <v/>
      </c>
      <c r="W29" s="83" t="s">
        <v>378</v>
      </c>
      <c r="X29" s="83" t="s">
        <v>378</v>
      </c>
      <c r="Y29" s="46" t="s">
        <v>195</v>
      </c>
      <c r="Z29" s="259">
        <f t="shared" si="2"/>
        <v>0</v>
      </c>
      <c r="AA29" s="260"/>
      <c r="AB29" s="260"/>
      <c r="AC29" s="260"/>
      <c r="AD29" s="260"/>
      <c r="AE29" s="258"/>
      <c r="AF29" s="258"/>
      <c r="AG29" s="258"/>
      <c r="AH29" s="258"/>
      <c r="AI29" s="258"/>
      <c r="AJ29" s="258"/>
    </row>
    <row r="30" spans="1:36" ht="27.6" x14ac:dyDescent="0.3">
      <c r="A30" s="110" t="s">
        <v>149</v>
      </c>
      <c r="B30" s="99" t="s">
        <v>149</v>
      </c>
      <c r="C30" s="24"/>
      <c r="D30" s="24"/>
      <c r="E30" s="24" t="s">
        <v>77</v>
      </c>
      <c r="F30" s="24"/>
      <c r="G30" s="24"/>
      <c r="H30" s="109">
        <f>IF(C30&lt;&gt;"",'[1]CBL Score Standard'!$D86,IF(D30&lt;&gt;"",SUM('[1]CBL Score Standard'!$D86:$E86),IF(E30&lt;&gt;"",SUM('[1]CBL Score Standard'!$D86:$F86),IF(F30&lt;&gt;"",SUM('[1]CBL Score Standard'!$D86:$G86),IF(G30&lt;&gt;"",SUM('[1]CBL Score Standard'!$D86:$H86,0))))))</f>
        <v>0.16558973290057469</v>
      </c>
      <c r="K30" s="407"/>
      <c r="L30" s="407"/>
      <c r="M30" s="104" t="s">
        <v>6</v>
      </c>
      <c r="N30" s="36" t="s">
        <v>55</v>
      </c>
      <c r="O30" s="87" t="s">
        <v>196</v>
      </c>
      <c r="P30" s="149" t="s">
        <v>145</v>
      </c>
      <c r="Q30" s="254" t="s">
        <v>651</v>
      </c>
      <c r="R30" s="254" t="s">
        <v>652</v>
      </c>
      <c r="S30" s="50"/>
      <c r="T30" s="84"/>
      <c r="U30" s="83"/>
      <c r="V30" s="83" t="str">
        <f t="shared" si="3"/>
        <v/>
      </c>
      <c r="W30" s="83" t="s">
        <v>378</v>
      </c>
      <c r="X30" s="83" t="s">
        <v>378</v>
      </c>
      <c r="Y30" s="46" t="s">
        <v>197</v>
      </c>
      <c r="Z30" s="259">
        <f t="shared" si="2"/>
        <v>0</v>
      </c>
      <c r="AA30" s="260"/>
      <c r="AB30" s="260"/>
      <c r="AC30" s="260"/>
      <c r="AD30" s="260"/>
      <c r="AE30" s="258"/>
      <c r="AF30" s="258"/>
      <c r="AG30" s="258"/>
      <c r="AH30" s="258"/>
      <c r="AI30" s="258"/>
      <c r="AJ30" s="258"/>
    </row>
    <row r="31" spans="1:36" ht="13.8" x14ac:dyDescent="0.3">
      <c r="A31" s="110" t="s">
        <v>149</v>
      </c>
      <c r="B31" s="99" t="s">
        <v>370</v>
      </c>
      <c r="C31" s="100"/>
      <c r="D31" s="100"/>
      <c r="E31" s="117"/>
      <c r="F31" s="24"/>
      <c r="G31" s="24"/>
      <c r="H31" s="109" t="b">
        <f>IF(C31&lt;&gt;"",'[1]CBL Score Standard'!$D87,IF(D31&lt;&gt;"",SUM('[1]CBL Score Standard'!$D87:$E87),IF(E31&lt;&gt;"",SUM('[1]CBL Score Standard'!$D87:$F87),IF(F31&lt;&gt;"",SUM('[1]CBL Score Standard'!$D87:$G87),IF(G31&lt;&gt;"",SUM('[1]CBL Score Standard'!$D87:$H87,0))))))</f>
        <v>0</v>
      </c>
      <c r="K31" s="407"/>
      <c r="L31" s="407"/>
      <c r="M31" s="104" t="s">
        <v>6</v>
      </c>
      <c r="N31" s="36" t="s">
        <v>55</v>
      </c>
      <c r="O31" s="87" t="s">
        <v>198</v>
      </c>
      <c r="P31" s="151"/>
      <c r="Q31" s="152" t="s">
        <v>199</v>
      </c>
      <c r="R31" s="79" t="s">
        <v>200</v>
      </c>
      <c r="S31" s="50"/>
      <c r="T31" s="84"/>
      <c r="U31" s="83"/>
      <c r="V31" s="83" t="str">
        <f t="shared" si="3"/>
        <v/>
      </c>
      <c r="W31" s="83" t="s">
        <v>378</v>
      </c>
      <c r="X31" s="83" t="s">
        <v>378</v>
      </c>
      <c r="Y31" s="49" t="s">
        <v>201</v>
      </c>
      <c r="Z31" s="259">
        <f t="shared" si="2"/>
        <v>0</v>
      </c>
      <c r="AA31" s="260"/>
      <c r="AB31" s="260"/>
      <c r="AC31" s="260"/>
      <c r="AD31" s="260"/>
      <c r="AE31" s="258"/>
      <c r="AF31" s="258"/>
      <c r="AG31" s="258"/>
      <c r="AH31" s="258"/>
      <c r="AI31" s="258"/>
      <c r="AJ31" s="258"/>
    </row>
    <row r="32" spans="1:36" ht="26.4" x14ac:dyDescent="0.3">
      <c r="A32" s="110" t="s">
        <v>31</v>
      </c>
      <c r="B32" s="99" t="s">
        <v>660</v>
      </c>
      <c r="C32" s="24"/>
      <c r="D32" s="24"/>
      <c r="E32" s="24" t="s">
        <v>77</v>
      </c>
      <c r="F32" s="24"/>
      <c r="G32" s="24"/>
      <c r="H32" s="109">
        <f>IF(C32&lt;&gt;"",'[1]CBL Score Standard'!$D88,IF(D32&lt;&gt;"",SUM('[1]CBL Score Standard'!$D88:$E88),IF(E32&lt;&gt;"",SUM('[1]CBL Score Standard'!$D88:$F88),IF(F32&lt;&gt;"",SUM('[1]CBL Score Standard'!$D88:$G88),IF(G32&lt;&gt;"",SUM('[1]CBL Score Standard'!$D88:$H88,0))))))</f>
        <v>0.16558973290057469</v>
      </c>
      <c r="K32" s="407"/>
      <c r="L32" s="407"/>
      <c r="M32" s="104" t="s">
        <v>6</v>
      </c>
      <c r="N32" s="36" t="s">
        <v>55</v>
      </c>
      <c r="O32" s="87" t="s">
        <v>202</v>
      </c>
      <c r="P32" s="153">
        <v>43629</v>
      </c>
      <c r="Q32" s="152" t="s">
        <v>384</v>
      </c>
      <c r="R32" s="79" t="s">
        <v>385</v>
      </c>
      <c r="S32" s="158"/>
      <c r="T32" s="84"/>
      <c r="U32" s="83"/>
      <c r="V32" s="83" t="str">
        <f t="shared" si="3"/>
        <v/>
      </c>
      <c r="W32" s="83" t="s">
        <v>378</v>
      </c>
      <c r="X32" s="83" t="s">
        <v>378</v>
      </c>
      <c r="Y32" s="49" t="s">
        <v>203</v>
      </c>
      <c r="Z32" s="259">
        <f t="shared" si="2"/>
        <v>0</v>
      </c>
      <c r="AA32" s="260"/>
      <c r="AB32" s="260"/>
      <c r="AC32" s="260"/>
      <c r="AD32" s="260"/>
      <c r="AE32" s="258"/>
      <c r="AF32" s="258"/>
      <c r="AG32" s="258"/>
      <c r="AH32" s="258"/>
      <c r="AI32" s="258"/>
      <c r="AJ32" s="258"/>
    </row>
    <row r="33" spans="1:36" ht="13.8" x14ac:dyDescent="0.3">
      <c r="A33" s="110" t="s">
        <v>31</v>
      </c>
      <c r="B33" s="99" t="s">
        <v>175</v>
      </c>
      <c r="C33" s="100"/>
      <c r="D33" s="24"/>
      <c r="E33" s="24" t="s">
        <v>77</v>
      </c>
      <c r="F33" s="24"/>
      <c r="G33" s="24"/>
      <c r="H33" s="109">
        <f>IF(C33&lt;&gt;"",'[1]CBL Score Standard'!$D89,IF(D33&lt;&gt;"",SUM('[1]CBL Score Standard'!$D89:$E89),IF(E33&lt;&gt;"",SUM('[1]CBL Score Standard'!$D89:$F89),IF(F33&lt;&gt;"",SUM('[1]CBL Score Standard'!$D89:$G89),IF(G33&lt;&gt;"",SUM('[1]CBL Score Standard'!$D89:$H89,0))))))</f>
        <v>0.16558973290057469</v>
      </c>
      <c r="K33" s="407"/>
      <c r="L33" s="407"/>
      <c r="M33" s="104" t="s">
        <v>6</v>
      </c>
      <c r="N33" s="36" t="s">
        <v>56</v>
      </c>
      <c r="O33" s="87" t="s">
        <v>427</v>
      </c>
      <c r="P33" s="153">
        <v>43613</v>
      </c>
      <c r="Q33" s="152" t="s">
        <v>167</v>
      </c>
      <c r="R33" s="79" t="s">
        <v>204</v>
      </c>
      <c r="S33" s="158" t="s">
        <v>340</v>
      </c>
      <c r="T33" s="84" t="s">
        <v>72</v>
      </c>
      <c r="U33" s="83"/>
      <c r="V33" s="83" t="str">
        <f t="shared" si="3"/>
        <v>Passed</v>
      </c>
      <c r="W33" s="83" t="s">
        <v>378</v>
      </c>
      <c r="X33" s="83" t="s">
        <v>378</v>
      </c>
      <c r="Y33" s="46" t="s">
        <v>205</v>
      </c>
      <c r="Z33" s="259">
        <f t="shared" si="2"/>
        <v>0</v>
      </c>
      <c r="AA33" s="260"/>
      <c r="AB33" s="260"/>
      <c r="AC33" s="260"/>
      <c r="AD33" s="260"/>
      <c r="AE33" s="258"/>
      <c r="AF33" s="258"/>
      <c r="AG33" s="258"/>
      <c r="AH33" s="258"/>
      <c r="AI33" s="258"/>
      <c r="AJ33" s="258"/>
    </row>
    <row r="34" spans="1:36" ht="13.8" x14ac:dyDescent="0.3">
      <c r="A34" s="110" t="s">
        <v>46</v>
      </c>
      <c r="B34" s="99" t="s">
        <v>171</v>
      </c>
      <c r="C34" s="100"/>
      <c r="D34" s="24"/>
      <c r="E34" s="129" t="s">
        <v>77</v>
      </c>
      <c r="F34" s="24"/>
      <c r="G34" s="24"/>
      <c r="H34" s="109">
        <f>IF(C34&lt;&gt;"",'[1]CBL Score Standard'!$D90,IF(D34&lt;&gt;"",SUM('[1]CBL Score Standard'!$D90:$E90),IF(E34&lt;&gt;"",SUM('[1]CBL Score Standard'!$D90:$F90),IF(F34&lt;&gt;"",SUM('[1]CBL Score Standard'!$D90:$G90),IF(G34&lt;&gt;"",SUM('[1]CBL Score Standard'!$D90:$H90,0))))))</f>
        <v>7.468064199148379E-2</v>
      </c>
      <c r="K34" s="407"/>
      <c r="L34" s="407"/>
      <c r="M34" s="104" t="s">
        <v>6</v>
      </c>
      <c r="N34" s="36" t="s">
        <v>0</v>
      </c>
      <c r="O34" s="87" t="s">
        <v>426</v>
      </c>
      <c r="P34" s="152" t="s">
        <v>145</v>
      </c>
      <c r="Q34" s="152" t="s">
        <v>206</v>
      </c>
      <c r="R34" s="79" t="s">
        <v>206</v>
      </c>
      <c r="S34" s="50"/>
      <c r="T34" s="84"/>
      <c r="U34" s="83"/>
      <c r="V34" s="83" t="str">
        <f t="shared" si="3"/>
        <v>Passed</v>
      </c>
      <c r="W34" s="83" t="s">
        <v>377</v>
      </c>
      <c r="X34" s="83" t="s">
        <v>377</v>
      </c>
      <c r="Y34" s="41"/>
      <c r="Z34" s="259">
        <f t="shared" si="2"/>
        <v>0</v>
      </c>
      <c r="AA34" s="260"/>
      <c r="AB34" s="260"/>
      <c r="AC34" s="260"/>
      <c r="AD34" s="260"/>
      <c r="AE34" s="258"/>
      <c r="AF34" s="258"/>
      <c r="AG34" s="258"/>
      <c r="AH34" s="258"/>
      <c r="AI34" s="258"/>
      <c r="AJ34" s="258"/>
    </row>
    <row r="35" spans="1:36" ht="13.8" x14ac:dyDescent="0.3">
      <c r="A35" s="110" t="s">
        <v>2</v>
      </c>
      <c r="B35" s="99" t="s">
        <v>234</v>
      </c>
      <c r="C35" s="100"/>
      <c r="D35" s="100"/>
      <c r="E35" s="100"/>
      <c r="F35" s="24"/>
      <c r="G35" s="24"/>
      <c r="H35" s="109" t="b">
        <f>IF(C35&lt;&gt;"",'[1]CBL Score Standard'!$D91,IF(D35&lt;&gt;"",SUM('[1]CBL Score Standard'!$D91:$E91),IF(E35&lt;&gt;"",SUM('[1]CBL Score Standard'!$D91:$F91),IF(F35&lt;&gt;"",SUM('[1]CBL Score Standard'!$D91:$G91),IF(G35&lt;&gt;"",SUM('[1]CBL Score Standard'!$D91:$H91,0))))))</f>
        <v>0</v>
      </c>
      <c r="K35" s="407"/>
      <c r="L35" s="407"/>
      <c r="M35" s="104" t="s">
        <v>6</v>
      </c>
      <c r="N35" s="36" t="s">
        <v>53</v>
      </c>
      <c r="O35" s="90" t="s">
        <v>371</v>
      </c>
      <c r="P35" s="152" t="s">
        <v>145</v>
      </c>
      <c r="Q35" s="152" t="s">
        <v>164</v>
      </c>
      <c r="R35" s="79" t="s">
        <v>207</v>
      </c>
      <c r="S35" s="158" t="s">
        <v>340</v>
      </c>
      <c r="T35" s="84" t="s">
        <v>72</v>
      </c>
      <c r="U35" s="83"/>
      <c r="V35" s="83"/>
      <c r="W35" s="83" t="s">
        <v>377</v>
      </c>
      <c r="X35" s="83" t="s">
        <v>377</v>
      </c>
      <c r="Y35" s="49" t="s">
        <v>208</v>
      </c>
      <c r="Z35" s="259">
        <f t="shared" si="2"/>
        <v>0</v>
      </c>
      <c r="AA35" s="260"/>
      <c r="AB35" s="260"/>
      <c r="AC35" s="260"/>
      <c r="AD35" s="260"/>
      <c r="AE35" s="258"/>
      <c r="AF35" s="258"/>
      <c r="AG35" s="258"/>
      <c r="AH35" s="258"/>
      <c r="AI35" s="258"/>
      <c r="AJ35" s="258"/>
    </row>
    <row r="36" spans="1:36" ht="13.8" x14ac:dyDescent="0.3">
      <c r="A36" s="110" t="s">
        <v>54</v>
      </c>
      <c r="B36" s="99" t="s">
        <v>425</v>
      </c>
      <c r="C36" s="24"/>
      <c r="D36" s="24" t="s">
        <v>346</v>
      </c>
      <c r="E36" s="24"/>
      <c r="F36" s="24"/>
      <c r="G36" s="24"/>
      <c r="H36" s="109">
        <f>IF(C36&lt;&gt;"",'[1]CBL Score Standard'!$D92,IF(D36&lt;&gt;"",SUM('[1]CBL Score Standard'!$D92:$E92),IF(E36&lt;&gt;"",SUM('[1]CBL Score Standard'!$D92:$F92),IF(F36&lt;&gt;"",SUM('[1]CBL Score Standard'!$D92:$G92),IF(G36&lt;&gt;"",SUM('[1]CBL Score Standard'!$D92:$H92,0))))))</f>
        <v>0.13742071881606766</v>
      </c>
      <c r="K36" s="408"/>
      <c r="L36" s="408"/>
      <c r="M36" s="104" t="s">
        <v>6</v>
      </c>
      <c r="N36" s="36" t="s">
        <v>54</v>
      </c>
      <c r="O36" s="87" t="s">
        <v>345</v>
      </c>
      <c r="P36" s="153">
        <v>43644</v>
      </c>
      <c r="Q36" s="152" t="s">
        <v>209</v>
      </c>
      <c r="R36" s="79" t="s">
        <v>210</v>
      </c>
      <c r="S36" s="158" t="s">
        <v>340</v>
      </c>
      <c r="T36" s="157" t="s">
        <v>72</v>
      </c>
      <c r="U36" s="180">
        <v>43756</v>
      </c>
      <c r="V36" s="214" t="s">
        <v>374</v>
      </c>
      <c r="W36" s="83" t="s">
        <v>378</v>
      </c>
      <c r="X36" s="83" t="s">
        <v>377</v>
      </c>
      <c r="Y36" s="46"/>
      <c r="Z36" s="259">
        <f t="shared" si="2"/>
        <v>0</v>
      </c>
      <c r="AA36" s="260"/>
      <c r="AB36" s="260"/>
      <c r="AC36" s="260"/>
      <c r="AD36" s="260"/>
      <c r="AE36" s="258"/>
      <c r="AF36" s="258"/>
      <c r="AG36" s="258"/>
      <c r="AH36" s="258"/>
      <c r="AI36" s="258"/>
      <c r="AJ36" s="258"/>
    </row>
    <row r="37" spans="1:36" x14ac:dyDescent="0.25">
      <c r="A37" s="110" t="s">
        <v>54</v>
      </c>
      <c r="B37" s="99" t="s">
        <v>345</v>
      </c>
      <c r="C37" s="100"/>
      <c r="D37" s="24"/>
      <c r="E37" s="129" t="s">
        <v>77</v>
      </c>
      <c r="F37" s="24"/>
      <c r="G37" s="24"/>
      <c r="H37" s="109">
        <f>IF(C37&lt;&gt;"",'[1]CBL Score Standard'!$D93,IF(D37&lt;&gt;"",SUM('[1]CBL Score Standard'!$D93:$E93),IF(E37&lt;&gt;"",SUM('[1]CBL Score Standard'!$D93:$F93),IF(F37&lt;&gt;"",SUM('[1]CBL Score Standard'!$D93:$G93),IF(G37&lt;&gt;"",SUM('[1]CBL Score Standard'!$D93:$H93,0))))))</f>
        <v>7.468064199148379E-2</v>
      </c>
    </row>
    <row r="38" spans="1:36" ht="23.4" x14ac:dyDescent="0.45">
      <c r="A38" s="110" t="s">
        <v>54</v>
      </c>
      <c r="B38" s="99" t="s">
        <v>231</v>
      </c>
      <c r="C38" s="100"/>
      <c r="D38" s="100"/>
      <c r="E38" s="129" t="s">
        <v>77</v>
      </c>
      <c r="F38" s="24"/>
      <c r="G38" s="24"/>
      <c r="H38" s="109">
        <f>IF(C38&lt;&gt;"",'[1]CBL Score Standard'!$D94,IF(D38&lt;&gt;"",SUM('[1]CBL Score Standard'!$D94:$E94),IF(E38&lt;&gt;"",SUM('[1]CBL Score Standard'!$D94:$F94),IF(F38&lt;&gt;"",SUM('[1]CBL Score Standard'!$D94:$G94),IF(G38&lt;&gt;"",SUM('[1]CBL Score Standard'!$D94:$H94,0))))))</f>
        <v>1.4084507042253521E-2</v>
      </c>
      <c r="K38" s="1193" t="s">
        <v>211</v>
      </c>
      <c r="L38" s="1194"/>
      <c r="M38" s="1194"/>
      <c r="N38" s="1194"/>
      <c r="O38" s="1194"/>
      <c r="P38" s="1194"/>
      <c r="Q38" s="1194"/>
      <c r="R38" s="1194"/>
      <c r="S38" s="1194"/>
      <c r="T38" s="1194"/>
      <c r="U38" s="1194"/>
      <c r="V38" s="1194"/>
      <c r="W38" s="1194"/>
      <c r="X38" s="1194"/>
      <c r="Y38" s="1195"/>
      <c r="Z38" s="263"/>
      <c r="AA38" s="402"/>
      <c r="AB38" s="402"/>
      <c r="AC38" s="402"/>
      <c r="AD38" s="402"/>
      <c r="AE38" s="402"/>
      <c r="AF38" s="402"/>
      <c r="AG38" s="402"/>
      <c r="AH38" s="402"/>
      <c r="AI38" s="402"/>
      <c r="AJ38" s="402"/>
    </row>
    <row r="39" spans="1:36" ht="41.4" x14ac:dyDescent="0.25">
      <c r="A39" s="110" t="s">
        <v>53</v>
      </c>
      <c r="B39" s="99" t="s">
        <v>371</v>
      </c>
      <c r="C39" s="100"/>
      <c r="D39" s="117"/>
      <c r="E39" s="132"/>
      <c r="F39" s="24"/>
      <c r="G39" s="24"/>
      <c r="H39" s="109" t="b">
        <f>IF(C39&lt;&gt;"",'[1]CBL Score Standard'!$D95,IF(D39&lt;&gt;"",SUM('[1]CBL Score Standard'!$D95:$E95),IF(E39&lt;&gt;"",SUM('[1]CBL Score Standard'!$D95:$F95),IF(F39&lt;&gt;"",SUM('[1]CBL Score Standard'!$D95:$G95),IF(G39&lt;&gt;"",SUM('[1]CBL Score Standard'!$D95:$H95,0))))))</f>
        <v>0</v>
      </c>
      <c r="K39" s="1211" t="s">
        <v>133</v>
      </c>
      <c r="L39" s="1211" t="s">
        <v>91</v>
      </c>
      <c r="M39" s="1182" t="s">
        <v>75</v>
      </c>
      <c r="N39" s="1184" t="s">
        <v>134</v>
      </c>
      <c r="O39" s="1184" t="s">
        <v>135</v>
      </c>
      <c r="P39" s="413" t="s">
        <v>136</v>
      </c>
      <c r="Q39" s="413" t="s">
        <v>137</v>
      </c>
      <c r="R39" s="413" t="s">
        <v>138</v>
      </c>
      <c r="S39" s="1212" t="s">
        <v>139</v>
      </c>
      <c r="T39" s="1191" t="s">
        <v>344</v>
      </c>
      <c r="U39" s="1191" t="s">
        <v>342</v>
      </c>
      <c r="V39" s="1191" t="s">
        <v>343</v>
      </c>
      <c r="W39" s="404" t="s">
        <v>375</v>
      </c>
      <c r="X39" s="404" t="s">
        <v>376</v>
      </c>
      <c r="Y39" s="1211" t="s">
        <v>140</v>
      </c>
      <c r="Z39" s="1186" t="s">
        <v>667</v>
      </c>
      <c r="AA39" s="1172" t="s">
        <v>666</v>
      </c>
      <c r="AB39" s="1172"/>
      <c r="AC39" s="1172" t="s">
        <v>668</v>
      </c>
      <c r="AD39" s="1172"/>
      <c r="AE39" s="1172" t="s">
        <v>669</v>
      </c>
      <c r="AF39" s="1172"/>
      <c r="AG39" s="1172" t="s">
        <v>670</v>
      </c>
      <c r="AH39" s="1172"/>
      <c r="AI39" s="1172" t="s">
        <v>671</v>
      </c>
      <c r="AJ39" s="1172"/>
    </row>
    <row r="40" spans="1:36" ht="41.4" x14ac:dyDescent="0.25">
      <c r="A40" s="110" t="s">
        <v>53</v>
      </c>
      <c r="B40" s="99" t="s">
        <v>223</v>
      </c>
      <c r="C40" s="100"/>
      <c r="D40" s="100"/>
      <c r="E40" s="117" t="s">
        <v>77</v>
      </c>
      <c r="F40" s="24"/>
      <c r="G40" s="24"/>
      <c r="H40" s="109">
        <f>IF(C40&lt;&gt;"",'[1]CBL Score Standard'!$D96,IF(D40&lt;&gt;"",SUM('[1]CBL Score Standard'!$D96:$E96),IF(E40&lt;&gt;"",SUM('[1]CBL Score Standard'!$D96:$F96),IF(F40&lt;&gt;"",SUM('[1]CBL Score Standard'!$D96:$G96),IF(G40&lt;&gt;"",SUM('[1]CBL Score Standard'!$D96:$H96,0))))))</f>
        <v>1.4084507042253521E-2</v>
      </c>
      <c r="K40" s="1197"/>
      <c r="L40" s="1197"/>
      <c r="M40" s="1183"/>
      <c r="N40" s="1190"/>
      <c r="O40" s="1185"/>
      <c r="P40" s="148" t="s">
        <v>141</v>
      </c>
      <c r="Q40" s="414"/>
      <c r="R40" s="414"/>
      <c r="S40" s="1210"/>
      <c r="T40" s="1191"/>
      <c r="U40" s="1191"/>
      <c r="V40" s="1191"/>
      <c r="W40" s="404"/>
      <c r="X40" s="404"/>
      <c r="Y40" s="1197"/>
      <c r="Z40" s="1187"/>
      <c r="AA40" s="400" t="s">
        <v>672</v>
      </c>
      <c r="AB40" s="400" t="s">
        <v>673</v>
      </c>
      <c r="AC40" s="400" t="s">
        <v>672</v>
      </c>
      <c r="AD40" s="400" t="s">
        <v>673</v>
      </c>
      <c r="AE40" s="400" t="s">
        <v>672</v>
      </c>
      <c r="AF40" s="400" t="s">
        <v>673</v>
      </c>
      <c r="AG40" s="400" t="s">
        <v>672</v>
      </c>
      <c r="AH40" s="400" t="s">
        <v>673</v>
      </c>
      <c r="AI40" s="400" t="s">
        <v>672</v>
      </c>
      <c r="AJ40" s="400" t="s">
        <v>673</v>
      </c>
    </row>
    <row r="41" spans="1:36" ht="13.8" x14ac:dyDescent="0.3">
      <c r="A41" s="110" t="s">
        <v>53</v>
      </c>
      <c r="B41" s="99" t="s">
        <v>226</v>
      </c>
      <c r="C41" s="100"/>
      <c r="D41" s="100"/>
      <c r="E41" s="117"/>
      <c r="F41" s="24"/>
      <c r="G41" s="24"/>
      <c r="H41" s="109" t="b">
        <f>IF(C41&lt;&gt;"",'[1]CBL Score Standard'!$D97,IF(D41&lt;&gt;"",SUM('[1]CBL Score Standard'!$D97:$E97),IF(E41&lt;&gt;"",SUM('[1]CBL Score Standard'!$D97:$F97),IF(F41&lt;&gt;"",SUM('[1]CBL Score Standard'!$D97:$G97),IF(G41&lt;&gt;"",SUM('[1]CBL Score Standard'!$D97:$H97,0))))))</f>
        <v>0</v>
      </c>
      <c r="K41" s="406" t="s">
        <v>142</v>
      </c>
      <c r="L41" s="406" t="s">
        <v>143</v>
      </c>
      <c r="M41" s="104" t="s">
        <v>7</v>
      </c>
      <c r="N41" s="36" t="s">
        <v>56</v>
      </c>
      <c r="O41" s="87" t="s">
        <v>663</v>
      </c>
      <c r="P41" s="149" t="s">
        <v>145</v>
      </c>
      <c r="Q41" s="152" t="s">
        <v>212</v>
      </c>
      <c r="R41" s="79" t="s">
        <v>213</v>
      </c>
      <c r="S41" s="70" t="s">
        <v>340</v>
      </c>
      <c r="T41" s="157" t="s">
        <v>72</v>
      </c>
      <c r="U41" s="180">
        <v>43752</v>
      </c>
      <c r="V41" s="214" t="s">
        <v>374</v>
      </c>
      <c r="W41" s="83" t="s">
        <v>378</v>
      </c>
      <c r="X41" s="83" t="s">
        <v>378</v>
      </c>
      <c r="Y41" s="46" t="s">
        <v>214</v>
      </c>
      <c r="Z41" s="259">
        <f t="shared" ref="Z41:Z56" si="4">DATEDIF(AA41,AB41,"m")/12+DATEDIF(AC41,AD41,"m")/12+DATEDIF(AE41,AF41,"m")/12+DATEDIF(AG41,AH41,"m")/12+DATEDIF(AI41,AJ41,"m")/12</f>
        <v>0</v>
      </c>
      <c r="AA41" s="260"/>
      <c r="AB41" s="260"/>
      <c r="AC41" s="260"/>
      <c r="AD41" s="260"/>
      <c r="AE41" s="258"/>
      <c r="AF41" s="258"/>
      <c r="AG41" s="258"/>
      <c r="AH41" s="258"/>
      <c r="AI41" s="258"/>
      <c r="AJ41" s="258"/>
    </row>
    <row r="42" spans="1:36" ht="26.4" x14ac:dyDescent="0.3">
      <c r="A42" s="110" t="s">
        <v>53</v>
      </c>
      <c r="B42" s="99" t="s">
        <v>239</v>
      </c>
      <c r="C42" s="100"/>
      <c r="D42" s="100"/>
      <c r="E42" s="100"/>
      <c r="F42" s="24"/>
      <c r="G42" s="24"/>
      <c r="H42" s="109" t="b">
        <f>IF(C42&lt;&gt;"",'[1]CBL Score Standard'!$D98,IF(D42&lt;&gt;"",SUM('[1]CBL Score Standard'!$D98:$E98),IF(E42&lt;&gt;"",SUM('[1]CBL Score Standard'!$D98:$F98),IF(F42&lt;&gt;"",SUM('[1]CBL Score Standard'!$D98:$G98),IF(G42&lt;&gt;"",SUM('[1]CBL Score Standard'!$D98:$H98,0))))))</f>
        <v>0</v>
      </c>
      <c r="K42" s="407"/>
      <c r="L42" s="407"/>
      <c r="M42" s="104" t="s">
        <v>7</v>
      </c>
      <c r="N42" s="36" t="s">
        <v>56</v>
      </c>
      <c r="O42" s="87" t="s">
        <v>215</v>
      </c>
      <c r="P42" s="150"/>
      <c r="Q42" s="152" t="s">
        <v>164</v>
      </c>
      <c r="R42" s="79" t="s">
        <v>207</v>
      </c>
      <c r="S42" s="70" t="s">
        <v>340</v>
      </c>
      <c r="T42" s="84" t="s">
        <v>72</v>
      </c>
      <c r="U42" s="180">
        <v>43752</v>
      </c>
      <c r="V42" s="214" t="s">
        <v>374</v>
      </c>
      <c r="W42" s="83" t="s">
        <v>378</v>
      </c>
      <c r="X42" s="83" t="s">
        <v>378</v>
      </c>
      <c r="Y42" s="49" t="s">
        <v>216</v>
      </c>
      <c r="Z42" s="259">
        <f t="shared" si="4"/>
        <v>0</v>
      </c>
      <c r="AA42" s="260"/>
      <c r="AB42" s="260"/>
      <c r="AC42" s="260"/>
      <c r="AD42" s="260"/>
      <c r="AE42" s="258"/>
      <c r="AF42" s="258"/>
      <c r="AG42" s="258"/>
      <c r="AH42" s="258"/>
      <c r="AI42" s="258"/>
      <c r="AJ42" s="258"/>
    </row>
    <row r="43" spans="1:36" ht="27.6" x14ac:dyDescent="0.3">
      <c r="A43" s="110" t="s">
        <v>0</v>
      </c>
      <c r="B43" s="99" t="s">
        <v>426</v>
      </c>
      <c r="C43" s="100"/>
      <c r="D43" s="24"/>
      <c r="E43" s="24" t="s">
        <v>77</v>
      </c>
      <c r="F43" s="24"/>
      <c r="G43" s="24"/>
      <c r="H43" s="109">
        <f>IF(C43&lt;&gt;"",'[1]CBL Score Standard'!$D99,IF(D43&lt;&gt;"",SUM('[1]CBL Score Standard'!$D99:$E99),IF(E43&lt;&gt;"",SUM('[1]CBL Score Standard'!$D99:$F99),IF(F43&lt;&gt;"",SUM('[1]CBL Score Standard'!$D99:$G99),IF(G43&lt;&gt;"",SUM('[1]CBL Score Standard'!$D99:$H99,0))))))</f>
        <v>7.468064199148379E-2</v>
      </c>
      <c r="K43" s="407"/>
      <c r="L43" s="407"/>
      <c r="M43" s="104" t="s">
        <v>7</v>
      </c>
      <c r="N43" s="36" t="s">
        <v>55</v>
      </c>
      <c r="O43" s="91" t="s">
        <v>664</v>
      </c>
      <c r="P43" s="150"/>
      <c r="Q43" s="254" t="s">
        <v>653</v>
      </c>
      <c r="R43" s="254" t="s">
        <v>654</v>
      </c>
      <c r="S43" s="70" t="s">
        <v>340</v>
      </c>
      <c r="T43" s="84" t="s">
        <v>72</v>
      </c>
      <c r="U43" s="180">
        <v>43753</v>
      </c>
      <c r="V43" s="214" t="s">
        <v>374</v>
      </c>
      <c r="W43" s="83" t="s">
        <v>377</v>
      </c>
      <c r="X43" s="83" t="s">
        <v>378</v>
      </c>
      <c r="Y43" s="52" t="s">
        <v>249</v>
      </c>
      <c r="Z43" s="259">
        <f t="shared" si="4"/>
        <v>0</v>
      </c>
      <c r="AA43" s="260"/>
      <c r="AB43" s="260"/>
      <c r="AC43" s="260"/>
      <c r="AD43" s="260"/>
      <c r="AE43" s="258"/>
      <c r="AF43" s="258"/>
      <c r="AG43" s="258"/>
      <c r="AH43" s="258"/>
      <c r="AI43" s="258"/>
      <c r="AJ43" s="258"/>
    </row>
    <row r="44" spans="1:36" ht="27.6" x14ac:dyDescent="0.3">
      <c r="A44" s="110" t="s">
        <v>41</v>
      </c>
      <c r="B44" s="99" t="s">
        <v>450</v>
      </c>
      <c r="C44" s="24"/>
      <c r="D44" s="24" t="s">
        <v>77</v>
      </c>
      <c r="E44" s="24"/>
      <c r="F44" s="24"/>
      <c r="G44" s="24"/>
      <c r="H44" s="109">
        <f>IF(C44&lt;&gt;"",'[1]CBL Score Standard'!$D100,IF(D44&lt;&gt;"",SUM('[1]CBL Score Standard'!$D100:$E100),IF(E44&lt;&gt;"",SUM('[1]CBL Score Standard'!$D100:$F100),IF(F44&lt;&gt;"",SUM('[1]CBL Score Standard'!$D100:$G100),IF(G44&lt;&gt;"",SUM('[1]CBL Score Standard'!$D100:$H100,0))))))</f>
        <v>0.13742071881606766</v>
      </c>
      <c r="K44" s="407"/>
      <c r="L44" s="407"/>
      <c r="M44" s="104" t="s">
        <v>7</v>
      </c>
      <c r="N44" s="36" t="s">
        <v>55</v>
      </c>
      <c r="O44" s="87" t="s">
        <v>448</v>
      </c>
      <c r="P44" s="151"/>
      <c r="Q44" s="254" t="s">
        <v>655</v>
      </c>
      <c r="R44" s="254" t="s">
        <v>656</v>
      </c>
      <c r="S44" s="70" t="s">
        <v>340</v>
      </c>
      <c r="T44" s="84" t="s">
        <v>72</v>
      </c>
      <c r="U44" s="180">
        <v>43753</v>
      </c>
      <c r="V44" s="214" t="s">
        <v>374</v>
      </c>
      <c r="W44" s="83" t="s">
        <v>377</v>
      </c>
      <c r="X44" s="83" t="s">
        <v>377</v>
      </c>
      <c r="Y44" s="49" t="s">
        <v>219</v>
      </c>
      <c r="Z44" s="259">
        <f t="shared" si="4"/>
        <v>0</v>
      </c>
      <c r="AA44" s="260"/>
      <c r="AB44" s="260"/>
      <c r="AC44" s="260"/>
      <c r="AD44" s="260"/>
      <c r="AE44" s="258"/>
      <c r="AF44" s="258"/>
      <c r="AG44" s="258"/>
      <c r="AH44" s="258"/>
      <c r="AI44" s="258"/>
      <c r="AJ44" s="258"/>
    </row>
    <row r="45" spans="1:36" ht="26.4" x14ac:dyDescent="0.3">
      <c r="A45" s="110" t="s">
        <v>41</v>
      </c>
      <c r="B45" s="99" t="s">
        <v>178</v>
      </c>
      <c r="C45" s="100"/>
      <c r="D45" s="24"/>
      <c r="E45" s="129" t="s">
        <v>77</v>
      </c>
      <c r="F45" s="24"/>
      <c r="G45" s="24"/>
      <c r="H45" s="109">
        <f>IF(C45&lt;&gt;"",'[1]CBL Score Standard'!$D101,IF(D45&lt;&gt;"",SUM('[1]CBL Score Standard'!$D101:$E101),IF(E45&lt;&gt;"",SUM('[1]CBL Score Standard'!$D101:$F101),IF(F45&lt;&gt;"",SUM('[1]CBL Score Standard'!$D101:$G101),IF(G45&lt;&gt;"",SUM('[1]CBL Score Standard'!$D101:$H101,0))))))</f>
        <v>7.468064199148379E-2</v>
      </c>
      <c r="K45" s="407"/>
      <c r="L45" s="407"/>
      <c r="M45" s="104" t="s">
        <v>7</v>
      </c>
      <c r="N45" s="36" t="s">
        <v>55</v>
      </c>
      <c r="O45" s="87" t="s">
        <v>185</v>
      </c>
      <c r="P45" s="149" t="s">
        <v>145</v>
      </c>
      <c r="Q45" s="254" t="s">
        <v>220</v>
      </c>
      <c r="R45" s="254" t="s">
        <v>270</v>
      </c>
      <c r="S45" s="36"/>
      <c r="T45" s="84"/>
      <c r="U45" s="83"/>
      <c r="V45" s="83" t="str">
        <f>IF(AND(W45="Y",X45="Y"),"Passed",IF(T45="M","Passed", ""))</f>
        <v>Passed</v>
      </c>
      <c r="W45" s="83" t="s">
        <v>377</v>
      </c>
      <c r="X45" s="83" t="s">
        <v>377</v>
      </c>
      <c r="Y45" s="49" t="s">
        <v>186</v>
      </c>
      <c r="Z45" s="259">
        <f t="shared" si="4"/>
        <v>0</v>
      </c>
      <c r="AA45" s="260"/>
      <c r="AB45" s="260"/>
      <c r="AC45" s="260"/>
      <c r="AD45" s="260"/>
      <c r="AE45" s="258"/>
      <c r="AF45" s="258"/>
      <c r="AG45" s="258"/>
      <c r="AH45" s="258"/>
      <c r="AI45" s="258"/>
      <c r="AJ45" s="258"/>
    </row>
    <row r="46" spans="1:36" ht="27.6" x14ac:dyDescent="0.3">
      <c r="A46" s="110" t="s">
        <v>229</v>
      </c>
      <c r="B46" s="99" t="s">
        <v>245</v>
      </c>
      <c r="C46" s="100"/>
      <c r="D46" s="100"/>
      <c r="E46" s="100"/>
      <c r="F46" s="100"/>
      <c r="G46" s="24"/>
      <c r="H46" s="109" t="b">
        <f>IF(C46&lt;&gt;"",'[1]CBL Score Standard'!$D102,IF(D46&lt;&gt;"",SUM('[1]CBL Score Standard'!$D102:$E102),IF(E46&lt;&gt;"",SUM('[1]CBL Score Standard'!$D102:$F102),IF(F46&lt;&gt;"",SUM('[1]CBL Score Standard'!$D102:$G102),IF(G46&lt;&gt;"",SUM('[1]CBL Score Standard'!$D102:$H102,0))))))</f>
        <v>0</v>
      </c>
      <c r="K46" s="407"/>
      <c r="L46" s="407"/>
      <c r="M46" s="104" t="s">
        <v>7</v>
      </c>
      <c r="N46" s="36" t="s">
        <v>55</v>
      </c>
      <c r="O46" s="87" t="s">
        <v>694</v>
      </c>
      <c r="P46" s="153">
        <v>43539</v>
      </c>
      <c r="Q46" s="254" t="s">
        <v>658</v>
      </c>
      <c r="R46" s="254" t="s">
        <v>657</v>
      </c>
      <c r="S46" s="36" t="s">
        <v>340</v>
      </c>
      <c r="T46" s="84" t="s">
        <v>72</v>
      </c>
      <c r="U46" s="180">
        <v>43753</v>
      </c>
      <c r="V46" s="214" t="s">
        <v>374</v>
      </c>
      <c r="W46" s="83" t="s">
        <v>377</v>
      </c>
      <c r="X46" s="83" t="s">
        <v>377</v>
      </c>
      <c r="Y46" s="49" t="s">
        <v>186</v>
      </c>
      <c r="Z46" s="259">
        <f t="shared" si="4"/>
        <v>0</v>
      </c>
      <c r="AA46" s="260"/>
      <c r="AB46" s="260"/>
      <c r="AC46" s="260"/>
      <c r="AD46" s="260"/>
      <c r="AE46" s="258"/>
      <c r="AF46" s="258"/>
      <c r="AG46" s="258"/>
      <c r="AH46" s="258"/>
      <c r="AI46" s="258"/>
      <c r="AJ46" s="258"/>
    </row>
    <row r="47" spans="1:36" ht="27.6" x14ac:dyDescent="0.3">
      <c r="A47" s="110" t="s">
        <v>144</v>
      </c>
      <c r="B47" s="99" t="s">
        <v>372</v>
      </c>
      <c r="C47" s="24"/>
      <c r="D47" s="24"/>
      <c r="E47" s="24" t="s">
        <v>77</v>
      </c>
      <c r="F47" s="24"/>
      <c r="G47" s="24"/>
      <c r="H47" s="109">
        <f>IF(C47&lt;&gt;"",'[1]CBL Score Standard'!$D103,IF(D47&lt;&gt;"",SUM('[1]CBL Score Standard'!$D103:$E103),IF(E47&lt;&gt;"",SUM('[1]CBL Score Standard'!$D103:$F103),IF(F47&lt;&gt;"",SUM('[1]CBL Score Standard'!$D103:$G103),IF(G47&lt;&gt;"",SUM('[1]CBL Score Standard'!$D103:$H103,0))))))</f>
        <v>0.16558973290057469</v>
      </c>
      <c r="K47" s="407"/>
      <c r="L47" s="407"/>
      <c r="M47" s="104" t="s">
        <v>7</v>
      </c>
      <c r="N47" s="36" t="s">
        <v>55</v>
      </c>
      <c r="O47" s="87" t="s">
        <v>665</v>
      </c>
      <c r="P47" s="153">
        <v>43607</v>
      </c>
      <c r="Q47" s="152" t="s">
        <v>221</v>
      </c>
      <c r="R47" s="79" t="s">
        <v>200</v>
      </c>
      <c r="S47" s="36" t="s">
        <v>340</v>
      </c>
      <c r="T47" s="84" t="s">
        <v>72</v>
      </c>
      <c r="U47" s="180">
        <v>43754</v>
      </c>
      <c r="V47" s="214" t="s">
        <v>374</v>
      </c>
      <c r="W47" s="83" t="s">
        <v>377</v>
      </c>
      <c r="X47" s="83" t="s">
        <v>377</v>
      </c>
      <c r="Y47" s="46" t="s">
        <v>222</v>
      </c>
      <c r="Z47" s="259">
        <f t="shared" si="4"/>
        <v>0</v>
      </c>
      <c r="AA47" s="260"/>
      <c r="AB47" s="260"/>
      <c r="AC47" s="260"/>
      <c r="AD47" s="260"/>
      <c r="AE47" s="258"/>
      <c r="AF47" s="258"/>
      <c r="AG47" s="258"/>
      <c r="AH47" s="258"/>
      <c r="AI47" s="258"/>
      <c r="AJ47" s="258"/>
    </row>
    <row r="48" spans="1:36" ht="39.6" x14ac:dyDescent="0.3">
      <c r="A48" s="110" t="s">
        <v>144</v>
      </c>
      <c r="B48" s="99" t="s">
        <v>373</v>
      </c>
      <c r="C48" s="24"/>
      <c r="D48" s="24"/>
      <c r="E48" s="24" t="s">
        <v>77</v>
      </c>
      <c r="F48" s="24"/>
      <c r="G48" s="24"/>
      <c r="H48" s="109">
        <f>IF(C48&lt;&gt;"",'[1]CBL Score Standard'!$D104,IF(D48&lt;&gt;"",SUM('[1]CBL Score Standard'!$D104:$E104),IF(E48&lt;&gt;"",SUM('[1]CBL Score Standard'!$D104:$F104),IF(F48&lt;&gt;"",SUM('[1]CBL Score Standard'!$D104:$G104),IF(G48&lt;&gt;"",SUM('[1]CBL Score Standard'!$D104:$H104,0))))))</f>
        <v>0.16558973290057469</v>
      </c>
      <c r="K48" s="407"/>
      <c r="L48" s="407"/>
      <c r="M48" s="104" t="s">
        <v>7</v>
      </c>
      <c r="N48" s="36" t="s">
        <v>53</v>
      </c>
      <c r="O48" s="87" t="s">
        <v>223</v>
      </c>
      <c r="P48" s="153">
        <v>43621</v>
      </c>
      <c r="Q48" s="154" t="s">
        <v>224</v>
      </c>
      <c r="R48" s="155" t="s">
        <v>225</v>
      </c>
      <c r="S48" s="69" t="s">
        <v>340</v>
      </c>
      <c r="T48" s="84"/>
      <c r="U48" s="153">
        <v>43621</v>
      </c>
      <c r="V48" s="83" t="s">
        <v>374</v>
      </c>
      <c r="W48" s="83" t="s">
        <v>378</v>
      </c>
      <c r="X48" s="83" t="s">
        <v>378</v>
      </c>
      <c r="Y48" s="55"/>
      <c r="Z48" s="259">
        <f t="shared" si="4"/>
        <v>0</v>
      </c>
      <c r="AA48" s="260"/>
      <c r="AB48" s="260"/>
      <c r="AC48" s="260"/>
      <c r="AD48" s="260"/>
      <c r="AE48" s="258"/>
      <c r="AF48" s="258"/>
      <c r="AG48" s="258"/>
      <c r="AH48" s="258"/>
      <c r="AI48" s="258"/>
      <c r="AJ48" s="258"/>
    </row>
    <row r="49" spans="1:37" ht="13.8" x14ac:dyDescent="0.3">
      <c r="A49" s="110" t="s">
        <v>144</v>
      </c>
      <c r="B49" s="99" t="s">
        <v>452</v>
      </c>
      <c r="C49" s="24"/>
      <c r="D49" s="24"/>
      <c r="E49" s="24" t="s">
        <v>77</v>
      </c>
      <c r="F49" s="24"/>
      <c r="G49" s="24"/>
      <c r="H49" s="109">
        <f>IF(C49&lt;&gt;"",'[1]CBL Score Standard'!$D105,IF(D49&lt;&gt;"",SUM('[1]CBL Score Standard'!$D105:$E105),IF(E49&lt;&gt;"",SUM('[1]CBL Score Standard'!$D105:$F105),IF(F49&lt;&gt;"",SUM('[1]CBL Score Standard'!$D105:$G105),IF(G49&lt;&gt;"",SUM('[1]CBL Score Standard'!$D105:$H105,0))))))</f>
        <v>0.16558973290057469</v>
      </c>
      <c r="K49" s="407"/>
      <c r="L49" s="407"/>
      <c r="M49" s="104" t="s">
        <v>7</v>
      </c>
      <c r="N49" s="36" t="s">
        <v>53</v>
      </c>
      <c r="O49" s="87" t="s">
        <v>226</v>
      </c>
      <c r="P49" s="153">
        <v>43602</v>
      </c>
      <c r="Q49" s="154" t="s">
        <v>227</v>
      </c>
      <c r="R49" s="155" t="s">
        <v>228</v>
      </c>
      <c r="S49" s="70"/>
      <c r="T49" s="84"/>
      <c r="U49" s="83"/>
      <c r="V49" s="83" t="str">
        <f>IF(AND(W49="Y",X49="Y"),"Passed",IF(T49="M","Passed", ""))</f>
        <v/>
      </c>
      <c r="W49" s="83" t="s">
        <v>378</v>
      </c>
      <c r="X49" s="83" t="s">
        <v>378</v>
      </c>
      <c r="Y49" s="55"/>
      <c r="Z49" s="259">
        <f t="shared" si="4"/>
        <v>0</v>
      </c>
      <c r="AA49" s="260"/>
      <c r="AB49" s="260"/>
      <c r="AC49" s="260"/>
      <c r="AD49" s="260"/>
      <c r="AE49" s="258"/>
      <c r="AF49" s="258"/>
      <c r="AG49" s="258"/>
      <c r="AH49" s="258"/>
      <c r="AI49" s="258"/>
      <c r="AJ49" s="258"/>
    </row>
    <row r="50" spans="1:37" ht="27.6" x14ac:dyDescent="0.25">
      <c r="A50" s="110" t="s">
        <v>144</v>
      </c>
      <c r="B50" s="99" t="s">
        <v>517</v>
      </c>
      <c r="C50" s="24"/>
      <c r="D50" s="24"/>
      <c r="E50" s="24" t="s">
        <v>77</v>
      </c>
      <c r="F50" s="24"/>
      <c r="G50" s="24"/>
      <c r="H50" s="109">
        <f>IF(C50&lt;&gt;"",'[1]CBL Score Standard'!$D106,IF(D50&lt;&gt;"",SUM('[1]CBL Score Standard'!$D106:$E106),IF(E50&lt;&gt;"",SUM('[1]CBL Score Standard'!$D106:$F106),IF(F50&lt;&gt;"",SUM('[1]CBL Score Standard'!$D106:$G106),IF(G50&lt;&gt;"",SUM('[1]CBL Score Standard'!$D106:$H106,0))))))</f>
        <v>0.16558973290057469</v>
      </c>
      <c r="K50" s="407"/>
      <c r="L50" s="407"/>
      <c r="M50" s="104" t="s">
        <v>7</v>
      </c>
      <c r="N50" s="36" t="s">
        <v>59</v>
      </c>
      <c r="O50" s="89" t="s">
        <v>684</v>
      </c>
      <c r="P50" s="153">
        <v>43623</v>
      </c>
      <c r="Q50" s="154" t="s">
        <v>153</v>
      </c>
      <c r="R50" s="155" t="s">
        <v>156</v>
      </c>
      <c r="S50" s="70" t="s">
        <v>340</v>
      </c>
      <c r="T50" s="419" t="s">
        <v>72</v>
      </c>
      <c r="U50" s="181">
        <v>44008</v>
      </c>
      <c r="V50" s="83" t="s">
        <v>374</v>
      </c>
      <c r="W50" s="83" t="s">
        <v>378</v>
      </c>
      <c r="X50" s="83" t="s">
        <v>378</v>
      </c>
      <c r="Y50" s="55"/>
      <c r="Z50" s="259">
        <f t="shared" si="4"/>
        <v>0</v>
      </c>
      <c r="AA50" s="260"/>
      <c r="AB50" s="260"/>
      <c r="AC50" s="260"/>
      <c r="AD50" s="260"/>
      <c r="AE50" s="258"/>
      <c r="AF50" s="258"/>
      <c r="AG50" s="258"/>
      <c r="AH50" s="258"/>
      <c r="AI50" s="258"/>
      <c r="AJ50" s="258"/>
    </row>
    <row r="51" spans="1:37" ht="27.6" x14ac:dyDescent="0.25">
      <c r="A51" s="110" t="s">
        <v>144</v>
      </c>
      <c r="B51" s="99" t="s">
        <v>661</v>
      </c>
      <c r="C51" s="24"/>
      <c r="D51" s="24"/>
      <c r="E51" s="24" t="s">
        <v>77</v>
      </c>
      <c r="F51" s="24"/>
      <c r="G51" s="24"/>
      <c r="H51" s="109">
        <f>IF(C51&lt;&gt;"",'[1]CBL Score Standard'!$D107,IF(D51&lt;&gt;"",SUM('[1]CBL Score Standard'!$D107:$E107),IF(E51&lt;&gt;"",SUM('[1]CBL Score Standard'!$D107:$F107),IF(F51&lt;&gt;"",SUM('[1]CBL Score Standard'!$D107:$G107),IF(G51&lt;&gt;"",SUM('[1]CBL Score Standard'!$D107:$H107,0))))))</f>
        <v>0.16558973290057469</v>
      </c>
      <c r="K51" s="407"/>
      <c r="L51" s="407"/>
      <c r="M51" s="104" t="s">
        <v>7</v>
      </c>
      <c r="N51" s="36" t="s">
        <v>59</v>
      </c>
      <c r="O51" s="89" t="s">
        <v>683</v>
      </c>
      <c r="P51" s="153">
        <v>43623</v>
      </c>
      <c r="Q51" s="154" t="s">
        <v>153</v>
      </c>
      <c r="R51" s="155" t="s">
        <v>156</v>
      </c>
      <c r="S51" s="70" t="s">
        <v>340</v>
      </c>
      <c r="T51" s="419" t="s">
        <v>72</v>
      </c>
      <c r="U51" s="181">
        <v>44117</v>
      </c>
      <c r="V51" s="83" t="s">
        <v>374</v>
      </c>
      <c r="W51" s="83" t="s">
        <v>378</v>
      </c>
      <c r="X51" s="83" t="s">
        <v>378</v>
      </c>
      <c r="Y51" s="55"/>
      <c r="Z51" s="259">
        <f t="shared" si="4"/>
        <v>0</v>
      </c>
      <c r="AA51" s="260"/>
      <c r="AB51" s="260"/>
      <c r="AC51" s="260"/>
      <c r="AD51" s="260"/>
      <c r="AE51" s="258"/>
      <c r="AF51" s="258"/>
      <c r="AG51" s="258"/>
      <c r="AH51" s="258"/>
      <c r="AI51" s="258"/>
      <c r="AJ51" s="258"/>
    </row>
    <row r="52" spans="1:37" ht="13.8" x14ac:dyDescent="0.25">
      <c r="A52" s="110" t="s">
        <v>144</v>
      </c>
      <c r="B52" s="99" t="s">
        <v>662</v>
      </c>
      <c r="C52" s="117"/>
      <c r="D52" s="117"/>
      <c r="E52" s="117" t="s">
        <v>77</v>
      </c>
      <c r="F52" s="24"/>
      <c r="G52" s="24"/>
      <c r="H52" s="109">
        <f>IF(C52&lt;&gt;"",'[1]CBL Score Standard'!$D108,IF(D52&lt;&gt;"",SUM('[1]CBL Score Standard'!$D108:$E108),IF(E52&lt;&gt;"",SUM('[1]CBL Score Standard'!$D108:$F108),IF(F52&lt;&gt;"",SUM('[1]CBL Score Standard'!$D108:$G108),IF(G52&lt;&gt;"",SUM('[1]CBL Score Standard'!$D108:$H108,0))))))</f>
        <v>0.16558973290057469</v>
      </c>
      <c r="K52" s="407"/>
      <c r="L52" s="407"/>
      <c r="M52" s="104" t="s">
        <v>7</v>
      </c>
      <c r="N52" s="36" t="s">
        <v>56</v>
      </c>
      <c r="O52" s="89" t="s">
        <v>67</v>
      </c>
      <c r="P52" s="153"/>
      <c r="Q52" s="154"/>
      <c r="R52" s="155"/>
      <c r="S52" s="157" t="s">
        <v>340</v>
      </c>
      <c r="T52" s="84"/>
      <c r="U52" s="180">
        <v>43766</v>
      </c>
      <c r="V52" s="214" t="s">
        <v>374</v>
      </c>
      <c r="W52" s="83" t="s">
        <v>378</v>
      </c>
      <c r="X52" s="83" t="s">
        <v>378</v>
      </c>
      <c r="Y52" s="83"/>
      <c r="Z52" s="259">
        <f t="shared" si="4"/>
        <v>0</v>
      </c>
      <c r="AA52" s="260"/>
      <c r="AB52" s="260"/>
      <c r="AC52" s="260"/>
      <c r="AD52" s="260"/>
      <c r="AE52" s="258"/>
      <c r="AF52" s="258"/>
      <c r="AG52" s="258"/>
      <c r="AH52" s="258"/>
      <c r="AI52" s="258"/>
      <c r="AJ52" s="258"/>
    </row>
    <row r="53" spans="1:37" ht="13.8" x14ac:dyDescent="0.25">
      <c r="A53" s="110" t="s">
        <v>144</v>
      </c>
      <c r="B53" s="99" t="s">
        <v>187</v>
      </c>
      <c r="C53" s="100"/>
      <c r="D53" s="24"/>
      <c r="E53" s="24" t="s">
        <v>77</v>
      </c>
      <c r="F53" s="24"/>
      <c r="G53" s="24"/>
      <c r="H53" s="109">
        <f>IF(C53&lt;&gt;"",'[1]CBL Score Standard'!$D109,IF(D53&lt;&gt;"",SUM('[1]CBL Score Standard'!$D109:$E109),IF(E53&lt;&gt;"",SUM('[1]CBL Score Standard'!$D109:$F109),IF(F53&lt;&gt;"",SUM('[1]CBL Score Standard'!$D109:$G109),IF(G53&lt;&gt;"",SUM('[1]CBL Score Standard'!$D109:$H109,0))))))</f>
        <v>7.468064199148379E-2</v>
      </c>
      <c r="K53" s="407"/>
      <c r="L53" s="407"/>
      <c r="M53" s="104" t="s">
        <v>7</v>
      </c>
      <c r="N53" s="36" t="s">
        <v>55</v>
      </c>
      <c r="O53" s="89" t="s">
        <v>1</v>
      </c>
      <c r="P53" s="153"/>
      <c r="Q53" s="154"/>
      <c r="R53" s="155"/>
      <c r="S53" s="157" t="s">
        <v>340</v>
      </c>
      <c r="T53" s="84"/>
      <c r="U53" s="180">
        <v>43763</v>
      </c>
      <c r="V53" s="214" t="s">
        <v>374</v>
      </c>
      <c r="W53" s="83" t="s">
        <v>378</v>
      </c>
      <c r="X53" s="83" t="s">
        <v>378</v>
      </c>
      <c r="Y53" s="83"/>
      <c r="Z53" s="259">
        <f t="shared" si="4"/>
        <v>0</v>
      </c>
      <c r="AA53" s="260"/>
      <c r="AB53" s="260"/>
      <c r="AC53" s="260"/>
      <c r="AD53" s="260"/>
      <c r="AE53" s="258"/>
      <c r="AF53" s="258"/>
      <c r="AG53" s="258"/>
      <c r="AH53" s="258"/>
      <c r="AI53" s="258"/>
      <c r="AJ53" s="258"/>
    </row>
    <row r="54" spans="1:37" ht="26.4" x14ac:dyDescent="0.25">
      <c r="A54" s="110" t="s">
        <v>144</v>
      </c>
      <c r="B54" s="99" t="s">
        <v>188</v>
      </c>
      <c r="C54" s="100"/>
      <c r="D54" s="24"/>
      <c r="E54" s="24" t="s">
        <v>77</v>
      </c>
      <c r="F54" s="24"/>
      <c r="G54" s="24"/>
      <c r="H54" s="109">
        <f>IF(C54&lt;&gt;"",'[1]CBL Score Standard'!$D110,IF(D54&lt;&gt;"",SUM('[1]CBL Score Standard'!$D110:$E110),IF(E54&lt;&gt;"",SUM('[1]CBL Score Standard'!$D110:$F110),IF(F54&lt;&gt;"",SUM('[1]CBL Score Standard'!$D110:$G110),IF(G54&lt;&gt;"",SUM('[1]CBL Score Standard'!$D110:$H110,0))))))</f>
        <v>7.468064199148379E-2</v>
      </c>
      <c r="K54" s="407"/>
      <c r="L54" s="407"/>
      <c r="M54" s="104" t="s">
        <v>7</v>
      </c>
      <c r="N54" s="36" t="s">
        <v>55</v>
      </c>
      <c r="O54" s="89" t="s">
        <v>419</v>
      </c>
      <c r="P54" s="152" t="s">
        <v>145</v>
      </c>
      <c r="Q54" s="154" t="s">
        <v>420</v>
      </c>
      <c r="R54" s="155" t="s">
        <v>420</v>
      </c>
      <c r="S54" s="70" t="s">
        <v>340</v>
      </c>
      <c r="T54" s="84" t="s">
        <v>72</v>
      </c>
      <c r="U54" s="180">
        <v>43763</v>
      </c>
      <c r="V54" s="214" t="s">
        <v>374</v>
      </c>
      <c r="W54" s="83" t="s">
        <v>378</v>
      </c>
      <c r="X54" s="83" t="s">
        <v>378</v>
      </c>
      <c r="Y54" s="55"/>
      <c r="Z54" s="259">
        <f t="shared" si="4"/>
        <v>0</v>
      </c>
      <c r="AA54" s="260"/>
      <c r="AB54" s="260"/>
      <c r="AC54" s="260"/>
      <c r="AD54" s="260"/>
      <c r="AE54" s="258"/>
      <c r="AF54" s="258"/>
      <c r="AG54" s="258"/>
      <c r="AH54" s="258"/>
      <c r="AI54" s="258"/>
      <c r="AJ54" s="258"/>
    </row>
    <row r="55" spans="1:37" customFormat="1" ht="18" customHeight="1" x14ac:dyDescent="0.3">
      <c r="A55" s="110" t="s">
        <v>144</v>
      </c>
      <c r="B55" s="99" t="s">
        <v>189</v>
      </c>
      <c r="C55" s="100"/>
      <c r="D55" s="117"/>
      <c r="E55" s="117" t="s">
        <v>77</v>
      </c>
      <c r="F55" s="24"/>
      <c r="G55" s="24"/>
      <c r="H55" s="109">
        <f>IF(C55&lt;&gt;"",'[1]CBL Score Standard'!$D111,IF(D55&lt;&gt;"",SUM('[1]CBL Score Standard'!$D111:$E111),IF(E55&lt;&gt;"",SUM('[1]CBL Score Standard'!$D111:$F111),IF(F55&lt;&gt;"",SUM('[1]CBL Score Standard'!$D111:$G111),IF(G55&lt;&gt;"",SUM('[1]CBL Score Standard'!$D111:$H111,0))))))</f>
        <v>3.7340320995741895E-2</v>
      </c>
      <c r="K55" s="407"/>
      <c r="L55" s="407"/>
      <c r="M55" s="104" t="s">
        <v>7</v>
      </c>
      <c r="N55" s="36" t="s">
        <v>56</v>
      </c>
      <c r="O55" s="89" t="s">
        <v>421</v>
      </c>
      <c r="P55" s="152" t="s">
        <v>230</v>
      </c>
      <c r="Q55" s="154" t="s">
        <v>230</v>
      </c>
      <c r="R55" s="155" t="s">
        <v>230</v>
      </c>
      <c r="S55" s="70" t="s">
        <v>340</v>
      </c>
      <c r="T55" s="157" t="s">
        <v>72</v>
      </c>
      <c r="U55" s="180">
        <v>43763</v>
      </c>
      <c r="V55" s="214" t="s">
        <v>374</v>
      </c>
      <c r="W55" s="83" t="s">
        <v>378</v>
      </c>
      <c r="X55" s="83" t="s">
        <v>378</v>
      </c>
      <c r="Y55" s="41" t="s">
        <v>230</v>
      </c>
      <c r="Z55" s="259">
        <f t="shared" si="4"/>
        <v>0</v>
      </c>
      <c r="AA55" s="260"/>
      <c r="AB55" s="260"/>
      <c r="AC55" s="260"/>
      <c r="AD55" s="260"/>
      <c r="AE55" s="258"/>
      <c r="AF55" s="258"/>
      <c r="AG55" s="258"/>
      <c r="AH55" s="258"/>
      <c r="AI55" s="258"/>
      <c r="AJ55" s="258"/>
      <c r="AK55" s="3"/>
    </row>
    <row r="56" spans="1:37" customFormat="1" ht="14.4" x14ac:dyDescent="0.3">
      <c r="A56" s="110" t="s">
        <v>144</v>
      </c>
      <c r="B56" s="99" t="s">
        <v>190</v>
      </c>
      <c r="C56" s="100"/>
      <c r="D56" s="117"/>
      <c r="E56" s="117" t="s">
        <v>77</v>
      </c>
      <c r="F56" s="24"/>
      <c r="G56" s="24"/>
      <c r="H56" s="109">
        <f>IF(C56&lt;&gt;"",'[1]CBL Score Standard'!$D112,IF(D56&lt;&gt;"",SUM('[1]CBL Score Standard'!$D112:$E112),IF(E56&lt;&gt;"",SUM('[1]CBL Score Standard'!$D112:$F112),IF(F56&lt;&gt;"",SUM('[1]CBL Score Standard'!$D112:$G112),IF(G56&lt;&gt;"",SUM('[1]CBL Score Standard'!$D112:$H112,0))))))</f>
        <v>3.7340320995741895E-2</v>
      </c>
      <c r="K56" s="408"/>
      <c r="L56" s="408"/>
      <c r="M56" s="104" t="s">
        <v>7</v>
      </c>
      <c r="N56" s="36" t="s">
        <v>54</v>
      </c>
      <c r="O56" s="89" t="s">
        <v>231</v>
      </c>
      <c r="P56" s="153">
        <v>43610</v>
      </c>
      <c r="Q56" s="152" t="s">
        <v>164</v>
      </c>
      <c r="R56" s="79" t="s">
        <v>165</v>
      </c>
      <c r="S56" s="70" t="s">
        <v>340</v>
      </c>
      <c r="T56" s="157" t="s">
        <v>72</v>
      </c>
      <c r="U56" s="180">
        <v>43756</v>
      </c>
      <c r="V56" s="214" t="s">
        <v>374</v>
      </c>
      <c r="W56" s="83" t="s">
        <v>378</v>
      </c>
      <c r="X56" s="83" t="s">
        <v>378</v>
      </c>
      <c r="Y56" s="49" t="s">
        <v>232</v>
      </c>
      <c r="Z56" s="259">
        <f t="shared" si="4"/>
        <v>0</v>
      </c>
      <c r="AA56" s="260"/>
      <c r="AB56" s="260"/>
      <c r="AC56" s="260"/>
      <c r="AD56" s="260"/>
      <c r="AE56" s="258"/>
      <c r="AF56" s="258"/>
      <c r="AG56" s="258"/>
      <c r="AH56" s="258"/>
      <c r="AI56" s="258"/>
      <c r="AJ56" s="258"/>
    </row>
    <row r="57" spans="1:37" ht="26.4" x14ac:dyDescent="0.3">
      <c r="A57" s="110" t="s">
        <v>144</v>
      </c>
      <c r="B57" s="99" t="s">
        <v>191</v>
      </c>
      <c r="C57" s="100"/>
      <c r="D57" s="24"/>
      <c r="E57" s="24" t="s">
        <v>77</v>
      </c>
      <c r="F57" s="24"/>
      <c r="G57" s="24"/>
      <c r="H57" s="109">
        <f>IF(C57&lt;&gt;"",'[1]CBL Score Standard'!$D113,IF(D57&lt;&gt;"",SUM('[1]CBL Score Standard'!$D113:$E113),IF(E57&lt;&gt;"",SUM('[1]CBL Score Standard'!$D113:$F113),IF(F57&lt;&gt;"",SUM('[1]CBL Score Standard'!$D113:$G113),IF(G57&lt;&gt;"",SUM('[1]CBL Score Standard'!$D113:$H113,0))))))</f>
        <v>7.468064199148379E-2</v>
      </c>
      <c r="AK57"/>
    </row>
    <row r="58" spans="1:37" ht="23.4" x14ac:dyDescent="0.45">
      <c r="A58" s="110" t="s">
        <v>55</v>
      </c>
      <c r="B58" s="99" t="s">
        <v>419</v>
      </c>
      <c r="C58" s="100"/>
      <c r="D58" s="100"/>
      <c r="E58" s="132" t="s">
        <v>77</v>
      </c>
      <c r="F58" s="24"/>
      <c r="G58" s="24"/>
      <c r="H58" s="109">
        <f>IF(C58&lt;&gt;"",'[1]CBL Score Standard'!$D114,IF(D58&lt;&gt;"",SUM('[1]CBL Score Standard'!$D114:$E114),IF(E58&lt;&gt;"",SUM('[1]CBL Score Standard'!$D114:$F114),IF(F58&lt;&gt;"",SUM('[1]CBL Score Standard'!$D114:$G114),IF(G58&lt;&gt;"",SUM('[1]CBL Score Standard'!$D114:$H114,0))))))</f>
        <v>2.8169014084507043E-2</v>
      </c>
      <c r="K58" s="1193" t="s">
        <v>233</v>
      </c>
      <c r="L58" s="1194"/>
      <c r="M58" s="1194"/>
      <c r="N58" s="1194"/>
      <c r="O58" s="1194"/>
      <c r="P58" s="1194"/>
      <c r="Q58" s="1194"/>
      <c r="R58" s="1194"/>
      <c r="S58" s="1194"/>
      <c r="T58" s="1194"/>
      <c r="U58" s="1194"/>
      <c r="V58" s="1194"/>
      <c r="W58" s="1194"/>
      <c r="X58" s="1194"/>
      <c r="Y58" s="1195"/>
      <c r="Z58" s="263"/>
      <c r="AA58" s="402"/>
      <c r="AB58" s="402"/>
      <c r="AC58" s="402"/>
      <c r="AD58" s="402"/>
      <c r="AE58" s="402"/>
      <c r="AF58" s="402"/>
      <c r="AG58" s="402"/>
      <c r="AH58" s="402"/>
      <c r="AI58" s="402"/>
      <c r="AJ58" s="402"/>
    </row>
    <row r="59" spans="1:37" ht="41.4" x14ac:dyDescent="0.25">
      <c r="A59" s="110" t="s">
        <v>56</v>
      </c>
      <c r="B59" s="99" t="s">
        <v>421</v>
      </c>
      <c r="C59" s="100"/>
      <c r="D59" s="100"/>
      <c r="E59" s="132" t="s">
        <v>77</v>
      </c>
      <c r="F59" s="24"/>
      <c r="G59" s="24"/>
      <c r="H59" s="109">
        <f>IF(C59&lt;&gt;"",'[1]CBL Score Standard'!$D115,IF(D59&lt;&gt;"",SUM('[1]CBL Score Standard'!$D115:$E115),IF(E59&lt;&gt;"",SUM('[1]CBL Score Standard'!$D115:$F115),IF(F59&lt;&gt;"",SUM('[1]CBL Score Standard'!$D115:$G115),IF(G59&lt;&gt;"",SUM('[1]CBL Score Standard'!$D115:$H115,0))))))</f>
        <v>1.4084507042253521E-2</v>
      </c>
      <c r="K59" s="1211" t="s">
        <v>133</v>
      </c>
      <c r="L59" s="1211" t="s">
        <v>91</v>
      </c>
      <c r="M59" s="1182" t="s">
        <v>75</v>
      </c>
      <c r="N59" s="1184" t="s">
        <v>134</v>
      </c>
      <c r="O59" s="1184" t="s">
        <v>135</v>
      </c>
      <c r="P59" s="413" t="s">
        <v>136</v>
      </c>
      <c r="Q59" s="413" t="s">
        <v>137</v>
      </c>
      <c r="R59" s="413" t="s">
        <v>138</v>
      </c>
      <c r="S59" s="1212" t="s">
        <v>139</v>
      </c>
      <c r="T59" s="1191" t="s">
        <v>344</v>
      </c>
      <c r="U59" s="1191" t="s">
        <v>342</v>
      </c>
      <c r="V59" s="1191" t="s">
        <v>343</v>
      </c>
      <c r="W59" s="404" t="s">
        <v>375</v>
      </c>
      <c r="X59" s="404" t="s">
        <v>376</v>
      </c>
      <c r="Y59" s="1211" t="s">
        <v>140</v>
      </c>
      <c r="Z59" s="1186" t="s">
        <v>667</v>
      </c>
      <c r="AA59" s="1172" t="s">
        <v>666</v>
      </c>
      <c r="AB59" s="1172"/>
      <c r="AC59" s="1172" t="s">
        <v>668</v>
      </c>
      <c r="AD59" s="1172"/>
      <c r="AE59" s="1172" t="s">
        <v>669</v>
      </c>
      <c r="AF59" s="1172"/>
      <c r="AG59" s="1172" t="s">
        <v>670</v>
      </c>
      <c r="AH59" s="1172"/>
      <c r="AI59" s="1172" t="s">
        <v>671</v>
      </c>
      <c r="AJ59" s="1172"/>
    </row>
    <row r="60" spans="1:37" ht="41.4" x14ac:dyDescent="0.25">
      <c r="A60" s="110" t="s">
        <v>56</v>
      </c>
      <c r="B60" s="99" t="s">
        <v>237</v>
      </c>
      <c r="C60" s="100"/>
      <c r="D60" s="100"/>
      <c r="E60" s="100"/>
      <c r="F60" s="24"/>
      <c r="G60" s="24"/>
      <c r="H60" s="109" t="b">
        <f>IF(C60&lt;&gt;"",'[1]CBL Score Standard'!$D116,IF(D60&lt;&gt;"",SUM('[1]CBL Score Standard'!$D116:$E116),IF(E60&lt;&gt;"",SUM('[1]CBL Score Standard'!$D116:$F116),IF(F60&lt;&gt;"",SUM('[1]CBL Score Standard'!$D116:$G116),IF(G60&lt;&gt;"",SUM('[1]CBL Score Standard'!$D116:$H116,0))))))</f>
        <v>0</v>
      </c>
      <c r="K60" s="1197"/>
      <c r="L60" s="1197"/>
      <c r="M60" s="1183"/>
      <c r="N60" s="1185"/>
      <c r="O60" s="1185"/>
      <c r="P60" s="148" t="s">
        <v>141</v>
      </c>
      <c r="Q60" s="414"/>
      <c r="R60" s="414"/>
      <c r="S60" s="1210"/>
      <c r="T60" s="1191"/>
      <c r="U60" s="1191"/>
      <c r="V60" s="1191"/>
      <c r="W60" s="404"/>
      <c r="X60" s="404"/>
      <c r="Y60" s="1197"/>
      <c r="Z60" s="1187"/>
      <c r="AA60" s="400" t="s">
        <v>672</v>
      </c>
      <c r="AB60" s="400" t="s">
        <v>673</v>
      </c>
      <c r="AC60" s="400" t="s">
        <v>672</v>
      </c>
      <c r="AD60" s="400" t="s">
        <v>673</v>
      </c>
      <c r="AE60" s="400" t="s">
        <v>672</v>
      </c>
      <c r="AF60" s="400" t="s">
        <v>673</v>
      </c>
      <c r="AG60" s="400" t="s">
        <v>672</v>
      </c>
      <c r="AH60" s="400" t="s">
        <v>673</v>
      </c>
      <c r="AI60" s="400" t="s">
        <v>672</v>
      </c>
      <c r="AJ60" s="400" t="s">
        <v>673</v>
      </c>
    </row>
    <row r="61" spans="1:37" ht="13.8" x14ac:dyDescent="0.25">
      <c r="A61" s="110" t="s">
        <v>59</v>
      </c>
      <c r="B61" s="99" t="s">
        <v>240</v>
      </c>
      <c r="C61" s="100"/>
      <c r="D61" s="100"/>
      <c r="E61" s="100"/>
      <c r="F61" s="24"/>
      <c r="G61" s="24"/>
      <c r="H61" s="109" t="b">
        <f>IF(C61&lt;&gt;"",'[1]CBL Score Standard'!$D117,IF(D61&lt;&gt;"",SUM('[1]CBL Score Standard'!$D117:$E117),IF(E61&lt;&gt;"",SUM('[1]CBL Score Standard'!$D117:$F117),IF(F61&lt;&gt;"",SUM('[1]CBL Score Standard'!$D117:$G117),IF(G61&lt;&gt;"",SUM('[1]CBL Score Standard'!$D117:$H117,0))))))</f>
        <v>0</v>
      </c>
      <c r="K61" s="1206" t="s">
        <v>142</v>
      </c>
      <c r="L61" s="1206" t="s">
        <v>143</v>
      </c>
      <c r="M61" s="104" t="s">
        <v>8</v>
      </c>
      <c r="N61" s="57" t="s">
        <v>2</v>
      </c>
      <c r="O61" s="38" t="s">
        <v>234</v>
      </c>
      <c r="P61" s="58"/>
      <c r="Q61" s="56"/>
      <c r="R61" s="59"/>
      <c r="S61" s="36"/>
      <c r="T61" s="83"/>
      <c r="U61" s="83"/>
      <c r="V61" s="83" t="str">
        <f t="shared" ref="V61:V68" si="5">IF(AND(W61="Y",X61="Y"),"Passed",IF(T61="M","Passed", ""))</f>
        <v/>
      </c>
      <c r="W61" s="83"/>
      <c r="X61" s="83"/>
      <c r="Y61" s="55"/>
      <c r="Z61" s="259">
        <f t="shared" ref="Z61:Z68" si="6">DATEDIF(AA61,AB61,"m")/12+DATEDIF(AC61,AD61,"m")/12+DATEDIF(AE61,AF61,"m")/12+DATEDIF(AG61,AH61,"m")/12+DATEDIF(AI61,AJ61,"m")/12</f>
        <v>0</v>
      </c>
      <c r="AA61" s="260"/>
      <c r="AB61" s="260"/>
      <c r="AC61" s="260"/>
      <c r="AD61" s="260"/>
      <c r="AE61" s="258"/>
      <c r="AF61" s="258"/>
      <c r="AG61" s="258"/>
      <c r="AH61" s="258"/>
      <c r="AI61" s="258"/>
      <c r="AJ61" s="258"/>
    </row>
    <row r="62" spans="1:37" ht="27.6" x14ac:dyDescent="0.25">
      <c r="A62" s="110" t="s">
        <v>56</v>
      </c>
      <c r="B62" s="99" t="s">
        <v>67</v>
      </c>
      <c r="C62" s="100"/>
      <c r="D62" s="100"/>
      <c r="E62" s="24" t="s">
        <v>77</v>
      </c>
      <c r="F62" s="24"/>
      <c r="G62" s="24"/>
      <c r="H62" s="109">
        <f>IF(C62&lt;&gt;"",'[1]CBL Score Standard'!$D118,IF(D62&lt;&gt;"",SUM('[1]CBL Score Standard'!$D118:$E118),IF(E62&lt;&gt;"",SUM('[1]CBL Score Standard'!$D118:$F118),IF(F62&lt;&gt;"",SUM('[1]CBL Score Standard'!$D118:$G118),IF(G62&lt;&gt;"",SUM('[1]CBL Score Standard'!$D118:$H118,0))))))</f>
        <v>2.8169014084507043E-2</v>
      </c>
      <c r="K62" s="1207"/>
      <c r="L62" s="1207"/>
      <c r="M62" s="104" t="s">
        <v>8</v>
      </c>
      <c r="N62" s="57" t="s">
        <v>63</v>
      </c>
      <c r="O62" s="38" t="s">
        <v>236</v>
      </c>
      <c r="P62" s="58"/>
      <c r="Q62" s="56"/>
      <c r="R62" s="59"/>
      <c r="S62" s="36"/>
      <c r="T62" s="83"/>
      <c r="U62" s="83"/>
      <c r="V62" s="83" t="str">
        <f t="shared" si="5"/>
        <v/>
      </c>
      <c r="W62" s="83"/>
      <c r="X62" s="83"/>
      <c r="Y62" s="55"/>
      <c r="Z62" s="259">
        <f t="shared" si="6"/>
        <v>0</v>
      </c>
      <c r="AA62" s="260"/>
      <c r="AB62" s="260"/>
      <c r="AC62" s="260"/>
      <c r="AD62" s="260"/>
      <c r="AE62" s="258"/>
      <c r="AF62" s="258"/>
      <c r="AG62" s="258"/>
      <c r="AH62" s="258"/>
      <c r="AI62" s="258"/>
      <c r="AJ62" s="258"/>
    </row>
    <row r="63" spans="1:37" ht="14.4" thickBot="1" x14ac:dyDescent="0.3">
      <c r="A63" s="111" t="s">
        <v>55</v>
      </c>
      <c r="B63" s="99" t="s">
        <v>1</v>
      </c>
      <c r="C63" s="100"/>
      <c r="D63" s="100"/>
      <c r="E63" s="24" t="s">
        <v>77</v>
      </c>
      <c r="F63" s="24"/>
      <c r="G63" s="24"/>
      <c r="H63" s="109">
        <f>IF(C63&lt;&gt;"",'[1]CBL Score Standard'!$D119,IF(D63&lt;&gt;"",SUM('[1]CBL Score Standard'!$D119:$E119),IF(E63&lt;&gt;"",SUM('[1]CBL Score Standard'!$D119:$F119),IF(F63&lt;&gt;"",SUM('[1]CBL Score Standard'!$D119:$G119),IF(G63&lt;&gt;"",SUM('[1]CBL Score Standard'!$D119:$H119,0))))))</f>
        <v>2.8169014084507043E-2</v>
      </c>
      <c r="K63" s="1207"/>
      <c r="L63" s="1207"/>
      <c r="M63" s="104" t="s">
        <v>8</v>
      </c>
      <c r="N63" s="36" t="s">
        <v>56</v>
      </c>
      <c r="O63" s="38" t="s">
        <v>237</v>
      </c>
      <c r="P63" s="58"/>
      <c r="Q63" s="56"/>
      <c r="R63" s="59"/>
      <c r="S63" s="36"/>
      <c r="T63" s="83"/>
      <c r="U63" s="83"/>
      <c r="V63" s="83" t="str">
        <f t="shared" si="5"/>
        <v/>
      </c>
      <c r="W63" s="83"/>
      <c r="X63" s="83"/>
      <c r="Y63" s="55"/>
      <c r="Z63" s="259">
        <f t="shared" si="6"/>
        <v>0</v>
      </c>
      <c r="AA63" s="260"/>
      <c r="AB63" s="260"/>
      <c r="AC63" s="260"/>
      <c r="AD63" s="260"/>
      <c r="AE63" s="258"/>
      <c r="AF63" s="258"/>
      <c r="AG63" s="258"/>
      <c r="AH63" s="258"/>
      <c r="AI63" s="258"/>
      <c r="AJ63" s="258"/>
    </row>
    <row r="64" spans="1:37" ht="14.4" thickBot="1" x14ac:dyDescent="0.35">
      <c r="A64" s="1175" t="s">
        <v>79</v>
      </c>
      <c r="B64" s="1176"/>
      <c r="C64" s="1177"/>
      <c r="D64" s="1177"/>
      <c r="E64" s="1177"/>
      <c r="F64" s="1177"/>
      <c r="G64" s="1177"/>
      <c r="H64" s="9">
        <f>SUM(H8:H63)</f>
        <v>2.8922371437929906</v>
      </c>
      <c r="K64" s="1207"/>
      <c r="L64" s="1207"/>
      <c r="M64" s="104" t="s">
        <v>8</v>
      </c>
      <c r="N64" s="36" t="s">
        <v>55</v>
      </c>
      <c r="O64" s="38" t="s">
        <v>238</v>
      </c>
      <c r="P64" s="58"/>
      <c r="Q64" s="56"/>
      <c r="R64" s="59"/>
      <c r="S64" s="36"/>
      <c r="T64" s="83"/>
      <c r="U64" s="83"/>
      <c r="V64" s="83" t="str">
        <f t="shared" si="5"/>
        <v/>
      </c>
      <c r="W64" s="83"/>
      <c r="X64" s="83"/>
      <c r="Y64" s="55"/>
      <c r="Z64" s="259">
        <f t="shared" si="6"/>
        <v>0</v>
      </c>
      <c r="AA64" s="260"/>
      <c r="AB64" s="260"/>
      <c r="AC64" s="260"/>
      <c r="AD64" s="260"/>
      <c r="AE64" s="258"/>
      <c r="AF64" s="258"/>
      <c r="AG64" s="258"/>
      <c r="AH64" s="258"/>
      <c r="AI64" s="258"/>
      <c r="AJ64" s="258"/>
    </row>
    <row r="65" spans="1:36" ht="14.4" thickBot="1" x14ac:dyDescent="0.35">
      <c r="A65" s="112" t="s">
        <v>83</v>
      </c>
      <c r="B65" s="113"/>
      <c r="C65" s="134">
        <v>1</v>
      </c>
      <c r="D65" s="134">
        <v>1</v>
      </c>
      <c r="E65" s="134">
        <v>0.93548387096774188</v>
      </c>
      <c r="F65" s="134">
        <v>0</v>
      </c>
      <c r="G65" s="134">
        <v>0</v>
      </c>
      <c r="H65" s="114">
        <v>2</v>
      </c>
      <c r="K65" s="1207"/>
      <c r="L65" s="1207"/>
      <c r="M65" s="104" t="s">
        <v>8</v>
      </c>
      <c r="N65" s="57" t="s">
        <v>53</v>
      </c>
      <c r="O65" s="38" t="s">
        <v>239</v>
      </c>
      <c r="P65" s="58"/>
      <c r="Q65" s="56"/>
      <c r="R65" s="59"/>
      <c r="S65" s="36"/>
      <c r="T65" s="83"/>
      <c r="U65" s="83"/>
      <c r="V65" s="83" t="str">
        <f t="shared" si="5"/>
        <v/>
      </c>
      <c r="W65" s="83"/>
      <c r="X65" s="83"/>
      <c r="Y65" s="55"/>
      <c r="Z65" s="259">
        <f t="shared" si="6"/>
        <v>0</v>
      </c>
      <c r="AA65" s="260"/>
      <c r="AB65" s="260"/>
      <c r="AC65" s="260"/>
      <c r="AD65" s="260"/>
      <c r="AE65" s="258"/>
      <c r="AF65" s="258"/>
      <c r="AG65" s="258"/>
      <c r="AH65" s="258"/>
      <c r="AI65" s="258"/>
      <c r="AJ65" s="258"/>
    </row>
    <row r="66" spans="1:36" ht="28.2" thickBot="1" x14ac:dyDescent="0.35">
      <c r="A66" s="1178" t="s">
        <v>81</v>
      </c>
      <c r="B66" s="1179"/>
      <c r="C66" s="1180"/>
      <c r="D66" s="1180"/>
      <c r="E66" s="1180"/>
      <c r="F66" s="1180"/>
      <c r="G66" s="1181"/>
      <c r="H66" s="115">
        <v>2</v>
      </c>
      <c r="K66" s="1207"/>
      <c r="L66" s="1207"/>
      <c r="M66" s="104" t="s">
        <v>8</v>
      </c>
      <c r="N66" s="57" t="s">
        <v>59</v>
      </c>
      <c r="O66" s="38" t="s">
        <v>240</v>
      </c>
      <c r="P66" s="58"/>
      <c r="Q66" s="56"/>
      <c r="R66" s="59"/>
      <c r="S66" s="36"/>
      <c r="T66" s="83"/>
      <c r="U66" s="83"/>
      <c r="V66" s="83" t="str">
        <f t="shared" si="5"/>
        <v/>
      </c>
      <c r="W66" s="83"/>
      <c r="X66" s="83"/>
      <c r="Y66" s="55"/>
      <c r="Z66" s="259">
        <f t="shared" si="6"/>
        <v>0</v>
      </c>
      <c r="AA66" s="260"/>
      <c r="AB66" s="260"/>
      <c r="AC66" s="260"/>
      <c r="AD66" s="260"/>
      <c r="AE66" s="258"/>
      <c r="AF66" s="258"/>
      <c r="AG66" s="258"/>
      <c r="AH66" s="258"/>
      <c r="AI66" s="258"/>
      <c r="AJ66" s="258"/>
    </row>
    <row r="67" spans="1:36" ht="13.8" x14ac:dyDescent="0.25">
      <c r="C67" s="135"/>
      <c r="D67" s="135"/>
      <c r="E67" s="135"/>
      <c r="F67" s="135"/>
      <c r="G67" s="135"/>
      <c r="K67" s="1207"/>
      <c r="L67" s="1207"/>
      <c r="M67" s="104" t="s">
        <v>8</v>
      </c>
      <c r="N67" s="57" t="s">
        <v>55</v>
      </c>
      <c r="O67" s="38" t="s">
        <v>515</v>
      </c>
      <c r="P67" s="58"/>
      <c r="Q67" s="56"/>
      <c r="R67" s="59"/>
      <c r="S67" s="36"/>
      <c r="T67" s="83"/>
      <c r="U67" s="83"/>
      <c r="V67" s="83" t="str">
        <f t="shared" si="5"/>
        <v/>
      </c>
      <c r="W67" s="83"/>
      <c r="X67" s="83"/>
      <c r="Y67" s="55"/>
      <c r="Z67" s="259">
        <f t="shared" si="6"/>
        <v>0</v>
      </c>
      <c r="AA67" s="260"/>
      <c r="AB67" s="260"/>
      <c r="AC67" s="260"/>
      <c r="AD67" s="260"/>
      <c r="AE67" s="258"/>
      <c r="AF67" s="258"/>
      <c r="AG67" s="258"/>
      <c r="AH67" s="258"/>
      <c r="AI67" s="258"/>
      <c r="AJ67" s="258"/>
    </row>
    <row r="68" spans="1:36" ht="13.8" x14ac:dyDescent="0.3">
      <c r="C68" s="135"/>
      <c r="D68" s="135"/>
      <c r="E68" s="135"/>
      <c r="F68" s="135"/>
      <c r="G68" s="135"/>
      <c r="K68" s="1208"/>
      <c r="L68" s="1208"/>
      <c r="M68" s="104" t="s">
        <v>8</v>
      </c>
      <c r="N68" s="57" t="s">
        <v>149</v>
      </c>
      <c r="O68" s="38" t="s">
        <v>370</v>
      </c>
      <c r="P68" s="154" t="s">
        <v>145</v>
      </c>
      <c r="Q68" s="152" t="s">
        <v>217</v>
      </c>
      <c r="R68" s="79" t="s">
        <v>241</v>
      </c>
      <c r="S68" s="36"/>
      <c r="T68" s="83"/>
      <c r="U68" s="83"/>
      <c r="V68" s="83" t="str">
        <f t="shared" si="5"/>
        <v/>
      </c>
      <c r="W68" s="83" t="s">
        <v>378</v>
      </c>
      <c r="X68" s="83" t="s">
        <v>378</v>
      </c>
      <c r="Y68" s="46" t="s">
        <v>242</v>
      </c>
      <c r="Z68" s="259">
        <f t="shared" si="6"/>
        <v>0</v>
      </c>
      <c r="AA68" s="260"/>
      <c r="AB68" s="260"/>
      <c r="AC68" s="260"/>
      <c r="AD68" s="260"/>
      <c r="AE68" s="258"/>
      <c r="AF68" s="258"/>
      <c r="AG68" s="258"/>
      <c r="AH68" s="258"/>
      <c r="AI68" s="258"/>
      <c r="AJ68" s="258"/>
    </row>
    <row r="69" spans="1:36" x14ac:dyDescent="0.25">
      <c r="C69" s="135"/>
      <c r="D69" s="135"/>
      <c r="E69" s="135"/>
      <c r="F69" s="135"/>
      <c r="G69" s="135"/>
    </row>
    <row r="70" spans="1:36" ht="23.4" x14ac:dyDescent="0.45">
      <c r="C70" s="135"/>
      <c r="D70" s="135"/>
      <c r="E70" s="135"/>
      <c r="F70" s="135"/>
      <c r="G70" s="135"/>
      <c r="K70" s="1193" t="s">
        <v>243</v>
      </c>
      <c r="L70" s="1194"/>
      <c r="M70" s="1194"/>
      <c r="N70" s="1194"/>
      <c r="O70" s="1194"/>
      <c r="P70" s="1194"/>
      <c r="Q70" s="1194"/>
      <c r="R70" s="1194"/>
      <c r="S70" s="1194"/>
      <c r="T70" s="1194"/>
      <c r="U70" s="1194"/>
      <c r="V70" s="1194"/>
      <c r="W70" s="1194"/>
      <c r="X70" s="1194"/>
      <c r="Y70" s="1195"/>
      <c r="Z70" s="263"/>
      <c r="AA70" s="402"/>
      <c r="AB70" s="402"/>
      <c r="AC70" s="402"/>
      <c r="AD70" s="402"/>
      <c r="AE70" s="402"/>
      <c r="AF70" s="402"/>
      <c r="AG70" s="402"/>
      <c r="AH70" s="402"/>
      <c r="AI70" s="402"/>
      <c r="AJ70" s="402"/>
    </row>
    <row r="71" spans="1:36" ht="41.4" x14ac:dyDescent="0.25">
      <c r="C71" s="135"/>
      <c r="D71" s="135"/>
      <c r="E71" s="135"/>
      <c r="F71" s="135"/>
      <c r="G71" s="135"/>
      <c r="K71" s="1211" t="s">
        <v>133</v>
      </c>
      <c r="L71" s="1211" t="s">
        <v>91</v>
      </c>
      <c r="M71" s="1182" t="s">
        <v>75</v>
      </c>
      <c r="N71" s="1184" t="s">
        <v>134</v>
      </c>
      <c r="O71" s="1184" t="s">
        <v>135</v>
      </c>
      <c r="P71" s="413" t="s">
        <v>136</v>
      </c>
      <c r="Q71" s="413" t="s">
        <v>137</v>
      </c>
      <c r="R71" s="413" t="s">
        <v>138</v>
      </c>
      <c r="S71" s="1212" t="s">
        <v>139</v>
      </c>
      <c r="T71" s="1191" t="s">
        <v>344</v>
      </c>
      <c r="U71" s="1191" t="s">
        <v>342</v>
      </c>
      <c r="V71" s="1191" t="s">
        <v>343</v>
      </c>
      <c r="W71" s="404" t="s">
        <v>375</v>
      </c>
      <c r="X71" s="404" t="s">
        <v>379</v>
      </c>
      <c r="Y71" s="1211" t="s">
        <v>140</v>
      </c>
      <c r="Z71" s="1186" t="s">
        <v>667</v>
      </c>
      <c r="AA71" s="1172" t="s">
        <v>666</v>
      </c>
      <c r="AB71" s="1172"/>
      <c r="AC71" s="1172" t="s">
        <v>668</v>
      </c>
      <c r="AD71" s="1172"/>
      <c r="AE71" s="1172" t="s">
        <v>669</v>
      </c>
      <c r="AF71" s="1172"/>
      <c r="AG71" s="1172" t="s">
        <v>670</v>
      </c>
      <c r="AH71" s="1172"/>
      <c r="AI71" s="1172" t="s">
        <v>671</v>
      </c>
      <c r="AJ71" s="1172"/>
    </row>
    <row r="72" spans="1:36" ht="41.4" x14ac:dyDescent="0.25">
      <c r="C72" s="135"/>
      <c r="D72" s="135"/>
      <c r="E72" s="135"/>
      <c r="F72" s="135"/>
      <c r="G72" s="135"/>
      <c r="K72" s="1197"/>
      <c r="L72" s="1197"/>
      <c r="M72" s="1183"/>
      <c r="N72" s="1185"/>
      <c r="O72" s="1185"/>
      <c r="P72" s="148" t="s">
        <v>141</v>
      </c>
      <c r="Q72" s="414"/>
      <c r="R72" s="414"/>
      <c r="S72" s="1210"/>
      <c r="T72" s="1191"/>
      <c r="U72" s="1191"/>
      <c r="V72" s="1191"/>
      <c r="W72" s="404"/>
      <c r="X72" s="404"/>
      <c r="Y72" s="1197"/>
      <c r="Z72" s="1187"/>
      <c r="AA72" s="400" t="s">
        <v>672</v>
      </c>
      <c r="AB72" s="400" t="s">
        <v>673</v>
      </c>
      <c r="AC72" s="400" t="s">
        <v>672</v>
      </c>
      <c r="AD72" s="400" t="s">
        <v>673</v>
      </c>
      <c r="AE72" s="400" t="s">
        <v>672</v>
      </c>
      <c r="AF72" s="400" t="s">
        <v>673</v>
      </c>
      <c r="AG72" s="400" t="s">
        <v>672</v>
      </c>
      <c r="AH72" s="400" t="s">
        <v>673</v>
      </c>
      <c r="AI72" s="400" t="s">
        <v>672</v>
      </c>
      <c r="AJ72" s="400" t="s">
        <v>673</v>
      </c>
    </row>
    <row r="73" spans="1:36" ht="13.8" x14ac:dyDescent="0.25">
      <c r="C73" s="135"/>
      <c r="D73" s="135"/>
      <c r="E73" s="135"/>
      <c r="F73" s="135"/>
      <c r="G73" s="135"/>
      <c r="K73" s="406" t="s">
        <v>142</v>
      </c>
      <c r="L73" s="406" t="s">
        <v>143</v>
      </c>
      <c r="M73" s="104" t="s">
        <v>9</v>
      </c>
      <c r="N73" s="57" t="s">
        <v>235</v>
      </c>
      <c r="O73" s="38" t="s">
        <v>244</v>
      </c>
      <c r="P73" s="60"/>
      <c r="Q73" s="61"/>
      <c r="R73" s="62"/>
      <c r="S73" s="36"/>
      <c r="T73" s="83"/>
      <c r="U73" s="83"/>
      <c r="V73" s="83" t="str">
        <f>IF(AND(W73="Y",X73="Y"),"Passed",IF(T73="M","Passed", ""))</f>
        <v/>
      </c>
      <c r="W73" s="83"/>
      <c r="X73" s="83"/>
      <c r="Y73" s="63"/>
      <c r="Z73" s="259">
        <f>DATEDIF(AA73,AB73,"m")/12+DATEDIF(AC73,AD73,"m")/12+DATEDIF(AE73,AF73,"m")/12+DATEDIF(AG73,AH73,"m")/12+DATEDIF(AI73,AJ73,"m")/12</f>
        <v>0</v>
      </c>
      <c r="AA73" s="260"/>
      <c r="AB73" s="260"/>
      <c r="AC73" s="260"/>
      <c r="AD73" s="260"/>
      <c r="AE73" s="258"/>
      <c r="AF73" s="258"/>
      <c r="AG73" s="258"/>
      <c r="AH73" s="258"/>
      <c r="AI73" s="258"/>
      <c r="AJ73" s="258"/>
    </row>
    <row r="74" spans="1:36" ht="13.8" x14ac:dyDescent="0.25">
      <c r="C74" s="135"/>
      <c r="D74" s="135"/>
      <c r="E74" s="135"/>
      <c r="F74" s="135"/>
      <c r="G74" s="135"/>
      <c r="K74" s="407"/>
      <c r="L74" s="407"/>
      <c r="M74" s="104" t="s">
        <v>9</v>
      </c>
      <c r="N74" s="57" t="s">
        <v>229</v>
      </c>
      <c r="O74" s="38" t="s">
        <v>245</v>
      </c>
      <c r="P74" s="60"/>
      <c r="Q74" s="61"/>
      <c r="R74" s="62"/>
      <c r="S74" s="36"/>
      <c r="T74" s="83"/>
      <c r="U74" s="83"/>
      <c r="V74" s="83" t="str">
        <f>IF(AND(W74="Y",X74="Y"),"Passed",IF(T74="M","Passed", ""))</f>
        <v/>
      </c>
      <c r="W74" s="83"/>
      <c r="X74" s="83"/>
      <c r="Y74" s="63"/>
      <c r="Z74" s="259">
        <f>DATEDIF(AA74,AB74,"m")/12+DATEDIF(AC74,AD74,"m")/12+DATEDIF(AE74,AF74,"m")/12+DATEDIF(AG74,AH74,"m")/12+DATEDIF(AI74,AJ74,"m")/12</f>
        <v>0</v>
      </c>
      <c r="AA74" s="260"/>
      <c r="AB74" s="260"/>
      <c r="AC74" s="260"/>
      <c r="AD74" s="260"/>
      <c r="AE74" s="258"/>
      <c r="AF74" s="258"/>
      <c r="AG74" s="258"/>
      <c r="AH74" s="258"/>
      <c r="AI74" s="258"/>
      <c r="AJ74" s="258"/>
    </row>
    <row r="75" spans="1:36" ht="41.4" x14ac:dyDescent="0.25">
      <c r="C75" s="135"/>
      <c r="D75" s="135"/>
      <c r="E75" s="135"/>
      <c r="F75" s="135"/>
      <c r="G75" s="135"/>
      <c r="K75" s="407"/>
      <c r="L75" s="407"/>
      <c r="M75" s="104" t="s">
        <v>9</v>
      </c>
      <c r="N75" s="57" t="s">
        <v>3</v>
      </c>
      <c r="O75" s="38" t="s">
        <v>516</v>
      </c>
      <c r="P75" s="60"/>
      <c r="Q75" s="61"/>
      <c r="R75" s="62"/>
      <c r="S75" s="36"/>
      <c r="T75" s="83"/>
      <c r="U75" s="83"/>
      <c r="V75" s="83" t="str">
        <f>IF(AND(W75="Y",X75="Y"),"Passed",IF(T75="M","Passed", ""))</f>
        <v/>
      </c>
      <c r="W75" s="83"/>
      <c r="X75" s="83"/>
      <c r="Y75" s="63"/>
      <c r="Z75" s="259">
        <f>DATEDIF(AA75,AB75,"m")/12+DATEDIF(AC75,AD75,"m")/12+DATEDIF(AE75,AF75,"m")/12+DATEDIF(AG75,AH75,"m")/12+DATEDIF(AI75,AJ75,"m")/12</f>
        <v>0</v>
      </c>
      <c r="AA75" s="260"/>
      <c r="AB75" s="260"/>
      <c r="AC75" s="260"/>
      <c r="AD75" s="260"/>
      <c r="AE75" s="258"/>
      <c r="AF75" s="258"/>
      <c r="AG75" s="258"/>
      <c r="AH75" s="258"/>
      <c r="AI75" s="258"/>
      <c r="AJ75" s="258"/>
    </row>
    <row r="76" spans="1:36" ht="13.2" customHeight="1" x14ac:dyDescent="0.25">
      <c r="C76" s="135"/>
      <c r="D76" s="135"/>
      <c r="E76" s="135"/>
      <c r="F76" s="135"/>
      <c r="G76" s="135"/>
      <c r="K76" s="408"/>
      <c r="L76" s="408"/>
      <c r="M76" s="104" t="s">
        <v>9</v>
      </c>
      <c r="N76" s="57" t="s">
        <v>3</v>
      </c>
      <c r="O76" s="38" t="s">
        <v>246</v>
      </c>
      <c r="P76" s="60"/>
      <c r="Q76" s="61"/>
      <c r="R76" s="62"/>
      <c r="S76" s="36"/>
      <c r="T76" s="83"/>
      <c r="U76" s="83"/>
      <c r="V76" s="83" t="str">
        <f>IF(AND(W76="Y",X76="Y"),"Passed",IF(T76="M","Passed", ""))</f>
        <v/>
      </c>
      <c r="W76" s="83"/>
      <c r="X76" s="83"/>
      <c r="Y76" s="63"/>
      <c r="Z76" s="259">
        <f>DATEDIF(AA76,AB76,"m")/12+DATEDIF(AC76,AD76,"m")/12+DATEDIF(AE76,AF76,"m")/12+DATEDIF(AG76,AH76,"m")/12+DATEDIF(AI76,AJ76,"m")/12</f>
        <v>0</v>
      </c>
      <c r="AA76" s="260"/>
      <c r="AB76" s="260"/>
      <c r="AC76" s="260"/>
      <c r="AD76" s="260"/>
      <c r="AE76" s="258"/>
      <c r="AF76" s="258"/>
      <c r="AG76" s="258"/>
      <c r="AH76" s="258"/>
      <c r="AI76" s="258"/>
      <c r="AJ76" s="258"/>
    </row>
    <row r="77" spans="1:36" x14ac:dyDescent="0.25">
      <c r="C77" s="135"/>
      <c r="D77" s="135"/>
      <c r="E77" s="135"/>
      <c r="F77" s="135"/>
      <c r="G77" s="135"/>
    </row>
    <row r="78" spans="1:36" x14ac:dyDescent="0.25">
      <c r="C78" s="135"/>
      <c r="D78" s="135"/>
      <c r="E78" s="135"/>
      <c r="F78" s="135"/>
      <c r="G78" s="135"/>
    </row>
    <row r="79" spans="1:36" x14ac:dyDescent="0.25">
      <c r="C79" s="135"/>
      <c r="D79" s="135"/>
      <c r="E79" s="135"/>
      <c r="F79" s="135"/>
      <c r="G79" s="135"/>
    </row>
    <row r="80" spans="1:36" x14ac:dyDescent="0.25">
      <c r="C80" s="135"/>
      <c r="D80" s="135"/>
      <c r="E80" s="135"/>
      <c r="F80" s="135"/>
      <c r="G80" s="135"/>
    </row>
    <row r="81" spans="3:7" x14ac:dyDescent="0.25">
      <c r="C81" s="135"/>
      <c r="D81" s="135"/>
      <c r="E81" s="135"/>
      <c r="F81" s="135"/>
      <c r="G81" s="135"/>
    </row>
    <row r="82" spans="3:7" x14ac:dyDescent="0.25">
      <c r="C82" s="135"/>
      <c r="D82" s="135"/>
      <c r="E82" s="135"/>
      <c r="F82" s="135"/>
      <c r="G82" s="135"/>
    </row>
    <row r="83" spans="3:7" x14ac:dyDescent="0.25">
      <c r="C83" s="135"/>
      <c r="D83" s="135"/>
      <c r="E83" s="135"/>
      <c r="F83" s="135"/>
      <c r="G83" s="135"/>
    </row>
    <row r="84" spans="3:7" x14ac:dyDescent="0.25">
      <c r="C84" s="135"/>
      <c r="D84" s="135"/>
      <c r="E84" s="135"/>
      <c r="F84" s="135"/>
      <c r="G84" s="135"/>
    </row>
    <row r="85" spans="3:7" x14ac:dyDescent="0.25">
      <c r="C85" s="135"/>
      <c r="D85" s="135"/>
      <c r="E85" s="135"/>
      <c r="F85" s="135"/>
      <c r="G85" s="135"/>
    </row>
    <row r="86" spans="3:7" x14ac:dyDescent="0.25">
      <c r="C86" s="135"/>
      <c r="D86" s="135"/>
      <c r="E86" s="135"/>
      <c r="F86" s="135"/>
      <c r="G86" s="135"/>
    </row>
    <row r="87" spans="3:7" x14ac:dyDescent="0.25">
      <c r="C87" s="135"/>
      <c r="D87" s="135"/>
      <c r="E87" s="135"/>
      <c r="F87" s="135"/>
      <c r="G87" s="135"/>
    </row>
    <row r="88" spans="3:7" x14ac:dyDescent="0.25">
      <c r="C88" s="135"/>
      <c r="D88" s="135"/>
      <c r="E88" s="135"/>
      <c r="F88" s="135"/>
      <c r="G88" s="135"/>
    </row>
    <row r="89" spans="3:7" x14ac:dyDescent="0.25">
      <c r="C89" s="135"/>
      <c r="D89" s="135"/>
      <c r="E89" s="135"/>
      <c r="F89" s="135"/>
      <c r="G89" s="135"/>
    </row>
    <row r="90" spans="3:7" x14ac:dyDescent="0.25">
      <c r="C90" s="135"/>
      <c r="D90" s="135"/>
      <c r="E90" s="135"/>
      <c r="F90" s="135"/>
      <c r="G90" s="135"/>
    </row>
    <row r="91" spans="3:7" x14ac:dyDescent="0.25">
      <c r="C91" s="135"/>
      <c r="D91" s="135"/>
      <c r="E91" s="135"/>
      <c r="F91" s="135"/>
      <c r="G91" s="135"/>
    </row>
    <row r="92" spans="3:7" x14ac:dyDescent="0.25">
      <c r="C92" s="135"/>
      <c r="D92" s="135"/>
      <c r="E92" s="135"/>
      <c r="F92" s="135"/>
      <c r="G92" s="135"/>
    </row>
    <row r="93" spans="3:7" x14ac:dyDescent="0.25">
      <c r="C93" s="135"/>
      <c r="D93" s="135"/>
      <c r="E93" s="135"/>
      <c r="F93" s="135"/>
      <c r="G93" s="135"/>
    </row>
    <row r="94" spans="3:7" x14ac:dyDescent="0.25">
      <c r="C94" s="135"/>
      <c r="D94" s="135"/>
      <c r="E94" s="135"/>
      <c r="F94" s="135"/>
      <c r="G94" s="135"/>
    </row>
    <row r="95" spans="3:7" x14ac:dyDescent="0.25">
      <c r="C95" s="135"/>
      <c r="D95" s="135"/>
      <c r="E95" s="135"/>
      <c r="F95" s="135"/>
      <c r="G95" s="135"/>
    </row>
    <row r="96" spans="3:7" x14ac:dyDescent="0.25">
      <c r="C96" s="135"/>
      <c r="D96" s="135"/>
      <c r="E96" s="135"/>
      <c r="F96" s="135"/>
      <c r="G96" s="135"/>
    </row>
    <row r="97" spans="3:7" x14ac:dyDescent="0.25">
      <c r="C97" s="135"/>
      <c r="D97" s="135"/>
      <c r="E97" s="135"/>
      <c r="F97" s="135"/>
      <c r="G97" s="135"/>
    </row>
    <row r="98" spans="3:7" x14ac:dyDescent="0.25">
      <c r="C98" s="135"/>
      <c r="D98" s="135"/>
      <c r="E98" s="135"/>
      <c r="F98" s="135"/>
      <c r="G98" s="135"/>
    </row>
    <row r="99" spans="3:7" x14ac:dyDescent="0.25">
      <c r="C99" s="135"/>
      <c r="D99" s="135"/>
      <c r="E99" s="135"/>
      <c r="F99" s="135"/>
      <c r="G99" s="135"/>
    </row>
    <row r="100" spans="3:7" x14ac:dyDescent="0.25">
      <c r="C100" s="135"/>
      <c r="D100" s="135"/>
      <c r="E100" s="135"/>
      <c r="F100" s="135"/>
      <c r="G100" s="135"/>
    </row>
    <row r="101" spans="3:7" x14ac:dyDescent="0.25">
      <c r="C101" s="135"/>
      <c r="D101" s="135"/>
      <c r="E101" s="135"/>
      <c r="F101" s="135"/>
      <c r="G101" s="135"/>
    </row>
    <row r="102" spans="3:7" x14ac:dyDescent="0.25">
      <c r="C102" s="135"/>
      <c r="D102" s="135"/>
      <c r="E102" s="135"/>
      <c r="F102" s="135"/>
      <c r="G102" s="135"/>
    </row>
    <row r="103" spans="3:7" x14ac:dyDescent="0.25">
      <c r="C103" s="135"/>
      <c r="D103" s="135"/>
      <c r="E103" s="135"/>
      <c r="F103" s="135"/>
      <c r="G103" s="135"/>
    </row>
    <row r="104" spans="3:7" x14ac:dyDescent="0.25">
      <c r="C104" s="135"/>
      <c r="D104" s="135"/>
      <c r="E104" s="135"/>
      <c r="F104" s="135"/>
      <c r="G104" s="135"/>
    </row>
    <row r="105" spans="3:7" x14ac:dyDescent="0.25">
      <c r="C105" s="135"/>
      <c r="D105" s="135"/>
      <c r="E105" s="135"/>
      <c r="F105" s="135"/>
      <c r="G105" s="135"/>
    </row>
    <row r="106" spans="3:7" x14ac:dyDescent="0.25">
      <c r="C106" s="135"/>
      <c r="D106" s="135"/>
      <c r="E106" s="135"/>
      <c r="F106" s="135"/>
      <c r="G106" s="135"/>
    </row>
    <row r="107" spans="3:7" x14ac:dyDescent="0.25">
      <c r="C107" s="135"/>
      <c r="D107" s="135"/>
      <c r="E107" s="135"/>
      <c r="F107" s="135"/>
      <c r="G107" s="135"/>
    </row>
    <row r="108" spans="3:7" x14ac:dyDescent="0.25">
      <c r="C108" s="135"/>
      <c r="D108" s="135"/>
      <c r="E108" s="135"/>
      <c r="F108" s="135"/>
      <c r="G108" s="135"/>
    </row>
    <row r="109" spans="3:7" x14ac:dyDescent="0.25">
      <c r="C109" s="135"/>
      <c r="D109" s="135"/>
      <c r="E109" s="135"/>
      <c r="F109" s="135"/>
      <c r="G109" s="135"/>
    </row>
    <row r="110" spans="3:7" x14ac:dyDescent="0.25">
      <c r="C110" s="135"/>
      <c r="D110" s="135"/>
      <c r="E110" s="135"/>
      <c r="F110" s="135"/>
      <c r="G110" s="135"/>
    </row>
    <row r="111" spans="3:7" x14ac:dyDescent="0.25">
      <c r="C111" s="135"/>
      <c r="D111" s="135"/>
      <c r="E111" s="135"/>
      <c r="F111" s="135"/>
      <c r="G111" s="135"/>
    </row>
    <row r="112" spans="3:7" x14ac:dyDescent="0.25">
      <c r="C112" s="135"/>
      <c r="D112" s="135"/>
      <c r="E112" s="135"/>
      <c r="F112" s="135"/>
      <c r="G112" s="135"/>
    </row>
    <row r="113" spans="3:7" x14ac:dyDescent="0.25">
      <c r="C113" s="135"/>
      <c r="D113" s="135"/>
      <c r="E113" s="135"/>
      <c r="F113" s="135"/>
      <c r="G113" s="135"/>
    </row>
    <row r="114" spans="3:7" x14ac:dyDescent="0.25">
      <c r="C114" s="135"/>
      <c r="D114" s="135"/>
      <c r="E114" s="135"/>
      <c r="F114" s="135"/>
      <c r="G114" s="135"/>
    </row>
    <row r="115" spans="3:7" x14ac:dyDescent="0.25">
      <c r="C115" s="135"/>
      <c r="D115" s="135"/>
      <c r="E115" s="135"/>
      <c r="F115" s="135"/>
      <c r="G115" s="135"/>
    </row>
    <row r="116" spans="3:7" x14ac:dyDescent="0.25">
      <c r="C116" s="135"/>
      <c r="D116" s="135"/>
      <c r="E116" s="135"/>
      <c r="F116" s="135"/>
      <c r="G116" s="135"/>
    </row>
    <row r="117" spans="3:7" x14ac:dyDescent="0.25">
      <c r="C117" s="135"/>
      <c r="D117" s="135"/>
      <c r="E117" s="135"/>
      <c r="F117" s="135"/>
      <c r="G117" s="135"/>
    </row>
    <row r="118" spans="3:7" x14ac:dyDescent="0.25">
      <c r="C118" s="135"/>
      <c r="D118" s="135"/>
      <c r="E118" s="135"/>
      <c r="F118" s="135"/>
      <c r="G118" s="135"/>
    </row>
    <row r="119" spans="3:7" x14ac:dyDescent="0.25">
      <c r="C119" s="135"/>
      <c r="D119" s="135"/>
      <c r="E119" s="135"/>
      <c r="F119" s="135"/>
      <c r="G119" s="135"/>
    </row>
    <row r="120" spans="3:7" x14ac:dyDescent="0.25">
      <c r="C120" s="135"/>
      <c r="D120" s="135"/>
      <c r="E120" s="135"/>
      <c r="F120" s="135"/>
      <c r="G120" s="135"/>
    </row>
    <row r="121" spans="3:7" x14ac:dyDescent="0.25">
      <c r="C121" s="135"/>
      <c r="D121" s="135"/>
      <c r="E121" s="135"/>
      <c r="F121" s="135"/>
      <c r="G121" s="135"/>
    </row>
    <row r="122" spans="3:7" x14ac:dyDescent="0.25">
      <c r="C122" s="135"/>
      <c r="D122" s="135"/>
      <c r="E122" s="135"/>
      <c r="F122" s="135"/>
      <c r="G122" s="135"/>
    </row>
    <row r="123" spans="3:7" x14ac:dyDescent="0.25">
      <c r="C123" s="135"/>
      <c r="D123" s="135"/>
      <c r="E123" s="135"/>
      <c r="F123" s="135"/>
      <c r="G123" s="135"/>
    </row>
    <row r="124" spans="3:7" x14ac:dyDescent="0.25">
      <c r="C124" s="135"/>
      <c r="D124" s="135"/>
      <c r="E124" s="135"/>
      <c r="F124" s="135"/>
      <c r="G124" s="135"/>
    </row>
    <row r="125" spans="3:7" x14ac:dyDescent="0.25">
      <c r="C125" s="135"/>
      <c r="D125" s="135"/>
      <c r="E125" s="135"/>
      <c r="F125" s="135"/>
      <c r="G125" s="135"/>
    </row>
    <row r="126" spans="3:7" x14ac:dyDescent="0.25">
      <c r="C126" s="135"/>
      <c r="D126" s="135"/>
      <c r="E126" s="135"/>
      <c r="F126" s="135"/>
      <c r="G126" s="135"/>
    </row>
    <row r="127" spans="3:7" x14ac:dyDescent="0.25">
      <c r="C127" s="135"/>
      <c r="D127" s="135"/>
      <c r="E127" s="135"/>
      <c r="F127" s="135"/>
      <c r="G127" s="135"/>
    </row>
    <row r="128" spans="3:7" x14ac:dyDescent="0.25">
      <c r="C128" s="135"/>
      <c r="D128" s="135"/>
      <c r="E128" s="135"/>
      <c r="F128" s="135"/>
      <c r="G128" s="135"/>
    </row>
    <row r="129" spans="3:7" x14ac:dyDescent="0.25">
      <c r="C129" s="135"/>
      <c r="D129" s="135"/>
      <c r="E129" s="135"/>
      <c r="F129" s="135"/>
      <c r="G129" s="135"/>
    </row>
    <row r="130" spans="3:7" x14ac:dyDescent="0.25">
      <c r="C130" s="135"/>
      <c r="D130" s="135"/>
      <c r="E130" s="135"/>
      <c r="F130" s="135"/>
      <c r="G130" s="135"/>
    </row>
    <row r="131" spans="3:7" x14ac:dyDescent="0.25">
      <c r="C131" s="135"/>
      <c r="D131" s="135"/>
      <c r="E131" s="135"/>
      <c r="F131" s="135"/>
      <c r="G131" s="135"/>
    </row>
    <row r="132" spans="3:7" x14ac:dyDescent="0.25">
      <c r="C132" s="135"/>
      <c r="D132" s="135"/>
      <c r="E132" s="135"/>
      <c r="F132" s="135"/>
      <c r="G132" s="135"/>
    </row>
    <row r="133" spans="3:7" x14ac:dyDescent="0.25">
      <c r="C133" s="135"/>
      <c r="D133" s="135"/>
      <c r="E133" s="135"/>
      <c r="F133" s="135"/>
      <c r="G133" s="135"/>
    </row>
    <row r="134" spans="3:7" x14ac:dyDescent="0.25">
      <c r="C134" s="135"/>
      <c r="D134" s="135"/>
      <c r="E134" s="135"/>
      <c r="F134" s="135"/>
      <c r="G134" s="135"/>
    </row>
    <row r="135" spans="3:7" x14ac:dyDescent="0.25">
      <c r="C135" s="135"/>
      <c r="D135" s="135"/>
      <c r="E135" s="135"/>
      <c r="F135" s="135"/>
      <c r="G135" s="135"/>
    </row>
    <row r="136" spans="3:7" x14ac:dyDescent="0.25">
      <c r="C136" s="135"/>
      <c r="D136" s="135"/>
      <c r="E136" s="135"/>
      <c r="F136" s="135"/>
      <c r="G136" s="135"/>
    </row>
    <row r="137" spans="3:7" x14ac:dyDescent="0.25">
      <c r="C137" s="135"/>
      <c r="D137" s="135"/>
      <c r="E137" s="135"/>
      <c r="F137" s="135"/>
      <c r="G137" s="135"/>
    </row>
    <row r="138" spans="3:7" x14ac:dyDescent="0.25">
      <c r="C138" s="135"/>
      <c r="D138" s="135"/>
      <c r="E138" s="135"/>
      <c r="F138" s="135"/>
      <c r="G138" s="135"/>
    </row>
    <row r="139" spans="3:7" x14ac:dyDescent="0.25">
      <c r="C139" s="135"/>
      <c r="D139" s="135"/>
      <c r="E139" s="135"/>
      <c r="F139" s="135"/>
      <c r="G139" s="135"/>
    </row>
    <row r="140" spans="3:7" x14ac:dyDescent="0.25">
      <c r="C140" s="135"/>
      <c r="D140" s="135"/>
      <c r="E140" s="135"/>
      <c r="F140" s="135"/>
      <c r="G140" s="135"/>
    </row>
    <row r="141" spans="3:7" x14ac:dyDescent="0.25">
      <c r="C141" s="135"/>
      <c r="D141" s="135"/>
      <c r="E141" s="135"/>
      <c r="F141" s="135"/>
      <c r="G141" s="135"/>
    </row>
    <row r="142" spans="3:7" x14ac:dyDescent="0.25">
      <c r="C142" s="135"/>
      <c r="D142" s="135"/>
      <c r="E142" s="135"/>
      <c r="F142" s="135"/>
      <c r="G142" s="135"/>
    </row>
    <row r="143" spans="3:7" x14ac:dyDescent="0.25">
      <c r="C143" s="135"/>
      <c r="D143" s="135"/>
      <c r="E143" s="135"/>
      <c r="F143" s="135"/>
      <c r="G143" s="135"/>
    </row>
    <row r="144" spans="3:7" x14ac:dyDescent="0.25">
      <c r="C144" s="135"/>
      <c r="D144" s="135"/>
      <c r="E144" s="135"/>
      <c r="F144" s="135"/>
      <c r="G144" s="135"/>
    </row>
    <row r="145" spans="3:7" x14ac:dyDescent="0.25">
      <c r="C145" s="135"/>
      <c r="D145" s="135"/>
      <c r="E145" s="135"/>
      <c r="F145" s="135"/>
      <c r="G145" s="135"/>
    </row>
    <row r="146" spans="3:7" x14ac:dyDescent="0.25">
      <c r="C146" s="135"/>
      <c r="D146" s="135"/>
      <c r="E146" s="135"/>
      <c r="F146" s="135"/>
      <c r="G146" s="135"/>
    </row>
    <row r="147" spans="3:7" x14ac:dyDescent="0.25">
      <c r="C147" s="135"/>
      <c r="D147" s="135"/>
      <c r="E147" s="135"/>
      <c r="F147" s="135"/>
      <c r="G147" s="135"/>
    </row>
    <row r="148" spans="3:7" x14ac:dyDescent="0.25">
      <c r="C148" s="135"/>
      <c r="D148" s="135"/>
      <c r="E148" s="135"/>
      <c r="F148" s="135"/>
      <c r="G148" s="135"/>
    </row>
    <row r="149" spans="3:7" x14ac:dyDescent="0.25">
      <c r="C149" s="135"/>
      <c r="D149" s="135"/>
      <c r="E149" s="135"/>
      <c r="F149" s="135"/>
      <c r="G149" s="135"/>
    </row>
    <row r="150" spans="3:7" x14ac:dyDescent="0.25">
      <c r="C150" s="135"/>
      <c r="D150" s="135"/>
      <c r="E150" s="135"/>
      <c r="F150" s="135"/>
      <c r="G150" s="135"/>
    </row>
    <row r="151" spans="3:7" x14ac:dyDescent="0.25">
      <c r="C151" s="135"/>
      <c r="D151" s="135"/>
      <c r="E151" s="135"/>
      <c r="F151" s="135"/>
      <c r="G151" s="135"/>
    </row>
    <row r="152" spans="3:7" x14ac:dyDescent="0.25">
      <c r="C152" s="135"/>
      <c r="D152" s="135"/>
      <c r="E152" s="135"/>
      <c r="F152" s="135"/>
      <c r="G152" s="135"/>
    </row>
    <row r="153" spans="3:7" x14ac:dyDescent="0.25">
      <c r="C153" s="135"/>
      <c r="D153" s="135"/>
      <c r="E153" s="135"/>
      <c r="F153" s="135"/>
      <c r="G153" s="135"/>
    </row>
    <row r="154" spans="3:7" x14ac:dyDescent="0.25">
      <c r="C154" s="135"/>
      <c r="D154" s="135"/>
      <c r="E154" s="135"/>
      <c r="F154" s="135"/>
      <c r="G154" s="135"/>
    </row>
    <row r="155" spans="3:7" x14ac:dyDescent="0.25">
      <c r="C155" s="135"/>
      <c r="D155" s="135"/>
      <c r="E155" s="135"/>
      <c r="F155" s="135"/>
      <c r="G155" s="135"/>
    </row>
    <row r="156" spans="3:7" x14ac:dyDescent="0.25">
      <c r="C156" s="135"/>
      <c r="D156" s="135"/>
      <c r="E156" s="135"/>
      <c r="F156" s="135"/>
      <c r="G156" s="135"/>
    </row>
    <row r="157" spans="3:7" x14ac:dyDescent="0.25">
      <c r="C157" s="135"/>
      <c r="D157" s="135"/>
      <c r="E157" s="135"/>
      <c r="F157" s="135"/>
      <c r="G157" s="135"/>
    </row>
    <row r="158" spans="3:7" x14ac:dyDescent="0.25">
      <c r="C158" s="135"/>
      <c r="D158" s="135"/>
      <c r="E158" s="135"/>
      <c r="F158" s="135"/>
      <c r="G158" s="135"/>
    </row>
    <row r="159" spans="3:7" x14ac:dyDescent="0.25">
      <c r="C159" s="135"/>
      <c r="D159" s="135"/>
      <c r="E159" s="135"/>
      <c r="F159" s="135"/>
      <c r="G159" s="135"/>
    </row>
    <row r="160" spans="3:7" x14ac:dyDescent="0.25">
      <c r="C160" s="135"/>
      <c r="D160" s="135"/>
      <c r="E160" s="135"/>
      <c r="F160" s="135"/>
      <c r="G160" s="135"/>
    </row>
    <row r="161" spans="3:7" x14ac:dyDescent="0.25">
      <c r="C161" s="135"/>
      <c r="D161" s="135"/>
      <c r="E161" s="135"/>
      <c r="F161" s="135"/>
      <c r="G161" s="135"/>
    </row>
    <row r="162" spans="3:7" x14ac:dyDescent="0.25">
      <c r="C162" s="135"/>
      <c r="D162" s="135"/>
      <c r="E162" s="135"/>
      <c r="F162" s="135"/>
      <c r="G162" s="135"/>
    </row>
    <row r="163" spans="3:7" x14ac:dyDescent="0.25">
      <c r="C163" s="135"/>
      <c r="D163" s="135"/>
      <c r="E163" s="135"/>
      <c r="F163" s="135"/>
      <c r="G163" s="135"/>
    </row>
    <row r="164" spans="3:7" x14ac:dyDescent="0.25">
      <c r="C164" s="135"/>
      <c r="D164" s="135"/>
      <c r="E164" s="135"/>
      <c r="F164" s="135"/>
      <c r="G164" s="135"/>
    </row>
    <row r="165" spans="3:7" x14ac:dyDescent="0.25">
      <c r="C165" s="135"/>
      <c r="D165" s="135"/>
      <c r="E165" s="135"/>
      <c r="F165" s="135"/>
      <c r="G165" s="135"/>
    </row>
    <row r="166" spans="3:7" x14ac:dyDescent="0.25">
      <c r="C166" s="135"/>
      <c r="D166" s="135"/>
      <c r="E166" s="135"/>
      <c r="F166" s="135"/>
      <c r="G166" s="135"/>
    </row>
    <row r="167" spans="3:7" x14ac:dyDescent="0.25">
      <c r="C167" s="135"/>
      <c r="D167" s="135"/>
      <c r="E167" s="135"/>
      <c r="F167" s="135"/>
      <c r="G167" s="135"/>
    </row>
    <row r="168" spans="3:7" x14ac:dyDescent="0.25">
      <c r="C168" s="135"/>
      <c r="D168" s="135"/>
      <c r="E168" s="135"/>
      <c r="F168" s="135"/>
      <c r="G168" s="135"/>
    </row>
    <row r="169" spans="3:7" x14ac:dyDescent="0.25">
      <c r="C169" s="135"/>
      <c r="D169" s="135"/>
      <c r="E169" s="135"/>
      <c r="F169" s="135"/>
      <c r="G169" s="135"/>
    </row>
    <row r="170" spans="3:7" x14ac:dyDescent="0.25">
      <c r="C170" s="135"/>
      <c r="D170" s="135"/>
      <c r="E170" s="135"/>
      <c r="F170" s="135"/>
      <c r="G170" s="135"/>
    </row>
    <row r="171" spans="3:7" x14ac:dyDescent="0.25">
      <c r="C171" s="135"/>
      <c r="D171" s="135"/>
      <c r="E171" s="135"/>
      <c r="F171" s="135"/>
      <c r="G171" s="135"/>
    </row>
    <row r="172" spans="3:7" x14ac:dyDescent="0.25">
      <c r="C172" s="135"/>
      <c r="D172" s="135"/>
      <c r="E172" s="135"/>
      <c r="F172" s="135"/>
      <c r="G172" s="135"/>
    </row>
    <row r="173" spans="3:7" x14ac:dyDescent="0.25">
      <c r="C173" s="135"/>
      <c r="D173" s="135"/>
      <c r="E173" s="135"/>
      <c r="F173" s="135"/>
      <c r="G173" s="135"/>
    </row>
    <row r="174" spans="3:7" x14ac:dyDescent="0.25">
      <c r="C174" s="135"/>
      <c r="D174" s="135"/>
      <c r="E174" s="135"/>
      <c r="F174" s="135"/>
      <c r="G174" s="135"/>
    </row>
    <row r="175" spans="3:7" x14ac:dyDescent="0.25">
      <c r="C175" s="135"/>
      <c r="D175" s="135"/>
      <c r="E175" s="135"/>
      <c r="F175" s="135"/>
      <c r="G175" s="135"/>
    </row>
    <row r="176" spans="3:7" x14ac:dyDescent="0.25">
      <c r="C176" s="135"/>
      <c r="D176" s="135"/>
      <c r="E176" s="135"/>
      <c r="F176" s="135"/>
      <c r="G176" s="135"/>
    </row>
    <row r="177" spans="3:7" x14ac:dyDescent="0.25">
      <c r="C177" s="135"/>
      <c r="D177" s="135"/>
      <c r="E177" s="135"/>
      <c r="F177" s="135"/>
      <c r="G177" s="135"/>
    </row>
    <row r="178" spans="3:7" x14ac:dyDescent="0.25">
      <c r="C178" s="135"/>
      <c r="D178" s="135"/>
      <c r="E178" s="135"/>
      <c r="F178" s="135"/>
      <c r="G178" s="135"/>
    </row>
    <row r="179" spans="3:7" x14ac:dyDescent="0.25">
      <c r="C179" s="135"/>
      <c r="D179" s="135"/>
      <c r="E179" s="135"/>
      <c r="F179" s="135"/>
      <c r="G179" s="135"/>
    </row>
    <row r="180" spans="3:7" x14ac:dyDescent="0.25">
      <c r="C180" s="135"/>
      <c r="D180" s="135"/>
      <c r="E180" s="135"/>
      <c r="F180" s="135"/>
      <c r="G180" s="135"/>
    </row>
    <row r="181" spans="3:7" x14ac:dyDescent="0.25">
      <c r="C181" s="135"/>
      <c r="D181" s="135"/>
      <c r="E181" s="135"/>
      <c r="F181" s="135"/>
      <c r="G181" s="135"/>
    </row>
    <row r="182" spans="3:7" x14ac:dyDescent="0.25">
      <c r="C182" s="135"/>
      <c r="D182" s="135"/>
      <c r="E182" s="135"/>
      <c r="F182" s="135"/>
      <c r="G182" s="135"/>
    </row>
    <row r="183" spans="3:7" x14ac:dyDescent="0.25">
      <c r="C183" s="135"/>
      <c r="D183" s="135"/>
      <c r="E183" s="135"/>
      <c r="F183" s="135"/>
      <c r="G183" s="135"/>
    </row>
    <row r="184" spans="3:7" x14ac:dyDescent="0.25">
      <c r="C184" s="135"/>
      <c r="D184" s="135"/>
      <c r="E184" s="135"/>
      <c r="F184" s="135"/>
      <c r="G184" s="135"/>
    </row>
    <row r="185" spans="3:7" x14ac:dyDescent="0.25">
      <c r="C185" s="135"/>
      <c r="D185" s="135"/>
      <c r="E185" s="135"/>
      <c r="F185" s="135"/>
      <c r="G185" s="135"/>
    </row>
    <row r="186" spans="3:7" x14ac:dyDescent="0.25">
      <c r="C186" s="135"/>
      <c r="D186" s="135"/>
      <c r="E186" s="135"/>
      <c r="F186" s="135"/>
      <c r="G186" s="135"/>
    </row>
    <row r="187" spans="3:7" x14ac:dyDescent="0.25">
      <c r="C187" s="135"/>
      <c r="D187" s="135"/>
      <c r="E187" s="135"/>
      <c r="F187" s="135"/>
      <c r="G187" s="135"/>
    </row>
    <row r="188" spans="3:7" x14ac:dyDescent="0.25">
      <c r="C188" s="135"/>
      <c r="D188" s="135"/>
      <c r="E188" s="135"/>
      <c r="F188" s="135"/>
      <c r="G188" s="135"/>
    </row>
    <row r="189" spans="3:7" x14ac:dyDescent="0.25">
      <c r="C189" s="135"/>
      <c r="D189" s="135"/>
      <c r="E189" s="135"/>
      <c r="F189" s="135"/>
      <c r="G189" s="135"/>
    </row>
    <row r="190" spans="3:7" x14ac:dyDescent="0.25">
      <c r="C190" s="135"/>
      <c r="D190" s="135"/>
      <c r="E190" s="135"/>
      <c r="F190" s="135"/>
      <c r="G190" s="135"/>
    </row>
    <row r="191" spans="3:7" x14ac:dyDescent="0.25">
      <c r="C191" s="135"/>
      <c r="D191" s="135"/>
      <c r="E191" s="135"/>
      <c r="F191" s="135"/>
      <c r="G191" s="135"/>
    </row>
    <row r="192" spans="3:7" x14ac:dyDescent="0.25">
      <c r="C192" s="135"/>
      <c r="D192" s="135"/>
      <c r="E192" s="135"/>
      <c r="F192" s="135"/>
      <c r="G192" s="135"/>
    </row>
    <row r="193" spans="3:7" x14ac:dyDescent="0.25">
      <c r="C193" s="135"/>
      <c r="D193" s="135"/>
      <c r="E193" s="135"/>
      <c r="F193" s="135"/>
      <c r="G193" s="135"/>
    </row>
    <row r="194" spans="3:7" x14ac:dyDescent="0.25">
      <c r="C194" s="135"/>
      <c r="D194" s="135"/>
      <c r="E194" s="135"/>
      <c r="F194" s="135"/>
      <c r="G194" s="135"/>
    </row>
    <row r="195" spans="3:7" x14ac:dyDescent="0.25">
      <c r="C195" s="135"/>
      <c r="D195" s="135"/>
      <c r="E195" s="135"/>
      <c r="F195" s="135"/>
      <c r="G195" s="135"/>
    </row>
    <row r="196" spans="3:7" x14ac:dyDescent="0.25">
      <c r="C196" s="135"/>
      <c r="D196" s="135"/>
      <c r="E196" s="135"/>
      <c r="F196" s="135"/>
      <c r="G196" s="135"/>
    </row>
  </sheetData>
  <customSheetViews>
    <customSheetView guid="{6D9FC8F7-6352-4BF1-890A-27BF36FADC03}" scale="85" showGridLines="0" topLeftCell="N1">
      <selection activeCell="S48" sqref="S48"/>
      <pageMargins left="0.7" right="0.7" top="0.75" bottom="0.75" header="0.3" footer="0.3"/>
      <pageSetup orientation="portrait" r:id="rId1"/>
    </customSheetView>
  </customSheetViews>
  <mergeCells count="91">
    <mergeCell ref="Y18:Y19"/>
    <mergeCell ref="Y5:Y6"/>
    <mergeCell ref="T3:T4"/>
    <mergeCell ref="K2:Y2"/>
    <mergeCell ref="K3:K4"/>
    <mergeCell ref="L3:L4"/>
    <mergeCell ref="N3:N4"/>
    <mergeCell ref="O3:O4"/>
    <mergeCell ref="S3:S4"/>
    <mergeCell ref="Y3:Y4"/>
    <mergeCell ref="M3:M4"/>
    <mergeCell ref="U3:U4"/>
    <mergeCell ref="V3:V4"/>
    <mergeCell ref="M18:M19"/>
    <mergeCell ref="M39:M40"/>
    <mergeCell ref="M59:M60"/>
    <mergeCell ref="K17:Y17"/>
    <mergeCell ref="K18:K19"/>
    <mergeCell ref="L18:L19"/>
    <mergeCell ref="N18:N19"/>
    <mergeCell ref="O18:O19"/>
    <mergeCell ref="S18:S19"/>
    <mergeCell ref="T39:T40"/>
    <mergeCell ref="U39:U40"/>
    <mergeCell ref="V39:V40"/>
    <mergeCell ref="V18:V19"/>
    <mergeCell ref="K58:Y58"/>
    <mergeCell ref="K59:K60"/>
    <mergeCell ref="L59:L60"/>
    <mergeCell ref="O39:O40"/>
    <mergeCell ref="S39:S40"/>
    <mergeCell ref="Y39:Y40"/>
    <mergeCell ref="Y59:Y60"/>
    <mergeCell ref="T59:T60"/>
    <mergeCell ref="U59:U60"/>
    <mergeCell ref="V59:V60"/>
    <mergeCell ref="Z71:Z72"/>
    <mergeCell ref="N59:N60"/>
    <mergeCell ref="O59:O60"/>
    <mergeCell ref="S59:S60"/>
    <mergeCell ref="N71:N72"/>
    <mergeCell ref="O71:O72"/>
    <mergeCell ref="S71:S72"/>
    <mergeCell ref="K71:K72"/>
    <mergeCell ref="L71:L72"/>
    <mergeCell ref="Y71:Y72"/>
    <mergeCell ref="T71:T72"/>
    <mergeCell ref="U71:U72"/>
    <mergeCell ref="V71:V72"/>
    <mergeCell ref="M71:M72"/>
    <mergeCell ref="AI3:AJ3"/>
    <mergeCell ref="A1:H1"/>
    <mergeCell ref="K61:K68"/>
    <mergeCell ref="L61:L68"/>
    <mergeCell ref="K70:Y70"/>
    <mergeCell ref="Z18:Z19"/>
    <mergeCell ref="Z39:Z40"/>
    <mergeCell ref="Z59:Z60"/>
    <mergeCell ref="A64:G64"/>
    <mergeCell ref="A66:G66"/>
    <mergeCell ref="T18:T19"/>
    <mergeCell ref="U18:U19"/>
    <mergeCell ref="K38:Y38"/>
    <mergeCell ref="K39:K40"/>
    <mergeCell ref="L39:L40"/>
    <mergeCell ref="N39:N40"/>
    <mergeCell ref="Z3:Z4"/>
    <mergeCell ref="AA39:AB39"/>
    <mergeCell ref="AC39:AD39"/>
    <mergeCell ref="AE39:AF39"/>
    <mergeCell ref="AG39:AH39"/>
    <mergeCell ref="AA3:AB3"/>
    <mergeCell ref="AC3:AD3"/>
    <mergeCell ref="AE3:AF3"/>
    <mergeCell ref="AG3:AH3"/>
    <mergeCell ref="AI39:AJ39"/>
    <mergeCell ref="AA18:AB18"/>
    <mergeCell ref="AC18:AD18"/>
    <mergeCell ref="AE18:AF18"/>
    <mergeCell ref="AG18:AH18"/>
    <mergeCell ref="AI18:AJ18"/>
    <mergeCell ref="AA71:AB71"/>
    <mergeCell ref="AC71:AD71"/>
    <mergeCell ref="AE71:AF71"/>
    <mergeCell ref="AG71:AH71"/>
    <mergeCell ref="AI71:AJ71"/>
    <mergeCell ref="AA59:AB59"/>
    <mergeCell ref="AC59:AD59"/>
    <mergeCell ref="AE59:AF59"/>
    <mergeCell ref="AG59:AH59"/>
    <mergeCell ref="AI59:AJ59"/>
  </mergeCells>
  <conditionalFormatting sqref="E13">
    <cfRule type="containsText" dxfId="270" priority="10" operator="containsText" text="N/A">
      <formula>NOT(ISERROR(SEARCH("N/A",E13)))</formula>
    </cfRule>
    <cfRule type="containsText" dxfId="269" priority="11" operator="containsText" text="O">
      <formula>NOT(ISERROR(SEARCH("O",E13)))</formula>
    </cfRule>
    <cfRule type="containsText" dxfId="268" priority="12" operator="containsText" text="M">
      <formula>NOT(ISERROR(SEARCH("M",E13)))</formula>
    </cfRule>
  </conditionalFormatting>
  <conditionalFormatting sqref="C46:G46">
    <cfRule type="containsText" dxfId="267" priority="19" operator="containsText" text="O">
      <formula>NOT(ISERROR(SEARCH("O",C46)))</formula>
    </cfRule>
  </conditionalFormatting>
  <conditionalFormatting sqref="C46:G46">
    <cfRule type="containsText" dxfId="266" priority="16" operator="containsText" text="N/A">
      <formula>NOT(ISERROR(SEARCH("N/A",C46)))</formula>
    </cfRule>
    <cfRule type="containsText" dxfId="265" priority="17" operator="containsText" text="Blank">
      <formula>NOT(ISERROR(SEARCH("Blank",C46)))</formula>
    </cfRule>
    <cfRule type="containsText" dxfId="264" priority="18" operator="containsText" text="M">
      <formula>NOT(ISERROR(SEARCH("M",C46)))</formula>
    </cfRule>
  </conditionalFormatting>
  <conditionalFormatting sqref="E12">
    <cfRule type="containsText" dxfId="263" priority="13" operator="containsText" text="N/A">
      <formula>NOT(ISERROR(SEARCH("N/A",E12)))</formula>
    </cfRule>
    <cfRule type="containsText" dxfId="262" priority="14" operator="containsText" text="O">
      <formula>NOT(ISERROR(SEARCH("O",E12)))</formula>
    </cfRule>
    <cfRule type="containsText" dxfId="261" priority="15" operator="containsText" text="M">
      <formula>NOT(ISERROR(SEARCH("M",E12)))</formula>
    </cfRule>
  </conditionalFormatting>
  <conditionalFormatting sqref="C7:H7">
    <cfRule type="containsText" dxfId="260" priority="7" operator="containsText" text="N/A">
      <formula>NOT(ISERROR(SEARCH("N/A",C7)))</formula>
    </cfRule>
    <cfRule type="containsText" dxfId="259" priority="8" operator="containsText" text="Blank">
      <formula>NOT(ISERROR(SEARCH("Blank",C7)))</formula>
    </cfRule>
    <cfRule type="containsText" dxfId="258" priority="9" operator="containsText" text="M">
      <formula>NOT(ISERROR(SEARCH("M",C7)))</formula>
    </cfRule>
  </conditionalFormatting>
  <conditionalFormatting sqref="Z5 Z52:Z56 Z41:Z44 Z46:Z50 Z20:Z36">
    <cfRule type="cellIs" dxfId="257" priority="6" operator="greaterThan">
      <formula>0</formula>
    </cfRule>
  </conditionalFormatting>
  <conditionalFormatting sqref="Z6:Z15">
    <cfRule type="cellIs" dxfId="256" priority="5" operator="greaterThan">
      <formula>0</formula>
    </cfRule>
  </conditionalFormatting>
  <conditionalFormatting sqref="Z61:Z68">
    <cfRule type="cellIs" dxfId="255" priority="4" operator="greaterThan">
      <formula>0</formula>
    </cfRule>
  </conditionalFormatting>
  <conditionalFormatting sqref="Z73:Z76">
    <cfRule type="cellIs" dxfId="254" priority="3" operator="greaterThan">
      <formula>0</formula>
    </cfRule>
  </conditionalFormatting>
  <conditionalFormatting sqref="Z51">
    <cfRule type="cellIs" dxfId="253" priority="2" operator="greaterThan">
      <formula>0</formula>
    </cfRule>
  </conditionalFormatting>
  <conditionalFormatting sqref="Z45">
    <cfRule type="cellIs" dxfId="252" priority="1" operator="greaterThan">
      <formula>0</formula>
    </cfRule>
  </conditionalFormatting>
  <dataValidations count="3">
    <dataValidation type="list" allowBlank="1" showInputMessage="1" showErrorMessage="1" sqref="W1:W1048576">
      <formula1>"Y, N"</formula1>
    </dataValidation>
    <dataValidation type="list" allowBlank="1" showInputMessage="1" showErrorMessage="1" sqref="V1:V1048576">
      <formula1>"Passed, Failed, N/A"</formula1>
    </dataValidation>
    <dataValidation type="list" allowBlank="1" showInputMessage="1" showErrorMessage="1" sqref="Y52:Y53 T1:T1048576">
      <formula1>"M, O, N/A"</formula1>
    </dataValidation>
  </dataValidations>
  <hyperlinks>
    <hyperlink ref="Y5" r:id="rId2" display="http://collab.lge.com/main/x/gOGHLw"/>
    <hyperlink ref="Y8" r:id="rId3" display="http://collab.lge.com/main/x/AocBNg"/>
    <hyperlink ref="Y9" r:id="rId4"/>
    <hyperlink ref="Y20" r:id="rId5"/>
    <hyperlink ref="Y21" r:id="rId6"/>
    <hyperlink ref="Y23" r:id="rId7"/>
    <hyperlink ref="Y31" r:id="rId8"/>
    <hyperlink ref="Y32" r:id="rId9"/>
    <hyperlink ref="Y35" r:id="rId10"/>
    <hyperlink ref="Y42" r:id="rId11"/>
    <hyperlink ref="Y43" r:id="rId12" display="http://collab.lge.com/main/x/j9smN"/>
    <hyperlink ref="Y44" r:id="rId13"/>
    <hyperlink ref="Y46" r:id="rId14"/>
    <hyperlink ref="Y56" r:id="rId15"/>
    <hyperlink ref="Y12" r:id="rId16"/>
    <hyperlink ref="Y45" r:id="rId17"/>
  </hyperlinks>
  <pageMargins left="0.7" right="0.7" top="0.75" bottom="0.75" header="0.3" footer="0.3"/>
  <pageSetup orientation="portrait" r:id="rId18"/>
  <drawing r:id="rId19"/>
  <legacyDrawing r:id="rId20"/>
  <controls>
    <mc:AlternateContent xmlns:mc="http://schemas.openxmlformats.org/markup-compatibility/2006">
      <mc:Choice Requires="x14">
        <control shapeId="839689" r:id="rId21" name="CommandButton2">
          <controlPr defaultSize="0" autoLine="0" r:id="rId22">
            <anchor moveWithCells="1">
              <from>
                <xdr:col>8</xdr:col>
                <xdr:colOff>106680</xdr:colOff>
                <xdr:row>28</xdr:row>
                <xdr:rowOff>0</xdr:rowOff>
              </from>
              <to>
                <xdr:col>9</xdr:col>
                <xdr:colOff>426720</xdr:colOff>
                <xdr:row>29</xdr:row>
                <xdr:rowOff>106680</xdr:rowOff>
              </to>
            </anchor>
          </controlPr>
        </control>
      </mc:Choice>
      <mc:Fallback>
        <control shapeId="839689" r:id="rId21" name="CommandButton2"/>
      </mc:Fallback>
    </mc:AlternateContent>
    <mc:AlternateContent xmlns:mc="http://schemas.openxmlformats.org/markup-compatibility/2006">
      <mc:Choice Requires="x14">
        <control shapeId="839688" r:id="rId23" name="CommandButton1">
          <controlPr defaultSize="0" autoLine="0" r:id="rId24">
            <anchor moveWithCells="1">
              <from>
                <xdr:col>8</xdr:col>
                <xdr:colOff>114300</xdr:colOff>
                <xdr:row>21</xdr:row>
                <xdr:rowOff>0</xdr:rowOff>
              </from>
              <to>
                <xdr:col>9</xdr:col>
                <xdr:colOff>403860</xdr:colOff>
                <xdr:row>23</xdr:row>
                <xdr:rowOff>22860</xdr:rowOff>
              </to>
            </anchor>
          </controlPr>
        </control>
      </mc:Choice>
      <mc:Fallback>
        <control shapeId="839688" r:id="rId23" name="CommandButton1"/>
      </mc:Fallback>
    </mc:AlternateContent>
  </controls>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4">
    <tabColor theme="9" tint="0.79998168889431442"/>
  </sheetPr>
  <dimension ref="A1:AN196"/>
  <sheetViews>
    <sheetView showGridLines="0" topLeftCell="S13" zoomScale="98" zoomScaleNormal="98" workbookViewId="0">
      <selection activeCell="AD25" sqref="AD25"/>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2" customWidth="1"/>
    <col min="16" max="16" width="23.6640625" customWidth="1"/>
    <col min="17" max="17" width="24.88671875" customWidth="1"/>
    <col min="18" max="18" width="26.109375" customWidth="1"/>
    <col min="19" max="19" width="20.44140625" customWidth="1"/>
    <col min="20" max="20" width="7.5546875" customWidth="1"/>
    <col min="21" max="21" width="11" bestFit="1" customWidth="1"/>
    <col min="22" max="22" width="10.44140625" bestFit="1" customWidth="1"/>
    <col min="23" max="23" width="8" customWidth="1"/>
    <col min="24" max="24" width="10.6640625" customWidth="1"/>
    <col min="25" max="25" width="29.109375" customWidth="1"/>
    <col min="41" max="16384" width="9.109375" style="3"/>
  </cols>
  <sheetData>
    <row r="1" spans="1:36" ht="23.4" x14ac:dyDescent="0.45">
      <c r="A1" s="1188" t="s">
        <v>82</v>
      </c>
      <c r="B1" s="1189"/>
      <c r="C1" s="1189"/>
      <c r="D1" s="1189"/>
      <c r="E1" s="1189"/>
      <c r="F1" s="1189"/>
      <c r="G1" s="1189"/>
      <c r="H1" s="1189"/>
      <c r="K1" s="1193" t="s">
        <v>132</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12.75" customHeight="1" x14ac:dyDescent="0.3">
      <c r="A2" s="98" t="s">
        <v>367</v>
      </c>
      <c r="B2" s="83" t="s">
        <v>339</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191"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43311</v>
      </c>
      <c r="C3" s="125"/>
      <c r="D3" s="3"/>
      <c r="E3" s="3"/>
      <c r="F3" s="3"/>
      <c r="G3" s="3"/>
      <c r="H3" s="3"/>
      <c r="K3" s="1197"/>
      <c r="L3" s="1197"/>
      <c r="M3" s="1183"/>
      <c r="N3" s="1185"/>
      <c r="O3" s="1197"/>
      <c r="P3" s="148" t="s">
        <v>141</v>
      </c>
      <c r="Q3" s="144"/>
      <c r="R3" s="144"/>
      <c r="S3" s="1210"/>
      <c r="T3" s="1191"/>
      <c r="U3" s="1191"/>
      <c r="V3" s="119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2.2821917808219179</v>
      </c>
      <c r="C4" s="3"/>
      <c r="D4" s="3"/>
      <c r="E4" s="3"/>
      <c r="F4" s="3"/>
      <c r="G4" s="3"/>
      <c r="H4" s="3"/>
      <c r="K4" s="337" t="s">
        <v>142</v>
      </c>
      <c r="L4" s="337" t="s">
        <v>143</v>
      </c>
      <c r="M4" s="104" t="s">
        <v>5</v>
      </c>
      <c r="N4" s="93" t="s">
        <v>144</v>
      </c>
      <c r="O4" s="88" t="s">
        <v>372</v>
      </c>
      <c r="P4" s="149" t="s">
        <v>145</v>
      </c>
      <c r="Q4" s="149" t="s">
        <v>146</v>
      </c>
      <c r="R4" s="146" t="s">
        <v>147</v>
      </c>
      <c r="S4" s="36"/>
      <c r="T4" s="83"/>
      <c r="U4" s="83"/>
      <c r="V4" s="83" t="str">
        <f t="shared" ref="V4:V13" si="0">IF(AND(W4="Y",X4="Y"),"Passed",IF(T4="M","Passed", ""))</f>
        <v>Passed</v>
      </c>
      <c r="W4" s="83" t="s">
        <v>377</v>
      </c>
      <c r="X4" s="83" t="s">
        <v>377</v>
      </c>
      <c r="Y4" s="1227" t="s">
        <v>148</v>
      </c>
      <c r="Z4" s="259">
        <f>DATEDIF(AA4,AB4,"m")/12+DATEDIF(AC4,AD4,"m")/12+DATEDIF(AE4,AF4,"m")/12+DATEDIF(AG4,AH4,"m")/12+DATEDIF(AI4,AJ4,"m")/12</f>
        <v>0.33333333333333331</v>
      </c>
      <c r="AA4" s="260">
        <v>43313</v>
      </c>
      <c r="AB4" s="260">
        <v>43435</v>
      </c>
      <c r="AC4" s="260"/>
      <c r="AD4" s="260"/>
      <c r="AE4" s="258"/>
      <c r="AF4" s="258"/>
      <c r="AG4" s="258"/>
      <c r="AH4" s="258"/>
      <c r="AI4" s="258"/>
      <c r="AJ4" s="258"/>
    </row>
    <row r="5" spans="1:36" ht="12.75" customHeight="1" x14ac:dyDescent="0.3">
      <c r="A5" s="98" t="s">
        <v>387</v>
      </c>
      <c r="B5" s="124">
        <v>1.8333333333333335</v>
      </c>
      <c r="C5" s="126"/>
      <c r="D5" s="3"/>
      <c r="E5" s="3"/>
      <c r="F5" s="3"/>
      <c r="G5" s="3"/>
      <c r="H5" s="3"/>
      <c r="K5" s="338"/>
      <c r="L5" s="338"/>
      <c r="M5" s="104" t="s">
        <v>5</v>
      </c>
      <c r="N5" s="93" t="s">
        <v>144</v>
      </c>
      <c r="O5" s="88" t="s">
        <v>373</v>
      </c>
      <c r="P5" s="150"/>
      <c r="Q5" s="151" t="s">
        <v>150</v>
      </c>
      <c r="R5" s="147" t="s">
        <v>151</v>
      </c>
      <c r="S5" s="36"/>
      <c r="T5" s="83"/>
      <c r="U5" s="83"/>
      <c r="V5" s="83" t="str">
        <f t="shared" si="0"/>
        <v>Passed</v>
      </c>
      <c r="W5" s="83" t="s">
        <v>377</v>
      </c>
      <c r="X5" s="83" t="s">
        <v>377</v>
      </c>
      <c r="Y5" s="1228"/>
      <c r="Z5" s="259">
        <f t="shared" ref="Z5:Z14" si="1">DATEDIF(AA5,AB5,"m")/12+DATEDIF(AC5,AD5,"m")/12+DATEDIF(AE5,AF5,"m")/12+DATEDIF(AG5,AH5,"m")/12+DATEDIF(AI5,AJ5,"m")/12</f>
        <v>0.33333333333333331</v>
      </c>
      <c r="AA5" s="260">
        <v>43313</v>
      </c>
      <c r="AB5" s="260">
        <v>43435</v>
      </c>
      <c r="AC5" s="260"/>
      <c r="AD5" s="260"/>
      <c r="AE5" s="258"/>
      <c r="AF5" s="258"/>
      <c r="AG5" s="258"/>
      <c r="AH5" s="258"/>
      <c r="AI5" s="258"/>
      <c r="AJ5" s="258"/>
    </row>
    <row r="6" spans="1:36" ht="15" thickBot="1" x14ac:dyDescent="0.35">
      <c r="A6" s="98" t="s">
        <v>388</v>
      </c>
      <c r="B6" s="124">
        <f ca="1">B4+B5</f>
        <v>4.1155251141552514</v>
      </c>
      <c r="C6" s="126"/>
      <c r="K6" s="338"/>
      <c r="L6" s="338"/>
      <c r="M6" s="104" t="s">
        <v>5</v>
      </c>
      <c r="N6" s="38" t="s">
        <v>149</v>
      </c>
      <c r="O6" s="65" t="s">
        <v>149</v>
      </c>
      <c r="P6" s="150"/>
      <c r="Q6" s="152" t="s">
        <v>150</v>
      </c>
      <c r="R6" s="79" t="s">
        <v>151</v>
      </c>
      <c r="S6" s="69"/>
      <c r="T6" s="83"/>
      <c r="U6" s="83"/>
      <c r="V6" s="83" t="str">
        <f t="shared" si="0"/>
        <v>Passed</v>
      </c>
      <c r="W6" s="83" t="s">
        <v>377</v>
      </c>
      <c r="X6" s="83" t="s">
        <v>377</v>
      </c>
      <c r="Y6" s="41" t="s">
        <v>152</v>
      </c>
      <c r="Z6" s="259">
        <f t="shared" si="1"/>
        <v>0.33333333333333331</v>
      </c>
      <c r="AA6" s="260">
        <v>43313</v>
      </c>
      <c r="AB6" s="260">
        <v>43435</v>
      </c>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36"/>
      <c r="T7" s="83"/>
      <c r="U7" s="83"/>
      <c r="V7" s="83" t="str">
        <f t="shared" si="0"/>
        <v>Passed</v>
      </c>
      <c r="W7" s="83" t="s">
        <v>377</v>
      </c>
      <c r="X7" s="83" t="s">
        <v>377</v>
      </c>
      <c r="Y7" s="342" t="s">
        <v>248</v>
      </c>
      <c r="Z7" s="259">
        <f t="shared" si="1"/>
        <v>0.33333333333333331</v>
      </c>
      <c r="AA7" s="260">
        <v>43313</v>
      </c>
      <c r="AB7" s="260">
        <v>43435</v>
      </c>
      <c r="AC7" s="260"/>
      <c r="AD7" s="260"/>
      <c r="AE7" s="258"/>
      <c r="AF7" s="258"/>
      <c r="AG7" s="258"/>
      <c r="AH7" s="258"/>
      <c r="AI7" s="258"/>
      <c r="AJ7" s="258"/>
    </row>
    <row r="8" spans="1:36" x14ac:dyDescent="0.3">
      <c r="A8" s="107" t="s">
        <v>56</v>
      </c>
      <c r="B8" s="108" t="s">
        <v>182</v>
      </c>
      <c r="C8" s="100"/>
      <c r="D8" s="24"/>
      <c r="E8" s="24" t="s">
        <v>77</v>
      </c>
      <c r="F8" s="24"/>
      <c r="G8" s="24"/>
      <c r="H8" s="109">
        <f>IF(C8&lt;&gt;"",'CBL Score Standard'!$D64,IF(D8&lt;&gt;"",SUM('CBL Score Standard'!$D64:$E64),IF(E8&lt;&gt;"",SUM('CBL Score Standard'!$D64:$F64),IF(F8&lt;&gt;"",SUM('CBL Score Standard'!$D64:$G64),IF(G8&lt;&gt;"",SUM('CBL Score Standard'!$D64:$H64,0))))))</f>
        <v>7.6190476190476183E-2</v>
      </c>
      <c r="K8" s="338"/>
      <c r="L8" s="338"/>
      <c r="M8" s="104" t="s">
        <v>5</v>
      </c>
      <c r="N8" s="127" t="s">
        <v>144</v>
      </c>
      <c r="O8" s="43" t="s">
        <v>517</v>
      </c>
      <c r="P8" s="150"/>
      <c r="Q8" s="152" t="s">
        <v>153</v>
      </c>
      <c r="R8" s="79" t="s">
        <v>156</v>
      </c>
      <c r="S8" s="70"/>
      <c r="T8" s="157"/>
      <c r="U8" s="83"/>
      <c r="V8" s="83" t="str">
        <f t="shared" si="0"/>
        <v>Passed</v>
      </c>
      <c r="W8" s="83" t="s">
        <v>377</v>
      </c>
      <c r="X8" s="83" t="s">
        <v>377</v>
      </c>
      <c r="Y8" s="44" t="s">
        <v>157</v>
      </c>
      <c r="Z8" s="259">
        <f t="shared" si="1"/>
        <v>0.33333333333333331</v>
      </c>
      <c r="AA8" s="260">
        <v>43313</v>
      </c>
      <c r="AB8" s="260">
        <v>43435</v>
      </c>
      <c r="AC8" s="260"/>
      <c r="AD8" s="260"/>
      <c r="AE8" s="258"/>
      <c r="AF8" s="258"/>
      <c r="AG8" s="258"/>
      <c r="AH8" s="258"/>
      <c r="AI8" s="258"/>
      <c r="AJ8" s="258"/>
    </row>
    <row r="9" spans="1:36" x14ac:dyDescent="0.3">
      <c r="A9" s="110" t="s">
        <v>56</v>
      </c>
      <c r="B9" s="99" t="s">
        <v>427</v>
      </c>
      <c r="C9" s="100"/>
      <c r="D9" s="24"/>
      <c r="E9" s="129" t="s">
        <v>77</v>
      </c>
      <c r="F9" s="24"/>
      <c r="G9" s="24"/>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43" t="s">
        <v>661</v>
      </c>
      <c r="P9" s="150"/>
      <c r="Q9" s="152" t="s">
        <v>155</v>
      </c>
      <c r="R9" s="79" t="s">
        <v>158</v>
      </c>
      <c r="S9" s="70" t="s">
        <v>339</v>
      </c>
      <c r="T9" s="157" t="s">
        <v>72</v>
      </c>
      <c r="U9" s="180">
        <v>43760</v>
      </c>
      <c r="V9" s="214" t="s">
        <v>418</v>
      </c>
      <c r="W9" s="83"/>
      <c r="X9" s="83"/>
      <c r="Y9" s="41" t="s">
        <v>159</v>
      </c>
      <c r="Z9" s="259">
        <f t="shared" si="1"/>
        <v>0</v>
      </c>
      <c r="AA9" s="260"/>
      <c r="AB9" s="260"/>
      <c r="AC9" s="260"/>
      <c r="AD9" s="260"/>
      <c r="AE9" s="258"/>
      <c r="AF9" s="258"/>
      <c r="AG9" s="258"/>
      <c r="AH9" s="258"/>
      <c r="AI9" s="258"/>
      <c r="AJ9" s="258"/>
    </row>
    <row r="10" spans="1:36" x14ac:dyDescent="0.3">
      <c r="A10" s="110" t="s">
        <v>56</v>
      </c>
      <c r="B10" s="99" t="s">
        <v>663</v>
      </c>
      <c r="C10" s="100"/>
      <c r="D10" s="100" t="s">
        <v>77</v>
      </c>
      <c r="E10" s="24"/>
      <c r="F10" s="24"/>
      <c r="G10" s="24"/>
      <c r="H10" s="109">
        <f>IF(C10&lt;&gt;"",'CBL Score Standard'!$D66,IF(D10&lt;&gt;"",SUM('CBL Score Standard'!$D66:$E66),IF(E10&lt;&gt;"",SUM('CBL Score Standard'!$D66:$F66),IF(F10&lt;&gt;"",SUM('CBL Score Standard'!$D66:$G66),IF(G10&lt;&gt;"",SUM('CBL Score Standard'!$D66:$H66,0))))))</f>
        <v>0</v>
      </c>
      <c r="K10" s="338"/>
      <c r="L10" s="338"/>
      <c r="M10" s="104" t="s">
        <v>5</v>
      </c>
      <c r="N10" s="127" t="s">
        <v>144</v>
      </c>
      <c r="O10" s="43" t="s">
        <v>662</v>
      </c>
      <c r="P10" s="150"/>
      <c r="Q10" s="254" t="s">
        <v>659</v>
      </c>
      <c r="R10" s="254" t="s">
        <v>278</v>
      </c>
      <c r="S10" s="70"/>
      <c r="T10" s="157"/>
      <c r="U10" s="83"/>
      <c r="V10" s="83" t="str">
        <f t="shared" ref="V10" si="2">IF(AND(W10="Y",X10="Y"),"Passed",IF(T10="M","Passed", ""))</f>
        <v/>
      </c>
      <c r="W10" s="83"/>
      <c r="X10" s="83"/>
      <c r="Y10" s="46" t="s">
        <v>160</v>
      </c>
      <c r="Z10" s="259">
        <f t="shared" si="1"/>
        <v>0</v>
      </c>
      <c r="AA10" s="260"/>
      <c r="AB10" s="260"/>
      <c r="AC10" s="260"/>
      <c r="AD10" s="260"/>
      <c r="AE10" s="258"/>
      <c r="AF10" s="258"/>
      <c r="AG10" s="258"/>
      <c r="AH10" s="258"/>
      <c r="AI10" s="258"/>
      <c r="AJ10" s="258"/>
    </row>
    <row r="11" spans="1:36" x14ac:dyDescent="0.3">
      <c r="A11" s="110" t="s">
        <v>56</v>
      </c>
      <c r="B11" s="99" t="s">
        <v>215</v>
      </c>
      <c r="C11" s="100"/>
      <c r="D11" s="100" t="s">
        <v>77</v>
      </c>
      <c r="E11" s="24"/>
      <c r="F11" s="24"/>
      <c r="G11" s="24"/>
      <c r="H11" s="109">
        <f>IF(C11&lt;&gt;"",'CBL Score Standard'!$D67,IF(D11&lt;&gt;"",SUM('CBL Score Standard'!$D67:$E67),IF(E11&lt;&gt;"",SUM('CBL Score Standard'!$D67:$F67),IF(F11&lt;&gt;"",SUM('CBL Score Standard'!$D67:$G67),IF(G11&lt;&gt;"",SUM('CBL Score Standard'!$D67:$H67,0))))))</f>
        <v>0</v>
      </c>
      <c r="K11" s="338"/>
      <c r="L11" s="338"/>
      <c r="M11" s="104" t="s">
        <v>5</v>
      </c>
      <c r="N11" s="36" t="s">
        <v>31</v>
      </c>
      <c r="O11" s="89" t="s">
        <v>175</v>
      </c>
      <c r="P11" s="150"/>
      <c r="Q11" s="152" t="s">
        <v>383</v>
      </c>
      <c r="R11" s="79" t="s">
        <v>176</v>
      </c>
      <c r="S11" s="70" t="s">
        <v>339</v>
      </c>
      <c r="T11" s="157" t="s">
        <v>72</v>
      </c>
      <c r="U11" s="180">
        <v>43755</v>
      </c>
      <c r="V11" s="214" t="s">
        <v>374</v>
      </c>
      <c r="W11" s="83"/>
      <c r="X11" s="83"/>
      <c r="Y11" s="44" t="s">
        <v>177</v>
      </c>
      <c r="Z11" s="259">
        <f t="shared" si="1"/>
        <v>0.91666666666666652</v>
      </c>
      <c r="AA11" s="260">
        <v>43313</v>
      </c>
      <c r="AB11" s="260">
        <v>43435</v>
      </c>
      <c r="AC11" s="260">
        <v>43525</v>
      </c>
      <c r="AD11" s="260">
        <v>43646</v>
      </c>
      <c r="AE11" s="260">
        <v>43770</v>
      </c>
      <c r="AF11" s="260">
        <v>43921</v>
      </c>
      <c r="AG11" s="258"/>
      <c r="AH11" s="258"/>
      <c r="AI11" s="258"/>
      <c r="AJ11" s="258"/>
    </row>
    <row r="12" spans="1:36" x14ac:dyDescent="0.3">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70" t="s">
        <v>521</v>
      </c>
      <c r="T12" s="157" t="s">
        <v>72</v>
      </c>
      <c r="U12" s="181">
        <v>43761</v>
      </c>
      <c r="V12" s="214" t="s">
        <v>374</v>
      </c>
      <c r="W12" s="83"/>
      <c r="X12" s="83"/>
      <c r="Y12" s="41"/>
      <c r="Z12" s="259">
        <f t="shared" si="1"/>
        <v>0.91666666666666652</v>
      </c>
      <c r="AA12" s="260">
        <v>43313</v>
      </c>
      <c r="AB12" s="260">
        <v>43435</v>
      </c>
      <c r="AC12" s="260">
        <v>43525</v>
      </c>
      <c r="AD12" s="260">
        <v>43646</v>
      </c>
      <c r="AE12" s="260">
        <v>43770</v>
      </c>
      <c r="AF12" s="260">
        <v>43921</v>
      </c>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70"/>
      <c r="T13" s="157"/>
      <c r="U13" s="83"/>
      <c r="V13" s="83" t="str">
        <f t="shared" si="0"/>
        <v/>
      </c>
      <c r="W13" s="83"/>
      <c r="X13" s="83"/>
      <c r="Y13" s="41" t="s">
        <v>169</v>
      </c>
      <c r="Z13" s="259">
        <f t="shared" si="1"/>
        <v>0</v>
      </c>
      <c r="AA13" s="260"/>
      <c r="AB13" s="260"/>
      <c r="AC13" s="260"/>
      <c r="AD13" s="260"/>
      <c r="AE13" s="258"/>
      <c r="AF13" s="258"/>
      <c r="AG13" s="258"/>
      <c r="AH13" s="258"/>
      <c r="AI13" s="258"/>
      <c r="AJ13" s="258"/>
    </row>
    <row r="14" spans="1:36" ht="27.6" x14ac:dyDescent="0.3">
      <c r="A14" s="110" t="s">
        <v>55</v>
      </c>
      <c r="B14" s="99" t="s">
        <v>694</v>
      </c>
      <c r="C14" s="100"/>
      <c r="D14" s="100"/>
      <c r="E14" s="129" t="s">
        <v>77</v>
      </c>
      <c r="F14" s="24"/>
      <c r="G14" s="24"/>
      <c r="H14" s="109">
        <f>IF(C14&lt;&gt;"",'CBL Score Standard'!$D70,IF(D14&lt;&gt;"",SUM('CBL Score Standard'!$D70:$E70),IF(E14&lt;&gt;"",SUM('CBL Score Standard'!$D70:$F70),IF(F14&lt;&gt;"",SUM('CBL Score Standard'!$D70:$G70),IF(G14&lt;&gt;"",SUM('CBL Score Standard'!$D70:$H70,0))))))</f>
        <v>1.4285714285714285E-2</v>
      </c>
      <c r="K14" s="339"/>
      <c r="L14" s="339"/>
      <c r="M14" s="104" t="s">
        <v>5</v>
      </c>
      <c r="N14" s="36" t="s">
        <v>41</v>
      </c>
      <c r="O14" s="87" t="s">
        <v>450</v>
      </c>
      <c r="P14" s="153">
        <v>43627</v>
      </c>
      <c r="Q14" s="152" t="s">
        <v>381</v>
      </c>
      <c r="R14" s="79" t="s">
        <v>382</v>
      </c>
      <c r="S14" s="70" t="s">
        <v>339</v>
      </c>
      <c r="T14" s="157" t="s">
        <v>72</v>
      </c>
      <c r="U14" s="180">
        <v>43759</v>
      </c>
      <c r="V14" s="214" t="s">
        <v>374</v>
      </c>
      <c r="W14" s="83"/>
      <c r="X14" s="83"/>
      <c r="Y14" s="41"/>
      <c r="Z14" s="259">
        <f t="shared" si="1"/>
        <v>0.41666666666666669</v>
      </c>
      <c r="AA14" s="260">
        <v>43770</v>
      </c>
      <c r="AB14" s="260">
        <v>43922</v>
      </c>
      <c r="AC14" s="260"/>
      <c r="AD14" s="260"/>
      <c r="AE14" s="258"/>
      <c r="AF14" s="258"/>
      <c r="AG14" s="258"/>
      <c r="AH14" s="258"/>
      <c r="AI14" s="258"/>
      <c r="AJ14" s="258"/>
    </row>
    <row r="15" spans="1:36" x14ac:dyDescent="0.3">
      <c r="A15" s="110" t="s">
        <v>55</v>
      </c>
      <c r="B15" s="99" t="s">
        <v>185</v>
      </c>
      <c r="C15" s="100"/>
      <c r="D15" s="24" t="s">
        <v>77</v>
      </c>
      <c r="E15" s="24"/>
      <c r="F15" s="24"/>
      <c r="G15" s="24"/>
      <c r="H15" s="109">
        <f>IF(C15&lt;&gt;"",'CBL Score Standard'!$D71,IF(D15&lt;&gt;"",SUM('CBL Score Standard'!$D71:$E71),IF(E15&lt;&gt;"",SUM('CBL Score Standard'!$D71:$F71),IF(F15&lt;&gt;"",SUM('CBL Score Standard'!$D71:$G71),IF(G15&lt;&gt;"",SUM('CBL Score Standard'!$D71:$H71,0))))))</f>
        <v>0</v>
      </c>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30" t="s">
        <v>77</v>
      </c>
      <c r="F16" s="100"/>
      <c r="G16" s="100"/>
      <c r="H16" s="109">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c r="F17" s="100"/>
      <c r="G17" s="100"/>
      <c r="H17" s="109" t="b">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customHeight="1" x14ac:dyDescent="0.3">
      <c r="A18" s="110" t="s">
        <v>55</v>
      </c>
      <c r="B18" s="99" t="s">
        <v>196</v>
      </c>
      <c r="C18" s="100"/>
      <c r="D18" s="100"/>
      <c r="E18" s="100"/>
      <c r="F18" s="100"/>
      <c r="G18" s="100"/>
      <c r="H18" s="109" t="b">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70" t="s">
        <v>339</v>
      </c>
      <c r="T19" s="157" t="s">
        <v>72</v>
      </c>
      <c r="U19" s="180">
        <v>43755</v>
      </c>
      <c r="V19" s="214" t="s">
        <v>374</v>
      </c>
      <c r="W19" s="83"/>
      <c r="X19" s="83"/>
      <c r="Y19" s="44" t="s">
        <v>174</v>
      </c>
      <c r="Z19" s="259">
        <f>DATEDIF(AE19,AF19,"m")/12+DATEDIF(AA19,AB19,"m")/12+DATEDIF(AC19,AD19,"m")/12+DATEDIF(AG19,AH19,"m")/12+DATEDIF(AI19,AJ19,"m")/12</f>
        <v>0.5</v>
      </c>
      <c r="AA19" s="260">
        <v>43525</v>
      </c>
      <c r="AB19" s="260">
        <v>43616</v>
      </c>
      <c r="AC19" s="260">
        <v>43678</v>
      </c>
      <c r="AD19" s="260">
        <v>43829</v>
      </c>
      <c r="AG19" s="258"/>
      <c r="AH19" s="258"/>
      <c r="AI19" s="258"/>
      <c r="AJ19" s="258"/>
    </row>
    <row r="20" spans="1:36" ht="27.6" x14ac:dyDescent="0.3">
      <c r="A20" s="110" t="s">
        <v>55</v>
      </c>
      <c r="B20" s="99" t="s">
        <v>202</v>
      </c>
      <c r="C20" s="100"/>
      <c r="D20" s="100"/>
      <c r="E20" s="100"/>
      <c r="F20" s="100"/>
      <c r="G20" s="100"/>
      <c r="H20" s="109" t="b">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70" t="s">
        <v>339</v>
      </c>
      <c r="T20" s="157" t="s">
        <v>72</v>
      </c>
      <c r="U20" s="180">
        <v>43759</v>
      </c>
      <c r="V20" s="214" t="s">
        <v>374</v>
      </c>
      <c r="W20" s="83"/>
      <c r="X20" s="83"/>
      <c r="Y20" s="44" t="s">
        <v>181</v>
      </c>
      <c r="Z20" s="259">
        <f t="shared" ref="Z20:Z35" si="3">DATEDIF(AA20,AB20,"m")/12+DATEDIF(AC20,AD20,"m")/12+DATEDIF(AE20,AF20,"m")/12+DATEDIF(AG20,AH20,"m")/12+DATEDIF(AI20,AJ20,"m")/12</f>
        <v>0.16666666666666666</v>
      </c>
      <c r="AA20" s="260">
        <v>43759</v>
      </c>
      <c r="AB20" s="260">
        <v>43829</v>
      </c>
      <c r="AC20" s="260"/>
      <c r="AD20" s="260"/>
      <c r="AE20" s="258"/>
      <c r="AF20" s="258"/>
      <c r="AG20" s="258"/>
      <c r="AH20" s="258"/>
      <c r="AI20" s="258"/>
      <c r="AJ20" s="258"/>
    </row>
    <row r="21" spans="1:36" x14ac:dyDescent="0.3">
      <c r="A21" s="110" t="s">
        <v>55</v>
      </c>
      <c r="B21" s="99" t="s">
        <v>664</v>
      </c>
      <c r="C21" s="100"/>
      <c r="D21" s="100"/>
      <c r="E21" s="129" t="s">
        <v>77</v>
      </c>
      <c r="F21" s="24"/>
      <c r="G21" s="24"/>
      <c r="H21" s="109">
        <f>IF(C21&lt;&gt;"",'CBL Score Standard'!$D77,IF(D21&lt;&gt;"",SUM('CBL Score Standard'!$D77:$E77),IF(E21&lt;&gt;"",SUM('CBL Score Standard'!$D77:$F77),IF(F21&lt;&gt;"",SUM('CBL Score Standard'!$D77:$G77),IF(G21&lt;&gt;"",SUM('CBL Score Standard'!$D77:$H77,0))))))</f>
        <v>2.8571428571428571E-2</v>
      </c>
      <c r="K21" s="338"/>
      <c r="L21" s="338"/>
      <c r="M21" s="104" t="s">
        <v>6</v>
      </c>
      <c r="N21" s="36" t="s">
        <v>56</v>
      </c>
      <c r="O21" s="87" t="s">
        <v>182</v>
      </c>
      <c r="P21" s="153">
        <v>43609</v>
      </c>
      <c r="Q21" s="152" t="s">
        <v>172</v>
      </c>
      <c r="R21" s="79" t="s">
        <v>183</v>
      </c>
      <c r="S21" s="70" t="s">
        <v>339</v>
      </c>
      <c r="T21" s="157" t="s">
        <v>72</v>
      </c>
      <c r="U21" s="181">
        <v>43609</v>
      </c>
      <c r="V21" s="83" t="s">
        <v>374</v>
      </c>
      <c r="W21" s="83"/>
      <c r="X21" s="83" t="s">
        <v>377</v>
      </c>
      <c r="Y21" s="46" t="s">
        <v>184</v>
      </c>
      <c r="Z21" s="259">
        <f t="shared" si="3"/>
        <v>0.58333333333333337</v>
      </c>
      <c r="AA21" s="260">
        <v>43678</v>
      </c>
      <c r="AB21" s="260">
        <v>43920</v>
      </c>
      <c r="AC21" s="260"/>
      <c r="AD21" s="260"/>
      <c r="AE21" s="258"/>
      <c r="AF21" s="258"/>
      <c r="AG21" s="258"/>
      <c r="AH21" s="258"/>
      <c r="AI21" s="258"/>
      <c r="AJ21" s="258"/>
    </row>
    <row r="22" spans="1:36" x14ac:dyDescent="0.3">
      <c r="A22" s="110" t="s">
        <v>55</v>
      </c>
      <c r="B22" s="99" t="s">
        <v>448</v>
      </c>
      <c r="C22" s="100"/>
      <c r="D22" s="100"/>
      <c r="E22" s="129" t="s">
        <v>77</v>
      </c>
      <c r="F22" s="24"/>
      <c r="G22" s="24"/>
      <c r="H22" s="109">
        <f>IF(C22&lt;&gt;"",'CBL Score Standard'!$D78,IF(D22&lt;&gt;"",SUM('CBL Score Standard'!$D78:$E78),IF(E22&lt;&gt;"",SUM('CBL Score Standard'!$D78:$F78),IF(F22&lt;&gt;"",SUM('CBL Score Standard'!$D78:$G78),IF(G22&lt;&gt;"",SUM('CBL Score Standard'!$D78:$H78,0))))))</f>
        <v>2.8571428571428571E-2</v>
      </c>
      <c r="K22" s="338"/>
      <c r="L22" s="338"/>
      <c r="M22" s="104" t="s">
        <v>6</v>
      </c>
      <c r="N22" s="36" t="s">
        <v>144</v>
      </c>
      <c r="O22" s="87" t="s">
        <v>187</v>
      </c>
      <c r="P22" s="150"/>
      <c r="Q22" s="152" t="s">
        <v>153</v>
      </c>
      <c r="R22" s="79" t="s">
        <v>156</v>
      </c>
      <c r="S22" s="70" t="s">
        <v>339</v>
      </c>
      <c r="T22" s="157" t="s">
        <v>72</v>
      </c>
      <c r="U22" s="180">
        <v>44063</v>
      </c>
      <c r="V22" s="214" t="s">
        <v>374</v>
      </c>
      <c r="W22" s="83"/>
      <c r="X22" s="83"/>
      <c r="Y22" s="44" t="s">
        <v>157</v>
      </c>
      <c r="Z22" s="259">
        <f t="shared" si="3"/>
        <v>0</v>
      </c>
      <c r="AA22" s="260"/>
      <c r="AB22" s="260"/>
      <c r="AC22" s="260"/>
      <c r="AD22" s="260"/>
      <c r="AE22" s="258"/>
      <c r="AF22" s="258"/>
      <c r="AG22" s="258"/>
      <c r="AH22" s="258"/>
      <c r="AI22" s="258"/>
      <c r="AJ22" s="258"/>
    </row>
    <row r="23" spans="1:36" ht="12.75" customHeight="1" x14ac:dyDescent="0.3">
      <c r="A23" s="110" t="s">
        <v>55</v>
      </c>
      <c r="B23" s="99" t="s">
        <v>665</v>
      </c>
      <c r="C23" s="100"/>
      <c r="D23" s="100"/>
      <c r="E23" s="24" t="s">
        <v>77</v>
      </c>
      <c r="F23" s="24"/>
      <c r="G23" s="24"/>
      <c r="H23" s="109">
        <f>IF(C23&lt;&gt;"",'CBL Score Standard'!$D79,IF(D23&lt;&gt;"",SUM('CBL Score Standard'!$D79:$E79),IF(E23&lt;&gt;"",SUM('CBL Score Standard'!$D79:$F79),IF(F23&lt;&gt;"",SUM('CBL Score Standard'!$D79:$G79),IF(G23&lt;&gt;"",SUM('CBL Score Standard'!$D79:$H79,0))))))</f>
        <v>2.8571428571428571E-2</v>
      </c>
      <c r="K23" s="338"/>
      <c r="L23" s="338"/>
      <c r="M23" s="104" t="s">
        <v>6</v>
      </c>
      <c r="N23" s="36" t="s">
        <v>144</v>
      </c>
      <c r="O23" s="87" t="s">
        <v>188</v>
      </c>
      <c r="P23" s="150"/>
      <c r="Q23" s="152" t="s">
        <v>155</v>
      </c>
      <c r="R23" s="79" t="s">
        <v>158</v>
      </c>
      <c r="S23" s="70" t="s">
        <v>339</v>
      </c>
      <c r="T23" s="157" t="s">
        <v>72</v>
      </c>
      <c r="U23" s="83"/>
      <c r="V23" s="83"/>
      <c r="W23" s="83"/>
      <c r="X23" s="83"/>
      <c r="Y23" s="41" t="s">
        <v>159</v>
      </c>
      <c r="Z23" s="259">
        <f t="shared" si="3"/>
        <v>0</v>
      </c>
      <c r="AA23" s="260"/>
      <c r="AB23" s="260"/>
      <c r="AC23" s="260"/>
      <c r="AD23" s="260"/>
      <c r="AE23" s="258"/>
      <c r="AF23" s="258"/>
      <c r="AG23" s="258"/>
      <c r="AH23" s="258"/>
      <c r="AI23" s="258"/>
      <c r="AJ23" s="258"/>
    </row>
    <row r="24" spans="1:36" ht="12.75" customHeight="1" x14ac:dyDescent="0.3">
      <c r="A24" s="110" t="s">
        <v>55</v>
      </c>
      <c r="B24" s="99" t="s">
        <v>238</v>
      </c>
      <c r="C24" s="100"/>
      <c r="D24" s="100"/>
      <c r="E24" s="100"/>
      <c r="F24" s="24"/>
      <c r="G24" s="24"/>
      <c r="H24" s="109" t="b">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70" t="s">
        <v>339</v>
      </c>
      <c r="T24" s="157"/>
      <c r="U24" s="999">
        <v>44092</v>
      </c>
      <c r="V24" s="83" t="s">
        <v>374</v>
      </c>
      <c r="W24" s="83"/>
      <c r="X24" s="83"/>
      <c r="Y24" s="46" t="s">
        <v>160</v>
      </c>
      <c r="Z24" s="259">
        <f t="shared" si="3"/>
        <v>0</v>
      </c>
      <c r="AA24" s="260"/>
      <c r="AB24" s="260"/>
      <c r="AC24" s="260"/>
      <c r="AD24" s="260"/>
      <c r="AE24" s="258"/>
      <c r="AF24" s="258"/>
      <c r="AG24" s="258"/>
      <c r="AH24" s="258"/>
      <c r="AI24" s="258"/>
      <c r="AJ24" s="258"/>
    </row>
    <row r="25" spans="1:36" x14ac:dyDescent="0.3">
      <c r="A25" s="110" t="s">
        <v>55</v>
      </c>
      <c r="B25" s="99" t="s">
        <v>515</v>
      </c>
      <c r="C25" s="100"/>
      <c r="D25" s="100"/>
      <c r="E25" s="100"/>
      <c r="F25" s="24"/>
      <c r="G25" s="24"/>
      <c r="H25" s="109" t="b">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36"/>
      <c r="T25" s="83"/>
      <c r="U25" s="83"/>
      <c r="V25" s="83" t="str">
        <f t="shared" ref="V25:V31" si="4">IF(AND(W25="Y",X25="Y"),"Passed",IF(T25="M","Passed", ""))</f>
        <v/>
      </c>
      <c r="W25" s="83"/>
      <c r="X25" s="83"/>
      <c r="Y25" s="46" t="s">
        <v>163</v>
      </c>
      <c r="Z25" s="259">
        <f t="shared" si="3"/>
        <v>0</v>
      </c>
      <c r="AA25" s="260"/>
      <c r="AB25" s="260"/>
      <c r="AC25" s="260"/>
      <c r="AD25" s="260"/>
      <c r="AE25" s="258"/>
      <c r="AF25" s="258"/>
      <c r="AG25" s="258"/>
      <c r="AH25" s="258"/>
      <c r="AI25" s="258"/>
      <c r="AJ25" s="258"/>
    </row>
    <row r="26" spans="1:36" ht="26.4"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36" t="s">
        <v>339</v>
      </c>
      <c r="T26" s="83"/>
      <c r="U26" s="999">
        <v>44088</v>
      </c>
      <c r="V26" s="83" t="s">
        <v>374</v>
      </c>
      <c r="W26" s="83"/>
      <c r="X26" s="83"/>
      <c r="Y26" s="46" t="s">
        <v>166</v>
      </c>
      <c r="Z26" s="259">
        <f t="shared" si="3"/>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50" t="s">
        <v>339</v>
      </c>
      <c r="T27" s="128" t="s">
        <v>72</v>
      </c>
      <c r="U27" s="181">
        <v>43608</v>
      </c>
      <c r="V27" s="83" t="s">
        <v>374</v>
      </c>
      <c r="W27" s="83" t="s">
        <v>377</v>
      </c>
      <c r="X27" s="83" t="s">
        <v>377</v>
      </c>
      <c r="Y27" s="46" t="s">
        <v>193</v>
      </c>
      <c r="Z27" s="259">
        <f t="shared" si="3"/>
        <v>0.16666666666666666</v>
      </c>
      <c r="AA27" s="260">
        <v>43525</v>
      </c>
      <c r="AB27" s="260">
        <v>43616</v>
      </c>
      <c r="AC27" s="260"/>
      <c r="AD27" s="260"/>
      <c r="AE27" s="258"/>
      <c r="AF27" s="258"/>
      <c r="AG27" s="258"/>
      <c r="AH27" s="258"/>
      <c r="AI27" s="258"/>
      <c r="AJ27" s="258"/>
    </row>
    <row r="28" spans="1:36" ht="27.6" x14ac:dyDescent="0.3">
      <c r="A28" s="110" t="s">
        <v>59</v>
      </c>
      <c r="B28" s="99" t="s">
        <v>684</v>
      </c>
      <c r="C28" s="100"/>
      <c r="D28" s="100"/>
      <c r="E28" s="24"/>
      <c r="F28" s="24"/>
      <c r="G28" s="24"/>
      <c r="H28" s="109" t="b">
        <f>IF(C28&lt;&gt;"",'CBL Score Standard'!$D84,IF(D28&lt;&gt;"",SUM('CBL Score Standard'!$D84:$E84),IF(E28&lt;&gt;"",SUM('CBL Score Standard'!$D84:$F84),IF(F28&lt;&gt;"",SUM('CBL Score Standard'!$D84:$G84),IF(G28&lt;&gt;"",SUM('CBL Score Standard'!$D84:$H84,0))))))</f>
        <v>0</v>
      </c>
      <c r="K28" s="338"/>
      <c r="L28" s="338"/>
      <c r="M28" s="104" t="s">
        <v>6</v>
      </c>
      <c r="N28" s="36" t="s">
        <v>55</v>
      </c>
      <c r="O28" s="87" t="s">
        <v>194</v>
      </c>
      <c r="P28" s="153">
        <v>43544</v>
      </c>
      <c r="Q28" s="254" t="s">
        <v>649</v>
      </c>
      <c r="R28" s="254" t="s">
        <v>650</v>
      </c>
      <c r="S28" s="158"/>
      <c r="T28" s="157"/>
      <c r="U28" s="83"/>
      <c r="V28" s="83" t="str">
        <f t="shared" si="4"/>
        <v/>
      </c>
      <c r="W28" s="83"/>
      <c r="X28" s="83"/>
      <c r="Y28" s="46" t="s">
        <v>195</v>
      </c>
      <c r="Z28" s="259">
        <f t="shared" si="3"/>
        <v>0</v>
      </c>
      <c r="AA28" s="260"/>
      <c r="AB28" s="260"/>
      <c r="AC28" s="260"/>
      <c r="AD28" s="260"/>
      <c r="AE28" s="258"/>
      <c r="AF28" s="258"/>
      <c r="AG28" s="258"/>
      <c r="AH28" s="258"/>
      <c r="AI28" s="258"/>
      <c r="AJ28" s="258"/>
    </row>
    <row r="29" spans="1:36" ht="27.6" x14ac:dyDescent="0.3">
      <c r="A29" s="110" t="s">
        <v>59</v>
      </c>
      <c r="B29" s="99" t="s">
        <v>683</v>
      </c>
      <c r="C29" s="100"/>
      <c r="D29" s="100"/>
      <c r="E29" s="24" t="s">
        <v>77</v>
      </c>
      <c r="F29" s="24"/>
      <c r="G29" s="24"/>
      <c r="H29" s="109">
        <f>IF(C29&lt;&gt;"",'CBL Score Standard'!$D85,IF(D29&lt;&gt;"",SUM('CBL Score Standard'!$D85:$E85),IF(E29&lt;&gt;"",SUM('CBL Score Standard'!$D85:$F85),IF(F29&lt;&gt;"",SUM('CBL Score Standard'!$D85:$G85),IF(G29&lt;&gt;"",SUM('CBL Score Standard'!$D85:$H85,0))))))</f>
        <v>2.8571428571428571E-2</v>
      </c>
      <c r="K29" s="338"/>
      <c r="L29" s="338"/>
      <c r="M29" s="104" t="s">
        <v>6</v>
      </c>
      <c r="N29" s="36" t="s">
        <v>55</v>
      </c>
      <c r="O29" s="87" t="s">
        <v>196</v>
      </c>
      <c r="P29" s="149" t="s">
        <v>145</v>
      </c>
      <c r="Q29" s="254" t="s">
        <v>651</v>
      </c>
      <c r="R29" s="254" t="s">
        <v>652</v>
      </c>
      <c r="S29" s="70"/>
      <c r="T29" s="157"/>
      <c r="U29" s="83"/>
      <c r="V29" s="83" t="str">
        <f t="shared" si="4"/>
        <v/>
      </c>
      <c r="W29" s="83"/>
      <c r="X29" s="83"/>
      <c r="Y29" s="46" t="s">
        <v>197</v>
      </c>
      <c r="Z29" s="259">
        <f t="shared" si="3"/>
        <v>0</v>
      </c>
      <c r="AA29" s="260"/>
      <c r="AB29" s="260"/>
      <c r="AC29" s="260"/>
      <c r="AD29" s="260"/>
      <c r="AE29" s="258"/>
      <c r="AF29" s="258"/>
      <c r="AG29" s="258"/>
      <c r="AH29" s="258"/>
      <c r="AI29" s="258"/>
      <c r="AJ29" s="258"/>
    </row>
    <row r="30" spans="1:36" x14ac:dyDescent="0.3">
      <c r="A30" s="110" t="s">
        <v>149</v>
      </c>
      <c r="B30" s="99" t="s">
        <v>149</v>
      </c>
      <c r="C30" s="24"/>
      <c r="D30" s="24"/>
      <c r="E30" s="24" t="s">
        <v>77</v>
      </c>
      <c r="F30" s="24"/>
      <c r="G30" s="24"/>
      <c r="H30" s="109">
        <f>IF(C30&lt;&gt;"",'CBL Score Standard'!$D86,IF(D30&lt;&gt;"",SUM('CBL Score Standard'!$D86:$E86),IF(E30&lt;&gt;"",SUM('CBL Score Standard'!$D86:$F86),IF(F30&lt;&gt;"",SUM('CBL Score Standard'!$D86:$G86),IF(G30&lt;&gt;"",SUM('CBL Score Standard'!$D86:$H86,0))))))</f>
        <v>0.16709956709956711</v>
      </c>
      <c r="K30" s="338"/>
      <c r="L30" s="338"/>
      <c r="M30" s="104" t="s">
        <v>6</v>
      </c>
      <c r="N30" s="36" t="s">
        <v>55</v>
      </c>
      <c r="O30" s="87" t="s">
        <v>198</v>
      </c>
      <c r="P30" s="151"/>
      <c r="Q30" s="152" t="s">
        <v>199</v>
      </c>
      <c r="R30" s="79" t="s">
        <v>200</v>
      </c>
      <c r="S30" s="158"/>
      <c r="T30" s="157"/>
      <c r="U30" s="83"/>
      <c r="V30" s="83" t="str">
        <f t="shared" si="4"/>
        <v/>
      </c>
      <c r="W30" s="83"/>
      <c r="X30" s="83"/>
      <c r="Y30" s="49" t="s">
        <v>201</v>
      </c>
      <c r="Z30" s="259">
        <f t="shared" si="3"/>
        <v>0</v>
      </c>
      <c r="AA30" s="260"/>
      <c r="AB30" s="260"/>
      <c r="AC30" s="260"/>
      <c r="AD30" s="260"/>
      <c r="AE30" s="258"/>
      <c r="AF30" s="258"/>
      <c r="AG30" s="258"/>
      <c r="AH30" s="258"/>
      <c r="AI30" s="258"/>
      <c r="AJ30" s="258"/>
    </row>
    <row r="31" spans="1:36"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153">
        <v>43629</v>
      </c>
      <c r="Q31" s="152" t="s">
        <v>384</v>
      </c>
      <c r="R31" s="79" t="s">
        <v>385</v>
      </c>
      <c r="S31" s="158"/>
      <c r="T31" s="157"/>
      <c r="U31" s="83"/>
      <c r="V31" s="83" t="str">
        <f t="shared" si="4"/>
        <v/>
      </c>
      <c r="W31" s="83"/>
      <c r="X31" s="83"/>
      <c r="Y31" s="49" t="s">
        <v>203</v>
      </c>
      <c r="Z31" s="259">
        <f t="shared" si="3"/>
        <v>0</v>
      </c>
      <c r="AA31" s="260"/>
      <c r="AB31" s="260"/>
      <c r="AC31" s="260"/>
      <c r="AD31" s="260"/>
      <c r="AE31" s="258"/>
      <c r="AF31" s="258"/>
      <c r="AG31" s="258"/>
      <c r="AH31" s="258"/>
      <c r="AI31" s="258"/>
      <c r="AJ31" s="258"/>
    </row>
    <row r="32" spans="1:36" ht="26.4" x14ac:dyDescent="0.3">
      <c r="A32" s="110" t="s">
        <v>31</v>
      </c>
      <c r="B32" s="99" t="s">
        <v>660</v>
      </c>
      <c r="C32" s="24"/>
      <c r="D32" s="24"/>
      <c r="E32" s="129" t="s">
        <v>77</v>
      </c>
      <c r="F32" s="24"/>
      <c r="G32" s="24"/>
      <c r="H32" s="109">
        <f>IF(C32&lt;&gt;"",'CBL Score Standard'!$D88,IF(D32&lt;&gt;"",SUM('CBL Score Standard'!$D88:$E88),IF(E32&lt;&gt;"",SUM('CBL Score Standard'!$D88:$F88),IF(F32&lt;&gt;"",SUM('CBL Score Standard'!$D88:$G88),IF(G32&lt;&gt;"",SUM('CBL Score Standard'!$D88:$H88,0))))))</f>
        <v>0.16709956709956711</v>
      </c>
      <c r="K32" s="338"/>
      <c r="L32" s="338"/>
      <c r="M32" s="104" t="s">
        <v>6</v>
      </c>
      <c r="N32" s="36" t="s">
        <v>56</v>
      </c>
      <c r="O32" s="87" t="s">
        <v>427</v>
      </c>
      <c r="P32" s="153">
        <v>43613</v>
      </c>
      <c r="Q32" s="152" t="s">
        <v>167</v>
      </c>
      <c r="R32" s="79" t="s">
        <v>204</v>
      </c>
      <c r="S32" s="158" t="s">
        <v>339</v>
      </c>
      <c r="T32" s="157" t="s">
        <v>72</v>
      </c>
      <c r="U32" s="153">
        <v>43761</v>
      </c>
      <c r="V32" s="214" t="s">
        <v>374</v>
      </c>
      <c r="W32" s="83"/>
      <c r="X32" s="83"/>
      <c r="Y32" s="46" t="s">
        <v>205</v>
      </c>
      <c r="Z32" s="259">
        <f t="shared" si="3"/>
        <v>0.58333333333333337</v>
      </c>
      <c r="AA32" s="260">
        <v>43678</v>
      </c>
      <c r="AB32" s="260">
        <v>43920</v>
      </c>
      <c r="AC32" s="260"/>
      <c r="AD32" s="260"/>
      <c r="AE32" s="258"/>
      <c r="AF32" s="258"/>
      <c r="AG32" s="258"/>
      <c r="AH32" s="258"/>
      <c r="AI32" s="258"/>
      <c r="AJ32" s="258"/>
    </row>
    <row r="33" spans="1:36" x14ac:dyDescent="0.3">
      <c r="A33" s="110" t="s">
        <v>31</v>
      </c>
      <c r="B33" s="99" t="s">
        <v>175</v>
      </c>
      <c r="C33" s="100"/>
      <c r="D33" s="24"/>
      <c r="E33" s="129" t="s">
        <v>77</v>
      </c>
      <c r="F33" s="24"/>
      <c r="G33" s="24"/>
      <c r="H33" s="109">
        <f>IF(C33&lt;&gt;"",'CBL Score Standard'!$D89,IF(D33&lt;&gt;"",SUM('CBL Score Standard'!$D89:$E89),IF(E33&lt;&gt;"",SUM('CBL Score Standard'!$D89:$F89),IF(F33&lt;&gt;"",SUM('CBL Score Standard'!$D89:$G89),IF(G33&lt;&gt;"",SUM('CBL Score Standard'!$D89:$H89,0))))))</f>
        <v>0.16709956709956711</v>
      </c>
      <c r="K33" s="338"/>
      <c r="L33" s="338"/>
      <c r="M33" s="104" t="s">
        <v>6</v>
      </c>
      <c r="N33" s="36" t="s">
        <v>0</v>
      </c>
      <c r="O33" s="87" t="s">
        <v>426</v>
      </c>
      <c r="P33" s="152" t="s">
        <v>145</v>
      </c>
      <c r="Q33" s="152" t="s">
        <v>206</v>
      </c>
      <c r="R33" s="79" t="s">
        <v>206</v>
      </c>
      <c r="S33" s="50" t="s">
        <v>339</v>
      </c>
      <c r="T33" s="128" t="s">
        <v>72</v>
      </c>
      <c r="U33" s="180">
        <v>43756</v>
      </c>
      <c r="V33" s="214" t="s">
        <v>374</v>
      </c>
      <c r="W33" s="83" t="s">
        <v>377</v>
      </c>
      <c r="X33" s="83" t="s">
        <v>377</v>
      </c>
      <c r="Y33" s="41"/>
      <c r="Z33" s="259">
        <f t="shared" si="3"/>
        <v>0</v>
      </c>
      <c r="AA33" s="260">
        <v>43313</v>
      </c>
      <c r="AB33" s="260">
        <v>43342</v>
      </c>
      <c r="AC33" s="260">
        <v>43525</v>
      </c>
      <c r="AD33" s="260">
        <v>43554</v>
      </c>
      <c r="AE33" s="346">
        <v>43678</v>
      </c>
      <c r="AF33" s="346">
        <v>43707</v>
      </c>
      <c r="AG33" s="258"/>
      <c r="AH33" s="258"/>
      <c r="AI33" s="258"/>
      <c r="AJ33" s="258"/>
    </row>
    <row r="34" spans="1:36" x14ac:dyDescent="0.3">
      <c r="A34" s="110" t="s">
        <v>46</v>
      </c>
      <c r="B34" s="99" t="s">
        <v>171</v>
      </c>
      <c r="C34" s="100"/>
      <c r="D34" s="24"/>
      <c r="E34" s="129" t="s">
        <v>77</v>
      </c>
      <c r="F34" s="24"/>
      <c r="G34" s="24"/>
      <c r="H34" s="109">
        <f>IF(C34&lt;&gt;"",'CBL Score Standard'!$D90,IF(D34&lt;&gt;"",SUM('CBL Score Standard'!$D90:$E90),IF(E34&lt;&gt;"",SUM('CBL Score Standard'!$D90:$F90),IF(F34&lt;&gt;"",SUM('CBL Score Standard'!$D90:$G90),IF(G34&lt;&gt;"",SUM('CBL Score Standard'!$D90:$H90,0))))))</f>
        <v>7.6190476190476183E-2</v>
      </c>
      <c r="K34" s="338"/>
      <c r="L34" s="338"/>
      <c r="M34" s="104" t="s">
        <v>6</v>
      </c>
      <c r="N34" s="36" t="s">
        <v>53</v>
      </c>
      <c r="O34" s="90" t="s">
        <v>371</v>
      </c>
      <c r="P34" s="152" t="s">
        <v>145</v>
      </c>
      <c r="Q34" s="152" t="s">
        <v>164</v>
      </c>
      <c r="R34" s="79" t="s">
        <v>207</v>
      </c>
      <c r="S34" s="158" t="s">
        <v>339</v>
      </c>
      <c r="T34" s="157" t="s">
        <v>72</v>
      </c>
      <c r="U34" s="999">
        <v>44050</v>
      </c>
      <c r="V34" s="83" t="s">
        <v>374</v>
      </c>
      <c r="W34" s="83"/>
      <c r="X34" s="83"/>
      <c r="Y34" s="49" t="s">
        <v>208</v>
      </c>
      <c r="Z34" s="259">
        <f t="shared" si="3"/>
        <v>0</v>
      </c>
      <c r="AA34" s="260"/>
      <c r="AB34" s="260"/>
      <c r="AC34" s="260"/>
      <c r="AD34" s="260"/>
      <c r="AE34" s="258"/>
      <c r="AF34" s="258"/>
      <c r="AG34" s="258"/>
      <c r="AH34" s="258"/>
      <c r="AI34" s="258"/>
      <c r="AJ34" s="258"/>
    </row>
    <row r="35" spans="1:36"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158" t="s">
        <v>339</v>
      </c>
      <c r="T35" s="157" t="s">
        <v>72</v>
      </c>
      <c r="U35" s="180">
        <v>43756</v>
      </c>
      <c r="V35" s="214" t="s">
        <v>374</v>
      </c>
      <c r="W35" s="83"/>
      <c r="X35" s="83"/>
      <c r="Y35" s="46"/>
      <c r="Z35" s="259">
        <f t="shared" si="3"/>
        <v>0</v>
      </c>
      <c r="AA35" s="260">
        <v>43313</v>
      </c>
      <c r="AB35" s="260">
        <v>43342</v>
      </c>
      <c r="AC35" s="260"/>
      <c r="AD35" s="260"/>
      <c r="AE35" s="258"/>
      <c r="AF35" s="258"/>
      <c r="AG35" s="258"/>
      <c r="AH35" s="258"/>
      <c r="AI35" s="258"/>
      <c r="AJ35" s="258"/>
    </row>
    <row r="36" spans="1:36" x14ac:dyDescent="0.3">
      <c r="A36" s="110" t="s">
        <v>54</v>
      </c>
      <c r="B36" s="99" t="s">
        <v>425</v>
      </c>
      <c r="C36" s="24"/>
      <c r="D36" s="24" t="s">
        <v>77</v>
      </c>
      <c r="E36" s="24"/>
      <c r="F36" s="24"/>
      <c r="G36" s="24"/>
      <c r="H36" s="109">
        <f>IF(C36&lt;&gt;"",'CBL Score Standard'!$D92,IF(D36&lt;&gt;"",SUM('CBL Score Standard'!$D92:$E92),IF(E36&lt;&gt;"",SUM('CBL Score Standard'!$D92:$F92),IF(F36&lt;&gt;"",SUM('CBL Score Standard'!$D92:$G92),IF(G36&lt;&gt;"",SUM('CBL Score Standard'!$D92:$H92,0))))))</f>
        <v>0.13852813852813853</v>
      </c>
      <c r="K36" s="3"/>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129" t="s">
        <v>77</v>
      </c>
      <c r="F37" s="24"/>
      <c r="G37" s="24"/>
      <c r="H37" s="109">
        <f>IF(C37&lt;&gt;"",'CBL Score Standard'!$D93,IF(D37&lt;&gt;"",SUM('CBL Score Standard'!$D93:$E93),IF(E37&lt;&gt;"",SUM('CBL Score Standard'!$D93:$F93),IF(F37&lt;&gt;"",SUM('CBL Score Standard'!$D93:$G93),IF(G37&lt;&gt;"",SUM('CBL Score Standard'!$D93:$H93,0))))))</f>
        <v>7.6190476190476183E-2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c r="E38" s="24"/>
      <c r="F38" s="24"/>
      <c r="G38" s="24"/>
      <c r="H38" s="109" t="b">
        <f>IF(C38&lt;&gt;"",'CBL Score Standard'!$D94,IF(D38&lt;&gt;"",SUM('CBL Score Standard'!$D94:$E94),IF(E38&lt;&gt;"",SUM('CBL Score Standard'!$D94:$F94),IF(F38&lt;&gt;"",SUM('CBL Score Standard'!$D94:$G94),IF(G38&lt;&gt;"",SUM('CBL Score Standard'!$D94:$H94,0))))))</f>
        <v>0</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customHeight="1" x14ac:dyDescent="0.3">
      <c r="A39" s="110" t="s">
        <v>53</v>
      </c>
      <c r="B39" s="99" t="s">
        <v>371</v>
      </c>
      <c r="C39" s="100"/>
      <c r="D39" s="117"/>
      <c r="E39" s="132" t="s">
        <v>77</v>
      </c>
      <c r="F39" s="24"/>
      <c r="G39" s="24"/>
      <c r="H39" s="109">
        <f>IF(C39&lt;&gt;"",'CBL Score Standard'!$D95,IF(D39&lt;&gt;"",SUM('CBL Score Standard'!$D95:$E95),IF(E39&lt;&gt;"",SUM('CBL Score Standard'!$D95:$F95),IF(F39&lt;&gt;"",SUM('CBL Score Standard'!$D95:$G95),IF(G39&lt;&gt;"",SUM('CBL Score Standard'!$D95:$H95,0))))))</f>
        <v>3.8095238095238092E-2</v>
      </c>
      <c r="K39" s="1197"/>
      <c r="L39" s="1197"/>
      <c r="M39" s="1183"/>
      <c r="N39" s="1190"/>
      <c r="O39" s="1185"/>
      <c r="P39" s="148" t="s">
        <v>141</v>
      </c>
      <c r="Q39" s="144"/>
      <c r="R39" s="144"/>
      <c r="S39" s="1210"/>
      <c r="T39" s="1191"/>
      <c r="U39" s="1191"/>
      <c r="V39" s="119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337" t="s">
        <v>142</v>
      </c>
      <c r="L40" s="337" t="s">
        <v>143</v>
      </c>
      <c r="M40" s="104" t="s">
        <v>7</v>
      </c>
      <c r="N40" s="36" t="s">
        <v>56</v>
      </c>
      <c r="O40" s="87" t="s">
        <v>663</v>
      </c>
      <c r="P40" s="149" t="s">
        <v>145</v>
      </c>
      <c r="Q40" s="152" t="s">
        <v>212</v>
      </c>
      <c r="R40" s="79" t="s">
        <v>213</v>
      </c>
      <c r="S40" s="36"/>
      <c r="T40" s="83"/>
      <c r="U40" s="83"/>
      <c r="V40" s="83" t="str">
        <f t="shared" ref="V40:V55" si="5">IF(AND(W40="Y",X40="Y"),"Passed",IF(T40="M","Passed", ""))</f>
        <v/>
      </c>
      <c r="W40" s="83"/>
      <c r="X40" s="83"/>
      <c r="Y40" s="46" t="s">
        <v>214</v>
      </c>
      <c r="Z40" s="259">
        <f t="shared" ref="Z40:Z55" si="6">DATEDIF(AA40,AB40,"m")/12+DATEDIF(AC40,AD40,"m")/12+DATEDIF(AE40,AF40,"m")/12+DATEDIF(AG40,AH40,"m")/12+DATEDIF(AI40,AJ40,"m")/12</f>
        <v>0</v>
      </c>
      <c r="AA40" s="260"/>
      <c r="AB40" s="260"/>
      <c r="AC40" s="260"/>
      <c r="AD40" s="260"/>
      <c r="AE40" s="258"/>
      <c r="AF40" s="258"/>
      <c r="AG40" s="258"/>
      <c r="AH40" s="258"/>
      <c r="AI40" s="258"/>
      <c r="AJ40" s="258"/>
    </row>
    <row r="41" spans="1:36"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36"/>
      <c r="T41" s="83"/>
      <c r="U41" s="83"/>
      <c r="V41" s="83" t="str">
        <f t="shared" si="5"/>
        <v/>
      </c>
      <c r="W41" s="83"/>
      <c r="X41" s="83"/>
      <c r="Y41" s="49" t="s">
        <v>216</v>
      </c>
      <c r="Z41" s="259">
        <f t="shared" si="6"/>
        <v>0</v>
      </c>
      <c r="AA41" s="260"/>
      <c r="AB41" s="260"/>
      <c r="AC41" s="260"/>
      <c r="AD41" s="260"/>
      <c r="AE41" s="258"/>
      <c r="AF41" s="258"/>
      <c r="AG41" s="258"/>
      <c r="AH41" s="258"/>
      <c r="AI41" s="258"/>
      <c r="AJ41" s="258"/>
    </row>
    <row r="42" spans="1:36" ht="27.6"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158" t="s">
        <v>339</v>
      </c>
      <c r="T42" s="157" t="s">
        <v>72</v>
      </c>
      <c r="U42" s="180">
        <v>43766</v>
      </c>
      <c r="V42" s="214" t="s">
        <v>374</v>
      </c>
      <c r="W42" s="83"/>
      <c r="X42" s="83"/>
      <c r="Y42" s="52" t="s">
        <v>249</v>
      </c>
      <c r="Z42" s="259">
        <f t="shared" si="6"/>
        <v>0.25</v>
      </c>
      <c r="AA42" s="260">
        <v>43766</v>
      </c>
      <c r="AB42" s="260">
        <v>43861</v>
      </c>
      <c r="AC42" s="260"/>
      <c r="AD42" s="260"/>
      <c r="AE42" s="258"/>
      <c r="AF42" s="258"/>
      <c r="AG42" s="258"/>
      <c r="AH42" s="258"/>
      <c r="AI42" s="258"/>
      <c r="AJ42" s="258"/>
    </row>
    <row r="43" spans="1:36" ht="27.6" x14ac:dyDescent="0.3">
      <c r="A43" s="110" t="s">
        <v>0</v>
      </c>
      <c r="B43" s="99" t="s">
        <v>426</v>
      </c>
      <c r="C43" s="100"/>
      <c r="D43" s="24"/>
      <c r="E43" s="129" t="s">
        <v>77</v>
      </c>
      <c r="F43" s="24"/>
      <c r="G43" s="24"/>
      <c r="H43" s="109">
        <f>IF(C43&lt;&gt;"",'CBL Score Standard'!$D99,IF(D43&lt;&gt;"",SUM('CBL Score Standard'!$D99:$E99),IF(E43&lt;&gt;"",SUM('CBL Score Standard'!$D99:$F99),IF(F43&lt;&gt;"",SUM('CBL Score Standard'!$D99:$G99),IF(G43&lt;&gt;"",SUM('CBL Score Standard'!$D99:$H99,0))))))</f>
        <v>7.6190476190476183E-2</v>
      </c>
      <c r="K43" s="338"/>
      <c r="L43" s="338"/>
      <c r="M43" s="104" t="s">
        <v>7</v>
      </c>
      <c r="N43" s="36" t="s">
        <v>55</v>
      </c>
      <c r="O43" s="87" t="s">
        <v>448</v>
      </c>
      <c r="P43" s="151"/>
      <c r="Q43" s="254" t="s">
        <v>655</v>
      </c>
      <c r="R43" s="254" t="s">
        <v>656</v>
      </c>
      <c r="S43" s="158" t="s">
        <v>339</v>
      </c>
      <c r="T43" s="157" t="s">
        <v>72</v>
      </c>
      <c r="U43" s="180">
        <v>43753</v>
      </c>
      <c r="V43" s="214" t="s">
        <v>374</v>
      </c>
      <c r="W43" s="83"/>
      <c r="X43" s="83"/>
      <c r="Y43" s="49" t="s">
        <v>219</v>
      </c>
      <c r="Z43" s="259">
        <f t="shared" si="6"/>
        <v>0.41666666666666669</v>
      </c>
      <c r="AA43" s="260">
        <v>43768</v>
      </c>
      <c r="AB43" s="260">
        <v>43920</v>
      </c>
      <c r="AC43" s="260"/>
      <c r="AD43" s="260"/>
      <c r="AE43" s="258"/>
      <c r="AF43" s="258"/>
      <c r="AG43" s="258"/>
      <c r="AH43" s="258"/>
      <c r="AI43" s="258"/>
      <c r="AJ43" s="258"/>
    </row>
    <row r="44" spans="1:36" ht="26.4" x14ac:dyDescent="0.3">
      <c r="A44" s="110" t="s">
        <v>41</v>
      </c>
      <c r="B44" s="99" t="s">
        <v>450</v>
      </c>
      <c r="C44" s="24"/>
      <c r="D44" s="24"/>
      <c r="E44" s="129" t="s">
        <v>77</v>
      </c>
      <c r="F44" s="24"/>
      <c r="G44" s="24"/>
      <c r="H44" s="109">
        <f>IF(C44&lt;&gt;"",'CBL Score Standard'!$D100,IF(D44&lt;&gt;"",SUM('CBL Score Standard'!$D100:$E100),IF(E44&lt;&gt;"",SUM('CBL Score Standard'!$D100:$F100),IF(F44&lt;&gt;"",SUM('CBL Score Standard'!$D100:$G100),IF(G44&lt;&gt;"",SUM('CBL Score Standard'!$D100:$H100,0))))))</f>
        <v>0.16709956709956711</v>
      </c>
      <c r="K44" s="338"/>
      <c r="L44" s="338"/>
      <c r="M44" s="104" t="s">
        <v>7</v>
      </c>
      <c r="N44" s="36" t="s">
        <v>55</v>
      </c>
      <c r="O44" s="87" t="s">
        <v>185</v>
      </c>
      <c r="P44" s="149" t="s">
        <v>145</v>
      </c>
      <c r="Q44" s="254" t="s">
        <v>220</v>
      </c>
      <c r="R44" s="254" t="s">
        <v>270</v>
      </c>
      <c r="S44" s="70"/>
      <c r="T44" s="157"/>
      <c r="U44" s="83"/>
      <c r="V44" s="83"/>
      <c r="W44" s="83"/>
      <c r="X44" s="83"/>
      <c r="Y44" s="49" t="s">
        <v>186</v>
      </c>
      <c r="Z44" s="259">
        <f t="shared" si="6"/>
        <v>0</v>
      </c>
      <c r="AA44" s="260"/>
      <c r="AB44" s="260"/>
      <c r="AC44" s="260"/>
      <c r="AD44" s="260"/>
      <c r="AE44" s="258"/>
      <c r="AF44" s="258"/>
      <c r="AG44" s="258"/>
      <c r="AH44" s="258"/>
      <c r="AI44" s="258"/>
      <c r="AJ44" s="258"/>
    </row>
    <row r="45" spans="1:36" ht="27.6" x14ac:dyDescent="0.3">
      <c r="A45" s="110" t="s">
        <v>41</v>
      </c>
      <c r="B45" s="99" t="s">
        <v>178</v>
      </c>
      <c r="C45" s="100"/>
      <c r="D45" s="24"/>
      <c r="E45" s="129" t="s">
        <v>77</v>
      </c>
      <c r="F45" s="24"/>
      <c r="G45" s="24"/>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254" t="s">
        <v>657</v>
      </c>
      <c r="S45" s="36" t="s">
        <v>339</v>
      </c>
      <c r="T45" s="128" t="s">
        <v>72</v>
      </c>
      <c r="U45" s="180">
        <v>43753</v>
      </c>
      <c r="V45" s="214" t="s">
        <v>374</v>
      </c>
      <c r="W45" s="83" t="s">
        <v>377</v>
      </c>
      <c r="X45" s="83" t="s">
        <v>377</v>
      </c>
      <c r="Y45" s="49" t="s">
        <v>186</v>
      </c>
      <c r="Z45" s="259">
        <f t="shared" si="6"/>
        <v>0.41666666666666669</v>
      </c>
      <c r="AA45" s="260">
        <v>43753</v>
      </c>
      <c r="AB45" s="260">
        <v>43920</v>
      </c>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36"/>
      <c r="T46" s="83"/>
      <c r="U46" s="83"/>
      <c r="V46" s="83" t="str">
        <f t="shared" si="5"/>
        <v>Passed</v>
      </c>
      <c r="W46" s="83" t="s">
        <v>377</v>
      </c>
      <c r="X46" s="83" t="s">
        <v>377</v>
      </c>
      <c r="Y46" s="46" t="s">
        <v>222</v>
      </c>
      <c r="Z46" s="259">
        <f t="shared" si="6"/>
        <v>0.41666666666666669</v>
      </c>
      <c r="AA46" s="260">
        <v>43753</v>
      </c>
      <c r="AB46" s="260">
        <v>43920</v>
      </c>
      <c r="AC46" s="260"/>
      <c r="AD46" s="260"/>
      <c r="AE46" s="258"/>
      <c r="AF46" s="258"/>
      <c r="AG46" s="258"/>
      <c r="AH46" s="258"/>
      <c r="AI46" s="258"/>
      <c r="AJ46" s="258"/>
    </row>
    <row r="47" spans="1:36" x14ac:dyDescent="0.3">
      <c r="A47" s="110" t="s">
        <v>144</v>
      </c>
      <c r="B47" s="99" t="s">
        <v>372</v>
      </c>
      <c r="C47" s="24"/>
      <c r="D47" s="24"/>
      <c r="E47" s="24" t="s">
        <v>77</v>
      </c>
      <c r="F47" s="24"/>
      <c r="G47" s="24"/>
      <c r="H47" s="109">
        <f>IF(C47&lt;&gt;"",'CBL Score Standard'!$D103,IF(D47&lt;&gt;"",SUM('CBL Score Standard'!$D103:$E103),IF(E47&lt;&gt;"",SUM('CBL Score Standard'!$D103:$F103),IF(F47&lt;&gt;"",SUM('CBL Score Standard'!$D103:$G103),IF(G47&lt;&gt;"",SUM('CBL Score Standard'!$D103:$H103,0))))))</f>
        <v>0.16709956709956711</v>
      </c>
      <c r="K47" s="338"/>
      <c r="L47" s="338"/>
      <c r="M47" s="104" t="s">
        <v>7</v>
      </c>
      <c r="N47" s="36" t="s">
        <v>53</v>
      </c>
      <c r="O47" s="87" t="s">
        <v>223</v>
      </c>
      <c r="P47" s="153">
        <v>43621</v>
      </c>
      <c r="Q47" s="154" t="s">
        <v>224</v>
      </c>
      <c r="R47" s="155" t="s">
        <v>225</v>
      </c>
      <c r="S47" s="36"/>
      <c r="T47" s="83"/>
      <c r="U47" s="83"/>
      <c r="V47" s="83" t="str">
        <f t="shared" si="5"/>
        <v/>
      </c>
      <c r="W47" s="83"/>
      <c r="X47" s="83"/>
      <c r="Y47" s="55"/>
      <c r="Z47" s="259">
        <f t="shared" si="6"/>
        <v>0</v>
      </c>
      <c r="AA47" s="260"/>
      <c r="AB47" s="260"/>
      <c r="AC47" s="260"/>
      <c r="AD47" s="260"/>
      <c r="AE47" s="258"/>
      <c r="AF47" s="258"/>
      <c r="AG47" s="258"/>
      <c r="AH47" s="258"/>
      <c r="AI47" s="258"/>
      <c r="AJ47" s="258"/>
    </row>
    <row r="48" spans="1:36" ht="39.6" x14ac:dyDescent="0.3">
      <c r="A48" s="110" t="s">
        <v>144</v>
      </c>
      <c r="B48" s="99" t="s">
        <v>373</v>
      </c>
      <c r="C48" s="24"/>
      <c r="D48" s="24"/>
      <c r="E48" s="24" t="s">
        <v>77</v>
      </c>
      <c r="F48" s="24"/>
      <c r="G48" s="24"/>
      <c r="H48" s="109">
        <f>IF(C48&lt;&gt;"",'CBL Score Standard'!$D104,IF(D48&lt;&gt;"",SUM('CBL Score Standard'!$D104:$E104),IF(E48&lt;&gt;"",SUM('CBL Score Standard'!$D104:$F104),IF(F48&lt;&gt;"",SUM('CBL Score Standard'!$D104:$G104),IF(G48&lt;&gt;"",SUM('CBL Score Standard'!$D104:$H104,0))))))</f>
        <v>0.16709956709956711</v>
      </c>
      <c r="K48" s="338"/>
      <c r="L48" s="338"/>
      <c r="M48" s="104" t="s">
        <v>7</v>
      </c>
      <c r="N48" s="36" t="s">
        <v>53</v>
      </c>
      <c r="O48" s="87" t="s">
        <v>226</v>
      </c>
      <c r="P48" s="153">
        <v>43602</v>
      </c>
      <c r="Q48" s="154" t="s">
        <v>227</v>
      </c>
      <c r="R48" s="155" t="s">
        <v>228</v>
      </c>
      <c r="S48" s="36"/>
      <c r="T48" s="83"/>
      <c r="U48" s="83"/>
      <c r="V48" s="83" t="str">
        <f t="shared" si="5"/>
        <v/>
      </c>
      <c r="W48" s="83"/>
      <c r="X48" s="83"/>
      <c r="Y48" s="55"/>
      <c r="Z48" s="259">
        <f t="shared" si="6"/>
        <v>0</v>
      </c>
      <c r="AA48" s="260"/>
      <c r="AB48" s="260"/>
      <c r="AC48" s="260"/>
      <c r="AD48" s="260"/>
      <c r="AE48" s="258"/>
      <c r="AF48" s="258"/>
      <c r="AG48" s="258"/>
      <c r="AH48" s="258"/>
      <c r="AI48" s="258"/>
      <c r="AJ48" s="258"/>
    </row>
    <row r="49" spans="1:36" ht="27.6" x14ac:dyDescent="0.3">
      <c r="A49" s="110" t="s">
        <v>144</v>
      </c>
      <c r="B49" s="99" t="s">
        <v>452</v>
      </c>
      <c r="C49" s="24"/>
      <c r="D49" s="24"/>
      <c r="E49" s="24" t="s">
        <v>77</v>
      </c>
      <c r="F49" s="24"/>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9" t="s">
        <v>684</v>
      </c>
      <c r="P49" s="153">
        <v>43623</v>
      </c>
      <c r="Q49" s="154" t="s">
        <v>153</v>
      </c>
      <c r="R49" s="155" t="s">
        <v>156</v>
      </c>
      <c r="S49" s="36"/>
      <c r="T49" s="83"/>
      <c r="U49" s="181">
        <v>43623</v>
      </c>
      <c r="V49" s="83" t="s">
        <v>418</v>
      </c>
      <c r="W49" s="83"/>
      <c r="X49" s="83"/>
      <c r="Y49" s="55"/>
      <c r="Z49" s="259">
        <f t="shared" si="6"/>
        <v>0</v>
      </c>
      <c r="AA49" s="260"/>
      <c r="AB49" s="260"/>
      <c r="AC49" s="260"/>
      <c r="AD49" s="260"/>
      <c r="AE49" s="258"/>
      <c r="AF49" s="258"/>
      <c r="AG49" s="258"/>
      <c r="AH49" s="258"/>
      <c r="AI49" s="258"/>
      <c r="AJ49" s="258"/>
    </row>
    <row r="50" spans="1:36" ht="27.6" x14ac:dyDescent="0.3">
      <c r="A50" s="110" t="s">
        <v>144</v>
      </c>
      <c r="B50" s="99" t="s">
        <v>517</v>
      </c>
      <c r="C50" s="24"/>
      <c r="D50" s="24"/>
      <c r="E50" s="24" t="s">
        <v>77</v>
      </c>
      <c r="F50" s="24"/>
      <c r="G50" s="24"/>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9" t="s">
        <v>683</v>
      </c>
      <c r="P50" s="153">
        <v>43623</v>
      </c>
      <c r="Q50" s="154" t="s">
        <v>153</v>
      </c>
      <c r="R50" s="155" t="s">
        <v>156</v>
      </c>
      <c r="S50" s="36" t="s">
        <v>339</v>
      </c>
      <c r="T50" s="83"/>
      <c r="U50" s="181">
        <v>44008</v>
      </c>
      <c r="V50" s="83" t="s">
        <v>374</v>
      </c>
      <c r="W50" s="83"/>
      <c r="X50" s="83"/>
      <c r="Y50" s="55"/>
      <c r="Z50" s="259">
        <f t="shared" si="6"/>
        <v>0</v>
      </c>
      <c r="AA50" s="260"/>
      <c r="AB50" s="260"/>
      <c r="AC50" s="260"/>
      <c r="AD50" s="260"/>
      <c r="AE50" s="258"/>
      <c r="AF50" s="258"/>
      <c r="AG50" s="258"/>
      <c r="AH50" s="258"/>
      <c r="AI50" s="258"/>
      <c r="AJ50" s="258"/>
    </row>
    <row r="51" spans="1:36" x14ac:dyDescent="0.3">
      <c r="A51" s="110" t="s">
        <v>144</v>
      </c>
      <c r="B51" s="99" t="s">
        <v>661</v>
      </c>
      <c r="C51" s="24"/>
      <c r="D51" s="24" t="s">
        <v>77</v>
      </c>
      <c r="E51" s="24"/>
      <c r="F51" s="24"/>
      <c r="G51" s="24"/>
      <c r="H51" s="109">
        <f>IF(C51&lt;&gt;"",'CBL Score Standard'!$D107,IF(D51&lt;&gt;"",SUM('CBL Score Standard'!$D107:$E107),IF(E51&lt;&gt;"",SUM('CBL Score Standard'!$D107:$F107),IF(F51&lt;&gt;"",SUM('CBL Score Standard'!$D107:$G107),IF(G51&lt;&gt;"",SUM('CBL Score Standard'!$D107:$H107,0))))))</f>
        <v>0.13852813852813853</v>
      </c>
      <c r="K51" s="338"/>
      <c r="L51" s="338"/>
      <c r="M51" s="104" t="s">
        <v>7</v>
      </c>
      <c r="N51" s="36" t="s">
        <v>56</v>
      </c>
      <c r="O51" s="89" t="s">
        <v>67</v>
      </c>
      <c r="P51" s="153"/>
      <c r="Q51" s="154"/>
      <c r="R51" s="155"/>
      <c r="S51" s="83" t="s">
        <v>339</v>
      </c>
      <c r="T51" s="83"/>
      <c r="U51" s="180">
        <v>43766</v>
      </c>
      <c r="V51" s="214" t="s">
        <v>374</v>
      </c>
      <c r="W51" s="83"/>
      <c r="X51" s="83"/>
      <c r="Y51" s="83"/>
      <c r="Z51" s="259">
        <f t="shared" si="6"/>
        <v>0.41666666666666669</v>
      </c>
      <c r="AA51" s="260">
        <v>43766</v>
      </c>
      <c r="AB51" s="260">
        <v>43920</v>
      </c>
      <c r="AC51" s="260"/>
      <c r="AD51" s="260"/>
      <c r="AE51" s="258"/>
      <c r="AF51" s="258"/>
      <c r="AG51" s="258"/>
      <c r="AH51" s="258"/>
      <c r="AI51" s="258"/>
      <c r="AJ51" s="258"/>
    </row>
    <row r="52" spans="1:36" x14ac:dyDescent="0.3">
      <c r="A52" s="110" t="s">
        <v>144</v>
      </c>
      <c r="B52" s="99" t="s">
        <v>662</v>
      </c>
      <c r="C52" s="117"/>
      <c r="D52" s="117" t="s">
        <v>77</v>
      </c>
      <c r="E52" s="117"/>
      <c r="F52" s="24"/>
      <c r="G52" s="24"/>
      <c r="H52" s="109">
        <f>IF(C52&lt;&gt;"",'CBL Score Standard'!$D108,IF(D52&lt;&gt;"",SUM('CBL Score Standard'!$D108:$E108),IF(E52&lt;&gt;"",SUM('CBL Score Standard'!$D108:$F108),IF(F52&lt;&gt;"",SUM('CBL Score Standard'!$D108:$G108),IF(G52&lt;&gt;"",SUM('CBL Score Standard'!$D108:$H108,0))))))</f>
        <v>0.13852813852813853</v>
      </c>
      <c r="K52" s="338"/>
      <c r="L52" s="338"/>
      <c r="M52" s="104" t="s">
        <v>7</v>
      </c>
      <c r="N52" s="36" t="s">
        <v>55</v>
      </c>
      <c r="O52" s="89" t="s">
        <v>1</v>
      </c>
      <c r="P52" s="153"/>
      <c r="Q52" s="154"/>
      <c r="R52" s="155"/>
      <c r="S52" s="83"/>
      <c r="T52" s="83"/>
      <c r="U52" s="83"/>
      <c r="V52" s="83" t="str">
        <f t="shared" si="5"/>
        <v/>
      </c>
      <c r="W52" s="83"/>
      <c r="X52" s="83"/>
      <c r="Y52" s="83"/>
      <c r="Z52" s="259">
        <f t="shared" si="6"/>
        <v>0</v>
      </c>
      <c r="AA52" s="260"/>
      <c r="AB52" s="260"/>
      <c r="AC52" s="260"/>
      <c r="AD52" s="260"/>
      <c r="AE52" s="258"/>
      <c r="AF52" s="258"/>
      <c r="AG52" s="258"/>
      <c r="AH52" s="258"/>
      <c r="AI52" s="258"/>
      <c r="AJ52" s="258"/>
    </row>
    <row r="53" spans="1:36" x14ac:dyDescent="0.3">
      <c r="A53" s="110" t="s">
        <v>144</v>
      </c>
      <c r="B53" s="99" t="s">
        <v>187</v>
      </c>
      <c r="C53" s="100"/>
      <c r="D53" s="24"/>
      <c r="E53" s="129" t="s">
        <v>77</v>
      </c>
      <c r="F53" s="24"/>
      <c r="G53" s="24"/>
      <c r="H53" s="109">
        <f>IF(C53&lt;&gt;"",'CBL Score Standard'!$D109,IF(D53&lt;&gt;"",SUM('CBL Score Standard'!$D109:$E109),IF(E53&lt;&gt;"",SUM('CBL Score Standard'!$D109:$F109),IF(F53&lt;&gt;"",SUM('CBL Score Standard'!$D109:$G109),IF(G53&lt;&gt;"",SUM('CBL Score Standard'!$D109:$H109,0))))))</f>
        <v>7.6190476190476183E-2</v>
      </c>
      <c r="K53" s="338"/>
      <c r="L53" s="338"/>
      <c r="M53" s="104" t="s">
        <v>7</v>
      </c>
      <c r="N53" s="36" t="s">
        <v>56</v>
      </c>
      <c r="O53" s="89" t="s">
        <v>419</v>
      </c>
      <c r="P53" s="153">
        <v>43684</v>
      </c>
      <c r="Q53" s="154" t="s">
        <v>420</v>
      </c>
      <c r="R53" s="155" t="s">
        <v>420</v>
      </c>
      <c r="S53" s="36"/>
      <c r="T53" s="83"/>
      <c r="U53" s="181">
        <v>43684</v>
      </c>
      <c r="V53" s="83" t="s">
        <v>374</v>
      </c>
      <c r="W53" s="83"/>
      <c r="X53" s="83"/>
      <c r="Y53" s="55"/>
      <c r="Z53" s="259">
        <f t="shared" si="6"/>
        <v>0.58333333333333337</v>
      </c>
      <c r="AA53" s="260">
        <v>43707</v>
      </c>
      <c r="AB53" s="260">
        <v>43920</v>
      </c>
      <c r="AC53" s="260"/>
      <c r="AD53" s="260"/>
      <c r="AE53" s="258"/>
      <c r="AF53" s="258"/>
      <c r="AG53" s="258"/>
      <c r="AH53" s="258"/>
      <c r="AI53" s="258"/>
      <c r="AJ53" s="258"/>
    </row>
    <row r="54" spans="1:36" ht="26.4" x14ac:dyDescent="0.3">
      <c r="A54" s="110" t="s">
        <v>144</v>
      </c>
      <c r="B54" s="99" t="s">
        <v>188</v>
      </c>
      <c r="C54" s="100"/>
      <c r="D54" s="24"/>
      <c r="E54" s="129"/>
      <c r="F54" s="24"/>
      <c r="G54" s="24"/>
      <c r="H54" s="109" t="b">
        <f>IF(C54&lt;&gt;"",'CBL Score Standard'!$D110,IF(D54&lt;&gt;"",SUM('CBL Score Standard'!$D110:$E110),IF(E54&lt;&gt;"",SUM('CBL Score Standard'!$D110:$F110),IF(F54&lt;&gt;"",SUM('CBL Score Standard'!$D110:$G110),IF(G54&lt;&gt;"",SUM('CBL Score Standard'!$D110:$H110,0))))))</f>
        <v>0</v>
      </c>
      <c r="K54" s="338"/>
      <c r="L54" s="338"/>
      <c r="M54" s="104" t="s">
        <v>7</v>
      </c>
      <c r="N54" s="36" t="s">
        <v>56</v>
      </c>
      <c r="O54" s="89" t="s">
        <v>421</v>
      </c>
      <c r="P54" s="152" t="s">
        <v>230</v>
      </c>
      <c r="Q54" s="154" t="s">
        <v>230</v>
      </c>
      <c r="R54" s="155" t="s">
        <v>230</v>
      </c>
      <c r="S54" s="36"/>
      <c r="T54" s="83"/>
      <c r="U54" s="83"/>
      <c r="V54" s="83" t="str">
        <f t="shared" si="5"/>
        <v/>
      </c>
      <c r="W54" s="83"/>
      <c r="X54" s="83"/>
      <c r="Y54" s="41" t="s">
        <v>230</v>
      </c>
      <c r="Z54" s="259">
        <f t="shared" si="6"/>
        <v>0</v>
      </c>
      <c r="AA54" s="260"/>
      <c r="AB54" s="260"/>
      <c r="AC54" s="260"/>
      <c r="AD54" s="260"/>
      <c r="AE54" s="258"/>
      <c r="AF54" s="258"/>
      <c r="AG54" s="258"/>
      <c r="AH54" s="258"/>
      <c r="AI54" s="258"/>
      <c r="AJ54" s="258"/>
    </row>
    <row r="55" spans="1:36" customFormat="1" ht="18" customHeight="1" x14ac:dyDescent="0.3">
      <c r="A55" s="110" t="s">
        <v>144</v>
      </c>
      <c r="B55" s="99" t="s">
        <v>189</v>
      </c>
      <c r="C55" s="100"/>
      <c r="D55" s="117"/>
      <c r="E55" s="117" t="s">
        <v>77</v>
      </c>
      <c r="F55" s="24"/>
      <c r="G55" s="24"/>
      <c r="H55" s="109">
        <f>IF(C55&lt;&gt;"",'CBL Score Standard'!$D111,IF(D55&lt;&gt;"",SUM('CBL Score Standard'!$D111:$E111),IF(E55&lt;&gt;"",SUM('CBL Score Standard'!$D111:$F111),IF(F55&lt;&gt;"",SUM('CBL Score Standard'!$D111:$G111),IF(G55&lt;&gt;"",SUM('CBL Score Standard'!$D111:$H111,0))))))</f>
        <v>3.8095238095238092E-2</v>
      </c>
      <c r="K55" s="339"/>
      <c r="L55" s="339"/>
      <c r="M55" s="104" t="s">
        <v>7</v>
      </c>
      <c r="N55" s="36" t="s">
        <v>54</v>
      </c>
      <c r="O55" s="89" t="s">
        <v>231</v>
      </c>
      <c r="P55" s="153">
        <v>43610</v>
      </c>
      <c r="Q55" s="152" t="s">
        <v>164</v>
      </c>
      <c r="R55" s="79" t="s">
        <v>165</v>
      </c>
      <c r="S55" s="36"/>
      <c r="T55" s="83"/>
      <c r="U55" s="83"/>
      <c r="V55" s="83" t="str">
        <f t="shared" si="5"/>
        <v/>
      </c>
      <c r="W55" s="83"/>
      <c r="X55" s="83"/>
      <c r="Y55" s="49" t="s">
        <v>232</v>
      </c>
      <c r="Z55" s="259">
        <f t="shared" si="6"/>
        <v>0</v>
      </c>
      <c r="AA55" s="260"/>
      <c r="AB55" s="260"/>
      <c r="AC55" s="260"/>
      <c r="AD55" s="260"/>
      <c r="AE55" s="258"/>
      <c r="AF55" s="258"/>
      <c r="AG55" s="258"/>
      <c r="AH55" s="258"/>
      <c r="AI55" s="258"/>
      <c r="AJ55" s="258"/>
    </row>
    <row r="56" spans="1:36" customFormat="1" x14ac:dyDescent="0.3">
      <c r="A56" s="110" t="s">
        <v>144</v>
      </c>
      <c r="B56" s="99" t="s">
        <v>190</v>
      </c>
      <c r="C56" s="100"/>
      <c r="D56" s="117"/>
      <c r="E56" s="117"/>
      <c r="F56" s="24"/>
      <c r="G56" s="24"/>
      <c r="H56" s="109" t="b">
        <f>IF(C56&lt;&gt;"",'CBL Score Standard'!$D112,IF(D56&lt;&gt;"",SUM('CBL Score Standard'!$D112:$E112),IF(E56&lt;&gt;"",SUM('CBL Score Standard'!$D112:$F112),IF(F56&lt;&gt;"",SUM('CBL Score Standard'!$D112:$G112),IF(G56&lt;&gt;"",SUM('CBL Score Standard'!$D112:$H112,0))))))</f>
        <v>0</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129" t="s">
        <v>77</v>
      </c>
      <c r="F57" s="24"/>
      <c r="G57" s="24"/>
      <c r="H57" s="109">
        <f>IF(C57&lt;&gt;"",'CBL Score Standard'!$D113,IF(D57&lt;&gt;"",SUM('CBL Score Standard'!$D113:$E113),IF(E57&lt;&gt;"",SUM('CBL Score Standard'!$D113:$F113),IF(F57&lt;&gt;"",SUM('CBL Score Standard'!$D113:$G113),IF(G57&lt;&gt;"",SUM('CBL Score Standard'!$D113:$H113,0))))))</f>
        <v>5.2380952380952375E-2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17" t="s">
        <v>77</v>
      </c>
      <c r="F58" s="24"/>
      <c r="G58" s="24"/>
      <c r="H58" s="10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customHeight="1" x14ac:dyDescent="0.3">
      <c r="A59" s="110" t="s">
        <v>56</v>
      </c>
      <c r="B59" s="99" t="s">
        <v>421</v>
      </c>
      <c r="C59" s="100"/>
      <c r="D59" s="100"/>
      <c r="E59" s="117"/>
      <c r="F59" s="24"/>
      <c r="G59" s="24"/>
      <c r="H59" s="109" t="b">
        <f>IF(C59&lt;&gt;"",'CBL Score Standard'!$D115,IF(D59&lt;&gt;"",SUM('CBL Score Standard'!$D115:$E115),IF(E59&lt;&gt;"",SUM('CBL Score Standard'!$D115:$F115),IF(F59&lt;&gt;"",SUM('CBL Score Standard'!$D115:$G115),IF(G59&lt;&gt;"",SUM('CBL Score Standard'!$D115:$H115,0))))))</f>
        <v>0</v>
      </c>
      <c r="K59" s="1197"/>
      <c r="L59" s="1197"/>
      <c r="M59" s="1183"/>
      <c r="N59" s="1185"/>
      <c r="O59" s="1185"/>
      <c r="P59" s="148" t="s">
        <v>141</v>
      </c>
      <c r="Q59" s="144"/>
      <c r="R59" s="144"/>
      <c r="S59" s="1210"/>
      <c r="T59" s="1191"/>
      <c r="U59" s="1191"/>
      <c r="V59" s="119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36"/>
      <c r="T60" s="83"/>
      <c r="U60" s="83"/>
      <c r="V60" s="83" t="str">
        <f t="shared" ref="V60:V67" si="7">IF(AND(W60="Y",X60="Y"),"Passed",IF(T60="M","Passed", ""))</f>
        <v/>
      </c>
      <c r="W60" s="83"/>
      <c r="X60" s="83"/>
      <c r="Y60" s="55"/>
      <c r="Z60" s="259">
        <f t="shared" ref="Z60:Z67" si="8">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36"/>
      <c r="T61" s="83"/>
      <c r="U61" s="83"/>
      <c r="V61" s="83" t="str">
        <f t="shared" si="7"/>
        <v/>
      </c>
      <c r="W61" s="83"/>
      <c r="X61" s="83"/>
      <c r="Y61" s="55"/>
      <c r="Z61" s="259">
        <f t="shared" si="8"/>
        <v>0</v>
      </c>
      <c r="AA61" s="260"/>
      <c r="AB61" s="260"/>
      <c r="AC61" s="260"/>
      <c r="AD61" s="260"/>
      <c r="AE61" s="258"/>
      <c r="AF61" s="258"/>
      <c r="AG61" s="258"/>
      <c r="AH61" s="258"/>
      <c r="AI61" s="258"/>
      <c r="AJ61" s="258"/>
    </row>
    <row r="62" spans="1:36" x14ac:dyDescent="0.3">
      <c r="A62" s="110" t="s">
        <v>56</v>
      </c>
      <c r="B62" s="99" t="s">
        <v>67</v>
      </c>
      <c r="C62" s="100"/>
      <c r="D62" s="100"/>
      <c r="E62" s="24" t="s">
        <v>77</v>
      </c>
      <c r="F62" s="24"/>
      <c r="G62" s="24"/>
      <c r="H62" s="109">
        <f>IF(C62&lt;&gt;"",'CBL Score Standard'!$D118,IF(D62&lt;&gt;"",SUM('CBL Score Standard'!$D118:$E118),IF(E62&lt;&gt;"",SUM('CBL Score Standard'!$D118:$F118),IF(F62&lt;&gt;"",SUM('CBL Score Standard'!$D118:$G118),IF(G62&lt;&gt;"",SUM('CBL Score Standard'!$D118:$H118,0))))))</f>
        <v>2.8571428571428571E-2</v>
      </c>
      <c r="K62" s="1207"/>
      <c r="L62" s="1207"/>
      <c r="M62" s="104" t="s">
        <v>8</v>
      </c>
      <c r="N62" s="36" t="s">
        <v>56</v>
      </c>
      <c r="O62" s="38" t="s">
        <v>237</v>
      </c>
      <c r="P62" s="58"/>
      <c r="Q62" s="56"/>
      <c r="R62" s="59"/>
      <c r="S62" s="36"/>
      <c r="T62" s="83"/>
      <c r="U62" s="83"/>
      <c r="V62" s="83" t="str">
        <f t="shared" si="7"/>
        <v/>
      </c>
      <c r="W62" s="83"/>
      <c r="X62" s="83"/>
      <c r="Y62" s="55"/>
      <c r="Z62" s="259">
        <f t="shared" si="8"/>
        <v>0</v>
      </c>
      <c r="AA62" s="260"/>
      <c r="AB62" s="260"/>
      <c r="AC62" s="260"/>
      <c r="AD62" s="260"/>
      <c r="AE62" s="258"/>
      <c r="AF62" s="258"/>
      <c r="AG62" s="258"/>
      <c r="AH62" s="258"/>
      <c r="AI62" s="258"/>
      <c r="AJ62" s="258"/>
    </row>
    <row r="63" spans="1:36" ht="15" thickBot="1" x14ac:dyDescent="0.35">
      <c r="A63" s="111" t="s">
        <v>55</v>
      </c>
      <c r="B63" s="99" t="s">
        <v>1</v>
      </c>
      <c r="C63" s="100"/>
      <c r="D63" s="100"/>
      <c r="E63" s="24"/>
      <c r="F63" s="24"/>
      <c r="G63" s="24"/>
      <c r="H63" s="109" t="b">
        <f>IF(C63&lt;&gt;"",'CBL Score Standard'!$D119,IF(D63&lt;&gt;"",SUM('CBL Score Standard'!$D119:$E119),IF(E63&lt;&gt;"",SUM('CBL Score Standard'!$D119:$F119),IF(F63&lt;&gt;"",SUM('CBL Score Standard'!$D119:$G119),IF(G63&lt;&gt;"",SUM('CBL Score Standard'!$D119:$H119,0))))))</f>
        <v>0</v>
      </c>
      <c r="K63" s="1207"/>
      <c r="L63" s="1207"/>
      <c r="M63" s="104" t="s">
        <v>8</v>
      </c>
      <c r="N63" s="36" t="s">
        <v>55</v>
      </c>
      <c r="O63" s="38" t="s">
        <v>238</v>
      </c>
      <c r="P63" s="58"/>
      <c r="Q63" s="56"/>
      <c r="R63" s="59"/>
      <c r="S63" s="36"/>
      <c r="T63" s="83"/>
      <c r="U63" s="83"/>
      <c r="V63" s="83" t="str">
        <f t="shared" si="7"/>
        <v/>
      </c>
      <c r="W63" s="83"/>
      <c r="X63" s="83"/>
      <c r="Y63" s="55"/>
      <c r="Z63" s="259">
        <f t="shared" si="8"/>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2.6</v>
      </c>
      <c r="K64" s="1207"/>
      <c r="L64" s="1207"/>
      <c r="M64" s="104" t="s">
        <v>8</v>
      </c>
      <c r="N64" s="57" t="s">
        <v>53</v>
      </c>
      <c r="O64" s="38" t="s">
        <v>239</v>
      </c>
      <c r="P64" s="58"/>
      <c r="Q64" s="56"/>
      <c r="R64" s="59"/>
      <c r="S64" s="36"/>
      <c r="T64" s="83"/>
      <c r="U64" s="83"/>
      <c r="V64" s="83" t="str">
        <f t="shared" si="7"/>
        <v/>
      </c>
      <c r="W64" s="83"/>
      <c r="X64" s="83"/>
      <c r="Y64" s="55"/>
      <c r="Z64" s="259">
        <f t="shared" si="8"/>
        <v>0</v>
      </c>
      <c r="AA64" s="260"/>
      <c r="AB64" s="260"/>
      <c r="AC64" s="260"/>
      <c r="AD64" s="260"/>
      <c r="AE64" s="258"/>
      <c r="AF64" s="258"/>
      <c r="AG64" s="258"/>
      <c r="AH64" s="258"/>
      <c r="AI64" s="258"/>
      <c r="AJ64" s="258"/>
    </row>
    <row r="65" spans="1:36" ht="28.2" thickBot="1" x14ac:dyDescent="0.35">
      <c r="A65" s="112" t="s">
        <v>83</v>
      </c>
      <c r="B65" s="113"/>
      <c r="C65" s="134">
        <v>1</v>
      </c>
      <c r="D65" s="134">
        <v>0.94736842105263153</v>
      </c>
      <c r="E65" s="134">
        <v>0.70967741935483875</v>
      </c>
      <c r="F65" s="134">
        <v>0</v>
      </c>
      <c r="G65" s="134">
        <v>0</v>
      </c>
      <c r="H65" s="114">
        <v>1</v>
      </c>
      <c r="K65" s="1207"/>
      <c r="L65" s="1207"/>
      <c r="M65" s="104" t="s">
        <v>8</v>
      </c>
      <c r="N65" s="57" t="s">
        <v>59</v>
      </c>
      <c r="O65" s="38" t="s">
        <v>240</v>
      </c>
      <c r="P65" s="58"/>
      <c r="Q65" s="56"/>
      <c r="R65" s="59"/>
      <c r="S65" s="36"/>
      <c r="T65" s="83"/>
      <c r="U65" s="83"/>
      <c r="V65" s="83" t="str">
        <f t="shared" si="7"/>
        <v/>
      </c>
      <c r="W65" s="83"/>
      <c r="X65" s="83"/>
      <c r="Y65" s="55"/>
      <c r="Z65" s="259">
        <f t="shared" si="8"/>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1</v>
      </c>
      <c r="K66" s="1207"/>
      <c r="L66" s="1207"/>
      <c r="M66" s="104" t="s">
        <v>8</v>
      </c>
      <c r="N66" s="57" t="s">
        <v>55</v>
      </c>
      <c r="O66" s="38" t="s">
        <v>515</v>
      </c>
      <c r="P66" s="58"/>
      <c r="Q66" s="56"/>
      <c r="R66" s="59"/>
      <c r="S66" s="36"/>
      <c r="T66" s="83"/>
      <c r="U66" s="83"/>
      <c r="V66" s="83" t="str">
        <f t="shared" si="7"/>
        <v/>
      </c>
      <c r="W66" s="83"/>
      <c r="X66" s="83"/>
      <c r="Y66" s="55"/>
      <c r="Z66" s="259">
        <f t="shared" si="8"/>
        <v>0</v>
      </c>
      <c r="AA66" s="260"/>
      <c r="AB66" s="260"/>
      <c r="AC66" s="260"/>
      <c r="AD66" s="260"/>
      <c r="AE66" s="258"/>
      <c r="AF66" s="258"/>
      <c r="AG66" s="258"/>
      <c r="AH66" s="258"/>
      <c r="AI66" s="258"/>
      <c r="AJ66" s="258"/>
    </row>
    <row r="67" spans="1:36" x14ac:dyDescent="0.3">
      <c r="C67" s="135"/>
      <c r="D67" s="135"/>
      <c r="E67" s="135"/>
      <c r="F67" s="135"/>
      <c r="G67" s="135"/>
      <c r="K67" s="1208"/>
      <c r="L67" s="1208"/>
      <c r="M67" s="104" t="s">
        <v>8</v>
      </c>
      <c r="N67" s="57" t="s">
        <v>149</v>
      </c>
      <c r="O67" s="38" t="s">
        <v>370</v>
      </c>
      <c r="P67" s="154" t="s">
        <v>145</v>
      </c>
      <c r="Q67" s="152" t="s">
        <v>217</v>
      </c>
      <c r="R67" s="79" t="s">
        <v>241</v>
      </c>
      <c r="S67" s="36"/>
      <c r="T67" s="83"/>
      <c r="U67" s="83"/>
      <c r="V67" s="83" t="str">
        <f t="shared" si="7"/>
        <v/>
      </c>
      <c r="W67" s="83"/>
      <c r="X67" s="83"/>
      <c r="Y67" s="46" t="s">
        <v>242</v>
      </c>
      <c r="Z67" s="259">
        <f t="shared" si="8"/>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customHeight="1" x14ac:dyDescent="0.3">
      <c r="C71" s="135"/>
      <c r="D71" s="135"/>
      <c r="E71" s="135"/>
      <c r="F71" s="135"/>
      <c r="G71" s="135"/>
      <c r="K71" s="1197"/>
      <c r="L71" s="1197"/>
      <c r="M71" s="1183"/>
      <c r="N71" s="1185"/>
      <c r="O71" s="1185"/>
      <c r="P71" s="148" t="s">
        <v>141</v>
      </c>
      <c r="Q71" s="144"/>
      <c r="R71" s="144"/>
      <c r="S71" s="1210"/>
      <c r="T71" s="1191"/>
      <c r="U71" s="1191"/>
      <c r="V71" s="119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c r="T72" s="83"/>
      <c r="U72" s="83"/>
      <c r="V72" s="83" t="str">
        <f>IF(AND(W72="Y",X72="Y"),"Passed",IF(T72="M","Passed", ""))</f>
        <v/>
      </c>
      <c r="W72" s="83"/>
      <c r="X72" s="83"/>
      <c r="Y72" s="63"/>
      <c r="Z72" s="259">
        <f t="shared" ref="Z72:Z75" si="9">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36"/>
      <c r="T73" s="83"/>
      <c r="U73" s="83"/>
      <c r="V73" s="83" t="str">
        <f>IF(AND(W73="Y",X73="Y"),"Passed",IF(T73="M","Passed", ""))</f>
        <v/>
      </c>
      <c r="W73" s="83"/>
      <c r="X73" s="83"/>
      <c r="Y73" s="63"/>
      <c r="Z73" s="259">
        <f t="shared" si="9"/>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36"/>
      <c r="T74" s="83"/>
      <c r="U74" s="83"/>
      <c r="V74" s="83" t="str">
        <f>IF(AND(W74="Y",X74="Y"),"Passed",IF(T74="M","Passed", ""))</f>
        <v/>
      </c>
      <c r="W74" s="83"/>
      <c r="X74" s="83"/>
      <c r="Y74" s="63"/>
      <c r="Z74" s="259">
        <f t="shared" si="9"/>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36"/>
      <c r="T75" s="83"/>
      <c r="U75" s="83"/>
      <c r="V75" s="83" t="str">
        <f>IF(AND(W75="Y",X75="Y"),"Passed",IF(T75="M","Passed", ""))</f>
        <v/>
      </c>
      <c r="W75" s="83"/>
      <c r="X75" s="83"/>
      <c r="Y75" s="63"/>
      <c r="Z75" s="259">
        <f t="shared" si="9"/>
        <v>0</v>
      </c>
      <c r="AA75" s="260"/>
      <c r="AB75" s="260"/>
      <c r="AC75" s="260"/>
      <c r="AD75" s="260"/>
      <c r="AE75" s="258"/>
      <c r="AF75" s="258"/>
      <c r="AG75" s="258"/>
      <c r="AH75" s="258"/>
      <c r="AI75" s="258"/>
      <c r="AJ75" s="258"/>
    </row>
    <row r="76" spans="1:36" ht="13.2" customHeight="1"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autoFilter ref="A3:AA70"/>
  <customSheetViews>
    <customSheetView guid="{3F51B73C-8999-4BDD-B7BB-CFA8C5D5F118}" scale="98" showGridLines="0" showAutoFilter="1" topLeftCell="S13">
      <selection activeCell="AD25" sqref="AD25"/>
      <pageMargins left="0.7" right="0.7" top="0.75" bottom="0.75" header="0.3" footer="0.3"/>
      <pageSetup orientation="portrait" r:id="rId1"/>
      <autoFilter ref="A3:AA70"/>
    </customSheetView>
    <customSheetView guid="{61959E49-C4BC-41CB-B0BE-7EDA73DE356A}" scale="98" showGridLines="0" showAutoFilter="1" topLeftCell="G31">
      <selection activeCell="U55" sqref="U55"/>
      <pageMargins left="0.7" right="0.7" top="0.75" bottom="0.75" header="0.3" footer="0.3"/>
      <pageSetup orientation="portrait" r:id="rId2"/>
      <autoFilter ref="A3:AB70"/>
    </customSheetView>
    <customSheetView guid="{9F775BAE-2403-40FE-95E3-B0411D9A7170}" scale="98" showGridLines="0" showAutoFilter="1" topLeftCell="P13">
      <selection activeCell="R35" sqref="R35"/>
      <pageMargins left="0.7" right="0.7" top="0.75" bottom="0.75" header="0.3" footer="0.3"/>
      <pageSetup orientation="portrait" r:id="rId3"/>
      <autoFilter ref="A3:AB70"/>
    </customSheetView>
    <customSheetView guid="{B9E7682A-072E-4CF9-AE10-B3ED27CB27F8}" scale="98" showGridLines="0" showAutoFilter="1" topLeftCell="I1">
      <selection activeCell="U31" sqref="U31:V31"/>
      <pageMargins left="0.7" right="0.7" top="0.75" bottom="0.75" header="0.3" footer="0.3"/>
      <pageSetup orientation="portrait" r:id="rId4"/>
      <autoFilter ref="A3:AB70"/>
    </customSheetView>
    <customSheetView guid="{040B64FF-F135-4C7F-9498-A8399C10673D}" scale="98" showGridLines="0" showAutoFilter="1" topLeftCell="S13">
      <selection activeCell="AD25" sqref="AD25"/>
      <pageMargins left="0.7" right="0.7" top="0.75" bottom="0.75" header="0.3" footer="0.3"/>
      <pageSetup orientation="portrait" r:id="rId5"/>
      <autoFilter ref="A3:AA70"/>
    </customSheetView>
    <customSheetView guid="{6D9FC8F7-6352-4BF1-890A-27BF36FADC03}" scale="98" showGridLines="0" showAutoFilter="1" topLeftCell="S13">
      <selection activeCell="AD25" sqref="AD25"/>
      <pageMargins left="0.7" right="0.7" top="0.75" bottom="0.75" header="0.3" footer="0.3"/>
      <pageSetup orientation="portrait" r:id="rId6"/>
      <autoFilter ref="A3:AA70"/>
    </customSheetView>
  </customSheetViews>
  <mergeCells count="91">
    <mergeCell ref="A1:H1"/>
    <mergeCell ref="K60:K67"/>
    <mergeCell ref="L60:L67"/>
    <mergeCell ref="K37:Y37"/>
    <mergeCell ref="K38:K39"/>
    <mergeCell ref="L38:L39"/>
    <mergeCell ref="A64:G64"/>
    <mergeCell ref="A66:G66"/>
    <mergeCell ref="Y4:Y5"/>
    <mergeCell ref="K1:Y1"/>
    <mergeCell ref="K2:K3"/>
    <mergeCell ref="L2:L3"/>
    <mergeCell ref="M2:M3"/>
    <mergeCell ref="N2:N3"/>
    <mergeCell ref="O2:O3"/>
    <mergeCell ref="S2:S3"/>
    <mergeCell ref="Z2:Z3"/>
    <mergeCell ref="Z17:Z18"/>
    <mergeCell ref="Z38:Z39"/>
    <mergeCell ref="Z58:Z59"/>
    <mergeCell ref="Z70:Z71"/>
    <mergeCell ref="T2:T3"/>
    <mergeCell ref="U2:U3"/>
    <mergeCell ref="V2:V3"/>
    <mergeCell ref="Y2:Y3"/>
    <mergeCell ref="O38:O39"/>
    <mergeCell ref="S38:S39"/>
    <mergeCell ref="T38:T39"/>
    <mergeCell ref="K16:Y16"/>
    <mergeCell ref="K17:K18"/>
    <mergeCell ref="L17:L18"/>
    <mergeCell ref="M17:M18"/>
    <mergeCell ref="N17:N18"/>
    <mergeCell ref="O17:O18"/>
    <mergeCell ref="S17:S18"/>
    <mergeCell ref="T17:T18"/>
    <mergeCell ref="U17:U18"/>
    <mergeCell ref="U58:U59"/>
    <mergeCell ref="V58:V59"/>
    <mergeCell ref="Y58:Y59"/>
    <mergeCell ref="V17:V18"/>
    <mergeCell ref="Y17:Y18"/>
    <mergeCell ref="U38:U39"/>
    <mergeCell ref="V38:V39"/>
    <mergeCell ref="Y38:Y39"/>
    <mergeCell ref="M58:M59"/>
    <mergeCell ref="N58:N59"/>
    <mergeCell ref="O58:O59"/>
    <mergeCell ref="S58:S59"/>
    <mergeCell ref="T58:T59"/>
    <mergeCell ref="M38:M39"/>
    <mergeCell ref="N38:N39"/>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AA2:AB2"/>
    <mergeCell ref="AC2:AD2"/>
    <mergeCell ref="AE2:AF2"/>
    <mergeCell ref="AG2:AH2"/>
    <mergeCell ref="AI2:AJ2"/>
    <mergeCell ref="AA17:AB17"/>
    <mergeCell ref="AC17:AD17"/>
    <mergeCell ref="AE17:AF17"/>
    <mergeCell ref="AG17:AH17"/>
    <mergeCell ref="AI17:AJ17"/>
    <mergeCell ref="AA38:AB38"/>
    <mergeCell ref="AC38:AD38"/>
    <mergeCell ref="AE38:AF38"/>
    <mergeCell ref="AG38:AH38"/>
    <mergeCell ref="AI38:AJ38"/>
    <mergeCell ref="AA58:AB58"/>
    <mergeCell ref="AC58:AD58"/>
    <mergeCell ref="AE58:AF58"/>
    <mergeCell ref="AG58:AH58"/>
    <mergeCell ref="AI58:AJ58"/>
    <mergeCell ref="AA70:AB70"/>
    <mergeCell ref="AC70:AD70"/>
    <mergeCell ref="AE70:AF70"/>
    <mergeCell ref="AG70:AH70"/>
    <mergeCell ref="AI70:AJ70"/>
  </mergeCells>
  <conditionalFormatting sqref="E13">
    <cfRule type="containsText" dxfId="251" priority="18" operator="containsText" text="N/A">
      <formula>NOT(ISERROR(SEARCH("N/A",E13)))</formula>
    </cfRule>
    <cfRule type="containsText" dxfId="250" priority="19" operator="containsText" text="O">
      <formula>NOT(ISERROR(SEARCH("O",E13)))</formula>
    </cfRule>
    <cfRule type="containsText" dxfId="249" priority="20" operator="containsText" text="M">
      <formula>NOT(ISERROR(SEARCH("M",E13)))</formula>
    </cfRule>
  </conditionalFormatting>
  <conditionalFormatting sqref="C46:G46">
    <cfRule type="containsText" dxfId="248" priority="27" operator="containsText" text="O">
      <formula>NOT(ISERROR(SEARCH("O",C46)))</formula>
    </cfRule>
  </conditionalFormatting>
  <conditionalFormatting sqref="C46:G46">
    <cfRule type="containsText" dxfId="247" priority="24" operator="containsText" text="N/A">
      <formula>NOT(ISERROR(SEARCH("N/A",C46)))</formula>
    </cfRule>
    <cfRule type="containsText" dxfId="246" priority="25" operator="containsText" text="Blank">
      <formula>NOT(ISERROR(SEARCH("Blank",C46)))</formula>
    </cfRule>
    <cfRule type="containsText" dxfId="245" priority="26" operator="containsText" text="M">
      <formula>NOT(ISERROR(SEARCH("M",C46)))</formula>
    </cfRule>
  </conditionalFormatting>
  <conditionalFormatting sqref="E12">
    <cfRule type="containsText" dxfId="244" priority="21" operator="containsText" text="N/A">
      <formula>NOT(ISERROR(SEARCH("N/A",E12)))</formula>
    </cfRule>
    <cfRule type="containsText" dxfId="243" priority="22" operator="containsText" text="O">
      <formula>NOT(ISERROR(SEARCH("O",E12)))</formula>
    </cfRule>
    <cfRule type="containsText" dxfId="242" priority="23" operator="containsText" text="M">
      <formula>NOT(ISERROR(SEARCH("M",E12)))</formula>
    </cfRule>
  </conditionalFormatting>
  <conditionalFormatting sqref="C7:H7">
    <cfRule type="containsText" dxfId="241" priority="15" operator="containsText" text="N/A">
      <formula>NOT(ISERROR(SEARCH("N/A",C7)))</formula>
    </cfRule>
    <cfRule type="containsText" dxfId="240" priority="16" operator="containsText" text="Blank">
      <formula>NOT(ISERROR(SEARCH("Blank",C7)))</formula>
    </cfRule>
    <cfRule type="containsText" dxfId="239" priority="17" operator="containsText" text="M">
      <formula>NOT(ISERROR(SEARCH("M",C7)))</formula>
    </cfRule>
  </conditionalFormatting>
  <conditionalFormatting sqref="Z4 Z51:Z55 Z40:Z43 Z45:Z49 Z19:Z35">
    <cfRule type="cellIs" dxfId="238" priority="6" operator="greaterThan">
      <formula>0</formula>
    </cfRule>
  </conditionalFormatting>
  <conditionalFormatting sqref="Z5:Z14">
    <cfRule type="cellIs" dxfId="237" priority="5" operator="greaterThan">
      <formula>0</formula>
    </cfRule>
  </conditionalFormatting>
  <conditionalFormatting sqref="Z60:Z67">
    <cfRule type="cellIs" dxfId="236" priority="4" operator="greaterThan">
      <formula>0</formula>
    </cfRule>
  </conditionalFormatting>
  <conditionalFormatting sqref="Z72:Z75">
    <cfRule type="cellIs" dxfId="235" priority="3" operator="greaterThan">
      <formula>0</formula>
    </cfRule>
  </conditionalFormatting>
  <conditionalFormatting sqref="Z50">
    <cfRule type="cellIs" dxfId="234" priority="2" operator="greaterThan">
      <formula>0</formula>
    </cfRule>
  </conditionalFormatting>
  <conditionalFormatting sqref="Z44">
    <cfRule type="cellIs" dxfId="233"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V1:V79">
      <formula1>"Passed, Failed, N/A"</formula1>
    </dataValidation>
    <dataValidation type="list" allowBlank="1" showInputMessage="1" showErrorMessage="1" sqref="W1:W79">
      <formula1>"Y, N"</formula1>
    </dataValidation>
  </dataValidations>
  <hyperlinks>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s>
  <pageMargins left="0.7" right="0.7" top="0.75" bottom="0.75" header="0.3" footer="0.3"/>
  <pageSetup orientation="portrait" r:id="rId23"/>
  <drawing r:id="rId24"/>
  <legacyDrawing r:id="rId25"/>
  <controls>
    <mc:AlternateContent xmlns:mc="http://schemas.openxmlformats.org/markup-compatibility/2006">
      <mc:Choice Requires="x14">
        <control shapeId="193547" r:id="rId26" name="CommandButton2">
          <controlPr defaultSize="0" autoLine="0" r:id="rId27">
            <anchor moveWithCells="1">
              <from>
                <xdr:col>8</xdr:col>
                <xdr:colOff>83820</xdr:colOff>
                <xdr:row>19</xdr:row>
                <xdr:rowOff>0</xdr:rowOff>
              </from>
              <to>
                <xdr:col>9</xdr:col>
                <xdr:colOff>403860</xdr:colOff>
                <xdr:row>20</xdr:row>
                <xdr:rowOff>99060</xdr:rowOff>
              </to>
            </anchor>
          </controlPr>
        </control>
      </mc:Choice>
      <mc:Fallback>
        <control shapeId="193547" r:id="rId26" name="CommandButton2"/>
      </mc:Fallback>
    </mc:AlternateContent>
    <mc:AlternateContent xmlns:mc="http://schemas.openxmlformats.org/markup-compatibility/2006">
      <mc:Choice Requires="x14">
        <control shapeId="193546" r:id="rId28" name="CommandButton1">
          <controlPr defaultSize="0" autoLine="0" r:id="rId29">
            <anchor moveWithCells="1">
              <from>
                <xdr:col>8</xdr:col>
                <xdr:colOff>114300</xdr:colOff>
                <xdr:row>13</xdr:row>
                <xdr:rowOff>0</xdr:rowOff>
              </from>
              <to>
                <xdr:col>9</xdr:col>
                <xdr:colOff>403860</xdr:colOff>
                <xdr:row>14</xdr:row>
                <xdr:rowOff>0</xdr:rowOff>
              </to>
            </anchor>
          </controlPr>
        </control>
      </mc:Choice>
      <mc:Fallback>
        <control shapeId="193546" r:id="rId28" name="CommandButton1"/>
      </mc:Fallback>
    </mc:AlternateContent>
  </controls>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6">
    <tabColor theme="9" tint="0.79998168889431442"/>
  </sheetPr>
  <dimension ref="A1:AN196"/>
  <sheetViews>
    <sheetView showGridLines="0" topLeftCell="A58" zoomScale="98" zoomScaleNormal="98" workbookViewId="0">
      <selection activeCell="I27" sqref="I27"/>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37" customWidth="1"/>
    <col min="20" max="20" width="7.5546875" customWidth="1"/>
    <col min="21" max="21" width="11" customWidth="1"/>
    <col min="22" max="22" width="10.44140625" customWidth="1"/>
    <col min="23" max="23" width="12.44140625" customWidth="1"/>
    <col min="24" max="24" width="15.109375" customWidth="1"/>
    <col min="25" max="25" width="36.5546875" customWidth="1"/>
    <col min="41" max="16384" width="9.109375" style="3"/>
  </cols>
  <sheetData>
    <row r="1" spans="1:36" ht="23.4" x14ac:dyDescent="0.45">
      <c r="A1" s="1188" t="s">
        <v>82</v>
      </c>
      <c r="B1" s="1189"/>
      <c r="C1" s="1189"/>
      <c r="D1" s="1189"/>
      <c r="E1" s="1189"/>
      <c r="F1" s="1189"/>
      <c r="G1" s="1189"/>
      <c r="H1" s="1189"/>
      <c r="K1" s="1193" t="s">
        <v>132</v>
      </c>
      <c r="L1" s="1194"/>
      <c r="M1" s="1194"/>
      <c r="N1" s="1194"/>
      <c r="O1" s="1194"/>
      <c r="P1" s="1194"/>
      <c r="Q1" s="1194"/>
      <c r="R1" s="1194"/>
      <c r="S1" s="1194"/>
      <c r="T1" s="1194"/>
      <c r="U1" s="1194"/>
      <c r="V1" s="1194"/>
      <c r="W1" s="1194"/>
      <c r="X1" s="1194"/>
      <c r="Y1" s="1195"/>
      <c r="Z1" s="263"/>
      <c r="AA1" s="330"/>
      <c r="AB1" s="330"/>
      <c r="AC1" s="330"/>
      <c r="AD1" s="330"/>
      <c r="AE1" s="330"/>
      <c r="AF1" s="330"/>
      <c r="AG1" s="330"/>
      <c r="AH1" s="330"/>
      <c r="AI1" s="330"/>
      <c r="AJ1" s="330"/>
    </row>
    <row r="2" spans="1:36" ht="12.75" customHeight="1" x14ac:dyDescent="0.3">
      <c r="A2" s="98" t="s">
        <v>367</v>
      </c>
      <c r="B2" s="83" t="s">
        <v>341</v>
      </c>
      <c r="C2" s="3"/>
      <c r="D2" s="3"/>
      <c r="E2" s="3"/>
      <c r="F2" s="3"/>
      <c r="G2" s="3"/>
      <c r="H2" s="3"/>
      <c r="K2" s="1209" t="s">
        <v>133</v>
      </c>
      <c r="L2" s="1209" t="s">
        <v>91</v>
      </c>
      <c r="M2" s="1182" t="s">
        <v>75</v>
      </c>
      <c r="N2" s="1190" t="s">
        <v>134</v>
      </c>
      <c r="O2" s="1209" t="s">
        <v>135</v>
      </c>
      <c r="P2" s="143" t="s">
        <v>136</v>
      </c>
      <c r="Q2" s="143" t="s">
        <v>137</v>
      </c>
      <c r="R2" s="143" t="s">
        <v>138</v>
      </c>
      <c r="S2" s="1210" t="s">
        <v>139</v>
      </c>
      <c r="T2" s="1191" t="s">
        <v>344</v>
      </c>
      <c r="U2" s="1191" t="s">
        <v>342</v>
      </c>
      <c r="V2" s="1191" t="s">
        <v>343</v>
      </c>
      <c r="W2" s="333" t="s">
        <v>375</v>
      </c>
      <c r="X2" s="333" t="s">
        <v>376</v>
      </c>
      <c r="Y2" s="1209"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42849</v>
      </c>
      <c r="C3" s="125"/>
      <c r="D3" s="3"/>
      <c r="E3" s="3"/>
      <c r="F3" s="3"/>
      <c r="G3" s="3"/>
      <c r="H3" s="3"/>
      <c r="K3" s="1197"/>
      <c r="L3" s="1197"/>
      <c r="M3" s="1183"/>
      <c r="N3" s="1185"/>
      <c r="O3" s="1197"/>
      <c r="P3" s="148" t="s">
        <v>141</v>
      </c>
      <c r="Q3" s="144"/>
      <c r="R3" s="144"/>
      <c r="S3" s="1210"/>
      <c r="T3" s="1191"/>
      <c r="U3" s="1191"/>
      <c r="V3" s="1191"/>
      <c r="W3" s="333"/>
      <c r="X3" s="333"/>
      <c r="Y3" s="1197"/>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3.547945205479452</v>
      </c>
      <c r="C4" s="3"/>
      <c r="D4" s="3"/>
      <c r="E4" s="3"/>
      <c r="F4" s="3"/>
      <c r="G4" s="3"/>
      <c r="H4" s="3"/>
      <c r="K4" s="337" t="s">
        <v>142</v>
      </c>
      <c r="L4" s="337" t="s">
        <v>143</v>
      </c>
      <c r="M4" s="104" t="s">
        <v>5</v>
      </c>
      <c r="N4" s="93" t="s">
        <v>144</v>
      </c>
      <c r="O4" s="88" t="s">
        <v>372</v>
      </c>
      <c r="P4" s="149" t="s">
        <v>145</v>
      </c>
      <c r="Q4" s="149" t="s">
        <v>146</v>
      </c>
      <c r="R4" s="146" t="s">
        <v>147</v>
      </c>
      <c r="S4" s="36"/>
      <c r="T4" s="83"/>
      <c r="U4" s="83"/>
      <c r="V4" s="83" t="str">
        <f t="shared" ref="V4:V14" si="0">IF(AND(W4="Y",X4="Y"),"Passed",IF(T4="M","Passed", ""))</f>
        <v>Passed</v>
      </c>
      <c r="W4" s="83" t="s">
        <v>377</v>
      </c>
      <c r="X4" s="83" t="s">
        <v>377</v>
      </c>
      <c r="Y4" s="1227" t="s">
        <v>148</v>
      </c>
      <c r="Z4" s="259">
        <f ca="1">DATEDIF(AA4,AB4,"m")/12+DATEDIF(AC4,AD4,"m")/12+DATEDIF(AE4,AF4,"m")/12+DATEDIF(AG4,AH4,"m")/12+DATEDIF(AI4,AJ4,"m")/12</f>
        <v>3.4166666666666665</v>
      </c>
      <c r="AA4" s="180">
        <v>42895</v>
      </c>
      <c r="AB4" s="180">
        <f t="shared" ref="AB4:AB14" ca="1" si="1">TODAY()</f>
        <v>44144</v>
      </c>
      <c r="AC4" s="260"/>
      <c r="AD4" s="260"/>
      <c r="AE4" s="258"/>
      <c r="AF4" s="258"/>
      <c r="AG4" s="258"/>
      <c r="AH4" s="258"/>
      <c r="AI4" s="258"/>
      <c r="AJ4" s="258"/>
    </row>
    <row r="5" spans="1:36" ht="12.75" customHeight="1" x14ac:dyDescent="0.3">
      <c r="A5" s="98" t="s">
        <v>387</v>
      </c>
      <c r="B5" s="124">
        <v>4</v>
      </c>
      <c r="C5" s="126"/>
      <c r="D5" s="3"/>
      <c r="E5" s="3"/>
      <c r="F5" s="3"/>
      <c r="G5" s="3"/>
      <c r="H5" s="3"/>
      <c r="K5" s="338"/>
      <c r="L5" s="338"/>
      <c r="M5" s="104" t="s">
        <v>5</v>
      </c>
      <c r="N5" s="93" t="s">
        <v>144</v>
      </c>
      <c r="O5" s="88" t="s">
        <v>373</v>
      </c>
      <c r="P5" s="150"/>
      <c r="Q5" s="151" t="s">
        <v>150</v>
      </c>
      <c r="R5" s="147" t="s">
        <v>151</v>
      </c>
      <c r="S5" s="36"/>
      <c r="T5" s="83"/>
      <c r="U5" s="83"/>
      <c r="V5" s="83" t="str">
        <f t="shared" si="0"/>
        <v>Passed</v>
      </c>
      <c r="W5" s="83" t="s">
        <v>377</v>
      </c>
      <c r="X5" s="83" t="s">
        <v>377</v>
      </c>
      <c r="Y5" s="1228"/>
      <c r="Z5" s="259">
        <f t="shared" ref="Z5:Z14" ca="1" si="2">DATEDIF(AA5,AB5,"m")/12+DATEDIF(AC5,AD5,"m")/12+DATEDIF(AE5,AF5,"m")/12+DATEDIF(AG5,AH5,"m")/12+DATEDIF(AI5,AJ5,"m")/12</f>
        <v>3.3333333333333335</v>
      </c>
      <c r="AA5" s="180">
        <v>42896</v>
      </c>
      <c r="AB5" s="180">
        <f t="shared" ca="1" si="1"/>
        <v>44144</v>
      </c>
      <c r="AC5" s="260"/>
      <c r="AD5" s="260"/>
      <c r="AE5" s="258"/>
      <c r="AF5" s="258"/>
      <c r="AG5" s="258"/>
      <c r="AH5" s="258"/>
      <c r="AI5" s="258"/>
      <c r="AJ5" s="258"/>
    </row>
    <row r="6" spans="1:36" ht="15" customHeight="1" thickBot="1" x14ac:dyDescent="0.35">
      <c r="A6" s="98" t="s">
        <v>388</v>
      </c>
      <c r="B6" s="124">
        <f ca="1">B4+B5</f>
        <v>7.5479452054794525</v>
      </c>
      <c r="C6" s="126"/>
      <c r="K6" s="338"/>
      <c r="L6" s="338"/>
      <c r="M6" s="104" t="s">
        <v>5</v>
      </c>
      <c r="N6" s="38" t="s">
        <v>149</v>
      </c>
      <c r="O6" s="65" t="s">
        <v>149</v>
      </c>
      <c r="P6" s="150"/>
      <c r="Q6" s="152" t="s">
        <v>150</v>
      </c>
      <c r="R6" s="79" t="s">
        <v>151</v>
      </c>
      <c r="S6" s="36"/>
      <c r="T6" s="83"/>
      <c r="U6" s="83"/>
      <c r="V6" s="83" t="str">
        <f t="shared" si="0"/>
        <v>Passed</v>
      </c>
      <c r="W6" s="83" t="s">
        <v>377</v>
      </c>
      <c r="X6" s="83" t="s">
        <v>377</v>
      </c>
      <c r="Y6" s="41" t="s">
        <v>152</v>
      </c>
      <c r="Z6" s="259">
        <f t="shared" ca="1" si="2"/>
        <v>3.3333333333333335</v>
      </c>
      <c r="AA6" s="180">
        <v>42897</v>
      </c>
      <c r="AB6" s="180">
        <f t="shared" ca="1" si="1"/>
        <v>44144</v>
      </c>
      <c r="AC6" s="260"/>
      <c r="AD6" s="260"/>
      <c r="AE6" s="258"/>
      <c r="AF6" s="258"/>
      <c r="AG6" s="258"/>
      <c r="AH6" s="258"/>
      <c r="AI6" s="258"/>
      <c r="AJ6" s="258"/>
    </row>
    <row r="7" spans="1:36" ht="28.2" customHeight="1"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50"/>
      <c r="Q7" s="149" t="s">
        <v>247</v>
      </c>
      <c r="R7" s="146" t="s">
        <v>154</v>
      </c>
      <c r="S7" s="36"/>
      <c r="T7" s="83"/>
      <c r="U7" s="83"/>
      <c r="V7" s="83" t="str">
        <f t="shared" si="0"/>
        <v>Passed</v>
      </c>
      <c r="W7" s="83" t="s">
        <v>377</v>
      </c>
      <c r="X7" s="83" t="s">
        <v>377</v>
      </c>
      <c r="Y7" s="342" t="s">
        <v>248</v>
      </c>
      <c r="Z7" s="259">
        <f t="shared" ca="1" si="2"/>
        <v>3.3333333333333335</v>
      </c>
      <c r="AA7" s="180">
        <v>42898</v>
      </c>
      <c r="AB7" s="180">
        <f t="shared" ca="1" si="1"/>
        <v>44144</v>
      </c>
      <c r="AC7" s="260"/>
      <c r="AD7" s="260"/>
      <c r="AE7" s="258"/>
      <c r="AF7" s="258"/>
      <c r="AG7" s="258"/>
      <c r="AH7" s="258"/>
      <c r="AI7" s="258"/>
      <c r="AJ7" s="258"/>
    </row>
    <row r="8" spans="1:36" ht="14.4" customHeight="1" x14ac:dyDescent="0.3">
      <c r="A8" s="107" t="s">
        <v>56</v>
      </c>
      <c r="B8" s="108" t="s">
        <v>182</v>
      </c>
      <c r="C8" s="100"/>
      <c r="D8" s="24"/>
      <c r="E8" s="24" t="s">
        <v>77</v>
      </c>
      <c r="F8" s="24"/>
      <c r="G8" s="24"/>
      <c r="H8" s="109">
        <f>IF(C8&lt;&gt;"",'CBL Score Standard'!$D64,IF(D8&lt;&gt;"",SUM('CBL Score Standard'!$D64:$E64),IF(E8&lt;&gt;"",SUM('CBL Score Standard'!$D64:$F64),IF(F8&lt;&gt;"",SUM('CBL Score Standard'!$D64:$G64),IF(G8&lt;&gt;"",SUM('CBL Score Standard'!$D64:$H64,0))))))</f>
        <v>7.6190476190476183E-2</v>
      </c>
      <c r="K8" s="338"/>
      <c r="L8" s="338"/>
      <c r="M8" s="104" t="s">
        <v>5</v>
      </c>
      <c r="N8" s="127" t="s">
        <v>144</v>
      </c>
      <c r="O8" s="43" t="s">
        <v>517</v>
      </c>
      <c r="P8" s="150"/>
      <c r="Q8" s="152" t="s">
        <v>153</v>
      </c>
      <c r="R8" s="79" t="s">
        <v>156</v>
      </c>
      <c r="S8" s="36"/>
      <c r="T8" s="83"/>
      <c r="U8" s="83"/>
      <c r="V8" s="83" t="str">
        <f t="shared" si="0"/>
        <v>Passed</v>
      </c>
      <c r="W8" s="83" t="s">
        <v>377</v>
      </c>
      <c r="X8" s="83" t="s">
        <v>377</v>
      </c>
      <c r="Y8" s="44" t="s">
        <v>157</v>
      </c>
      <c r="Z8" s="259">
        <f t="shared" ca="1" si="2"/>
        <v>3.3333333333333335</v>
      </c>
      <c r="AA8" s="180">
        <v>42896</v>
      </c>
      <c r="AB8" s="180">
        <f t="shared" ca="1" si="1"/>
        <v>44144</v>
      </c>
      <c r="AC8" s="260"/>
      <c r="AD8" s="260"/>
      <c r="AE8" s="258"/>
      <c r="AF8" s="258"/>
      <c r="AG8" s="258"/>
      <c r="AH8" s="258"/>
      <c r="AI8" s="258"/>
      <c r="AJ8" s="258"/>
    </row>
    <row r="9" spans="1:36" ht="14.4" customHeight="1" x14ac:dyDescent="0.3">
      <c r="A9" s="110" t="s">
        <v>56</v>
      </c>
      <c r="B9" s="99" t="s">
        <v>427</v>
      </c>
      <c r="C9" s="100"/>
      <c r="D9" s="24"/>
      <c r="E9" s="24"/>
      <c r="F9" s="24" t="s">
        <v>77</v>
      </c>
      <c r="G9" s="24"/>
      <c r="H9" s="109">
        <f>IF(C9&lt;&gt;"",'CBL Score Standard'!$D65,IF(D9&lt;&gt;"",SUM('CBL Score Standard'!$D65:$E65),IF(E9&lt;&gt;"",SUM('CBL Score Standard'!$D65:$F65),IF(F9&lt;&gt;"",SUM('CBL Score Standard'!$D65:$G65),IF(G9&lt;&gt;"",SUM('CBL Score Standard'!$D65:$H65,0))))))</f>
        <v>9.7467071935157037E-2</v>
      </c>
      <c r="K9" s="338"/>
      <c r="L9" s="338"/>
      <c r="M9" s="104" t="s">
        <v>5</v>
      </c>
      <c r="N9" s="127" t="s">
        <v>144</v>
      </c>
      <c r="O9" s="43" t="s">
        <v>661</v>
      </c>
      <c r="P9" s="150"/>
      <c r="Q9" s="152" t="s">
        <v>155</v>
      </c>
      <c r="R9" s="79" t="s">
        <v>158</v>
      </c>
      <c r="S9" s="36"/>
      <c r="T9" s="83"/>
      <c r="U9" s="83"/>
      <c r="V9" s="83" t="str">
        <f t="shared" si="0"/>
        <v>Passed</v>
      </c>
      <c r="W9" s="83" t="s">
        <v>377</v>
      </c>
      <c r="X9" s="83" t="s">
        <v>377</v>
      </c>
      <c r="Y9" s="41" t="s">
        <v>159</v>
      </c>
      <c r="Z9" s="259">
        <f t="shared" ca="1" si="2"/>
        <v>3.3333333333333335</v>
      </c>
      <c r="AA9" s="180">
        <v>42898</v>
      </c>
      <c r="AB9" s="180">
        <f t="shared" ca="1" si="1"/>
        <v>44144</v>
      </c>
      <c r="AC9" s="260"/>
      <c r="AD9" s="260"/>
      <c r="AE9" s="258"/>
      <c r="AF9" s="258"/>
      <c r="AG9" s="258"/>
      <c r="AH9" s="258"/>
      <c r="AI9" s="258"/>
      <c r="AJ9" s="258"/>
    </row>
    <row r="10" spans="1:36" ht="14.4" customHeight="1" x14ac:dyDescent="0.3">
      <c r="A10" s="110" t="s">
        <v>56</v>
      </c>
      <c r="B10" s="99" t="s">
        <v>663</v>
      </c>
      <c r="C10" s="100"/>
      <c r="D10" s="100"/>
      <c r="E10" s="129" t="s">
        <v>77</v>
      </c>
      <c r="F10" s="24"/>
      <c r="G10" s="24"/>
      <c r="H10" s="109">
        <f>IF(C10&lt;&gt;"",'CBL Score Standard'!$D66,IF(D10&lt;&gt;"",SUM('CBL Score Standard'!$D66:$E66),IF(E10&lt;&gt;"",SUM('CBL Score Standard'!$D66:$F66),IF(F10&lt;&gt;"",SUM('CBL Score Standard'!$D66:$G66),IF(G10&lt;&gt;"",SUM('CBL Score Standard'!$D66:$H66,0))))))</f>
        <v>2.8571428571428571E-2</v>
      </c>
      <c r="K10" s="338"/>
      <c r="L10" s="338"/>
      <c r="M10" s="104" t="s">
        <v>5</v>
      </c>
      <c r="N10" s="127" t="s">
        <v>144</v>
      </c>
      <c r="O10" s="43" t="s">
        <v>662</v>
      </c>
      <c r="P10" s="150"/>
      <c r="Q10" s="254" t="s">
        <v>659</v>
      </c>
      <c r="R10" s="254" t="s">
        <v>278</v>
      </c>
      <c r="S10" s="36"/>
      <c r="T10" s="83"/>
      <c r="U10" s="83"/>
      <c r="V10" s="83" t="str">
        <f t="shared" si="0"/>
        <v>Passed</v>
      </c>
      <c r="W10" s="83" t="s">
        <v>377</v>
      </c>
      <c r="X10" s="83" t="s">
        <v>377</v>
      </c>
      <c r="Y10" s="46" t="s">
        <v>160</v>
      </c>
      <c r="Z10" s="259">
        <f t="shared" ca="1" si="2"/>
        <v>3.3333333333333335</v>
      </c>
      <c r="AA10" s="180">
        <v>42897</v>
      </c>
      <c r="AB10" s="180">
        <f t="shared" ca="1" si="1"/>
        <v>44144</v>
      </c>
      <c r="AC10" s="260"/>
      <c r="AD10" s="260"/>
      <c r="AE10" s="258"/>
      <c r="AF10" s="258"/>
      <c r="AG10" s="258"/>
      <c r="AH10" s="258"/>
      <c r="AI10" s="258"/>
      <c r="AJ10" s="258"/>
    </row>
    <row r="11" spans="1:36" ht="14.4" customHeight="1" x14ac:dyDescent="0.3">
      <c r="A11" s="110" t="s">
        <v>56</v>
      </c>
      <c r="B11" s="99" t="s">
        <v>215</v>
      </c>
      <c r="C11" s="100"/>
      <c r="D11" s="100"/>
      <c r="E11" s="129"/>
      <c r="F11" s="24" t="s">
        <v>77</v>
      </c>
      <c r="G11" s="24"/>
      <c r="H11" s="109">
        <f>IF(C11&lt;&gt;"",'CBL Score Standard'!$D67,IF(D11&lt;&gt;"",SUM('CBL Score Standard'!$D67:$E67),IF(E11&lt;&gt;"",SUM('CBL Score Standard'!$D67:$F67),IF(F11&lt;&gt;"",SUM('CBL Score Standard'!$D67:$G67),IF(G11&lt;&gt;"",SUM('CBL Score Standard'!$D67:$H67,0))))))</f>
        <v>4.9848024316109421E-2</v>
      </c>
      <c r="K11" s="338"/>
      <c r="L11" s="338"/>
      <c r="M11" s="104" t="s">
        <v>5</v>
      </c>
      <c r="N11" s="36" t="s">
        <v>31</v>
      </c>
      <c r="O11" s="89" t="s">
        <v>175</v>
      </c>
      <c r="P11" s="150"/>
      <c r="Q11" s="152" t="s">
        <v>383</v>
      </c>
      <c r="R11" s="79" t="s">
        <v>176</v>
      </c>
      <c r="S11" s="36"/>
      <c r="T11" s="83"/>
      <c r="U11" s="83"/>
      <c r="V11" s="83" t="str">
        <f t="shared" si="0"/>
        <v>Passed</v>
      </c>
      <c r="W11" s="83" t="s">
        <v>377</v>
      </c>
      <c r="X11" s="83" t="s">
        <v>377</v>
      </c>
      <c r="Y11" s="44" t="s">
        <v>177</v>
      </c>
      <c r="Z11" s="259">
        <f t="shared" ca="1" si="2"/>
        <v>0.83333333333333337</v>
      </c>
      <c r="AA11" s="180">
        <v>43831</v>
      </c>
      <c r="AB11" s="180">
        <f t="shared" ca="1" si="1"/>
        <v>44144</v>
      </c>
      <c r="AC11" s="260"/>
      <c r="AD11" s="260"/>
      <c r="AE11" s="258"/>
      <c r="AF11" s="258"/>
      <c r="AG11" s="258"/>
      <c r="AH11" s="258"/>
      <c r="AI11" s="258"/>
      <c r="AJ11" s="258"/>
    </row>
    <row r="12" spans="1:36" ht="14.4" customHeight="1" x14ac:dyDescent="0.3">
      <c r="A12" s="110" t="s">
        <v>63</v>
      </c>
      <c r="B12" s="99" t="s">
        <v>236</v>
      </c>
      <c r="C12" s="100"/>
      <c r="D12" s="100"/>
      <c r="E12" s="130" t="s">
        <v>77</v>
      </c>
      <c r="F12" s="24"/>
      <c r="G12" s="24"/>
      <c r="H12" s="109">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153">
        <v>43613</v>
      </c>
      <c r="Q12" s="152" t="s">
        <v>167</v>
      </c>
      <c r="R12" s="79" t="s">
        <v>168</v>
      </c>
      <c r="S12" s="36" t="s">
        <v>523</v>
      </c>
      <c r="T12" s="83"/>
      <c r="U12" s="181">
        <v>43761</v>
      </c>
      <c r="V12" s="214" t="s">
        <v>374</v>
      </c>
      <c r="W12" s="83" t="s">
        <v>378</v>
      </c>
      <c r="X12" s="83" t="s">
        <v>377</v>
      </c>
      <c r="Y12" s="41"/>
      <c r="Z12" s="259">
        <f t="shared" ca="1" si="2"/>
        <v>1</v>
      </c>
      <c r="AA12" s="181">
        <v>43761</v>
      </c>
      <c r="AB12" s="181">
        <f t="shared" ca="1" si="1"/>
        <v>44144</v>
      </c>
      <c r="AC12" s="260"/>
      <c r="AD12" s="260"/>
      <c r="AE12" s="258"/>
      <c r="AF12" s="258"/>
      <c r="AG12" s="258"/>
      <c r="AH12" s="258"/>
      <c r="AI12" s="258"/>
      <c r="AJ12" s="258"/>
    </row>
    <row r="13" spans="1:36" ht="14.4" customHeight="1" x14ac:dyDescent="0.3">
      <c r="A13" s="110" t="s">
        <v>63</v>
      </c>
      <c r="B13" s="99" t="s">
        <v>244</v>
      </c>
      <c r="C13" s="100"/>
      <c r="D13" s="100"/>
      <c r="E13" s="100" t="s">
        <v>77</v>
      </c>
      <c r="F13" s="100"/>
      <c r="G13" s="24"/>
      <c r="H13" s="109">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152" t="s">
        <v>230</v>
      </c>
      <c r="Q13" s="152" t="s">
        <v>230</v>
      </c>
      <c r="R13" s="79" t="s">
        <v>230</v>
      </c>
      <c r="S13" s="36"/>
      <c r="T13" s="83"/>
      <c r="U13" s="83"/>
      <c r="V13" s="83" t="str">
        <f t="shared" si="0"/>
        <v/>
      </c>
      <c r="W13" s="83" t="s">
        <v>378</v>
      </c>
      <c r="X13" s="83" t="s">
        <v>377</v>
      </c>
      <c r="Y13" s="41" t="s">
        <v>169</v>
      </c>
      <c r="Z13" s="259">
        <f t="shared" ca="1" si="2"/>
        <v>1</v>
      </c>
      <c r="AA13" s="181">
        <v>43761</v>
      </c>
      <c r="AB13" s="181">
        <f t="shared" ca="1" si="1"/>
        <v>44144</v>
      </c>
      <c r="AC13" s="260"/>
      <c r="AD13" s="260"/>
      <c r="AE13" s="258"/>
      <c r="AF13" s="258"/>
      <c r="AG13" s="258"/>
      <c r="AH13" s="258"/>
      <c r="AI13" s="258"/>
      <c r="AJ13" s="258"/>
    </row>
    <row r="14" spans="1:36" ht="27.6" x14ac:dyDescent="0.3">
      <c r="A14" s="110" t="s">
        <v>55</v>
      </c>
      <c r="B14" s="99" t="s">
        <v>694</v>
      </c>
      <c r="C14" s="100"/>
      <c r="D14" s="100"/>
      <c r="E14" s="24"/>
      <c r="F14" s="24" t="s">
        <v>77</v>
      </c>
      <c r="G14" s="24"/>
      <c r="H14" s="109">
        <f>IF(C14&lt;&gt;"",'CBL Score Standard'!$D70,IF(D14&lt;&gt;"",SUM('CBL Score Standard'!$D70:$E70),IF(E14&lt;&gt;"",SUM('CBL Score Standard'!$D70:$F70),IF(F14&lt;&gt;"",SUM('CBL Score Standard'!$D70:$G70),IF(G14&lt;&gt;"",SUM('CBL Score Standard'!$D70:$H70,0))))))</f>
        <v>3.5562310030395138E-2</v>
      </c>
      <c r="K14" s="339"/>
      <c r="L14" s="339"/>
      <c r="M14" s="104" t="s">
        <v>5</v>
      </c>
      <c r="N14" s="36" t="s">
        <v>41</v>
      </c>
      <c r="O14" s="87" t="s">
        <v>450</v>
      </c>
      <c r="P14" s="153">
        <v>43627</v>
      </c>
      <c r="Q14" s="152" t="s">
        <v>381</v>
      </c>
      <c r="R14" s="79" t="s">
        <v>382</v>
      </c>
      <c r="S14" s="36"/>
      <c r="T14" s="83"/>
      <c r="U14" s="83"/>
      <c r="V14" s="83" t="str">
        <f t="shared" si="0"/>
        <v/>
      </c>
      <c r="W14" s="83" t="s">
        <v>378</v>
      </c>
      <c r="X14" s="83" t="s">
        <v>377</v>
      </c>
      <c r="Y14" s="41"/>
      <c r="Z14" s="259">
        <f t="shared" ca="1" si="2"/>
        <v>1</v>
      </c>
      <c r="AA14" s="181">
        <v>43761</v>
      </c>
      <c r="AB14" s="181">
        <f t="shared" ca="1" si="1"/>
        <v>44144</v>
      </c>
      <c r="AC14" s="260"/>
      <c r="AD14" s="260"/>
      <c r="AE14" s="258"/>
      <c r="AF14" s="258"/>
      <c r="AG14" s="258"/>
      <c r="AH14" s="258"/>
      <c r="AI14" s="258"/>
      <c r="AJ14" s="258"/>
    </row>
    <row r="15" spans="1:36" x14ac:dyDescent="0.3">
      <c r="A15" s="110" t="s">
        <v>55</v>
      </c>
      <c r="B15" s="99" t="s">
        <v>185</v>
      </c>
      <c r="C15" s="100"/>
      <c r="D15" s="24"/>
      <c r="E15" s="24"/>
      <c r="F15" s="24" t="s">
        <v>77</v>
      </c>
      <c r="G15" s="24"/>
      <c r="H15" s="109">
        <f>IF(C15&lt;&gt;"",'CBL Score Standard'!$D71,IF(D15&lt;&gt;"",SUM('CBL Score Standard'!$D71:$E71),IF(E15&lt;&gt;"",SUM('CBL Score Standard'!$D71:$F71),IF(F15&lt;&gt;"",SUM('CBL Score Standard'!$D71:$G71),IF(G15&lt;&gt;"",SUM('CBL Score Standard'!$D71:$H71,0))))))</f>
        <v>4.9848024316109421E-2</v>
      </c>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00"/>
      <c r="F16" s="100" t="s">
        <v>77</v>
      </c>
      <c r="G16" s="100"/>
      <c r="H16" s="109">
        <f>IF(C16&lt;&gt;"",'CBL Score Standard'!$D72,IF(D16&lt;&gt;"",SUM('CBL Score Standard'!$D72:$E72),IF(E16&lt;&gt;"",SUM('CBL Score Standard'!$D72:$F72),IF(F16&lt;&gt;"",SUM('CBL Score Standard'!$D72:$G72),IF(G16&lt;&gt;"",SUM('CBL Score Standard'!$D72:$H72,0))))))</f>
        <v>0</v>
      </c>
      <c r="K16" s="1193" t="s">
        <v>170</v>
      </c>
      <c r="L16" s="1194"/>
      <c r="M16" s="1194"/>
      <c r="N16" s="1194"/>
      <c r="O16" s="1194"/>
      <c r="P16" s="1194"/>
      <c r="Q16" s="1194"/>
      <c r="R16" s="1194"/>
      <c r="S16" s="1194"/>
      <c r="T16" s="1194"/>
      <c r="U16" s="1194"/>
      <c r="V16" s="1194"/>
      <c r="W16" s="1194"/>
      <c r="X16" s="1194"/>
      <c r="Y16" s="1195"/>
      <c r="Z16" s="263"/>
      <c r="AA16" s="330"/>
      <c r="AB16" s="330"/>
      <c r="AC16" s="330"/>
      <c r="AD16" s="330"/>
      <c r="AE16" s="330"/>
      <c r="AF16" s="330"/>
      <c r="AG16" s="330"/>
      <c r="AH16" s="330"/>
      <c r="AI16" s="330"/>
      <c r="AJ16" s="330"/>
    </row>
    <row r="17" spans="1:36" ht="23.4" customHeight="1" x14ac:dyDescent="0.3">
      <c r="A17" s="110" t="s">
        <v>55</v>
      </c>
      <c r="B17" s="99" t="s">
        <v>194</v>
      </c>
      <c r="C17" s="100"/>
      <c r="D17" s="100"/>
      <c r="E17" s="100"/>
      <c r="F17" s="100" t="s">
        <v>77</v>
      </c>
      <c r="G17" s="100"/>
      <c r="H17" s="109">
        <f>IF(C17&lt;&gt;"",'CBL Score Standard'!$D73,IF(D17&lt;&gt;"",SUM('CBL Score Standard'!$D73:$E73),IF(E17&lt;&gt;"",SUM('CBL Score Standard'!$D73:$F73),IF(F17&lt;&gt;"",SUM('CBL Score Standard'!$D73:$G73),IF(G17&lt;&gt;"",SUM('CBL Score Standard'!$D73:$H73,0))))))</f>
        <v>0</v>
      </c>
      <c r="K17" s="1211" t="s">
        <v>133</v>
      </c>
      <c r="L17" s="1211" t="s">
        <v>91</v>
      </c>
      <c r="M17" s="1182" t="s">
        <v>75</v>
      </c>
      <c r="N17" s="1184" t="s">
        <v>134</v>
      </c>
      <c r="O17" s="1211" t="s">
        <v>135</v>
      </c>
      <c r="P17" s="145" t="s">
        <v>136</v>
      </c>
      <c r="Q17" s="145" t="s">
        <v>137</v>
      </c>
      <c r="R17" s="145" t="s">
        <v>138</v>
      </c>
      <c r="S17" s="1212" t="s">
        <v>139</v>
      </c>
      <c r="T17" s="1191" t="s">
        <v>344</v>
      </c>
      <c r="U17" s="1191" t="s">
        <v>342</v>
      </c>
      <c r="V17" s="1191" t="s">
        <v>343</v>
      </c>
      <c r="W17" s="333" t="s">
        <v>375</v>
      </c>
      <c r="X17" s="333" t="s">
        <v>376</v>
      </c>
      <c r="Y17" s="1211"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c r="F18" s="100"/>
      <c r="G18" s="100"/>
      <c r="H18" s="109" t="b">
        <f>IF(C18&lt;&gt;"",'CBL Score Standard'!$D74,IF(D18&lt;&gt;"",SUM('CBL Score Standard'!$D74:$E74),IF(E18&lt;&gt;"",SUM('CBL Score Standard'!$D74:$F74),IF(F18&lt;&gt;"",SUM('CBL Score Standard'!$D74:$G74),IF(G18&lt;&gt;"",SUM('CBL Score Standard'!$D74:$H74,0))))))</f>
        <v>0</v>
      </c>
      <c r="K18" s="1197"/>
      <c r="L18" s="1197"/>
      <c r="M18" s="1183"/>
      <c r="N18" s="1190"/>
      <c r="O18" s="1197"/>
      <c r="P18" s="148" t="s">
        <v>141</v>
      </c>
      <c r="Q18" s="144"/>
      <c r="R18" s="144"/>
      <c r="S18" s="1210"/>
      <c r="T18" s="1191"/>
      <c r="U18" s="1191"/>
      <c r="V18" s="1191"/>
      <c r="W18" s="333"/>
      <c r="X18" s="333"/>
      <c r="Y18" s="1197"/>
      <c r="Z18" s="1187"/>
      <c r="AA18" s="329" t="s">
        <v>672</v>
      </c>
      <c r="AB18" s="329" t="s">
        <v>673</v>
      </c>
      <c r="AC18" s="329" t="s">
        <v>672</v>
      </c>
      <c r="AD18" s="329" t="s">
        <v>673</v>
      </c>
      <c r="AE18" s="329" t="s">
        <v>672</v>
      </c>
      <c r="AF18" s="329" t="s">
        <v>673</v>
      </c>
      <c r="AG18" s="329" t="s">
        <v>672</v>
      </c>
      <c r="AH18" s="329" t="s">
        <v>673</v>
      </c>
      <c r="AI18" s="329" t="s">
        <v>672</v>
      </c>
      <c r="AJ18" s="329" t="s">
        <v>673</v>
      </c>
    </row>
    <row r="19" spans="1:36" ht="14.4" customHeight="1"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149" t="s">
        <v>145</v>
      </c>
      <c r="Q19" s="152" t="s">
        <v>172</v>
      </c>
      <c r="R19" s="79" t="s">
        <v>173</v>
      </c>
      <c r="S19" s="36"/>
      <c r="T19" s="83"/>
      <c r="U19" s="83"/>
      <c r="V19" s="83" t="str">
        <f t="shared" ref="V19:V34" si="3">IF(AND(W19="Y",X19="Y"),"Passed",IF(T19="M","Passed", ""))</f>
        <v>Passed</v>
      </c>
      <c r="W19" s="83" t="s">
        <v>377</v>
      </c>
      <c r="X19" s="83" t="s">
        <v>377</v>
      </c>
      <c r="Y19" s="44" t="s">
        <v>174</v>
      </c>
      <c r="Z19" s="259">
        <f t="shared" ref="Z19:Z35" ca="1" si="4">DATEDIF(AA19,AB19,"m")/12+DATEDIF(AC19,AD19,"m")/12+DATEDIF(AE19,AF19,"m")/12+DATEDIF(AG19,AH19,"m")/12+DATEDIF(AI19,AJ19,"m")/12</f>
        <v>1</v>
      </c>
      <c r="AA19" s="181">
        <v>43761</v>
      </c>
      <c r="AB19" s="181">
        <f t="shared" ref="AB19:AB28" ca="1" si="5">TODAY()</f>
        <v>44144</v>
      </c>
      <c r="AC19" s="260"/>
      <c r="AD19" s="260"/>
      <c r="AE19" s="258"/>
      <c r="AF19" s="258"/>
      <c r="AG19" s="258"/>
      <c r="AH19" s="258"/>
      <c r="AI19" s="258"/>
      <c r="AJ19" s="258"/>
    </row>
    <row r="20" spans="1:36" ht="27.6" customHeight="1" x14ac:dyDescent="0.3">
      <c r="A20" s="110" t="s">
        <v>55</v>
      </c>
      <c r="B20" s="99" t="s">
        <v>202</v>
      </c>
      <c r="C20" s="100"/>
      <c r="D20" s="100"/>
      <c r="E20" s="100"/>
      <c r="F20" s="100"/>
      <c r="G20" s="100"/>
      <c r="H20" s="109" t="b">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151"/>
      <c r="Q20" s="152" t="s">
        <v>179</v>
      </c>
      <c r="R20" s="79" t="s">
        <v>180</v>
      </c>
      <c r="S20" s="36"/>
      <c r="T20" s="83"/>
      <c r="U20" s="83"/>
      <c r="V20" s="83" t="str">
        <f t="shared" si="3"/>
        <v/>
      </c>
      <c r="W20" s="83" t="s">
        <v>377</v>
      </c>
      <c r="X20" s="83" t="s">
        <v>378</v>
      </c>
      <c r="Y20" s="44" t="s">
        <v>181</v>
      </c>
      <c r="Z20" s="259">
        <f t="shared" ca="1" si="4"/>
        <v>1</v>
      </c>
      <c r="AA20" s="181">
        <v>43761</v>
      </c>
      <c r="AB20" s="181">
        <f t="shared" ca="1" si="5"/>
        <v>44144</v>
      </c>
      <c r="AC20" s="260"/>
      <c r="AD20" s="260"/>
      <c r="AE20" s="258"/>
      <c r="AF20" s="258"/>
      <c r="AG20" s="258"/>
      <c r="AH20" s="258"/>
      <c r="AI20" s="258"/>
      <c r="AJ20" s="258"/>
    </row>
    <row r="21" spans="1:36" ht="14.4" customHeight="1" x14ac:dyDescent="0.3">
      <c r="A21" s="110" t="s">
        <v>55</v>
      </c>
      <c r="B21" s="99" t="s">
        <v>664</v>
      </c>
      <c r="C21" s="100"/>
      <c r="D21" s="100"/>
      <c r="E21" s="24"/>
      <c r="F21" s="24" t="s">
        <v>77</v>
      </c>
      <c r="G21" s="24"/>
      <c r="H21" s="109">
        <f>IF(C21&lt;&gt;"",'CBL Score Standard'!$D77,IF(D21&lt;&gt;"",SUM('CBL Score Standard'!$D77:$E77),IF(E21&lt;&gt;"",SUM('CBL Score Standard'!$D77:$F77),IF(F21&lt;&gt;"",SUM('CBL Score Standard'!$D77:$G77),IF(G21&lt;&gt;"",SUM('CBL Score Standard'!$D77:$H77,0))))))</f>
        <v>4.9848024316109421E-2</v>
      </c>
      <c r="K21" s="338"/>
      <c r="L21" s="338"/>
      <c r="M21" s="104" t="s">
        <v>6</v>
      </c>
      <c r="N21" s="36" t="s">
        <v>56</v>
      </c>
      <c r="O21" s="87" t="s">
        <v>182</v>
      </c>
      <c r="P21" s="153">
        <v>43609</v>
      </c>
      <c r="Q21" s="152" t="s">
        <v>172</v>
      </c>
      <c r="R21" s="79" t="s">
        <v>183</v>
      </c>
      <c r="S21" s="36"/>
      <c r="T21" s="83"/>
      <c r="U21" s="83"/>
      <c r="V21" s="83" t="str">
        <f t="shared" si="3"/>
        <v/>
      </c>
      <c r="W21" s="83" t="s">
        <v>377</v>
      </c>
      <c r="X21" s="83" t="s">
        <v>378</v>
      </c>
      <c r="Y21" s="46" t="s">
        <v>184</v>
      </c>
      <c r="Z21" s="259">
        <f t="shared" ca="1" si="4"/>
        <v>1</v>
      </c>
      <c r="AA21" s="181">
        <v>43761</v>
      </c>
      <c r="AB21" s="181">
        <f t="shared" ca="1" si="5"/>
        <v>44144</v>
      </c>
      <c r="AC21" s="260"/>
      <c r="AD21" s="260"/>
      <c r="AE21" s="258"/>
      <c r="AF21" s="258"/>
      <c r="AG21" s="258"/>
      <c r="AH21" s="258"/>
      <c r="AI21" s="258"/>
      <c r="AJ21" s="258"/>
    </row>
    <row r="22" spans="1:36" ht="14.4" customHeight="1" x14ac:dyDescent="0.3">
      <c r="A22" s="110" t="s">
        <v>55</v>
      </c>
      <c r="B22" s="99" t="s">
        <v>448</v>
      </c>
      <c r="C22" s="100"/>
      <c r="D22" s="100"/>
      <c r="E22" s="24"/>
      <c r="F22" s="24" t="s">
        <v>77</v>
      </c>
      <c r="G22" s="24"/>
      <c r="H22" s="109">
        <f>IF(C22&lt;&gt;"",'CBL Score Standard'!$D78,IF(D22&lt;&gt;"",SUM('CBL Score Standard'!$D78:$E78),IF(E22&lt;&gt;"",SUM('CBL Score Standard'!$D78:$F78),IF(F22&lt;&gt;"",SUM('CBL Score Standard'!$D78:$G78),IF(G22&lt;&gt;"",SUM('CBL Score Standard'!$D78:$H78,0))))))</f>
        <v>4.9848024316109421E-2</v>
      </c>
      <c r="K22" s="338"/>
      <c r="L22" s="338"/>
      <c r="M22" s="104" t="s">
        <v>6</v>
      </c>
      <c r="N22" s="36" t="s">
        <v>144</v>
      </c>
      <c r="O22" s="87" t="s">
        <v>187</v>
      </c>
      <c r="P22" s="150"/>
      <c r="Q22" s="152" t="s">
        <v>153</v>
      </c>
      <c r="R22" s="79" t="s">
        <v>156</v>
      </c>
      <c r="S22" s="36"/>
      <c r="T22" s="83"/>
      <c r="U22" s="83"/>
      <c r="V22" s="83" t="str">
        <f t="shared" si="3"/>
        <v>Passed</v>
      </c>
      <c r="W22" s="83" t="s">
        <v>377</v>
      </c>
      <c r="X22" s="83" t="s">
        <v>377</v>
      </c>
      <c r="Y22" s="44" t="s">
        <v>157</v>
      </c>
      <c r="Z22" s="259">
        <f t="shared" ca="1" si="4"/>
        <v>1</v>
      </c>
      <c r="AA22" s="181">
        <v>43761</v>
      </c>
      <c r="AB22" s="181">
        <f t="shared" ca="1" si="5"/>
        <v>44144</v>
      </c>
      <c r="AC22" s="260"/>
      <c r="AD22" s="260"/>
      <c r="AE22" s="258"/>
      <c r="AF22" s="258"/>
      <c r="AG22" s="258"/>
      <c r="AH22" s="258"/>
      <c r="AI22" s="258"/>
      <c r="AJ22" s="258"/>
    </row>
    <row r="23" spans="1:36" ht="12.75" customHeight="1" x14ac:dyDescent="0.3">
      <c r="A23" s="110" t="s">
        <v>55</v>
      </c>
      <c r="B23" s="99" t="s">
        <v>665</v>
      </c>
      <c r="C23" s="100"/>
      <c r="D23" s="100"/>
      <c r="E23" s="24"/>
      <c r="F23" s="24" t="s">
        <v>77</v>
      </c>
      <c r="G23" s="24"/>
      <c r="H23" s="109">
        <f>IF(C23&lt;&gt;"",'CBL Score Standard'!$D79,IF(D23&lt;&gt;"",SUM('CBL Score Standard'!$D79:$E79),IF(E23&lt;&gt;"",SUM('CBL Score Standard'!$D79:$F79),IF(F23&lt;&gt;"",SUM('CBL Score Standard'!$D79:$G79),IF(G23&lt;&gt;"",SUM('CBL Score Standard'!$D79:$H79,0))))))</f>
        <v>4.9848024316109421E-2</v>
      </c>
      <c r="K23" s="338"/>
      <c r="L23" s="338"/>
      <c r="M23" s="104" t="s">
        <v>6</v>
      </c>
      <c r="N23" s="36" t="s">
        <v>144</v>
      </c>
      <c r="O23" s="87" t="s">
        <v>188</v>
      </c>
      <c r="P23" s="150"/>
      <c r="Q23" s="152" t="s">
        <v>155</v>
      </c>
      <c r="R23" s="79" t="s">
        <v>158</v>
      </c>
      <c r="S23" s="36"/>
      <c r="T23" s="83"/>
      <c r="U23" s="83"/>
      <c r="V23" s="83" t="str">
        <f t="shared" si="3"/>
        <v>Passed</v>
      </c>
      <c r="W23" s="83" t="s">
        <v>377</v>
      </c>
      <c r="X23" s="83" t="s">
        <v>377</v>
      </c>
      <c r="Y23" s="41" t="s">
        <v>159</v>
      </c>
      <c r="Z23" s="259">
        <f t="shared" ca="1" si="4"/>
        <v>1</v>
      </c>
      <c r="AA23" s="181">
        <v>43761</v>
      </c>
      <c r="AB23" s="181">
        <f t="shared" ca="1" si="5"/>
        <v>44144</v>
      </c>
      <c r="AC23" s="260"/>
      <c r="AD23" s="260"/>
      <c r="AE23" s="258"/>
      <c r="AF23" s="258"/>
      <c r="AG23" s="258"/>
      <c r="AH23" s="258"/>
      <c r="AI23" s="258"/>
      <c r="AJ23" s="258"/>
    </row>
    <row r="24" spans="1:36" ht="12.75" customHeight="1" x14ac:dyDescent="0.3">
      <c r="A24" s="110" t="s">
        <v>55</v>
      </c>
      <c r="B24" s="99" t="s">
        <v>238</v>
      </c>
      <c r="C24" s="100"/>
      <c r="D24" s="100"/>
      <c r="E24" s="130" t="s">
        <v>77</v>
      </c>
      <c r="F24" s="24"/>
      <c r="G24" s="24"/>
      <c r="H24" s="109">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150"/>
      <c r="Q24" s="254" t="s">
        <v>659</v>
      </c>
      <c r="R24" s="254" t="s">
        <v>278</v>
      </c>
      <c r="S24" s="36"/>
      <c r="T24" s="83"/>
      <c r="U24" s="83"/>
      <c r="V24" s="83" t="str">
        <f t="shared" si="3"/>
        <v>Passed</v>
      </c>
      <c r="W24" s="83" t="s">
        <v>377</v>
      </c>
      <c r="X24" s="83" t="s">
        <v>377</v>
      </c>
      <c r="Y24" s="46" t="s">
        <v>160</v>
      </c>
      <c r="Z24" s="259">
        <f t="shared" ca="1" si="4"/>
        <v>1</v>
      </c>
      <c r="AA24" s="181">
        <v>43761</v>
      </c>
      <c r="AB24" s="181">
        <f t="shared" ca="1" si="5"/>
        <v>44144</v>
      </c>
      <c r="AC24" s="260"/>
      <c r="AD24" s="260"/>
      <c r="AE24" s="258"/>
      <c r="AF24" s="258"/>
      <c r="AG24" s="258"/>
      <c r="AH24" s="258"/>
      <c r="AI24" s="258"/>
      <c r="AJ24" s="258"/>
    </row>
    <row r="25" spans="1:36" ht="14.4" customHeight="1" x14ac:dyDescent="0.3">
      <c r="A25" s="110" t="s">
        <v>55</v>
      </c>
      <c r="B25" s="99" t="s">
        <v>515</v>
      </c>
      <c r="C25" s="100"/>
      <c r="D25" s="100"/>
      <c r="E25" s="100" t="s">
        <v>77</v>
      </c>
      <c r="F25" s="24"/>
      <c r="G25" s="24"/>
      <c r="H25" s="109">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150"/>
      <c r="Q25" s="152" t="s">
        <v>161</v>
      </c>
      <c r="R25" s="79" t="s">
        <v>162</v>
      </c>
      <c r="S25" s="36"/>
      <c r="T25" s="83"/>
      <c r="U25" s="83"/>
      <c r="V25" s="83" t="str">
        <f t="shared" si="3"/>
        <v>Passed</v>
      </c>
      <c r="W25" s="83" t="s">
        <v>377</v>
      </c>
      <c r="X25" s="83" t="s">
        <v>377</v>
      </c>
      <c r="Y25" s="46" t="s">
        <v>163</v>
      </c>
      <c r="Z25" s="259">
        <f t="shared" ca="1" si="4"/>
        <v>1</v>
      </c>
      <c r="AA25" s="181">
        <v>43761</v>
      </c>
      <c r="AB25" s="181">
        <f t="shared" ca="1" si="5"/>
        <v>44144</v>
      </c>
      <c r="AC25" s="260"/>
      <c r="AD25" s="260"/>
      <c r="AE25" s="258"/>
      <c r="AF25" s="258"/>
      <c r="AG25" s="258"/>
      <c r="AH25" s="258"/>
      <c r="AI25" s="258"/>
      <c r="AJ25" s="258"/>
    </row>
    <row r="26" spans="1:36" ht="26.4" customHeight="1"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151"/>
      <c r="Q26" s="152" t="s">
        <v>164</v>
      </c>
      <c r="R26" s="79" t="s">
        <v>165</v>
      </c>
      <c r="S26" s="36"/>
      <c r="T26" s="83"/>
      <c r="U26" s="83"/>
      <c r="V26" s="83" t="str">
        <f t="shared" si="3"/>
        <v>Passed</v>
      </c>
      <c r="W26" s="83" t="s">
        <v>377</v>
      </c>
      <c r="X26" s="83" t="s">
        <v>377</v>
      </c>
      <c r="Y26" s="46" t="s">
        <v>166</v>
      </c>
      <c r="Z26" s="259">
        <f t="shared" ca="1" si="4"/>
        <v>3.3333333333333335</v>
      </c>
      <c r="AA26" s="180">
        <v>42898</v>
      </c>
      <c r="AB26" s="180">
        <f t="shared" ca="1" si="5"/>
        <v>44144</v>
      </c>
      <c r="AC26" s="260"/>
      <c r="AD26" s="260"/>
      <c r="AE26" s="258"/>
      <c r="AF26" s="258"/>
      <c r="AG26" s="258"/>
      <c r="AH26" s="258"/>
      <c r="AI26" s="258"/>
      <c r="AJ26" s="258"/>
    </row>
    <row r="27" spans="1:36" ht="26.4" customHeight="1"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153">
        <v>43608</v>
      </c>
      <c r="Q27" s="152" t="s">
        <v>383</v>
      </c>
      <c r="R27" s="79" t="s">
        <v>341</v>
      </c>
      <c r="S27" s="50"/>
      <c r="T27" s="83"/>
      <c r="U27" s="153">
        <v>43608</v>
      </c>
      <c r="V27" s="83" t="str">
        <f t="shared" si="3"/>
        <v>Passed</v>
      </c>
      <c r="W27" s="83" t="s">
        <v>377</v>
      </c>
      <c r="X27" s="83" t="s">
        <v>377</v>
      </c>
      <c r="Y27" s="46" t="s">
        <v>193</v>
      </c>
      <c r="Z27" s="259">
        <f t="shared" ca="1" si="4"/>
        <v>1.4166666666666667</v>
      </c>
      <c r="AA27" s="153">
        <v>43608</v>
      </c>
      <c r="AB27" s="153">
        <f t="shared" ca="1" si="5"/>
        <v>44144</v>
      </c>
      <c r="AC27" s="260"/>
      <c r="AD27" s="260"/>
      <c r="AE27" s="258"/>
      <c r="AF27" s="258"/>
      <c r="AG27" s="258"/>
      <c r="AH27" s="258"/>
      <c r="AI27" s="258"/>
      <c r="AJ27" s="258"/>
    </row>
    <row r="28" spans="1:36" ht="27.6" customHeight="1" x14ac:dyDescent="0.3">
      <c r="A28" s="110" t="s">
        <v>59</v>
      </c>
      <c r="B28" s="99" t="s">
        <v>684</v>
      </c>
      <c r="C28" s="100"/>
      <c r="D28" s="100"/>
      <c r="E28" s="24"/>
      <c r="F28" s="24" t="s">
        <v>77</v>
      </c>
      <c r="G28" s="24"/>
      <c r="H28" s="109">
        <f>IF(C28&lt;&gt;"",'CBL Score Standard'!$D84,IF(D28&lt;&gt;"",SUM('CBL Score Standard'!$D84:$E84),IF(E28&lt;&gt;"",SUM('CBL Score Standard'!$D84:$F84),IF(F28&lt;&gt;"",SUM('CBL Score Standard'!$D84:$G84),IF(G28&lt;&gt;"",SUM('CBL Score Standard'!$D84:$H84,0))))))</f>
        <v>4.9848024316109421E-2</v>
      </c>
      <c r="K28" s="338"/>
      <c r="L28" s="338"/>
      <c r="M28" s="104" t="s">
        <v>6</v>
      </c>
      <c r="N28" s="36" t="s">
        <v>55</v>
      </c>
      <c r="O28" s="87" t="s">
        <v>194</v>
      </c>
      <c r="P28" s="153">
        <v>43544</v>
      </c>
      <c r="Q28" s="254" t="s">
        <v>649</v>
      </c>
      <c r="R28" s="254" t="s">
        <v>650</v>
      </c>
      <c r="S28" s="50" t="s">
        <v>341</v>
      </c>
      <c r="T28" s="83"/>
      <c r="U28" s="181">
        <v>43544</v>
      </c>
      <c r="V28" s="83" t="s">
        <v>374</v>
      </c>
      <c r="W28" s="83" t="s">
        <v>377</v>
      </c>
      <c r="X28" s="83" t="s">
        <v>378</v>
      </c>
      <c r="Y28" s="46" t="s">
        <v>195</v>
      </c>
      <c r="Z28" s="259">
        <f t="shared" ca="1" si="4"/>
        <v>1.5833333333333333</v>
      </c>
      <c r="AA28" s="181">
        <v>43544</v>
      </c>
      <c r="AB28" s="181">
        <f t="shared" ca="1" si="5"/>
        <v>44144</v>
      </c>
      <c r="AC28" s="260"/>
      <c r="AD28" s="260"/>
      <c r="AE28" s="258"/>
      <c r="AF28" s="258"/>
      <c r="AG28" s="258"/>
      <c r="AH28" s="258"/>
      <c r="AI28" s="258"/>
      <c r="AJ28" s="258"/>
    </row>
    <row r="29" spans="1:36" ht="27.6" customHeight="1" x14ac:dyDescent="0.3">
      <c r="A29" s="110" t="s">
        <v>59</v>
      </c>
      <c r="B29" s="99" t="s">
        <v>683</v>
      </c>
      <c r="C29" s="100"/>
      <c r="D29" s="100"/>
      <c r="E29" s="24" t="s">
        <v>77</v>
      </c>
      <c r="F29" s="24"/>
      <c r="G29" s="24"/>
      <c r="H29" s="109">
        <f>IF(C29&lt;&gt;"",'CBL Score Standard'!$D85,IF(D29&lt;&gt;"",SUM('CBL Score Standard'!$D85:$E85),IF(E29&lt;&gt;"",SUM('CBL Score Standard'!$D85:$F85),IF(F29&lt;&gt;"",SUM('CBL Score Standard'!$D85:$G85),IF(G29&lt;&gt;"",SUM('CBL Score Standard'!$D85:$H85,0))))))</f>
        <v>2.8571428571428571E-2</v>
      </c>
      <c r="K29" s="338"/>
      <c r="L29" s="338"/>
      <c r="M29" s="104" t="s">
        <v>6</v>
      </c>
      <c r="N29" s="36" t="s">
        <v>55</v>
      </c>
      <c r="O29" s="87" t="s">
        <v>196</v>
      </c>
      <c r="P29" s="149" t="s">
        <v>145</v>
      </c>
      <c r="Q29" s="254" t="s">
        <v>651</v>
      </c>
      <c r="R29" s="254" t="s">
        <v>652</v>
      </c>
      <c r="S29" s="50"/>
      <c r="T29" s="83"/>
      <c r="U29" s="83"/>
      <c r="V29" s="83" t="str">
        <f t="shared" si="3"/>
        <v/>
      </c>
      <c r="W29" s="83" t="s">
        <v>378</v>
      </c>
      <c r="X29" s="83" t="s">
        <v>378</v>
      </c>
      <c r="Y29" s="46" t="s">
        <v>197</v>
      </c>
      <c r="Z29" s="259">
        <f t="shared" si="4"/>
        <v>0</v>
      </c>
      <c r="AA29" s="260"/>
      <c r="AB29" s="260"/>
      <c r="AC29" s="260"/>
      <c r="AD29" s="260"/>
      <c r="AE29" s="258"/>
      <c r="AF29" s="258"/>
      <c r="AG29" s="258"/>
      <c r="AH29" s="258"/>
      <c r="AI29" s="258"/>
      <c r="AJ29" s="258"/>
    </row>
    <row r="30" spans="1:36" ht="14.4" customHeight="1" x14ac:dyDescent="0.3">
      <c r="A30" s="110" t="s">
        <v>149</v>
      </c>
      <c r="B30" s="99" t="s">
        <v>149</v>
      </c>
      <c r="C30" s="24"/>
      <c r="D30" s="24"/>
      <c r="E30" s="24"/>
      <c r="F30" s="24" t="s">
        <v>77</v>
      </c>
      <c r="G30" s="24"/>
      <c r="H30" s="109">
        <f>IF(C30&lt;&gt;"",'CBL Score Standard'!$D86,IF(D30&lt;&gt;"",SUM('CBL Score Standard'!$D86:$E86),IF(E30&lt;&gt;"",SUM('CBL Score Standard'!$D86:$F86),IF(F30&lt;&gt;"",SUM('CBL Score Standard'!$D86:$G86),IF(G30&lt;&gt;"",SUM('CBL Score Standard'!$D86:$H86,0))))))</f>
        <v>0.18837616284424796</v>
      </c>
      <c r="K30" s="338"/>
      <c r="L30" s="338"/>
      <c r="M30" s="104" t="s">
        <v>6</v>
      </c>
      <c r="N30" s="36" t="s">
        <v>55</v>
      </c>
      <c r="O30" s="87" t="s">
        <v>198</v>
      </c>
      <c r="P30" s="151"/>
      <c r="Q30" s="152" t="s">
        <v>199</v>
      </c>
      <c r="R30" s="79" t="s">
        <v>200</v>
      </c>
      <c r="S30" s="50"/>
      <c r="T30" s="83"/>
      <c r="U30" s="83"/>
      <c r="V30" s="83" t="str">
        <f t="shared" si="3"/>
        <v/>
      </c>
      <c r="W30" s="83" t="s">
        <v>378</v>
      </c>
      <c r="X30" s="83" t="s">
        <v>378</v>
      </c>
      <c r="Y30" s="49" t="s">
        <v>201</v>
      </c>
      <c r="Z30" s="259">
        <f t="shared" si="4"/>
        <v>0</v>
      </c>
      <c r="AA30" s="260"/>
      <c r="AB30" s="260"/>
      <c r="AC30" s="260"/>
      <c r="AD30" s="260"/>
      <c r="AE30" s="258"/>
      <c r="AF30" s="258"/>
      <c r="AG30" s="258"/>
      <c r="AH30" s="258"/>
      <c r="AI30" s="258"/>
      <c r="AJ30" s="258"/>
    </row>
    <row r="31" spans="1:36" ht="14.4" customHeight="1" x14ac:dyDescent="0.3">
      <c r="A31" s="110" t="s">
        <v>149</v>
      </c>
      <c r="B31" s="99" t="s">
        <v>370</v>
      </c>
      <c r="C31" s="100"/>
      <c r="D31" s="100"/>
      <c r="E31" s="132"/>
      <c r="F31" s="24" t="s">
        <v>77</v>
      </c>
      <c r="G31" s="24"/>
      <c r="H31" s="109">
        <f>IF(C31&lt;&gt;"",'CBL Score Standard'!$D87,IF(D31&lt;&gt;"",SUM('CBL Score Standard'!$D87:$E87),IF(E31&lt;&gt;"",SUM('CBL Score Standard'!$D87:$F87),IF(F31&lt;&gt;"",SUM('CBL Score Standard'!$D87:$G87),IF(G31&lt;&gt;"",SUM('CBL Score Standard'!$D87:$H87,0))))))</f>
        <v>2.1276595744680851E-2</v>
      </c>
      <c r="K31" s="338"/>
      <c r="L31" s="338"/>
      <c r="M31" s="104" t="s">
        <v>6</v>
      </c>
      <c r="N31" s="36" t="s">
        <v>55</v>
      </c>
      <c r="O31" s="87" t="s">
        <v>202</v>
      </c>
      <c r="P31" s="153">
        <v>43629</v>
      </c>
      <c r="Q31" s="152" t="s">
        <v>384</v>
      </c>
      <c r="R31" s="79" t="s">
        <v>385</v>
      </c>
      <c r="S31" s="50"/>
      <c r="T31" s="83"/>
      <c r="U31" s="83"/>
      <c r="V31" s="83"/>
      <c r="W31" s="83" t="s">
        <v>378</v>
      </c>
      <c r="X31" s="83" t="s">
        <v>378</v>
      </c>
      <c r="Y31" s="49" t="s">
        <v>203</v>
      </c>
      <c r="Z31" s="259">
        <f t="shared" si="4"/>
        <v>0</v>
      </c>
      <c r="AA31" s="260"/>
      <c r="AB31" s="260"/>
      <c r="AC31" s="260"/>
      <c r="AD31" s="260"/>
      <c r="AE31" s="258"/>
      <c r="AF31" s="258"/>
      <c r="AG31" s="258"/>
      <c r="AH31" s="258"/>
      <c r="AI31" s="258"/>
      <c r="AJ31" s="258"/>
    </row>
    <row r="32" spans="1:36" ht="26.4" customHeight="1" x14ac:dyDescent="0.3">
      <c r="A32" s="110" t="s">
        <v>31</v>
      </c>
      <c r="B32" s="99" t="s">
        <v>660</v>
      </c>
      <c r="C32" s="24"/>
      <c r="D32" s="24"/>
      <c r="E32" s="24"/>
      <c r="F32" s="24" t="s">
        <v>77</v>
      </c>
      <c r="G32" s="24"/>
      <c r="H32" s="109">
        <f>IF(C32&lt;&gt;"",'CBL Score Standard'!$D88,IF(D32&lt;&gt;"",SUM('CBL Score Standard'!$D88:$E88),IF(E32&lt;&gt;"",SUM('CBL Score Standard'!$D88:$F88),IF(F32&lt;&gt;"",SUM('CBL Score Standard'!$D88:$G88),IF(G32&lt;&gt;"",SUM('CBL Score Standard'!$D88:$H88,0))))))</f>
        <v>0.18837616284424796</v>
      </c>
      <c r="K32" s="338"/>
      <c r="L32" s="338"/>
      <c r="M32" s="104" t="s">
        <v>6</v>
      </c>
      <c r="N32" s="36" t="s">
        <v>56</v>
      </c>
      <c r="O32" s="87" t="s">
        <v>427</v>
      </c>
      <c r="P32" s="153">
        <v>43613</v>
      </c>
      <c r="Q32" s="152" t="s">
        <v>167</v>
      </c>
      <c r="R32" s="79" t="s">
        <v>204</v>
      </c>
      <c r="S32" s="50"/>
      <c r="T32" s="83"/>
      <c r="U32" s="83"/>
      <c r="V32" s="83" t="s">
        <v>374</v>
      </c>
      <c r="W32" s="83" t="s">
        <v>378</v>
      </c>
      <c r="X32" s="83" t="s">
        <v>377</v>
      </c>
      <c r="Y32" s="46" t="s">
        <v>205</v>
      </c>
      <c r="Z32" s="259">
        <f t="shared" ca="1" si="4"/>
        <v>1</v>
      </c>
      <c r="AA32" s="180">
        <v>43763</v>
      </c>
      <c r="AB32" s="180">
        <f ca="1">TODAY()</f>
        <v>44144</v>
      </c>
      <c r="AC32" s="260"/>
      <c r="AD32" s="260"/>
      <c r="AE32" s="258"/>
      <c r="AF32" s="258"/>
      <c r="AG32" s="258"/>
      <c r="AH32" s="258"/>
      <c r="AI32" s="258"/>
      <c r="AJ32" s="258"/>
    </row>
    <row r="33" spans="1:36" ht="14.4" customHeight="1" x14ac:dyDescent="0.3">
      <c r="A33" s="110" t="s">
        <v>31</v>
      </c>
      <c r="B33" s="99" t="s">
        <v>175</v>
      </c>
      <c r="C33" s="100"/>
      <c r="D33" s="24"/>
      <c r="E33" s="24"/>
      <c r="F33" s="24" t="s">
        <v>77</v>
      </c>
      <c r="G33" s="24"/>
      <c r="H33" s="109">
        <f>IF(C33&lt;&gt;"",'CBL Score Standard'!$D89,IF(D33&lt;&gt;"",SUM('CBL Score Standard'!$D89:$E89),IF(E33&lt;&gt;"",SUM('CBL Score Standard'!$D89:$F89),IF(F33&lt;&gt;"",SUM('CBL Score Standard'!$D89:$G89),IF(G33&lt;&gt;"",SUM('CBL Score Standard'!$D89:$H89,0))))))</f>
        <v>0.18837616284424796</v>
      </c>
      <c r="K33" s="338"/>
      <c r="L33" s="338"/>
      <c r="M33" s="104" t="s">
        <v>6</v>
      </c>
      <c r="N33" s="36" t="s">
        <v>0</v>
      </c>
      <c r="O33" s="87" t="s">
        <v>426</v>
      </c>
      <c r="P33" s="152" t="s">
        <v>145</v>
      </c>
      <c r="Q33" s="152" t="s">
        <v>206</v>
      </c>
      <c r="R33" s="79" t="s">
        <v>206</v>
      </c>
      <c r="S33" s="50"/>
      <c r="T33" s="83"/>
      <c r="U33" s="83"/>
      <c r="V33" s="83" t="str">
        <f t="shared" si="3"/>
        <v>Passed</v>
      </c>
      <c r="W33" s="83" t="s">
        <v>377</v>
      </c>
      <c r="X33" s="83" t="s">
        <v>377</v>
      </c>
      <c r="Y33" s="41"/>
      <c r="Z33" s="259">
        <f t="shared" si="4"/>
        <v>0</v>
      </c>
      <c r="AA33" s="260"/>
      <c r="AB33" s="260"/>
      <c r="AC33" s="260"/>
      <c r="AD33" s="260"/>
      <c r="AE33" s="258"/>
      <c r="AF33" s="258"/>
      <c r="AG33" s="258"/>
      <c r="AH33" s="258"/>
      <c r="AI33" s="258"/>
      <c r="AJ33" s="258"/>
    </row>
    <row r="34" spans="1:36" ht="14.4" customHeight="1" x14ac:dyDescent="0.3">
      <c r="A34" s="110" t="s">
        <v>46</v>
      </c>
      <c r="B34" s="99" t="s">
        <v>171</v>
      </c>
      <c r="C34" s="100"/>
      <c r="D34" s="24"/>
      <c r="E34" s="24"/>
      <c r="F34" s="24" t="s">
        <v>77</v>
      </c>
      <c r="G34" s="24"/>
      <c r="H34" s="109">
        <f>IF(C34&lt;&gt;"",'CBL Score Standard'!$D90,IF(D34&lt;&gt;"",SUM('CBL Score Standard'!$D90:$E90),IF(E34&lt;&gt;"",SUM('CBL Score Standard'!$D90:$F90),IF(F34&lt;&gt;"",SUM('CBL Score Standard'!$D90:$G90),IF(G34&lt;&gt;"",SUM('CBL Score Standard'!$D90:$H90,0))))))</f>
        <v>9.7467071935157037E-2</v>
      </c>
      <c r="K34" s="338"/>
      <c r="L34" s="338"/>
      <c r="M34" s="104" t="s">
        <v>6</v>
      </c>
      <c r="N34" s="36" t="s">
        <v>53</v>
      </c>
      <c r="O34" s="90" t="s">
        <v>371</v>
      </c>
      <c r="P34" s="152" t="s">
        <v>145</v>
      </c>
      <c r="Q34" s="152" t="s">
        <v>164</v>
      </c>
      <c r="R34" s="79" t="s">
        <v>207</v>
      </c>
      <c r="S34" s="50"/>
      <c r="T34" s="83"/>
      <c r="U34" s="83"/>
      <c r="V34" s="83" t="str">
        <f t="shared" si="3"/>
        <v/>
      </c>
      <c r="W34" s="83" t="s">
        <v>378</v>
      </c>
      <c r="X34" s="83" t="s">
        <v>378</v>
      </c>
      <c r="Y34" s="49" t="s">
        <v>208</v>
      </c>
      <c r="Z34" s="259">
        <f t="shared" si="4"/>
        <v>0</v>
      </c>
      <c r="AA34" s="260"/>
      <c r="AB34" s="260"/>
      <c r="AC34" s="260"/>
      <c r="AD34" s="260"/>
      <c r="AE34" s="258"/>
      <c r="AF34" s="258"/>
      <c r="AG34" s="258"/>
      <c r="AH34" s="258"/>
      <c r="AI34" s="258"/>
      <c r="AJ34" s="258"/>
    </row>
    <row r="35" spans="1:36" ht="14.4" customHeight="1" x14ac:dyDescent="0.3">
      <c r="A35" s="110" t="s">
        <v>2</v>
      </c>
      <c r="B35" s="99" t="s">
        <v>234</v>
      </c>
      <c r="C35" s="100"/>
      <c r="D35" s="100"/>
      <c r="E35" s="13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153">
        <v>43644</v>
      </c>
      <c r="Q35" s="152" t="s">
        <v>209</v>
      </c>
      <c r="R35" s="79" t="s">
        <v>210</v>
      </c>
      <c r="S35" s="50" t="s">
        <v>341</v>
      </c>
      <c r="T35" s="83"/>
      <c r="U35" s="180">
        <v>43756</v>
      </c>
      <c r="V35" s="214" t="s">
        <v>374</v>
      </c>
      <c r="W35" s="83" t="s">
        <v>377</v>
      </c>
      <c r="X35" s="83" t="s">
        <v>377</v>
      </c>
      <c r="Y35" s="46"/>
      <c r="Z35" s="259">
        <f t="shared" ca="1" si="4"/>
        <v>1</v>
      </c>
      <c r="AA35" s="180">
        <v>43756</v>
      </c>
      <c r="AB35" s="180">
        <f ca="1">TODAY()</f>
        <v>44144</v>
      </c>
      <c r="AC35" s="260"/>
      <c r="AD35" s="260"/>
      <c r="AE35" s="258"/>
      <c r="AF35" s="258"/>
      <c r="AG35" s="258"/>
      <c r="AH35" s="258"/>
      <c r="AI35" s="258"/>
      <c r="AJ35" s="258"/>
    </row>
    <row r="36" spans="1:36" x14ac:dyDescent="0.3">
      <c r="A36" s="110" t="s">
        <v>54</v>
      </c>
      <c r="B36" s="99" t="s">
        <v>425</v>
      </c>
      <c r="C36" s="24"/>
      <c r="D36" s="24"/>
      <c r="E36" s="24" t="s">
        <v>77</v>
      </c>
      <c r="F36" s="24"/>
      <c r="G36" s="24"/>
      <c r="H36" s="109">
        <f>IF(C36&lt;&gt;"",'CBL Score Standard'!$D92,IF(D36&lt;&gt;"",SUM('CBL Score Standard'!$D92:$E92),IF(E36&lt;&gt;"",SUM('CBL Score Standard'!$D92:$F92),IF(F36&lt;&gt;"",SUM('CBL Score Standard'!$D92:$G92),IF(G36&lt;&gt;"",SUM('CBL Score Standard'!$D92:$H92,0))))))</f>
        <v>0.16709956709956711</v>
      </c>
      <c r="K36" s="3"/>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c r="E37" s="24"/>
      <c r="F37" s="24" t="s">
        <v>77</v>
      </c>
      <c r="G37" s="24"/>
      <c r="H37" s="109">
        <f>IF(C37&lt;&gt;"",'CBL Score Standard'!$D93,IF(D37&lt;&gt;"",SUM('CBL Score Standard'!$D93:$E93),IF(E37&lt;&gt;"",SUM('CBL Score Standard'!$D93:$F93),IF(F37&lt;&gt;"",SUM('CBL Score Standard'!$D93:$G93),IF(G37&lt;&gt;"",SUM('CBL Score Standard'!$D93:$H93,0))))))</f>
        <v>9.7467071935157037E-2</v>
      </c>
      <c r="K37" s="1193" t="s">
        <v>211</v>
      </c>
      <c r="L37" s="1194"/>
      <c r="M37" s="1194"/>
      <c r="N37" s="1194"/>
      <c r="O37" s="1194"/>
      <c r="P37" s="1194"/>
      <c r="Q37" s="1194"/>
      <c r="R37" s="1194"/>
      <c r="S37" s="1194"/>
      <c r="T37" s="1194"/>
      <c r="U37" s="1194"/>
      <c r="V37" s="1194"/>
      <c r="W37" s="1194"/>
      <c r="X37" s="1194"/>
      <c r="Y37" s="1195"/>
      <c r="Z37" s="263"/>
      <c r="AA37" s="330"/>
      <c r="AB37" s="330"/>
      <c r="AC37" s="330"/>
      <c r="AD37" s="330"/>
      <c r="AE37" s="330"/>
      <c r="AF37" s="330"/>
      <c r="AG37" s="330"/>
      <c r="AH37" s="330"/>
      <c r="AI37" s="330"/>
      <c r="AJ37" s="330"/>
    </row>
    <row r="38" spans="1:36" ht="23.4" customHeight="1" x14ac:dyDescent="0.3">
      <c r="A38" s="110" t="s">
        <v>54</v>
      </c>
      <c r="B38" s="99" t="s">
        <v>231</v>
      </c>
      <c r="C38" s="100"/>
      <c r="D38" s="100"/>
      <c r="E38" s="129"/>
      <c r="F38" s="24" t="s">
        <v>77</v>
      </c>
      <c r="G38" s="24"/>
      <c r="H38" s="109">
        <f>IF(C38&lt;&gt;"",'CBL Score Standard'!$D94,IF(D38&lt;&gt;"",SUM('CBL Score Standard'!$D94:$E94),IF(E38&lt;&gt;"",SUM('CBL Score Standard'!$D94:$F94),IF(F38&lt;&gt;"",SUM('CBL Score Standard'!$D94:$G94),IF(G38&lt;&gt;"",SUM('CBL Score Standard'!$D94:$H94,0))))))</f>
        <v>3.5562310030395138E-2</v>
      </c>
      <c r="K38" s="1211" t="s">
        <v>133</v>
      </c>
      <c r="L38" s="1211" t="s">
        <v>91</v>
      </c>
      <c r="M38" s="1182" t="s">
        <v>75</v>
      </c>
      <c r="N38" s="1184" t="s">
        <v>134</v>
      </c>
      <c r="O38" s="1184" t="s">
        <v>135</v>
      </c>
      <c r="P38" s="145" t="s">
        <v>136</v>
      </c>
      <c r="Q38" s="145" t="s">
        <v>137</v>
      </c>
      <c r="R38" s="145" t="s">
        <v>138</v>
      </c>
      <c r="S38" s="1212" t="s">
        <v>139</v>
      </c>
      <c r="T38" s="1191" t="s">
        <v>344</v>
      </c>
      <c r="U38" s="1191" t="s">
        <v>342</v>
      </c>
      <c r="V38" s="1191" t="s">
        <v>343</v>
      </c>
      <c r="W38" s="333" t="s">
        <v>375</v>
      </c>
      <c r="X38" s="333" t="s">
        <v>376</v>
      </c>
      <c r="Y38" s="1211"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17"/>
      <c r="F39" s="24"/>
      <c r="G39" s="24"/>
      <c r="H39" s="109" t="b">
        <f>IF(C39&lt;&gt;"",'CBL Score Standard'!$D95,IF(D39&lt;&gt;"",SUM('CBL Score Standard'!$D95:$E95),IF(E39&lt;&gt;"",SUM('CBL Score Standard'!$D95:$F95),IF(F39&lt;&gt;"",SUM('CBL Score Standard'!$D95:$G95),IF(G39&lt;&gt;"",SUM('CBL Score Standard'!$D95:$H95,0))))))</f>
        <v>0</v>
      </c>
      <c r="K39" s="1197"/>
      <c r="L39" s="1197"/>
      <c r="M39" s="1183"/>
      <c r="N39" s="1190"/>
      <c r="O39" s="1185"/>
      <c r="P39" s="148" t="s">
        <v>141</v>
      </c>
      <c r="Q39" s="144"/>
      <c r="R39" s="144"/>
      <c r="S39" s="1210"/>
      <c r="T39" s="1191"/>
      <c r="U39" s="1191"/>
      <c r="V39" s="1191"/>
      <c r="W39" s="333"/>
      <c r="X39" s="333"/>
      <c r="Y39" s="1197"/>
      <c r="Z39" s="1187"/>
      <c r="AA39" s="329" t="s">
        <v>672</v>
      </c>
      <c r="AB39" s="329" t="s">
        <v>673</v>
      </c>
      <c r="AC39" s="329" t="s">
        <v>672</v>
      </c>
      <c r="AD39" s="329" t="s">
        <v>673</v>
      </c>
      <c r="AE39" s="329" t="s">
        <v>672</v>
      </c>
      <c r="AF39" s="329" t="s">
        <v>673</v>
      </c>
      <c r="AG39" s="329" t="s">
        <v>672</v>
      </c>
      <c r="AH39" s="329" t="s">
        <v>673</v>
      </c>
      <c r="AI39" s="329" t="s">
        <v>672</v>
      </c>
      <c r="AJ39" s="329" t="s">
        <v>673</v>
      </c>
    </row>
    <row r="40" spans="1:36" ht="14.4" customHeight="1" x14ac:dyDescent="0.3">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337" t="s">
        <v>142</v>
      </c>
      <c r="L40" s="337" t="s">
        <v>143</v>
      </c>
      <c r="M40" s="104" t="s">
        <v>7</v>
      </c>
      <c r="N40" s="36" t="s">
        <v>56</v>
      </c>
      <c r="O40" s="87" t="s">
        <v>663</v>
      </c>
      <c r="P40" s="149" t="s">
        <v>145</v>
      </c>
      <c r="Q40" s="152" t="s">
        <v>212</v>
      </c>
      <c r="R40" s="79" t="s">
        <v>213</v>
      </c>
      <c r="S40" s="70" t="s">
        <v>341</v>
      </c>
      <c r="T40" s="128" t="s">
        <v>72</v>
      </c>
      <c r="U40" s="180">
        <v>43752</v>
      </c>
      <c r="V40" s="214"/>
      <c r="W40" s="83" t="s">
        <v>377</v>
      </c>
      <c r="X40" s="83" t="s">
        <v>378</v>
      </c>
      <c r="Y40" s="46" t="s">
        <v>214</v>
      </c>
      <c r="Z40" s="259">
        <f t="shared" ref="Z40:Z55" ca="1" si="6">DATEDIF(AA40,AB40,"m")/12+DATEDIF(AC40,AD40,"m")/12+DATEDIF(AE40,AF40,"m")/12+DATEDIF(AG40,AH40,"m")/12+DATEDIF(AI40,AJ40,"m")/12</f>
        <v>1</v>
      </c>
      <c r="AA40" s="180">
        <v>43763</v>
      </c>
      <c r="AB40" s="180">
        <f t="shared" ref="AB40:AB46" ca="1" si="7">TODAY()</f>
        <v>44144</v>
      </c>
      <c r="AC40" s="260"/>
      <c r="AD40" s="260"/>
      <c r="AE40" s="258"/>
      <c r="AF40" s="258"/>
      <c r="AG40" s="258"/>
      <c r="AH40" s="258"/>
      <c r="AI40" s="258"/>
      <c r="AJ40" s="258"/>
    </row>
    <row r="41" spans="1:36" ht="14.4" customHeight="1"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50"/>
      <c r="Q41" s="152" t="s">
        <v>164</v>
      </c>
      <c r="R41" s="79" t="s">
        <v>207</v>
      </c>
      <c r="S41" s="70" t="s">
        <v>341</v>
      </c>
      <c r="T41" s="128" t="s">
        <v>72</v>
      </c>
      <c r="U41" s="180">
        <v>43752</v>
      </c>
      <c r="V41" s="214" t="s">
        <v>374</v>
      </c>
      <c r="W41" s="83" t="s">
        <v>377</v>
      </c>
      <c r="X41" s="83" t="s">
        <v>377</v>
      </c>
      <c r="Y41" s="49" t="s">
        <v>216</v>
      </c>
      <c r="Z41" s="259">
        <f t="shared" ca="1" si="6"/>
        <v>1</v>
      </c>
      <c r="AA41" s="180">
        <v>43763</v>
      </c>
      <c r="AB41" s="180">
        <f t="shared" ca="1" si="7"/>
        <v>44144</v>
      </c>
      <c r="AC41" s="260"/>
      <c r="AD41" s="260"/>
      <c r="AE41" s="258"/>
      <c r="AF41" s="258"/>
      <c r="AG41" s="258"/>
      <c r="AH41" s="258"/>
      <c r="AI41" s="258"/>
      <c r="AJ41" s="258"/>
    </row>
    <row r="42" spans="1:36" ht="27.6" customHeight="1" x14ac:dyDescent="0.3">
      <c r="A42" s="110" t="s">
        <v>53</v>
      </c>
      <c r="B42" s="99" t="s">
        <v>239</v>
      </c>
      <c r="C42" s="100"/>
      <c r="D42" s="100"/>
      <c r="E42" s="13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50"/>
      <c r="Q42" s="254" t="s">
        <v>653</v>
      </c>
      <c r="R42" s="254" t="s">
        <v>654</v>
      </c>
      <c r="S42" s="36"/>
      <c r="T42" s="83"/>
      <c r="U42" s="83"/>
      <c r="V42" s="83" t="str">
        <f t="shared" ref="V42:V53" si="8">IF(AND(W42="Y",X42="Y"),"Passed",IF(T42="M","Passed", ""))</f>
        <v>Passed</v>
      </c>
      <c r="W42" s="83" t="s">
        <v>377</v>
      </c>
      <c r="X42" s="83" t="s">
        <v>377</v>
      </c>
      <c r="Y42" s="52" t="s">
        <v>249</v>
      </c>
      <c r="Z42" s="259">
        <f t="shared" ca="1" si="6"/>
        <v>1</v>
      </c>
      <c r="AA42" s="180">
        <v>43752</v>
      </c>
      <c r="AB42" s="180">
        <f t="shared" ca="1" si="7"/>
        <v>44144</v>
      </c>
      <c r="AC42" s="260"/>
      <c r="AD42" s="260"/>
      <c r="AE42" s="258"/>
      <c r="AF42" s="258"/>
      <c r="AG42" s="258"/>
      <c r="AH42" s="258"/>
      <c r="AI42" s="258"/>
      <c r="AJ42" s="258"/>
    </row>
    <row r="43" spans="1:36" ht="27.6" customHeight="1" x14ac:dyDescent="0.3">
      <c r="A43" s="110" t="s">
        <v>0</v>
      </c>
      <c r="B43" s="99" t="s">
        <v>426</v>
      </c>
      <c r="C43" s="100"/>
      <c r="D43" s="24"/>
      <c r="E43" s="24"/>
      <c r="F43" s="24" t="s">
        <v>77</v>
      </c>
      <c r="G43" s="24"/>
      <c r="H43" s="109">
        <f>IF(C43&lt;&gt;"",'CBL Score Standard'!$D99,IF(D43&lt;&gt;"",SUM('CBL Score Standard'!$D99:$E99),IF(E43&lt;&gt;"",SUM('CBL Score Standard'!$D99:$F99),IF(F43&lt;&gt;"",SUM('CBL Score Standard'!$D99:$G99),IF(G43&lt;&gt;"",SUM('CBL Score Standard'!$D99:$H99,0))))))</f>
        <v>9.7467071935157037E-2</v>
      </c>
      <c r="K43" s="338"/>
      <c r="L43" s="338"/>
      <c r="M43" s="104" t="s">
        <v>7</v>
      </c>
      <c r="N43" s="36" t="s">
        <v>55</v>
      </c>
      <c r="O43" s="87" t="s">
        <v>448</v>
      </c>
      <c r="P43" s="151"/>
      <c r="Q43" s="254" t="s">
        <v>655</v>
      </c>
      <c r="R43" s="254" t="s">
        <v>656</v>
      </c>
      <c r="S43" s="36"/>
      <c r="T43" s="83"/>
      <c r="U43" s="83"/>
      <c r="V43" s="83" t="str">
        <f t="shared" si="8"/>
        <v>Passed</v>
      </c>
      <c r="W43" s="83" t="s">
        <v>377</v>
      </c>
      <c r="X43" s="83" t="s">
        <v>377</v>
      </c>
      <c r="Y43" s="49" t="s">
        <v>219</v>
      </c>
      <c r="Z43" s="259">
        <f t="shared" ca="1" si="6"/>
        <v>1</v>
      </c>
      <c r="AA43" s="180">
        <v>43763</v>
      </c>
      <c r="AB43" s="180">
        <f t="shared" ca="1" si="7"/>
        <v>44144</v>
      </c>
      <c r="AC43" s="260"/>
      <c r="AD43" s="260"/>
      <c r="AE43" s="258"/>
      <c r="AF43" s="258"/>
      <c r="AG43" s="258"/>
      <c r="AH43" s="258"/>
      <c r="AI43" s="258"/>
      <c r="AJ43" s="258"/>
    </row>
    <row r="44" spans="1:36" ht="26.4" customHeight="1" x14ac:dyDescent="0.3">
      <c r="A44" s="110" t="s">
        <v>41</v>
      </c>
      <c r="B44" s="99" t="s">
        <v>450</v>
      </c>
      <c r="C44" s="24"/>
      <c r="D44" s="24"/>
      <c r="E44" s="24" t="s">
        <v>77</v>
      </c>
      <c r="F44" s="24"/>
      <c r="G44" s="24"/>
      <c r="H44" s="109">
        <f>IF(C44&lt;&gt;"",'CBL Score Standard'!$D100,IF(D44&lt;&gt;"",SUM('CBL Score Standard'!$D100:$E100),IF(E44&lt;&gt;"",SUM('CBL Score Standard'!$D100:$F100),IF(F44&lt;&gt;"",SUM('CBL Score Standard'!$D100:$G100),IF(G44&lt;&gt;"",SUM('CBL Score Standard'!$D100:$H100,0))))))</f>
        <v>0.16709956709956711</v>
      </c>
      <c r="K44" s="338"/>
      <c r="L44" s="338"/>
      <c r="M44" s="104" t="s">
        <v>7</v>
      </c>
      <c r="N44" s="36" t="s">
        <v>55</v>
      </c>
      <c r="O44" s="87" t="s">
        <v>185</v>
      </c>
      <c r="P44" s="149" t="s">
        <v>145</v>
      </c>
      <c r="Q44" s="254" t="s">
        <v>220</v>
      </c>
      <c r="R44" s="254" t="s">
        <v>270</v>
      </c>
      <c r="S44" s="36"/>
      <c r="T44" s="83"/>
      <c r="U44" s="83"/>
      <c r="V44" s="83" t="str">
        <f t="shared" si="8"/>
        <v>Passed</v>
      </c>
      <c r="W44" s="83" t="s">
        <v>377</v>
      </c>
      <c r="X44" s="83" t="s">
        <v>377</v>
      </c>
      <c r="Y44" s="49" t="s">
        <v>186</v>
      </c>
      <c r="Z44" s="259">
        <f t="shared" ca="1" si="6"/>
        <v>1</v>
      </c>
      <c r="AA44" s="180">
        <v>43763</v>
      </c>
      <c r="AB44" s="180">
        <f t="shared" ca="1" si="7"/>
        <v>44144</v>
      </c>
      <c r="AC44" s="260"/>
      <c r="AD44" s="260"/>
      <c r="AE44" s="258"/>
      <c r="AF44" s="258"/>
      <c r="AG44" s="258"/>
      <c r="AH44" s="258"/>
      <c r="AI44" s="258"/>
      <c r="AJ44" s="258"/>
    </row>
    <row r="45" spans="1:36" ht="27.6" customHeight="1" x14ac:dyDescent="0.3">
      <c r="A45" s="110" t="s">
        <v>41</v>
      </c>
      <c r="B45" s="99" t="s">
        <v>178</v>
      </c>
      <c r="C45" s="100"/>
      <c r="D45" s="24"/>
      <c r="E45" s="24" t="s">
        <v>77</v>
      </c>
      <c r="F45" s="24"/>
      <c r="G45" s="24"/>
      <c r="H45" s="109">
        <f>IF(C45&lt;&gt;"",'CBL Score Standard'!$D101,IF(D45&lt;&gt;"",SUM('CBL Score Standard'!$D101:$E101),IF(E45&lt;&gt;"",SUM('CBL Score Standard'!$D101:$F101),IF(F45&lt;&gt;"",SUM('CBL Score Standard'!$D101:$G101),IF(G45&lt;&gt;"",SUM('CBL Score Standard'!$D101:$H101,0))))))</f>
        <v>7.6190476190476183E-2</v>
      </c>
      <c r="K45" s="338"/>
      <c r="L45" s="338"/>
      <c r="M45" s="104" t="s">
        <v>7</v>
      </c>
      <c r="N45" s="36" t="s">
        <v>55</v>
      </c>
      <c r="O45" s="87" t="s">
        <v>694</v>
      </c>
      <c r="P45" s="153">
        <v>43539</v>
      </c>
      <c r="Q45" s="254" t="s">
        <v>658</v>
      </c>
      <c r="R45" s="254" t="s">
        <v>657</v>
      </c>
      <c r="S45" s="36"/>
      <c r="T45" s="83"/>
      <c r="U45" s="83"/>
      <c r="V45" s="83" t="str">
        <f t="shared" si="8"/>
        <v>Passed</v>
      </c>
      <c r="W45" s="83" t="s">
        <v>377</v>
      </c>
      <c r="X45" s="83" t="s">
        <v>377</v>
      </c>
      <c r="Y45" s="49" t="s">
        <v>186</v>
      </c>
      <c r="Z45" s="259">
        <f t="shared" ca="1" si="6"/>
        <v>1.5833333333333333</v>
      </c>
      <c r="AA45" s="153">
        <v>43539</v>
      </c>
      <c r="AB45" s="180">
        <f t="shared" ca="1" si="7"/>
        <v>44144</v>
      </c>
      <c r="AC45" s="260"/>
      <c r="AD45" s="260"/>
      <c r="AE45" s="258"/>
      <c r="AF45" s="258"/>
      <c r="AG45" s="258"/>
      <c r="AH45" s="258"/>
      <c r="AI45" s="258"/>
      <c r="AJ45" s="258"/>
    </row>
    <row r="46" spans="1:36" ht="27.6" customHeight="1"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153">
        <v>43607</v>
      </c>
      <c r="Q46" s="152" t="s">
        <v>221</v>
      </c>
      <c r="R46" s="79" t="s">
        <v>200</v>
      </c>
      <c r="S46" s="36"/>
      <c r="T46" s="83"/>
      <c r="U46" s="83"/>
      <c r="V46" s="83" t="str">
        <f t="shared" si="8"/>
        <v>Passed</v>
      </c>
      <c r="W46" s="83" t="s">
        <v>377</v>
      </c>
      <c r="X46" s="83" t="s">
        <v>377</v>
      </c>
      <c r="Y46" s="46" t="s">
        <v>222</v>
      </c>
      <c r="Z46" s="259">
        <f t="shared" ca="1" si="6"/>
        <v>1.4166666666666667</v>
      </c>
      <c r="AA46" s="153">
        <v>43607</v>
      </c>
      <c r="AB46" s="180">
        <f t="shared" ca="1" si="7"/>
        <v>44144</v>
      </c>
      <c r="AC46" s="260"/>
      <c r="AD46" s="260"/>
      <c r="AE46" s="258"/>
      <c r="AF46" s="258"/>
      <c r="AG46" s="258"/>
      <c r="AH46" s="258"/>
      <c r="AI46" s="258"/>
      <c r="AJ46" s="258"/>
    </row>
    <row r="47" spans="1:36" ht="14.4" customHeight="1" x14ac:dyDescent="0.3">
      <c r="A47" s="110" t="s">
        <v>144</v>
      </c>
      <c r="B47" s="99" t="s">
        <v>372</v>
      </c>
      <c r="C47" s="24"/>
      <c r="D47" s="24"/>
      <c r="E47" s="24"/>
      <c r="F47" s="24" t="s">
        <v>77</v>
      </c>
      <c r="G47" s="24"/>
      <c r="H47" s="109">
        <f>IF(C47&lt;&gt;"",'CBL Score Standard'!$D103,IF(D47&lt;&gt;"",SUM('CBL Score Standard'!$D103:$E103),IF(E47&lt;&gt;"",SUM('CBL Score Standard'!$D103:$F103),IF(F47&lt;&gt;"",SUM('CBL Score Standard'!$D103:$G103),IF(G47&lt;&gt;"",SUM('CBL Score Standard'!$D103:$H103,0))))))</f>
        <v>0.18837616284424796</v>
      </c>
      <c r="K47" s="338"/>
      <c r="L47" s="338"/>
      <c r="M47" s="104" t="s">
        <v>7</v>
      </c>
      <c r="N47" s="36" t="s">
        <v>53</v>
      </c>
      <c r="O47" s="87" t="s">
        <v>223</v>
      </c>
      <c r="P47" s="153">
        <v>43621</v>
      </c>
      <c r="Q47" s="154" t="s">
        <v>224</v>
      </c>
      <c r="R47" s="155" t="s">
        <v>225</v>
      </c>
      <c r="S47" s="70" t="s">
        <v>341</v>
      </c>
      <c r="T47" s="83"/>
      <c r="U47" s="153">
        <v>43621</v>
      </c>
      <c r="V47" s="83" t="str">
        <f>IF(AND(W47="Y",X47="Y"),"Passed",IF(T47="M","Passed", ""))</f>
        <v/>
      </c>
      <c r="W47" s="83" t="s">
        <v>378</v>
      </c>
      <c r="X47" s="83" t="s">
        <v>377</v>
      </c>
      <c r="Y47" s="55"/>
      <c r="Z47" s="259">
        <f t="shared" si="6"/>
        <v>0</v>
      </c>
      <c r="AA47" s="260"/>
      <c r="AB47" s="260"/>
      <c r="AC47" s="260"/>
      <c r="AD47" s="260"/>
      <c r="AE47" s="258"/>
      <c r="AF47" s="258"/>
      <c r="AG47" s="258"/>
      <c r="AH47" s="258"/>
      <c r="AI47" s="258"/>
      <c r="AJ47" s="258"/>
    </row>
    <row r="48" spans="1:36" ht="39.6" x14ac:dyDescent="0.3">
      <c r="A48" s="110" t="s">
        <v>144</v>
      </c>
      <c r="B48" s="99" t="s">
        <v>373</v>
      </c>
      <c r="C48" s="24"/>
      <c r="D48" s="24"/>
      <c r="E48" s="24"/>
      <c r="F48" s="24" t="s">
        <v>77</v>
      </c>
      <c r="G48" s="24"/>
      <c r="H48" s="109">
        <f>IF(C48&lt;&gt;"",'CBL Score Standard'!$D104,IF(D48&lt;&gt;"",SUM('CBL Score Standard'!$D104:$E104),IF(E48&lt;&gt;"",SUM('CBL Score Standard'!$D104:$F104),IF(F48&lt;&gt;"",SUM('CBL Score Standard'!$D104:$G104),IF(G48&lt;&gt;"",SUM('CBL Score Standard'!$D104:$H104,0))))))</f>
        <v>0.18837616284424796</v>
      </c>
      <c r="K48" s="338"/>
      <c r="L48" s="338"/>
      <c r="M48" s="104" t="s">
        <v>7</v>
      </c>
      <c r="N48" s="36" t="s">
        <v>53</v>
      </c>
      <c r="O48" s="87" t="s">
        <v>226</v>
      </c>
      <c r="P48" s="153">
        <v>43602</v>
      </c>
      <c r="Q48" s="154" t="s">
        <v>227</v>
      </c>
      <c r="R48" s="155" t="s">
        <v>228</v>
      </c>
      <c r="S48" s="36"/>
      <c r="T48" s="83"/>
      <c r="U48" s="83"/>
      <c r="V48" s="83" t="str">
        <f t="shared" si="8"/>
        <v/>
      </c>
      <c r="W48" s="83" t="s">
        <v>378</v>
      </c>
      <c r="X48" s="83" t="s">
        <v>378</v>
      </c>
      <c r="Y48" s="55"/>
      <c r="Z48" s="259">
        <f t="shared" si="6"/>
        <v>0</v>
      </c>
      <c r="AA48" s="260"/>
      <c r="AB48" s="260"/>
      <c r="AC48" s="260"/>
      <c r="AD48" s="260"/>
      <c r="AE48" s="258"/>
      <c r="AF48" s="258"/>
      <c r="AG48" s="258"/>
      <c r="AH48" s="258"/>
      <c r="AI48" s="258"/>
      <c r="AJ48" s="258"/>
    </row>
    <row r="49" spans="1:36" ht="27.6" x14ac:dyDescent="0.3">
      <c r="A49" s="110" t="s">
        <v>144</v>
      </c>
      <c r="B49" s="99" t="s">
        <v>452</v>
      </c>
      <c r="C49" s="24"/>
      <c r="D49" s="24"/>
      <c r="E49" s="24"/>
      <c r="F49" s="24" t="s">
        <v>77</v>
      </c>
      <c r="G49" s="24"/>
      <c r="H49" s="109">
        <f>IF(C49&lt;&gt;"",'CBL Score Standard'!$D105,IF(D49&lt;&gt;"",SUM('CBL Score Standard'!$D105:$E105),IF(E49&lt;&gt;"",SUM('CBL Score Standard'!$D105:$F105),IF(F49&lt;&gt;"",SUM('CBL Score Standard'!$D105:$G105),IF(G49&lt;&gt;"",SUM('CBL Score Standard'!$D105:$H105,0))))))</f>
        <v>0.18837616284424796</v>
      </c>
      <c r="K49" s="338"/>
      <c r="L49" s="338"/>
      <c r="M49" s="104" t="s">
        <v>7</v>
      </c>
      <c r="N49" s="36" t="s">
        <v>59</v>
      </c>
      <c r="O49" s="89" t="s">
        <v>684</v>
      </c>
      <c r="P49" s="153">
        <v>43623</v>
      </c>
      <c r="Q49" s="154" t="s">
        <v>153</v>
      </c>
      <c r="R49" s="155" t="s">
        <v>156</v>
      </c>
      <c r="S49" s="36"/>
      <c r="T49" s="83"/>
      <c r="U49" s="181">
        <v>43623</v>
      </c>
      <c r="V49" s="83" t="s">
        <v>374</v>
      </c>
      <c r="W49" s="83" t="s">
        <v>378</v>
      </c>
      <c r="X49" s="83" t="s">
        <v>377</v>
      </c>
      <c r="Y49" s="55"/>
      <c r="Z49" s="259">
        <f t="shared" ca="1" si="6"/>
        <v>1.3333333333333333</v>
      </c>
      <c r="AA49" s="181">
        <v>43623</v>
      </c>
      <c r="AB49" s="180">
        <v>43763</v>
      </c>
      <c r="AC49" s="180">
        <v>43763</v>
      </c>
      <c r="AD49" s="180">
        <f ca="1">TODAY()</f>
        <v>44144</v>
      </c>
      <c r="AE49" s="258"/>
      <c r="AF49" s="258"/>
      <c r="AG49" s="258"/>
      <c r="AH49" s="258"/>
      <c r="AI49" s="258"/>
      <c r="AJ49" s="258"/>
    </row>
    <row r="50" spans="1:36" ht="27.6" x14ac:dyDescent="0.3">
      <c r="A50" s="110" t="s">
        <v>144</v>
      </c>
      <c r="B50" s="99" t="s">
        <v>517</v>
      </c>
      <c r="C50" s="24"/>
      <c r="D50" s="24"/>
      <c r="E50" s="24"/>
      <c r="F50" s="24" t="s">
        <v>77</v>
      </c>
      <c r="G50" s="24"/>
      <c r="H50" s="109">
        <f>IF(C50&lt;&gt;"",'CBL Score Standard'!$D106,IF(D50&lt;&gt;"",SUM('CBL Score Standard'!$D106:$E106),IF(E50&lt;&gt;"",SUM('CBL Score Standard'!$D106:$F106),IF(F50&lt;&gt;"",SUM('CBL Score Standard'!$D106:$G106),IF(G50&lt;&gt;"",SUM('CBL Score Standard'!$D106:$H106,0))))))</f>
        <v>0.18837616284424796</v>
      </c>
      <c r="K50" s="338"/>
      <c r="L50" s="338"/>
      <c r="M50" s="104" t="s">
        <v>7</v>
      </c>
      <c r="N50" s="36" t="s">
        <v>59</v>
      </c>
      <c r="O50" s="89" t="s">
        <v>683</v>
      </c>
      <c r="P50" s="153">
        <v>43623</v>
      </c>
      <c r="Q50" s="154" t="s">
        <v>153</v>
      </c>
      <c r="R50" s="155" t="s">
        <v>156</v>
      </c>
      <c r="S50" s="36"/>
      <c r="T50" s="83"/>
      <c r="U50" s="181">
        <v>43623</v>
      </c>
      <c r="V50" s="83"/>
      <c r="W50" s="83" t="s">
        <v>378</v>
      </c>
      <c r="X50" s="83" t="s">
        <v>377</v>
      </c>
      <c r="Y50" s="55"/>
      <c r="Z50" s="259">
        <f t="shared" si="6"/>
        <v>0</v>
      </c>
      <c r="AA50" s="260"/>
      <c r="AB50" s="260"/>
      <c r="AC50" s="260"/>
      <c r="AD50" s="260"/>
      <c r="AE50" s="258"/>
      <c r="AF50" s="258"/>
      <c r="AG50" s="258"/>
      <c r="AH50" s="258"/>
      <c r="AI50" s="258"/>
      <c r="AJ50" s="258"/>
    </row>
    <row r="51" spans="1:36" x14ac:dyDescent="0.3">
      <c r="A51" s="110" t="s">
        <v>144</v>
      </c>
      <c r="B51" s="99" t="s">
        <v>661</v>
      </c>
      <c r="C51" s="24"/>
      <c r="D51" s="24"/>
      <c r="E51" s="24"/>
      <c r="F51" s="24" t="s">
        <v>77</v>
      </c>
      <c r="G51" s="24"/>
      <c r="H51" s="109">
        <f>IF(C51&lt;&gt;"",'CBL Score Standard'!$D107,IF(D51&lt;&gt;"",SUM('CBL Score Standard'!$D107:$E107),IF(E51&lt;&gt;"",SUM('CBL Score Standard'!$D107:$F107),IF(F51&lt;&gt;"",SUM('CBL Score Standard'!$D107:$G107),IF(G51&lt;&gt;"",SUM('CBL Score Standard'!$D107:$H107,0))))))</f>
        <v>0.18837616284424796</v>
      </c>
      <c r="K51" s="338"/>
      <c r="L51" s="338"/>
      <c r="M51" s="104" t="s">
        <v>7</v>
      </c>
      <c r="N51" s="36" t="s">
        <v>56</v>
      </c>
      <c r="O51" s="89" t="s">
        <v>67</v>
      </c>
      <c r="P51" s="153"/>
      <c r="Q51" s="154"/>
      <c r="R51" s="155"/>
      <c r="S51" s="36" t="s">
        <v>341</v>
      </c>
      <c r="T51" s="83"/>
      <c r="U51" s="180">
        <v>43766</v>
      </c>
      <c r="V51" s="214" t="s">
        <v>374</v>
      </c>
      <c r="W51" s="83" t="s">
        <v>378</v>
      </c>
      <c r="X51" s="83" t="s">
        <v>377</v>
      </c>
      <c r="Y51" s="83"/>
      <c r="Z51" s="259">
        <f t="shared" ca="1" si="6"/>
        <v>1</v>
      </c>
      <c r="AA51" s="180">
        <v>43766</v>
      </c>
      <c r="AB51" s="180">
        <f ca="1">TODAY()</f>
        <v>44144</v>
      </c>
      <c r="AC51" s="260"/>
      <c r="AD51" s="260"/>
      <c r="AE51" s="258"/>
      <c r="AF51" s="258"/>
      <c r="AG51" s="258"/>
      <c r="AH51" s="258"/>
      <c r="AI51" s="258"/>
      <c r="AJ51" s="258"/>
    </row>
    <row r="52" spans="1:36" x14ac:dyDescent="0.3">
      <c r="A52" s="110" t="s">
        <v>144</v>
      </c>
      <c r="B52" s="99" t="s">
        <v>662</v>
      </c>
      <c r="C52" s="117"/>
      <c r="D52" s="117"/>
      <c r="E52" s="117"/>
      <c r="F52" s="24" t="s">
        <v>77</v>
      </c>
      <c r="G52" s="24"/>
      <c r="H52" s="109">
        <f>IF(C52&lt;&gt;"",'CBL Score Standard'!$D108,IF(D52&lt;&gt;"",SUM('CBL Score Standard'!$D108:$E108),IF(E52&lt;&gt;"",SUM('CBL Score Standard'!$D108:$F108),IF(F52&lt;&gt;"",SUM('CBL Score Standard'!$D108:$G108),IF(G52&lt;&gt;"",SUM('CBL Score Standard'!$D108:$H108,0))))))</f>
        <v>0.18837616284424796</v>
      </c>
      <c r="K52" s="338"/>
      <c r="L52" s="338"/>
      <c r="M52" s="104" t="s">
        <v>7</v>
      </c>
      <c r="N52" s="36" t="s">
        <v>55</v>
      </c>
      <c r="O52" s="89" t="s">
        <v>1</v>
      </c>
      <c r="P52" s="153"/>
      <c r="Q52" s="154"/>
      <c r="R52" s="155"/>
      <c r="S52" s="36" t="s">
        <v>341</v>
      </c>
      <c r="T52" s="83"/>
      <c r="U52" s="180">
        <v>43763</v>
      </c>
      <c r="V52" s="214" t="s">
        <v>374</v>
      </c>
      <c r="W52" s="83" t="s">
        <v>378</v>
      </c>
      <c r="X52" s="83" t="s">
        <v>377</v>
      </c>
      <c r="Y52" s="83"/>
      <c r="Z52" s="259">
        <f t="shared" ca="1" si="6"/>
        <v>1</v>
      </c>
      <c r="AA52" s="180">
        <v>43763</v>
      </c>
      <c r="AB52" s="180">
        <f ca="1">TODAY()</f>
        <v>44144</v>
      </c>
      <c r="AC52" s="260"/>
      <c r="AD52" s="260"/>
      <c r="AE52" s="258"/>
      <c r="AF52" s="258"/>
      <c r="AG52" s="258"/>
      <c r="AH52" s="258"/>
      <c r="AI52" s="258"/>
      <c r="AJ52" s="258"/>
    </row>
    <row r="53" spans="1:36" ht="14.4" customHeight="1" x14ac:dyDescent="0.3">
      <c r="A53" s="110" t="s">
        <v>144</v>
      </c>
      <c r="B53" s="99" t="s">
        <v>187</v>
      </c>
      <c r="C53" s="100"/>
      <c r="D53" s="24"/>
      <c r="E53" s="24"/>
      <c r="F53" s="24" t="s">
        <v>77</v>
      </c>
      <c r="G53" s="24"/>
      <c r="H53" s="109">
        <f>IF(C53&lt;&gt;"",'CBL Score Standard'!$D109,IF(D53&lt;&gt;"",SUM('CBL Score Standard'!$D109:$E109),IF(E53&lt;&gt;"",SUM('CBL Score Standard'!$D109:$F109),IF(F53&lt;&gt;"",SUM('CBL Score Standard'!$D109:$G109),IF(G53&lt;&gt;"",SUM('CBL Score Standard'!$D109:$H109,0))))))</f>
        <v>9.7467071935157037E-2</v>
      </c>
      <c r="K53" s="338"/>
      <c r="L53" s="338"/>
      <c r="M53" s="104" t="s">
        <v>7</v>
      </c>
      <c r="N53" s="36" t="s">
        <v>56</v>
      </c>
      <c r="O53" s="89" t="s">
        <v>419</v>
      </c>
      <c r="P53" s="152" t="s">
        <v>145</v>
      </c>
      <c r="Q53" s="154" t="s">
        <v>420</v>
      </c>
      <c r="R53" s="155" t="s">
        <v>420</v>
      </c>
      <c r="S53" s="36"/>
      <c r="T53" s="83"/>
      <c r="U53" s="83"/>
      <c r="V53" s="83" t="str">
        <f t="shared" si="8"/>
        <v/>
      </c>
      <c r="W53" s="83" t="s">
        <v>378</v>
      </c>
      <c r="X53" s="83" t="s">
        <v>377</v>
      </c>
      <c r="Y53" s="55"/>
      <c r="Z53" s="259">
        <f t="shared" si="6"/>
        <v>0</v>
      </c>
      <c r="AA53" s="260"/>
      <c r="AB53" s="260"/>
      <c r="AC53" s="260"/>
      <c r="AD53" s="260"/>
      <c r="AE53" s="258"/>
      <c r="AF53" s="258"/>
      <c r="AG53" s="258"/>
      <c r="AH53" s="258"/>
      <c r="AI53" s="258"/>
      <c r="AJ53" s="258"/>
    </row>
    <row r="54" spans="1:36" ht="26.4" x14ac:dyDescent="0.3">
      <c r="A54" s="110" t="s">
        <v>144</v>
      </c>
      <c r="B54" s="99" t="s">
        <v>188</v>
      </c>
      <c r="C54" s="100"/>
      <c r="D54" s="24"/>
      <c r="E54" s="24"/>
      <c r="F54" s="24" t="s">
        <v>77</v>
      </c>
      <c r="G54" s="24"/>
      <c r="H54" s="109">
        <f>IF(C54&lt;&gt;"",'CBL Score Standard'!$D110,IF(D54&lt;&gt;"",SUM('CBL Score Standard'!$D110:$E110),IF(E54&lt;&gt;"",SUM('CBL Score Standard'!$D110:$F110),IF(F54&lt;&gt;"",SUM('CBL Score Standard'!$D110:$G110),IF(G54&lt;&gt;"",SUM('CBL Score Standard'!$D110:$H110,0))))))</f>
        <v>9.7467071935157037E-2</v>
      </c>
      <c r="K54" s="338"/>
      <c r="L54" s="338"/>
      <c r="M54" s="104" t="s">
        <v>7</v>
      </c>
      <c r="N54" s="36" t="s">
        <v>56</v>
      </c>
      <c r="O54" s="89" t="s">
        <v>421</v>
      </c>
      <c r="P54" s="153">
        <v>43669</v>
      </c>
      <c r="Q54" s="154" t="s">
        <v>422</v>
      </c>
      <c r="R54" s="155" t="s">
        <v>423</v>
      </c>
      <c r="S54" s="70" t="s">
        <v>341</v>
      </c>
      <c r="T54" s="157" t="s">
        <v>72</v>
      </c>
      <c r="U54" s="181">
        <v>43669</v>
      </c>
      <c r="V54" s="83" t="s">
        <v>374</v>
      </c>
      <c r="W54" s="83" t="s">
        <v>378</v>
      </c>
      <c r="X54" s="83" t="s">
        <v>377</v>
      </c>
      <c r="Y54" s="41" t="s">
        <v>230</v>
      </c>
      <c r="Z54" s="259">
        <f t="shared" ca="1" si="6"/>
        <v>1.25</v>
      </c>
      <c r="AA54" s="181">
        <v>43669</v>
      </c>
      <c r="AB54" s="180">
        <f ca="1">TODAY()</f>
        <v>44144</v>
      </c>
      <c r="AC54" s="260"/>
      <c r="AD54" s="260"/>
      <c r="AE54" s="258"/>
      <c r="AF54" s="258"/>
      <c r="AG54" s="258"/>
      <c r="AH54" s="258"/>
      <c r="AI54" s="258"/>
      <c r="AJ54" s="258"/>
    </row>
    <row r="55" spans="1:36" customFormat="1" ht="18" customHeight="1" x14ac:dyDescent="0.3">
      <c r="A55" s="110" t="s">
        <v>144</v>
      </c>
      <c r="B55" s="99" t="s">
        <v>189</v>
      </c>
      <c r="C55" s="100"/>
      <c r="D55" s="117"/>
      <c r="E55" s="117"/>
      <c r="F55" s="24" t="s">
        <v>77</v>
      </c>
      <c r="G55" s="24"/>
      <c r="H55" s="109">
        <f>IF(C55&lt;&gt;"",'CBL Score Standard'!$D111,IF(D55&lt;&gt;"",SUM('CBL Score Standard'!$D111:$E111),IF(E55&lt;&gt;"",SUM('CBL Score Standard'!$D111:$F111),IF(F55&lt;&gt;"",SUM('CBL Score Standard'!$D111:$G111),IF(G55&lt;&gt;"",SUM('CBL Score Standard'!$D111:$H111,0))))))</f>
        <v>5.9371833839918939E-2</v>
      </c>
      <c r="K55" s="339"/>
      <c r="L55" s="339"/>
      <c r="M55" s="104" t="s">
        <v>7</v>
      </c>
      <c r="N55" s="36" t="s">
        <v>54</v>
      </c>
      <c r="O55" s="89" t="s">
        <v>231</v>
      </c>
      <c r="P55" s="153">
        <v>43610</v>
      </c>
      <c r="Q55" s="152" t="s">
        <v>164</v>
      </c>
      <c r="R55" s="79" t="s">
        <v>165</v>
      </c>
      <c r="S55" s="70" t="s">
        <v>341</v>
      </c>
      <c r="T55" s="157" t="s">
        <v>72</v>
      </c>
      <c r="U55" s="180">
        <v>43756</v>
      </c>
      <c r="V55" s="214" t="s">
        <v>374</v>
      </c>
      <c r="W55" s="83" t="s">
        <v>378</v>
      </c>
      <c r="X55" s="83" t="s">
        <v>377</v>
      </c>
      <c r="Y55" s="49" t="s">
        <v>232</v>
      </c>
      <c r="Z55" s="259">
        <f t="shared" ca="1" si="6"/>
        <v>1</v>
      </c>
      <c r="AA55" s="180">
        <v>43756</v>
      </c>
      <c r="AB55" s="180">
        <f ca="1">TODAY()</f>
        <v>44144</v>
      </c>
      <c r="AC55" s="260"/>
      <c r="AD55" s="260"/>
      <c r="AE55" s="258"/>
      <c r="AF55" s="258"/>
      <c r="AG55" s="258"/>
      <c r="AH55" s="258"/>
      <c r="AI55" s="258"/>
      <c r="AJ55" s="258"/>
    </row>
    <row r="56" spans="1:36" customFormat="1" x14ac:dyDescent="0.3">
      <c r="A56" s="110" t="s">
        <v>144</v>
      </c>
      <c r="B56" s="99" t="s">
        <v>190</v>
      </c>
      <c r="C56" s="100"/>
      <c r="D56" s="117"/>
      <c r="E56" s="117"/>
      <c r="F56" s="24" t="s">
        <v>77</v>
      </c>
      <c r="G56" s="24"/>
      <c r="H56" s="109">
        <f>IF(C56&lt;&gt;"",'CBL Score Standard'!$D112,IF(D56&lt;&gt;"",SUM('CBL Score Standard'!$D112:$E112),IF(E56&lt;&gt;"",SUM('CBL Score Standard'!$D112:$F112),IF(F56&lt;&gt;"",SUM('CBL Score Standard'!$D112:$G112),IF(G56&lt;&gt;"",SUM('CBL Score Standard'!$D112:$H112,0))))))</f>
        <v>5.9371833839918939E-2</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24"/>
      <c r="F57" s="24" t="s">
        <v>77</v>
      </c>
      <c r="G57" s="24"/>
      <c r="H57" s="109">
        <f>IF(C57&lt;&gt;"",'CBL Score Standard'!$D113,IF(D57&lt;&gt;"",SUM('CBL Score Standard'!$D113:$E113),IF(E57&lt;&gt;"",SUM('CBL Score Standard'!$D113:$F113),IF(F57&lt;&gt;"",SUM('CBL Score Standard'!$D113:$G113),IF(G57&lt;&gt;"",SUM('CBL Score Standard'!$D113:$H113,0))))))</f>
        <v>7.3657548125633229E-2</v>
      </c>
      <c r="K57" s="1193" t="s">
        <v>233</v>
      </c>
      <c r="L57" s="1194"/>
      <c r="M57" s="1194"/>
      <c r="N57" s="1194"/>
      <c r="O57" s="1194"/>
      <c r="P57" s="1194"/>
      <c r="Q57" s="1194"/>
      <c r="R57" s="1194"/>
      <c r="S57" s="1194"/>
      <c r="T57" s="1194"/>
      <c r="U57" s="1194"/>
      <c r="V57" s="1194"/>
      <c r="W57" s="1194"/>
      <c r="X57" s="1194"/>
      <c r="Y57" s="1195"/>
      <c r="Z57" s="263"/>
      <c r="AA57" s="330"/>
      <c r="AB57" s="330"/>
      <c r="AC57" s="330"/>
      <c r="AD57" s="330"/>
      <c r="AE57" s="330"/>
      <c r="AF57" s="330"/>
      <c r="AG57" s="330"/>
      <c r="AH57" s="330"/>
      <c r="AI57" s="330"/>
      <c r="AJ57" s="330"/>
    </row>
    <row r="58" spans="1:36" ht="23.4" customHeight="1" x14ac:dyDescent="0.3">
      <c r="A58" s="110" t="s">
        <v>55</v>
      </c>
      <c r="B58" s="99" t="s">
        <v>419</v>
      </c>
      <c r="C58" s="100"/>
      <c r="D58" s="100"/>
      <c r="E58" s="117" t="s">
        <v>77</v>
      </c>
      <c r="F58" s="24"/>
      <c r="G58" s="24"/>
      <c r="H58" s="109">
        <f>IF(C58&lt;&gt;"",'CBL Score Standard'!$D114,IF(D58&lt;&gt;"",SUM('CBL Score Standard'!$D114:$E114),IF(E58&lt;&gt;"",SUM('CBL Score Standard'!$D114:$F114),IF(F58&lt;&gt;"",SUM('CBL Score Standard'!$D114:$G114),IF(G58&lt;&gt;"",SUM('CBL Score Standard'!$D114:$H114,0))))))</f>
        <v>2.8571428571428571E-2</v>
      </c>
      <c r="K58" s="1211" t="s">
        <v>133</v>
      </c>
      <c r="L58" s="1211" t="s">
        <v>91</v>
      </c>
      <c r="M58" s="1182" t="s">
        <v>75</v>
      </c>
      <c r="N58" s="1184" t="s">
        <v>134</v>
      </c>
      <c r="O58" s="1184" t="s">
        <v>135</v>
      </c>
      <c r="P58" s="145" t="s">
        <v>136</v>
      </c>
      <c r="Q58" s="145" t="s">
        <v>137</v>
      </c>
      <c r="R58" s="145" t="s">
        <v>138</v>
      </c>
      <c r="S58" s="1212" t="s">
        <v>139</v>
      </c>
      <c r="T58" s="1191" t="s">
        <v>344</v>
      </c>
      <c r="U58" s="1191" t="s">
        <v>342</v>
      </c>
      <c r="V58" s="1191" t="s">
        <v>343</v>
      </c>
      <c r="W58" s="333" t="s">
        <v>375</v>
      </c>
      <c r="X58" s="333" t="s">
        <v>376</v>
      </c>
      <c r="Y58" s="1211"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32"/>
      <c r="F59" s="24" t="s">
        <v>77</v>
      </c>
      <c r="G59" s="24"/>
      <c r="H59" s="109">
        <f>IF(C59&lt;&gt;"",'CBL Score Standard'!$D115,IF(D59&lt;&gt;"",SUM('CBL Score Standard'!$D115:$E115),IF(E59&lt;&gt;"",SUM('CBL Score Standard'!$D115:$F115),IF(F59&lt;&gt;"",SUM('CBL Score Standard'!$D115:$G115),IF(G59&lt;&gt;"",SUM('CBL Score Standard'!$D115:$H115,0))))))</f>
        <v>3.5562310030395138E-2</v>
      </c>
      <c r="K59" s="1197"/>
      <c r="L59" s="1197"/>
      <c r="M59" s="1183"/>
      <c r="N59" s="1185"/>
      <c r="O59" s="1185"/>
      <c r="P59" s="148" t="s">
        <v>141</v>
      </c>
      <c r="Q59" s="144"/>
      <c r="R59" s="144"/>
      <c r="S59" s="1210"/>
      <c r="T59" s="1191"/>
      <c r="U59" s="1191"/>
      <c r="V59" s="1191"/>
      <c r="W59" s="333"/>
      <c r="X59" s="333"/>
      <c r="Y59" s="1197"/>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1206" t="s">
        <v>142</v>
      </c>
      <c r="L60" s="1206" t="s">
        <v>143</v>
      </c>
      <c r="M60" s="104" t="s">
        <v>8</v>
      </c>
      <c r="N60" s="57" t="s">
        <v>2</v>
      </c>
      <c r="O60" s="38" t="s">
        <v>234</v>
      </c>
      <c r="P60" s="58"/>
      <c r="Q60" s="56"/>
      <c r="R60" s="59"/>
      <c r="S60" s="70" t="s">
        <v>341</v>
      </c>
      <c r="T60" s="157" t="s">
        <v>72</v>
      </c>
      <c r="U60" s="83"/>
      <c r="V60" s="83" t="str">
        <f>IFERROR(VLOOKUP($B$2&amp;"_"&amp;#REF!,#REF!,11,0),"N/A")</f>
        <v>N/A</v>
      </c>
      <c r="W60" s="83"/>
      <c r="X60" s="83"/>
      <c r="Y60" s="55"/>
      <c r="Z60" s="259">
        <f t="shared" ref="Z60:Z67" ca="1" si="9">DATEDIF(AA60,AB60,"m")/12+DATEDIF(AC60,AD60,"m")/12+DATEDIF(AE60,AF60,"m")/12+DATEDIF(AG60,AH60,"m")/12+DATEDIF(AI60,AJ60,"m")/12</f>
        <v>0.66666666666666663</v>
      </c>
      <c r="AA60" s="180">
        <v>43881</v>
      </c>
      <c r="AB60" s="180">
        <f ca="1">TODAY()</f>
        <v>44144</v>
      </c>
      <c r="AC60" s="260"/>
      <c r="AD60" s="260"/>
      <c r="AE60" s="258"/>
      <c r="AF60" s="258"/>
      <c r="AG60" s="258"/>
      <c r="AH60" s="258"/>
      <c r="AI60" s="258"/>
      <c r="AJ60" s="258"/>
    </row>
    <row r="61" spans="1:36" ht="27.6"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1207"/>
      <c r="L61" s="1207"/>
      <c r="M61" s="104" t="s">
        <v>8</v>
      </c>
      <c r="N61" s="57" t="s">
        <v>63</v>
      </c>
      <c r="O61" s="38" t="s">
        <v>236</v>
      </c>
      <c r="P61" s="58"/>
      <c r="Q61" s="56"/>
      <c r="R61" s="59"/>
      <c r="S61" s="70" t="s">
        <v>341</v>
      </c>
      <c r="T61" s="157" t="s">
        <v>72</v>
      </c>
      <c r="U61" s="83"/>
      <c r="V61" s="83" t="str">
        <f>IFERROR(VLOOKUP($B$2&amp;"_"&amp;#REF!,#REF!,11,0),"N/A")</f>
        <v>N/A</v>
      </c>
      <c r="W61" s="83"/>
      <c r="X61" s="83"/>
      <c r="Y61" s="55"/>
      <c r="Z61" s="259">
        <f t="shared" ca="1" si="9"/>
        <v>0.66666666666666663</v>
      </c>
      <c r="AA61" s="180">
        <v>43887</v>
      </c>
      <c r="AB61" s="180">
        <f ca="1">TODAY()</f>
        <v>44144</v>
      </c>
      <c r="AC61" s="260"/>
      <c r="AD61" s="260"/>
      <c r="AE61" s="258"/>
      <c r="AF61" s="258"/>
      <c r="AG61" s="258"/>
      <c r="AH61" s="258"/>
      <c r="AI61" s="258"/>
      <c r="AJ61" s="258"/>
    </row>
    <row r="62" spans="1:36" x14ac:dyDescent="0.3">
      <c r="A62" s="110" t="s">
        <v>56</v>
      </c>
      <c r="B62" s="99" t="s">
        <v>67</v>
      </c>
      <c r="C62" s="100"/>
      <c r="D62" s="100"/>
      <c r="E62" s="24"/>
      <c r="F62" s="24" t="s">
        <v>77</v>
      </c>
      <c r="G62" s="24"/>
      <c r="H62" s="109">
        <f>IF(C62&lt;&gt;"",'CBL Score Standard'!$D118,IF(D62&lt;&gt;"",SUM('CBL Score Standard'!$D118:$E118),IF(E62&lt;&gt;"",SUM('CBL Score Standard'!$D118:$F118),IF(F62&lt;&gt;"",SUM('CBL Score Standard'!$D118:$G118),IF(G62&lt;&gt;"",SUM('CBL Score Standard'!$D118:$H118,0))))))</f>
        <v>4.9848024316109421E-2</v>
      </c>
      <c r="K62" s="1207"/>
      <c r="L62" s="1207"/>
      <c r="M62" s="104" t="s">
        <v>8</v>
      </c>
      <c r="N62" s="36" t="s">
        <v>56</v>
      </c>
      <c r="O62" s="38" t="s">
        <v>237</v>
      </c>
      <c r="P62" s="58"/>
      <c r="Q62" s="56"/>
      <c r="R62" s="59"/>
      <c r="S62" s="70"/>
      <c r="T62" s="157"/>
      <c r="U62" s="83"/>
      <c r="V62" s="83" t="str">
        <f>IFERROR(VLOOKUP($B$2&amp;"_"&amp;#REF!,#REF!,11,0),"N/A")</f>
        <v>N/A</v>
      </c>
      <c r="W62" s="83"/>
      <c r="X62" s="83"/>
      <c r="Y62" s="55"/>
      <c r="Z62" s="259">
        <f t="shared" si="9"/>
        <v>0</v>
      </c>
      <c r="AA62" s="260"/>
      <c r="AB62" s="260"/>
      <c r="AC62" s="260"/>
      <c r="AD62" s="260"/>
      <c r="AE62" s="258"/>
      <c r="AF62" s="258"/>
      <c r="AG62" s="258"/>
      <c r="AH62" s="258"/>
      <c r="AI62" s="258"/>
      <c r="AJ62" s="258"/>
    </row>
    <row r="63" spans="1:36" ht="15" thickBot="1" x14ac:dyDescent="0.35">
      <c r="A63" s="111" t="s">
        <v>55</v>
      </c>
      <c r="B63" s="99" t="s">
        <v>1</v>
      </c>
      <c r="C63" s="100"/>
      <c r="D63" s="100"/>
      <c r="E63" s="24"/>
      <c r="F63" s="24" t="s">
        <v>77</v>
      </c>
      <c r="G63" s="24"/>
      <c r="H63" s="109">
        <f>IF(C63&lt;&gt;"",'CBL Score Standard'!$D119,IF(D63&lt;&gt;"",SUM('CBL Score Standard'!$D119:$E119),IF(E63&lt;&gt;"",SUM('CBL Score Standard'!$D119:$F119),IF(F63&lt;&gt;"",SUM('CBL Score Standard'!$D119:$G119),IF(G63&lt;&gt;"",SUM('CBL Score Standard'!$D119:$H119,0))))))</f>
        <v>4.9848024316109421E-2</v>
      </c>
      <c r="K63" s="1207"/>
      <c r="L63" s="1207"/>
      <c r="M63" s="104" t="s">
        <v>8</v>
      </c>
      <c r="N63" s="36" t="s">
        <v>55</v>
      </c>
      <c r="O63" s="38" t="s">
        <v>238</v>
      </c>
      <c r="P63" s="58"/>
      <c r="Q63" s="56"/>
      <c r="R63" s="59"/>
      <c r="S63" s="70" t="s">
        <v>341</v>
      </c>
      <c r="T63" s="157" t="s">
        <v>72</v>
      </c>
      <c r="U63" s="83"/>
      <c r="V63" s="83" t="str">
        <f>IFERROR(VLOOKUP($B$2&amp;"_"&amp;#REF!,#REF!,11,0),"N/A")</f>
        <v>N/A</v>
      </c>
      <c r="W63" s="83"/>
      <c r="X63" s="83"/>
      <c r="Y63" s="55"/>
      <c r="Z63" s="259">
        <f t="shared" si="9"/>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3.5716312056737607</v>
      </c>
      <c r="K64" s="1207"/>
      <c r="L64" s="1207"/>
      <c r="M64" s="104" t="s">
        <v>8</v>
      </c>
      <c r="N64" s="57" t="s">
        <v>53</v>
      </c>
      <c r="O64" s="38" t="s">
        <v>239</v>
      </c>
      <c r="P64" s="58"/>
      <c r="Q64" s="56"/>
      <c r="R64" s="59"/>
      <c r="S64" s="70" t="s">
        <v>341</v>
      </c>
      <c r="T64" s="157" t="s">
        <v>72</v>
      </c>
      <c r="U64" s="83"/>
      <c r="V64" s="83" t="str">
        <f>IFERROR(VLOOKUP($B$2&amp;"_"&amp;#REF!,#REF!,11,0),"N/A")</f>
        <v>N/A</v>
      </c>
      <c r="W64" s="83"/>
      <c r="X64" s="83"/>
      <c r="Y64" s="55"/>
      <c r="Z64" s="259">
        <f t="shared" si="9"/>
        <v>0</v>
      </c>
      <c r="AA64" s="260"/>
      <c r="AB64" s="260"/>
      <c r="AC64" s="260"/>
      <c r="AD64" s="260"/>
      <c r="AE64" s="258"/>
      <c r="AF64" s="258"/>
      <c r="AG64" s="258"/>
      <c r="AH64" s="258"/>
      <c r="AI64" s="258"/>
      <c r="AJ64" s="258"/>
    </row>
    <row r="65" spans="1:36" ht="28.2" thickBot="1" x14ac:dyDescent="0.35">
      <c r="A65" s="112" t="s">
        <v>83</v>
      </c>
      <c r="B65" s="113"/>
      <c r="C65" s="134">
        <v>1</v>
      </c>
      <c r="D65" s="134">
        <v>1</v>
      </c>
      <c r="E65" s="134">
        <v>1</v>
      </c>
      <c r="F65" s="134">
        <v>0.63829787234042556</v>
      </c>
      <c r="G65" s="134">
        <v>0</v>
      </c>
      <c r="H65" s="114">
        <v>2</v>
      </c>
      <c r="K65" s="1207"/>
      <c r="L65" s="1207"/>
      <c r="M65" s="104" t="s">
        <v>8</v>
      </c>
      <c r="N65" s="57" t="s">
        <v>59</v>
      </c>
      <c r="O65" s="38" t="s">
        <v>240</v>
      </c>
      <c r="P65" s="58"/>
      <c r="Q65" s="56"/>
      <c r="R65" s="59"/>
      <c r="S65" s="70"/>
      <c r="T65" s="157"/>
      <c r="U65" s="83"/>
      <c r="V65" s="83"/>
      <c r="W65" s="83"/>
      <c r="X65" s="83"/>
      <c r="Y65" s="55"/>
      <c r="Z65" s="259">
        <f t="shared" si="9"/>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3</v>
      </c>
      <c r="K66" s="1207"/>
      <c r="L66" s="1207"/>
      <c r="M66" s="104" t="s">
        <v>8</v>
      </c>
      <c r="N66" s="57" t="s">
        <v>55</v>
      </c>
      <c r="O66" s="38" t="s">
        <v>515</v>
      </c>
      <c r="P66" s="58"/>
      <c r="Q66" s="56"/>
      <c r="R66" s="59"/>
      <c r="S66" s="70" t="str">
        <f>IF($K$37=$G$25+1,$A$1,"")</f>
        <v/>
      </c>
      <c r="T66" s="157"/>
      <c r="U66" s="83"/>
      <c r="V66" s="83"/>
      <c r="W66" s="83"/>
      <c r="X66" s="83"/>
      <c r="Y66" s="55"/>
      <c r="Z66" s="259">
        <f t="shared" si="9"/>
        <v>0</v>
      </c>
      <c r="AA66" s="260"/>
      <c r="AB66" s="260"/>
      <c r="AC66" s="260"/>
      <c r="AD66" s="260"/>
      <c r="AE66" s="258"/>
      <c r="AF66" s="258"/>
      <c r="AG66" s="258"/>
      <c r="AH66" s="258"/>
      <c r="AI66" s="258"/>
      <c r="AJ66" s="258"/>
    </row>
    <row r="67" spans="1:36" ht="14.4" customHeight="1" x14ac:dyDescent="0.3">
      <c r="C67" s="135"/>
      <c r="D67" s="135"/>
      <c r="E67" s="135"/>
      <c r="F67" s="135"/>
      <c r="G67" s="135"/>
      <c r="K67" s="1208"/>
      <c r="L67" s="1208"/>
      <c r="M67" s="104" t="s">
        <v>8</v>
      </c>
      <c r="N67" s="57" t="s">
        <v>149</v>
      </c>
      <c r="O67" s="38" t="s">
        <v>370</v>
      </c>
      <c r="P67" s="154" t="s">
        <v>145</v>
      </c>
      <c r="Q67" s="152" t="s">
        <v>217</v>
      </c>
      <c r="R67" s="79" t="s">
        <v>241</v>
      </c>
      <c r="S67" s="70" t="s">
        <v>341</v>
      </c>
      <c r="T67" s="157" t="s">
        <v>72</v>
      </c>
      <c r="U67" s="83"/>
      <c r="V67" s="83" t="s">
        <v>374</v>
      </c>
      <c r="W67" s="83"/>
      <c r="X67" s="83"/>
      <c r="Y67" s="46" t="s">
        <v>242</v>
      </c>
      <c r="Z67" s="259">
        <f t="shared" ca="1" si="9"/>
        <v>1</v>
      </c>
      <c r="AA67" s="180">
        <v>43762</v>
      </c>
      <c r="AB67" s="180">
        <f ca="1">TODAY()</f>
        <v>44144</v>
      </c>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93" t="s">
        <v>243</v>
      </c>
      <c r="L69" s="1194"/>
      <c r="M69" s="1194"/>
      <c r="N69" s="1194"/>
      <c r="O69" s="1194"/>
      <c r="P69" s="1194"/>
      <c r="Q69" s="1194"/>
      <c r="R69" s="1194"/>
      <c r="S69" s="1194"/>
      <c r="T69" s="1194"/>
      <c r="U69" s="1194"/>
      <c r="V69" s="1194"/>
      <c r="W69" s="1194"/>
      <c r="X69" s="1194"/>
      <c r="Y69" s="1195"/>
      <c r="Z69" s="263"/>
      <c r="AA69" s="330"/>
      <c r="AB69" s="330"/>
      <c r="AC69" s="330"/>
      <c r="AD69" s="330"/>
      <c r="AE69" s="330"/>
      <c r="AF69" s="330"/>
      <c r="AG69" s="330"/>
      <c r="AH69" s="330"/>
      <c r="AI69" s="330"/>
      <c r="AJ69" s="330"/>
    </row>
    <row r="70" spans="1:36" ht="23.4" customHeight="1" x14ac:dyDescent="0.3">
      <c r="C70" s="135"/>
      <c r="D70" s="135"/>
      <c r="E70" s="135"/>
      <c r="F70" s="135"/>
      <c r="G70" s="135"/>
      <c r="K70" s="1211" t="s">
        <v>133</v>
      </c>
      <c r="L70" s="1211" t="s">
        <v>91</v>
      </c>
      <c r="M70" s="1182" t="s">
        <v>75</v>
      </c>
      <c r="N70" s="1184" t="s">
        <v>134</v>
      </c>
      <c r="O70" s="1184" t="s">
        <v>135</v>
      </c>
      <c r="P70" s="145" t="s">
        <v>136</v>
      </c>
      <c r="Q70" s="145" t="s">
        <v>137</v>
      </c>
      <c r="R70" s="145" t="s">
        <v>138</v>
      </c>
      <c r="S70" s="1212" t="s">
        <v>139</v>
      </c>
      <c r="T70" s="1191" t="s">
        <v>344</v>
      </c>
      <c r="U70" s="1191" t="s">
        <v>342</v>
      </c>
      <c r="V70" s="1191" t="s">
        <v>343</v>
      </c>
      <c r="W70" s="333" t="s">
        <v>375</v>
      </c>
      <c r="X70" s="333" t="s">
        <v>379</v>
      </c>
      <c r="Y70" s="1211"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1197"/>
      <c r="L71" s="1197"/>
      <c r="M71" s="1183"/>
      <c r="N71" s="1185"/>
      <c r="O71" s="1185"/>
      <c r="P71" s="148" t="s">
        <v>141</v>
      </c>
      <c r="Q71" s="144"/>
      <c r="R71" s="144"/>
      <c r="S71" s="1210"/>
      <c r="T71" s="1191"/>
      <c r="U71" s="1191"/>
      <c r="V71" s="1191"/>
      <c r="W71" s="333"/>
      <c r="X71" s="333"/>
      <c r="Y71" s="1197"/>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c r="T72" s="83"/>
      <c r="U72" s="83"/>
      <c r="V72" s="83" t="str">
        <f>IF(AND(W72="Y",X72="Y"),"Passed",IF(T72="M","Passed", ""))</f>
        <v/>
      </c>
      <c r="W72" s="83"/>
      <c r="X72" s="83"/>
      <c r="Y72" s="63"/>
      <c r="Z72" s="259">
        <f t="shared" ref="Z72:Z75" si="10">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36"/>
      <c r="T73" s="83"/>
      <c r="U73" s="83"/>
      <c r="V73" s="83" t="str">
        <f>IF(AND(W73="Y",X73="Y"),"Passed",IF(T73="M","Passed", ""))</f>
        <v/>
      </c>
      <c r="W73" s="83"/>
      <c r="X73" s="83"/>
      <c r="Y73" s="63"/>
      <c r="Z73" s="259">
        <f t="shared" si="10"/>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36"/>
      <c r="T74" s="83"/>
      <c r="U74" s="83"/>
      <c r="V74" s="83" t="str">
        <f>IF(AND(W74="Y",X74="Y"),"Passed",IF(T74="M","Passed", ""))</f>
        <v/>
      </c>
      <c r="W74" s="83"/>
      <c r="X74" s="83"/>
      <c r="Y74" s="63"/>
      <c r="Z74" s="259">
        <f t="shared" si="10"/>
        <v>0</v>
      </c>
      <c r="AA74" s="260"/>
      <c r="AB74" s="260"/>
      <c r="AC74" s="260"/>
      <c r="AD74" s="260"/>
      <c r="AE74" s="258"/>
      <c r="AF74" s="258"/>
      <c r="AG74" s="258"/>
      <c r="AH74" s="258"/>
      <c r="AI74" s="258"/>
      <c r="AJ74" s="258"/>
    </row>
    <row r="75" spans="1:36" ht="41.4" x14ac:dyDescent="0.3">
      <c r="C75" s="135"/>
      <c r="D75" s="135"/>
      <c r="E75" s="135"/>
      <c r="F75" s="135"/>
      <c r="G75" s="135"/>
      <c r="K75" s="339"/>
      <c r="L75" s="339"/>
      <c r="M75" s="104" t="s">
        <v>9</v>
      </c>
      <c r="N75" s="57" t="s">
        <v>3</v>
      </c>
      <c r="O75" s="38" t="s">
        <v>246</v>
      </c>
      <c r="P75" s="60"/>
      <c r="Q75" s="61"/>
      <c r="R75" s="62"/>
      <c r="S75" s="36"/>
      <c r="T75" s="83"/>
      <c r="U75" s="83"/>
      <c r="V75" s="83" t="str">
        <f>IF(AND(W75="Y",X75="Y"),"Passed",IF(T75="M","Passed", ""))</f>
        <v/>
      </c>
      <c r="W75" s="83"/>
      <c r="X75" s="83"/>
      <c r="Y75" s="63"/>
      <c r="Z75" s="259">
        <f t="shared" si="10"/>
        <v>0</v>
      </c>
      <c r="AA75" s="260"/>
      <c r="AB75" s="260"/>
      <c r="AC75" s="260"/>
      <c r="AD75" s="260"/>
      <c r="AE75" s="258"/>
      <c r="AF75" s="258"/>
      <c r="AG75" s="258"/>
      <c r="AH75" s="258"/>
      <c r="AI75" s="258"/>
      <c r="AJ75" s="258"/>
    </row>
    <row r="76" spans="1:36" ht="13.2" customHeight="1"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customSheetViews>
    <customSheetView guid="{3F51B73C-8999-4BDD-B7BB-CFA8C5D5F118}" scale="98" showGridLines="0" topLeftCell="A58">
      <selection activeCell="J9" sqref="J9"/>
      <pageMargins left="0.7" right="0.7" top="0.75" bottom="0.75" header="0.3" footer="0.3"/>
      <pageSetup orientation="portrait" r:id="rId1"/>
    </customSheetView>
    <customSheetView guid="{61959E49-C4BC-41CB-B0BE-7EDA73DE356A}" scale="98" showGridLines="0" topLeftCell="G13">
      <selection activeCell="S32" sqref="S32"/>
      <pageMargins left="0.7" right="0.7" top="0.75" bottom="0.75" header="0.3" footer="0.3"/>
      <pageSetup orientation="portrait" r:id="rId2"/>
    </customSheetView>
    <customSheetView guid="{9F775BAE-2403-40FE-95E3-B0411D9A7170}" scale="98" showGridLines="0" topLeftCell="L38">
      <selection activeCell="R52" sqref="R52"/>
      <pageMargins left="0.7" right="0.7" top="0.75" bottom="0.75" header="0.3" footer="0.3"/>
      <pageSetup orientation="portrait" r:id="rId3"/>
    </customSheetView>
    <customSheetView guid="{B9E7682A-072E-4CF9-AE10-B3ED27CB27F8}" scale="98" showGridLines="0" topLeftCell="L1">
      <selection activeCell="V14" sqref="V14"/>
      <pageMargins left="0.7" right="0.7" top="0.75" bottom="0.75" header="0.3" footer="0.3"/>
      <pageSetup orientation="portrait" r:id="rId4"/>
    </customSheetView>
    <customSheetView guid="{040B64FF-F135-4C7F-9498-A8399C10673D}" scale="98" showGridLines="0" topLeftCell="A58">
      <selection activeCell="J9" sqref="J9"/>
      <pageMargins left="0.7" right="0.7" top="0.75" bottom="0.75" header="0.3" footer="0.3"/>
      <pageSetup orientation="portrait" r:id="rId5"/>
    </customSheetView>
    <customSheetView guid="{6D9FC8F7-6352-4BF1-890A-27BF36FADC03}" scale="98" showGridLines="0" topLeftCell="A58">
      <selection activeCell="J9" sqref="J9"/>
      <pageMargins left="0.7" right="0.7" top="0.75" bottom="0.75" header="0.3" footer="0.3"/>
      <pageSetup orientation="portrait" r:id="rId6"/>
    </customSheetView>
  </customSheetViews>
  <mergeCells count="91">
    <mergeCell ref="AA70:AB70"/>
    <mergeCell ref="AC70:AD70"/>
    <mergeCell ref="AE70:AF70"/>
    <mergeCell ref="AG70:AH70"/>
    <mergeCell ref="AI70:AJ70"/>
    <mergeCell ref="AA58:AB58"/>
    <mergeCell ref="AC58:AD58"/>
    <mergeCell ref="AE58:AF58"/>
    <mergeCell ref="AG58:AH58"/>
    <mergeCell ref="AI58:AJ58"/>
    <mergeCell ref="AA38:AB38"/>
    <mergeCell ref="AC38:AD38"/>
    <mergeCell ref="AE38:AF38"/>
    <mergeCell ref="AG38:AH38"/>
    <mergeCell ref="AI38:AJ38"/>
    <mergeCell ref="AA17:AB17"/>
    <mergeCell ref="AC17:AD17"/>
    <mergeCell ref="AE17:AF17"/>
    <mergeCell ref="AG17:AH17"/>
    <mergeCell ref="AI17:AJ17"/>
    <mergeCell ref="AA2:AB2"/>
    <mergeCell ref="AC2:AD2"/>
    <mergeCell ref="AE2:AF2"/>
    <mergeCell ref="AG2:AH2"/>
    <mergeCell ref="AI2:AJ2"/>
    <mergeCell ref="M38:M39"/>
    <mergeCell ref="N38:N39"/>
    <mergeCell ref="K69:Y69"/>
    <mergeCell ref="K70:K71"/>
    <mergeCell ref="L70:L71"/>
    <mergeCell ref="M70:M71"/>
    <mergeCell ref="N70:N71"/>
    <mergeCell ref="O70:O71"/>
    <mergeCell ref="S70:S71"/>
    <mergeCell ref="T70:T71"/>
    <mergeCell ref="U70:U71"/>
    <mergeCell ref="V70:V71"/>
    <mergeCell ref="Y70:Y71"/>
    <mergeCell ref="K57:Y57"/>
    <mergeCell ref="K58:K59"/>
    <mergeCell ref="L58:L59"/>
    <mergeCell ref="M58:M59"/>
    <mergeCell ref="N58:N59"/>
    <mergeCell ref="O58:O59"/>
    <mergeCell ref="S58:S59"/>
    <mergeCell ref="T58:T59"/>
    <mergeCell ref="U58:U59"/>
    <mergeCell ref="V58:V59"/>
    <mergeCell ref="Y58:Y59"/>
    <mergeCell ref="V17:V18"/>
    <mergeCell ref="Y17:Y18"/>
    <mergeCell ref="U38:U39"/>
    <mergeCell ref="V38:V39"/>
    <mergeCell ref="Y38:Y39"/>
    <mergeCell ref="T2:T3"/>
    <mergeCell ref="U2:U3"/>
    <mergeCell ref="V2:V3"/>
    <mergeCell ref="Y2:Y3"/>
    <mergeCell ref="O38:O39"/>
    <mergeCell ref="S38:S39"/>
    <mergeCell ref="T38:T39"/>
    <mergeCell ref="K16:Y16"/>
    <mergeCell ref="K17:K18"/>
    <mergeCell ref="L17:L18"/>
    <mergeCell ref="M17:M18"/>
    <mergeCell ref="N17:N18"/>
    <mergeCell ref="O17:O18"/>
    <mergeCell ref="S17:S18"/>
    <mergeCell ref="T17:T18"/>
    <mergeCell ref="U17:U18"/>
    <mergeCell ref="L2:L3"/>
    <mergeCell ref="M2:M3"/>
    <mergeCell ref="N2:N3"/>
    <mergeCell ref="O2:O3"/>
    <mergeCell ref="S2:S3"/>
    <mergeCell ref="Z70:Z71"/>
    <mergeCell ref="A1:H1"/>
    <mergeCell ref="Z2:Z3"/>
    <mergeCell ref="Z17:Z18"/>
    <mergeCell ref="Z38:Z39"/>
    <mergeCell ref="Z58:Z59"/>
    <mergeCell ref="Y4:Y5"/>
    <mergeCell ref="A64:G64"/>
    <mergeCell ref="A66:G66"/>
    <mergeCell ref="K37:Y37"/>
    <mergeCell ref="K38:K39"/>
    <mergeCell ref="L38:L39"/>
    <mergeCell ref="K60:K67"/>
    <mergeCell ref="L60:L67"/>
    <mergeCell ref="K1:Y1"/>
    <mergeCell ref="K2:K3"/>
  </mergeCells>
  <conditionalFormatting sqref="E13">
    <cfRule type="containsText" dxfId="232" priority="24" operator="containsText" text="N/A">
      <formula>NOT(ISERROR(SEARCH("N/A",E13)))</formula>
    </cfRule>
    <cfRule type="containsText" dxfId="231" priority="25" operator="containsText" text="O">
      <formula>NOT(ISERROR(SEARCH("O",E13)))</formula>
    </cfRule>
    <cfRule type="containsText" dxfId="230" priority="26" operator="containsText" text="M">
      <formula>NOT(ISERROR(SEARCH("M",E13)))</formula>
    </cfRule>
  </conditionalFormatting>
  <conditionalFormatting sqref="C46:G46">
    <cfRule type="containsText" dxfId="229" priority="33" operator="containsText" text="O">
      <formula>NOT(ISERROR(SEARCH("O",C46)))</formula>
    </cfRule>
  </conditionalFormatting>
  <conditionalFormatting sqref="C46:G46">
    <cfRule type="containsText" dxfId="228" priority="30" operator="containsText" text="N/A">
      <formula>NOT(ISERROR(SEARCH("N/A",C46)))</formula>
    </cfRule>
    <cfRule type="containsText" dxfId="227" priority="31" operator="containsText" text="Blank">
      <formula>NOT(ISERROR(SEARCH("Blank",C46)))</formula>
    </cfRule>
    <cfRule type="containsText" dxfId="226" priority="32" operator="containsText" text="M">
      <formula>NOT(ISERROR(SEARCH("M",C46)))</formula>
    </cfRule>
  </conditionalFormatting>
  <conditionalFormatting sqref="E12">
    <cfRule type="containsText" dxfId="225" priority="27" operator="containsText" text="N/A">
      <formula>NOT(ISERROR(SEARCH("N/A",E12)))</formula>
    </cfRule>
    <cfRule type="containsText" dxfId="224" priority="28" operator="containsText" text="O">
      <formula>NOT(ISERROR(SEARCH("O",E12)))</formula>
    </cfRule>
    <cfRule type="containsText" dxfId="223" priority="29" operator="containsText" text="M">
      <formula>NOT(ISERROR(SEARCH("M",E12)))</formula>
    </cfRule>
  </conditionalFormatting>
  <conditionalFormatting sqref="C7:H7">
    <cfRule type="containsText" dxfId="222" priority="21" operator="containsText" text="N/A">
      <formula>NOT(ISERROR(SEARCH("N/A",C7)))</formula>
    </cfRule>
    <cfRule type="containsText" dxfId="221" priority="22" operator="containsText" text="Blank">
      <formula>NOT(ISERROR(SEARCH("Blank",C7)))</formula>
    </cfRule>
    <cfRule type="containsText" dxfId="220" priority="23" operator="containsText" text="M">
      <formula>NOT(ISERROR(SEARCH("M",C7)))</formula>
    </cfRule>
  </conditionalFormatting>
  <conditionalFormatting sqref="Z4 Z51:Z55 Z40:Z43 Z45:Z49 Z19:Z35">
    <cfRule type="cellIs" dxfId="219" priority="6" operator="greaterThan">
      <formula>0</formula>
    </cfRule>
  </conditionalFormatting>
  <conditionalFormatting sqref="Z5:Z14">
    <cfRule type="cellIs" dxfId="218" priority="5" operator="greaterThan">
      <formula>0</formula>
    </cfRule>
  </conditionalFormatting>
  <conditionalFormatting sqref="Z60:Z67">
    <cfRule type="cellIs" dxfId="217" priority="4" operator="greaterThan">
      <formula>0</formula>
    </cfRule>
  </conditionalFormatting>
  <conditionalFormatting sqref="Z72:Z75">
    <cfRule type="cellIs" dxfId="216" priority="3" operator="greaterThan">
      <formula>0</formula>
    </cfRule>
  </conditionalFormatting>
  <conditionalFormatting sqref="Z50">
    <cfRule type="cellIs" dxfId="215" priority="2" operator="greaterThan">
      <formula>0</formula>
    </cfRule>
  </conditionalFormatting>
  <conditionalFormatting sqref="Z44">
    <cfRule type="cellIs" dxfId="214" priority="1" operator="greaterThan">
      <formula>0</formula>
    </cfRule>
  </conditionalFormatting>
  <dataValidations count="3">
    <dataValidation type="list" allowBlank="1" showInputMessage="1" showErrorMessage="1" sqref="Y51:Y52 T1:T79">
      <formula1>"M, O, N/A"</formula1>
    </dataValidation>
    <dataValidation type="list" allowBlank="1" showInputMessage="1" showErrorMessage="1" sqref="V1:V79">
      <formula1>"Passed, Failed, N/A"</formula1>
    </dataValidation>
    <dataValidation type="list" allowBlank="1" showInputMessage="1" showErrorMessage="1" sqref="W1:W79">
      <formula1>"Y, N"</formula1>
    </dataValidation>
  </dataValidations>
  <hyperlinks>
    <hyperlink ref="Y4" r:id="rId7" display="http://collab.lge.com/main/x/gOGHLw"/>
    <hyperlink ref="Y7" r:id="rId8" display="http://collab.lge.com/main/x/AocBNg"/>
    <hyperlink ref="Y8" r:id="rId9"/>
    <hyperlink ref="Y19" r:id="rId10"/>
    <hyperlink ref="Y20" r:id="rId11"/>
    <hyperlink ref="Y22" r:id="rId12"/>
    <hyperlink ref="Y30" r:id="rId13"/>
    <hyperlink ref="Y31" r:id="rId14"/>
    <hyperlink ref="Y34" r:id="rId15"/>
    <hyperlink ref="Y41" r:id="rId16"/>
    <hyperlink ref="Y42" r:id="rId17" display="http://collab.lge.com/main/x/j9smN"/>
    <hyperlink ref="Y43" r:id="rId18"/>
    <hyperlink ref="Y45" r:id="rId19"/>
    <hyperlink ref="Y55" r:id="rId20"/>
    <hyperlink ref="Y11" r:id="rId21"/>
    <hyperlink ref="Y44" r:id="rId22"/>
  </hyperlinks>
  <pageMargins left="0.7" right="0.7" top="0.75" bottom="0.75" header="0.3" footer="0.3"/>
  <pageSetup orientation="portrait" r:id="rId23"/>
  <drawing r:id="rId24"/>
  <legacyDrawing r:id="rId25"/>
  <controls>
    <mc:AlternateContent xmlns:mc="http://schemas.openxmlformats.org/markup-compatibility/2006">
      <mc:Choice Requires="x14">
        <control shapeId="195594" r:id="rId26" name="CommandButton2">
          <controlPr defaultSize="0" autoLine="0" r:id="rId27">
            <anchor moveWithCells="1">
              <from>
                <xdr:col>8</xdr:col>
                <xdr:colOff>114300</xdr:colOff>
                <xdr:row>73</xdr:row>
                <xdr:rowOff>45720</xdr:rowOff>
              </from>
              <to>
                <xdr:col>9</xdr:col>
                <xdr:colOff>434340</xdr:colOff>
                <xdr:row>73</xdr:row>
                <xdr:rowOff>502920</xdr:rowOff>
              </to>
            </anchor>
          </controlPr>
        </control>
      </mc:Choice>
      <mc:Fallback>
        <control shapeId="195594" r:id="rId26" name="CommandButton2"/>
      </mc:Fallback>
    </mc:AlternateContent>
    <mc:AlternateContent xmlns:mc="http://schemas.openxmlformats.org/markup-compatibility/2006">
      <mc:Choice Requires="x14">
        <control shapeId="195593" r:id="rId28" name="CommandButton1">
          <controlPr defaultSize="0" autoLine="0" r:id="rId29">
            <anchor moveWithCells="1">
              <from>
                <xdr:col>8</xdr:col>
                <xdr:colOff>114300</xdr:colOff>
                <xdr:row>70</xdr:row>
                <xdr:rowOff>0</xdr:rowOff>
              </from>
              <to>
                <xdr:col>9</xdr:col>
                <xdr:colOff>403860</xdr:colOff>
                <xdr:row>70</xdr:row>
                <xdr:rowOff>350520</xdr:rowOff>
              </to>
            </anchor>
          </controlPr>
        </control>
      </mc:Choice>
      <mc:Fallback>
        <control shapeId="195593" r:id="rId28" name="CommandButton1"/>
      </mc:Fallback>
    </mc:AlternateContent>
  </controls>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0">
    <tabColor theme="7" tint="0.79998168889431442"/>
    <pageSetUpPr fitToPage="1"/>
  </sheetPr>
  <dimension ref="A1:AN196"/>
  <sheetViews>
    <sheetView showGridLines="0" zoomScale="85" zoomScaleNormal="85" workbookViewId="0">
      <selection activeCell="I51" sqref="I5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12.6640625" bestFit="1" customWidth="1"/>
    <col min="20" max="20" width="12.5546875" customWidth="1"/>
    <col min="21" max="21" width="11" bestFit="1" customWidth="1"/>
    <col min="22" max="22" width="10.44140625" bestFit="1" customWidth="1"/>
    <col min="23" max="23" width="23.44140625" bestFit="1" customWidth="1"/>
    <col min="24" max="24" width="22.88671875" bestFit="1" customWidth="1"/>
    <col min="25" max="25" width="36.5546875" bestFit="1" customWidth="1"/>
    <col min="41" max="16384" width="9.109375" style="3"/>
  </cols>
  <sheetData>
    <row r="1" spans="1:36" ht="12.75" customHeight="1" x14ac:dyDescent="0.45">
      <c r="A1" s="1188" t="s">
        <v>82</v>
      </c>
      <c r="B1" s="1189"/>
      <c r="C1" s="1189"/>
      <c r="D1" s="1189"/>
      <c r="E1" s="1189"/>
      <c r="F1" s="1189"/>
      <c r="G1" s="1189"/>
      <c r="H1" s="1189"/>
      <c r="K1" s="1173" t="s">
        <v>395</v>
      </c>
      <c r="L1" s="1174"/>
      <c r="M1" s="1174"/>
      <c r="N1" s="1174"/>
      <c r="O1" s="1174"/>
      <c r="P1" s="1174"/>
      <c r="Q1" s="1174"/>
      <c r="R1" s="1174"/>
      <c r="S1" s="1174"/>
      <c r="T1" s="1174"/>
      <c r="U1" s="1174"/>
      <c r="V1" s="1174"/>
      <c r="W1" s="1174"/>
      <c r="X1" s="1174"/>
      <c r="Y1" s="1174"/>
      <c r="Z1" s="263"/>
      <c r="AA1" s="330"/>
      <c r="AB1" s="330"/>
      <c r="AC1" s="330"/>
      <c r="AD1" s="330"/>
      <c r="AE1" s="330"/>
      <c r="AF1" s="330"/>
      <c r="AG1" s="330"/>
      <c r="AH1" s="330"/>
      <c r="AI1" s="330"/>
      <c r="AJ1" s="330"/>
    </row>
    <row r="2" spans="1:36" ht="27.6" x14ac:dyDescent="0.3">
      <c r="A2" s="98" t="s">
        <v>367</v>
      </c>
      <c r="B2" s="83" t="s">
        <v>643</v>
      </c>
      <c r="C2" s="3"/>
      <c r="D2" s="3"/>
      <c r="E2" s="3"/>
      <c r="F2" s="3"/>
      <c r="G2" s="3"/>
      <c r="H2" s="3"/>
      <c r="K2" s="334" t="s">
        <v>133</v>
      </c>
      <c r="L2" s="334" t="s">
        <v>91</v>
      </c>
      <c r="M2" s="1182" t="s">
        <v>75</v>
      </c>
      <c r="N2" s="1190" t="s">
        <v>134</v>
      </c>
      <c r="O2" s="334" t="s">
        <v>135</v>
      </c>
      <c r="P2" s="334" t="s">
        <v>136</v>
      </c>
      <c r="Q2" s="334" t="s">
        <v>137</v>
      </c>
      <c r="R2" s="334" t="s">
        <v>138</v>
      </c>
      <c r="S2" s="333" t="s">
        <v>139</v>
      </c>
      <c r="T2" s="333" t="s">
        <v>344</v>
      </c>
      <c r="U2" s="333" t="s">
        <v>342</v>
      </c>
      <c r="V2" s="333" t="s">
        <v>343</v>
      </c>
      <c r="W2" s="333" t="s">
        <v>375</v>
      </c>
      <c r="X2" s="333" t="s">
        <v>376</v>
      </c>
      <c r="Y2" s="334"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43635</v>
      </c>
      <c r="C3" s="125"/>
      <c r="D3" s="3"/>
      <c r="E3" s="3"/>
      <c r="F3" s="3"/>
      <c r="G3" s="3"/>
      <c r="H3" s="3"/>
      <c r="K3" s="335"/>
      <c r="L3" s="335"/>
      <c r="M3" s="1183"/>
      <c r="N3" s="1185"/>
      <c r="O3" s="335"/>
      <c r="P3" s="35" t="s">
        <v>141</v>
      </c>
      <c r="Q3" s="335"/>
      <c r="R3" s="335"/>
      <c r="S3" s="333"/>
      <c r="T3" s="333"/>
      <c r="U3" s="333"/>
      <c r="V3" s="333"/>
      <c r="W3" s="333"/>
      <c r="X3" s="333"/>
      <c r="Y3" s="335"/>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1.3945205479452054</v>
      </c>
      <c r="C4" s="3"/>
      <c r="D4" s="3"/>
      <c r="E4" s="3"/>
      <c r="F4" s="3"/>
      <c r="G4" s="3"/>
      <c r="H4" s="3"/>
      <c r="K4" s="337" t="s">
        <v>142</v>
      </c>
      <c r="L4" s="337" t="s">
        <v>143</v>
      </c>
      <c r="M4" s="104" t="s">
        <v>5</v>
      </c>
      <c r="N4" s="93" t="s">
        <v>144</v>
      </c>
      <c r="O4" s="88" t="s">
        <v>372</v>
      </c>
      <c r="P4" s="140" t="s">
        <v>145</v>
      </c>
      <c r="Q4" s="140" t="s">
        <v>146</v>
      </c>
      <c r="R4" s="266" t="s">
        <v>147</v>
      </c>
      <c r="S4" s="36" t="s">
        <v>643</v>
      </c>
      <c r="T4" s="83"/>
      <c r="U4" s="83"/>
      <c r="V4" s="83" t="s">
        <v>374</v>
      </c>
      <c r="W4" s="83"/>
      <c r="X4" s="83"/>
      <c r="Y4" s="342" t="s">
        <v>148</v>
      </c>
      <c r="Z4" s="259">
        <f>DATEDIF(AA4,AB4,"m")/12+DATEDIF(AC4,AD4,"m")/12+DATEDIF(AE4,AF4,"m")/12+DATEDIF(AG4,AH4,"m")/12+DATEDIF(AI4,AJ4,"m")/12</f>
        <v>0.75</v>
      </c>
      <c r="AA4" s="260">
        <v>43636</v>
      </c>
      <c r="AB4" s="260">
        <v>43922</v>
      </c>
      <c r="AC4" s="260"/>
      <c r="AD4" s="260"/>
      <c r="AE4" s="258"/>
      <c r="AF4" s="258"/>
      <c r="AG4" s="258"/>
      <c r="AH4" s="258"/>
      <c r="AI4" s="258"/>
      <c r="AJ4" s="258"/>
    </row>
    <row r="5" spans="1:36" ht="12.75" customHeight="1" x14ac:dyDescent="0.3">
      <c r="A5" s="98" t="s">
        <v>387</v>
      </c>
      <c r="B5" s="124"/>
      <c r="C5" s="126"/>
      <c r="D5" s="3"/>
      <c r="E5" s="3"/>
      <c r="F5" s="3"/>
      <c r="G5" s="3"/>
      <c r="H5" s="3"/>
      <c r="K5" s="338"/>
      <c r="L5" s="338"/>
      <c r="M5" s="104" t="s">
        <v>5</v>
      </c>
      <c r="N5" s="93" t="s">
        <v>144</v>
      </c>
      <c r="O5" s="88" t="s">
        <v>373</v>
      </c>
      <c r="P5" s="142"/>
      <c r="Q5" s="141" t="s">
        <v>150</v>
      </c>
      <c r="R5" s="265" t="s">
        <v>151</v>
      </c>
      <c r="S5" s="36" t="s">
        <v>643</v>
      </c>
      <c r="T5" s="83"/>
      <c r="U5" s="83"/>
      <c r="V5" s="83" t="s">
        <v>374</v>
      </c>
      <c r="W5" s="83"/>
      <c r="X5" s="83"/>
      <c r="Y5" s="343"/>
      <c r="Z5" s="259">
        <f t="shared" ref="Z5:Z14" si="0">DATEDIF(AA5,AB5,"m")/12+DATEDIF(AC5,AD5,"m")/12+DATEDIF(AE5,AF5,"m")/12+DATEDIF(AG5,AH5,"m")/12+DATEDIF(AI5,AJ5,"m")/12</f>
        <v>0.75</v>
      </c>
      <c r="AA5" s="260">
        <v>43636</v>
      </c>
      <c r="AB5" s="260">
        <v>43922</v>
      </c>
      <c r="AC5" s="260"/>
      <c r="AD5" s="260"/>
      <c r="AE5" s="258"/>
      <c r="AF5" s="258"/>
      <c r="AG5" s="258"/>
      <c r="AH5" s="258"/>
      <c r="AI5" s="258"/>
      <c r="AJ5" s="258"/>
    </row>
    <row r="6" spans="1:36" ht="15" thickBot="1" x14ac:dyDescent="0.35">
      <c r="A6" s="98" t="s">
        <v>388</v>
      </c>
      <c r="B6" s="124">
        <f ca="1">B4+B5</f>
        <v>1.3945205479452054</v>
      </c>
      <c r="C6" s="126"/>
      <c r="K6" s="338"/>
      <c r="L6" s="338"/>
      <c r="M6" s="104" t="s">
        <v>5</v>
      </c>
      <c r="N6" s="38" t="s">
        <v>149</v>
      </c>
      <c r="O6" s="65" t="s">
        <v>149</v>
      </c>
      <c r="P6" s="142"/>
      <c r="Q6" s="39" t="s">
        <v>150</v>
      </c>
      <c r="R6" s="40" t="s">
        <v>151</v>
      </c>
      <c r="S6" s="36" t="s">
        <v>643</v>
      </c>
      <c r="T6" s="83" t="s">
        <v>72</v>
      </c>
      <c r="U6" s="83"/>
      <c r="V6" s="83" t="s">
        <v>374</v>
      </c>
      <c r="W6" s="83"/>
      <c r="X6" s="83"/>
      <c r="Y6" s="41" t="s">
        <v>152</v>
      </c>
      <c r="Z6" s="259">
        <f t="shared" si="0"/>
        <v>0.75</v>
      </c>
      <c r="AA6" s="260">
        <v>43636</v>
      </c>
      <c r="AB6" s="260">
        <v>43922</v>
      </c>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42"/>
      <c r="Q7" s="140" t="s">
        <v>247</v>
      </c>
      <c r="R7" s="266" t="s">
        <v>154</v>
      </c>
      <c r="S7" s="36" t="s">
        <v>643</v>
      </c>
      <c r="T7" s="83"/>
      <c r="U7" s="83"/>
      <c r="V7" s="83"/>
      <c r="W7" s="83"/>
      <c r="X7" s="83"/>
      <c r="Y7" s="342" t="s">
        <v>248</v>
      </c>
      <c r="Z7" s="259">
        <f t="shared" si="0"/>
        <v>0.75</v>
      </c>
      <c r="AA7" s="260">
        <v>43636</v>
      </c>
      <c r="AB7" s="260">
        <v>43922</v>
      </c>
      <c r="AC7" s="260"/>
      <c r="AD7" s="260"/>
      <c r="AE7" s="258"/>
      <c r="AF7" s="258"/>
      <c r="AG7" s="258"/>
      <c r="AH7" s="258"/>
      <c r="AI7" s="258"/>
      <c r="AJ7" s="258"/>
    </row>
    <row r="8" spans="1:36" x14ac:dyDescent="0.3">
      <c r="A8" s="107" t="s">
        <v>56</v>
      </c>
      <c r="B8" s="108" t="s">
        <v>182</v>
      </c>
      <c r="C8" s="100"/>
      <c r="D8" s="24" t="s">
        <v>77</v>
      </c>
      <c r="E8" s="24"/>
      <c r="F8" s="24"/>
      <c r="G8" s="24"/>
      <c r="H8" s="109">
        <f>IF(C8&lt;&gt;"",'CBL Score Standard'!$D64,IF(D8&lt;&gt;"",SUM('CBL Score Standard'!$D64:$E64),IF(E8&lt;&gt;"",SUM('CBL Score Standard'!$D64:$F64),IF(F8&lt;&gt;"",SUM('CBL Score Standard'!$D64:$G64),IF(G8&lt;&gt;"",SUM('CBL Score Standard'!$D64:$H64,0))))))</f>
        <v>4.7619047619047616E-2</v>
      </c>
      <c r="K8" s="338"/>
      <c r="L8" s="338"/>
      <c r="M8" s="104" t="s">
        <v>5</v>
      </c>
      <c r="N8" s="127" t="s">
        <v>144</v>
      </c>
      <c r="O8" s="43" t="s">
        <v>517</v>
      </c>
      <c r="P8" s="142"/>
      <c r="Q8" s="39" t="s">
        <v>153</v>
      </c>
      <c r="R8" s="40" t="s">
        <v>156</v>
      </c>
      <c r="S8" s="36" t="s">
        <v>643</v>
      </c>
      <c r="T8" s="83"/>
      <c r="U8" s="83"/>
      <c r="V8" s="83"/>
      <c r="W8" s="83"/>
      <c r="X8" s="83"/>
      <c r="Y8" s="44" t="s">
        <v>157</v>
      </c>
      <c r="Z8" s="259">
        <f t="shared" si="0"/>
        <v>0</v>
      </c>
      <c r="AA8" s="260"/>
      <c r="AB8" s="260"/>
      <c r="AC8" s="260"/>
      <c r="AD8" s="260"/>
      <c r="AE8" s="258"/>
      <c r="AF8" s="258"/>
      <c r="AG8" s="258"/>
      <c r="AH8" s="258"/>
      <c r="AI8" s="258"/>
      <c r="AJ8" s="258"/>
    </row>
    <row r="9" spans="1:36" x14ac:dyDescent="0.3">
      <c r="A9" s="110" t="s">
        <v>56</v>
      </c>
      <c r="B9" s="99" t="s">
        <v>427</v>
      </c>
      <c r="C9" s="100"/>
      <c r="D9" s="24"/>
      <c r="E9" s="24" t="s">
        <v>77</v>
      </c>
      <c r="F9" s="24"/>
      <c r="G9" s="24"/>
      <c r="H9" s="109">
        <f>IF(C9&lt;&gt;"",'CBL Score Standard'!$D65,IF(D9&lt;&gt;"",SUM('CBL Score Standard'!$D65:$E65),IF(E9&lt;&gt;"",SUM('CBL Score Standard'!$D65:$F65),IF(F9&lt;&gt;"",SUM('CBL Score Standard'!$D65:$G65),IF(G9&lt;&gt;"",SUM('CBL Score Standard'!$D65:$H65,0))))))</f>
        <v>7.6190476190476183E-2</v>
      </c>
      <c r="K9" s="338"/>
      <c r="L9" s="338"/>
      <c r="M9" s="104" t="s">
        <v>5</v>
      </c>
      <c r="N9" s="127" t="s">
        <v>144</v>
      </c>
      <c r="O9" s="43" t="s">
        <v>661</v>
      </c>
      <c r="P9" s="142"/>
      <c r="Q9" s="39" t="s">
        <v>155</v>
      </c>
      <c r="R9" s="40" t="s">
        <v>158</v>
      </c>
      <c r="S9" s="36"/>
      <c r="T9" s="83"/>
      <c r="U9" s="83"/>
      <c r="V9" s="83"/>
      <c r="W9" s="83"/>
      <c r="X9" s="83"/>
      <c r="Y9" s="41" t="s">
        <v>159</v>
      </c>
      <c r="Z9" s="259">
        <f t="shared" si="0"/>
        <v>0</v>
      </c>
      <c r="AA9" s="260"/>
      <c r="AB9" s="260"/>
      <c r="AC9" s="260"/>
      <c r="AD9" s="260"/>
      <c r="AE9" s="258"/>
      <c r="AF9" s="258"/>
      <c r="AG9" s="258"/>
      <c r="AH9" s="258"/>
      <c r="AI9" s="258"/>
      <c r="AJ9" s="258"/>
    </row>
    <row r="10" spans="1:36" x14ac:dyDescent="0.3">
      <c r="A10" s="110" t="s">
        <v>56</v>
      </c>
      <c r="B10" s="99" t="s">
        <v>663</v>
      </c>
      <c r="C10" s="100"/>
      <c r="D10" s="100" t="s">
        <v>77</v>
      </c>
      <c r="E10" s="129"/>
      <c r="F10" s="24"/>
      <c r="G10" s="24"/>
      <c r="H10" s="109">
        <f>IF(C10&lt;&gt;"",'CBL Score Standard'!$D66,IF(D10&lt;&gt;"",SUM('CBL Score Standard'!$D66:$E66),IF(E10&lt;&gt;"",SUM('CBL Score Standard'!$D66:$F66),IF(F10&lt;&gt;"",SUM('CBL Score Standard'!$D66:$G66),IF(G10&lt;&gt;"",SUM('CBL Score Standard'!$D66:$H66,0))))))</f>
        <v>0</v>
      </c>
      <c r="K10" s="338"/>
      <c r="L10" s="338"/>
      <c r="M10" s="104" t="s">
        <v>5</v>
      </c>
      <c r="N10" s="127" t="s">
        <v>144</v>
      </c>
      <c r="O10" s="43" t="s">
        <v>662</v>
      </c>
      <c r="P10" s="142"/>
      <c r="Q10" s="254" t="s">
        <v>659</v>
      </c>
      <c r="R10" s="254" t="s">
        <v>278</v>
      </c>
      <c r="S10" s="36" t="s">
        <v>643</v>
      </c>
      <c r="T10" s="83" t="s">
        <v>72</v>
      </c>
      <c r="U10" s="83"/>
      <c r="V10" s="83"/>
      <c r="W10" s="83"/>
      <c r="X10" s="83"/>
      <c r="Y10" s="46" t="s">
        <v>160</v>
      </c>
      <c r="Z10" s="259">
        <f t="shared" si="0"/>
        <v>0</v>
      </c>
      <c r="AA10" s="260"/>
      <c r="AB10" s="260"/>
      <c r="AC10" s="260"/>
      <c r="AD10" s="260"/>
      <c r="AE10" s="258"/>
      <c r="AF10" s="258"/>
      <c r="AG10" s="258"/>
      <c r="AH10" s="258"/>
      <c r="AI10" s="258"/>
      <c r="AJ10" s="258"/>
    </row>
    <row r="11" spans="1:36" x14ac:dyDescent="0.3">
      <c r="A11" s="110" t="s">
        <v>56</v>
      </c>
      <c r="B11" s="99" t="s">
        <v>215</v>
      </c>
      <c r="C11" s="100"/>
      <c r="D11" s="100" t="s">
        <v>77</v>
      </c>
      <c r="E11" s="129"/>
      <c r="F11" s="24"/>
      <c r="G11" s="24"/>
      <c r="H11" s="109">
        <f>IF(C11&lt;&gt;"",'CBL Score Standard'!$D67,IF(D11&lt;&gt;"",SUM('CBL Score Standard'!$D67:$E67),IF(E11&lt;&gt;"",SUM('CBL Score Standard'!$D67:$F67),IF(F11&lt;&gt;"",SUM('CBL Score Standard'!$D67:$G67),IF(G11&lt;&gt;"",SUM('CBL Score Standard'!$D67:$H67,0))))))</f>
        <v>0</v>
      </c>
      <c r="K11" s="338"/>
      <c r="L11" s="338"/>
      <c r="M11" s="104" t="s">
        <v>5</v>
      </c>
      <c r="N11" s="36" t="s">
        <v>31</v>
      </c>
      <c r="O11" s="89" t="s">
        <v>175</v>
      </c>
      <c r="P11" s="338"/>
      <c r="Q11" s="37" t="s">
        <v>383</v>
      </c>
      <c r="R11" s="40" t="s">
        <v>176</v>
      </c>
      <c r="S11" s="66" t="s">
        <v>643</v>
      </c>
      <c r="T11" s="157" t="s">
        <v>72</v>
      </c>
      <c r="U11" s="83"/>
      <c r="V11" s="83"/>
      <c r="W11" s="83"/>
      <c r="X11" s="83"/>
      <c r="Y11" s="44" t="s">
        <v>177</v>
      </c>
      <c r="Z11" s="259">
        <f t="shared" si="0"/>
        <v>0</v>
      </c>
      <c r="AA11" s="260"/>
      <c r="AB11" s="260"/>
      <c r="AC11" s="260"/>
      <c r="AD11" s="260"/>
      <c r="AE11" s="258"/>
      <c r="AF11" s="258"/>
      <c r="AG11" s="258"/>
      <c r="AH11" s="258"/>
      <c r="AI11" s="258"/>
      <c r="AJ11" s="258"/>
    </row>
    <row r="12" spans="1:36" x14ac:dyDescent="0.3">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47">
        <v>43613</v>
      </c>
      <c r="Q12" s="39" t="s">
        <v>167</v>
      </c>
      <c r="R12" s="40" t="s">
        <v>168</v>
      </c>
      <c r="S12" s="36" t="s">
        <v>643</v>
      </c>
      <c r="T12" s="83" t="s">
        <v>72</v>
      </c>
      <c r="U12" s="83"/>
      <c r="V12" s="83"/>
      <c r="W12" s="83"/>
      <c r="X12" s="83"/>
      <c r="Y12" s="41"/>
      <c r="Z12" s="259">
        <f t="shared" si="0"/>
        <v>0</v>
      </c>
      <c r="AA12" s="260"/>
      <c r="AB12" s="260"/>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39" t="s">
        <v>230</v>
      </c>
      <c r="Q13" s="39" t="s">
        <v>217</v>
      </c>
      <c r="R13" s="39" t="s">
        <v>217</v>
      </c>
      <c r="S13" s="36" t="s">
        <v>643</v>
      </c>
      <c r="T13" s="83" t="s">
        <v>72</v>
      </c>
      <c r="U13" s="181"/>
      <c r="V13" s="83"/>
      <c r="W13" s="83"/>
      <c r="X13" s="83"/>
      <c r="Y13" s="41" t="s">
        <v>169</v>
      </c>
      <c r="Z13" s="259">
        <f t="shared" si="0"/>
        <v>0</v>
      </c>
      <c r="AA13" s="260"/>
      <c r="AB13" s="260"/>
      <c r="AC13" s="260"/>
      <c r="AD13" s="260"/>
      <c r="AE13" s="258"/>
      <c r="AF13" s="258"/>
      <c r="AG13" s="258"/>
      <c r="AH13" s="258"/>
      <c r="AI13" s="258"/>
      <c r="AJ13" s="258"/>
    </row>
    <row r="14" spans="1:36" ht="27.6" x14ac:dyDescent="0.3">
      <c r="A14" s="110" t="s">
        <v>55</v>
      </c>
      <c r="B14" s="99" t="s">
        <v>694</v>
      </c>
      <c r="C14" s="100"/>
      <c r="D14" s="100" t="s">
        <v>77</v>
      </c>
      <c r="E14" s="24"/>
      <c r="F14" s="24"/>
      <c r="G14" s="24"/>
      <c r="H14" s="109">
        <f>IF(C14&lt;&gt;"",'CBL Score Standard'!$D70,IF(D14&lt;&gt;"",SUM('CBL Score Standard'!$D70:$E70),IF(E14&lt;&gt;"",SUM('CBL Score Standard'!$D70:$F70),IF(F14&lt;&gt;"",SUM('CBL Score Standard'!$D70:$G70),IF(G14&lt;&gt;"",SUM('CBL Score Standard'!$D70:$H70,0))))))</f>
        <v>0</v>
      </c>
      <c r="K14" s="339"/>
      <c r="L14" s="339"/>
      <c r="M14" s="104" t="s">
        <v>5</v>
      </c>
      <c r="N14" s="36" t="s">
        <v>41</v>
      </c>
      <c r="O14" s="87" t="s">
        <v>450</v>
      </c>
      <c r="P14" s="47">
        <v>43627</v>
      </c>
      <c r="Q14" s="39" t="s">
        <v>381</v>
      </c>
      <c r="R14" s="40" t="s">
        <v>382</v>
      </c>
      <c r="S14" s="36" t="s">
        <v>643</v>
      </c>
      <c r="T14" s="83"/>
      <c r="U14" s="47"/>
      <c r="V14" s="83"/>
      <c r="W14" s="83"/>
      <c r="X14" s="83"/>
      <c r="Y14" s="41" t="s">
        <v>163</v>
      </c>
      <c r="Z14" s="259">
        <f t="shared" si="0"/>
        <v>0</v>
      </c>
      <c r="AA14" s="260"/>
      <c r="AB14" s="260"/>
      <c r="AC14" s="260"/>
      <c r="AD14" s="260"/>
      <c r="AE14" s="258"/>
      <c r="AF14" s="258"/>
      <c r="AG14" s="258"/>
      <c r="AH14" s="258"/>
      <c r="AI14" s="258"/>
      <c r="AJ14" s="258"/>
    </row>
    <row r="15" spans="1:36" x14ac:dyDescent="0.3">
      <c r="A15" s="110" t="s">
        <v>55</v>
      </c>
      <c r="B15" s="99" t="s">
        <v>185</v>
      </c>
      <c r="C15" s="100"/>
      <c r="D15" s="24" t="s">
        <v>77</v>
      </c>
      <c r="E15" s="24"/>
      <c r="F15" s="24"/>
      <c r="G15" s="24"/>
      <c r="H15" s="109">
        <f>IF(C15&lt;&gt;"",'CBL Score Standard'!$D71,IF(D15&lt;&gt;"",SUM('CBL Score Standard'!$D71:$E71),IF(E15&lt;&gt;"",SUM('CBL Score Standard'!$D71:$F71),IF(F15&lt;&gt;"",SUM('CBL Score Standard'!$D71:$G71),IF(G15&lt;&gt;"",SUM('CBL Score Standard'!$D71:$H71,0))))))</f>
        <v>0</v>
      </c>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t="s">
        <v>77</v>
      </c>
      <c r="E16" s="130"/>
      <c r="F16" s="100"/>
      <c r="G16" s="100"/>
      <c r="H16" s="109">
        <f>IF(C16&lt;&gt;"",'CBL Score Standard'!$D72,IF(D16&lt;&gt;"",SUM('CBL Score Standard'!$D72:$E72),IF(E16&lt;&gt;"",SUM('CBL Score Standard'!$D72:$F72),IF(F16&lt;&gt;"",SUM('CBL Score Standard'!$D72:$G72),IF(G16&lt;&gt;"",SUM('CBL Score Standard'!$D72:$H72,0))))))</f>
        <v>0</v>
      </c>
      <c r="K16" s="1173" t="s">
        <v>170</v>
      </c>
      <c r="L16" s="1174"/>
      <c r="M16" s="1174"/>
      <c r="N16" s="1174"/>
      <c r="O16" s="1174"/>
      <c r="P16" s="1174"/>
      <c r="Q16" s="1174"/>
      <c r="R16" s="1174"/>
      <c r="S16" s="1174"/>
      <c r="T16" s="1174"/>
      <c r="U16" s="1174"/>
      <c r="V16" s="1174"/>
      <c r="W16" s="1174"/>
      <c r="X16" s="1174"/>
      <c r="Y16" s="1174"/>
      <c r="Z16" s="263"/>
      <c r="AA16" s="330"/>
      <c r="AB16" s="330"/>
      <c r="AC16" s="330"/>
      <c r="AD16" s="330"/>
      <c r="AE16" s="330"/>
      <c r="AF16" s="330"/>
      <c r="AG16" s="330"/>
      <c r="AH16" s="330"/>
      <c r="AI16" s="330"/>
      <c r="AJ16" s="330"/>
    </row>
    <row r="17" spans="1:36" ht="27.6" x14ac:dyDescent="0.3">
      <c r="A17" s="110" t="s">
        <v>55</v>
      </c>
      <c r="B17" s="99" t="s">
        <v>194</v>
      </c>
      <c r="C17" s="100"/>
      <c r="D17" s="100" t="s">
        <v>77</v>
      </c>
      <c r="E17" s="100"/>
      <c r="F17" s="100"/>
      <c r="G17" s="100"/>
      <c r="H17" s="109">
        <f>IF(C17&lt;&gt;"",'CBL Score Standard'!$D73,IF(D17&lt;&gt;"",SUM('CBL Score Standard'!$D73:$E73),IF(E17&lt;&gt;"",SUM('CBL Score Standard'!$D73:$F73),IF(F17&lt;&gt;"",SUM('CBL Score Standard'!$D73:$G73),IF(G17&lt;&gt;"",SUM('CBL Score Standard'!$D73:$H73,0))))))</f>
        <v>0</v>
      </c>
      <c r="K17" s="336" t="s">
        <v>133</v>
      </c>
      <c r="L17" s="336" t="s">
        <v>91</v>
      </c>
      <c r="M17" s="1182" t="s">
        <v>75</v>
      </c>
      <c r="N17" s="1184" t="s">
        <v>134</v>
      </c>
      <c r="O17" s="336" t="s">
        <v>135</v>
      </c>
      <c r="P17" s="336" t="s">
        <v>136</v>
      </c>
      <c r="Q17" s="336" t="s">
        <v>137</v>
      </c>
      <c r="R17" s="336" t="s">
        <v>138</v>
      </c>
      <c r="S17" s="341" t="s">
        <v>139</v>
      </c>
      <c r="T17" s="333" t="s">
        <v>344</v>
      </c>
      <c r="U17" s="333" t="s">
        <v>342</v>
      </c>
      <c r="V17" s="333" t="s">
        <v>343</v>
      </c>
      <c r="W17" s="333" t="s">
        <v>375</v>
      </c>
      <c r="X17" s="333" t="s">
        <v>376</v>
      </c>
      <c r="Y17" s="336"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c r="F18" s="100"/>
      <c r="G18" s="100"/>
      <c r="H18" s="109" t="b">
        <f>IF(C18&lt;&gt;"",'CBL Score Standard'!$D74,IF(D18&lt;&gt;"",SUM('CBL Score Standard'!$D74:$E74),IF(E18&lt;&gt;"",SUM('CBL Score Standard'!$D74:$F74),IF(F18&lt;&gt;"",SUM('CBL Score Standard'!$D74:$G74),IF(G18&lt;&gt;"",SUM('CBL Score Standard'!$D74:$H74,0))))))</f>
        <v>0</v>
      </c>
      <c r="K18" s="335"/>
      <c r="L18" s="335"/>
      <c r="M18" s="1183"/>
      <c r="N18" s="1190"/>
      <c r="O18" s="335"/>
      <c r="P18" s="35" t="s">
        <v>141</v>
      </c>
      <c r="Q18" s="335"/>
      <c r="R18" s="335"/>
      <c r="S18" s="340"/>
      <c r="T18" s="333"/>
      <c r="U18" s="333"/>
      <c r="V18" s="333"/>
      <c r="W18" s="333"/>
      <c r="X18" s="333"/>
      <c r="Y18" s="335"/>
      <c r="Z18" s="1187"/>
      <c r="AA18" s="329" t="s">
        <v>672</v>
      </c>
      <c r="AB18" s="329" t="s">
        <v>673</v>
      </c>
      <c r="AC18" s="329" t="s">
        <v>672</v>
      </c>
      <c r="AD18" s="329" t="s">
        <v>673</v>
      </c>
      <c r="AE18" s="329" t="s">
        <v>672</v>
      </c>
      <c r="AF18" s="329" t="s">
        <v>673</v>
      </c>
      <c r="AG18" s="329" t="s">
        <v>672</v>
      </c>
      <c r="AH18" s="329" t="s">
        <v>673</v>
      </c>
      <c r="AI18" s="329" t="s">
        <v>672</v>
      </c>
      <c r="AJ18" s="329" t="s">
        <v>673</v>
      </c>
    </row>
    <row r="19" spans="1:36" ht="12.75" customHeight="1"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337" t="s">
        <v>145</v>
      </c>
      <c r="Q19" s="37" t="s">
        <v>172</v>
      </c>
      <c r="R19" s="40" t="s">
        <v>173</v>
      </c>
      <c r="S19" s="66" t="s">
        <v>643</v>
      </c>
      <c r="T19" s="157"/>
      <c r="U19" s="83"/>
      <c r="V19" s="83"/>
      <c r="W19" s="83"/>
      <c r="X19" s="83"/>
      <c r="Y19" s="44" t="s">
        <v>174</v>
      </c>
      <c r="Z19" s="259">
        <f t="shared" ref="Z19:Z35" si="1">DATEDIF(AA19,AB19,"m")/12+DATEDIF(AC19,AD19,"m")/12+DATEDIF(AE19,AF19,"m")/12+DATEDIF(AG19,AH19,"m")/12+DATEDIF(AI19,AJ19,"m")/12</f>
        <v>0</v>
      </c>
      <c r="AA19" s="260"/>
      <c r="AB19" s="260"/>
      <c r="AC19" s="260"/>
      <c r="AD19" s="260"/>
      <c r="AE19" s="258"/>
      <c r="AF19" s="258"/>
      <c r="AG19" s="258"/>
      <c r="AH19" s="258"/>
      <c r="AI19" s="258"/>
      <c r="AJ19" s="258"/>
    </row>
    <row r="20" spans="1:36" ht="27.6" x14ac:dyDescent="0.3">
      <c r="A20" s="110" t="s">
        <v>55</v>
      </c>
      <c r="B20" s="99" t="s">
        <v>202</v>
      </c>
      <c r="C20" s="100"/>
      <c r="D20" s="100"/>
      <c r="E20" s="100"/>
      <c r="F20" s="100"/>
      <c r="G20" s="100"/>
      <c r="H20" s="109" t="b">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339"/>
      <c r="Q20" s="37" t="s">
        <v>179</v>
      </c>
      <c r="R20" s="40" t="s">
        <v>180</v>
      </c>
      <c r="S20" s="66" t="s">
        <v>643</v>
      </c>
      <c r="T20" s="157" t="s">
        <v>72</v>
      </c>
      <c r="U20" s="83"/>
      <c r="V20" s="83"/>
      <c r="W20" s="83"/>
      <c r="X20" s="83"/>
      <c r="Y20" s="44" t="s">
        <v>181</v>
      </c>
      <c r="Z20" s="259">
        <f t="shared" si="1"/>
        <v>0</v>
      </c>
      <c r="AA20" s="260"/>
      <c r="AB20" s="260"/>
      <c r="AC20" s="260"/>
      <c r="AD20" s="260"/>
      <c r="AE20" s="258"/>
      <c r="AF20" s="258"/>
      <c r="AG20" s="258"/>
      <c r="AH20" s="258"/>
      <c r="AI20" s="258"/>
      <c r="AJ20" s="258"/>
    </row>
    <row r="21" spans="1:36" x14ac:dyDescent="0.3">
      <c r="A21" s="110" t="s">
        <v>55</v>
      </c>
      <c r="B21" s="99" t="s">
        <v>664</v>
      </c>
      <c r="C21" s="100"/>
      <c r="D21" s="100" t="s">
        <v>77</v>
      </c>
      <c r="E21" s="129"/>
      <c r="F21" s="24"/>
      <c r="G21" s="24"/>
      <c r="H21" s="109">
        <f>IF(C21&lt;&gt;"",'CBL Score Standard'!$D77,IF(D21&lt;&gt;"",SUM('CBL Score Standard'!$D77:$E77),IF(E21&lt;&gt;"",SUM('CBL Score Standard'!$D77:$F77),IF(F21&lt;&gt;"",SUM('CBL Score Standard'!$D77:$G77),IF(G21&lt;&gt;"",SUM('CBL Score Standard'!$D77:$H77,0))))))</f>
        <v>0</v>
      </c>
      <c r="K21" s="338"/>
      <c r="L21" s="338"/>
      <c r="M21" s="104" t="s">
        <v>6</v>
      </c>
      <c r="N21" s="36" t="s">
        <v>56</v>
      </c>
      <c r="O21" s="87" t="s">
        <v>182</v>
      </c>
      <c r="P21" s="47">
        <v>43609</v>
      </c>
      <c r="Q21" s="39" t="s">
        <v>172</v>
      </c>
      <c r="R21" s="45" t="s">
        <v>183</v>
      </c>
      <c r="S21" s="66" t="s">
        <v>643</v>
      </c>
      <c r="T21" s="157" t="s">
        <v>72</v>
      </c>
      <c r="U21" s="181"/>
      <c r="V21" s="83"/>
      <c r="W21" s="83"/>
      <c r="X21" s="83"/>
      <c r="Y21" s="46" t="s">
        <v>184</v>
      </c>
      <c r="Z21" s="259">
        <f t="shared" si="1"/>
        <v>0</v>
      </c>
      <c r="AA21" s="260"/>
      <c r="AB21" s="260"/>
      <c r="AC21" s="260"/>
      <c r="AD21" s="260"/>
      <c r="AE21" s="258"/>
      <c r="AF21" s="258"/>
      <c r="AG21" s="258"/>
      <c r="AH21" s="258"/>
      <c r="AI21" s="258"/>
      <c r="AJ21" s="258"/>
    </row>
    <row r="22" spans="1:36" x14ac:dyDescent="0.3">
      <c r="A22" s="110" t="s">
        <v>55</v>
      </c>
      <c r="B22" s="99" t="s">
        <v>448</v>
      </c>
      <c r="C22" s="100"/>
      <c r="D22" s="100" t="s">
        <v>77</v>
      </c>
      <c r="E22" s="129"/>
      <c r="F22" s="24"/>
      <c r="G22" s="24"/>
      <c r="H22" s="109">
        <f>IF(C22&lt;&gt;"",'CBL Score Standard'!$D78,IF(D22&lt;&gt;"",SUM('CBL Score Standard'!$D78:$E78),IF(E22&lt;&gt;"",SUM('CBL Score Standard'!$D78:$F78),IF(F22&lt;&gt;"",SUM('CBL Score Standard'!$D78:$G78),IF(G22&lt;&gt;"",SUM('CBL Score Standard'!$D78:$H78,0))))))</f>
        <v>0</v>
      </c>
      <c r="K22" s="338"/>
      <c r="L22" s="338"/>
      <c r="M22" s="104" t="s">
        <v>6</v>
      </c>
      <c r="N22" s="36" t="s">
        <v>144</v>
      </c>
      <c r="O22" s="87" t="s">
        <v>187</v>
      </c>
      <c r="P22" s="338"/>
      <c r="Q22" s="37" t="s">
        <v>153</v>
      </c>
      <c r="R22" s="40" t="s">
        <v>156</v>
      </c>
      <c r="S22" s="36"/>
      <c r="T22" s="83"/>
      <c r="U22" s="83"/>
      <c r="V22" s="83"/>
      <c r="W22" s="83"/>
      <c r="X22" s="83"/>
      <c r="Y22" s="44" t="s">
        <v>157</v>
      </c>
      <c r="Z22" s="259">
        <f t="shared" si="1"/>
        <v>0</v>
      </c>
      <c r="AA22" s="260"/>
      <c r="AB22" s="260"/>
      <c r="AC22" s="260"/>
      <c r="AD22" s="260"/>
      <c r="AE22" s="258"/>
      <c r="AF22" s="258"/>
      <c r="AG22" s="258"/>
      <c r="AH22" s="258"/>
      <c r="AI22" s="258"/>
      <c r="AJ22" s="258"/>
    </row>
    <row r="23" spans="1:36" ht="12.75" customHeight="1" x14ac:dyDescent="0.3">
      <c r="A23" s="110" t="s">
        <v>55</v>
      </c>
      <c r="B23" s="99" t="s">
        <v>665</v>
      </c>
      <c r="C23" s="100"/>
      <c r="D23" s="100" t="s">
        <v>77</v>
      </c>
      <c r="E23" s="129"/>
      <c r="F23" s="24"/>
      <c r="G23" s="24"/>
      <c r="H23" s="109">
        <f>IF(C23&lt;&gt;"",'CBL Score Standard'!$D79,IF(D23&lt;&gt;"",SUM('CBL Score Standard'!$D79:$E79),IF(E23&lt;&gt;"",SUM('CBL Score Standard'!$D79:$F79),IF(F23&lt;&gt;"",SUM('CBL Score Standard'!$D79:$G79),IF(G23&lt;&gt;"",SUM('CBL Score Standard'!$D79:$H79,0))))))</f>
        <v>0</v>
      </c>
      <c r="K23" s="338"/>
      <c r="L23" s="338"/>
      <c r="M23" s="104" t="s">
        <v>6</v>
      </c>
      <c r="N23" s="36" t="s">
        <v>144</v>
      </c>
      <c r="O23" s="87" t="s">
        <v>188</v>
      </c>
      <c r="P23" s="338"/>
      <c r="Q23" s="39" t="s">
        <v>155</v>
      </c>
      <c r="R23" s="40" t="s">
        <v>158</v>
      </c>
      <c r="S23" s="36" t="s">
        <v>643</v>
      </c>
      <c r="T23" s="83" t="s">
        <v>72</v>
      </c>
      <c r="U23" s="83"/>
      <c r="V23" s="83"/>
      <c r="W23" s="83"/>
      <c r="X23" s="83"/>
      <c r="Y23" s="41" t="s">
        <v>159</v>
      </c>
      <c r="Z23" s="259">
        <f t="shared" si="1"/>
        <v>0</v>
      </c>
      <c r="AA23" s="260"/>
      <c r="AB23" s="260"/>
      <c r="AC23" s="260"/>
      <c r="AD23" s="260"/>
      <c r="AE23" s="258"/>
      <c r="AF23" s="258"/>
      <c r="AG23" s="258"/>
      <c r="AH23" s="258"/>
      <c r="AI23" s="258"/>
      <c r="AJ23" s="258"/>
    </row>
    <row r="24" spans="1:36" ht="12.75" customHeight="1" x14ac:dyDescent="0.3">
      <c r="A24" s="110" t="s">
        <v>55</v>
      </c>
      <c r="B24" s="99" t="s">
        <v>238</v>
      </c>
      <c r="C24" s="100"/>
      <c r="D24" s="100"/>
      <c r="E24" s="100"/>
      <c r="F24" s="24"/>
      <c r="G24" s="24"/>
      <c r="H24" s="109" t="b">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338"/>
      <c r="Q24" s="254" t="s">
        <v>659</v>
      </c>
      <c r="R24" s="254" t="s">
        <v>278</v>
      </c>
      <c r="S24" s="36"/>
      <c r="T24" s="83"/>
      <c r="U24" s="83"/>
      <c r="V24" s="83"/>
      <c r="W24" s="83"/>
      <c r="X24" s="83"/>
      <c r="Y24" s="46" t="s">
        <v>160</v>
      </c>
      <c r="Z24" s="259">
        <f t="shared" si="1"/>
        <v>0</v>
      </c>
      <c r="AA24" s="260"/>
      <c r="AB24" s="260"/>
      <c r="AC24" s="260"/>
      <c r="AD24" s="260"/>
      <c r="AE24" s="258"/>
      <c r="AF24" s="258"/>
      <c r="AG24" s="258"/>
      <c r="AH24" s="258"/>
      <c r="AI24" s="258"/>
      <c r="AJ24" s="258"/>
    </row>
    <row r="25" spans="1:36" x14ac:dyDescent="0.3">
      <c r="A25" s="110" t="s">
        <v>55</v>
      </c>
      <c r="B25" s="99" t="s">
        <v>515</v>
      </c>
      <c r="C25" s="100"/>
      <c r="D25" s="100"/>
      <c r="E25" s="100"/>
      <c r="F25" s="24"/>
      <c r="G25" s="24"/>
      <c r="H25" s="109" t="b">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338"/>
      <c r="Q25" s="37" t="s">
        <v>161</v>
      </c>
      <c r="R25" s="40" t="s">
        <v>162</v>
      </c>
      <c r="S25" s="36" t="s">
        <v>643</v>
      </c>
      <c r="T25" s="83"/>
      <c r="U25" s="83"/>
      <c r="V25" s="83"/>
      <c r="W25" s="83"/>
      <c r="X25" s="83"/>
      <c r="Y25" s="46" t="s">
        <v>163</v>
      </c>
      <c r="Z25" s="259">
        <f t="shared" si="1"/>
        <v>0</v>
      </c>
      <c r="AA25" s="260"/>
      <c r="AB25" s="260"/>
      <c r="AC25" s="260"/>
      <c r="AD25" s="260"/>
      <c r="AE25" s="258"/>
      <c r="AF25" s="258"/>
      <c r="AG25" s="258"/>
      <c r="AH25" s="258"/>
      <c r="AI25" s="258"/>
      <c r="AJ25" s="258"/>
    </row>
    <row r="26" spans="1:36" ht="26.4"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339"/>
      <c r="Q26" s="37" t="s">
        <v>164</v>
      </c>
      <c r="R26" s="40" t="s">
        <v>165</v>
      </c>
      <c r="S26" s="36" t="s">
        <v>643</v>
      </c>
      <c r="T26" s="83"/>
      <c r="U26" s="999">
        <v>44088</v>
      </c>
      <c r="V26" s="83" t="s">
        <v>374</v>
      </c>
      <c r="W26" s="83"/>
      <c r="X26" s="83"/>
      <c r="Y26" s="46" t="s">
        <v>166</v>
      </c>
      <c r="Z26" s="259">
        <f t="shared" si="1"/>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47">
        <v>43608</v>
      </c>
      <c r="Q27" s="39" t="s">
        <v>383</v>
      </c>
      <c r="R27" s="45" t="s">
        <v>341</v>
      </c>
      <c r="S27" s="66" t="s">
        <v>643</v>
      </c>
      <c r="T27" s="128"/>
      <c r="U27" s="181"/>
      <c r="V27" s="83"/>
      <c r="W27" s="83"/>
      <c r="X27" s="83"/>
      <c r="Y27" s="46" t="s">
        <v>193</v>
      </c>
      <c r="Z27" s="259">
        <f t="shared" si="1"/>
        <v>0</v>
      </c>
      <c r="AA27" s="260"/>
      <c r="AB27" s="260"/>
      <c r="AC27" s="260"/>
      <c r="AD27" s="260"/>
      <c r="AE27" s="258"/>
      <c r="AF27" s="258"/>
      <c r="AG27" s="258"/>
      <c r="AH27" s="258"/>
      <c r="AI27" s="258"/>
      <c r="AJ27" s="258"/>
    </row>
    <row r="28" spans="1:36" ht="27.6" x14ac:dyDescent="0.3">
      <c r="A28" s="110" t="s">
        <v>59</v>
      </c>
      <c r="B28" s="99" t="s">
        <v>684</v>
      </c>
      <c r="C28" s="100"/>
      <c r="D28" s="100" t="s">
        <v>77</v>
      </c>
      <c r="E28" s="24"/>
      <c r="F28" s="24"/>
      <c r="G28" s="24"/>
      <c r="H28" s="109">
        <f>IF(C28&lt;&gt;"",'CBL Score Standard'!$D84,IF(D28&lt;&gt;"",SUM('CBL Score Standard'!$D84:$E84),IF(E28&lt;&gt;"",SUM('CBL Score Standard'!$D84:$F84),IF(F28&lt;&gt;"",SUM('CBL Score Standard'!$D84:$G84),IF(G28&lt;&gt;"",SUM('CBL Score Standard'!$D84:$H84,0))))))</f>
        <v>0</v>
      </c>
      <c r="K28" s="338"/>
      <c r="L28" s="338"/>
      <c r="M28" s="104" t="s">
        <v>6</v>
      </c>
      <c r="N28" s="36" t="s">
        <v>55</v>
      </c>
      <c r="O28" s="87" t="s">
        <v>194</v>
      </c>
      <c r="P28" s="47">
        <v>43544</v>
      </c>
      <c r="Q28" s="254" t="s">
        <v>649</v>
      </c>
      <c r="R28" s="254" t="s">
        <v>650</v>
      </c>
      <c r="S28" s="50" t="s">
        <v>643</v>
      </c>
      <c r="T28" s="83" t="s">
        <v>72</v>
      </c>
      <c r="U28" s="999">
        <v>44070</v>
      </c>
      <c r="V28" s="83" t="s">
        <v>374</v>
      </c>
      <c r="W28" s="83"/>
      <c r="X28" s="83"/>
      <c r="Y28" s="46" t="s">
        <v>195</v>
      </c>
      <c r="Z28" s="259">
        <f t="shared" si="1"/>
        <v>0</v>
      </c>
      <c r="AA28" s="260"/>
      <c r="AB28" s="260"/>
      <c r="AC28" s="260"/>
      <c r="AD28" s="260"/>
      <c r="AE28" s="258"/>
      <c r="AF28" s="258"/>
      <c r="AG28" s="258"/>
      <c r="AH28" s="258"/>
      <c r="AI28" s="258"/>
      <c r="AJ28" s="258"/>
    </row>
    <row r="29" spans="1:36" ht="27.6" x14ac:dyDescent="0.3">
      <c r="A29" s="110" t="s">
        <v>59</v>
      </c>
      <c r="B29" s="99" t="s">
        <v>683</v>
      </c>
      <c r="C29" s="100"/>
      <c r="D29" s="100"/>
      <c r="E29" s="24" t="s">
        <v>77</v>
      </c>
      <c r="F29" s="24"/>
      <c r="G29" s="24"/>
      <c r="H29" s="109">
        <f>IF(C29&lt;&gt;"",'CBL Score Standard'!$D85,IF(D29&lt;&gt;"",SUM('CBL Score Standard'!$D85:$E85),IF(E29&lt;&gt;"",SUM('CBL Score Standard'!$D85:$F85),IF(F29&lt;&gt;"",SUM('CBL Score Standard'!$D85:$G85),IF(G29&lt;&gt;"",SUM('CBL Score Standard'!$D85:$H85,0))))))</f>
        <v>2.8571428571428571E-2</v>
      </c>
      <c r="K29" s="338"/>
      <c r="L29" s="338"/>
      <c r="M29" s="104" t="s">
        <v>6</v>
      </c>
      <c r="N29" s="36" t="s">
        <v>55</v>
      </c>
      <c r="O29" s="87" t="s">
        <v>196</v>
      </c>
      <c r="P29" s="140" t="s">
        <v>145</v>
      </c>
      <c r="Q29" s="254" t="s">
        <v>651</v>
      </c>
      <c r="R29" s="254" t="s">
        <v>652</v>
      </c>
      <c r="S29" s="50"/>
      <c r="T29" s="83"/>
      <c r="U29" s="83"/>
      <c r="V29" s="83"/>
      <c r="W29" s="83"/>
      <c r="X29" s="83"/>
      <c r="Y29" s="46" t="s">
        <v>197</v>
      </c>
      <c r="Z29" s="259">
        <f t="shared" si="1"/>
        <v>0</v>
      </c>
      <c r="AA29" s="260"/>
      <c r="AB29" s="260"/>
      <c r="AC29" s="260"/>
      <c r="AD29" s="260"/>
      <c r="AE29" s="258"/>
      <c r="AF29" s="258"/>
      <c r="AG29" s="258"/>
      <c r="AH29" s="258"/>
      <c r="AI29" s="258"/>
      <c r="AJ29" s="258"/>
    </row>
    <row r="30" spans="1:36" x14ac:dyDescent="0.3">
      <c r="A30" s="110" t="s">
        <v>149</v>
      </c>
      <c r="B30" s="99" t="s">
        <v>149</v>
      </c>
      <c r="C30" s="24"/>
      <c r="D30" s="24" t="s">
        <v>77</v>
      </c>
      <c r="E30" s="24"/>
      <c r="F30" s="24"/>
      <c r="G30" s="24"/>
      <c r="H30" s="109"/>
      <c r="K30" s="338"/>
      <c r="L30" s="338"/>
      <c r="M30" s="104" t="s">
        <v>6</v>
      </c>
      <c r="N30" s="36" t="s">
        <v>55</v>
      </c>
      <c r="O30" s="87" t="s">
        <v>198</v>
      </c>
      <c r="P30" s="141"/>
      <c r="Q30" s="39" t="s">
        <v>199</v>
      </c>
      <c r="R30" s="45" t="s">
        <v>200</v>
      </c>
      <c r="S30" s="50"/>
      <c r="T30" s="83"/>
      <c r="U30" s="83"/>
      <c r="V30" s="83"/>
      <c r="W30" s="83"/>
      <c r="X30" s="83"/>
      <c r="Y30" s="49" t="s">
        <v>201</v>
      </c>
      <c r="Z30" s="259">
        <f t="shared" si="1"/>
        <v>0</v>
      </c>
      <c r="AA30" s="260"/>
      <c r="AB30" s="260"/>
      <c r="AC30" s="260"/>
      <c r="AD30" s="260"/>
      <c r="AE30" s="258"/>
      <c r="AF30" s="258"/>
      <c r="AG30" s="258"/>
      <c r="AH30" s="258"/>
      <c r="AI30" s="258"/>
      <c r="AJ30" s="258"/>
    </row>
    <row r="31" spans="1:36"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47">
        <v>43629</v>
      </c>
      <c r="Q31" s="39" t="s">
        <v>384</v>
      </c>
      <c r="R31" s="45" t="s">
        <v>385</v>
      </c>
      <c r="S31" s="50"/>
      <c r="T31" s="83"/>
      <c r="U31" s="83"/>
      <c r="V31" s="83"/>
      <c r="W31" s="83"/>
      <c r="X31" s="83"/>
      <c r="Y31" s="49" t="s">
        <v>203</v>
      </c>
      <c r="Z31" s="259">
        <f t="shared" si="1"/>
        <v>0</v>
      </c>
      <c r="AA31" s="260"/>
      <c r="AB31" s="260"/>
      <c r="AC31" s="260"/>
      <c r="AD31" s="260"/>
      <c r="AE31" s="258"/>
      <c r="AF31" s="258"/>
      <c r="AG31" s="258"/>
      <c r="AH31" s="258"/>
      <c r="AI31" s="258"/>
      <c r="AJ31" s="258"/>
    </row>
    <row r="32" spans="1:36" ht="26.4" x14ac:dyDescent="0.3">
      <c r="A32" s="110" t="s">
        <v>31</v>
      </c>
      <c r="B32" s="99" t="s">
        <v>660</v>
      </c>
      <c r="C32" s="24"/>
      <c r="D32" s="24" t="s">
        <v>77</v>
      </c>
      <c r="E32" s="24"/>
      <c r="F32" s="24"/>
      <c r="G32" s="24"/>
      <c r="H32" s="109">
        <f>IF(C32&lt;&gt;"",'CBL Score Standard'!$D88,IF(D32&lt;&gt;"",SUM('CBL Score Standard'!$D88:$E88),IF(E32&lt;&gt;"",SUM('CBL Score Standard'!$D88:$F88),IF(F32&lt;&gt;"",SUM('CBL Score Standard'!$D88:$G88),IF(G32&lt;&gt;"",SUM('CBL Score Standard'!$D88:$H88,0))))))</f>
        <v>0.13852813852813853</v>
      </c>
      <c r="K32" s="338"/>
      <c r="L32" s="338"/>
      <c r="M32" s="104" t="s">
        <v>6</v>
      </c>
      <c r="N32" s="36" t="s">
        <v>56</v>
      </c>
      <c r="O32" s="87" t="s">
        <v>427</v>
      </c>
      <c r="P32" s="47">
        <v>43613</v>
      </c>
      <c r="Q32" s="39" t="s">
        <v>167</v>
      </c>
      <c r="R32" s="45" t="s">
        <v>204</v>
      </c>
      <c r="S32" s="36" t="s">
        <v>643</v>
      </c>
      <c r="T32" s="157" t="s">
        <v>72</v>
      </c>
      <c r="U32" s="185"/>
      <c r="V32" s="214"/>
      <c r="W32" s="83"/>
      <c r="X32" s="83"/>
      <c r="Y32" s="46" t="s">
        <v>205</v>
      </c>
      <c r="Z32" s="259">
        <f t="shared" si="1"/>
        <v>0</v>
      </c>
      <c r="AA32" s="260"/>
      <c r="AB32" s="260"/>
      <c r="AC32" s="260"/>
      <c r="AD32" s="260"/>
      <c r="AE32" s="258"/>
      <c r="AF32" s="258"/>
      <c r="AG32" s="258"/>
      <c r="AH32" s="258"/>
      <c r="AI32" s="258"/>
      <c r="AJ32" s="258"/>
    </row>
    <row r="33" spans="1:36" x14ac:dyDescent="0.3">
      <c r="A33" s="110" t="s">
        <v>31</v>
      </c>
      <c r="B33" s="99" t="s">
        <v>175</v>
      </c>
      <c r="C33" s="100"/>
      <c r="D33" s="24" t="s">
        <v>77</v>
      </c>
      <c r="E33" s="129"/>
      <c r="F33" s="24"/>
      <c r="G33" s="24"/>
      <c r="H33" s="109">
        <f>IF(C33&lt;&gt;"",'CBL Score Standard'!$D89,IF(D33&lt;&gt;"",SUM('CBL Score Standard'!$D89:$E89),IF(E33&lt;&gt;"",SUM('CBL Score Standard'!$D89:$F89),IF(F33&lt;&gt;"",SUM('CBL Score Standard'!$D89:$G89),IF(G33&lt;&gt;"",SUM('CBL Score Standard'!$D89:$H89,0))))))</f>
        <v>0.13852813852813853</v>
      </c>
      <c r="K33" s="338"/>
      <c r="L33" s="338"/>
      <c r="M33" s="104" t="s">
        <v>6</v>
      </c>
      <c r="N33" s="36" t="s">
        <v>0</v>
      </c>
      <c r="O33" s="87" t="s">
        <v>426</v>
      </c>
      <c r="P33" s="39" t="s">
        <v>145</v>
      </c>
      <c r="Q33" s="39" t="s">
        <v>206</v>
      </c>
      <c r="R33" s="40" t="s">
        <v>206</v>
      </c>
      <c r="S33" s="50"/>
      <c r="T33" s="83"/>
      <c r="U33" s="83"/>
      <c r="V33" s="83"/>
      <c r="W33" s="83"/>
      <c r="X33" s="83"/>
      <c r="Y33" s="41"/>
      <c r="Z33" s="259">
        <f t="shared" si="1"/>
        <v>0</v>
      </c>
      <c r="AA33" s="260"/>
      <c r="AB33" s="260"/>
      <c r="AC33" s="260"/>
      <c r="AD33" s="260"/>
      <c r="AE33" s="258"/>
      <c r="AF33" s="258"/>
      <c r="AG33" s="258"/>
      <c r="AH33" s="258"/>
      <c r="AI33" s="258"/>
      <c r="AJ33" s="258"/>
    </row>
    <row r="34" spans="1:36" x14ac:dyDescent="0.3">
      <c r="A34" s="110" t="s">
        <v>46</v>
      </c>
      <c r="B34" s="99" t="s">
        <v>171</v>
      </c>
      <c r="C34" s="100"/>
      <c r="D34" s="24"/>
      <c r="E34" s="253" t="s">
        <v>77</v>
      </c>
      <c r="F34" s="24"/>
      <c r="G34" s="24"/>
      <c r="H34" s="109">
        <f>IF(C34&lt;&gt;"",'CBL Score Standard'!$D90,IF(D34&lt;&gt;"",SUM('CBL Score Standard'!$D90:$E90),IF(E34&lt;&gt;"",SUM('CBL Score Standard'!$D90:$F90),IF(F34&lt;&gt;"",SUM('CBL Score Standard'!$D90:$G90),IF(G34&lt;&gt;"",SUM('CBL Score Standard'!$D90:$H90,0))))))</f>
        <v>7.6190476190476183E-2</v>
      </c>
      <c r="K34" s="338"/>
      <c r="L34" s="338"/>
      <c r="M34" s="104" t="s">
        <v>6</v>
      </c>
      <c r="N34" s="36" t="s">
        <v>53</v>
      </c>
      <c r="O34" s="90" t="s">
        <v>371</v>
      </c>
      <c r="P34" s="39" t="s">
        <v>145</v>
      </c>
      <c r="Q34" s="39" t="s">
        <v>164</v>
      </c>
      <c r="R34" s="45" t="s">
        <v>207</v>
      </c>
      <c r="S34" s="36"/>
      <c r="T34" s="83"/>
      <c r="U34" s="83"/>
      <c r="V34" s="83"/>
      <c r="W34" s="83"/>
      <c r="X34" s="83"/>
      <c r="Y34" s="49" t="s">
        <v>208</v>
      </c>
      <c r="Z34" s="259">
        <f t="shared" si="1"/>
        <v>0</v>
      </c>
      <c r="AA34" s="260"/>
      <c r="AB34" s="260"/>
      <c r="AC34" s="260"/>
      <c r="AD34" s="260"/>
      <c r="AE34" s="258"/>
      <c r="AF34" s="258"/>
      <c r="AG34" s="258"/>
      <c r="AH34" s="258"/>
      <c r="AI34" s="258"/>
      <c r="AJ34" s="258"/>
    </row>
    <row r="35" spans="1:36" ht="28.8"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47">
        <v>43644</v>
      </c>
      <c r="Q35" s="39" t="s">
        <v>209</v>
      </c>
      <c r="R35" s="45" t="s">
        <v>210</v>
      </c>
      <c r="S35" s="36" t="s">
        <v>643</v>
      </c>
      <c r="T35" s="83" t="s">
        <v>72</v>
      </c>
      <c r="U35" s="83"/>
      <c r="V35" s="83"/>
      <c r="W35" s="83"/>
      <c r="X35" s="83"/>
      <c r="Y35" s="250" t="s">
        <v>629</v>
      </c>
      <c r="Z35" s="259">
        <f t="shared" si="1"/>
        <v>0</v>
      </c>
      <c r="AA35" s="260"/>
      <c r="AB35" s="260"/>
      <c r="AC35" s="260"/>
      <c r="AD35" s="260"/>
      <c r="AE35" s="258"/>
      <c r="AF35" s="258"/>
      <c r="AG35" s="258"/>
      <c r="AH35" s="258"/>
      <c r="AI35" s="258"/>
      <c r="AJ35" s="258"/>
    </row>
    <row r="36" spans="1:36" x14ac:dyDescent="0.3">
      <c r="A36" s="110" t="s">
        <v>54</v>
      </c>
      <c r="B36" s="99" t="s">
        <v>425</v>
      </c>
      <c r="C36" s="24"/>
      <c r="D36" s="24" t="s">
        <v>77</v>
      </c>
      <c r="E36" s="24"/>
      <c r="F36" s="24"/>
      <c r="G36" s="24"/>
      <c r="H36" s="109">
        <f>IF(C36&lt;&gt;"",'CBL Score Standard'!$D92,IF(D36&lt;&gt;"",SUM('CBL Score Standard'!$D92:$E92),IF(E36&lt;&gt;"",SUM('CBL Score Standard'!$D92:$F92),IF(F36&lt;&gt;"",SUM('CBL Score Standard'!$D92:$G92),IF(G36&lt;&gt;"",SUM('CBL Score Standard'!$D92:$H92,0))))))</f>
        <v>0.13852813852813853</v>
      </c>
      <c r="K36" s="3"/>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t="s">
        <v>77</v>
      </c>
      <c r="E37" s="24"/>
      <c r="F37" s="24"/>
      <c r="G37" s="24"/>
      <c r="H37" s="109">
        <f>IF(C37&lt;&gt;"",'CBL Score Standard'!$D93,IF(D37&lt;&gt;"",SUM('CBL Score Standard'!$D93:$E93),IF(E37&lt;&gt;"",SUM('CBL Score Standard'!$D93:$F93),IF(F37&lt;&gt;"",SUM('CBL Score Standard'!$D93:$G93),IF(G37&lt;&gt;"",SUM('CBL Score Standard'!$D93:$H93,0))))))</f>
        <v>4.7619047619047616E-2</v>
      </c>
      <c r="K37" s="1173" t="s">
        <v>211</v>
      </c>
      <c r="L37" s="1174"/>
      <c r="M37" s="1174"/>
      <c r="N37" s="1174"/>
      <c r="O37" s="1174"/>
      <c r="P37" s="1174"/>
      <c r="Q37" s="1174"/>
      <c r="R37" s="1174"/>
      <c r="S37" s="1174"/>
      <c r="T37" s="1174"/>
      <c r="U37" s="1174"/>
      <c r="V37" s="1174"/>
      <c r="W37" s="1174"/>
      <c r="X37" s="1174"/>
      <c r="Y37" s="1174"/>
      <c r="Z37" s="263"/>
      <c r="AA37" s="330"/>
      <c r="AB37" s="330"/>
      <c r="AC37" s="330"/>
      <c r="AD37" s="330"/>
      <c r="AE37" s="330"/>
      <c r="AF37" s="330"/>
      <c r="AG37" s="330"/>
      <c r="AH37" s="330"/>
      <c r="AI37" s="330"/>
      <c r="AJ37" s="330"/>
    </row>
    <row r="38" spans="1:36" ht="27.6" x14ac:dyDescent="0.3">
      <c r="A38" s="110" t="s">
        <v>54</v>
      </c>
      <c r="B38" s="99" t="s">
        <v>231</v>
      </c>
      <c r="C38" s="100"/>
      <c r="D38" s="100" t="s">
        <v>77</v>
      </c>
      <c r="E38" s="24"/>
      <c r="F38" s="24"/>
      <c r="G38" s="24"/>
      <c r="H38" s="109">
        <f>IF(C38&lt;&gt;"",'CBL Score Standard'!$D94,IF(D38&lt;&gt;"",SUM('CBL Score Standard'!$D94:$E94),IF(E38&lt;&gt;"",SUM('CBL Score Standard'!$D94:$F94),IF(F38&lt;&gt;"",SUM('CBL Score Standard'!$D94:$G94),IF(G38&lt;&gt;"",SUM('CBL Score Standard'!$D94:$H94,0))))))</f>
        <v>0</v>
      </c>
      <c r="K38" s="336" t="s">
        <v>133</v>
      </c>
      <c r="L38" s="336" t="s">
        <v>91</v>
      </c>
      <c r="M38" s="1182" t="s">
        <v>75</v>
      </c>
      <c r="N38" s="1184" t="s">
        <v>134</v>
      </c>
      <c r="O38" s="332" t="s">
        <v>135</v>
      </c>
      <c r="P38" s="336" t="s">
        <v>136</v>
      </c>
      <c r="Q38" s="336" t="s">
        <v>137</v>
      </c>
      <c r="R38" s="336" t="s">
        <v>138</v>
      </c>
      <c r="S38" s="341" t="s">
        <v>139</v>
      </c>
      <c r="T38" s="333" t="s">
        <v>344</v>
      </c>
      <c r="U38" s="333" t="s">
        <v>342</v>
      </c>
      <c r="V38" s="333" t="s">
        <v>343</v>
      </c>
      <c r="W38" s="333" t="s">
        <v>375</v>
      </c>
      <c r="X38" s="333" t="s">
        <v>376</v>
      </c>
      <c r="Y38" s="336"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17"/>
      <c r="F39" s="24"/>
      <c r="G39" s="24"/>
      <c r="H39" s="109" t="b">
        <f>IF(C39&lt;&gt;"",'CBL Score Standard'!$D95,IF(D39&lt;&gt;"",SUM('CBL Score Standard'!$D95:$E95),IF(E39&lt;&gt;"",SUM('CBL Score Standard'!$D95:$F95),IF(F39&lt;&gt;"",SUM('CBL Score Standard'!$D95:$G95),IF(G39&lt;&gt;"",SUM('CBL Score Standard'!$D95:$H95,0))))))</f>
        <v>0</v>
      </c>
      <c r="K39" s="335"/>
      <c r="L39" s="335"/>
      <c r="M39" s="1183"/>
      <c r="N39" s="1190"/>
      <c r="O39" s="331"/>
      <c r="P39" s="35" t="s">
        <v>141</v>
      </c>
      <c r="Q39" s="335"/>
      <c r="R39" s="335"/>
      <c r="S39" s="340"/>
      <c r="T39" s="333"/>
      <c r="U39" s="333"/>
      <c r="V39" s="333"/>
      <c r="W39" s="333"/>
      <c r="X39" s="333"/>
      <c r="Y39" s="335"/>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337" t="s">
        <v>142</v>
      </c>
      <c r="L40" s="337" t="s">
        <v>143</v>
      </c>
      <c r="M40" s="104" t="s">
        <v>7</v>
      </c>
      <c r="N40" s="36" t="s">
        <v>56</v>
      </c>
      <c r="O40" s="87" t="s">
        <v>663</v>
      </c>
      <c r="P40" s="140" t="s">
        <v>145</v>
      </c>
      <c r="Q40" s="39" t="s">
        <v>212</v>
      </c>
      <c r="R40" s="45" t="s">
        <v>213</v>
      </c>
      <c r="S40" s="66"/>
      <c r="T40" s="128"/>
      <c r="U40" s="180"/>
      <c r="V40" s="214"/>
      <c r="W40" s="83"/>
      <c r="X40" s="83"/>
      <c r="Y40" s="46" t="s">
        <v>214</v>
      </c>
      <c r="Z40" s="259">
        <f t="shared" ref="Z40:Z55" si="2">DATEDIF(AA40,AB40,"m")/12+DATEDIF(AC40,AD40,"m")/12+DATEDIF(AE40,AF40,"m")/12+DATEDIF(AG40,AH40,"m")/12+DATEDIF(AI40,AJ40,"m")/12</f>
        <v>0</v>
      </c>
      <c r="AA40" s="260"/>
      <c r="AB40" s="260"/>
      <c r="AC40" s="260"/>
      <c r="AD40" s="260"/>
      <c r="AE40" s="258"/>
      <c r="AF40" s="258"/>
      <c r="AG40" s="258"/>
      <c r="AH40" s="258"/>
      <c r="AI40" s="258"/>
      <c r="AJ40" s="258"/>
    </row>
    <row r="41" spans="1:36"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42"/>
      <c r="Q41" s="39" t="s">
        <v>164</v>
      </c>
      <c r="R41" s="45" t="s">
        <v>207</v>
      </c>
      <c r="S41" s="66"/>
      <c r="T41" s="128"/>
      <c r="U41" s="180"/>
      <c r="V41" s="214"/>
      <c r="W41" s="83"/>
      <c r="X41" s="83"/>
      <c r="Y41" s="49" t="s">
        <v>216</v>
      </c>
      <c r="Z41" s="259">
        <f t="shared" si="2"/>
        <v>0</v>
      </c>
      <c r="AA41" s="260"/>
      <c r="AB41" s="260"/>
      <c r="AC41" s="260"/>
      <c r="AD41" s="260"/>
      <c r="AE41" s="258"/>
      <c r="AF41" s="258"/>
      <c r="AG41" s="258"/>
      <c r="AH41" s="258"/>
      <c r="AI41" s="258"/>
      <c r="AJ41" s="258"/>
    </row>
    <row r="42" spans="1:36" ht="12.75" customHeight="1"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42"/>
      <c r="Q42" s="254" t="s">
        <v>653</v>
      </c>
      <c r="R42" s="254" t="s">
        <v>654</v>
      </c>
      <c r="S42" s="36"/>
      <c r="T42" s="128"/>
      <c r="U42" s="180"/>
      <c r="V42" s="214"/>
      <c r="W42" s="83"/>
      <c r="X42" s="83"/>
      <c r="Y42" s="52" t="s">
        <v>249</v>
      </c>
      <c r="Z42" s="259">
        <f t="shared" si="2"/>
        <v>0</v>
      </c>
      <c r="AA42" s="260"/>
      <c r="AB42" s="260"/>
      <c r="AC42" s="260"/>
      <c r="AD42" s="260"/>
      <c r="AE42" s="258"/>
      <c r="AF42" s="258"/>
      <c r="AG42" s="258"/>
      <c r="AH42" s="258"/>
      <c r="AI42" s="258"/>
      <c r="AJ42" s="258"/>
    </row>
    <row r="43" spans="1:36" ht="27.6" x14ac:dyDescent="0.3">
      <c r="A43" s="110" t="s">
        <v>0</v>
      </c>
      <c r="B43" s="99" t="s">
        <v>426</v>
      </c>
      <c r="C43" s="100"/>
      <c r="D43" s="24" t="s">
        <v>77</v>
      </c>
      <c r="E43" s="24"/>
      <c r="F43" s="24"/>
      <c r="G43" s="24"/>
      <c r="H43" s="109">
        <f>IF(C43&lt;&gt;"",'CBL Score Standard'!$D99,IF(D43&lt;&gt;"",SUM('CBL Score Standard'!$D99:$E99),IF(E43&lt;&gt;"",SUM('CBL Score Standard'!$D99:$F99),IF(F43&lt;&gt;"",SUM('CBL Score Standard'!$D99:$G99),IF(G43&lt;&gt;"",SUM('CBL Score Standard'!$D99:$H99,0))))))</f>
        <v>4.7619047619047616E-2</v>
      </c>
      <c r="K43" s="338"/>
      <c r="L43" s="338"/>
      <c r="M43" s="104" t="s">
        <v>7</v>
      </c>
      <c r="N43" s="36" t="s">
        <v>55</v>
      </c>
      <c r="O43" s="87" t="s">
        <v>448</v>
      </c>
      <c r="P43" s="141"/>
      <c r="Q43" s="254" t="s">
        <v>655</v>
      </c>
      <c r="R43" s="254" t="s">
        <v>656</v>
      </c>
      <c r="S43" s="66" t="s">
        <v>643</v>
      </c>
      <c r="T43" s="157" t="s">
        <v>72</v>
      </c>
      <c r="U43" s="180">
        <v>44111</v>
      </c>
      <c r="V43" s="214" t="s">
        <v>374</v>
      </c>
      <c r="W43" s="83"/>
      <c r="X43" s="83"/>
      <c r="Y43" s="49" t="s">
        <v>219</v>
      </c>
      <c r="Z43" s="259">
        <f t="shared" si="2"/>
        <v>0</v>
      </c>
      <c r="AA43" s="260"/>
      <c r="AB43" s="260"/>
      <c r="AC43" s="260"/>
      <c r="AD43" s="260"/>
      <c r="AE43" s="258"/>
      <c r="AF43" s="258"/>
      <c r="AG43" s="258"/>
      <c r="AH43" s="258"/>
      <c r="AI43" s="258"/>
      <c r="AJ43" s="258"/>
    </row>
    <row r="44" spans="1:36" ht="26.4" x14ac:dyDescent="0.3">
      <c r="A44" s="110" t="s">
        <v>41</v>
      </c>
      <c r="B44" s="99" t="s">
        <v>450</v>
      </c>
      <c r="C44" s="24"/>
      <c r="D44" s="24" t="s">
        <v>77</v>
      </c>
      <c r="E44" s="24"/>
      <c r="F44" s="24"/>
      <c r="G44" s="24"/>
      <c r="H44" s="109">
        <f>IF(C44&lt;&gt;"",'CBL Score Standard'!$D100,IF(D44&lt;&gt;"",SUM('CBL Score Standard'!$D100:$E100),IF(E44&lt;&gt;"",SUM('CBL Score Standard'!$D100:$F100),IF(F44&lt;&gt;"",SUM('CBL Score Standard'!$D100:$G100),IF(G44&lt;&gt;"",SUM('CBL Score Standard'!$D100:$H100,0))))))</f>
        <v>0.13852813852813853</v>
      </c>
      <c r="K44" s="338"/>
      <c r="L44" s="338"/>
      <c r="M44" s="104" t="s">
        <v>7</v>
      </c>
      <c r="N44" s="36" t="s">
        <v>55</v>
      </c>
      <c r="O44" s="87" t="s">
        <v>185</v>
      </c>
      <c r="P44" s="337" t="s">
        <v>145</v>
      </c>
      <c r="Q44" s="254" t="s">
        <v>220</v>
      </c>
      <c r="R44" s="254" t="s">
        <v>270</v>
      </c>
      <c r="S44" s="36"/>
      <c r="T44" s="83"/>
      <c r="U44" s="83"/>
      <c r="V44" s="83"/>
      <c r="W44" s="83"/>
      <c r="X44" s="83"/>
      <c r="Y44" s="49" t="s">
        <v>186</v>
      </c>
      <c r="Z44" s="259">
        <f t="shared" si="2"/>
        <v>0</v>
      </c>
      <c r="AA44" s="260"/>
      <c r="AB44" s="260"/>
      <c r="AC44" s="260"/>
      <c r="AD44" s="260"/>
      <c r="AE44" s="258"/>
      <c r="AF44" s="258"/>
      <c r="AG44" s="258"/>
      <c r="AH44" s="258"/>
      <c r="AI44" s="258"/>
      <c r="AJ44" s="258"/>
    </row>
    <row r="45" spans="1:36" ht="27.6" x14ac:dyDescent="0.3">
      <c r="A45" s="110" t="s">
        <v>41</v>
      </c>
      <c r="B45" s="99" t="s">
        <v>178</v>
      </c>
      <c r="C45" s="100"/>
      <c r="D45" s="24" t="s">
        <v>77</v>
      </c>
      <c r="E45" s="129"/>
      <c r="F45" s="24"/>
      <c r="G45" s="24"/>
      <c r="H45" s="109">
        <f>IF(C45&lt;&gt;"",'CBL Score Standard'!$D101,IF(D45&lt;&gt;"",SUM('CBL Score Standard'!$D101:$E101),IF(E45&lt;&gt;"",SUM('CBL Score Standard'!$D101:$F101),IF(F45&lt;&gt;"",SUM('CBL Score Standard'!$D101:$G101),IF(G45&lt;&gt;"",SUM('CBL Score Standard'!$D101:$H101,0))))))</f>
        <v>4.7619047619047616E-2</v>
      </c>
      <c r="K45" s="338"/>
      <c r="L45" s="338"/>
      <c r="M45" s="104" t="s">
        <v>7</v>
      </c>
      <c r="N45" s="36" t="s">
        <v>55</v>
      </c>
      <c r="O45" s="87" t="s">
        <v>694</v>
      </c>
      <c r="P45" s="47">
        <v>43539</v>
      </c>
      <c r="Q45" s="254" t="s">
        <v>658</v>
      </c>
      <c r="R45" s="254" t="s">
        <v>657</v>
      </c>
      <c r="S45" s="36"/>
      <c r="T45" s="83"/>
      <c r="U45" s="83"/>
      <c r="V45" s="83"/>
      <c r="W45" s="83"/>
      <c r="X45" s="83"/>
      <c r="Y45" s="49" t="s">
        <v>186</v>
      </c>
      <c r="Z45" s="259">
        <f t="shared" si="2"/>
        <v>0</v>
      </c>
      <c r="AA45" s="260"/>
      <c r="AB45" s="260"/>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47">
        <v>43607</v>
      </c>
      <c r="Q46" s="39" t="s">
        <v>221</v>
      </c>
      <c r="R46" s="45" t="s">
        <v>200</v>
      </c>
      <c r="S46" s="66"/>
      <c r="T46" s="157"/>
      <c r="U46" s="47"/>
      <c r="V46" s="83"/>
      <c r="W46" s="83"/>
      <c r="X46" s="83"/>
      <c r="Y46" s="46" t="s">
        <v>222</v>
      </c>
      <c r="Z46" s="259">
        <f t="shared" si="2"/>
        <v>0</v>
      </c>
      <c r="AA46" s="260"/>
      <c r="AB46" s="260"/>
      <c r="AC46" s="260"/>
      <c r="AD46" s="260"/>
      <c r="AE46" s="258"/>
      <c r="AF46" s="258"/>
      <c r="AG46" s="258"/>
      <c r="AH46" s="258"/>
      <c r="AI46" s="258"/>
      <c r="AJ46" s="258"/>
    </row>
    <row r="47" spans="1:36" x14ac:dyDescent="0.3">
      <c r="A47" s="110" t="s">
        <v>144</v>
      </c>
      <c r="B47" s="99" t="s">
        <v>372</v>
      </c>
      <c r="C47" s="24"/>
      <c r="D47" s="24" t="s">
        <v>77</v>
      </c>
      <c r="E47" s="24"/>
      <c r="F47" s="24"/>
      <c r="G47" s="24"/>
      <c r="H47" s="109"/>
      <c r="K47" s="338"/>
      <c r="L47" s="338"/>
      <c r="M47" s="104" t="s">
        <v>7</v>
      </c>
      <c r="N47" s="36" t="s">
        <v>53</v>
      </c>
      <c r="O47" s="87" t="s">
        <v>223</v>
      </c>
      <c r="P47" s="53">
        <v>43621</v>
      </c>
      <c r="Q47" s="38" t="s">
        <v>224</v>
      </c>
      <c r="R47" s="54" t="s">
        <v>225</v>
      </c>
      <c r="S47" s="36"/>
      <c r="T47" s="83"/>
      <c r="U47" s="83"/>
      <c r="V47" s="83"/>
      <c r="W47" s="83"/>
      <c r="X47" s="83"/>
      <c r="Y47" s="55" t="s">
        <v>632</v>
      </c>
      <c r="Z47" s="259">
        <f t="shared" si="2"/>
        <v>0</v>
      </c>
      <c r="AA47" s="260"/>
      <c r="AB47" s="260"/>
      <c r="AC47" s="260"/>
      <c r="AD47" s="260"/>
      <c r="AE47" s="258"/>
      <c r="AF47" s="258"/>
      <c r="AG47" s="258"/>
      <c r="AH47" s="258"/>
      <c r="AI47" s="258"/>
      <c r="AJ47" s="258"/>
    </row>
    <row r="48" spans="1:36" ht="39.6" x14ac:dyDescent="0.3">
      <c r="A48" s="110" t="s">
        <v>144</v>
      </c>
      <c r="B48" s="99" t="s">
        <v>373</v>
      </c>
      <c r="C48" s="24"/>
      <c r="D48" s="24" t="s">
        <v>77</v>
      </c>
      <c r="E48" s="24"/>
      <c r="F48" s="24"/>
      <c r="G48" s="24"/>
      <c r="H48" s="109"/>
      <c r="K48" s="338"/>
      <c r="L48" s="338"/>
      <c r="M48" s="104" t="s">
        <v>7</v>
      </c>
      <c r="N48" s="36" t="s">
        <v>53</v>
      </c>
      <c r="O48" s="87" t="s">
        <v>226</v>
      </c>
      <c r="P48" s="53">
        <v>43602</v>
      </c>
      <c r="Q48" s="38" t="s">
        <v>227</v>
      </c>
      <c r="R48" s="54" t="s">
        <v>228</v>
      </c>
      <c r="S48" s="36"/>
      <c r="T48" s="83"/>
      <c r="U48" s="83"/>
      <c r="V48" s="83"/>
      <c r="W48" s="83"/>
      <c r="X48" s="83"/>
      <c r="Y48" s="55" t="s">
        <v>633</v>
      </c>
      <c r="Z48" s="259">
        <f t="shared" si="2"/>
        <v>0</v>
      </c>
      <c r="AA48" s="260"/>
      <c r="AB48" s="260"/>
      <c r="AC48" s="260"/>
      <c r="AD48" s="260"/>
      <c r="AE48" s="258"/>
      <c r="AF48" s="258"/>
      <c r="AG48" s="258"/>
      <c r="AH48" s="258"/>
      <c r="AI48" s="258"/>
      <c r="AJ48" s="258"/>
    </row>
    <row r="49" spans="1:36" ht="27.6" x14ac:dyDescent="0.3">
      <c r="A49" s="110" t="s">
        <v>144</v>
      </c>
      <c r="B49" s="99" t="s">
        <v>452</v>
      </c>
      <c r="C49" s="24"/>
      <c r="D49" s="24"/>
      <c r="E49" s="1002" t="s">
        <v>77</v>
      </c>
      <c r="F49" s="24"/>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9" t="s">
        <v>684</v>
      </c>
      <c r="P49" s="53">
        <v>43623</v>
      </c>
      <c r="Q49" s="38" t="s">
        <v>153</v>
      </c>
      <c r="R49" s="54" t="s">
        <v>156</v>
      </c>
      <c r="S49" s="36"/>
      <c r="T49" s="83"/>
      <c r="U49" s="181"/>
      <c r="V49" s="214"/>
      <c r="W49" s="83"/>
      <c r="X49" s="83"/>
      <c r="Y49" s="55" t="s">
        <v>631</v>
      </c>
      <c r="Z49" s="259">
        <f t="shared" si="2"/>
        <v>0</v>
      </c>
      <c r="AA49" s="260"/>
      <c r="AB49" s="260"/>
      <c r="AC49" s="260"/>
      <c r="AD49" s="260"/>
      <c r="AE49" s="258"/>
      <c r="AF49" s="258"/>
      <c r="AG49" s="258"/>
      <c r="AH49" s="258"/>
      <c r="AI49" s="258"/>
      <c r="AJ49" s="258"/>
    </row>
    <row r="50" spans="1:36" ht="27.6" x14ac:dyDescent="0.3">
      <c r="A50" s="110" t="s">
        <v>144</v>
      </c>
      <c r="B50" s="99" t="s">
        <v>517</v>
      </c>
      <c r="C50" s="24"/>
      <c r="D50" s="24"/>
      <c r="E50" s="1002" t="s">
        <v>77</v>
      </c>
      <c r="F50" s="24"/>
      <c r="G50" s="24"/>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9" t="s">
        <v>683</v>
      </c>
      <c r="P50" s="53">
        <v>43623</v>
      </c>
      <c r="Q50" s="38" t="s">
        <v>153</v>
      </c>
      <c r="R50" s="54" t="s">
        <v>156</v>
      </c>
      <c r="S50" s="36"/>
      <c r="T50" s="83"/>
      <c r="U50" s="181"/>
      <c r="V50" s="214"/>
      <c r="W50" s="83"/>
      <c r="X50" s="83"/>
      <c r="Y50" s="55" t="s">
        <v>631</v>
      </c>
      <c r="Z50" s="259">
        <f t="shared" si="2"/>
        <v>0</v>
      </c>
      <c r="AA50" s="260"/>
      <c r="AB50" s="260"/>
      <c r="AC50" s="260"/>
      <c r="AD50" s="260"/>
      <c r="AE50" s="258"/>
      <c r="AF50" s="258"/>
      <c r="AG50" s="258"/>
      <c r="AH50" s="258"/>
      <c r="AI50" s="258"/>
      <c r="AJ50" s="258"/>
    </row>
    <row r="51" spans="1:36" ht="42" thickBot="1" x14ac:dyDescent="0.35">
      <c r="A51" s="110" t="s">
        <v>144</v>
      </c>
      <c r="B51" s="99" t="s">
        <v>661</v>
      </c>
      <c r="C51" s="24"/>
      <c r="D51" s="24"/>
      <c r="E51" s="1002" t="s">
        <v>77</v>
      </c>
      <c r="F51" s="24"/>
      <c r="G51" s="24"/>
      <c r="H51" s="109">
        <f>IF(C51&lt;&gt;"",'CBL Score Standard'!$D107,IF(D51&lt;&gt;"",SUM('CBL Score Standard'!$D107:$E107),IF(E51&lt;&gt;"",SUM('CBL Score Standard'!$D107:$F107),IF(F51&lt;&gt;"",SUM('CBL Score Standard'!$D107:$G107),IF(G51&lt;&gt;"",SUM('CBL Score Standard'!$D107:$H107,0))))))</f>
        <v>0.16709956709956711</v>
      </c>
      <c r="K51" s="338"/>
      <c r="L51" s="338"/>
      <c r="M51" s="104" t="s">
        <v>7</v>
      </c>
      <c r="N51" s="36" t="s">
        <v>56</v>
      </c>
      <c r="O51" s="89" t="s">
        <v>67</v>
      </c>
      <c r="P51" s="53"/>
      <c r="Q51" s="251" t="s">
        <v>639</v>
      </c>
      <c r="R51" s="252" t="s">
        <v>640</v>
      </c>
      <c r="S51" s="83"/>
      <c r="T51" s="83"/>
      <c r="U51" s="83"/>
      <c r="V51" s="83"/>
      <c r="W51" s="83"/>
      <c r="X51" s="83"/>
      <c r="Y51" s="55" t="s">
        <v>634</v>
      </c>
      <c r="Z51" s="259">
        <f t="shared" si="2"/>
        <v>0</v>
      </c>
      <c r="AA51" s="260"/>
      <c r="AB51" s="260"/>
      <c r="AC51" s="260"/>
      <c r="AD51" s="260"/>
      <c r="AE51" s="258"/>
      <c r="AF51" s="258"/>
      <c r="AG51" s="258"/>
      <c r="AH51" s="258"/>
      <c r="AI51" s="258"/>
      <c r="AJ51" s="258"/>
    </row>
    <row r="52" spans="1:36" ht="28.2" thickBot="1" x14ac:dyDescent="0.35">
      <c r="A52" s="110" t="s">
        <v>144</v>
      </c>
      <c r="B52" s="99" t="s">
        <v>662</v>
      </c>
      <c r="C52" s="117" t="s">
        <v>77</v>
      </c>
      <c r="D52" s="117"/>
      <c r="E52" s="117"/>
      <c r="F52" s="24"/>
      <c r="G52" s="24"/>
      <c r="H52" s="109">
        <f>IF(C52&lt;&gt;"",'CBL Score Standard'!$D108,IF(D52&lt;&gt;"",SUM('CBL Score Standard'!$D108:$E108),IF(E52&lt;&gt;"",SUM('CBL Score Standard'!$D108:$F108),IF(F52&lt;&gt;"",SUM('CBL Score Standard'!$D108:$G108),IF(G52&lt;&gt;"",SUM('CBL Score Standard'!$D108:$H108,0))))))</f>
        <v>9.0909090909090912E-2</v>
      </c>
      <c r="K52" s="338"/>
      <c r="L52" s="338"/>
      <c r="M52" s="104" t="s">
        <v>7</v>
      </c>
      <c r="N52" s="36" t="s">
        <v>55</v>
      </c>
      <c r="O52" s="89" t="s">
        <v>1</v>
      </c>
      <c r="P52" s="53"/>
      <c r="Q52" s="251" t="s">
        <v>641</v>
      </c>
      <c r="R52" s="252" t="s">
        <v>318</v>
      </c>
      <c r="S52" s="83"/>
      <c r="T52" s="83"/>
      <c r="U52" s="83"/>
      <c r="V52" s="83"/>
      <c r="W52" s="83"/>
      <c r="X52" s="83"/>
      <c r="Y52" s="55" t="s">
        <v>635</v>
      </c>
      <c r="Z52" s="259">
        <f t="shared" si="2"/>
        <v>0.75</v>
      </c>
      <c r="AA52" s="260">
        <v>43636</v>
      </c>
      <c r="AB52" s="260">
        <v>43922</v>
      </c>
      <c r="AC52" s="260"/>
      <c r="AD52" s="260"/>
      <c r="AE52" s="258"/>
      <c r="AF52" s="258"/>
      <c r="AG52" s="258"/>
      <c r="AH52" s="258"/>
      <c r="AI52" s="258"/>
      <c r="AJ52" s="258"/>
    </row>
    <row r="53" spans="1:36" ht="28.8" x14ac:dyDescent="0.3">
      <c r="A53" s="110" t="s">
        <v>144</v>
      </c>
      <c r="B53" s="99" t="s">
        <v>187</v>
      </c>
      <c r="C53" s="100"/>
      <c r="D53" s="1003" t="s">
        <v>77</v>
      </c>
      <c r="E53" s="24"/>
      <c r="F53" s="24"/>
      <c r="G53" s="24"/>
      <c r="H53" s="109">
        <f>IF(C53&lt;&gt;"",'CBL Score Standard'!$D109,IF(D53&lt;&gt;"",SUM('CBL Score Standard'!$D109:$E109),IF(E53&lt;&gt;"",SUM('CBL Score Standard'!$D109:$F109),IF(F53&lt;&gt;"",SUM('CBL Score Standard'!$D109:$G109),IF(G53&lt;&gt;"",SUM('CBL Score Standard'!$D109:$H109,0))))))</f>
        <v>4.7619047619047616E-2</v>
      </c>
      <c r="K53" s="338"/>
      <c r="L53" s="338"/>
      <c r="M53" s="104" t="s">
        <v>7</v>
      </c>
      <c r="N53" s="36" t="s">
        <v>56</v>
      </c>
      <c r="O53" s="89" t="s">
        <v>419</v>
      </c>
      <c r="P53" s="53">
        <v>43684</v>
      </c>
      <c r="Q53" s="38" t="s">
        <v>420</v>
      </c>
      <c r="R53" s="54" t="s">
        <v>420</v>
      </c>
      <c r="S53" s="36"/>
      <c r="T53" s="83"/>
      <c r="U53" s="181"/>
      <c r="V53" s="83"/>
      <c r="W53" s="83"/>
      <c r="X53" s="83"/>
      <c r="Y53" s="250" t="s">
        <v>630</v>
      </c>
      <c r="Z53" s="259">
        <f t="shared" si="2"/>
        <v>0</v>
      </c>
      <c r="AA53" s="260"/>
      <c r="AB53" s="260"/>
      <c r="AC53" s="260"/>
      <c r="AD53" s="260"/>
      <c r="AE53" s="258"/>
      <c r="AF53" s="258"/>
      <c r="AG53" s="258"/>
      <c r="AH53" s="258"/>
      <c r="AI53" s="258"/>
      <c r="AJ53" s="258"/>
    </row>
    <row r="54" spans="1:36" ht="26.4" x14ac:dyDescent="0.3">
      <c r="A54" s="110" t="s">
        <v>144</v>
      </c>
      <c r="B54" s="99" t="s">
        <v>188</v>
      </c>
      <c r="C54" s="100"/>
      <c r="D54" s="1003" t="s">
        <v>77</v>
      </c>
      <c r="E54" s="24"/>
      <c r="F54" s="24"/>
      <c r="G54" s="24"/>
      <c r="H54" s="109">
        <f>IF(C54&lt;&gt;"",'CBL Score Standard'!$D110,IF(D54&lt;&gt;"",SUM('CBL Score Standard'!$D110:$E110),IF(E54&lt;&gt;"",SUM('CBL Score Standard'!$D110:$F110),IF(F54&lt;&gt;"",SUM('CBL Score Standard'!$D110:$G110),IF(G54&lt;&gt;"",SUM('CBL Score Standard'!$D110:$H110,0))))))</f>
        <v>4.7619047619047616E-2</v>
      </c>
      <c r="K54" s="338"/>
      <c r="L54" s="338"/>
      <c r="M54" s="104" t="s">
        <v>7</v>
      </c>
      <c r="N54" s="36" t="s">
        <v>56</v>
      </c>
      <c r="O54" s="89" t="s">
        <v>421</v>
      </c>
      <c r="P54" s="37" t="s">
        <v>230</v>
      </c>
      <c r="Q54" s="38" t="s">
        <v>230</v>
      </c>
      <c r="R54" s="54" t="s">
        <v>230</v>
      </c>
      <c r="S54" s="36"/>
      <c r="T54" s="83"/>
      <c r="U54" s="83"/>
      <c r="V54" s="83"/>
      <c r="W54" s="83"/>
      <c r="X54" s="83"/>
      <c r="Y54" s="250" t="s">
        <v>628</v>
      </c>
      <c r="Z54" s="259">
        <f t="shared" si="2"/>
        <v>0</v>
      </c>
      <c r="AA54" s="260"/>
      <c r="AB54" s="260"/>
      <c r="AC54" s="260"/>
      <c r="AD54" s="260"/>
      <c r="AE54" s="258"/>
      <c r="AF54" s="258"/>
      <c r="AG54" s="258"/>
      <c r="AH54" s="258"/>
      <c r="AI54" s="258"/>
      <c r="AJ54" s="258"/>
    </row>
    <row r="55" spans="1:36" customFormat="1" x14ac:dyDescent="0.3">
      <c r="A55" s="110" t="s">
        <v>144</v>
      </c>
      <c r="B55" s="99" t="s">
        <v>189</v>
      </c>
      <c r="C55" s="100"/>
      <c r="D55" s="117"/>
      <c r="E55" s="117"/>
      <c r="F55" s="24"/>
      <c r="G55" s="24"/>
      <c r="H55" s="109" t="b">
        <f>IF(C55&lt;&gt;"",'CBL Score Standard'!$D111,IF(D55&lt;&gt;"",SUM('CBL Score Standard'!$D111:$E111),IF(E55&lt;&gt;"",SUM('CBL Score Standard'!$D111:$F111),IF(F55&lt;&gt;"",SUM('CBL Score Standard'!$D111:$G111),IF(G55&lt;&gt;"",SUM('CBL Score Standard'!$D111:$H111,0))))))</f>
        <v>0</v>
      </c>
      <c r="K55" s="339"/>
      <c r="L55" s="339"/>
      <c r="M55" s="104" t="s">
        <v>7</v>
      </c>
      <c r="N55" s="36" t="s">
        <v>54</v>
      </c>
      <c r="O55" s="89" t="s">
        <v>231</v>
      </c>
      <c r="P55" s="47">
        <v>43610</v>
      </c>
      <c r="Q55" s="39" t="s">
        <v>164</v>
      </c>
      <c r="R55" s="45" t="s">
        <v>165</v>
      </c>
      <c r="S55" s="36" t="s">
        <v>643</v>
      </c>
      <c r="T55" s="83"/>
      <c r="U55" s="83"/>
      <c r="V55" s="83"/>
      <c r="W55" s="83"/>
      <c r="X55" s="83"/>
      <c r="Y55" s="49" t="s">
        <v>232</v>
      </c>
      <c r="Z55" s="259">
        <f t="shared" si="2"/>
        <v>0</v>
      </c>
      <c r="AA55" s="260"/>
      <c r="AB55" s="260"/>
      <c r="AC55" s="260"/>
      <c r="AD55" s="260"/>
      <c r="AE55" s="258"/>
      <c r="AF55" s="258"/>
      <c r="AG55" s="258"/>
      <c r="AH55" s="258"/>
      <c r="AI55" s="258"/>
      <c r="AJ55" s="258"/>
    </row>
    <row r="56" spans="1:36" customFormat="1" x14ac:dyDescent="0.3">
      <c r="A56" s="110" t="s">
        <v>144</v>
      </c>
      <c r="B56" s="99" t="s">
        <v>190</v>
      </c>
      <c r="C56" s="100"/>
      <c r="D56" s="117"/>
      <c r="E56" s="117"/>
      <c r="F56" s="24"/>
      <c r="G56" s="24"/>
      <c r="H56" s="109" t="b">
        <f>IF(C56&lt;&gt;"",'CBL Score Standard'!$D112,IF(D56&lt;&gt;"",SUM('CBL Score Standard'!$D112:$E112),IF(E56&lt;&gt;"",SUM('CBL Score Standard'!$D112:$F112),IF(F56&lt;&gt;"",SUM('CBL Score Standard'!$D112:$G112),IF(G56&lt;&gt;"",SUM('CBL Score Standard'!$D112:$H112,0))))))</f>
        <v>0</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t="s">
        <v>77</v>
      </c>
      <c r="E57" s="24"/>
      <c r="F57" s="24"/>
      <c r="G57" s="24"/>
      <c r="H57" s="109">
        <f>IF(C57&lt;&gt;"",'CBL Score Standard'!$D113,IF(D57&lt;&gt;"",SUM('CBL Score Standard'!$D113:$E113),IF(E57&lt;&gt;"",SUM('CBL Score Standard'!$D113:$F113),IF(F57&lt;&gt;"",SUM('CBL Score Standard'!$D113:$G113),IF(G57&lt;&gt;"",SUM('CBL Score Standard'!$D113:$H113,0))))))</f>
        <v>2.3809523809523808E-2</v>
      </c>
      <c r="K57" s="1173" t="s">
        <v>233</v>
      </c>
      <c r="L57" s="1174"/>
      <c r="M57" s="1174"/>
      <c r="N57" s="1174"/>
      <c r="O57" s="1174"/>
      <c r="P57" s="1174"/>
      <c r="Q57" s="1174"/>
      <c r="R57" s="1174"/>
      <c r="S57" s="1174"/>
      <c r="T57" s="1174"/>
      <c r="U57" s="1174"/>
      <c r="V57" s="1174"/>
      <c r="W57" s="1174"/>
      <c r="X57" s="1174"/>
      <c r="Y57" s="1174"/>
      <c r="Z57" s="263"/>
      <c r="AA57" s="330"/>
      <c r="AB57" s="330"/>
      <c r="AC57" s="330"/>
      <c r="AD57" s="330"/>
      <c r="AE57" s="330"/>
      <c r="AF57" s="330"/>
      <c r="AG57" s="330"/>
      <c r="AH57" s="330"/>
      <c r="AI57" s="330"/>
      <c r="AJ57" s="330"/>
    </row>
    <row r="58" spans="1:36" ht="27.6" x14ac:dyDescent="0.3">
      <c r="A58" s="110" t="s">
        <v>55</v>
      </c>
      <c r="B58" s="99" t="s">
        <v>419</v>
      </c>
      <c r="C58" s="100"/>
      <c r="D58" s="100" t="s">
        <v>77</v>
      </c>
      <c r="E58" s="117"/>
      <c r="F58" s="24"/>
      <c r="G58" s="24"/>
      <c r="H58" s="109">
        <f>IF(C58&lt;&gt;"",'CBL Score Standard'!$D114,IF(D58&lt;&gt;"",SUM('CBL Score Standard'!$D114:$E114),IF(E58&lt;&gt;"",SUM('CBL Score Standard'!$D114:$F114),IF(F58&lt;&gt;"",SUM('CBL Score Standard'!$D114:$G114),IF(G58&lt;&gt;"",SUM('CBL Score Standard'!$D114:$H114,0))))))</f>
        <v>0</v>
      </c>
      <c r="K58" s="336" t="s">
        <v>133</v>
      </c>
      <c r="L58" s="336" t="s">
        <v>91</v>
      </c>
      <c r="M58" s="1182" t="s">
        <v>75</v>
      </c>
      <c r="N58" s="1184" t="s">
        <v>134</v>
      </c>
      <c r="O58" s="332" t="s">
        <v>135</v>
      </c>
      <c r="P58" s="336" t="s">
        <v>136</v>
      </c>
      <c r="Q58" s="336" t="s">
        <v>137</v>
      </c>
      <c r="R58" s="336" t="s">
        <v>138</v>
      </c>
      <c r="S58" s="341" t="s">
        <v>139</v>
      </c>
      <c r="T58" s="333" t="s">
        <v>344</v>
      </c>
      <c r="U58" s="333" t="s">
        <v>342</v>
      </c>
      <c r="V58" s="333" t="s">
        <v>343</v>
      </c>
      <c r="W58" s="333" t="s">
        <v>375</v>
      </c>
      <c r="X58" s="333" t="s">
        <v>376</v>
      </c>
      <c r="Y58" s="336"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17"/>
      <c r="F59" s="24"/>
      <c r="G59" s="24"/>
      <c r="H59" s="109" t="b">
        <f>IF(C59&lt;&gt;"",'CBL Score Standard'!$D115,IF(D59&lt;&gt;"",SUM('CBL Score Standard'!$D115:$E115),IF(E59&lt;&gt;"",SUM('CBL Score Standard'!$D115:$F115),IF(F59&lt;&gt;"",SUM('CBL Score Standard'!$D115:$G115),IF(G59&lt;&gt;"",SUM('CBL Score Standard'!$D115:$H115,0))))))</f>
        <v>0</v>
      </c>
      <c r="K59" s="335"/>
      <c r="L59" s="335"/>
      <c r="M59" s="1183"/>
      <c r="N59" s="1185"/>
      <c r="O59" s="331"/>
      <c r="P59" s="35" t="s">
        <v>141</v>
      </c>
      <c r="Q59" s="335"/>
      <c r="R59" s="335"/>
      <c r="S59" s="340"/>
      <c r="T59" s="333"/>
      <c r="U59" s="333"/>
      <c r="V59" s="333"/>
      <c r="W59" s="333"/>
      <c r="X59" s="333"/>
      <c r="Y59" s="335"/>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337" t="s">
        <v>142</v>
      </c>
      <c r="L60" s="337" t="s">
        <v>143</v>
      </c>
      <c r="M60" s="104" t="s">
        <v>8</v>
      </c>
      <c r="N60" s="57" t="s">
        <v>2</v>
      </c>
      <c r="O60" s="38" t="s">
        <v>234</v>
      </c>
      <c r="P60" s="58"/>
      <c r="Q60" s="56"/>
      <c r="R60" s="59"/>
      <c r="S60" s="36"/>
      <c r="T60" s="83"/>
      <c r="U60" s="83"/>
      <c r="V60" s="83" t="str">
        <f t="shared" ref="V60:V67" si="3">IF(AND(W60="Y",X60="Y"),"Passed",IF(T60="M","Passed", ""))</f>
        <v/>
      </c>
      <c r="W60" s="83"/>
      <c r="X60" s="83"/>
      <c r="Y60" s="55"/>
      <c r="Z60" s="259">
        <f t="shared" ref="Z60:Z67" si="4">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338"/>
      <c r="L61" s="338"/>
      <c r="M61" s="104" t="s">
        <v>8</v>
      </c>
      <c r="N61" s="57" t="s">
        <v>63</v>
      </c>
      <c r="O61" s="38" t="s">
        <v>236</v>
      </c>
      <c r="P61" s="58"/>
      <c r="Q61" s="56"/>
      <c r="R61" s="59"/>
      <c r="S61" s="36"/>
      <c r="T61" s="83"/>
      <c r="U61" s="83"/>
      <c r="V61" s="83" t="str">
        <f t="shared" si="3"/>
        <v/>
      </c>
      <c r="W61" s="83"/>
      <c r="X61" s="83"/>
      <c r="Y61" s="55"/>
      <c r="Z61" s="259">
        <f t="shared" si="4"/>
        <v>0</v>
      </c>
      <c r="AA61" s="260"/>
      <c r="AB61" s="260"/>
      <c r="AC61" s="260"/>
      <c r="AD61" s="260"/>
      <c r="AE61" s="258"/>
      <c r="AF61" s="258"/>
      <c r="AG61" s="258"/>
      <c r="AH61" s="258"/>
      <c r="AI61" s="258"/>
      <c r="AJ61" s="258"/>
    </row>
    <row r="62" spans="1:36" x14ac:dyDescent="0.3">
      <c r="A62" s="110" t="s">
        <v>56</v>
      </c>
      <c r="B62" s="99" t="s">
        <v>67</v>
      </c>
      <c r="C62" s="100"/>
      <c r="D62" s="100" t="s">
        <v>77</v>
      </c>
      <c r="E62" s="24"/>
      <c r="F62" s="24"/>
      <c r="G62" s="24"/>
      <c r="H62" s="109">
        <f>IF(C62&lt;&gt;"",'CBL Score Standard'!$D118,IF(D62&lt;&gt;"",SUM('CBL Score Standard'!$D118:$E118),IF(E62&lt;&gt;"",SUM('CBL Score Standard'!$D118:$F118),IF(F62&lt;&gt;"",SUM('CBL Score Standard'!$D118:$G118),IF(G62&lt;&gt;"",SUM('CBL Score Standard'!$D118:$H118,0))))))</f>
        <v>0</v>
      </c>
      <c r="K62" s="338"/>
      <c r="L62" s="338"/>
      <c r="M62" s="104" t="s">
        <v>8</v>
      </c>
      <c r="N62" s="36" t="s">
        <v>56</v>
      </c>
      <c r="O62" s="38" t="s">
        <v>237</v>
      </c>
      <c r="P62" s="58"/>
      <c r="Q62" s="56"/>
      <c r="R62" s="59"/>
      <c r="S62" s="36"/>
      <c r="T62" s="83"/>
      <c r="U62" s="83"/>
      <c r="V62" s="83" t="str">
        <f t="shared" si="3"/>
        <v/>
      </c>
      <c r="W62" s="83"/>
      <c r="X62" s="83"/>
      <c r="Y62" s="55"/>
      <c r="Z62" s="259">
        <f t="shared" si="4"/>
        <v>0</v>
      </c>
      <c r="AA62" s="260"/>
      <c r="AB62" s="260"/>
      <c r="AC62" s="260"/>
      <c r="AD62" s="260"/>
      <c r="AE62" s="258"/>
      <c r="AF62" s="258"/>
      <c r="AG62" s="258"/>
      <c r="AH62" s="258"/>
      <c r="AI62" s="258"/>
      <c r="AJ62" s="258"/>
    </row>
    <row r="63" spans="1:36" ht="12.75" customHeight="1" thickBot="1" x14ac:dyDescent="0.35">
      <c r="A63" s="111" t="s">
        <v>55</v>
      </c>
      <c r="B63" s="99" t="s">
        <v>1</v>
      </c>
      <c r="C63" s="100"/>
      <c r="D63" s="100" t="s">
        <v>77</v>
      </c>
      <c r="E63" s="24"/>
      <c r="F63" s="24"/>
      <c r="G63" s="24"/>
      <c r="H63" s="109">
        <f>IF(C63&lt;&gt;"",'CBL Score Standard'!$D119,IF(D63&lt;&gt;"",SUM('CBL Score Standard'!$D119:$E119),IF(E63&lt;&gt;"",SUM('CBL Score Standard'!$D119:$F119),IF(F63&lt;&gt;"",SUM('CBL Score Standard'!$D119:$G119),IF(G63&lt;&gt;"",SUM('CBL Score Standard'!$D119:$H119,0))))))</f>
        <v>0</v>
      </c>
      <c r="K63" s="338"/>
      <c r="L63" s="338"/>
      <c r="M63" s="104" t="s">
        <v>8</v>
      </c>
      <c r="N63" s="36" t="s">
        <v>55</v>
      </c>
      <c r="O63" s="38" t="s">
        <v>238</v>
      </c>
      <c r="P63" s="58"/>
      <c r="Q63" s="56"/>
      <c r="R63" s="59"/>
      <c r="S63" s="36"/>
      <c r="T63" s="83"/>
      <c r="U63" s="83"/>
      <c r="V63" s="83" t="str">
        <f t="shared" si="3"/>
        <v/>
      </c>
      <c r="W63" s="83"/>
      <c r="X63" s="83"/>
      <c r="Y63" s="55"/>
      <c r="Z63" s="259">
        <f t="shared" si="4"/>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1.6367965367965369</v>
      </c>
      <c r="K64" s="338"/>
      <c r="L64" s="338"/>
      <c r="M64" s="104" t="s">
        <v>8</v>
      </c>
      <c r="N64" s="57" t="s">
        <v>53</v>
      </c>
      <c r="O64" s="38" t="s">
        <v>239</v>
      </c>
      <c r="P64" s="58"/>
      <c r="Q64" s="56"/>
      <c r="R64" s="59"/>
      <c r="S64" s="36"/>
      <c r="T64" s="83"/>
      <c r="U64" s="83"/>
      <c r="V64" s="83" t="str">
        <f t="shared" si="3"/>
        <v/>
      </c>
      <c r="W64" s="83"/>
      <c r="X64" s="83"/>
      <c r="Y64" s="55"/>
      <c r="Z64" s="259">
        <f t="shared" si="4"/>
        <v>0</v>
      </c>
      <c r="AA64" s="260"/>
      <c r="AB64" s="260"/>
      <c r="AC64" s="260"/>
      <c r="AD64" s="260"/>
      <c r="AE64" s="258"/>
      <c r="AF64" s="258"/>
      <c r="AG64" s="258"/>
      <c r="AH64" s="258"/>
      <c r="AI64" s="258"/>
      <c r="AJ64" s="258"/>
    </row>
    <row r="65" spans="1:36" ht="28.2" thickBot="1" x14ac:dyDescent="0.35">
      <c r="A65" s="112" t="s">
        <v>83</v>
      </c>
      <c r="B65" s="113"/>
      <c r="C65" s="134">
        <v>1</v>
      </c>
      <c r="D65" s="134">
        <v>0.94736842105263153</v>
      </c>
      <c r="E65" s="134">
        <v>0.19354838709677419</v>
      </c>
      <c r="F65" s="134">
        <v>0</v>
      </c>
      <c r="G65" s="134">
        <v>0</v>
      </c>
      <c r="H65" s="114">
        <v>0</v>
      </c>
      <c r="K65" s="338"/>
      <c r="L65" s="338"/>
      <c r="M65" s="104" t="s">
        <v>8</v>
      </c>
      <c r="N65" s="57" t="s">
        <v>59</v>
      </c>
      <c r="O65" s="38" t="s">
        <v>240</v>
      </c>
      <c r="P65" s="58"/>
      <c r="Q65" s="56"/>
      <c r="R65" s="59"/>
      <c r="S65" s="36"/>
      <c r="T65" s="83"/>
      <c r="U65" s="83"/>
      <c r="V65" s="83" t="str">
        <f t="shared" si="3"/>
        <v/>
      </c>
      <c r="W65" s="83"/>
      <c r="X65" s="83"/>
      <c r="Y65" s="55"/>
      <c r="Z65" s="259">
        <f t="shared" si="4"/>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1</v>
      </c>
      <c r="K66" s="338"/>
      <c r="L66" s="338"/>
      <c r="M66" s="104" t="s">
        <v>8</v>
      </c>
      <c r="N66" s="57" t="s">
        <v>55</v>
      </c>
      <c r="O66" s="38" t="s">
        <v>515</v>
      </c>
      <c r="P66" s="58"/>
      <c r="Q66" s="56"/>
      <c r="R66" s="59"/>
      <c r="S66" s="36"/>
      <c r="T66" s="83"/>
      <c r="U66" s="83"/>
      <c r="V66" s="83" t="str">
        <f t="shared" si="3"/>
        <v/>
      </c>
      <c r="W66" s="83"/>
      <c r="X66" s="83"/>
      <c r="Y66" s="55"/>
      <c r="Z66" s="259">
        <f t="shared" si="4"/>
        <v>0</v>
      </c>
      <c r="AA66" s="260"/>
      <c r="AB66" s="260"/>
      <c r="AC66" s="260"/>
      <c r="AD66" s="260"/>
      <c r="AE66" s="258"/>
      <c r="AF66" s="258"/>
      <c r="AG66" s="258"/>
      <c r="AH66" s="258"/>
      <c r="AI66" s="258"/>
      <c r="AJ66" s="258"/>
    </row>
    <row r="67" spans="1:36" x14ac:dyDescent="0.3">
      <c r="C67" s="135"/>
      <c r="D67" s="135"/>
      <c r="E67" s="135"/>
      <c r="F67" s="135"/>
      <c r="G67" s="135"/>
      <c r="K67" s="339"/>
      <c r="L67" s="339"/>
      <c r="M67" s="104" t="s">
        <v>8</v>
      </c>
      <c r="N67" s="57" t="s">
        <v>149</v>
      </c>
      <c r="O67" s="38" t="s">
        <v>370</v>
      </c>
      <c r="P67" s="51" t="s">
        <v>145</v>
      </c>
      <c r="Q67" s="39" t="s">
        <v>217</v>
      </c>
      <c r="R67" s="45" t="s">
        <v>241</v>
      </c>
      <c r="S67" s="36"/>
      <c r="T67" s="83"/>
      <c r="U67" s="83"/>
      <c r="V67" s="83" t="str">
        <f t="shared" si="3"/>
        <v/>
      </c>
      <c r="W67" s="83"/>
      <c r="X67" s="83"/>
      <c r="Y67" s="46" t="s">
        <v>242</v>
      </c>
      <c r="Z67" s="259">
        <f t="shared" si="4"/>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73" t="s">
        <v>243</v>
      </c>
      <c r="L69" s="1174"/>
      <c r="M69" s="1174"/>
      <c r="N69" s="1174"/>
      <c r="O69" s="1174"/>
      <c r="P69" s="1174"/>
      <c r="Q69" s="1174"/>
      <c r="R69" s="1174"/>
      <c r="S69" s="1174"/>
      <c r="T69" s="1174"/>
      <c r="U69" s="1174"/>
      <c r="V69" s="1174"/>
      <c r="W69" s="1174"/>
      <c r="X69" s="1174"/>
      <c r="Y69" s="1174"/>
      <c r="Z69" s="263"/>
      <c r="AA69" s="330"/>
      <c r="AB69" s="330"/>
      <c r="AC69" s="330"/>
      <c r="AD69" s="330"/>
      <c r="AE69" s="330"/>
      <c r="AF69" s="330"/>
      <c r="AG69" s="330"/>
      <c r="AH69" s="330"/>
      <c r="AI69" s="330"/>
      <c r="AJ69" s="330"/>
    </row>
    <row r="70" spans="1:36" ht="27.6" x14ac:dyDescent="0.3">
      <c r="C70" s="135"/>
      <c r="D70" s="135"/>
      <c r="E70" s="135"/>
      <c r="F70" s="135"/>
      <c r="G70" s="135"/>
      <c r="K70" s="336" t="s">
        <v>133</v>
      </c>
      <c r="L70" s="336" t="s">
        <v>91</v>
      </c>
      <c r="M70" s="1182" t="s">
        <v>75</v>
      </c>
      <c r="N70" s="1184" t="s">
        <v>134</v>
      </c>
      <c r="O70" s="332" t="s">
        <v>135</v>
      </c>
      <c r="P70" s="336" t="s">
        <v>136</v>
      </c>
      <c r="Q70" s="336" t="s">
        <v>137</v>
      </c>
      <c r="R70" s="336" t="s">
        <v>138</v>
      </c>
      <c r="S70" s="341" t="s">
        <v>139</v>
      </c>
      <c r="T70" s="333" t="s">
        <v>344</v>
      </c>
      <c r="U70" s="333" t="s">
        <v>342</v>
      </c>
      <c r="V70" s="333" t="s">
        <v>343</v>
      </c>
      <c r="W70" s="333" t="s">
        <v>375</v>
      </c>
      <c r="X70" s="333" t="s">
        <v>379</v>
      </c>
      <c r="Y70" s="336"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335"/>
      <c r="L71" s="335"/>
      <c r="M71" s="1183"/>
      <c r="N71" s="1185"/>
      <c r="O71" s="331"/>
      <c r="P71" s="35" t="s">
        <v>141</v>
      </c>
      <c r="Q71" s="335"/>
      <c r="R71" s="335"/>
      <c r="S71" s="340"/>
      <c r="T71" s="333"/>
      <c r="U71" s="333"/>
      <c r="V71" s="333"/>
      <c r="W71" s="333"/>
      <c r="X71" s="333"/>
      <c r="Y71" s="335"/>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c r="T72" s="83"/>
      <c r="U72" s="83"/>
      <c r="V72" s="83" t="str">
        <f>IF(AND(W72="Y",X72="Y"),"Passed",IF(T72="M","Passed", ""))</f>
        <v/>
      </c>
      <c r="W72" s="83"/>
      <c r="X72" s="83"/>
      <c r="Y72" s="63"/>
      <c r="Z72" s="259">
        <f t="shared" ref="Z72:Z75" si="5">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36"/>
      <c r="T73" s="83"/>
      <c r="U73" s="83"/>
      <c r="V73" s="83" t="str">
        <f>IF(AND(W73="Y",X73="Y"),"Passed",IF(T73="M","Passed", ""))</f>
        <v/>
      </c>
      <c r="W73" s="83"/>
      <c r="X73" s="83"/>
      <c r="Y73" s="63"/>
      <c r="Z73" s="259">
        <f t="shared" si="5"/>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36"/>
      <c r="T74" s="83"/>
      <c r="U74" s="83"/>
      <c r="V74" s="83" t="str">
        <f>IF(AND(W74="Y",X74="Y"),"Passed",IF(T74="M","Passed", ""))</f>
        <v/>
      </c>
      <c r="W74" s="83"/>
      <c r="X74" s="83"/>
      <c r="Y74" s="63"/>
      <c r="Z74" s="259">
        <f t="shared" si="5"/>
        <v>0</v>
      </c>
      <c r="AA74" s="260"/>
      <c r="AB74" s="260"/>
      <c r="AC74" s="260"/>
      <c r="AD74" s="260"/>
      <c r="AE74" s="258"/>
      <c r="AF74" s="258"/>
      <c r="AG74" s="258"/>
      <c r="AH74" s="258"/>
      <c r="AI74" s="258"/>
      <c r="AJ74" s="258"/>
    </row>
    <row r="75" spans="1:36" ht="12.75" customHeight="1" x14ac:dyDescent="0.3">
      <c r="C75" s="135"/>
      <c r="D75" s="135"/>
      <c r="E75" s="135"/>
      <c r="F75" s="135"/>
      <c r="G75" s="135"/>
      <c r="K75" s="339"/>
      <c r="L75" s="339"/>
      <c r="M75" s="104" t="s">
        <v>9</v>
      </c>
      <c r="N75" s="57" t="s">
        <v>3</v>
      </c>
      <c r="O75" s="38" t="s">
        <v>246</v>
      </c>
      <c r="P75" s="60"/>
      <c r="Q75" s="61"/>
      <c r="R75" s="62"/>
      <c r="S75" s="36"/>
      <c r="T75" s="83"/>
      <c r="U75" s="83"/>
      <c r="V75" s="83" t="str">
        <f>IF(AND(W75="Y",X75="Y"),"Passed",IF(T75="M","Passed", ""))</f>
        <v/>
      </c>
      <c r="W75" s="83"/>
      <c r="X75" s="83"/>
      <c r="Y75" s="63"/>
      <c r="Z75" s="259">
        <f t="shared" si="5"/>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customSheetViews>
    <customSheetView guid="{3F51B73C-8999-4BDD-B7BB-CFA8C5D5F118}" scale="85" showGridLines="0" fitToPage="1" topLeftCell="B1">
      <selection activeCell="J17" sqref="J17"/>
      <pageMargins left="0.25" right="0" top="0.25" bottom="0.25" header="0.3" footer="0"/>
      <pageSetup scale="30" fitToHeight="0" orientation="landscape" r:id="rId1"/>
    </customSheetView>
    <customSheetView guid="{040B64FF-F135-4C7F-9498-A8399C10673D}" scale="85" showGridLines="0" fitToPage="1" topLeftCell="B1">
      <selection activeCell="J17" sqref="J17"/>
      <pageMargins left="0.25" right="0" top="0.25" bottom="0.25" header="0.3" footer="0"/>
      <pageSetup scale="30" fitToHeight="0" orientation="landscape" r:id="rId2"/>
    </customSheetView>
    <customSheetView guid="{6D9FC8F7-6352-4BF1-890A-27BF36FADC03}" scale="85" showGridLines="0" fitToPage="1" topLeftCell="B1">
      <selection activeCell="J17" sqref="J17"/>
      <pageMargins left="0.25" right="0" top="0.25" bottom="0.25" header="0.3" footer="0"/>
      <pageSetup scale="30" fitToHeight="0" orientation="landscape" r:id="rId3"/>
    </customSheetView>
  </customSheetViews>
  <mergeCells count="48">
    <mergeCell ref="M17:M18"/>
    <mergeCell ref="N17:N18"/>
    <mergeCell ref="A1:H1"/>
    <mergeCell ref="K1:Y1"/>
    <mergeCell ref="M2:M3"/>
    <mergeCell ref="N2:N3"/>
    <mergeCell ref="K16:Y16"/>
    <mergeCell ref="A64:G64"/>
    <mergeCell ref="A66:G66"/>
    <mergeCell ref="K69:Y69"/>
    <mergeCell ref="M70:M71"/>
    <mergeCell ref="N70:N71"/>
    <mergeCell ref="AI70:AJ70"/>
    <mergeCell ref="Z38:Z39"/>
    <mergeCell ref="AA38:AB38"/>
    <mergeCell ref="AC38:AD38"/>
    <mergeCell ref="AE38:AF38"/>
    <mergeCell ref="Z70:Z71"/>
    <mergeCell ref="AA70:AB70"/>
    <mergeCell ref="AC70:AD70"/>
    <mergeCell ref="AE70:AF70"/>
    <mergeCell ref="AG70:AH70"/>
    <mergeCell ref="AG38:AH38"/>
    <mergeCell ref="AI38:AJ38"/>
    <mergeCell ref="Z58:Z59"/>
    <mergeCell ref="AA58:AB58"/>
    <mergeCell ref="AC58:AD58"/>
    <mergeCell ref="AE58:AF58"/>
    <mergeCell ref="K37:Y37"/>
    <mergeCell ref="M38:M39"/>
    <mergeCell ref="N38:N39"/>
    <mergeCell ref="K57:Y57"/>
    <mergeCell ref="M58:M59"/>
    <mergeCell ref="N58:N59"/>
    <mergeCell ref="AG58:AH58"/>
    <mergeCell ref="AI58:AJ58"/>
    <mergeCell ref="AG2:AH2"/>
    <mergeCell ref="AI2:AJ2"/>
    <mergeCell ref="Z17:Z18"/>
    <mergeCell ref="AA17:AB17"/>
    <mergeCell ref="AC17:AD17"/>
    <mergeCell ref="AE17:AF17"/>
    <mergeCell ref="AG17:AH17"/>
    <mergeCell ref="AI17:AJ17"/>
    <mergeCell ref="Z2:Z3"/>
    <mergeCell ref="AA2:AB2"/>
    <mergeCell ref="AC2:AD2"/>
    <mergeCell ref="AE2:AF2"/>
  </mergeCells>
  <conditionalFormatting sqref="E13">
    <cfRule type="containsText" dxfId="213" priority="18" operator="containsText" text="N/A">
      <formula>NOT(ISERROR(SEARCH("N/A",E13)))</formula>
    </cfRule>
    <cfRule type="containsText" dxfId="212" priority="19" operator="containsText" text="O">
      <formula>NOT(ISERROR(SEARCH("O",E13)))</formula>
    </cfRule>
    <cfRule type="containsText" dxfId="211" priority="20" operator="containsText" text="M">
      <formula>NOT(ISERROR(SEARCH("M",E13)))</formula>
    </cfRule>
  </conditionalFormatting>
  <conditionalFormatting sqref="C46:G46">
    <cfRule type="containsText" dxfId="210" priority="27" operator="containsText" text="O">
      <formula>NOT(ISERROR(SEARCH("O",C46)))</formula>
    </cfRule>
  </conditionalFormatting>
  <conditionalFormatting sqref="C46:G46">
    <cfRule type="containsText" dxfId="209" priority="24" operator="containsText" text="N/A">
      <formula>NOT(ISERROR(SEARCH("N/A",C46)))</formula>
    </cfRule>
    <cfRule type="containsText" dxfId="208" priority="25" operator="containsText" text="Blank">
      <formula>NOT(ISERROR(SEARCH("Blank",C46)))</formula>
    </cfRule>
    <cfRule type="containsText" dxfId="207" priority="26" operator="containsText" text="M">
      <formula>NOT(ISERROR(SEARCH("M",C46)))</formula>
    </cfRule>
  </conditionalFormatting>
  <conditionalFormatting sqref="E12">
    <cfRule type="containsText" dxfId="206" priority="21" operator="containsText" text="N/A">
      <formula>NOT(ISERROR(SEARCH("N/A",E12)))</formula>
    </cfRule>
    <cfRule type="containsText" dxfId="205" priority="22" operator="containsText" text="O">
      <formula>NOT(ISERROR(SEARCH("O",E12)))</formula>
    </cfRule>
    <cfRule type="containsText" dxfId="204" priority="23" operator="containsText" text="M">
      <formula>NOT(ISERROR(SEARCH("M",E12)))</formula>
    </cfRule>
  </conditionalFormatting>
  <conditionalFormatting sqref="C7:H7">
    <cfRule type="containsText" dxfId="203" priority="15" operator="containsText" text="N/A">
      <formula>NOT(ISERROR(SEARCH("N/A",C7)))</formula>
    </cfRule>
    <cfRule type="containsText" dxfId="202" priority="16" operator="containsText" text="Blank">
      <formula>NOT(ISERROR(SEARCH("Blank",C7)))</formula>
    </cfRule>
    <cfRule type="containsText" dxfId="201" priority="17" operator="containsText" text="M">
      <formula>NOT(ISERROR(SEARCH("M",C7)))</formula>
    </cfRule>
  </conditionalFormatting>
  <conditionalFormatting sqref="Z4 Z51:Z55 Z40:Z43 Z45:Z49 Z19:Z35">
    <cfRule type="cellIs" dxfId="200" priority="6" operator="greaterThan">
      <formula>0</formula>
    </cfRule>
  </conditionalFormatting>
  <conditionalFormatting sqref="Z5:Z14">
    <cfRule type="cellIs" dxfId="199" priority="5" operator="greaterThan">
      <formula>0</formula>
    </cfRule>
  </conditionalFormatting>
  <conditionalFormatting sqref="Z60:Z67">
    <cfRule type="cellIs" dxfId="198" priority="4" operator="greaterThan">
      <formula>0</formula>
    </cfRule>
  </conditionalFormatting>
  <conditionalFormatting sqref="Z72:Z75">
    <cfRule type="cellIs" dxfId="197" priority="3" operator="greaterThan">
      <formula>0</formula>
    </cfRule>
  </conditionalFormatting>
  <conditionalFormatting sqref="Z50">
    <cfRule type="cellIs" dxfId="196" priority="2" operator="greaterThan">
      <formula>0</formula>
    </cfRule>
  </conditionalFormatting>
  <conditionalFormatting sqref="Z44">
    <cfRule type="cellIs" dxfId="195" priority="1" operator="greaterThan">
      <formula>0</formula>
    </cfRule>
  </conditionalFormatting>
  <dataValidations count="3">
    <dataValidation type="list" allowBlank="1" showInputMessage="1" showErrorMessage="1" sqref="X4:X10 X33 X19 X21 X12 W1:W79">
      <formula1>"Y, N"</formula1>
    </dataValidation>
    <dataValidation type="list" allowBlank="1" showInputMessage="1" showErrorMessage="1" sqref="T70:T79 T58:T68 T2:T15 T38:T56 T17:T36">
      <formula1>"M, O, N/A"</formula1>
    </dataValidation>
    <dataValidation type="list" allowBlank="1" showInputMessage="1" showErrorMessage="1" sqref="V58:V68 V70:V79 V17:V36 V38:V56 V2:V15">
      <formula1>"Passed, Failed, N/A"</formula1>
    </dataValidation>
  </dataValidations>
  <hyperlinks>
    <hyperlink ref="Y4" r:id="rId4" display="http://collab.lge.com/main/x/gOGHLw"/>
    <hyperlink ref="Y7" r:id="rId5" display="http://collab.lge.com/main/x/AocBNg"/>
    <hyperlink ref="Y8" r:id="rId6"/>
    <hyperlink ref="Y19" r:id="rId7"/>
    <hyperlink ref="Y20" r:id="rId8"/>
    <hyperlink ref="Y22" r:id="rId9"/>
    <hyperlink ref="Y30" r:id="rId10"/>
    <hyperlink ref="Y31" r:id="rId11"/>
    <hyperlink ref="Y34" r:id="rId12"/>
    <hyperlink ref="Y41" r:id="rId13"/>
    <hyperlink ref="Y42" r:id="rId14" display="http://collab.lge.com/main/x/j9smN"/>
    <hyperlink ref="Y43" r:id="rId15"/>
    <hyperlink ref="Y45" r:id="rId16"/>
    <hyperlink ref="Y55" r:id="rId17"/>
    <hyperlink ref="Y35" r:id="rId18"/>
    <hyperlink ref="Y53" r:id="rId19"/>
    <hyperlink ref="Y11" r:id="rId20"/>
    <hyperlink ref="Y44" r:id="rId21"/>
  </hyperlinks>
  <pageMargins left="0.25" right="0" top="0.25" bottom="0.25" header="0.3" footer="0"/>
  <pageSetup scale="30" fitToHeight="0" orientation="landscape" r:id="rId22"/>
  <drawing r:id="rId23"/>
  <legacyDrawing r:id="rId24"/>
  <controls>
    <mc:AlternateContent xmlns:mc="http://schemas.openxmlformats.org/markup-compatibility/2006">
      <mc:Choice Requires="x14">
        <control shapeId="380929" r:id="rId25" name="CommandButton1">
          <controlPr defaultSize="0" autoLine="0" r:id="rId26">
            <anchor moveWithCells="1">
              <from>
                <xdr:col>8</xdr:col>
                <xdr:colOff>114300</xdr:colOff>
                <xdr:row>6</xdr:row>
                <xdr:rowOff>106680</xdr:rowOff>
              </from>
              <to>
                <xdr:col>9</xdr:col>
                <xdr:colOff>403860</xdr:colOff>
                <xdr:row>7</xdr:row>
                <xdr:rowOff>99060</xdr:rowOff>
              </to>
            </anchor>
          </controlPr>
        </control>
      </mc:Choice>
      <mc:Fallback>
        <control shapeId="380929" r:id="rId25" name="CommandButton1"/>
      </mc:Fallback>
    </mc:AlternateContent>
    <mc:AlternateContent xmlns:mc="http://schemas.openxmlformats.org/markup-compatibility/2006">
      <mc:Choice Requires="x14">
        <control shapeId="380930" r:id="rId27" name="CommandButton2">
          <controlPr defaultSize="0" autoLine="0" r:id="rId28">
            <anchor moveWithCells="1">
              <from>
                <xdr:col>8</xdr:col>
                <xdr:colOff>121920</xdr:colOff>
                <xdr:row>9</xdr:row>
                <xdr:rowOff>68580</xdr:rowOff>
              </from>
              <to>
                <xdr:col>9</xdr:col>
                <xdr:colOff>441960</xdr:colOff>
                <xdr:row>11</xdr:row>
                <xdr:rowOff>152400</xdr:rowOff>
              </to>
            </anchor>
          </controlPr>
        </control>
      </mc:Choice>
      <mc:Fallback>
        <control shapeId="380930" r:id="rId27" name="CommandButton2"/>
      </mc:Fallback>
    </mc:AlternateContent>
  </controls>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1">
    <tabColor theme="7" tint="0.79998168889431442"/>
    <pageSetUpPr fitToPage="1"/>
  </sheetPr>
  <dimension ref="A1:AN196"/>
  <sheetViews>
    <sheetView showGridLines="0" topLeftCell="A55" zoomScale="85" zoomScaleNormal="85" workbookViewId="0">
      <selection activeCell="C51" sqref="C5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9" width="9.77734375" style="3" customWidth="1"/>
    <col min="10"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12.6640625" bestFit="1" customWidth="1"/>
    <col min="20" max="20" width="12.5546875" customWidth="1"/>
    <col min="21" max="21" width="11" bestFit="1" customWidth="1"/>
    <col min="22" max="22" width="10.44140625" bestFit="1" customWidth="1"/>
    <col min="23" max="23" width="23.44140625" bestFit="1" customWidth="1"/>
    <col min="24" max="24" width="22.88671875" bestFit="1" customWidth="1"/>
    <col min="25" max="25" width="36.5546875" bestFit="1" customWidth="1"/>
    <col min="41" max="16384" width="9.109375" style="3"/>
  </cols>
  <sheetData>
    <row r="1" spans="1:36" ht="12.75" customHeight="1" x14ac:dyDescent="0.45">
      <c r="A1" s="1188" t="s">
        <v>82</v>
      </c>
      <c r="B1" s="1189"/>
      <c r="C1" s="1189"/>
      <c r="D1" s="1189"/>
      <c r="E1" s="1189"/>
      <c r="F1" s="1189"/>
      <c r="G1" s="1189"/>
      <c r="H1" s="1189"/>
      <c r="K1" s="1173" t="s">
        <v>627</v>
      </c>
      <c r="L1" s="1174"/>
      <c r="M1" s="1174"/>
      <c r="N1" s="1174"/>
      <c r="O1" s="1174"/>
      <c r="P1" s="1174"/>
      <c r="Q1" s="1174"/>
      <c r="R1" s="1174"/>
      <c r="S1" s="1174"/>
      <c r="T1" s="1174"/>
      <c r="U1" s="1174"/>
      <c r="V1" s="1174"/>
      <c r="W1" s="1174"/>
      <c r="X1" s="1174"/>
      <c r="Y1" s="1174"/>
      <c r="Z1" s="263"/>
      <c r="AA1" s="330"/>
      <c r="AB1" s="330"/>
      <c r="AC1" s="330"/>
      <c r="AD1" s="330"/>
      <c r="AE1" s="330"/>
      <c r="AF1" s="330"/>
      <c r="AG1" s="330"/>
      <c r="AH1" s="330"/>
      <c r="AI1" s="330"/>
      <c r="AJ1" s="330"/>
    </row>
    <row r="2" spans="1:36" ht="27.6" x14ac:dyDescent="0.3">
      <c r="A2" s="98" t="s">
        <v>367</v>
      </c>
      <c r="B2" s="83" t="s">
        <v>644</v>
      </c>
      <c r="C2" s="3"/>
      <c r="D2" s="3"/>
      <c r="E2" s="3"/>
      <c r="F2" s="3"/>
      <c r="G2" s="3"/>
      <c r="H2" s="3"/>
      <c r="K2" s="334" t="s">
        <v>133</v>
      </c>
      <c r="L2" s="334" t="s">
        <v>91</v>
      </c>
      <c r="M2" s="1182" t="s">
        <v>75</v>
      </c>
      <c r="N2" s="1190" t="s">
        <v>134</v>
      </c>
      <c r="O2" s="334" t="s">
        <v>135</v>
      </c>
      <c r="P2" s="334" t="s">
        <v>136</v>
      </c>
      <c r="Q2" s="334" t="s">
        <v>137</v>
      </c>
      <c r="R2" s="334" t="s">
        <v>138</v>
      </c>
      <c r="S2" s="333" t="s">
        <v>139</v>
      </c>
      <c r="T2" s="333" t="s">
        <v>344</v>
      </c>
      <c r="U2" s="333" t="s">
        <v>342</v>
      </c>
      <c r="V2" s="333" t="s">
        <v>343</v>
      </c>
      <c r="W2" s="333" t="s">
        <v>375</v>
      </c>
      <c r="X2" s="333" t="s">
        <v>376</v>
      </c>
      <c r="Y2" s="334"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43626</v>
      </c>
      <c r="C3" s="125"/>
      <c r="D3" s="3"/>
      <c r="E3" s="3"/>
      <c r="F3" s="3"/>
      <c r="G3" s="3"/>
      <c r="H3" s="3"/>
      <c r="K3" s="335"/>
      <c r="L3" s="335"/>
      <c r="M3" s="1183"/>
      <c r="N3" s="1185"/>
      <c r="O3" s="335"/>
      <c r="P3" s="35" t="s">
        <v>141</v>
      </c>
      <c r="Q3" s="335"/>
      <c r="R3" s="335"/>
      <c r="S3" s="333"/>
      <c r="T3" s="333"/>
      <c r="U3" s="333"/>
      <c r="V3" s="333"/>
      <c r="W3" s="333"/>
      <c r="X3" s="333"/>
      <c r="Y3" s="335"/>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1.4191780821917808</v>
      </c>
      <c r="C4" s="3"/>
      <c r="D4" s="3"/>
      <c r="E4" s="3"/>
      <c r="F4" s="3"/>
      <c r="G4" s="3"/>
      <c r="H4" s="3"/>
      <c r="K4" s="337" t="s">
        <v>142</v>
      </c>
      <c r="L4" s="337" t="s">
        <v>143</v>
      </c>
      <c r="M4" s="104" t="s">
        <v>5</v>
      </c>
      <c r="N4" s="93" t="s">
        <v>144</v>
      </c>
      <c r="O4" s="88" t="s">
        <v>372</v>
      </c>
      <c r="P4" s="140" t="s">
        <v>145</v>
      </c>
      <c r="Q4" s="140" t="s">
        <v>146</v>
      </c>
      <c r="R4" s="266" t="s">
        <v>147</v>
      </c>
      <c r="S4" s="36" t="s">
        <v>644</v>
      </c>
      <c r="T4" s="83" t="s">
        <v>72</v>
      </c>
      <c r="U4" s="83"/>
      <c r="V4" s="83" t="s">
        <v>374</v>
      </c>
      <c r="W4" s="83"/>
      <c r="X4" s="83"/>
      <c r="Y4" s="342" t="s">
        <v>148</v>
      </c>
      <c r="Z4" s="259">
        <f ca="1">DATEDIF(AA4,AB4,"m")/12+DATEDIF(AC4,AD4,"m")/12+DATEDIF(AE4,AF4,"m")/12+DATEDIF(AG4,AH4,"m")/12+DATEDIF(AI4,AJ4,"m")/12</f>
        <v>1.1666666666666667</v>
      </c>
      <c r="AA4" s="260">
        <v>43687</v>
      </c>
      <c r="AB4" s="260">
        <f ca="1">TODAY()</f>
        <v>44144</v>
      </c>
      <c r="AC4" s="260"/>
      <c r="AD4" s="260"/>
      <c r="AE4" s="258"/>
      <c r="AF4" s="258"/>
      <c r="AG4" s="258"/>
      <c r="AH4" s="258"/>
      <c r="AI4" s="258"/>
      <c r="AJ4" s="258"/>
    </row>
    <row r="5" spans="1:36" ht="12.75" customHeight="1" x14ac:dyDescent="0.3">
      <c r="A5" s="98" t="s">
        <v>387</v>
      </c>
      <c r="B5" s="124"/>
      <c r="C5" s="126"/>
      <c r="D5" s="3"/>
      <c r="E5" s="3"/>
      <c r="F5" s="3"/>
      <c r="G5" s="3"/>
      <c r="H5" s="3"/>
      <c r="K5" s="338"/>
      <c r="L5" s="338"/>
      <c r="M5" s="104" t="s">
        <v>5</v>
      </c>
      <c r="N5" s="93" t="s">
        <v>144</v>
      </c>
      <c r="O5" s="88" t="s">
        <v>373</v>
      </c>
      <c r="P5" s="142"/>
      <c r="Q5" s="141" t="s">
        <v>150</v>
      </c>
      <c r="R5" s="265" t="s">
        <v>151</v>
      </c>
      <c r="S5" s="36" t="s">
        <v>644</v>
      </c>
      <c r="T5" s="83" t="s">
        <v>72</v>
      </c>
      <c r="U5" s="83"/>
      <c r="V5" s="83" t="s">
        <v>374</v>
      </c>
      <c r="W5" s="83"/>
      <c r="X5" s="83"/>
      <c r="Y5" s="343"/>
      <c r="Z5" s="259">
        <f t="shared" ref="Z5:Z14" ca="1" si="0">DATEDIF(AA5,AB5,"m")/12+DATEDIF(AC5,AD5,"m")/12+DATEDIF(AE5,AF5,"m")/12+DATEDIF(AG5,AH5,"m")/12+DATEDIF(AI5,AJ5,"m")/12</f>
        <v>1.1666666666666667</v>
      </c>
      <c r="AA5" s="260">
        <v>43687</v>
      </c>
      <c r="AB5" s="260">
        <f ca="1">TODAY()</f>
        <v>44144</v>
      </c>
      <c r="AC5" s="260"/>
      <c r="AD5" s="260"/>
      <c r="AE5" s="258"/>
      <c r="AF5" s="258"/>
      <c r="AG5" s="258"/>
      <c r="AH5" s="258"/>
      <c r="AI5" s="258"/>
      <c r="AJ5" s="258"/>
    </row>
    <row r="6" spans="1:36" ht="15" thickBot="1" x14ac:dyDescent="0.35">
      <c r="A6" s="98" t="s">
        <v>388</v>
      </c>
      <c r="B6" s="124">
        <f ca="1">B4+B5</f>
        <v>1.4191780821917808</v>
      </c>
      <c r="C6" s="126"/>
      <c r="K6" s="338"/>
      <c r="L6" s="338"/>
      <c r="M6" s="104" t="s">
        <v>5</v>
      </c>
      <c r="N6" s="38" t="s">
        <v>149</v>
      </c>
      <c r="O6" s="65" t="s">
        <v>149</v>
      </c>
      <c r="P6" s="142"/>
      <c r="Q6" s="39" t="s">
        <v>150</v>
      </c>
      <c r="R6" s="40" t="s">
        <v>151</v>
      </c>
      <c r="S6" s="36" t="s">
        <v>644</v>
      </c>
      <c r="T6" s="83" t="s">
        <v>72</v>
      </c>
      <c r="U6" s="83"/>
      <c r="V6" s="83" t="s">
        <v>374</v>
      </c>
      <c r="W6" s="83"/>
      <c r="X6" s="83"/>
      <c r="Y6" s="41" t="s">
        <v>152</v>
      </c>
      <c r="Z6" s="259">
        <f t="shared" ca="1" si="0"/>
        <v>1.3333333333333333</v>
      </c>
      <c r="AA6" s="260">
        <v>43626</v>
      </c>
      <c r="AB6" s="260">
        <f ca="1">TODAY()</f>
        <v>44144</v>
      </c>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42"/>
      <c r="Q7" s="140" t="s">
        <v>247</v>
      </c>
      <c r="R7" s="266" t="s">
        <v>154</v>
      </c>
      <c r="S7" s="36" t="s">
        <v>644</v>
      </c>
      <c r="T7" s="83" t="s">
        <v>72</v>
      </c>
      <c r="U7" s="83"/>
      <c r="V7" s="83" t="s">
        <v>374</v>
      </c>
      <c r="W7" s="83"/>
      <c r="X7" s="83"/>
      <c r="Y7" s="342" t="s">
        <v>248</v>
      </c>
      <c r="Z7" s="259">
        <f t="shared" ca="1" si="0"/>
        <v>1.3333333333333333</v>
      </c>
      <c r="AA7" s="260">
        <v>43626</v>
      </c>
      <c r="AB7" s="260">
        <f ca="1">TODAY()</f>
        <v>44144</v>
      </c>
      <c r="AC7" s="260"/>
      <c r="AD7" s="260"/>
      <c r="AE7" s="258"/>
      <c r="AF7" s="258"/>
      <c r="AG7" s="258"/>
      <c r="AH7" s="258"/>
      <c r="AI7" s="258"/>
      <c r="AJ7" s="258"/>
    </row>
    <row r="8" spans="1:36" x14ac:dyDescent="0.3">
      <c r="A8" s="107" t="s">
        <v>56</v>
      </c>
      <c r="B8" s="108" t="s">
        <v>182</v>
      </c>
      <c r="C8" s="100"/>
      <c r="D8" s="24" t="s">
        <v>77</v>
      </c>
      <c r="E8" s="24"/>
      <c r="F8" s="24"/>
      <c r="G8" s="24"/>
      <c r="H8" s="109">
        <f>IF(C8&lt;&gt;"",'CBL Score Standard'!$D64,IF(D8&lt;&gt;"",SUM('CBL Score Standard'!$D64:$E64),IF(E8&lt;&gt;"",SUM('CBL Score Standard'!$D64:$F64),IF(F8&lt;&gt;"",SUM('CBL Score Standard'!$D64:$G64),IF(G8&lt;&gt;"",SUM('CBL Score Standard'!$D64:$H64,0))))))</f>
        <v>4.7619047619047616E-2</v>
      </c>
      <c r="K8" s="338"/>
      <c r="L8" s="338"/>
      <c r="M8" s="104" t="s">
        <v>5</v>
      </c>
      <c r="N8" s="127" t="s">
        <v>144</v>
      </c>
      <c r="O8" s="43" t="s">
        <v>517</v>
      </c>
      <c r="P8" s="142"/>
      <c r="Q8" s="39" t="s">
        <v>153</v>
      </c>
      <c r="R8" s="40" t="s">
        <v>156</v>
      </c>
      <c r="S8" s="36" t="s">
        <v>644</v>
      </c>
      <c r="T8" s="83"/>
      <c r="U8" s="83"/>
      <c r="V8" s="83"/>
      <c r="W8" s="83"/>
      <c r="X8" s="83"/>
      <c r="Y8" s="44" t="s">
        <v>157</v>
      </c>
      <c r="Z8" s="259">
        <f t="shared" si="0"/>
        <v>0</v>
      </c>
      <c r="AA8" s="260"/>
      <c r="AB8" s="260"/>
      <c r="AC8" s="260"/>
      <c r="AD8" s="260"/>
      <c r="AE8" s="258"/>
      <c r="AF8" s="258"/>
      <c r="AG8" s="258"/>
      <c r="AH8" s="258"/>
      <c r="AI8" s="258"/>
      <c r="AJ8" s="258"/>
    </row>
    <row r="9" spans="1:36" x14ac:dyDescent="0.3">
      <c r="A9" s="110" t="s">
        <v>56</v>
      </c>
      <c r="B9" s="99" t="s">
        <v>427</v>
      </c>
      <c r="C9" s="100" t="s">
        <v>77</v>
      </c>
      <c r="D9" s="24"/>
      <c r="E9" s="24"/>
      <c r="F9" s="24"/>
      <c r="G9" s="24"/>
      <c r="H9" s="109">
        <f>IF(C9&lt;&gt;"",'CBL Score Standard'!$D65,IF(D9&lt;&gt;"",SUM('CBL Score Standard'!$D65:$E65),IF(E9&lt;&gt;"",SUM('CBL Score Standard'!$D65:$F65),IF(F9&lt;&gt;"",SUM('CBL Score Standard'!$D65:$G65),IF(G9&lt;&gt;"",SUM('CBL Score Standard'!$D65:$H65,0))))))</f>
        <v>0</v>
      </c>
      <c r="K9" s="338"/>
      <c r="L9" s="338"/>
      <c r="M9" s="104" t="s">
        <v>5</v>
      </c>
      <c r="N9" s="127" t="s">
        <v>144</v>
      </c>
      <c r="O9" s="43" t="s">
        <v>661</v>
      </c>
      <c r="P9" s="142"/>
      <c r="Q9" s="39" t="s">
        <v>155</v>
      </c>
      <c r="R9" s="40" t="s">
        <v>158</v>
      </c>
      <c r="S9" s="36"/>
      <c r="T9" s="83" t="s">
        <v>72</v>
      </c>
      <c r="U9" s="83"/>
      <c r="V9" s="83" t="s">
        <v>374</v>
      </c>
      <c r="W9" s="83"/>
      <c r="X9" s="83"/>
      <c r="Y9" s="41" t="s">
        <v>159</v>
      </c>
      <c r="Z9" s="259">
        <f t="shared" ca="1" si="0"/>
        <v>1.1666666666666667</v>
      </c>
      <c r="AA9" s="260">
        <v>43687</v>
      </c>
      <c r="AB9" s="260">
        <f ca="1">TODAY()</f>
        <v>44144</v>
      </c>
      <c r="AC9" s="260"/>
      <c r="AD9" s="260"/>
      <c r="AE9" s="258"/>
      <c r="AF9" s="258"/>
      <c r="AG9" s="258"/>
      <c r="AH9" s="258"/>
      <c r="AI9" s="258"/>
      <c r="AJ9" s="258"/>
    </row>
    <row r="10" spans="1:36" x14ac:dyDescent="0.3">
      <c r="A10" s="110" t="s">
        <v>56</v>
      </c>
      <c r="B10" s="99" t="s">
        <v>663</v>
      </c>
      <c r="C10" s="100"/>
      <c r="D10" s="100" t="s">
        <v>77</v>
      </c>
      <c r="E10" s="129"/>
      <c r="F10" s="24"/>
      <c r="G10" s="24"/>
      <c r="H10" s="109">
        <f>IF(C10&lt;&gt;"",'CBL Score Standard'!$D66,IF(D10&lt;&gt;"",SUM('CBL Score Standard'!$D66:$E66),IF(E10&lt;&gt;"",SUM('CBL Score Standard'!$D66:$F66),IF(F10&lt;&gt;"",SUM('CBL Score Standard'!$D66:$G66),IF(G10&lt;&gt;"",SUM('CBL Score Standard'!$D66:$H66,0))))))</f>
        <v>0</v>
      </c>
      <c r="K10" s="338"/>
      <c r="L10" s="338"/>
      <c r="M10" s="104" t="s">
        <v>5</v>
      </c>
      <c r="N10" s="127" t="s">
        <v>144</v>
      </c>
      <c r="O10" s="43" t="s">
        <v>662</v>
      </c>
      <c r="P10" s="142"/>
      <c r="Q10" s="254" t="s">
        <v>659</v>
      </c>
      <c r="R10" s="254" t="s">
        <v>278</v>
      </c>
      <c r="S10" s="36"/>
      <c r="T10" s="83"/>
      <c r="U10" s="83"/>
      <c r="V10" s="83"/>
      <c r="W10" s="83"/>
      <c r="X10" s="83"/>
      <c r="Y10" s="46" t="s">
        <v>160</v>
      </c>
      <c r="Z10" s="259">
        <f t="shared" si="0"/>
        <v>0</v>
      </c>
      <c r="AA10" s="260"/>
      <c r="AB10" s="260"/>
      <c r="AC10" s="260"/>
      <c r="AD10" s="260"/>
      <c r="AE10" s="258"/>
      <c r="AF10" s="258"/>
      <c r="AG10" s="258"/>
      <c r="AH10" s="258"/>
      <c r="AI10" s="258"/>
      <c r="AJ10" s="258"/>
    </row>
    <row r="11" spans="1:36" x14ac:dyDescent="0.3">
      <c r="A11" s="110" t="s">
        <v>56</v>
      </c>
      <c r="B11" s="99" t="s">
        <v>215</v>
      </c>
      <c r="C11" s="100"/>
      <c r="D11" s="100" t="s">
        <v>77</v>
      </c>
      <c r="E11" s="129"/>
      <c r="F11" s="24"/>
      <c r="G11" s="24"/>
      <c r="H11" s="109">
        <f>IF(C11&lt;&gt;"",'CBL Score Standard'!$D67,IF(D11&lt;&gt;"",SUM('CBL Score Standard'!$D67:$E67),IF(E11&lt;&gt;"",SUM('CBL Score Standard'!$D67:$F67),IF(F11&lt;&gt;"",SUM('CBL Score Standard'!$D67:$G67),IF(G11&lt;&gt;"",SUM('CBL Score Standard'!$D67:$H67,0))))))</f>
        <v>0</v>
      </c>
      <c r="K11" s="338"/>
      <c r="L11" s="338"/>
      <c r="M11" s="104" t="s">
        <v>5</v>
      </c>
      <c r="N11" s="36" t="s">
        <v>31</v>
      </c>
      <c r="O11" s="89" t="s">
        <v>175</v>
      </c>
      <c r="P11" s="338"/>
      <c r="Q11" s="37" t="s">
        <v>383</v>
      </c>
      <c r="R11" s="40" t="s">
        <v>176</v>
      </c>
      <c r="S11" s="66" t="s">
        <v>644</v>
      </c>
      <c r="T11" s="157" t="s">
        <v>72</v>
      </c>
      <c r="U11" s="999">
        <v>44029</v>
      </c>
      <c r="V11" s="83" t="s">
        <v>374</v>
      </c>
      <c r="W11" s="83"/>
      <c r="X11" s="83"/>
      <c r="Y11" s="44" t="s">
        <v>177</v>
      </c>
      <c r="Z11" s="259">
        <f t="shared" si="0"/>
        <v>0</v>
      </c>
      <c r="AA11" s="260"/>
      <c r="AB11" s="260"/>
      <c r="AC11" s="260"/>
      <c r="AD11" s="260"/>
      <c r="AE11" s="258"/>
      <c r="AF11" s="258"/>
      <c r="AG11" s="258"/>
      <c r="AH11" s="258"/>
      <c r="AI11" s="258"/>
      <c r="AJ11" s="258"/>
    </row>
    <row r="12" spans="1:36" x14ac:dyDescent="0.3">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47">
        <v>43613</v>
      </c>
      <c r="Q12" s="39" t="s">
        <v>167</v>
      </c>
      <c r="R12" s="40" t="s">
        <v>168</v>
      </c>
      <c r="S12" s="36" t="s">
        <v>644</v>
      </c>
      <c r="T12" s="83" t="s">
        <v>72</v>
      </c>
      <c r="U12" s="83"/>
      <c r="V12" s="83"/>
      <c r="W12" s="83"/>
      <c r="X12" s="83"/>
      <c r="Y12" s="41"/>
      <c r="Z12" s="259">
        <f t="shared" si="0"/>
        <v>0</v>
      </c>
      <c r="AA12" s="260"/>
      <c r="AB12" s="260"/>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39" t="s">
        <v>230</v>
      </c>
      <c r="Q13" s="39" t="s">
        <v>217</v>
      </c>
      <c r="R13" s="39" t="s">
        <v>217</v>
      </c>
      <c r="S13" s="36" t="s">
        <v>644</v>
      </c>
      <c r="T13" s="83" t="s">
        <v>72</v>
      </c>
      <c r="U13" s="181"/>
      <c r="V13" s="83"/>
      <c r="W13" s="83"/>
      <c r="X13" s="83"/>
      <c r="Y13" s="41" t="s">
        <v>169</v>
      </c>
      <c r="Z13" s="259">
        <f t="shared" si="0"/>
        <v>0</v>
      </c>
      <c r="AA13" s="260"/>
      <c r="AB13" s="260"/>
      <c r="AC13" s="260"/>
      <c r="AD13" s="260"/>
      <c r="AE13" s="258"/>
      <c r="AF13" s="258"/>
      <c r="AG13" s="258"/>
      <c r="AH13" s="258"/>
      <c r="AI13" s="258"/>
      <c r="AJ13" s="258"/>
    </row>
    <row r="14" spans="1:36" ht="27.6" x14ac:dyDescent="0.3">
      <c r="A14" s="110" t="s">
        <v>55</v>
      </c>
      <c r="B14" s="99" t="s">
        <v>694</v>
      </c>
      <c r="C14" s="100"/>
      <c r="D14" s="100"/>
      <c r="E14" s="24"/>
      <c r="F14" s="24"/>
      <c r="G14" s="24"/>
      <c r="H14" s="109" t="b">
        <f>IF(C14&lt;&gt;"",'CBL Score Standard'!$D70,IF(D14&lt;&gt;"",SUM('CBL Score Standard'!$D70:$E70),IF(E14&lt;&gt;"",SUM('CBL Score Standard'!$D70:$F70),IF(F14&lt;&gt;"",SUM('CBL Score Standard'!$D70:$G70),IF(G14&lt;&gt;"",SUM('CBL Score Standard'!$D70:$H70,0))))))</f>
        <v>0</v>
      </c>
      <c r="K14" s="339"/>
      <c r="L14" s="339"/>
      <c r="M14" s="104" t="s">
        <v>5</v>
      </c>
      <c r="N14" s="36" t="s">
        <v>41</v>
      </c>
      <c r="O14" s="87" t="s">
        <v>450</v>
      </c>
      <c r="P14" s="47">
        <v>43627</v>
      </c>
      <c r="Q14" s="39" t="s">
        <v>381</v>
      </c>
      <c r="R14" s="40" t="s">
        <v>382</v>
      </c>
      <c r="S14" s="36" t="s">
        <v>644</v>
      </c>
      <c r="T14" s="83" t="s">
        <v>72</v>
      </c>
      <c r="U14" s="47"/>
      <c r="V14" s="83" t="s">
        <v>374</v>
      </c>
      <c r="W14" s="83"/>
      <c r="X14" s="83"/>
      <c r="Y14" s="41" t="s">
        <v>163</v>
      </c>
      <c r="Z14" s="259">
        <f t="shared" ca="1" si="0"/>
        <v>1</v>
      </c>
      <c r="AA14" s="260">
        <v>43748</v>
      </c>
      <c r="AB14" s="260">
        <f ca="1">TODAY()</f>
        <v>44144</v>
      </c>
      <c r="AC14" s="260"/>
      <c r="AD14" s="260"/>
      <c r="AE14" s="258"/>
      <c r="AF14" s="258"/>
      <c r="AG14" s="258"/>
      <c r="AH14" s="258"/>
      <c r="AI14" s="258"/>
      <c r="AJ14" s="258"/>
    </row>
    <row r="15" spans="1:36" x14ac:dyDescent="0.3">
      <c r="A15" s="110" t="s">
        <v>55</v>
      </c>
      <c r="B15" s="99" t="s">
        <v>185</v>
      </c>
      <c r="C15" s="100"/>
      <c r="D15" s="24" t="s">
        <v>77</v>
      </c>
      <c r="E15" s="24"/>
      <c r="F15" s="24"/>
      <c r="G15" s="24"/>
      <c r="H15" s="109">
        <f>IF(C15&lt;&gt;"",'CBL Score Standard'!$D71,IF(D15&lt;&gt;"",SUM('CBL Score Standard'!$D71:$E71),IF(E15&lt;&gt;"",SUM('CBL Score Standard'!$D71:$F71),IF(F15&lt;&gt;"",SUM('CBL Score Standard'!$D71:$G71),IF(G15&lt;&gt;"",SUM('CBL Score Standard'!$D71:$H71,0))))))</f>
        <v>0</v>
      </c>
      <c r="I15" s="884"/>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c r="E16" s="130"/>
      <c r="F16" s="100"/>
      <c r="G16" s="100"/>
      <c r="H16" s="109" t="b">
        <f>IF(C16&lt;&gt;"",'CBL Score Standard'!$D72,IF(D16&lt;&gt;"",SUM('CBL Score Standard'!$D72:$E72),IF(E16&lt;&gt;"",SUM('CBL Score Standard'!$D72:$F72),IF(F16&lt;&gt;"",SUM('CBL Score Standard'!$D72:$G72),IF(G16&lt;&gt;"",SUM('CBL Score Standard'!$D72:$H72,0))))))</f>
        <v>0</v>
      </c>
      <c r="I16" s="884"/>
      <c r="K16" s="1173" t="s">
        <v>170</v>
      </c>
      <c r="L16" s="1174"/>
      <c r="M16" s="1174"/>
      <c r="N16" s="1174"/>
      <c r="O16" s="1174"/>
      <c r="P16" s="1174"/>
      <c r="Q16" s="1174"/>
      <c r="R16" s="1174"/>
      <c r="S16" s="1174"/>
      <c r="T16" s="1174"/>
      <c r="U16" s="1174"/>
      <c r="V16" s="1174"/>
      <c r="W16" s="1174"/>
      <c r="X16" s="1174"/>
      <c r="Y16" s="1174"/>
      <c r="Z16" s="263"/>
      <c r="AA16" s="330"/>
      <c r="AB16" s="330"/>
      <c r="AC16" s="330"/>
      <c r="AD16" s="330"/>
      <c r="AE16" s="330"/>
      <c r="AF16" s="330"/>
      <c r="AG16" s="330"/>
      <c r="AH16" s="330"/>
      <c r="AI16" s="330"/>
      <c r="AJ16" s="330"/>
    </row>
    <row r="17" spans="1:36" ht="27.6" x14ac:dyDescent="0.3">
      <c r="A17" s="110" t="s">
        <v>55</v>
      </c>
      <c r="B17" s="99" t="s">
        <v>194</v>
      </c>
      <c r="C17" s="100"/>
      <c r="D17" s="100" t="s">
        <v>77</v>
      </c>
      <c r="E17" s="100"/>
      <c r="F17" s="100"/>
      <c r="G17" s="100"/>
      <c r="H17" s="109">
        <f>IF(C17&lt;&gt;"",'CBL Score Standard'!$D73,IF(D17&lt;&gt;"",SUM('CBL Score Standard'!$D73:$E73),IF(E17&lt;&gt;"",SUM('CBL Score Standard'!$D73:$F73),IF(F17&lt;&gt;"",SUM('CBL Score Standard'!$D73:$G73),IF(G17&lt;&gt;"",SUM('CBL Score Standard'!$D73:$H73,0))))))</f>
        <v>0</v>
      </c>
      <c r="I17" s="884"/>
      <c r="K17" s="336" t="s">
        <v>133</v>
      </c>
      <c r="L17" s="336" t="s">
        <v>91</v>
      </c>
      <c r="M17" s="1182" t="s">
        <v>75</v>
      </c>
      <c r="N17" s="1184" t="s">
        <v>134</v>
      </c>
      <c r="O17" s="336" t="s">
        <v>135</v>
      </c>
      <c r="P17" s="336" t="s">
        <v>136</v>
      </c>
      <c r="Q17" s="336" t="s">
        <v>137</v>
      </c>
      <c r="R17" s="336" t="s">
        <v>138</v>
      </c>
      <c r="S17" s="341" t="s">
        <v>139</v>
      </c>
      <c r="T17" s="333" t="s">
        <v>344</v>
      </c>
      <c r="U17" s="333" t="s">
        <v>342</v>
      </c>
      <c r="V17" s="333" t="s">
        <v>343</v>
      </c>
      <c r="W17" s="333" t="s">
        <v>375</v>
      </c>
      <c r="X17" s="333" t="s">
        <v>376</v>
      </c>
      <c r="Y17" s="336"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c r="F18" s="100"/>
      <c r="G18" s="100"/>
      <c r="H18" s="109" t="b">
        <f>IF(C18&lt;&gt;"",'CBL Score Standard'!$D74,IF(D18&lt;&gt;"",SUM('CBL Score Standard'!$D74:$E74),IF(E18&lt;&gt;"",SUM('CBL Score Standard'!$D74:$F74),IF(F18&lt;&gt;"",SUM('CBL Score Standard'!$D74:$G74),IF(G18&lt;&gt;"",SUM('CBL Score Standard'!$D74:$H74,0))))))</f>
        <v>0</v>
      </c>
      <c r="I18" s="884"/>
      <c r="K18" s="335"/>
      <c r="L18" s="335"/>
      <c r="M18" s="1183"/>
      <c r="N18" s="1190"/>
      <c r="O18" s="335"/>
      <c r="P18" s="35" t="s">
        <v>141</v>
      </c>
      <c r="Q18" s="335"/>
      <c r="R18" s="335"/>
      <c r="S18" s="340"/>
      <c r="T18" s="333"/>
      <c r="U18" s="333"/>
      <c r="V18" s="333"/>
      <c r="W18" s="333"/>
      <c r="X18" s="333"/>
      <c r="Y18" s="335"/>
      <c r="Z18" s="1187"/>
      <c r="AA18" s="329" t="s">
        <v>672</v>
      </c>
      <c r="AB18" s="329" t="s">
        <v>673</v>
      </c>
      <c r="AC18" s="329" t="s">
        <v>672</v>
      </c>
      <c r="AD18" s="329" t="s">
        <v>673</v>
      </c>
      <c r="AE18" s="329" t="s">
        <v>672</v>
      </c>
      <c r="AF18" s="329" t="s">
        <v>673</v>
      </c>
      <c r="AG18" s="329" t="s">
        <v>672</v>
      </c>
      <c r="AH18" s="329" t="s">
        <v>673</v>
      </c>
      <c r="AI18" s="329" t="s">
        <v>672</v>
      </c>
      <c r="AJ18" s="329" t="s">
        <v>673</v>
      </c>
    </row>
    <row r="19" spans="1:36" ht="12.75" customHeight="1"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I19" s="884"/>
      <c r="K19" s="337" t="s">
        <v>142</v>
      </c>
      <c r="L19" s="337" t="s">
        <v>143</v>
      </c>
      <c r="M19" s="104" t="s">
        <v>6</v>
      </c>
      <c r="N19" s="36" t="s">
        <v>46</v>
      </c>
      <c r="O19" s="89" t="s">
        <v>171</v>
      </c>
      <c r="P19" s="337" t="s">
        <v>145</v>
      </c>
      <c r="Q19" s="37" t="s">
        <v>172</v>
      </c>
      <c r="R19" s="40" t="s">
        <v>173</v>
      </c>
      <c r="S19" s="66" t="s">
        <v>644</v>
      </c>
      <c r="T19" s="157"/>
      <c r="U19" s="83"/>
      <c r="V19" s="83"/>
      <c r="W19" s="83"/>
      <c r="X19" s="83"/>
      <c r="Y19" s="44" t="s">
        <v>174</v>
      </c>
      <c r="Z19" s="259">
        <f t="shared" ref="Z19:Z35" si="1">DATEDIF(AA19,AB19,"m")/12+DATEDIF(AC19,AD19,"m")/12+DATEDIF(AE19,AF19,"m")/12+DATEDIF(AG19,AH19,"m")/12+DATEDIF(AI19,AJ19,"m")/12</f>
        <v>0</v>
      </c>
      <c r="AA19" s="260"/>
      <c r="AB19" s="260"/>
      <c r="AC19" s="260"/>
      <c r="AD19" s="260"/>
      <c r="AE19" s="258"/>
      <c r="AF19" s="258"/>
      <c r="AG19" s="258"/>
      <c r="AH19" s="258"/>
      <c r="AI19" s="258"/>
      <c r="AJ19" s="258"/>
    </row>
    <row r="20" spans="1:36" ht="27.6" x14ac:dyDescent="0.3">
      <c r="A20" s="110" t="s">
        <v>55</v>
      </c>
      <c r="B20" s="99" t="s">
        <v>202</v>
      </c>
      <c r="C20" s="100"/>
      <c r="D20" s="100"/>
      <c r="E20" s="100"/>
      <c r="F20" s="100"/>
      <c r="G20" s="100"/>
      <c r="H20" s="109" t="b">
        <f>IF(C20&lt;&gt;"",'CBL Score Standard'!$D76,IF(D20&lt;&gt;"",SUM('CBL Score Standard'!$D76:$E76),IF(E20&lt;&gt;"",SUM('CBL Score Standard'!$D76:$F76),IF(F20&lt;&gt;"",SUM('CBL Score Standard'!$D76:$G76),IF(G20&lt;&gt;"",SUM('CBL Score Standard'!$D76:$H76,0))))))</f>
        <v>0</v>
      </c>
      <c r="I20" s="884"/>
      <c r="K20" s="338"/>
      <c r="L20" s="338"/>
      <c r="M20" s="104" t="s">
        <v>6</v>
      </c>
      <c r="N20" s="36" t="s">
        <v>41</v>
      </c>
      <c r="O20" s="89" t="s">
        <v>178</v>
      </c>
      <c r="P20" s="339"/>
      <c r="Q20" s="37" t="s">
        <v>179</v>
      </c>
      <c r="R20" s="40" t="s">
        <v>180</v>
      </c>
      <c r="S20" s="66" t="s">
        <v>644</v>
      </c>
      <c r="T20" s="157" t="s">
        <v>72</v>
      </c>
      <c r="U20" s="83"/>
      <c r="V20" s="83"/>
      <c r="W20" s="83"/>
      <c r="X20" s="83"/>
      <c r="Y20" s="44" t="s">
        <v>181</v>
      </c>
      <c r="Z20" s="259">
        <f t="shared" si="1"/>
        <v>0</v>
      </c>
      <c r="AA20" s="260"/>
      <c r="AB20" s="260"/>
      <c r="AC20" s="260"/>
      <c r="AD20" s="260"/>
      <c r="AE20" s="258"/>
      <c r="AF20" s="258"/>
      <c r="AG20" s="258"/>
      <c r="AH20" s="258"/>
      <c r="AI20" s="258"/>
      <c r="AJ20" s="258"/>
    </row>
    <row r="21" spans="1:36" x14ac:dyDescent="0.3">
      <c r="A21" s="110" t="s">
        <v>55</v>
      </c>
      <c r="B21" s="99" t="s">
        <v>664</v>
      </c>
      <c r="C21" s="100"/>
      <c r="D21" s="100"/>
      <c r="E21" s="129"/>
      <c r="F21" s="24"/>
      <c r="G21" s="24"/>
      <c r="H21" s="109" t="b">
        <f>IF(C21&lt;&gt;"",'CBL Score Standard'!$D77,IF(D21&lt;&gt;"",SUM('CBL Score Standard'!$D77:$E77),IF(E21&lt;&gt;"",SUM('CBL Score Standard'!$D77:$F77),IF(F21&lt;&gt;"",SUM('CBL Score Standard'!$D77:$G77),IF(G21&lt;&gt;"",SUM('CBL Score Standard'!$D77:$H77,0))))))</f>
        <v>0</v>
      </c>
      <c r="I21" s="884"/>
      <c r="K21" s="338"/>
      <c r="L21" s="338"/>
      <c r="M21" s="104" t="s">
        <v>6</v>
      </c>
      <c r="N21" s="36" t="s">
        <v>56</v>
      </c>
      <c r="O21" s="87" t="s">
        <v>182</v>
      </c>
      <c r="P21" s="47">
        <v>43609</v>
      </c>
      <c r="Q21" s="39" t="s">
        <v>172</v>
      </c>
      <c r="R21" s="45" t="s">
        <v>183</v>
      </c>
      <c r="S21" s="66" t="s">
        <v>644</v>
      </c>
      <c r="T21" s="157" t="s">
        <v>72</v>
      </c>
      <c r="U21" s="181"/>
      <c r="V21" s="83"/>
      <c r="W21" s="83"/>
      <c r="X21" s="83"/>
      <c r="Y21" s="46" t="s">
        <v>184</v>
      </c>
      <c r="Z21" s="259">
        <f t="shared" si="1"/>
        <v>0</v>
      </c>
      <c r="AA21" s="260"/>
      <c r="AB21" s="260"/>
      <c r="AC21" s="260"/>
      <c r="AD21" s="260"/>
      <c r="AE21" s="258"/>
      <c r="AF21" s="258"/>
      <c r="AG21" s="258"/>
      <c r="AH21" s="258"/>
      <c r="AI21" s="258"/>
      <c r="AJ21" s="258"/>
    </row>
    <row r="22" spans="1:36" x14ac:dyDescent="0.3">
      <c r="A22" s="110" t="s">
        <v>55</v>
      </c>
      <c r="B22" s="99" t="s">
        <v>448</v>
      </c>
      <c r="C22" s="100"/>
      <c r="D22" s="100" t="s">
        <v>77</v>
      </c>
      <c r="E22" s="129"/>
      <c r="F22" s="24"/>
      <c r="G22" s="24"/>
      <c r="H22" s="109">
        <f>IF(C22&lt;&gt;"",'CBL Score Standard'!$D78,IF(D22&lt;&gt;"",SUM('CBL Score Standard'!$D78:$E78),IF(E22&lt;&gt;"",SUM('CBL Score Standard'!$D78:$F78),IF(F22&lt;&gt;"",SUM('CBL Score Standard'!$D78:$G78),IF(G22&lt;&gt;"",SUM('CBL Score Standard'!$D78:$H78,0))))))</f>
        <v>0</v>
      </c>
      <c r="I22" s="884"/>
      <c r="K22" s="338"/>
      <c r="L22" s="338"/>
      <c r="M22" s="104" t="s">
        <v>6</v>
      </c>
      <c r="N22" s="36" t="s">
        <v>144</v>
      </c>
      <c r="O22" s="87" t="s">
        <v>187</v>
      </c>
      <c r="P22" s="338"/>
      <c r="Q22" s="37" t="s">
        <v>153</v>
      </c>
      <c r="R22" s="40" t="s">
        <v>156</v>
      </c>
      <c r="S22" s="36"/>
      <c r="T22" s="83"/>
      <c r="U22" s="83"/>
      <c r="V22" s="83"/>
      <c r="W22" s="83"/>
      <c r="X22" s="83"/>
      <c r="Y22" s="44" t="s">
        <v>157</v>
      </c>
      <c r="Z22" s="259">
        <f t="shared" si="1"/>
        <v>0</v>
      </c>
      <c r="AA22" s="260"/>
      <c r="AB22" s="260"/>
      <c r="AC22" s="260"/>
      <c r="AD22" s="260"/>
      <c r="AE22" s="258"/>
      <c r="AF22" s="258"/>
      <c r="AG22" s="258"/>
      <c r="AH22" s="258"/>
      <c r="AI22" s="258"/>
      <c r="AJ22" s="258"/>
    </row>
    <row r="23" spans="1:36" ht="12.75" customHeight="1" x14ac:dyDescent="0.3">
      <c r="A23" s="110" t="s">
        <v>55</v>
      </c>
      <c r="B23" s="99" t="s">
        <v>665</v>
      </c>
      <c r="C23" s="100"/>
      <c r="D23" s="100"/>
      <c r="E23" s="129"/>
      <c r="F23" s="24"/>
      <c r="G23" s="24"/>
      <c r="H23" s="109" t="b">
        <f>IF(C23&lt;&gt;"",'CBL Score Standard'!$D79,IF(D23&lt;&gt;"",SUM('CBL Score Standard'!$D79:$E79),IF(E23&lt;&gt;"",SUM('CBL Score Standard'!$D79:$F79),IF(F23&lt;&gt;"",SUM('CBL Score Standard'!$D79:$G79),IF(G23&lt;&gt;"",SUM('CBL Score Standard'!$D79:$H79,0))))))</f>
        <v>0</v>
      </c>
      <c r="I23" s="884"/>
      <c r="K23" s="338"/>
      <c r="L23" s="338"/>
      <c r="M23" s="104" t="s">
        <v>6</v>
      </c>
      <c r="N23" s="36" t="s">
        <v>144</v>
      </c>
      <c r="O23" s="87" t="s">
        <v>188</v>
      </c>
      <c r="P23" s="338"/>
      <c r="Q23" s="39" t="s">
        <v>155</v>
      </c>
      <c r="R23" s="40" t="s">
        <v>158</v>
      </c>
      <c r="S23" s="36"/>
      <c r="T23" s="83"/>
      <c r="U23" s="83"/>
      <c r="V23" s="83"/>
      <c r="W23" s="83"/>
      <c r="X23" s="83"/>
      <c r="Y23" s="41" t="s">
        <v>159</v>
      </c>
      <c r="Z23" s="259">
        <f t="shared" si="1"/>
        <v>0</v>
      </c>
      <c r="AA23" s="260"/>
      <c r="AB23" s="260"/>
      <c r="AC23" s="260"/>
      <c r="AD23" s="260"/>
      <c r="AE23" s="258"/>
      <c r="AF23" s="258"/>
      <c r="AG23" s="258"/>
      <c r="AH23" s="258"/>
      <c r="AI23" s="258"/>
      <c r="AJ23" s="258"/>
    </row>
    <row r="24" spans="1:36" ht="12.75" customHeight="1" x14ac:dyDescent="0.3">
      <c r="A24" s="110" t="s">
        <v>55</v>
      </c>
      <c r="B24" s="99" t="s">
        <v>238</v>
      </c>
      <c r="C24" s="100"/>
      <c r="D24" s="100" t="s">
        <v>77</v>
      </c>
      <c r="E24" s="100"/>
      <c r="F24" s="24"/>
      <c r="G24" s="24"/>
      <c r="H24" s="109">
        <f>IF(C24&lt;&gt;"",'CBL Score Standard'!$D80,IF(D24&lt;&gt;"",SUM('CBL Score Standard'!$D80:$E80),IF(E24&lt;&gt;"",SUM('CBL Score Standard'!$D80:$F80),IF(F24&lt;&gt;"",SUM('CBL Score Standard'!$D80:$G80),IF(G24&lt;&gt;"",SUM('CBL Score Standard'!$D80:$H80,0))))))</f>
        <v>0</v>
      </c>
      <c r="I24" s="884"/>
      <c r="K24" s="338"/>
      <c r="L24" s="338"/>
      <c r="M24" s="104" t="s">
        <v>6</v>
      </c>
      <c r="N24" s="36" t="s">
        <v>144</v>
      </c>
      <c r="O24" s="87" t="s">
        <v>189</v>
      </c>
      <c r="P24" s="338"/>
      <c r="Q24" s="254" t="s">
        <v>659</v>
      </c>
      <c r="R24" s="254" t="s">
        <v>278</v>
      </c>
      <c r="S24" s="36"/>
      <c r="T24" s="83"/>
      <c r="U24" s="83"/>
      <c r="V24" s="83"/>
      <c r="W24" s="83"/>
      <c r="X24" s="83"/>
      <c r="Y24" s="46" t="s">
        <v>160</v>
      </c>
      <c r="Z24" s="259">
        <f t="shared" si="1"/>
        <v>0</v>
      </c>
      <c r="AA24" s="260"/>
      <c r="AB24" s="260"/>
      <c r="AC24" s="260"/>
      <c r="AD24" s="260"/>
      <c r="AE24" s="258"/>
      <c r="AF24" s="258"/>
      <c r="AG24" s="258"/>
      <c r="AH24" s="258"/>
      <c r="AI24" s="258"/>
      <c r="AJ24" s="258"/>
    </row>
    <row r="25" spans="1:36" x14ac:dyDescent="0.3">
      <c r="A25" s="110" t="s">
        <v>55</v>
      </c>
      <c r="B25" s="99" t="s">
        <v>515</v>
      </c>
      <c r="C25" s="100"/>
      <c r="D25" s="100"/>
      <c r="E25" s="100"/>
      <c r="F25" s="24"/>
      <c r="G25" s="24"/>
      <c r="H25" s="109" t="b">
        <f>IF(C25&lt;&gt;"",'CBL Score Standard'!$D81,IF(D25&lt;&gt;"",SUM('CBL Score Standard'!$D81:$E81),IF(E25&lt;&gt;"",SUM('CBL Score Standard'!$D81:$F81),IF(F25&lt;&gt;"",SUM('CBL Score Standard'!$D81:$G81),IF(G25&lt;&gt;"",SUM('CBL Score Standard'!$D81:$H81,0))))))</f>
        <v>0</v>
      </c>
      <c r="I25" s="884"/>
      <c r="K25" s="338"/>
      <c r="L25" s="338"/>
      <c r="M25" s="104" t="s">
        <v>6</v>
      </c>
      <c r="N25" s="36" t="s">
        <v>144</v>
      </c>
      <c r="O25" s="87" t="s">
        <v>190</v>
      </c>
      <c r="P25" s="338"/>
      <c r="Q25" s="37" t="s">
        <v>161</v>
      </c>
      <c r="R25" s="40" t="s">
        <v>162</v>
      </c>
      <c r="S25" s="36" t="s">
        <v>644</v>
      </c>
      <c r="T25" s="83" t="s">
        <v>72</v>
      </c>
      <c r="U25" s="999">
        <v>44085</v>
      </c>
      <c r="V25" s="83" t="s">
        <v>374</v>
      </c>
      <c r="W25" s="83"/>
      <c r="X25" s="83"/>
      <c r="Y25" s="46" t="s">
        <v>163</v>
      </c>
      <c r="Z25" s="259">
        <f t="shared" si="1"/>
        <v>0</v>
      </c>
      <c r="AA25" s="260"/>
      <c r="AB25" s="260"/>
      <c r="AC25" s="260"/>
      <c r="AD25" s="260"/>
      <c r="AE25" s="258"/>
      <c r="AF25" s="258"/>
      <c r="AG25" s="258"/>
      <c r="AH25" s="258"/>
      <c r="AI25" s="258"/>
      <c r="AJ25" s="258"/>
    </row>
    <row r="26" spans="1:36" ht="26.4"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I26" s="884"/>
      <c r="K26" s="338"/>
      <c r="L26" s="338"/>
      <c r="M26" s="104" t="s">
        <v>6</v>
      </c>
      <c r="N26" s="36" t="s">
        <v>144</v>
      </c>
      <c r="O26" s="87" t="s">
        <v>191</v>
      </c>
      <c r="P26" s="339"/>
      <c r="Q26" s="37" t="s">
        <v>164</v>
      </c>
      <c r="R26" s="40" t="s">
        <v>165</v>
      </c>
      <c r="S26" s="36" t="s">
        <v>644</v>
      </c>
      <c r="T26" s="83" t="s">
        <v>72</v>
      </c>
      <c r="U26" s="999">
        <v>44088</v>
      </c>
      <c r="V26" s="83" t="s">
        <v>374</v>
      </c>
      <c r="W26" s="83"/>
      <c r="X26" s="83"/>
      <c r="Y26" s="46" t="s">
        <v>166</v>
      </c>
      <c r="Z26" s="259">
        <f t="shared" si="1"/>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I27" s="884"/>
      <c r="K27" s="338"/>
      <c r="L27" s="338"/>
      <c r="M27" s="104" t="s">
        <v>6</v>
      </c>
      <c r="N27" s="36" t="s">
        <v>55</v>
      </c>
      <c r="O27" s="87" t="s">
        <v>192</v>
      </c>
      <c r="P27" s="47">
        <v>43608</v>
      </c>
      <c r="Q27" s="39" t="s">
        <v>383</v>
      </c>
      <c r="R27" s="45" t="s">
        <v>341</v>
      </c>
      <c r="S27" s="66" t="s">
        <v>644</v>
      </c>
      <c r="T27" s="128" t="s">
        <v>72</v>
      </c>
      <c r="U27" s="181"/>
      <c r="V27" s="83"/>
      <c r="W27" s="83"/>
      <c r="X27" s="83"/>
      <c r="Y27" s="46" t="s">
        <v>193</v>
      </c>
      <c r="Z27" s="259">
        <f t="shared" si="1"/>
        <v>0</v>
      </c>
      <c r="AA27" s="260"/>
      <c r="AB27" s="260"/>
      <c r="AC27" s="260"/>
      <c r="AD27" s="260"/>
      <c r="AE27" s="258"/>
      <c r="AF27" s="258"/>
      <c r="AG27" s="258"/>
      <c r="AH27" s="258"/>
      <c r="AI27" s="258"/>
      <c r="AJ27" s="258"/>
    </row>
    <row r="28" spans="1:36" ht="27.6" x14ac:dyDescent="0.3">
      <c r="A28" s="110" t="s">
        <v>59</v>
      </c>
      <c r="B28" s="99" t="s">
        <v>684</v>
      </c>
      <c r="C28" s="100"/>
      <c r="D28" s="100"/>
      <c r="E28" s="24" t="s">
        <v>77</v>
      </c>
      <c r="F28" s="24"/>
      <c r="G28" s="24"/>
      <c r="H28" s="109">
        <f>IF(C28&lt;&gt;"",'CBL Score Standard'!$D84,IF(D28&lt;&gt;"",SUM('CBL Score Standard'!$D84:$E84),IF(E28&lt;&gt;"",SUM('CBL Score Standard'!$D84:$F84),IF(F28&lt;&gt;"",SUM('CBL Score Standard'!$D84:$G84),IF(G28&lt;&gt;"",SUM('CBL Score Standard'!$D84:$H84,0))))))</f>
        <v>2.8571428571428571E-2</v>
      </c>
      <c r="K28" s="338"/>
      <c r="L28" s="338"/>
      <c r="M28" s="104" t="s">
        <v>6</v>
      </c>
      <c r="N28" s="36" t="s">
        <v>55</v>
      </c>
      <c r="O28" s="87" t="s">
        <v>194</v>
      </c>
      <c r="P28" s="47">
        <v>43544</v>
      </c>
      <c r="Q28" s="254" t="s">
        <v>649</v>
      </c>
      <c r="R28" s="254" t="s">
        <v>650</v>
      </c>
      <c r="S28" s="50" t="s">
        <v>644</v>
      </c>
      <c r="T28" s="83" t="s">
        <v>72</v>
      </c>
      <c r="U28" s="999">
        <v>44070</v>
      </c>
      <c r="V28" s="83" t="s">
        <v>374</v>
      </c>
      <c r="W28" s="83"/>
      <c r="X28" s="83"/>
      <c r="Y28" s="46" t="s">
        <v>195</v>
      </c>
      <c r="Z28" s="259">
        <f t="shared" si="1"/>
        <v>0</v>
      </c>
      <c r="AA28" s="260"/>
      <c r="AB28" s="260"/>
      <c r="AC28" s="260"/>
      <c r="AD28" s="260"/>
      <c r="AE28" s="258"/>
      <c r="AF28" s="258"/>
      <c r="AG28" s="258"/>
      <c r="AH28" s="258"/>
      <c r="AI28" s="258"/>
      <c r="AJ28" s="258"/>
    </row>
    <row r="29" spans="1:36" ht="27.6" x14ac:dyDescent="0.3">
      <c r="A29" s="110" t="s">
        <v>59</v>
      </c>
      <c r="B29" s="99" t="s">
        <v>683</v>
      </c>
      <c r="C29" s="100"/>
      <c r="D29" s="100"/>
      <c r="E29" s="24" t="s">
        <v>77</v>
      </c>
      <c r="F29" s="24"/>
      <c r="G29" s="24"/>
      <c r="H29" s="109">
        <f>IF(C29&lt;&gt;"",'CBL Score Standard'!$D85,IF(D29&lt;&gt;"",SUM('CBL Score Standard'!$D85:$E85),IF(E29&lt;&gt;"",SUM('CBL Score Standard'!$D85:$F85),IF(F29&lt;&gt;"",SUM('CBL Score Standard'!$D85:$G85),IF(G29&lt;&gt;"",SUM('CBL Score Standard'!$D85:$H85,0))))))</f>
        <v>2.8571428571428571E-2</v>
      </c>
      <c r="K29" s="338"/>
      <c r="L29" s="338"/>
      <c r="M29" s="104" t="s">
        <v>6</v>
      </c>
      <c r="N29" s="36" t="s">
        <v>55</v>
      </c>
      <c r="O29" s="87" t="s">
        <v>196</v>
      </c>
      <c r="P29" s="140" t="s">
        <v>145</v>
      </c>
      <c r="Q29" s="254" t="s">
        <v>651</v>
      </c>
      <c r="R29" s="254" t="s">
        <v>652</v>
      </c>
      <c r="S29" s="50"/>
      <c r="T29" s="83"/>
      <c r="U29" s="83"/>
      <c r="V29" s="83"/>
      <c r="W29" s="83"/>
      <c r="X29" s="83"/>
      <c r="Y29" s="46" t="s">
        <v>197</v>
      </c>
      <c r="Z29" s="259">
        <f t="shared" si="1"/>
        <v>0</v>
      </c>
      <c r="AA29" s="260"/>
      <c r="AB29" s="260"/>
      <c r="AC29" s="260"/>
      <c r="AD29" s="260"/>
      <c r="AE29" s="258"/>
      <c r="AF29" s="258"/>
      <c r="AG29" s="258"/>
      <c r="AH29" s="258"/>
      <c r="AI29" s="258"/>
      <c r="AJ29" s="258"/>
    </row>
    <row r="30" spans="1:36" x14ac:dyDescent="0.3">
      <c r="A30" s="110" t="s">
        <v>149</v>
      </c>
      <c r="B30" s="99" t="s">
        <v>149</v>
      </c>
      <c r="C30" s="24"/>
      <c r="D30" s="24" t="s">
        <v>77</v>
      </c>
      <c r="E30" s="24"/>
      <c r="F30" s="24"/>
      <c r="G30" s="24"/>
      <c r="H30" s="109"/>
      <c r="I30" s="3" t="s">
        <v>77</v>
      </c>
      <c r="K30" s="338"/>
      <c r="L30" s="338"/>
      <c r="M30" s="104" t="s">
        <v>6</v>
      </c>
      <c r="N30" s="36" t="s">
        <v>55</v>
      </c>
      <c r="O30" s="87" t="s">
        <v>198</v>
      </c>
      <c r="P30" s="141"/>
      <c r="Q30" s="39" t="s">
        <v>199</v>
      </c>
      <c r="R30" s="45" t="s">
        <v>200</v>
      </c>
      <c r="S30" s="50"/>
      <c r="T30" s="83"/>
      <c r="U30" s="83"/>
      <c r="V30" s="83"/>
      <c r="W30" s="83"/>
      <c r="X30" s="83"/>
      <c r="Y30" s="49" t="s">
        <v>201</v>
      </c>
      <c r="Z30" s="259">
        <f t="shared" si="1"/>
        <v>0</v>
      </c>
      <c r="AA30" s="260"/>
      <c r="AB30" s="260"/>
      <c r="AC30" s="260"/>
      <c r="AD30" s="260"/>
      <c r="AE30" s="258"/>
      <c r="AF30" s="258"/>
      <c r="AG30" s="258"/>
      <c r="AH30" s="258"/>
      <c r="AI30" s="258"/>
      <c r="AJ30" s="258"/>
    </row>
    <row r="31" spans="1:36"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47">
        <v>43629</v>
      </c>
      <c r="Q31" s="39" t="s">
        <v>384</v>
      </c>
      <c r="R31" s="45" t="s">
        <v>385</v>
      </c>
      <c r="S31" s="50"/>
      <c r="T31" s="83"/>
      <c r="U31" s="83"/>
      <c r="V31" s="83"/>
      <c r="W31" s="83"/>
      <c r="X31" s="83"/>
      <c r="Y31" s="49" t="s">
        <v>203</v>
      </c>
      <c r="Z31" s="259">
        <f t="shared" si="1"/>
        <v>0</v>
      </c>
      <c r="AA31" s="260"/>
      <c r="AB31" s="260"/>
      <c r="AC31" s="260"/>
      <c r="AD31" s="260"/>
      <c r="AE31" s="258"/>
      <c r="AF31" s="258"/>
      <c r="AG31" s="258"/>
      <c r="AH31" s="258"/>
      <c r="AI31" s="258"/>
      <c r="AJ31" s="258"/>
    </row>
    <row r="32" spans="1:36" ht="26.4" x14ac:dyDescent="0.3">
      <c r="A32" s="110" t="s">
        <v>31</v>
      </c>
      <c r="B32" s="99" t="s">
        <v>660</v>
      </c>
      <c r="C32" s="24"/>
      <c r="D32" s="24" t="s">
        <v>77</v>
      </c>
      <c r="E32" s="24"/>
      <c r="F32" s="24"/>
      <c r="G32" s="24"/>
      <c r="H32" s="109">
        <f>IF(C32&lt;&gt;"",'CBL Score Standard'!$D88,IF(D32&lt;&gt;"",SUM('CBL Score Standard'!$D88:$E88),IF(E32&lt;&gt;"",SUM('CBL Score Standard'!$D88:$F88),IF(F32&lt;&gt;"",SUM('CBL Score Standard'!$D88:$G88),IF(G32&lt;&gt;"",SUM('CBL Score Standard'!$D88:$H88,0))))))</f>
        <v>0.13852813852813853</v>
      </c>
      <c r="K32" s="338"/>
      <c r="L32" s="338"/>
      <c r="M32" s="104" t="s">
        <v>6</v>
      </c>
      <c r="N32" s="36" t="s">
        <v>56</v>
      </c>
      <c r="O32" s="87" t="s">
        <v>427</v>
      </c>
      <c r="P32" s="47">
        <v>43613</v>
      </c>
      <c r="Q32" s="39" t="s">
        <v>167</v>
      </c>
      <c r="R32" s="45" t="s">
        <v>204</v>
      </c>
      <c r="S32" s="36" t="s">
        <v>644</v>
      </c>
      <c r="T32" s="157" t="s">
        <v>72</v>
      </c>
      <c r="U32" s="185"/>
      <c r="V32" s="214"/>
      <c r="W32" s="83"/>
      <c r="X32" s="83"/>
      <c r="Y32" s="46" t="s">
        <v>205</v>
      </c>
      <c r="Z32" s="259">
        <f t="shared" si="1"/>
        <v>0</v>
      </c>
      <c r="AA32" s="260"/>
      <c r="AB32" s="260"/>
      <c r="AC32" s="260"/>
      <c r="AD32" s="260"/>
      <c r="AE32" s="258"/>
      <c r="AF32" s="258"/>
      <c r="AG32" s="258"/>
      <c r="AH32" s="258"/>
      <c r="AI32" s="258"/>
      <c r="AJ32" s="258"/>
    </row>
    <row r="33" spans="1:36" x14ac:dyDescent="0.3">
      <c r="A33" s="110" t="s">
        <v>31</v>
      </c>
      <c r="B33" s="99" t="s">
        <v>175</v>
      </c>
      <c r="C33" s="100"/>
      <c r="D33" s="24" t="s">
        <v>77</v>
      </c>
      <c r="E33" s="129"/>
      <c r="F33" s="24"/>
      <c r="G33" s="24"/>
      <c r="H33" s="109">
        <f>IF(C33&lt;&gt;"",'CBL Score Standard'!$D89,IF(D33&lt;&gt;"",SUM('CBL Score Standard'!$D89:$E89),IF(E33&lt;&gt;"",SUM('CBL Score Standard'!$D89:$F89),IF(F33&lt;&gt;"",SUM('CBL Score Standard'!$D89:$G89),IF(G33&lt;&gt;"",SUM('CBL Score Standard'!$D89:$H89,0))))))</f>
        <v>0.13852813852813853</v>
      </c>
      <c r="K33" s="338"/>
      <c r="L33" s="338"/>
      <c r="M33" s="104" t="s">
        <v>6</v>
      </c>
      <c r="N33" s="36" t="s">
        <v>0</v>
      </c>
      <c r="O33" s="87" t="s">
        <v>426</v>
      </c>
      <c r="P33" s="39" t="s">
        <v>145</v>
      </c>
      <c r="Q33" s="39" t="s">
        <v>206</v>
      </c>
      <c r="R33" s="40" t="s">
        <v>206</v>
      </c>
      <c r="S33" s="50"/>
      <c r="T33" s="83"/>
      <c r="U33" s="83"/>
      <c r="V33" s="83"/>
      <c r="W33" s="83"/>
      <c r="X33" s="83"/>
      <c r="Y33" s="41"/>
      <c r="Z33" s="259">
        <f t="shared" si="1"/>
        <v>0</v>
      </c>
      <c r="AA33" s="260"/>
      <c r="AB33" s="260"/>
      <c r="AC33" s="260"/>
      <c r="AD33" s="260"/>
      <c r="AE33" s="258"/>
      <c r="AF33" s="258"/>
      <c r="AG33" s="258"/>
      <c r="AH33" s="258"/>
      <c r="AI33" s="258"/>
      <c r="AJ33" s="258"/>
    </row>
    <row r="34" spans="1:36" x14ac:dyDescent="0.3">
      <c r="A34" s="110" t="s">
        <v>46</v>
      </c>
      <c r="B34" s="99" t="s">
        <v>171</v>
      </c>
      <c r="C34" s="100"/>
      <c r="D34" s="24" t="s">
        <v>77</v>
      </c>
      <c r="E34" s="129"/>
      <c r="F34" s="24"/>
      <c r="G34" s="24"/>
      <c r="H34" s="109">
        <f>IF(C34&lt;&gt;"",'CBL Score Standard'!$D90,IF(D34&lt;&gt;"",SUM('CBL Score Standard'!$D90:$E90),IF(E34&lt;&gt;"",SUM('CBL Score Standard'!$D90:$F90),IF(F34&lt;&gt;"",SUM('CBL Score Standard'!$D90:$G90),IF(G34&lt;&gt;"",SUM('CBL Score Standard'!$D90:$H90,0))))))</f>
        <v>4.7619047619047616E-2</v>
      </c>
      <c r="K34" s="338"/>
      <c r="L34" s="338"/>
      <c r="M34" s="104" t="s">
        <v>6</v>
      </c>
      <c r="N34" s="36" t="s">
        <v>53</v>
      </c>
      <c r="O34" s="90" t="s">
        <v>371</v>
      </c>
      <c r="P34" s="39" t="s">
        <v>145</v>
      </c>
      <c r="Q34" s="39" t="s">
        <v>164</v>
      </c>
      <c r="R34" s="45" t="s">
        <v>207</v>
      </c>
      <c r="S34" s="36"/>
      <c r="T34" s="83"/>
      <c r="U34" s="83"/>
      <c r="V34" s="83"/>
      <c r="W34" s="83"/>
      <c r="X34" s="83"/>
      <c r="Y34" s="49" t="s">
        <v>208</v>
      </c>
      <c r="Z34" s="259">
        <f t="shared" si="1"/>
        <v>0</v>
      </c>
      <c r="AA34" s="260"/>
      <c r="AB34" s="260"/>
      <c r="AC34" s="260"/>
      <c r="AD34" s="260"/>
      <c r="AE34" s="258"/>
      <c r="AF34" s="258"/>
      <c r="AG34" s="258"/>
      <c r="AH34" s="258"/>
      <c r="AI34" s="258"/>
      <c r="AJ34" s="258"/>
    </row>
    <row r="35" spans="1:36" ht="28.8"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47">
        <v>43644</v>
      </c>
      <c r="Q35" s="39" t="s">
        <v>209</v>
      </c>
      <c r="R35" s="45" t="s">
        <v>210</v>
      </c>
      <c r="S35" s="36" t="s">
        <v>644</v>
      </c>
      <c r="T35" s="83" t="s">
        <v>72</v>
      </c>
      <c r="U35" s="83"/>
      <c r="V35" s="83"/>
      <c r="W35" s="83"/>
      <c r="X35" s="83"/>
      <c r="Y35" s="250" t="s">
        <v>629</v>
      </c>
      <c r="Z35" s="259">
        <f t="shared" si="1"/>
        <v>0</v>
      </c>
      <c r="AA35" s="260"/>
      <c r="AB35" s="260"/>
      <c r="AC35" s="260"/>
      <c r="AD35" s="260"/>
      <c r="AE35" s="258"/>
      <c r="AF35" s="258"/>
      <c r="AG35" s="258"/>
      <c r="AH35" s="258"/>
      <c r="AI35" s="258"/>
      <c r="AJ35" s="258"/>
    </row>
    <row r="36" spans="1:36" x14ac:dyDescent="0.3">
      <c r="A36" s="110" t="s">
        <v>54</v>
      </c>
      <c r="B36" s="99" t="s">
        <v>425</v>
      </c>
      <c r="C36" s="24" t="s">
        <v>77</v>
      </c>
      <c r="D36" s="24"/>
      <c r="E36" s="24"/>
      <c r="F36" s="24"/>
      <c r="G36" s="24"/>
      <c r="H36" s="109">
        <f>IF(C36&lt;&gt;"",'CBL Score Standard'!$D92,IF(D36&lt;&gt;"",SUM('CBL Score Standard'!$D92:$E92),IF(E36&lt;&gt;"",SUM('CBL Score Standard'!$D92:$F92),IF(F36&lt;&gt;"",SUM('CBL Score Standard'!$D92:$G92),IF(G36&lt;&gt;"",SUM('CBL Score Standard'!$D92:$H92,0))))))</f>
        <v>9.0909090909090912E-2</v>
      </c>
      <c r="K36" s="3"/>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t="s">
        <v>77</v>
      </c>
      <c r="E37" s="24"/>
      <c r="F37" s="24"/>
      <c r="G37" s="24"/>
      <c r="H37" s="109">
        <f>IF(C37&lt;&gt;"",'CBL Score Standard'!$D93,IF(D37&lt;&gt;"",SUM('CBL Score Standard'!$D93:$E93),IF(E37&lt;&gt;"",SUM('CBL Score Standard'!$D93:$F93),IF(F37&lt;&gt;"",SUM('CBL Score Standard'!$D93:$G93),IF(G37&lt;&gt;"",SUM('CBL Score Standard'!$D93:$H93,0))))))</f>
        <v>4.7619047619047616E-2</v>
      </c>
      <c r="K37" s="1173" t="s">
        <v>211</v>
      </c>
      <c r="L37" s="1174"/>
      <c r="M37" s="1174"/>
      <c r="N37" s="1174"/>
      <c r="O37" s="1174"/>
      <c r="P37" s="1174"/>
      <c r="Q37" s="1174"/>
      <c r="R37" s="1174"/>
      <c r="S37" s="1174"/>
      <c r="T37" s="1174"/>
      <c r="U37" s="1174"/>
      <c r="V37" s="1174"/>
      <c r="W37" s="1174"/>
      <c r="X37" s="1174"/>
      <c r="Y37" s="1174"/>
      <c r="Z37" s="263"/>
      <c r="AA37" s="330"/>
      <c r="AB37" s="330"/>
      <c r="AC37" s="330"/>
      <c r="AD37" s="330"/>
      <c r="AE37" s="330"/>
      <c r="AF37" s="330"/>
      <c r="AG37" s="330"/>
      <c r="AH37" s="330"/>
      <c r="AI37" s="330"/>
      <c r="AJ37" s="330"/>
    </row>
    <row r="38" spans="1:36" ht="27.6" x14ac:dyDescent="0.3">
      <c r="A38" s="110" t="s">
        <v>54</v>
      </c>
      <c r="B38" s="99" t="s">
        <v>231</v>
      </c>
      <c r="C38" s="100"/>
      <c r="D38" s="100"/>
      <c r="E38" s="24"/>
      <c r="F38" s="24"/>
      <c r="G38" s="24"/>
      <c r="H38" s="109" t="b">
        <f>IF(C38&lt;&gt;"",'CBL Score Standard'!$D94,IF(D38&lt;&gt;"",SUM('CBL Score Standard'!$D94:$E94),IF(E38&lt;&gt;"",SUM('CBL Score Standard'!$D94:$F94),IF(F38&lt;&gt;"",SUM('CBL Score Standard'!$D94:$G94),IF(G38&lt;&gt;"",SUM('CBL Score Standard'!$D94:$H94,0))))))</f>
        <v>0</v>
      </c>
      <c r="K38" s="336" t="s">
        <v>133</v>
      </c>
      <c r="L38" s="336" t="s">
        <v>91</v>
      </c>
      <c r="M38" s="1182" t="s">
        <v>75</v>
      </c>
      <c r="N38" s="1184" t="s">
        <v>134</v>
      </c>
      <c r="O38" s="332" t="s">
        <v>135</v>
      </c>
      <c r="P38" s="336" t="s">
        <v>136</v>
      </c>
      <c r="Q38" s="336" t="s">
        <v>137</v>
      </c>
      <c r="R38" s="336" t="s">
        <v>138</v>
      </c>
      <c r="S38" s="341" t="s">
        <v>139</v>
      </c>
      <c r="T38" s="333" t="s">
        <v>344</v>
      </c>
      <c r="U38" s="333" t="s">
        <v>342</v>
      </c>
      <c r="V38" s="333" t="s">
        <v>343</v>
      </c>
      <c r="W38" s="333" t="s">
        <v>375</v>
      </c>
      <c r="X38" s="333" t="s">
        <v>376</v>
      </c>
      <c r="Y38" s="336"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17"/>
      <c r="F39" s="24"/>
      <c r="G39" s="24"/>
      <c r="H39" s="109" t="b">
        <f>IF(C39&lt;&gt;"",'CBL Score Standard'!$D95,IF(D39&lt;&gt;"",SUM('CBL Score Standard'!$D95:$E95),IF(E39&lt;&gt;"",SUM('CBL Score Standard'!$D95:$F95),IF(F39&lt;&gt;"",SUM('CBL Score Standard'!$D95:$G95),IF(G39&lt;&gt;"",SUM('CBL Score Standard'!$D95:$H95,0))))))</f>
        <v>0</v>
      </c>
      <c r="K39" s="335"/>
      <c r="L39" s="335"/>
      <c r="M39" s="1183"/>
      <c r="N39" s="1190"/>
      <c r="O39" s="331"/>
      <c r="P39" s="35" t="s">
        <v>141</v>
      </c>
      <c r="Q39" s="335"/>
      <c r="R39" s="335"/>
      <c r="S39" s="340"/>
      <c r="T39" s="333"/>
      <c r="U39" s="333"/>
      <c r="V39" s="333"/>
      <c r="W39" s="333"/>
      <c r="X39" s="333"/>
      <c r="Y39" s="335"/>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337" t="s">
        <v>142</v>
      </c>
      <c r="L40" s="337" t="s">
        <v>143</v>
      </c>
      <c r="M40" s="104" t="s">
        <v>7</v>
      </c>
      <c r="N40" s="36" t="s">
        <v>56</v>
      </c>
      <c r="O40" s="87" t="s">
        <v>663</v>
      </c>
      <c r="P40" s="140" t="s">
        <v>145</v>
      </c>
      <c r="Q40" s="39" t="s">
        <v>212</v>
      </c>
      <c r="R40" s="45" t="s">
        <v>213</v>
      </c>
      <c r="S40" s="66" t="s">
        <v>644</v>
      </c>
      <c r="T40" s="128"/>
      <c r="U40" s="180"/>
      <c r="V40" s="214"/>
      <c r="W40" s="83"/>
      <c r="X40" s="83"/>
      <c r="Y40" s="46" t="s">
        <v>214</v>
      </c>
      <c r="Z40" s="259">
        <f t="shared" ref="Z40:Z55" si="2">DATEDIF(AA40,AB40,"m")/12+DATEDIF(AC40,AD40,"m")/12+DATEDIF(AE40,AF40,"m")/12+DATEDIF(AG40,AH40,"m")/12+DATEDIF(AI40,AJ40,"m")/12</f>
        <v>0</v>
      </c>
      <c r="AA40" s="260"/>
      <c r="AB40" s="260"/>
      <c r="AC40" s="260"/>
      <c r="AD40" s="260"/>
      <c r="AE40" s="258"/>
      <c r="AF40" s="258"/>
      <c r="AG40" s="258"/>
      <c r="AH40" s="258"/>
      <c r="AI40" s="258"/>
      <c r="AJ40" s="258"/>
    </row>
    <row r="41" spans="1:36"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42"/>
      <c r="Q41" s="39" t="s">
        <v>164</v>
      </c>
      <c r="R41" s="45" t="s">
        <v>207</v>
      </c>
      <c r="S41" s="66" t="s">
        <v>644</v>
      </c>
      <c r="T41" s="128" t="s">
        <v>72</v>
      </c>
      <c r="U41" s="180"/>
      <c r="V41" s="214"/>
      <c r="W41" s="83"/>
      <c r="X41" s="83"/>
      <c r="Y41" s="49" t="s">
        <v>216</v>
      </c>
      <c r="Z41" s="259">
        <f t="shared" si="2"/>
        <v>0</v>
      </c>
      <c r="AA41" s="260"/>
      <c r="AB41" s="260"/>
      <c r="AC41" s="260"/>
      <c r="AD41" s="260"/>
      <c r="AE41" s="258"/>
      <c r="AF41" s="258"/>
      <c r="AG41" s="258"/>
      <c r="AH41" s="258"/>
      <c r="AI41" s="258"/>
      <c r="AJ41" s="258"/>
    </row>
    <row r="42" spans="1:36" ht="12.75" customHeight="1"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42"/>
      <c r="Q42" s="254" t="s">
        <v>653</v>
      </c>
      <c r="R42" s="254" t="s">
        <v>654</v>
      </c>
      <c r="S42" s="36"/>
      <c r="T42" s="128"/>
      <c r="U42" s="180"/>
      <c r="V42" s="214"/>
      <c r="W42" s="83"/>
      <c r="X42" s="83"/>
      <c r="Y42" s="52" t="s">
        <v>249</v>
      </c>
      <c r="Z42" s="259">
        <f t="shared" si="2"/>
        <v>0</v>
      </c>
      <c r="AA42" s="260"/>
      <c r="AB42" s="260"/>
      <c r="AC42" s="260"/>
      <c r="AD42" s="260"/>
      <c r="AE42" s="258"/>
      <c r="AF42" s="258"/>
      <c r="AG42" s="258"/>
      <c r="AH42" s="258"/>
      <c r="AI42" s="258"/>
      <c r="AJ42" s="258"/>
    </row>
    <row r="43" spans="1:36" ht="27.6" x14ac:dyDescent="0.3">
      <c r="A43" s="110" t="s">
        <v>0</v>
      </c>
      <c r="B43" s="99" t="s">
        <v>426</v>
      </c>
      <c r="C43" s="100"/>
      <c r="D43" s="24" t="s">
        <v>77</v>
      </c>
      <c r="E43" s="24"/>
      <c r="F43" s="24"/>
      <c r="G43" s="24"/>
      <c r="H43" s="109">
        <f>IF(C43&lt;&gt;"",'CBL Score Standard'!$D99,IF(D43&lt;&gt;"",SUM('CBL Score Standard'!$D99:$E99),IF(E43&lt;&gt;"",SUM('CBL Score Standard'!$D99:$F99),IF(F43&lt;&gt;"",SUM('CBL Score Standard'!$D99:$G99),IF(G43&lt;&gt;"",SUM('CBL Score Standard'!$D99:$H99,0))))))</f>
        <v>4.7619047619047616E-2</v>
      </c>
      <c r="K43" s="338"/>
      <c r="L43" s="338"/>
      <c r="M43" s="104" t="s">
        <v>7</v>
      </c>
      <c r="N43" s="36" t="s">
        <v>55</v>
      </c>
      <c r="O43" s="87" t="s">
        <v>448</v>
      </c>
      <c r="P43" s="141"/>
      <c r="Q43" s="254" t="s">
        <v>655</v>
      </c>
      <c r="R43" s="254" t="s">
        <v>656</v>
      </c>
      <c r="S43" s="66" t="s">
        <v>644</v>
      </c>
      <c r="T43" s="157" t="s">
        <v>72</v>
      </c>
      <c r="U43" s="180">
        <v>44111</v>
      </c>
      <c r="V43" s="214" t="s">
        <v>374</v>
      </c>
      <c r="W43" s="83"/>
      <c r="X43" s="83"/>
      <c r="Y43" s="49" t="s">
        <v>219</v>
      </c>
      <c r="Z43" s="259">
        <f t="shared" si="2"/>
        <v>0</v>
      </c>
      <c r="AA43" s="260"/>
      <c r="AB43" s="260"/>
      <c r="AC43" s="260"/>
      <c r="AD43" s="260"/>
      <c r="AE43" s="258"/>
      <c r="AF43" s="258"/>
      <c r="AG43" s="258"/>
      <c r="AH43" s="258"/>
      <c r="AI43" s="258"/>
      <c r="AJ43" s="258"/>
    </row>
    <row r="44" spans="1:36" ht="26.4" x14ac:dyDescent="0.3">
      <c r="A44" s="110" t="s">
        <v>41</v>
      </c>
      <c r="B44" s="99" t="s">
        <v>450</v>
      </c>
      <c r="C44" s="24"/>
      <c r="D44" s="24"/>
      <c r="E44" s="24" t="s">
        <v>77</v>
      </c>
      <c r="F44" s="24"/>
      <c r="G44" s="24"/>
      <c r="H44" s="109">
        <f>IF(C44&lt;&gt;"",'CBL Score Standard'!$D100,IF(D44&lt;&gt;"",SUM('CBL Score Standard'!$D100:$E100),IF(E44&lt;&gt;"",SUM('CBL Score Standard'!$D100:$F100),IF(F44&lt;&gt;"",SUM('CBL Score Standard'!$D100:$G100),IF(G44&lt;&gt;"",SUM('CBL Score Standard'!$D100:$H100,0))))))</f>
        <v>0.16709956709956711</v>
      </c>
      <c r="K44" s="338"/>
      <c r="L44" s="338"/>
      <c r="M44" s="104" t="s">
        <v>7</v>
      </c>
      <c r="N44" s="36" t="s">
        <v>55</v>
      </c>
      <c r="O44" s="87" t="s">
        <v>185</v>
      </c>
      <c r="P44" s="337" t="s">
        <v>145</v>
      </c>
      <c r="Q44" s="254" t="s">
        <v>220</v>
      </c>
      <c r="R44" s="254" t="s">
        <v>270</v>
      </c>
      <c r="S44" s="36"/>
      <c r="T44" s="83"/>
      <c r="U44" s="83"/>
      <c r="V44" s="83"/>
      <c r="W44" s="83"/>
      <c r="X44" s="83"/>
      <c r="Y44" s="49" t="s">
        <v>186</v>
      </c>
      <c r="Z44" s="259">
        <f t="shared" si="2"/>
        <v>0</v>
      </c>
      <c r="AA44" s="260"/>
      <c r="AB44" s="260"/>
      <c r="AC44" s="260"/>
      <c r="AD44" s="260"/>
      <c r="AE44" s="258"/>
      <c r="AF44" s="258"/>
      <c r="AG44" s="258"/>
      <c r="AH44" s="258"/>
      <c r="AI44" s="258"/>
      <c r="AJ44" s="258"/>
    </row>
    <row r="45" spans="1:36" ht="27.6" x14ac:dyDescent="0.3">
      <c r="A45" s="110" t="s">
        <v>41</v>
      </c>
      <c r="B45" s="99" t="s">
        <v>178</v>
      </c>
      <c r="C45" s="100"/>
      <c r="D45" s="24" t="s">
        <v>77</v>
      </c>
      <c r="E45" s="129"/>
      <c r="F45" s="24"/>
      <c r="G45" s="24"/>
      <c r="H45" s="109">
        <f>IF(C45&lt;&gt;"",'CBL Score Standard'!$D101,IF(D45&lt;&gt;"",SUM('CBL Score Standard'!$D101:$E101),IF(E45&lt;&gt;"",SUM('CBL Score Standard'!$D101:$F101),IF(F45&lt;&gt;"",SUM('CBL Score Standard'!$D101:$G101),IF(G45&lt;&gt;"",SUM('CBL Score Standard'!$D101:$H101,0))))))</f>
        <v>4.7619047619047616E-2</v>
      </c>
      <c r="K45" s="338"/>
      <c r="L45" s="338"/>
      <c r="M45" s="104" t="s">
        <v>7</v>
      </c>
      <c r="N45" s="36" t="s">
        <v>55</v>
      </c>
      <c r="O45" s="87" t="s">
        <v>694</v>
      </c>
      <c r="P45" s="47">
        <v>43539</v>
      </c>
      <c r="Q45" s="254" t="s">
        <v>658</v>
      </c>
      <c r="R45" s="254" t="s">
        <v>657</v>
      </c>
      <c r="S45" s="36"/>
      <c r="T45" s="83"/>
      <c r="U45" s="83"/>
      <c r="V45" s="83"/>
      <c r="W45" s="83"/>
      <c r="X45" s="83"/>
      <c r="Y45" s="49" t="s">
        <v>186</v>
      </c>
      <c r="Z45" s="259">
        <f t="shared" si="2"/>
        <v>0</v>
      </c>
      <c r="AA45" s="260"/>
      <c r="AB45" s="260"/>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47">
        <v>43607</v>
      </c>
      <c r="Q46" s="39" t="s">
        <v>221</v>
      </c>
      <c r="R46" s="45" t="s">
        <v>200</v>
      </c>
      <c r="S46" s="66"/>
      <c r="T46" s="157"/>
      <c r="U46" s="47"/>
      <c r="V46" s="83"/>
      <c r="W46" s="83"/>
      <c r="X46" s="83"/>
      <c r="Y46" s="46" t="s">
        <v>222</v>
      </c>
      <c r="Z46" s="259">
        <f t="shared" si="2"/>
        <v>0</v>
      </c>
      <c r="AA46" s="260"/>
      <c r="AB46" s="260"/>
      <c r="AC46" s="260"/>
      <c r="AD46" s="260"/>
      <c r="AE46" s="258"/>
      <c r="AF46" s="258"/>
      <c r="AG46" s="258"/>
      <c r="AH46" s="258"/>
      <c r="AI46" s="258"/>
      <c r="AJ46" s="258"/>
    </row>
    <row r="47" spans="1:36" x14ac:dyDescent="0.3">
      <c r="A47" s="110" t="s">
        <v>144</v>
      </c>
      <c r="B47" s="99" t="s">
        <v>372</v>
      </c>
      <c r="C47" s="24"/>
      <c r="D47" s="1002" t="s">
        <v>77</v>
      </c>
      <c r="E47" s="24"/>
      <c r="F47" s="24"/>
      <c r="G47" s="24"/>
      <c r="H47" s="109"/>
      <c r="K47" s="338"/>
      <c r="L47" s="338"/>
      <c r="M47" s="104" t="s">
        <v>7</v>
      </c>
      <c r="N47" s="36" t="s">
        <v>53</v>
      </c>
      <c r="O47" s="87" t="s">
        <v>223</v>
      </c>
      <c r="P47" s="53">
        <v>43621</v>
      </c>
      <c r="Q47" s="38" t="s">
        <v>224</v>
      </c>
      <c r="R47" s="54" t="s">
        <v>225</v>
      </c>
      <c r="S47" s="36"/>
      <c r="T47" s="83"/>
      <c r="U47" s="83"/>
      <c r="V47" s="83"/>
      <c r="W47" s="83"/>
      <c r="X47" s="83"/>
      <c r="Y47" s="55" t="s">
        <v>632</v>
      </c>
      <c r="Z47" s="259">
        <f t="shared" si="2"/>
        <v>0</v>
      </c>
      <c r="AA47" s="260"/>
      <c r="AB47" s="260"/>
      <c r="AC47" s="260"/>
      <c r="AD47" s="260"/>
      <c r="AE47" s="258"/>
      <c r="AF47" s="258"/>
      <c r="AG47" s="258"/>
      <c r="AH47" s="258"/>
      <c r="AI47" s="258"/>
      <c r="AJ47" s="258"/>
    </row>
    <row r="48" spans="1:36" ht="39.6" x14ac:dyDescent="0.3">
      <c r="A48" s="110" t="s">
        <v>144</v>
      </c>
      <c r="B48" s="99" t="s">
        <v>373</v>
      </c>
      <c r="C48" s="24"/>
      <c r="D48" s="1002" t="s">
        <v>77</v>
      </c>
      <c r="E48" s="24"/>
      <c r="F48" s="24"/>
      <c r="G48" s="24"/>
      <c r="H48" s="109"/>
      <c r="K48" s="338"/>
      <c r="L48" s="338"/>
      <c r="M48" s="104" t="s">
        <v>7</v>
      </c>
      <c r="N48" s="36" t="s">
        <v>53</v>
      </c>
      <c r="O48" s="87" t="s">
        <v>226</v>
      </c>
      <c r="P48" s="53">
        <v>43602</v>
      </c>
      <c r="Q48" s="38" t="s">
        <v>227</v>
      </c>
      <c r="R48" s="54" t="s">
        <v>228</v>
      </c>
      <c r="S48" s="36"/>
      <c r="T48" s="83"/>
      <c r="U48" s="83"/>
      <c r="V48" s="83"/>
      <c r="W48" s="83"/>
      <c r="X48" s="83"/>
      <c r="Y48" s="55" t="s">
        <v>633</v>
      </c>
      <c r="Z48" s="259">
        <f t="shared" si="2"/>
        <v>0</v>
      </c>
      <c r="AA48" s="260"/>
      <c r="AB48" s="260"/>
      <c r="AC48" s="260"/>
      <c r="AD48" s="260"/>
      <c r="AE48" s="258"/>
      <c r="AF48" s="258"/>
      <c r="AG48" s="258"/>
      <c r="AH48" s="258"/>
      <c r="AI48" s="258"/>
      <c r="AJ48" s="258"/>
    </row>
    <row r="49" spans="1:36" ht="27.6" x14ac:dyDescent="0.3">
      <c r="A49" s="110" t="s">
        <v>144</v>
      </c>
      <c r="B49" s="99" t="s">
        <v>452</v>
      </c>
      <c r="C49" s="24"/>
      <c r="D49" s="1002" t="s">
        <v>77</v>
      </c>
      <c r="E49" s="24"/>
      <c r="F49" s="24"/>
      <c r="G49" s="24"/>
      <c r="H49" s="109"/>
      <c r="K49" s="338"/>
      <c r="L49" s="338"/>
      <c r="M49" s="104" t="s">
        <v>7</v>
      </c>
      <c r="N49" s="36" t="s">
        <v>59</v>
      </c>
      <c r="O49" s="89" t="s">
        <v>684</v>
      </c>
      <c r="P49" s="53">
        <v>43623</v>
      </c>
      <c r="Q49" s="38" t="s">
        <v>153</v>
      </c>
      <c r="R49" s="54" t="s">
        <v>156</v>
      </c>
      <c r="S49" s="36" t="s">
        <v>644</v>
      </c>
      <c r="T49" s="83"/>
      <c r="U49" s="181">
        <v>44039</v>
      </c>
      <c r="V49" s="214" t="s">
        <v>374</v>
      </c>
      <c r="W49" s="83"/>
      <c r="X49" s="83"/>
      <c r="Y49" s="55" t="s">
        <v>631</v>
      </c>
      <c r="Z49" s="259">
        <f t="shared" si="2"/>
        <v>0</v>
      </c>
      <c r="AA49" s="260"/>
      <c r="AB49" s="260"/>
      <c r="AC49" s="260"/>
      <c r="AD49" s="260"/>
      <c r="AE49" s="258"/>
      <c r="AF49" s="258"/>
      <c r="AG49" s="258"/>
      <c r="AH49" s="258"/>
      <c r="AI49" s="258"/>
      <c r="AJ49" s="258"/>
    </row>
    <row r="50" spans="1:36" ht="27.6" x14ac:dyDescent="0.3">
      <c r="A50" s="110" t="s">
        <v>144</v>
      </c>
      <c r="B50" s="99" t="s">
        <v>517</v>
      </c>
      <c r="C50" s="24"/>
      <c r="D50" s="24" t="s">
        <v>77</v>
      </c>
      <c r="E50" s="24"/>
      <c r="F50" s="24"/>
      <c r="G50" s="24"/>
      <c r="H50" s="109">
        <f>IF(C50&lt;&gt;"",'CBL Score Standard'!$D106,IF(D50&lt;&gt;"",SUM('CBL Score Standard'!$D106:$E106),IF(E50&lt;&gt;"",SUM('CBL Score Standard'!$D106:$F106),IF(F50&lt;&gt;"",SUM('CBL Score Standard'!$D106:$G106),IF(G50&lt;&gt;"",SUM('CBL Score Standard'!$D106:$H106,0))))))</f>
        <v>0.13852813852813853</v>
      </c>
      <c r="K50" s="338"/>
      <c r="L50" s="338"/>
      <c r="M50" s="104" t="s">
        <v>7</v>
      </c>
      <c r="N50" s="36" t="s">
        <v>59</v>
      </c>
      <c r="O50" s="89" t="s">
        <v>683</v>
      </c>
      <c r="P50" s="53">
        <v>43623</v>
      </c>
      <c r="Q50" s="38" t="s">
        <v>153</v>
      </c>
      <c r="R50" s="54" t="s">
        <v>156</v>
      </c>
      <c r="S50" s="36" t="s">
        <v>644</v>
      </c>
      <c r="T50" s="83"/>
      <c r="U50" s="181">
        <v>44008</v>
      </c>
      <c r="V50" s="214" t="s">
        <v>374</v>
      </c>
      <c r="W50" s="83"/>
      <c r="X50" s="83"/>
      <c r="Y50" s="55" t="s">
        <v>631</v>
      </c>
      <c r="Z50" s="259">
        <f t="shared" si="2"/>
        <v>0</v>
      </c>
      <c r="AA50" s="260"/>
      <c r="AB50" s="260"/>
      <c r="AC50" s="260"/>
      <c r="AD50" s="260"/>
      <c r="AE50" s="258"/>
      <c r="AF50" s="258"/>
      <c r="AG50" s="258"/>
      <c r="AH50" s="258"/>
      <c r="AI50" s="258"/>
      <c r="AJ50" s="258"/>
    </row>
    <row r="51" spans="1:36" ht="42" thickBot="1" x14ac:dyDescent="0.35">
      <c r="A51" s="110" t="s">
        <v>144</v>
      </c>
      <c r="B51" s="99" t="s">
        <v>661</v>
      </c>
      <c r="C51" s="24"/>
      <c r="D51" s="24" t="s">
        <v>77</v>
      </c>
      <c r="E51" s="24"/>
      <c r="F51" s="24"/>
      <c r="G51" s="24"/>
      <c r="H51" s="109"/>
      <c r="K51" s="338"/>
      <c r="L51" s="338"/>
      <c r="M51" s="104" t="s">
        <v>7</v>
      </c>
      <c r="N51" s="36" t="s">
        <v>56</v>
      </c>
      <c r="O51" s="89" t="s">
        <v>67</v>
      </c>
      <c r="P51" s="53"/>
      <c r="Q51" s="251" t="s">
        <v>639</v>
      </c>
      <c r="R51" s="252" t="s">
        <v>640</v>
      </c>
      <c r="S51" s="83"/>
      <c r="T51" s="83"/>
      <c r="U51" s="83"/>
      <c r="V51" s="83"/>
      <c r="W51" s="83"/>
      <c r="X51" s="83"/>
      <c r="Y51" s="55" t="s">
        <v>634</v>
      </c>
      <c r="Z51" s="259">
        <f t="shared" si="2"/>
        <v>0</v>
      </c>
      <c r="AA51" s="260"/>
      <c r="AB51" s="260"/>
      <c r="AC51" s="260"/>
      <c r="AD51" s="260"/>
      <c r="AE51" s="258"/>
      <c r="AF51" s="258"/>
      <c r="AG51" s="258"/>
      <c r="AH51" s="258"/>
      <c r="AI51" s="258"/>
      <c r="AJ51" s="258"/>
    </row>
    <row r="52" spans="1:36" ht="28.2" thickBot="1" x14ac:dyDescent="0.35">
      <c r="A52" s="110" t="s">
        <v>144</v>
      </c>
      <c r="B52" s="99" t="s">
        <v>662</v>
      </c>
      <c r="C52" s="1002" t="s">
        <v>77</v>
      </c>
      <c r="D52" s="1002"/>
      <c r="E52" s="1002"/>
      <c r="F52" s="24"/>
      <c r="G52" s="24"/>
      <c r="H52" s="109">
        <f>IF(C52&lt;&gt;"",'CBL Score Standard'!$D108,IF(D52&lt;&gt;"",SUM('CBL Score Standard'!$D108:$E108),IF(E52&lt;&gt;"",SUM('CBL Score Standard'!$D108:$F108),IF(F52&lt;&gt;"",SUM('CBL Score Standard'!$D108:$G108),IF(G52&lt;&gt;"",SUM('CBL Score Standard'!$D108:$H108,0))))))</f>
        <v>9.0909090909090912E-2</v>
      </c>
      <c r="K52" s="338"/>
      <c r="L52" s="338"/>
      <c r="M52" s="104" t="s">
        <v>7</v>
      </c>
      <c r="N52" s="36" t="s">
        <v>55</v>
      </c>
      <c r="O52" s="89" t="s">
        <v>1</v>
      </c>
      <c r="P52" s="53"/>
      <c r="Q52" s="251" t="s">
        <v>641</v>
      </c>
      <c r="R52" s="252" t="s">
        <v>318</v>
      </c>
      <c r="S52" s="83"/>
      <c r="T52" s="83"/>
      <c r="U52" s="83"/>
      <c r="V52" s="83"/>
      <c r="W52" s="83"/>
      <c r="X52" s="83"/>
      <c r="Y52" s="55" t="s">
        <v>635</v>
      </c>
      <c r="Z52" s="259">
        <f t="shared" si="2"/>
        <v>0</v>
      </c>
      <c r="AA52" s="260"/>
      <c r="AB52" s="260"/>
      <c r="AC52" s="260"/>
      <c r="AD52" s="260"/>
      <c r="AE52" s="258"/>
      <c r="AF52" s="258"/>
      <c r="AG52" s="258"/>
      <c r="AH52" s="258"/>
      <c r="AI52" s="258"/>
      <c r="AJ52" s="258"/>
    </row>
    <row r="53" spans="1:36" ht="28.8" x14ac:dyDescent="0.3">
      <c r="A53" s="110" t="s">
        <v>144</v>
      </c>
      <c r="B53" s="99" t="s">
        <v>187</v>
      </c>
      <c r="C53" s="100" t="s">
        <v>77</v>
      </c>
      <c r="D53" s="24"/>
      <c r="E53" s="24"/>
      <c r="F53" s="24"/>
      <c r="G53" s="24"/>
      <c r="H53" s="109">
        <f>IF(C53&lt;&gt;"",'CBL Score Standard'!$D109,IF(D53&lt;&gt;"",SUM('CBL Score Standard'!$D109:$E109),IF(E53&lt;&gt;"",SUM('CBL Score Standard'!$D109:$F109),IF(F53&lt;&gt;"",SUM('CBL Score Standard'!$D109:$G109),IF(G53&lt;&gt;"",SUM('CBL Score Standard'!$D109:$H109,0))))))</f>
        <v>0</v>
      </c>
      <c r="K53" s="338"/>
      <c r="L53" s="338"/>
      <c r="M53" s="104" t="s">
        <v>7</v>
      </c>
      <c r="N53" s="36" t="s">
        <v>56</v>
      </c>
      <c r="O53" s="89" t="s">
        <v>419</v>
      </c>
      <c r="P53" s="53">
        <v>43684</v>
      </c>
      <c r="Q53" s="38" t="s">
        <v>420</v>
      </c>
      <c r="R53" s="54" t="s">
        <v>420</v>
      </c>
      <c r="S53" s="36"/>
      <c r="T53" s="83"/>
      <c r="U53" s="181"/>
      <c r="V53" s="83"/>
      <c r="W53" s="83"/>
      <c r="X53" s="83"/>
      <c r="Y53" s="250" t="s">
        <v>630</v>
      </c>
      <c r="Z53" s="259">
        <f t="shared" si="2"/>
        <v>0</v>
      </c>
      <c r="AA53" s="260"/>
      <c r="AB53" s="260"/>
      <c r="AC53" s="260"/>
      <c r="AD53" s="260"/>
      <c r="AE53" s="258"/>
      <c r="AF53" s="258"/>
      <c r="AG53" s="258"/>
      <c r="AH53" s="258"/>
      <c r="AI53" s="258"/>
      <c r="AJ53" s="258"/>
    </row>
    <row r="54" spans="1:36" ht="26.4" x14ac:dyDescent="0.3">
      <c r="A54" s="110" t="s">
        <v>144</v>
      </c>
      <c r="B54" s="99" t="s">
        <v>188</v>
      </c>
      <c r="C54" s="100" t="s">
        <v>77</v>
      </c>
      <c r="D54" s="24"/>
      <c r="E54" s="24"/>
      <c r="F54" s="24"/>
      <c r="G54" s="24"/>
      <c r="H54" s="109">
        <f>IF(C54&lt;&gt;"",'CBL Score Standard'!$D110,IF(D54&lt;&gt;"",SUM('CBL Score Standard'!$D110:$E110),IF(E54&lt;&gt;"",SUM('CBL Score Standard'!$D110:$F110),IF(F54&lt;&gt;"",SUM('CBL Score Standard'!$D110:$G110),IF(G54&lt;&gt;"",SUM('CBL Score Standard'!$D110:$H110,0))))))</f>
        <v>0</v>
      </c>
      <c r="K54" s="338"/>
      <c r="L54" s="338"/>
      <c r="M54" s="104" t="s">
        <v>7</v>
      </c>
      <c r="N54" s="36" t="s">
        <v>56</v>
      </c>
      <c r="O54" s="89" t="s">
        <v>421</v>
      </c>
      <c r="P54" s="37" t="s">
        <v>230</v>
      </c>
      <c r="Q54" s="38" t="s">
        <v>230</v>
      </c>
      <c r="R54" s="54" t="s">
        <v>230</v>
      </c>
      <c r="S54" s="36"/>
      <c r="T54" s="83"/>
      <c r="U54" s="83"/>
      <c r="V54" s="83"/>
      <c r="W54" s="83"/>
      <c r="X54" s="83"/>
      <c r="Y54" s="250" t="s">
        <v>628</v>
      </c>
      <c r="Z54" s="259">
        <f t="shared" si="2"/>
        <v>0</v>
      </c>
      <c r="AA54" s="260"/>
      <c r="AB54" s="260"/>
      <c r="AC54" s="260"/>
      <c r="AD54" s="260"/>
      <c r="AE54" s="258"/>
      <c r="AF54" s="258"/>
      <c r="AG54" s="258"/>
      <c r="AH54" s="258"/>
      <c r="AI54" s="258"/>
      <c r="AJ54" s="258"/>
    </row>
    <row r="55" spans="1:36" customFormat="1" x14ac:dyDescent="0.3">
      <c r="A55" s="110" t="s">
        <v>144</v>
      </c>
      <c r="B55" s="99" t="s">
        <v>189</v>
      </c>
      <c r="C55" s="100"/>
      <c r="D55" s="117"/>
      <c r="E55" s="117"/>
      <c r="F55" s="24"/>
      <c r="G55" s="24"/>
      <c r="H55" s="109" t="b">
        <f>IF(C55&lt;&gt;"",'CBL Score Standard'!$D111,IF(D55&lt;&gt;"",SUM('CBL Score Standard'!$D111:$E111),IF(E55&lt;&gt;"",SUM('CBL Score Standard'!$D111:$F111),IF(F55&lt;&gt;"",SUM('CBL Score Standard'!$D111:$G111),IF(G55&lt;&gt;"",SUM('CBL Score Standard'!$D111:$H111,0))))))</f>
        <v>0</v>
      </c>
      <c r="K55" s="339"/>
      <c r="L55" s="339"/>
      <c r="M55" s="104" t="s">
        <v>7</v>
      </c>
      <c r="N55" s="36" t="s">
        <v>54</v>
      </c>
      <c r="O55" s="89" t="s">
        <v>231</v>
      </c>
      <c r="P55" s="47">
        <v>43610</v>
      </c>
      <c r="Q55" s="39" t="s">
        <v>164</v>
      </c>
      <c r="R55" s="45" t="s">
        <v>165</v>
      </c>
      <c r="S55" s="36"/>
      <c r="T55" s="83"/>
      <c r="U55" s="83"/>
      <c r="V55" s="83"/>
      <c r="W55" s="83"/>
      <c r="X55" s="83"/>
      <c r="Y55" s="49" t="s">
        <v>232</v>
      </c>
      <c r="Z55" s="259">
        <f t="shared" si="2"/>
        <v>0</v>
      </c>
      <c r="AA55" s="260"/>
      <c r="AB55" s="260"/>
      <c r="AC55" s="260"/>
      <c r="AD55" s="260"/>
      <c r="AE55" s="258"/>
      <c r="AF55" s="258"/>
      <c r="AG55" s="258"/>
      <c r="AH55" s="258"/>
      <c r="AI55" s="258"/>
      <c r="AJ55" s="258"/>
    </row>
    <row r="56" spans="1:36" customFormat="1" x14ac:dyDescent="0.3">
      <c r="A56" s="110" t="s">
        <v>144</v>
      </c>
      <c r="B56" s="99" t="s">
        <v>190</v>
      </c>
      <c r="C56" s="100"/>
      <c r="D56" s="117" t="s">
        <v>77</v>
      </c>
      <c r="E56" s="117"/>
      <c r="F56" s="24"/>
      <c r="G56" s="24"/>
      <c r="H56" s="109">
        <f>IF(C56&lt;&gt;"",'CBL Score Standard'!$D112,IF(D56&lt;&gt;"",SUM('CBL Score Standard'!$D112:$E112),IF(E56&lt;&gt;"",SUM('CBL Score Standard'!$D112:$F112),IF(F56&lt;&gt;"",SUM('CBL Score Standard'!$D112:$G112),IF(G56&lt;&gt;"",SUM('CBL Score Standard'!$D112:$H112,0))))))</f>
        <v>2.3809523809523808E-2</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t="s">
        <v>77</v>
      </c>
      <c r="E57" s="24"/>
      <c r="F57" s="24"/>
      <c r="G57" s="24"/>
      <c r="H57" s="109">
        <f>IF(C57&lt;&gt;"",'CBL Score Standard'!$D113,IF(D57&lt;&gt;"",SUM('CBL Score Standard'!$D113:$E113),IF(E57&lt;&gt;"",SUM('CBL Score Standard'!$D113:$F113),IF(F57&lt;&gt;"",SUM('CBL Score Standard'!$D113:$G113),IF(G57&lt;&gt;"",SUM('CBL Score Standard'!$D113:$H113,0))))))</f>
        <v>2.3809523809523808E-2</v>
      </c>
      <c r="K57" s="1173" t="s">
        <v>233</v>
      </c>
      <c r="L57" s="1174"/>
      <c r="M57" s="1174"/>
      <c r="N57" s="1174"/>
      <c r="O57" s="1174"/>
      <c r="P57" s="1174"/>
      <c r="Q57" s="1174"/>
      <c r="R57" s="1174"/>
      <c r="S57" s="1174"/>
      <c r="T57" s="1174"/>
      <c r="U57" s="1174"/>
      <c r="V57" s="1174"/>
      <c r="W57" s="1174"/>
      <c r="X57" s="1174"/>
      <c r="Y57" s="1174"/>
      <c r="Z57" s="263"/>
      <c r="AA57" s="330"/>
      <c r="AB57" s="330"/>
      <c r="AC57" s="330"/>
      <c r="AD57" s="330"/>
      <c r="AE57" s="330"/>
      <c r="AF57" s="330"/>
      <c r="AG57" s="330"/>
      <c r="AH57" s="330"/>
      <c r="AI57" s="330"/>
      <c r="AJ57" s="330"/>
    </row>
    <row r="58" spans="1:36" ht="27.6" x14ac:dyDescent="0.3">
      <c r="A58" s="110" t="s">
        <v>55</v>
      </c>
      <c r="B58" s="99" t="s">
        <v>419</v>
      </c>
      <c r="C58" s="100"/>
      <c r="D58" s="100" t="s">
        <v>77</v>
      </c>
      <c r="E58" s="117"/>
      <c r="F58" s="24"/>
      <c r="G58" s="24"/>
      <c r="H58" s="109">
        <f>IF(C58&lt;&gt;"",'CBL Score Standard'!$D114,IF(D58&lt;&gt;"",SUM('CBL Score Standard'!$D114:$E114),IF(E58&lt;&gt;"",SUM('CBL Score Standard'!$D114:$F114),IF(F58&lt;&gt;"",SUM('CBL Score Standard'!$D114:$G114),IF(G58&lt;&gt;"",SUM('CBL Score Standard'!$D114:$H114,0))))))</f>
        <v>0</v>
      </c>
      <c r="K58" s="336" t="s">
        <v>133</v>
      </c>
      <c r="L58" s="336" t="s">
        <v>91</v>
      </c>
      <c r="M58" s="1182" t="s">
        <v>75</v>
      </c>
      <c r="N58" s="1184" t="s">
        <v>134</v>
      </c>
      <c r="O58" s="332" t="s">
        <v>135</v>
      </c>
      <c r="P58" s="336" t="s">
        <v>136</v>
      </c>
      <c r="Q58" s="336" t="s">
        <v>137</v>
      </c>
      <c r="R58" s="336" t="s">
        <v>138</v>
      </c>
      <c r="S58" s="341" t="s">
        <v>139</v>
      </c>
      <c r="T58" s="333" t="s">
        <v>344</v>
      </c>
      <c r="U58" s="333" t="s">
        <v>342</v>
      </c>
      <c r="V58" s="333" t="s">
        <v>343</v>
      </c>
      <c r="W58" s="333" t="s">
        <v>375</v>
      </c>
      <c r="X58" s="333" t="s">
        <v>376</v>
      </c>
      <c r="Y58" s="336"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17"/>
      <c r="F59" s="24"/>
      <c r="G59" s="24"/>
      <c r="H59" s="109" t="b">
        <f>IF(C59&lt;&gt;"",'CBL Score Standard'!$D115,IF(D59&lt;&gt;"",SUM('CBL Score Standard'!$D115:$E115),IF(E59&lt;&gt;"",SUM('CBL Score Standard'!$D115:$F115),IF(F59&lt;&gt;"",SUM('CBL Score Standard'!$D115:$G115),IF(G59&lt;&gt;"",SUM('CBL Score Standard'!$D115:$H115,0))))))</f>
        <v>0</v>
      </c>
      <c r="K59" s="335"/>
      <c r="L59" s="335"/>
      <c r="M59" s="1183"/>
      <c r="N59" s="1185"/>
      <c r="O59" s="331"/>
      <c r="P59" s="35" t="s">
        <v>141</v>
      </c>
      <c r="Q59" s="335"/>
      <c r="R59" s="335"/>
      <c r="S59" s="340"/>
      <c r="T59" s="333"/>
      <c r="U59" s="333"/>
      <c r="V59" s="333"/>
      <c r="W59" s="333"/>
      <c r="X59" s="333"/>
      <c r="Y59" s="335"/>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337" t="s">
        <v>142</v>
      </c>
      <c r="L60" s="337" t="s">
        <v>143</v>
      </c>
      <c r="M60" s="104" t="s">
        <v>8</v>
      </c>
      <c r="N60" s="57" t="s">
        <v>2</v>
      </c>
      <c r="O60" s="38" t="s">
        <v>234</v>
      </c>
      <c r="P60" s="58"/>
      <c r="Q60" s="56"/>
      <c r="R60" s="59"/>
      <c r="S60" s="36"/>
      <c r="T60" s="83"/>
      <c r="U60" s="83"/>
      <c r="V60" s="83" t="str">
        <f t="shared" ref="V60:V67" si="3">IF(AND(W60="Y",X60="Y"),"Passed",IF(T60="M","Passed", ""))</f>
        <v/>
      </c>
      <c r="W60" s="83"/>
      <c r="X60" s="83"/>
      <c r="Y60" s="55"/>
      <c r="Z60" s="259">
        <f t="shared" ref="Z60:Z67" si="4">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338"/>
      <c r="L61" s="338"/>
      <c r="M61" s="104" t="s">
        <v>8</v>
      </c>
      <c r="N61" s="57" t="s">
        <v>63</v>
      </c>
      <c r="O61" s="38" t="s">
        <v>236</v>
      </c>
      <c r="P61" s="58"/>
      <c r="Q61" s="56"/>
      <c r="R61" s="59"/>
      <c r="S61" s="36"/>
      <c r="T61" s="83"/>
      <c r="U61" s="83"/>
      <c r="V61" s="83" t="str">
        <f t="shared" si="3"/>
        <v/>
      </c>
      <c r="W61" s="83"/>
      <c r="X61" s="83"/>
      <c r="Y61" s="55"/>
      <c r="Z61" s="259">
        <f t="shared" si="4"/>
        <v>0</v>
      </c>
      <c r="AA61" s="260"/>
      <c r="AB61" s="260"/>
      <c r="AC61" s="260"/>
      <c r="AD61" s="260"/>
      <c r="AE61" s="258"/>
      <c r="AF61" s="258"/>
      <c r="AG61" s="258"/>
      <c r="AH61" s="258"/>
      <c r="AI61" s="258"/>
      <c r="AJ61" s="258"/>
    </row>
    <row r="62" spans="1:36" x14ac:dyDescent="0.3">
      <c r="A62" s="110" t="s">
        <v>56</v>
      </c>
      <c r="B62" s="99" t="s">
        <v>67</v>
      </c>
      <c r="C62" s="100"/>
      <c r="D62" s="100" t="s">
        <v>77</v>
      </c>
      <c r="E62" s="24"/>
      <c r="F62" s="24"/>
      <c r="G62" s="24"/>
      <c r="H62" s="109">
        <f>IF(C62&lt;&gt;"",'CBL Score Standard'!$D118,IF(D62&lt;&gt;"",SUM('CBL Score Standard'!$D118:$E118),IF(E62&lt;&gt;"",SUM('CBL Score Standard'!$D118:$F118),IF(F62&lt;&gt;"",SUM('CBL Score Standard'!$D118:$G118),IF(G62&lt;&gt;"",SUM('CBL Score Standard'!$D118:$H118,0))))))</f>
        <v>0</v>
      </c>
      <c r="K62" s="338"/>
      <c r="L62" s="338"/>
      <c r="M62" s="104" t="s">
        <v>8</v>
      </c>
      <c r="N62" s="36" t="s">
        <v>56</v>
      </c>
      <c r="O62" s="38" t="s">
        <v>237</v>
      </c>
      <c r="P62" s="58"/>
      <c r="Q62" s="56"/>
      <c r="R62" s="59"/>
      <c r="S62" s="36"/>
      <c r="T62" s="83"/>
      <c r="U62" s="83"/>
      <c r="V62" s="83" t="str">
        <f t="shared" si="3"/>
        <v/>
      </c>
      <c r="W62" s="83"/>
      <c r="X62" s="83"/>
      <c r="Y62" s="55"/>
      <c r="Z62" s="259">
        <f t="shared" si="4"/>
        <v>0</v>
      </c>
      <c r="AA62" s="260"/>
      <c r="AB62" s="260"/>
      <c r="AC62" s="260"/>
      <c r="AD62" s="260"/>
      <c r="AE62" s="258"/>
      <c r="AF62" s="258"/>
      <c r="AG62" s="258"/>
      <c r="AH62" s="258"/>
      <c r="AI62" s="258"/>
      <c r="AJ62" s="258"/>
    </row>
    <row r="63" spans="1:36" ht="12.75" customHeight="1" thickBot="1" x14ac:dyDescent="0.35">
      <c r="A63" s="111" t="s">
        <v>55</v>
      </c>
      <c r="B63" s="99" t="s">
        <v>1</v>
      </c>
      <c r="C63" s="100"/>
      <c r="D63" s="100" t="s">
        <v>77</v>
      </c>
      <c r="E63" s="24"/>
      <c r="F63" s="24"/>
      <c r="G63" s="24"/>
      <c r="H63" s="109">
        <f>IF(C63&lt;&gt;"",'CBL Score Standard'!$D119,IF(D63&lt;&gt;"",SUM('CBL Score Standard'!$D119:$E119),IF(E63&lt;&gt;"",SUM('CBL Score Standard'!$D119:$F119),IF(F63&lt;&gt;"",SUM('CBL Score Standard'!$D119:$G119),IF(G63&lt;&gt;"",SUM('CBL Score Standard'!$D119:$H119,0))))))</f>
        <v>0</v>
      </c>
      <c r="K63" s="338"/>
      <c r="L63" s="338"/>
      <c r="M63" s="104" t="s">
        <v>8</v>
      </c>
      <c r="N63" s="36" t="s">
        <v>55</v>
      </c>
      <c r="O63" s="38" t="s">
        <v>238</v>
      </c>
      <c r="P63" s="58"/>
      <c r="Q63" s="56"/>
      <c r="R63" s="59"/>
      <c r="S63" s="36"/>
      <c r="T63" s="83"/>
      <c r="U63" s="83"/>
      <c r="V63" s="83" t="str">
        <f t="shared" si="3"/>
        <v/>
      </c>
      <c r="W63" s="83"/>
      <c r="X63" s="83"/>
      <c r="Y63" s="55"/>
      <c r="Z63" s="259">
        <f t="shared" si="4"/>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1.1073593073593071</v>
      </c>
      <c r="K64" s="338"/>
      <c r="L64" s="338"/>
      <c r="M64" s="104" t="s">
        <v>8</v>
      </c>
      <c r="N64" s="57" t="s">
        <v>53</v>
      </c>
      <c r="O64" s="38" t="s">
        <v>239</v>
      </c>
      <c r="P64" s="58"/>
      <c r="Q64" s="56"/>
      <c r="R64" s="59"/>
      <c r="S64" s="36"/>
      <c r="T64" s="83"/>
      <c r="U64" s="83"/>
      <c r="V64" s="83" t="str">
        <f t="shared" si="3"/>
        <v/>
      </c>
      <c r="W64" s="83"/>
      <c r="X64" s="83"/>
      <c r="Y64" s="55"/>
      <c r="Z64" s="259">
        <f t="shared" si="4"/>
        <v>0</v>
      </c>
      <c r="AA64" s="260"/>
      <c r="AB64" s="260"/>
      <c r="AC64" s="260"/>
      <c r="AD64" s="260"/>
      <c r="AE64" s="258"/>
      <c r="AF64" s="258"/>
      <c r="AG64" s="258"/>
      <c r="AH64" s="258"/>
      <c r="AI64" s="258"/>
      <c r="AJ64" s="258"/>
    </row>
    <row r="65" spans="1:36" ht="28.2" thickBot="1" x14ac:dyDescent="0.35">
      <c r="A65" s="112" t="s">
        <v>83</v>
      </c>
      <c r="B65" s="113"/>
      <c r="C65" s="134">
        <v>1</v>
      </c>
      <c r="D65" s="134">
        <v>0.73684210526315785</v>
      </c>
      <c r="E65" s="134">
        <v>9.6774193548387094E-2</v>
      </c>
      <c r="F65" s="134">
        <v>0</v>
      </c>
      <c r="G65" s="134">
        <v>0</v>
      </c>
      <c r="H65" s="114">
        <v>0</v>
      </c>
      <c r="K65" s="338"/>
      <c r="L65" s="338"/>
      <c r="M65" s="104" t="s">
        <v>8</v>
      </c>
      <c r="N65" s="57" t="s">
        <v>59</v>
      </c>
      <c r="O65" s="38" t="s">
        <v>240</v>
      </c>
      <c r="P65" s="58"/>
      <c r="Q65" s="56"/>
      <c r="R65" s="59"/>
      <c r="S65" s="36"/>
      <c r="T65" s="83"/>
      <c r="U65" s="83"/>
      <c r="V65" s="83" t="str">
        <f t="shared" si="3"/>
        <v/>
      </c>
      <c r="W65" s="83"/>
      <c r="X65" s="83"/>
      <c r="Y65" s="55"/>
      <c r="Z65" s="259">
        <f t="shared" si="4"/>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1</v>
      </c>
      <c r="K66" s="338"/>
      <c r="L66" s="338"/>
      <c r="M66" s="104" t="s">
        <v>8</v>
      </c>
      <c r="N66" s="57" t="s">
        <v>55</v>
      </c>
      <c r="O66" s="38" t="s">
        <v>515</v>
      </c>
      <c r="P66" s="58"/>
      <c r="Q66" s="56"/>
      <c r="R66" s="59"/>
      <c r="S66" s="36"/>
      <c r="T66" s="83"/>
      <c r="U66" s="83"/>
      <c r="V66" s="83" t="str">
        <f t="shared" si="3"/>
        <v/>
      </c>
      <c r="W66" s="83"/>
      <c r="X66" s="83"/>
      <c r="Y66" s="55"/>
      <c r="Z66" s="259">
        <f t="shared" si="4"/>
        <v>0</v>
      </c>
      <c r="AA66" s="260"/>
      <c r="AB66" s="260"/>
      <c r="AC66" s="260"/>
      <c r="AD66" s="260"/>
      <c r="AE66" s="258"/>
      <c r="AF66" s="258"/>
      <c r="AG66" s="258"/>
      <c r="AH66" s="258"/>
      <c r="AI66" s="258"/>
      <c r="AJ66" s="258"/>
    </row>
    <row r="67" spans="1:36" x14ac:dyDescent="0.3">
      <c r="C67" s="135"/>
      <c r="D67" s="135"/>
      <c r="E67" s="135"/>
      <c r="F67" s="135"/>
      <c r="G67" s="135"/>
      <c r="K67" s="339"/>
      <c r="L67" s="339"/>
      <c r="M67" s="104" t="s">
        <v>8</v>
      </c>
      <c r="N67" s="57" t="s">
        <v>149</v>
      </c>
      <c r="O67" s="38" t="s">
        <v>370</v>
      </c>
      <c r="P67" s="51" t="s">
        <v>145</v>
      </c>
      <c r="Q67" s="39" t="s">
        <v>217</v>
      </c>
      <c r="R67" s="45" t="s">
        <v>241</v>
      </c>
      <c r="S67" s="36"/>
      <c r="T67" s="83"/>
      <c r="U67" s="83"/>
      <c r="V67" s="83" t="str">
        <f t="shared" si="3"/>
        <v/>
      </c>
      <c r="W67" s="83"/>
      <c r="X67" s="83"/>
      <c r="Y67" s="46" t="s">
        <v>242</v>
      </c>
      <c r="Z67" s="259">
        <f t="shared" si="4"/>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73" t="s">
        <v>243</v>
      </c>
      <c r="L69" s="1174"/>
      <c r="M69" s="1174"/>
      <c r="N69" s="1174"/>
      <c r="O69" s="1174"/>
      <c r="P69" s="1174"/>
      <c r="Q69" s="1174"/>
      <c r="R69" s="1174"/>
      <c r="S69" s="1174"/>
      <c r="T69" s="1174"/>
      <c r="U69" s="1174"/>
      <c r="V69" s="1174"/>
      <c r="W69" s="1174"/>
      <c r="X69" s="1174"/>
      <c r="Y69" s="1174"/>
      <c r="Z69" s="263"/>
      <c r="AA69" s="330"/>
      <c r="AB69" s="330"/>
      <c r="AC69" s="330"/>
      <c r="AD69" s="330"/>
      <c r="AE69" s="330"/>
      <c r="AF69" s="330"/>
      <c r="AG69" s="330"/>
      <c r="AH69" s="330"/>
      <c r="AI69" s="330"/>
      <c r="AJ69" s="330"/>
    </row>
    <row r="70" spans="1:36" ht="27.6" x14ac:dyDescent="0.3">
      <c r="C70" s="135"/>
      <c r="D70" s="135"/>
      <c r="E70" s="135"/>
      <c r="F70" s="135"/>
      <c r="G70" s="135"/>
      <c r="K70" s="336" t="s">
        <v>133</v>
      </c>
      <c r="L70" s="336" t="s">
        <v>91</v>
      </c>
      <c r="M70" s="1182" t="s">
        <v>75</v>
      </c>
      <c r="N70" s="1184" t="s">
        <v>134</v>
      </c>
      <c r="O70" s="332" t="s">
        <v>135</v>
      </c>
      <c r="P70" s="336" t="s">
        <v>136</v>
      </c>
      <c r="Q70" s="336" t="s">
        <v>137</v>
      </c>
      <c r="R70" s="336" t="s">
        <v>138</v>
      </c>
      <c r="S70" s="341" t="s">
        <v>139</v>
      </c>
      <c r="T70" s="333" t="s">
        <v>344</v>
      </c>
      <c r="U70" s="333" t="s">
        <v>342</v>
      </c>
      <c r="V70" s="333" t="s">
        <v>343</v>
      </c>
      <c r="W70" s="333" t="s">
        <v>375</v>
      </c>
      <c r="X70" s="333" t="s">
        <v>379</v>
      </c>
      <c r="Y70" s="336"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335"/>
      <c r="L71" s="335"/>
      <c r="M71" s="1183"/>
      <c r="N71" s="1185"/>
      <c r="O71" s="331"/>
      <c r="P71" s="35" t="s">
        <v>141</v>
      </c>
      <c r="Q71" s="335"/>
      <c r="R71" s="335"/>
      <c r="S71" s="340"/>
      <c r="T71" s="333"/>
      <c r="U71" s="333"/>
      <c r="V71" s="333"/>
      <c r="W71" s="333"/>
      <c r="X71" s="333"/>
      <c r="Y71" s="335"/>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c r="T72" s="83"/>
      <c r="U72" s="83"/>
      <c r="V72" s="83" t="str">
        <f>IF(AND(W72="Y",X72="Y"),"Passed",IF(T72="M","Passed", ""))</f>
        <v/>
      </c>
      <c r="W72" s="83"/>
      <c r="X72" s="83"/>
      <c r="Y72" s="63"/>
      <c r="Z72" s="259">
        <f t="shared" ref="Z72:Z75" si="5">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36"/>
      <c r="T73" s="83"/>
      <c r="U73" s="83"/>
      <c r="V73" s="83" t="str">
        <f>IF(AND(W73="Y",X73="Y"),"Passed",IF(T73="M","Passed", ""))</f>
        <v/>
      </c>
      <c r="W73" s="83"/>
      <c r="X73" s="83"/>
      <c r="Y73" s="63"/>
      <c r="Z73" s="259">
        <f t="shared" si="5"/>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36"/>
      <c r="T74" s="83"/>
      <c r="U74" s="83"/>
      <c r="V74" s="83" t="str">
        <f>IF(AND(W74="Y",X74="Y"),"Passed",IF(T74="M","Passed", ""))</f>
        <v/>
      </c>
      <c r="W74" s="83"/>
      <c r="X74" s="83"/>
      <c r="Y74" s="63"/>
      <c r="Z74" s="259">
        <f t="shared" si="5"/>
        <v>0</v>
      </c>
      <c r="AA74" s="260"/>
      <c r="AB74" s="260"/>
      <c r="AC74" s="260"/>
      <c r="AD74" s="260"/>
      <c r="AE74" s="258"/>
      <c r="AF74" s="258"/>
      <c r="AG74" s="258"/>
      <c r="AH74" s="258"/>
      <c r="AI74" s="258"/>
      <c r="AJ74" s="258"/>
    </row>
    <row r="75" spans="1:36" ht="12.75" customHeight="1" x14ac:dyDescent="0.3">
      <c r="C75" s="135"/>
      <c r="D75" s="135"/>
      <c r="E75" s="135"/>
      <c r="F75" s="135"/>
      <c r="G75" s="135"/>
      <c r="K75" s="339"/>
      <c r="L75" s="339"/>
      <c r="M75" s="104" t="s">
        <v>9</v>
      </c>
      <c r="N75" s="57" t="s">
        <v>3</v>
      </c>
      <c r="O75" s="38" t="s">
        <v>246</v>
      </c>
      <c r="P75" s="60"/>
      <c r="Q75" s="61"/>
      <c r="R75" s="62"/>
      <c r="S75" s="36"/>
      <c r="T75" s="83"/>
      <c r="U75" s="83"/>
      <c r="V75" s="83" t="str">
        <f>IF(AND(W75="Y",X75="Y"),"Passed",IF(T75="M","Passed", ""))</f>
        <v/>
      </c>
      <c r="W75" s="83"/>
      <c r="X75" s="83"/>
      <c r="Y75" s="63"/>
      <c r="Z75" s="259">
        <f t="shared" si="5"/>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customSheetViews>
    <customSheetView guid="{3F51B73C-8999-4BDD-B7BB-CFA8C5D5F118}" scale="85" showGridLines="0" fitToPage="1" topLeftCell="A43">
      <selection activeCell="J54" sqref="J54"/>
      <pageMargins left="0.25" right="0" top="0.25" bottom="0.25" header="0.3" footer="0"/>
      <pageSetup scale="30" fitToHeight="0" orientation="landscape" r:id="rId1"/>
    </customSheetView>
    <customSheetView guid="{040B64FF-F135-4C7F-9498-A8399C10673D}" scale="85" showGridLines="0" fitToPage="1" topLeftCell="A43">
      <selection activeCell="J54" sqref="J54"/>
      <pageMargins left="0.25" right="0" top="0.25" bottom="0.25" header="0.3" footer="0"/>
      <pageSetup scale="30" fitToHeight="0" orientation="landscape" r:id="rId2"/>
    </customSheetView>
    <customSheetView guid="{6D9FC8F7-6352-4BF1-890A-27BF36FADC03}" scale="85" showGridLines="0" fitToPage="1" topLeftCell="A43">
      <selection activeCell="J54" sqref="J54"/>
      <pageMargins left="0.25" right="0" top="0.25" bottom="0.25" header="0.3" footer="0"/>
      <pageSetup scale="30" fitToHeight="0" orientation="landscape" r:id="rId3"/>
    </customSheetView>
  </customSheetViews>
  <mergeCells count="48">
    <mergeCell ref="AG38:AH38"/>
    <mergeCell ref="AI38:AJ38"/>
    <mergeCell ref="Z58:Z59"/>
    <mergeCell ref="AA58:AB58"/>
    <mergeCell ref="AC58:AD58"/>
    <mergeCell ref="AE58:AF58"/>
    <mergeCell ref="AG58:AH58"/>
    <mergeCell ref="AI58:AJ58"/>
    <mergeCell ref="AE38:AF38"/>
    <mergeCell ref="Z38:Z39"/>
    <mergeCell ref="AA38:AB38"/>
    <mergeCell ref="AC38:AD38"/>
    <mergeCell ref="AG2:AH2"/>
    <mergeCell ref="AI2:AJ2"/>
    <mergeCell ref="Z17:Z18"/>
    <mergeCell ref="AA17:AB17"/>
    <mergeCell ref="AC17:AD17"/>
    <mergeCell ref="AE17:AF17"/>
    <mergeCell ref="AG17:AH17"/>
    <mergeCell ref="AI17:AJ17"/>
    <mergeCell ref="AE2:AF2"/>
    <mergeCell ref="Z2:Z3"/>
    <mergeCell ref="AA2:AB2"/>
    <mergeCell ref="AC2:AD2"/>
    <mergeCell ref="A1:H1"/>
    <mergeCell ref="K1:Y1"/>
    <mergeCell ref="M2:M3"/>
    <mergeCell ref="N2:N3"/>
    <mergeCell ref="K16:Y16"/>
    <mergeCell ref="M17:M18"/>
    <mergeCell ref="N17:N18"/>
    <mergeCell ref="A64:G64"/>
    <mergeCell ref="A66:G66"/>
    <mergeCell ref="K69:Y69"/>
    <mergeCell ref="K37:Y37"/>
    <mergeCell ref="M38:M39"/>
    <mergeCell ref="N38:N39"/>
    <mergeCell ref="K57:Y57"/>
    <mergeCell ref="M58:M59"/>
    <mergeCell ref="N58:N59"/>
    <mergeCell ref="AE70:AF70"/>
    <mergeCell ref="AG70:AH70"/>
    <mergeCell ref="AI70:AJ70"/>
    <mergeCell ref="M70:M71"/>
    <mergeCell ref="N70:N71"/>
    <mergeCell ref="Z70:Z71"/>
    <mergeCell ref="AA70:AB70"/>
    <mergeCell ref="AC70:AD70"/>
  </mergeCells>
  <conditionalFormatting sqref="E13">
    <cfRule type="containsText" dxfId="194" priority="25" operator="containsText" text="N/A">
      <formula>NOT(ISERROR(SEARCH("N/A",E13)))</formula>
    </cfRule>
    <cfRule type="containsText" dxfId="193" priority="26" operator="containsText" text="O">
      <formula>NOT(ISERROR(SEARCH("O",E13)))</formula>
    </cfRule>
    <cfRule type="containsText" dxfId="192" priority="27" operator="containsText" text="M">
      <formula>NOT(ISERROR(SEARCH("M",E13)))</formula>
    </cfRule>
  </conditionalFormatting>
  <conditionalFormatting sqref="C46:G46">
    <cfRule type="containsText" dxfId="191" priority="34" operator="containsText" text="O">
      <formula>NOT(ISERROR(SEARCH("O",C46)))</formula>
    </cfRule>
  </conditionalFormatting>
  <conditionalFormatting sqref="C46:G46">
    <cfRule type="containsText" dxfId="190" priority="31" operator="containsText" text="N/A">
      <formula>NOT(ISERROR(SEARCH("N/A",C46)))</formula>
    </cfRule>
    <cfRule type="containsText" dxfId="189" priority="32" operator="containsText" text="Blank">
      <formula>NOT(ISERROR(SEARCH("Blank",C46)))</formula>
    </cfRule>
    <cfRule type="containsText" dxfId="188" priority="33" operator="containsText" text="M">
      <formula>NOT(ISERROR(SEARCH("M",C46)))</formula>
    </cfRule>
  </conditionalFormatting>
  <conditionalFormatting sqref="E12">
    <cfRule type="containsText" dxfId="187" priority="28" operator="containsText" text="N/A">
      <formula>NOT(ISERROR(SEARCH("N/A",E12)))</formula>
    </cfRule>
    <cfRule type="containsText" dxfId="186" priority="29" operator="containsText" text="O">
      <formula>NOT(ISERROR(SEARCH("O",E12)))</formula>
    </cfRule>
    <cfRule type="containsText" dxfId="185" priority="30" operator="containsText" text="M">
      <formula>NOT(ISERROR(SEARCH("M",E12)))</formula>
    </cfRule>
  </conditionalFormatting>
  <conditionalFormatting sqref="C7:H7">
    <cfRule type="containsText" dxfId="184" priority="22" operator="containsText" text="N/A">
      <formula>NOT(ISERROR(SEARCH("N/A",C7)))</formula>
    </cfRule>
    <cfRule type="containsText" dxfId="183" priority="23" operator="containsText" text="Blank">
      <formula>NOT(ISERROR(SEARCH("Blank",C7)))</formula>
    </cfRule>
    <cfRule type="containsText" dxfId="182" priority="24" operator="containsText" text="M">
      <formula>NOT(ISERROR(SEARCH("M",C7)))</formula>
    </cfRule>
  </conditionalFormatting>
  <conditionalFormatting sqref="Z4 Z51:Z55 Z40:Z43 Z45:Z49 Z19:Z35">
    <cfRule type="cellIs" dxfId="181" priority="7" operator="greaterThan">
      <formula>0</formula>
    </cfRule>
  </conditionalFormatting>
  <conditionalFormatting sqref="Z5:Z14">
    <cfRule type="cellIs" dxfId="180" priority="6" operator="greaterThan">
      <formula>0</formula>
    </cfRule>
  </conditionalFormatting>
  <conditionalFormatting sqref="Z60:Z67">
    <cfRule type="cellIs" dxfId="179" priority="5" operator="greaterThan">
      <formula>0</formula>
    </cfRule>
  </conditionalFormatting>
  <conditionalFormatting sqref="Z72:Z75">
    <cfRule type="cellIs" dxfId="178" priority="4" operator="greaterThan">
      <formula>0</formula>
    </cfRule>
  </conditionalFormatting>
  <conditionalFormatting sqref="Z50">
    <cfRule type="cellIs" dxfId="177" priority="3" operator="greaterThan">
      <formula>0</formula>
    </cfRule>
  </conditionalFormatting>
  <conditionalFormatting sqref="Z44">
    <cfRule type="cellIs" dxfId="176" priority="2" operator="greaterThan">
      <formula>0</formula>
    </cfRule>
  </conditionalFormatting>
  <dataValidations count="3">
    <dataValidation type="list" allowBlank="1" showInputMessage="1" showErrorMessage="1" sqref="X4:X10 X33 X19 X21 X12 W1:W79">
      <formula1>"Y, N"</formula1>
    </dataValidation>
    <dataValidation type="list" allowBlank="1" showInputMessage="1" showErrorMessage="1" sqref="T70:T79 T58:T68 T17:T36 T38:T56 T2:T15">
      <formula1>"M, O, N/A"</formula1>
    </dataValidation>
    <dataValidation type="list" allowBlank="1" showInputMessage="1" showErrorMessage="1" sqref="V58:V68 V70:V79 V17:V36 V38:V56 V2:V15">
      <formula1>"Passed, Failed, N/A"</formula1>
    </dataValidation>
  </dataValidations>
  <hyperlinks>
    <hyperlink ref="Y4" r:id="rId4" display="http://collab.lge.com/main/x/gOGHLw"/>
    <hyperlink ref="Y7" r:id="rId5" display="http://collab.lge.com/main/x/AocBNg"/>
    <hyperlink ref="Y8" r:id="rId6"/>
    <hyperlink ref="Y19" r:id="rId7"/>
    <hyperlink ref="Y20" r:id="rId8"/>
    <hyperlink ref="Y22" r:id="rId9"/>
    <hyperlink ref="Y30" r:id="rId10"/>
    <hyperlink ref="Y31" r:id="rId11"/>
    <hyperlink ref="Y34" r:id="rId12"/>
    <hyperlink ref="Y41" r:id="rId13"/>
    <hyperlink ref="Y42" r:id="rId14" display="http://collab.lge.com/main/x/j9smN"/>
    <hyperlink ref="Y43" r:id="rId15"/>
    <hyperlink ref="Y45" r:id="rId16"/>
    <hyperlink ref="Y55" r:id="rId17"/>
    <hyperlink ref="Y35" r:id="rId18"/>
    <hyperlink ref="Y53" r:id="rId19"/>
    <hyperlink ref="Y11" r:id="rId20"/>
    <hyperlink ref="Y44" r:id="rId21"/>
  </hyperlinks>
  <pageMargins left="0.25" right="0" top="0.25" bottom="0.25" header="0.3" footer="0"/>
  <pageSetup scale="30" fitToHeight="0" orientation="landscape" r:id="rId22"/>
  <drawing r:id="rId23"/>
  <legacyDrawing r:id="rId24"/>
  <controls>
    <mc:AlternateContent xmlns:mc="http://schemas.openxmlformats.org/markup-compatibility/2006">
      <mc:Choice Requires="x14">
        <control shapeId="381963" r:id="rId25" name="CommandButton1">
          <controlPr defaultSize="0" autoLine="0" r:id="rId26">
            <anchor moveWithCells="1">
              <from>
                <xdr:col>8</xdr:col>
                <xdr:colOff>114300</xdr:colOff>
                <xdr:row>6</xdr:row>
                <xdr:rowOff>106680</xdr:rowOff>
              </from>
              <to>
                <xdr:col>9</xdr:col>
                <xdr:colOff>358140</xdr:colOff>
                <xdr:row>7</xdr:row>
                <xdr:rowOff>99060</xdr:rowOff>
              </to>
            </anchor>
          </controlPr>
        </control>
      </mc:Choice>
      <mc:Fallback>
        <control shapeId="381963" r:id="rId25" name="CommandButton1"/>
      </mc:Fallback>
    </mc:AlternateContent>
    <mc:AlternateContent xmlns:mc="http://schemas.openxmlformats.org/markup-compatibility/2006">
      <mc:Choice Requires="x14">
        <control shapeId="381964" r:id="rId27" name="CommandButton2">
          <controlPr defaultSize="0" autoLine="0" r:id="rId28">
            <anchor moveWithCells="1">
              <from>
                <xdr:col>9</xdr:col>
                <xdr:colOff>0</xdr:colOff>
                <xdr:row>9</xdr:row>
                <xdr:rowOff>68580</xdr:rowOff>
              </from>
              <to>
                <xdr:col>10</xdr:col>
                <xdr:colOff>320040</xdr:colOff>
                <xdr:row>11</xdr:row>
                <xdr:rowOff>160020</xdr:rowOff>
              </to>
            </anchor>
          </controlPr>
        </control>
      </mc:Choice>
      <mc:Fallback>
        <control shapeId="381964" r:id="rId27" name="CommandButton2"/>
      </mc:Fallback>
    </mc:AlternateContent>
  </controls>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2">
    <tabColor theme="7" tint="0.79998168889431442"/>
    <pageSetUpPr fitToPage="1"/>
  </sheetPr>
  <dimension ref="A1:AN196"/>
  <sheetViews>
    <sheetView showGridLines="0" topLeftCell="J22" zoomScale="85" zoomScaleNormal="85" workbookViewId="0">
      <selection activeCell="S44" sqref="S44"/>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12.6640625" bestFit="1" customWidth="1"/>
    <col min="20" max="20" width="12.5546875" customWidth="1"/>
    <col min="21" max="21" width="11" bestFit="1" customWidth="1"/>
    <col min="22" max="22" width="10.44140625" bestFit="1" customWidth="1"/>
    <col min="23" max="23" width="23.44140625" bestFit="1" customWidth="1"/>
    <col min="24" max="24" width="22.88671875" bestFit="1" customWidth="1"/>
    <col min="25" max="25" width="36.5546875" bestFit="1" customWidth="1"/>
    <col min="41" max="16384" width="9.109375" style="3"/>
  </cols>
  <sheetData>
    <row r="1" spans="1:36" ht="12.75" customHeight="1" x14ac:dyDescent="0.45">
      <c r="A1" s="1188" t="s">
        <v>82</v>
      </c>
      <c r="B1" s="1189"/>
      <c r="C1" s="1189"/>
      <c r="D1" s="1189"/>
      <c r="E1" s="1189"/>
      <c r="F1" s="1189"/>
      <c r="G1" s="1189"/>
      <c r="H1" s="1189"/>
      <c r="K1" s="1173" t="s">
        <v>646</v>
      </c>
      <c r="L1" s="1174"/>
      <c r="M1" s="1174"/>
      <c r="N1" s="1174"/>
      <c r="O1" s="1174"/>
      <c r="P1" s="1174"/>
      <c r="Q1" s="1174"/>
      <c r="R1" s="1174"/>
      <c r="S1" s="1174"/>
      <c r="T1" s="1174"/>
      <c r="U1" s="1174"/>
      <c r="V1" s="1174"/>
      <c r="W1" s="1174"/>
      <c r="X1" s="1174"/>
      <c r="Y1" s="1174"/>
      <c r="Z1" s="263"/>
      <c r="AA1" s="330"/>
      <c r="AB1" s="330"/>
      <c r="AC1" s="330"/>
      <c r="AD1" s="330"/>
      <c r="AE1" s="330"/>
      <c r="AF1" s="330"/>
      <c r="AG1" s="330"/>
      <c r="AH1" s="330"/>
      <c r="AI1" s="330"/>
      <c r="AJ1" s="330"/>
    </row>
    <row r="2" spans="1:36" ht="27.6" x14ac:dyDescent="0.3">
      <c r="A2" s="98" t="s">
        <v>367</v>
      </c>
      <c r="B2" s="83" t="s">
        <v>645</v>
      </c>
      <c r="C2" s="3"/>
      <c r="D2" s="3"/>
      <c r="E2" s="3"/>
      <c r="F2" s="3"/>
      <c r="G2" s="3"/>
      <c r="H2" s="3"/>
      <c r="K2" s="334" t="s">
        <v>133</v>
      </c>
      <c r="L2" s="334" t="s">
        <v>91</v>
      </c>
      <c r="M2" s="1182" t="s">
        <v>75</v>
      </c>
      <c r="N2" s="1190" t="s">
        <v>134</v>
      </c>
      <c r="O2" s="334" t="s">
        <v>135</v>
      </c>
      <c r="P2" s="334" t="s">
        <v>136</v>
      </c>
      <c r="Q2" s="334" t="s">
        <v>137</v>
      </c>
      <c r="R2" s="334" t="s">
        <v>138</v>
      </c>
      <c r="S2" s="333" t="s">
        <v>139</v>
      </c>
      <c r="T2" s="333" t="s">
        <v>344</v>
      </c>
      <c r="U2" s="333" t="s">
        <v>342</v>
      </c>
      <c r="V2" s="333" t="s">
        <v>343</v>
      </c>
      <c r="W2" s="333" t="s">
        <v>375</v>
      </c>
      <c r="X2" s="333" t="s">
        <v>376</v>
      </c>
      <c r="Y2" s="334"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8" t="s">
        <v>347</v>
      </c>
      <c r="B3" s="119">
        <v>43689</v>
      </c>
      <c r="C3" s="125"/>
      <c r="D3" s="3"/>
      <c r="E3" s="3"/>
      <c r="F3" s="3"/>
      <c r="G3" s="3"/>
      <c r="H3" s="3"/>
      <c r="K3" s="335"/>
      <c r="L3" s="335"/>
      <c r="M3" s="1183"/>
      <c r="N3" s="1185"/>
      <c r="O3" s="335"/>
      <c r="P3" s="35" t="s">
        <v>141</v>
      </c>
      <c r="Q3" s="335"/>
      <c r="R3" s="335"/>
      <c r="S3" s="333"/>
      <c r="T3" s="333"/>
      <c r="U3" s="333"/>
      <c r="V3" s="333"/>
      <c r="W3" s="333"/>
      <c r="X3" s="333"/>
      <c r="Y3" s="335"/>
      <c r="Z3" s="1187"/>
      <c r="AA3" s="329" t="s">
        <v>672</v>
      </c>
      <c r="AB3" s="329" t="s">
        <v>673</v>
      </c>
      <c r="AC3" s="329" t="s">
        <v>672</v>
      </c>
      <c r="AD3" s="329" t="s">
        <v>673</v>
      </c>
      <c r="AE3" s="329" t="s">
        <v>672</v>
      </c>
      <c r="AF3" s="329" t="s">
        <v>673</v>
      </c>
      <c r="AG3" s="329" t="s">
        <v>672</v>
      </c>
      <c r="AH3" s="329" t="s">
        <v>673</v>
      </c>
      <c r="AI3" s="329" t="s">
        <v>672</v>
      </c>
      <c r="AJ3" s="329" t="s">
        <v>673</v>
      </c>
    </row>
    <row r="4" spans="1:36" ht="12.75" customHeight="1" x14ac:dyDescent="0.3">
      <c r="A4" s="98" t="s">
        <v>368</v>
      </c>
      <c r="B4" s="124">
        <f ca="1">DATEDIF(B3,TODAY(),"D")/365</f>
        <v>1.2465753424657535</v>
      </c>
      <c r="C4" s="3"/>
      <c r="D4" s="3"/>
      <c r="E4" s="3"/>
      <c r="F4" s="3"/>
      <c r="G4" s="3"/>
      <c r="H4" s="3"/>
      <c r="K4" s="337" t="s">
        <v>142</v>
      </c>
      <c r="L4" s="337" t="s">
        <v>143</v>
      </c>
      <c r="M4" s="104" t="s">
        <v>5</v>
      </c>
      <c r="N4" s="93" t="s">
        <v>144</v>
      </c>
      <c r="O4" s="88" t="s">
        <v>372</v>
      </c>
      <c r="P4" s="140" t="s">
        <v>145</v>
      </c>
      <c r="Q4" s="140" t="s">
        <v>146</v>
      </c>
      <c r="R4" s="266" t="s">
        <v>147</v>
      </c>
      <c r="S4" s="36" t="s">
        <v>645</v>
      </c>
      <c r="T4" s="83"/>
      <c r="U4" s="83"/>
      <c r="V4" s="83"/>
      <c r="W4" s="83"/>
      <c r="X4" s="83"/>
      <c r="Y4" s="342" t="s">
        <v>148</v>
      </c>
      <c r="Z4" s="259">
        <f ca="1">DATEDIF(AA4,AB4,"m")/12+DATEDIF(AC4,AD4,"m")/12+DATEDIF(AE4,AF4,"m")/12+DATEDIF(AG4,AH4,"m")/12+DATEDIF(AI4,AJ4,"m")/12</f>
        <v>1.1666666666666667</v>
      </c>
      <c r="AA4" s="260">
        <v>43689</v>
      </c>
      <c r="AB4" s="260">
        <f ca="1">TODAY()</f>
        <v>44144</v>
      </c>
      <c r="AC4" s="260"/>
      <c r="AD4" s="260"/>
      <c r="AE4" s="258"/>
      <c r="AF4" s="258"/>
      <c r="AG4" s="258"/>
      <c r="AH4" s="258"/>
      <c r="AI4" s="258"/>
      <c r="AJ4" s="258"/>
    </row>
    <row r="5" spans="1:36" ht="12.75" customHeight="1" x14ac:dyDescent="0.3">
      <c r="A5" s="98" t="s">
        <v>387</v>
      </c>
      <c r="B5" s="124"/>
      <c r="C5" s="126"/>
      <c r="D5" s="3"/>
      <c r="E5" s="3"/>
      <c r="F5" s="3"/>
      <c r="G5" s="3"/>
      <c r="H5" s="3"/>
      <c r="K5" s="338"/>
      <c r="L5" s="338"/>
      <c r="M5" s="104" t="s">
        <v>5</v>
      </c>
      <c r="N5" s="93" t="s">
        <v>144</v>
      </c>
      <c r="O5" s="88" t="s">
        <v>373</v>
      </c>
      <c r="P5" s="142"/>
      <c r="Q5" s="141" t="s">
        <v>150</v>
      </c>
      <c r="R5" s="265" t="s">
        <v>151</v>
      </c>
      <c r="S5" s="36" t="s">
        <v>645</v>
      </c>
      <c r="T5" s="83"/>
      <c r="U5" s="83"/>
      <c r="V5" s="83"/>
      <c r="W5" s="83"/>
      <c r="X5" s="83"/>
      <c r="Y5" s="343"/>
      <c r="Z5" s="259">
        <f t="shared" ref="Z5:Z14" ca="1" si="0">DATEDIF(AA5,AB5,"m")/12+DATEDIF(AC5,AD5,"m")/12+DATEDIF(AE5,AF5,"m")/12+DATEDIF(AG5,AH5,"m")/12+DATEDIF(AI5,AJ5,"m")/12</f>
        <v>1.1666666666666667</v>
      </c>
      <c r="AA5" s="260">
        <v>43689</v>
      </c>
      <c r="AB5" s="260">
        <f t="shared" ref="AB5:AB12" ca="1" si="1">TODAY()</f>
        <v>44144</v>
      </c>
      <c r="AC5" s="260"/>
      <c r="AD5" s="260"/>
      <c r="AE5" s="258"/>
      <c r="AF5" s="258"/>
      <c r="AG5" s="258"/>
      <c r="AH5" s="258"/>
      <c r="AI5" s="258"/>
      <c r="AJ5" s="258"/>
    </row>
    <row r="6" spans="1:36" ht="15" thickBot="1" x14ac:dyDescent="0.35">
      <c r="A6" s="98" t="s">
        <v>388</v>
      </c>
      <c r="B6" s="124">
        <f ca="1">B4+B5</f>
        <v>1.2465753424657535</v>
      </c>
      <c r="C6" s="126"/>
      <c r="K6" s="338"/>
      <c r="L6" s="338"/>
      <c r="M6" s="104" t="s">
        <v>5</v>
      </c>
      <c r="N6" s="38" t="s">
        <v>149</v>
      </c>
      <c r="O6" s="65" t="s">
        <v>149</v>
      </c>
      <c r="P6" s="142"/>
      <c r="Q6" s="39" t="s">
        <v>150</v>
      </c>
      <c r="R6" s="40" t="s">
        <v>151</v>
      </c>
      <c r="S6" s="36" t="s">
        <v>645</v>
      </c>
      <c r="T6" s="83"/>
      <c r="U6" s="83"/>
      <c r="V6" s="83"/>
      <c r="W6" s="83"/>
      <c r="X6" s="83"/>
      <c r="Y6" s="41" t="s">
        <v>152</v>
      </c>
      <c r="Z6" s="259">
        <f t="shared" ca="1" si="0"/>
        <v>1.1666666666666667</v>
      </c>
      <c r="AA6" s="260">
        <v>43689</v>
      </c>
      <c r="AB6" s="260">
        <f t="shared" ca="1" si="1"/>
        <v>44144</v>
      </c>
      <c r="AC6" s="260"/>
      <c r="AD6" s="260"/>
      <c r="AE6" s="258"/>
      <c r="AF6" s="258"/>
      <c r="AG6" s="258"/>
      <c r="AH6" s="258"/>
      <c r="AI6" s="258"/>
      <c r="AJ6" s="258"/>
    </row>
    <row r="7" spans="1:36" ht="28.2"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42"/>
      <c r="Q7" s="140" t="s">
        <v>247</v>
      </c>
      <c r="R7" s="266" t="s">
        <v>154</v>
      </c>
      <c r="S7" s="36" t="s">
        <v>645</v>
      </c>
      <c r="T7" s="83"/>
      <c r="U7" s="83"/>
      <c r="V7" s="83"/>
      <c r="W7" s="83"/>
      <c r="X7" s="83"/>
      <c r="Y7" s="342" t="s">
        <v>248</v>
      </c>
      <c r="Z7" s="259">
        <f t="shared" ca="1" si="0"/>
        <v>1.1666666666666667</v>
      </c>
      <c r="AA7" s="260">
        <v>43689</v>
      </c>
      <c r="AB7" s="260">
        <f t="shared" ca="1" si="1"/>
        <v>44144</v>
      </c>
      <c r="AC7" s="260"/>
      <c r="AD7" s="260"/>
      <c r="AE7" s="258"/>
      <c r="AF7" s="258"/>
      <c r="AG7" s="258"/>
      <c r="AH7" s="258"/>
      <c r="AI7" s="258"/>
      <c r="AJ7" s="258"/>
    </row>
    <row r="8" spans="1:36" x14ac:dyDescent="0.3">
      <c r="A8" s="107" t="s">
        <v>56</v>
      </c>
      <c r="B8" s="108" t="s">
        <v>182</v>
      </c>
      <c r="C8" s="100"/>
      <c r="D8" s="24" t="s">
        <v>77</v>
      </c>
      <c r="E8" s="24"/>
      <c r="F8" s="24"/>
      <c r="G8" s="24"/>
      <c r="H8" s="109">
        <f>IF(C8&lt;&gt;"",'CBL Score Standard'!$D64,IF(D8&lt;&gt;"",SUM('CBL Score Standard'!$D64:$E64),IF(E8&lt;&gt;"",SUM('CBL Score Standard'!$D64:$F64),IF(F8&lt;&gt;"",SUM('CBL Score Standard'!$D64:$G64),IF(G8&lt;&gt;"",SUM('CBL Score Standard'!$D64:$H64,0))))))</f>
        <v>4.7619047619047616E-2</v>
      </c>
      <c r="K8" s="338"/>
      <c r="L8" s="338"/>
      <c r="M8" s="104" t="s">
        <v>5</v>
      </c>
      <c r="N8" s="127" t="s">
        <v>144</v>
      </c>
      <c r="O8" s="43" t="s">
        <v>517</v>
      </c>
      <c r="P8" s="142"/>
      <c r="Q8" s="39" t="s">
        <v>153</v>
      </c>
      <c r="R8" s="40" t="s">
        <v>156</v>
      </c>
      <c r="S8" s="36" t="s">
        <v>645</v>
      </c>
      <c r="T8" s="83"/>
      <c r="U8" s="83"/>
      <c r="V8" s="83"/>
      <c r="W8" s="83"/>
      <c r="X8" s="83"/>
      <c r="Y8" s="44" t="s">
        <v>157</v>
      </c>
      <c r="Z8" s="259">
        <f t="shared" si="0"/>
        <v>0</v>
      </c>
      <c r="AA8" s="260"/>
      <c r="AB8" s="260"/>
      <c r="AC8" s="260"/>
      <c r="AD8" s="260"/>
      <c r="AE8" s="258"/>
      <c r="AF8" s="258"/>
      <c r="AG8" s="258"/>
      <c r="AH8" s="258"/>
      <c r="AI8" s="258"/>
      <c r="AJ8" s="258"/>
    </row>
    <row r="9" spans="1:36" x14ac:dyDescent="0.3">
      <c r="A9" s="110" t="s">
        <v>56</v>
      </c>
      <c r="B9" s="99" t="s">
        <v>427</v>
      </c>
      <c r="C9" s="100"/>
      <c r="D9" s="24" t="s">
        <v>77</v>
      </c>
      <c r="E9" s="24"/>
      <c r="F9" s="24"/>
      <c r="G9" s="24"/>
      <c r="H9" s="109">
        <f>IF(C9&lt;&gt;"",'CBL Score Standard'!$D65,IF(D9&lt;&gt;"",SUM('CBL Score Standard'!$D65:$E65),IF(E9&lt;&gt;"",SUM('CBL Score Standard'!$D65:$F65),IF(F9&lt;&gt;"",SUM('CBL Score Standard'!$D65:$G65),IF(G9&lt;&gt;"",SUM('CBL Score Standard'!$D65:$H65,0))))))</f>
        <v>4.7619047619047616E-2</v>
      </c>
      <c r="K9" s="338"/>
      <c r="L9" s="338"/>
      <c r="M9" s="104" t="s">
        <v>5</v>
      </c>
      <c r="N9" s="127" t="s">
        <v>144</v>
      </c>
      <c r="O9" s="43" t="s">
        <v>661</v>
      </c>
      <c r="P9" s="142"/>
      <c r="Q9" s="39" t="s">
        <v>155</v>
      </c>
      <c r="R9" s="40" t="s">
        <v>158</v>
      </c>
      <c r="S9" s="36"/>
      <c r="T9" s="83"/>
      <c r="U9" s="83"/>
      <c r="V9" s="83"/>
      <c r="W9" s="83"/>
      <c r="X9" s="83"/>
      <c r="Y9" s="41" t="s">
        <v>159</v>
      </c>
      <c r="Z9" s="259">
        <f t="shared" ca="1" si="0"/>
        <v>1.1666666666666667</v>
      </c>
      <c r="AA9" s="260">
        <v>43689</v>
      </c>
      <c r="AB9" s="260">
        <f t="shared" ca="1" si="1"/>
        <v>44144</v>
      </c>
      <c r="AC9" s="260"/>
      <c r="AD9" s="260"/>
      <c r="AE9" s="258"/>
      <c r="AF9" s="258"/>
      <c r="AG9" s="258"/>
      <c r="AH9" s="258"/>
      <c r="AI9" s="258"/>
      <c r="AJ9" s="258"/>
    </row>
    <row r="10" spans="1:36" x14ac:dyDescent="0.3">
      <c r="A10" s="110" t="s">
        <v>56</v>
      </c>
      <c r="B10" s="99" t="s">
        <v>663</v>
      </c>
      <c r="C10" s="100"/>
      <c r="D10" s="100" t="s">
        <v>77</v>
      </c>
      <c r="E10" s="129"/>
      <c r="F10" s="24"/>
      <c r="G10" s="24"/>
      <c r="H10" s="109">
        <f>IF(C10&lt;&gt;"",'CBL Score Standard'!$D66,IF(D10&lt;&gt;"",SUM('CBL Score Standard'!$D66:$E66),IF(E10&lt;&gt;"",SUM('CBL Score Standard'!$D66:$F66),IF(F10&lt;&gt;"",SUM('CBL Score Standard'!$D66:$G66),IF(G10&lt;&gt;"",SUM('CBL Score Standard'!$D66:$H66,0))))))</f>
        <v>0</v>
      </c>
      <c r="K10" s="338"/>
      <c r="L10" s="338"/>
      <c r="M10" s="104" t="s">
        <v>5</v>
      </c>
      <c r="N10" s="127" t="s">
        <v>144</v>
      </c>
      <c r="O10" s="43" t="s">
        <v>662</v>
      </c>
      <c r="P10" s="142"/>
      <c r="Q10" s="254" t="s">
        <v>659</v>
      </c>
      <c r="R10" s="254" t="s">
        <v>278</v>
      </c>
      <c r="S10" s="36"/>
      <c r="T10" s="83"/>
      <c r="U10" s="83"/>
      <c r="V10" s="83"/>
      <c r="W10" s="83"/>
      <c r="X10" s="83"/>
      <c r="Y10" s="46" t="s">
        <v>160</v>
      </c>
      <c r="Z10" s="259">
        <f t="shared" si="0"/>
        <v>0</v>
      </c>
      <c r="AA10" s="260"/>
      <c r="AB10" s="260"/>
      <c r="AC10" s="260"/>
      <c r="AD10" s="260"/>
      <c r="AE10" s="258"/>
      <c r="AF10" s="258"/>
      <c r="AG10" s="258"/>
      <c r="AH10" s="258"/>
      <c r="AI10" s="258"/>
      <c r="AJ10" s="258"/>
    </row>
    <row r="11" spans="1:36" x14ac:dyDescent="0.3">
      <c r="A11" s="110" t="s">
        <v>56</v>
      </c>
      <c r="B11" s="99" t="s">
        <v>215</v>
      </c>
      <c r="C11" s="100"/>
      <c r="D11" s="100" t="s">
        <v>77</v>
      </c>
      <c r="E11" s="129"/>
      <c r="F11" s="24"/>
      <c r="G11" s="24"/>
      <c r="H11" s="109">
        <f>IF(C11&lt;&gt;"",'CBL Score Standard'!$D67,IF(D11&lt;&gt;"",SUM('CBL Score Standard'!$D67:$E67),IF(E11&lt;&gt;"",SUM('CBL Score Standard'!$D67:$F67),IF(F11&lt;&gt;"",SUM('CBL Score Standard'!$D67:$G67),IF(G11&lt;&gt;"",SUM('CBL Score Standard'!$D67:$H67,0))))))</f>
        <v>0</v>
      </c>
      <c r="K11" s="338"/>
      <c r="L11" s="338"/>
      <c r="M11" s="104" t="s">
        <v>5</v>
      </c>
      <c r="N11" s="36" t="s">
        <v>31</v>
      </c>
      <c r="O11" s="89" t="s">
        <v>175</v>
      </c>
      <c r="P11" s="338"/>
      <c r="Q11" s="37" t="s">
        <v>383</v>
      </c>
      <c r="R11" s="40" t="s">
        <v>176</v>
      </c>
      <c r="S11" s="66" t="s">
        <v>645</v>
      </c>
      <c r="T11" s="157" t="s">
        <v>72</v>
      </c>
      <c r="U11" s="999">
        <v>44029</v>
      </c>
      <c r="V11" s="83" t="s">
        <v>374</v>
      </c>
      <c r="W11" s="83"/>
      <c r="X11" s="83"/>
      <c r="Y11" s="44" t="s">
        <v>177</v>
      </c>
      <c r="Z11" s="259">
        <f t="shared" ca="1" si="0"/>
        <v>1.1666666666666667</v>
      </c>
      <c r="AA11" s="260">
        <v>43689</v>
      </c>
      <c r="AB11" s="260">
        <f t="shared" ca="1" si="1"/>
        <v>44144</v>
      </c>
      <c r="AC11" s="260"/>
      <c r="AD11" s="260"/>
      <c r="AE11" s="258"/>
      <c r="AF11" s="258"/>
      <c r="AG11" s="258"/>
      <c r="AH11" s="258"/>
      <c r="AI11" s="258"/>
      <c r="AJ11" s="258"/>
    </row>
    <row r="12" spans="1:36" x14ac:dyDescent="0.3">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338"/>
      <c r="L12" s="338"/>
      <c r="M12" s="104" t="s">
        <v>5</v>
      </c>
      <c r="N12" s="127" t="s">
        <v>31</v>
      </c>
      <c r="O12" s="43" t="s">
        <v>660</v>
      </c>
      <c r="P12" s="47">
        <v>43613</v>
      </c>
      <c r="Q12" s="39" t="s">
        <v>167</v>
      </c>
      <c r="R12" s="40" t="s">
        <v>168</v>
      </c>
      <c r="S12" s="36" t="s">
        <v>645</v>
      </c>
      <c r="T12" s="83" t="s">
        <v>72</v>
      </c>
      <c r="U12" s="83"/>
      <c r="V12" s="83"/>
      <c r="W12" s="83"/>
      <c r="X12" s="83"/>
      <c r="Y12" s="41"/>
      <c r="Z12" s="259">
        <f t="shared" ca="1" si="0"/>
        <v>1.1666666666666667</v>
      </c>
      <c r="AA12" s="260">
        <v>43689</v>
      </c>
      <c r="AB12" s="260">
        <f t="shared" ca="1" si="1"/>
        <v>44144</v>
      </c>
      <c r="AC12" s="260"/>
      <c r="AD12" s="260"/>
      <c r="AE12" s="258"/>
      <c r="AF12" s="258"/>
      <c r="AG12" s="258"/>
      <c r="AH12" s="258"/>
      <c r="AI12" s="258"/>
      <c r="AJ12" s="258"/>
    </row>
    <row r="13" spans="1:36"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338"/>
      <c r="L13" s="338"/>
      <c r="M13" s="104" t="s">
        <v>5</v>
      </c>
      <c r="N13" s="127" t="s">
        <v>54</v>
      </c>
      <c r="O13" s="43" t="s">
        <v>425</v>
      </c>
      <c r="P13" s="39" t="s">
        <v>230</v>
      </c>
      <c r="Q13" s="39" t="s">
        <v>217</v>
      </c>
      <c r="R13" s="39" t="s">
        <v>217</v>
      </c>
      <c r="S13" s="36" t="s">
        <v>645</v>
      </c>
      <c r="T13" s="83"/>
      <c r="U13" s="181"/>
      <c r="V13" s="83"/>
      <c r="W13" s="83"/>
      <c r="X13" s="83"/>
      <c r="Y13" s="41" t="s">
        <v>169</v>
      </c>
      <c r="Z13" s="259">
        <f t="shared" si="0"/>
        <v>0</v>
      </c>
      <c r="AA13" s="260"/>
      <c r="AB13" s="260"/>
      <c r="AC13" s="260"/>
      <c r="AD13" s="260"/>
      <c r="AE13" s="258"/>
      <c r="AF13" s="258"/>
      <c r="AG13" s="258"/>
      <c r="AH13" s="258"/>
      <c r="AI13" s="258"/>
      <c r="AJ13" s="258"/>
    </row>
    <row r="14" spans="1:36" ht="27.6" x14ac:dyDescent="0.3">
      <c r="A14" s="110" t="s">
        <v>55</v>
      </c>
      <c r="B14" s="99" t="s">
        <v>694</v>
      </c>
      <c r="C14" s="100"/>
      <c r="D14" s="100"/>
      <c r="E14" s="24"/>
      <c r="F14" s="24"/>
      <c r="G14" s="24"/>
      <c r="H14" s="109" t="b">
        <f>IF(C14&lt;&gt;"",'CBL Score Standard'!$D70,IF(D14&lt;&gt;"",SUM('CBL Score Standard'!$D70:$E70),IF(E14&lt;&gt;"",SUM('CBL Score Standard'!$D70:$F70),IF(F14&lt;&gt;"",SUM('CBL Score Standard'!$D70:$G70),IF(G14&lt;&gt;"",SUM('CBL Score Standard'!$D70:$H70,0))))))</f>
        <v>0</v>
      </c>
      <c r="K14" s="339"/>
      <c r="L14" s="339"/>
      <c r="M14" s="104" t="s">
        <v>5</v>
      </c>
      <c r="N14" s="36" t="s">
        <v>41</v>
      </c>
      <c r="O14" s="87" t="s">
        <v>450</v>
      </c>
      <c r="P14" s="47">
        <v>43627</v>
      </c>
      <c r="Q14" s="39" t="s">
        <v>381</v>
      </c>
      <c r="R14" s="40" t="s">
        <v>382</v>
      </c>
      <c r="S14" s="36" t="s">
        <v>645</v>
      </c>
      <c r="T14" s="83"/>
      <c r="U14" s="47"/>
      <c r="V14" s="83"/>
      <c r="W14" s="83"/>
      <c r="X14" s="83"/>
      <c r="Y14" s="41" t="s">
        <v>163</v>
      </c>
      <c r="Z14" s="259">
        <f t="shared" si="0"/>
        <v>0</v>
      </c>
      <c r="AA14" s="260"/>
      <c r="AB14" s="260"/>
      <c r="AC14" s="260"/>
      <c r="AD14" s="260"/>
      <c r="AE14" s="258"/>
      <c r="AF14" s="258"/>
      <c r="AG14" s="258"/>
      <c r="AH14" s="258"/>
      <c r="AI14" s="258"/>
      <c r="AJ14" s="258"/>
    </row>
    <row r="15" spans="1:36" x14ac:dyDescent="0.3">
      <c r="A15" s="110" t="s">
        <v>55</v>
      </c>
      <c r="B15" s="99" t="s">
        <v>185</v>
      </c>
      <c r="C15" s="100"/>
      <c r="D15" s="24" t="s">
        <v>77</v>
      </c>
      <c r="E15" s="24"/>
      <c r="F15" s="24"/>
      <c r="G15" s="24"/>
      <c r="H15" s="109">
        <f>IF(C15&lt;&gt;"",'CBL Score Standard'!$D71,IF(D15&lt;&gt;"",SUM('CBL Score Standard'!$D71:$E71),IF(E15&lt;&gt;"",SUM('CBL Score Standard'!$D71:$F71),IF(F15&lt;&gt;"",SUM('CBL Score Standard'!$D71:$G71),IF(G15&lt;&gt;"",SUM('CBL Score Standard'!$D71:$H71,0))))))</f>
        <v>0</v>
      </c>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36" ht="23.4" x14ac:dyDescent="0.45">
      <c r="A16" s="110" t="s">
        <v>55</v>
      </c>
      <c r="B16" s="99" t="s">
        <v>192</v>
      </c>
      <c r="C16" s="100"/>
      <c r="D16" s="100" t="s">
        <v>77</v>
      </c>
      <c r="E16" s="130"/>
      <c r="F16" s="100"/>
      <c r="G16" s="100"/>
      <c r="H16" s="109">
        <f>IF(C16&lt;&gt;"",'CBL Score Standard'!$D72,IF(D16&lt;&gt;"",SUM('CBL Score Standard'!$D72:$E72),IF(E16&lt;&gt;"",SUM('CBL Score Standard'!$D72:$F72),IF(F16&lt;&gt;"",SUM('CBL Score Standard'!$D72:$G72),IF(G16&lt;&gt;"",SUM('CBL Score Standard'!$D72:$H72,0))))))</f>
        <v>0</v>
      </c>
      <c r="K16" s="1173" t="s">
        <v>170</v>
      </c>
      <c r="L16" s="1174"/>
      <c r="M16" s="1174"/>
      <c r="N16" s="1174"/>
      <c r="O16" s="1174"/>
      <c r="P16" s="1174"/>
      <c r="Q16" s="1174"/>
      <c r="R16" s="1174"/>
      <c r="S16" s="1174"/>
      <c r="T16" s="1174"/>
      <c r="U16" s="1174"/>
      <c r="V16" s="1174"/>
      <c r="W16" s="1174"/>
      <c r="X16" s="1174"/>
      <c r="Y16" s="1174"/>
      <c r="Z16" s="263"/>
      <c r="AA16" s="330"/>
      <c r="AB16" s="330"/>
      <c r="AC16" s="330"/>
      <c r="AD16" s="330"/>
      <c r="AE16" s="330"/>
      <c r="AF16" s="330"/>
      <c r="AG16" s="330"/>
      <c r="AH16" s="330"/>
      <c r="AI16" s="330"/>
      <c r="AJ16" s="330"/>
    </row>
    <row r="17" spans="1:36" ht="27.6" x14ac:dyDescent="0.3">
      <c r="A17" s="110" t="s">
        <v>55</v>
      </c>
      <c r="B17" s="99" t="s">
        <v>194</v>
      </c>
      <c r="C17" s="100"/>
      <c r="D17" s="100" t="s">
        <v>77</v>
      </c>
      <c r="E17" s="100"/>
      <c r="F17" s="100"/>
      <c r="G17" s="100"/>
      <c r="H17" s="109">
        <f>IF(C17&lt;&gt;"",'CBL Score Standard'!$D73,IF(D17&lt;&gt;"",SUM('CBL Score Standard'!$D73:$E73),IF(E17&lt;&gt;"",SUM('CBL Score Standard'!$D73:$F73),IF(F17&lt;&gt;"",SUM('CBL Score Standard'!$D73:$G73),IF(G17&lt;&gt;"",SUM('CBL Score Standard'!$D73:$H73,0))))))</f>
        <v>0</v>
      </c>
      <c r="K17" s="336" t="s">
        <v>133</v>
      </c>
      <c r="L17" s="336" t="s">
        <v>91</v>
      </c>
      <c r="M17" s="1182" t="s">
        <v>75</v>
      </c>
      <c r="N17" s="1184" t="s">
        <v>134</v>
      </c>
      <c r="O17" s="336" t="s">
        <v>135</v>
      </c>
      <c r="P17" s="336" t="s">
        <v>136</v>
      </c>
      <c r="Q17" s="336" t="s">
        <v>137</v>
      </c>
      <c r="R17" s="336" t="s">
        <v>138</v>
      </c>
      <c r="S17" s="341" t="s">
        <v>139</v>
      </c>
      <c r="T17" s="333" t="s">
        <v>344</v>
      </c>
      <c r="U17" s="333" t="s">
        <v>342</v>
      </c>
      <c r="V17" s="333" t="s">
        <v>343</v>
      </c>
      <c r="W17" s="333" t="s">
        <v>375</v>
      </c>
      <c r="X17" s="333" t="s">
        <v>376</v>
      </c>
      <c r="Y17" s="336" t="s">
        <v>140</v>
      </c>
      <c r="Z17" s="1186" t="s">
        <v>667</v>
      </c>
      <c r="AA17" s="1172" t="s">
        <v>666</v>
      </c>
      <c r="AB17" s="1172"/>
      <c r="AC17" s="1172" t="s">
        <v>668</v>
      </c>
      <c r="AD17" s="1172"/>
      <c r="AE17" s="1172" t="s">
        <v>669</v>
      </c>
      <c r="AF17" s="1172"/>
      <c r="AG17" s="1172" t="s">
        <v>670</v>
      </c>
      <c r="AH17" s="1172"/>
      <c r="AI17" s="1172" t="s">
        <v>671</v>
      </c>
      <c r="AJ17" s="1172"/>
    </row>
    <row r="18" spans="1:36" ht="41.4" x14ac:dyDescent="0.3">
      <c r="A18" s="110" t="s">
        <v>55</v>
      </c>
      <c r="B18" s="99" t="s">
        <v>196</v>
      </c>
      <c r="C18" s="100"/>
      <c r="D18" s="100"/>
      <c r="E18" s="100"/>
      <c r="F18" s="100"/>
      <c r="G18" s="100"/>
      <c r="H18" s="109" t="b">
        <f>IF(C18&lt;&gt;"",'CBL Score Standard'!$D74,IF(D18&lt;&gt;"",SUM('CBL Score Standard'!$D74:$E74),IF(E18&lt;&gt;"",SUM('CBL Score Standard'!$D74:$F74),IF(F18&lt;&gt;"",SUM('CBL Score Standard'!$D74:$G74),IF(G18&lt;&gt;"",SUM('CBL Score Standard'!$D74:$H74,0))))))</f>
        <v>0</v>
      </c>
      <c r="K18" s="335"/>
      <c r="L18" s="335"/>
      <c r="M18" s="1183"/>
      <c r="N18" s="1190"/>
      <c r="O18" s="335"/>
      <c r="P18" s="35" t="s">
        <v>141</v>
      </c>
      <c r="Q18" s="335"/>
      <c r="R18" s="335"/>
      <c r="S18" s="340"/>
      <c r="T18" s="333"/>
      <c r="U18" s="333"/>
      <c r="V18" s="333"/>
      <c r="W18" s="333"/>
      <c r="X18" s="333"/>
      <c r="Y18" s="335"/>
      <c r="Z18" s="1187"/>
      <c r="AA18" s="329" t="s">
        <v>672</v>
      </c>
      <c r="AB18" s="329" t="s">
        <v>673</v>
      </c>
      <c r="AC18" s="329" t="s">
        <v>672</v>
      </c>
      <c r="AD18" s="329" t="s">
        <v>673</v>
      </c>
      <c r="AE18" s="329" t="s">
        <v>672</v>
      </c>
      <c r="AF18" s="329" t="s">
        <v>673</v>
      </c>
      <c r="AG18" s="329" t="s">
        <v>672</v>
      </c>
      <c r="AH18" s="329" t="s">
        <v>673</v>
      </c>
      <c r="AI18" s="329" t="s">
        <v>672</v>
      </c>
      <c r="AJ18" s="329" t="s">
        <v>673</v>
      </c>
    </row>
    <row r="19" spans="1:36" ht="12.75" customHeight="1"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37" t="s">
        <v>142</v>
      </c>
      <c r="L19" s="337" t="s">
        <v>143</v>
      </c>
      <c r="M19" s="104" t="s">
        <v>6</v>
      </c>
      <c r="N19" s="36" t="s">
        <v>46</v>
      </c>
      <c r="O19" s="89" t="s">
        <v>171</v>
      </c>
      <c r="P19" s="337" t="s">
        <v>145</v>
      </c>
      <c r="Q19" s="37" t="s">
        <v>172</v>
      </c>
      <c r="R19" s="40" t="s">
        <v>173</v>
      </c>
      <c r="S19" s="66" t="s">
        <v>645</v>
      </c>
      <c r="T19" s="157"/>
      <c r="U19" s="83"/>
      <c r="V19" s="83"/>
      <c r="W19" s="83"/>
      <c r="X19" s="83"/>
      <c r="Y19" s="44" t="s">
        <v>174</v>
      </c>
      <c r="Z19" s="259">
        <f t="shared" ref="Z19:Z35" si="2">DATEDIF(AA19,AB19,"m")/12+DATEDIF(AC19,AD19,"m")/12+DATEDIF(AE19,AF19,"m")/12+DATEDIF(AG19,AH19,"m")/12+DATEDIF(AI19,AJ19,"m")/12</f>
        <v>0</v>
      </c>
      <c r="AA19" s="260"/>
      <c r="AB19" s="260"/>
      <c r="AC19" s="260"/>
      <c r="AD19" s="260"/>
      <c r="AE19" s="258"/>
      <c r="AF19" s="258"/>
      <c r="AG19" s="258"/>
      <c r="AH19" s="258"/>
      <c r="AI19" s="258"/>
      <c r="AJ19" s="258"/>
    </row>
    <row r="20" spans="1:36" ht="27.6" x14ac:dyDescent="0.3">
      <c r="A20" s="110" t="s">
        <v>55</v>
      </c>
      <c r="B20" s="99" t="s">
        <v>202</v>
      </c>
      <c r="C20" s="100"/>
      <c r="D20" s="100" t="s">
        <v>77</v>
      </c>
      <c r="E20" s="100"/>
      <c r="F20" s="100"/>
      <c r="G20" s="100"/>
      <c r="H20" s="109">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339"/>
      <c r="Q20" s="37" t="s">
        <v>179</v>
      </c>
      <c r="R20" s="40" t="s">
        <v>180</v>
      </c>
      <c r="S20" s="66" t="s">
        <v>645</v>
      </c>
      <c r="T20" s="157" t="s">
        <v>72</v>
      </c>
      <c r="U20" s="83"/>
      <c r="V20" s="83"/>
      <c r="W20" s="83"/>
      <c r="X20" s="83"/>
      <c r="Y20" s="44" t="s">
        <v>181</v>
      </c>
      <c r="Z20" s="259">
        <f t="shared" si="2"/>
        <v>0</v>
      </c>
      <c r="AA20" s="260"/>
      <c r="AB20" s="260"/>
      <c r="AC20" s="260"/>
      <c r="AD20" s="260"/>
      <c r="AE20" s="258"/>
      <c r="AF20" s="258"/>
      <c r="AG20" s="258"/>
      <c r="AH20" s="258"/>
      <c r="AI20" s="258"/>
      <c r="AJ20" s="258"/>
    </row>
    <row r="21" spans="1:36" x14ac:dyDescent="0.3">
      <c r="A21" s="110" t="s">
        <v>55</v>
      </c>
      <c r="B21" s="99" t="s">
        <v>664</v>
      </c>
      <c r="C21" s="100"/>
      <c r="D21" s="100" t="s">
        <v>77</v>
      </c>
      <c r="E21" s="129"/>
      <c r="F21" s="24"/>
      <c r="G21" s="24"/>
      <c r="H21" s="109">
        <f>IF(C21&lt;&gt;"",'CBL Score Standard'!$D77,IF(D21&lt;&gt;"",SUM('CBL Score Standard'!$D77:$E77),IF(E21&lt;&gt;"",SUM('CBL Score Standard'!$D77:$F77),IF(F21&lt;&gt;"",SUM('CBL Score Standard'!$D77:$G77),IF(G21&lt;&gt;"",SUM('CBL Score Standard'!$D77:$H77,0))))))</f>
        <v>0</v>
      </c>
      <c r="K21" s="338"/>
      <c r="L21" s="338"/>
      <c r="M21" s="104" t="s">
        <v>6</v>
      </c>
      <c r="N21" s="36" t="s">
        <v>56</v>
      </c>
      <c r="O21" s="87" t="s">
        <v>182</v>
      </c>
      <c r="P21" s="47">
        <v>43609</v>
      </c>
      <c r="Q21" s="39" t="s">
        <v>172</v>
      </c>
      <c r="R21" s="45" t="s">
        <v>183</v>
      </c>
      <c r="S21" s="66" t="s">
        <v>645</v>
      </c>
      <c r="T21" s="157" t="s">
        <v>72</v>
      </c>
      <c r="U21" s="181"/>
      <c r="V21" s="83"/>
      <c r="W21" s="83"/>
      <c r="X21" s="83"/>
      <c r="Y21" s="46" t="s">
        <v>184</v>
      </c>
      <c r="Z21" s="259">
        <f t="shared" si="2"/>
        <v>0</v>
      </c>
      <c r="AA21" s="260"/>
      <c r="AB21" s="260"/>
      <c r="AC21" s="260"/>
      <c r="AD21" s="260"/>
      <c r="AE21" s="258"/>
      <c r="AF21" s="258"/>
      <c r="AG21" s="258"/>
      <c r="AH21" s="258"/>
      <c r="AI21" s="258"/>
      <c r="AJ21" s="258"/>
    </row>
    <row r="22" spans="1:36" x14ac:dyDescent="0.3">
      <c r="A22" s="110" t="s">
        <v>55</v>
      </c>
      <c r="B22" s="99" t="s">
        <v>448</v>
      </c>
      <c r="C22" s="100"/>
      <c r="D22" s="100" t="s">
        <v>77</v>
      </c>
      <c r="E22" s="129"/>
      <c r="F22" s="24"/>
      <c r="G22" s="24"/>
      <c r="H22" s="109">
        <f>IF(C22&lt;&gt;"",'CBL Score Standard'!$D78,IF(D22&lt;&gt;"",SUM('CBL Score Standard'!$D78:$E78),IF(E22&lt;&gt;"",SUM('CBL Score Standard'!$D78:$F78),IF(F22&lt;&gt;"",SUM('CBL Score Standard'!$D78:$G78),IF(G22&lt;&gt;"",SUM('CBL Score Standard'!$D78:$H78,0))))))</f>
        <v>0</v>
      </c>
      <c r="K22" s="338"/>
      <c r="L22" s="338"/>
      <c r="M22" s="104" t="s">
        <v>6</v>
      </c>
      <c r="N22" s="36" t="s">
        <v>144</v>
      </c>
      <c r="O22" s="87" t="s">
        <v>187</v>
      </c>
      <c r="P22" s="338"/>
      <c r="Q22" s="37" t="s">
        <v>153</v>
      </c>
      <c r="R22" s="40" t="s">
        <v>156</v>
      </c>
      <c r="S22" s="36"/>
      <c r="T22" s="83"/>
      <c r="U22" s="83"/>
      <c r="V22" s="83"/>
      <c r="W22" s="83"/>
      <c r="X22" s="83"/>
      <c r="Y22" s="44" t="s">
        <v>157</v>
      </c>
      <c r="Z22" s="259">
        <f t="shared" si="2"/>
        <v>0</v>
      </c>
      <c r="AA22" s="260"/>
      <c r="AB22" s="260"/>
      <c r="AC22" s="260"/>
      <c r="AD22" s="260"/>
      <c r="AE22" s="258"/>
      <c r="AF22" s="258"/>
      <c r="AG22" s="258"/>
      <c r="AH22" s="258"/>
      <c r="AI22" s="258"/>
      <c r="AJ22" s="258"/>
    </row>
    <row r="23" spans="1:36" ht="12.75" customHeight="1" x14ac:dyDescent="0.3">
      <c r="A23" s="110" t="s">
        <v>55</v>
      </c>
      <c r="B23" s="99" t="s">
        <v>665</v>
      </c>
      <c r="C23" s="100"/>
      <c r="D23" s="100" t="s">
        <v>77</v>
      </c>
      <c r="E23" s="129"/>
      <c r="F23" s="24"/>
      <c r="G23" s="24"/>
      <c r="H23" s="109">
        <f>IF(C23&lt;&gt;"",'CBL Score Standard'!$D79,IF(D23&lt;&gt;"",SUM('CBL Score Standard'!$D79:$E79),IF(E23&lt;&gt;"",SUM('CBL Score Standard'!$D79:$F79),IF(F23&lt;&gt;"",SUM('CBL Score Standard'!$D79:$G79),IF(G23&lt;&gt;"",SUM('CBL Score Standard'!$D79:$H79,0))))))</f>
        <v>0</v>
      </c>
      <c r="K23" s="338"/>
      <c r="L23" s="338"/>
      <c r="M23" s="104" t="s">
        <v>6</v>
      </c>
      <c r="N23" s="36" t="s">
        <v>144</v>
      </c>
      <c r="O23" s="87" t="s">
        <v>188</v>
      </c>
      <c r="P23" s="338"/>
      <c r="Q23" s="39" t="s">
        <v>155</v>
      </c>
      <c r="R23" s="40" t="s">
        <v>158</v>
      </c>
      <c r="S23" s="36"/>
      <c r="T23" s="83"/>
      <c r="U23" s="83"/>
      <c r="V23" s="83"/>
      <c r="W23" s="83"/>
      <c r="X23" s="83"/>
      <c r="Y23" s="41" t="s">
        <v>159</v>
      </c>
      <c r="Z23" s="259">
        <f t="shared" si="2"/>
        <v>0</v>
      </c>
      <c r="AA23" s="260"/>
      <c r="AB23" s="260"/>
      <c r="AC23" s="260"/>
      <c r="AD23" s="260"/>
      <c r="AE23" s="258"/>
      <c r="AF23" s="258"/>
      <c r="AG23" s="258"/>
      <c r="AH23" s="258"/>
      <c r="AI23" s="258"/>
      <c r="AJ23" s="258"/>
    </row>
    <row r="24" spans="1:36" ht="12.75" customHeight="1" x14ac:dyDescent="0.3">
      <c r="A24" s="110" t="s">
        <v>55</v>
      </c>
      <c r="B24" s="99" t="s">
        <v>238</v>
      </c>
      <c r="C24" s="100"/>
      <c r="D24" s="100" t="s">
        <v>77</v>
      </c>
      <c r="E24" s="100"/>
      <c r="F24" s="24"/>
      <c r="G24" s="24"/>
      <c r="H24" s="109">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338"/>
      <c r="Q24" s="254" t="s">
        <v>659</v>
      </c>
      <c r="R24" s="254" t="s">
        <v>278</v>
      </c>
      <c r="S24" s="36" t="s">
        <v>645</v>
      </c>
      <c r="T24" s="83"/>
      <c r="U24" s="999">
        <v>44092</v>
      </c>
      <c r="V24" s="83" t="s">
        <v>374</v>
      </c>
      <c r="W24" s="83"/>
      <c r="X24" s="83"/>
      <c r="Y24" s="46" t="s">
        <v>160</v>
      </c>
      <c r="Z24" s="259">
        <f t="shared" si="2"/>
        <v>0</v>
      </c>
      <c r="AA24" s="260"/>
      <c r="AB24" s="260"/>
      <c r="AC24" s="260"/>
      <c r="AD24" s="260"/>
      <c r="AE24" s="258"/>
      <c r="AF24" s="258"/>
      <c r="AG24" s="258"/>
      <c r="AH24" s="258"/>
      <c r="AI24" s="258"/>
      <c r="AJ24" s="258"/>
    </row>
    <row r="25" spans="1:36" x14ac:dyDescent="0.3">
      <c r="A25" s="110" t="s">
        <v>55</v>
      </c>
      <c r="B25" s="99" t="s">
        <v>515</v>
      </c>
      <c r="C25" s="100"/>
      <c r="D25" s="100" t="s">
        <v>77</v>
      </c>
      <c r="E25" s="100"/>
      <c r="F25" s="24"/>
      <c r="G25" s="24"/>
      <c r="H25" s="109">
        <f>IF(C25&lt;&gt;"",'CBL Score Standard'!$D81,IF(D25&lt;&gt;"",SUM('CBL Score Standard'!$D81:$E81),IF(E25&lt;&gt;"",SUM('CBL Score Standard'!$D81:$F81),IF(F25&lt;&gt;"",SUM('CBL Score Standard'!$D81:$G81),IF(G25&lt;&gt;"",SUM('CBL Score Standard'!$D81:$H81,0))))))</f>
        <v>0</v>
      </c>
      <c r="K25" s="338"/>
      <c r="L25" s="338"/>
      <c r="M25" s="104" t="s">
        <v>6</v>
      </c>
      <c r="N25" s="36" t="s">
        <v>144</v>
      </c>
      <c r="O25" s="87" t="s">
        <v>190</v>
      </c>
      <c r="P25" s="338"/>
      <c r="Q25" s="37" t="s">
        <v>161</v>
      </c>
      <c r="R25" s="40" t="s">
        <v>162</v>
      </c>
      <c r="S25" s="36" t="s">
        <v>645</v>
      </c>
      <c r="T25" s="83"/>
      <c r="U25" s="83"/>
      <c r="V25" s="83"/>
      <c r="W25" s="83"/>
      <c r="X25" s="83"/>
      <c r="Y25" s="46" t="s">
        <v>163</v>
      </c>
      <c r="Z25" s="259">
        <f t="shared" si="2"/>
        <v>0</v>
      </c>
      <c r="AA25" s="260"/>
      <c r="AB25" s="260"/>
      <c r="AC25" s="260"/>
      <c r="AD25" s="260"/>
      <c r="AE25" s="258"/>
      <c r="AF25" s="258"/>
      <c r="AG25" s="258"/>
      <c r="AH25" s="258"/>
      <c r="AI25" s="258"/>
      <c r="AJ25" s="258"/>
    </row>
    <row r="26" spans="1:36" ht="26.4"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338"/>
      <c r="L26" s="338"/>
      <c r="M26" s="104" t="s">
        <v>6</v>
      </c>
      <c r="N26" s="36" t="s">
        <v>144</v>
      </c>
      <c r="O26" s="87" t="s">
        <v>191</v>
      </c>
      <c r="P26" s="339"/>
      <c r="Q26" s="37" t="s">
        <v>164</v>
      </c>
      <c r="R26" s="40" t="s">
        <v>165</v>
      </c>
      <c r="S26" s="36" t="s">
        <v>645</v>
      </c>
      <c r="T26" s="83" t="s">
        <v>72</v>
      </c>
      <c r="U26" s="83"/>
      <c r="V26" s="83"/>
      <c r="W26" s="83"/>
      <c r="X26" s="83"/>
      <c r="Y26" s="46" t="s">
        <v>166</v>
      </c>
      <c r="Z26" s="259">
        <f t="shared" si="2"/>
        <v>0</v>
      </c>
      <c r="AA26" s="260"/>
      <c r="AB26" s="260"/>
      <c r="AC26" s="260"/>
      <c r="AD26" s="260"/>
      <c r="AE26" s="258"/>
      <c r="AF26" s="258"/>
      <c r="AG26" s="258"/>
      <c r="AH26" s="258"/>
      <c r="AI26" s="258"/>
      <c r="AJ26" s="258"/>
    </row>
    <row r="27" spans="1:36"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338"/>
      <c r="L27" s="338"/>
      <c r="M27" s="104" t="s">
        <v>6</v>
      </c>
      <c r="N27" s="36" t="s">
        <v>55</v>
      </c>
      <c r="O27" s="87" t="s">
        <v>192</v>
      </c>
      <c r="P27" s="47">
        <v>43608</v>
      </c>
      <c r="Q27" s="39" t="s">
        <v>383</v>
      </c>
      <c r="R27" s="45" t="s">
        <v>341</v>
      </c>
      <c r="S27" s="66" t="s">
        <v>645</v>
      </c>
      <c r="T27" s="128"/>
      <c r="U27" s="181"/>
      <c r="V27" s="83"/>
      <c r="W27" s="83"/>
      <c r="X27" s="83"/>
      <c r="Y27" s="46" t="s">
        <v>193</v>
      </c>
      <c r="Z27" s="259">
        <f t="shared" si="2"/>
        <v>0</v>
      </c>
      <c r="AA27" s="260"/>
      <c r="AB27" s="260"/>
      <c r="AC27" s="260"/>
      <c r="AD27" s="260"/>
      <c r="AE27" s="258"/>
      <c r="AF27" s="258"/>
      <c r="AG27" s="258"/>
      <c r="AH27" s="258"/>
      <c r="AI27" s="258"/>
      <c r="AJ27" s="258"/>
    </row>
    <row r="28" spans="1:36" ht="27.6" x14ac:dyDescent="0.3">
      <c r="A28" s="110" t="s">
        <v>59</v>
      </c>
      <c r="B28" s="99" t="s">
        <v>684</v>
      </c>
      <c r="C28" s="100"/>
      <c r="D28" s="100" t="s">
        <v>77</v>
      </c>
      <c r="E28" s="24"/>
      <c r="F28" s="24"/>
      <c r="G28" s="24"/>
      <c r="H28" s="109">
        <f>IF(C28&lt;&gt;"",'CBL Score Standard'!$D84,IF(D28&lt;&gt;"",SUM('CBL Score Standard'!$D84:$E84),IF(E28&lt;&gt;"",SUM('CBL Score Standard'!$D84:$F84),IF(F28&lt;&gt;"",SUM('CBL Score Standard'!$D84:$G84),IF(G28&lt;&gt;"",SUM('CBL Score Standard'!$D84:$H84,0))))))</f>
        <v>0</v>
      </c>
      <c r="K28" s="338"/>
      <c r="L28" s="338"/>
      <c r="M28" s="104" t="s">
        <v>6</v>
      </c>
      <c r="N28" s="36" t="s">
        <v>55</v>
      </c>
      <c r="O28" s="87" t="s">
        <v>194</v>
      </c>
      <c r="P28" s="47">
        <v>43544</v>
      </c>
      <c r="Q28" s="254" t="s">
        <v>649</v>
      </c>
      <c r="R28" s="254" t="s">
        <v>650</v>
      </c>
      <c r="S28" s="66" t="s">
        <v>645</v>
      </c>
      <c r="T28" s="83" t="s">
        <v>72</v>
      </c>
      <c r="U28" s="999">
        <v>44070</v>
      </c>
      <c r="V28" s="83" t="s">
        <v>374</v>
      </c>
      <c r="W28" s="83"/>
      <c r="X28" s="83"/>
      <c r="Y28" s="46" t="s">
        <v>195</v>
      </c>
      <c r="Z28" s="259">
        <f t="shared" si="2"/>
        <v>0</v>
      </c>
      <c r="AA28" s="260"/>
      <c r="AB28" s="260"/>
      <c r="AC28" s="260"/>
      <c r="AD28" s="260"/>
      <c r="AE28" s="258"/>
      <c r="AF28" s="258"/>
      <c r="AG28" s="258"/>
      <c r="AH28" s="258"/>
      <c r="AI28" s="258"/>
      <c r="AJ28" s="258"/>
    </row>
    <row r="29" spans="1:36" ht="27.6" x14ac:dyDescent="0.3">
      <c r="A29" s="110" t="s">
        <v>59</v>
      </c>
      <c r="B29" s="99" t="s">
        <v>683</v>
      </c>
      <c r="C29" s="100"/>
      <c r="D29" s="100" t="s">
        <v>77</v>
      </c>
      <c r="E29" s="24"/>
      <c r="F29" s="24"/>
      <c r="G29" s="24"/>
      <c r="H29" s="109">
        <f>IF(C29&lt;&gt;"",'CBL Score Standard'!$D85,IF(D29&lt;&gt;"",SUM('CBL Score Standard'!$D85:$E85),IF(E29&lt;&gt;"",SUM('CBL Score Standard'!$D85:$F85),IF(F29&lt;&gt;"",SUM('CBL Score Standard'!$D85:$G85),IF(G29&lt;&gt;"",SUM('CBL Score Standard'!$D85:$H85,0))))))</f>
        <v>0</v>
      </c>
      <c r="K29" s="338"/>
      <c r="L29" s="338"/>
      <c r="M29" s="104" t="s">
        <v>6</v>
      </c>
      <c r="N29" s="36" t="s">
        <v>55</v>
      </c>
      <c r="O29" s="87" t="s">
        <v>196</v>
      </c>
      <c r="P29" s="140" t="s">
        <v>145</v>
      </c>
      <c r="Q29" s="254" t="s">
        <v>651</v>
      </c>
      <c r="R29" s="254" t="s">
        <v>652</v>
      </c>
      <c r="S29" s="50"/>
      <c r="T29" s="83"/>
      <c r="U29" s="83"/>
      <c r="V29" s="83"/>
      <c r="W29" s="83"/>
      <c r="X29" s="83"/>
      <c r="Y29" s="46" t="s">
        <v>197</v>
      </c>
      <c r="Z29" s="259">
        <f t="shared" si="2"/>
        <v>0</v>
      </c>
      <c r="AA29" s="260"/>
      <c r="AB29" s="260"/>
      <c r="AC29" s="260"/>
      <c r="AD29" s="260"/>
      <c r="AE29" s="258"/>
      <c r="AF29" s="258"/>
      <c r="AG29" s="258"/>
      <c r="AH29" s="258"/>
      <c r="AI29" s="258"/>
      <c r="AJ29" s="258"/>
    </row>
    <row r="30" spans="1:36" x14ac:dyDescent="0.3">
      <c r="A30" s="110" t="s">
        <v>149</v>
      </c>
      <c r="B30" s="99" t="s">
        <v>149</v>
      </c>
      <c r="C30" s="24"/>
      <c r="D30" s="24" t="s">
        <v>77</v>
      </c>
      <c r="E30" s="24"/>
      <c r="F30" s="24"/>
      <c r="G30" s="24"/>
      <c r="H30" s="109">
        <f>IF(C30&lt;&gt;"",'CBL Score Standard'!$D86,IF(D30&lt;&gt;"",SUM('CBL Score Standard'!$D86:$E86),IF(E30&lt;&gt;"",SUM('CBL Score Standard'!$D86:$F86),IF(F30&lt;&gt;"",SUM('CBL Score Standard'!$D86:$G86),IF(G30&lt;&gt;"",SUM('CBL Score Standard'!$D86:$H86,0))))))</f>
        <v>0.13852813852813853</v>
      </c>
      <c r="K30" s="338"/>
      <c r="L30" s="338"/>
      <c r="M30" s="104" t="s">
        <v>6</v>
      </c>
      <c r="N30" s="36" t="s">
        <v>55</v>
      </c>
      <c r="O30" s="87" t="s">
        <v>198</v>
      </c>
      <c r="P30" s="141"/>
      <c r="Q30" s="39" t="s">
        <v>199</v>
      </c>
      <c r="R30" s="45" t="s">
        <v>200</v>
      </c>
      <c r="S30" s="50"/>
      <c r="T30" s="83"/>
      <c r="U30" s="83"/>
      <c r="V30" s="83"/>
      <c r="W30" s="83"/>
      <c r="X30" s="83"/>
      <c r="Y30" s="49" t="s">
        <v>201</v>
      </c>
      <c r="Z30" s="259">
        <f t="shared" si="2"/>
        <v>0</v>
      </c>
      <c r="AA30" s="260"/>
      <c r="AB30" s="260"/>
      <c r="AC30" s="260"/>
      <c r="AD30" s="260"/>
      <c r="AE30" s="258"/>
      <c r="AF30" s="258"/>
      <c r="AG30" s="258"/>
      <c r="AH30" s="258"/>
      <c r="AI30" s="258"/>
      <c r="AJ30" s="258"/>
    </row>
    <row r="31" spans="1:36"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338"/>
      <c r="L31" s="338"/>
      <c r="M31" s="104" t="s">
        <v>6</v>
      </c>
      <c r="N31" s="36" t="s">
        <v>55</v>
      </c>
      <c r="O31" s="87" t="s">
        <v>202</v>
      </c>
      <c r="P31" s="47">
        <v>43629</v>
      </c>
      <c r="Q31" s="39" t="s">
        <v>384</v>
      </c>
      <c r="R31" s="45" t="s">
        <v>385</v>
      </c>
      <c r="S31" s="50" t="s">
        <v>645</v>
      </c>
      <c r="T31" s="83" t="s">
        <v>72</v>
      </c>
      <c r="U31" s="83"/>
      <c r="V31" s="83"/>
      <c r="W31" s="83"/>
      <c r="X31" s="83"/>
      <c r="Y31" s="49" t="s">
        <v>203</v>
      </c>
      <c r="Z31" s="259">
        <f t="shared" si="2"/>
        <v>0</v>
      </c>
      <c r="AA31" s="260"/>
      <c r="AB31" s="260"/>
      <c r="AC31" s="260"/>
      <c r="AD31" s="260"/>
      <c r="AE31" s="258"/>
      <c r="AF31" s="258"/>
      <c r="AG31" s="258"/>
      <c r="AH31" s="258"/>
      <c r="AI31" s="258"/>
      <c r="AJ31" s="258"/>
    </row>
    <row r="32" spans="1:36" ht="26.4" x14ac:dyDescent="0.3">
      <c r="A32" s="110" t="s">
        <v>31</v>
      </c>
      <c r="B32" s="99" t="s">
        <v>660</v>
      </c>
      <c r="C32" s="24"/>
      <c r="D32" s="24" t="s">
        <v>77</v>
      </c>
      <c r="E32" s="24"/>
      <c r="F32" s="24"/>
      <c r="G32" s="24"/>
      <c r="H32" s="109">
        <f>IF(C32&lt;&gt;"",'CBL Score Standard'!$D88,IF(D32&lt;&gt;"",SUM('CBL Score Standard'!$D88:$E88),IF(E32&lt;&gt;"",SUM('CBL Score Standard'!$D88:$F88),IF(F32&lt;&gt;"",SUM('CBL Score Standard'!$D88:$G88),IF(G32&lt;&gt;"",SUM('CBL Score Standard'!$D88:$H88,0))))))</f>
        <v>0.13852813852813853</v>
      </c>
      <c r="K32" s="338"/>
      <c r="L32" s="338"/>
      <c r="M32" s="104" t="s">
        <v>6</v>
      </c>
      <c r="N32" s="36" t="s">
        <v>56</v>
      </c>
      <c r="O32" s="87" t="s">
        <v>427</v>
      </c>
      <c r="P32" s="47">
        <v>43613</v>
      </c>
      <c r="Q32" s="39" t="s">
        <v>167</v>
      </c>
      <c r="R32" s="45" t="s">
        <v>204</v>
      </c>
      <c r="S32" s="36" t="s">
        <v>645</v>
      </c>
      <c r="T32" s="157" t="s">
        <v>72</v>
      </c>
      <c r="U32" s="185"/>
      <c r="V32" s="214"/>
      <c r="W32" s="83"/>
      <c r="X32" s="83"/>
      <c r="Y32" s="46" t="s">
        <v>205</v>
      </c>
      <c r="Z32" s="259">
        <f t="shared" si="2"/>
        <v>0</v>
      </c>
      <c r="AA32" s="260"/>
      <c r="AB32" s="260"/>
      <c r="AC32" s="260"/>
      <c r="AD32" s="260"/>
      <c r="AE32" s="258"/>
      <c r="AF32" s="258"/>
      <c r="AG32" s="258"/>
      <c r="AH32" s="258"/>
      <c r="AI32" s="258"/>
      <c r="AJ32" s="258"/>
    </row>
    <row r="33" spans="1:36" x14ac:dyDescent="0.3">
      <c r="A33" s="110" t="s">
        <v>31</v>
      </c>
      <c r="B33" s="99" t="s">
        <v>175</v>
      </c>
      <c r="C33" s="100"/>
      <c r="D33" s="24" t="s">
        <v>77</v>
      </c>
      <c r="E33" s="129"/>
      <c r="F33" s="24"/>
      <c r="G33" s="24"/>
      <c r="H33" s="109">
        <f>IF(C33&lt;&gt;"",'CBL Score Standard'!$D89,IF(D33&lt;&gt;"",SUM('CBL Score Standard'!$D89:$E89),IF(E33&lt;&gt;"",SUM('CBL Score Standard'!$D89:$F89),IF(F33&lt;&gt;"",SUM('CBL Score Standard'!$D89:$G89),IF(G33&lt;&gt;"",SUM('CBL Score Standard'!$D89:$H89,0))))))</f>
        <v>0.13852813852813853</v>
      </c>
      <c r="K33" s="338"/>
      <c r="L33" s="338"/>
      <c r="M33" s="104" t="s">
        <v>6</v>
      </c>
      <c r="N33" s="36" t="s">
        <v>0</v>
      </c>
      <c r="O33" s="87" t="s">
        <v>426</v>
      </c>
      <c r="P33" s="39" t="s">
        <v>145</v>
      </c>
      <c r="Q33" s="39" t="s">
        <v>206</v>
      </c>
      <c r="R33" s="40" t="s">
        <v>206</v>
      </c>
      <c r="S33" s="50"/>
      <c r="T33" s="83"/>
      <c r="U33" s="83"/>
      <c r="V33" s="83"/>
      <c r="W33" s="83"/>
      <c r="X33" s="83"/>
      <c r="Y33" s="41"/>
      <c r="Z33" s="259">
        <f t="shared" si="2"/>
        <v>0</v>
      </c>
      <c r="AA33" s="260"/>
      <c r="AB33" s="260"/>
      <c r="AC33" s="260"/>
      <c r="AD33" s="260"/>
      <c r="AE33" s="258"/>
      <c r="AF33" s="258"/>
      <c r="AG33" s="258"/>
      <c r="AH33" s="258"/>
      <c r="AI33" s="258"/>
      <c r="AJ33" s="258"/>
    </row>
    <row r="34" spans="1:36" x14ac:dyDescent="0.3">
      <c r="A34" s="110" t="s">
        <v>46</v>
      </c>
      <c r="B34" s="99" t="s">
        <v>171</v>
      </c>
      <c r="C34" s="100"/>
      <c r="D34" s="24" t="s">
        <v>77</v>
      </c>
      <c r="E34" s="129"/>
      <c r="F34" s="24"/>
      <c r="G34" s="24"/>
      <c r="H34" s="109">
        <f>IF(C34&lt;&gt;"",'CBL Score Standard'!$D90,IF(D34&lt;&gt;"",SUM('CBL Score Standard'!$D90:$E90),IF(E34&lt;&gt;"",SUM('CBL Score Standard'!$D90:$F90),IF(F34&lt;&gt;"",SUM('CBL Score Standard'!$D90:$G90),IF(G34&lt;&gt;"",SUM('CBL Score Standard'!$D90:$H90,0))))))</f>
        <v>4.7619047619047616E-2</v>
      </c>
      <c r="K34" s="338"/>
      <c r="L34" s="338"/>
      <c r="M34" s="104" t="s">
        <v>6</v>
      </c>
      <c r="N34" s="36" t="s">
        <v>53</v>
      </c>
      <c r="O34" s="90" t="s">
        <v>371</v>
      </c>
      <c r="P34" s="39" t="s">
        <v>145</v>
      </c>
      <c r="Q34" s="39" t="s">
        <v>164</v>
      </c>
      <c r="R34" s="45" t="s">
        <v>207</v>
      </c>
      <c r="S34" s="36"/>
      <c r="T34" s="83"/>
      <c r="U34" s="83"/>
      <c r="V34" s="83"/>
      <c r="W34" s="83"/>
      <c r="X34" s="83"/>
      <c r="Y34" s="49" t="s">
        <v>208</v>
      </c>
      <c r="Z34" s="259">
        <f t="shared" si="2"/>
        <v>0</v>
      </c>
      <c r="AA34" s="260"/>
      <c r="AB34" s="260"/>
      <c r="AC34" s="260"/>
      <c r="AD34" s="260"/>
      <c r="AE34" s="258"/>
      <c r="AF34" s="258"/>
      <c r="AG34" s="258"/>
      <c r="AH34" s="258"/>
      <c r="AI34" s="258"/>
      <c r="AJ34" s="258"/>
    </row>
    <row r="35" spans="1:36" ht="28.8"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339"/>
      <c r="L35" s="339"/>
      <c r="M35" s="104" t="s">
        <v>6</v>
      </c>
      <c r="N35" s="36" t="s">
        <v>54</v>
      </c>
      <c r="O35" s="87" t="s">
        <v>345</v>
      </c>
      <c r="P35" s="47">
        <v>43644</v>
      </c>
      <c r="Q35" s="39" t="s">
        <v>209</v>
      </c>
      <c r="R35" s="45" t="s">
        <v>210</v>
      </c>
      <c r="S35" s="36" t="s">
        <v>645</v>
      </c>
      <c r="T35" s="83" t="s">
        <v>72</v>
      </c>
      <c r="U35" s="999">
        <v>43999</v>
      </c>
      <c r="V35" s="83" t="s">
        <v>374</v>
      </c>
      <c r="W35" s="83"/>
      <c r="X35" s="83"/>
      <c r="Y35" s="250" t="s">
        <v>629</v>
      </c>
      <c r="Z35" s="259">
        <f t="shared" si="2"/>
        <v>0</v>
      </c>
      <c r="AA35" s="260"/>
      <c r="AB35" s="260"/>
      <c r="AC35" s="260"/>
      <c r="AD35" s="260"/>
      <c r="AE35" s="258"/>
      <c r="AF35" s="258"/>
      <c r="AG35" s="258"/>
      <c r="AH35" s="258"/>
      <c r="AI35" s="258"/>
      <c r="AJ35" s="258"/>
    </row>
    <row r="36" spans="1:36" x14ac:dyDescent="0.3">
      <c r="A36" s="110" t="s">
        <v>54</v>
      </c>
      <c r="B36" s="99" t="s">
        <v>425</v>
      </c>
      <c r="C36" s="24" t="s">
        <v>77</v>
      </c>
      <c r="D36" s="24"/>
      <c r="E36" s="24"/>
      <c r="F36" s="24"/>
      <c r="G36" s="24"/>
      <c r="H36" s="109">
        <f>IF(C36&lt;&gt;"",'CBL Score Standard'!$D92,IF(D36&lt;&gt;"",SUM('CBL Score Standard'!$D92:$E92),IF(E36&lt;&gt;"",SUM('CBL Score Standard'!$D92:$F92),IF(F36&lt;&gt;"",SUM('CBL Score Standard'!$D92:$G92),IF(G36&lt;&gt;"",SUM('CBL Score Standard'!$D92:$H92,0))))))</f>
        <v>9.0909090909090912E-2</v>
      </c>
      <c r="K36" s="3"/>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36" ht="23.4" x14ac:dyDescent="0.45">
      <c r="A37" s="110" t="s">
        <v>54</v>
      </c>
      <c r="B37" s="99" t="s">
        <v>345</v>
      </c>
      <c r="C37" s="100"/>
      <c r="D37" s="24" t="s">
        <v>77</v>
      </c>
      <c r="E37" s="24"/>
      <c r="F37" s="24"/>
      <c r="G37" s="24"/>
      <c r="H37" s="109">
        <f>IF(C37&lt;&gt;"",'CBL Score Standard'!$D93,IF(D37&lt;&gt;"",SUM('CBL Score Standard'!$D93:$E93),IF(E37&lt;&gt;"",SUM('CBL Score Standard'!$D93:$F93),IF(F37&lt;&gt;"",SUM('CBL Score Standard'!$D93:$G93),IF(G37&lt;&gt;"",SUM('CBL Score Standard'!$D93:$H93,0))))))</f>
        <v>4.7619047619047616E-2</v>
      </c>
      <c r="K37" s="1173" t="s">
        <v>211</v>
      </c>
      <c r="L37" s="1174"/>
      <c r="M37" s="1174"/>
      <c r="N37" s="1174"/>
      <c r="O37" s="1174"/>
      <c r="P37" s="1174"/>
      <c r="Q37" s="1174"/>
      <c r="R37" s="1174"/>
      <c r="S37" s="1174"/>
      <c r="T37" s="1174"/>
      <c r="U37" s="1174"/>
      <c r="V37" s="1174"/>
      <c r="W37" s="1174"/>
      <c r="X37" s="1174"/>
      <c r="Y37" s="1174"/>
      <c r="Z37" s="263"/>
      <c r="AA37" s="330"/>
      <c r="AB37" s="330"/>
      <c r="AC37" s="330"/>
      <c r="AD37" s="330"/>
      <c r="AE37" s="330"/>
      <c r="AF37" s="330"/>
      <c r="AG37" s="330"/>
      <c r="AH37" s="330"/>
      <c r="AI37" s="330"/>
      <c r="AJ37" s="330"/>
    </row>
    <row r="38" spans="1:36" ht="27.6" x14ac:dyDescent="0.3">
      <c r="A38" s="110" t="s">
        <v>54</v>
      </c>
      <c r="B38" s="99" t="s">
        <v>231</v>
      </c>
      <c r="C38" s="100"/>
      <c r="D38" s="100"/>
      <c r="E38" s="24"/>
      <c r="F38" s="24"/>
      <c r="G38" s="24"/>
      <c r="H38" s="109" t="b">
        <f>IF(C38&lt;&gt;"",'CBL Score Standard'!$D94,IF(D38&lt;&gt;"",SUM('CBL Score Standard'!$D94:$E94),IF(E38&lt;&gt;"",SUM('CBL Score Standard'!$D94:$F94),IF(F38&lt;&gt;"",SUM('CBL Score Standard'!$D94:$G94),IF(G38&lt;&gt;"",SUM('CBL Score Standard'!$D94:$H94,0))))))</f>
        <v>0</v>
      </c>
      <c r="K38" s="336" t="s">
        <v>133</v>
      </c>
      <c r="L38" s="336" t="s">
        <v>91</v>
      </c>
      <c r="M38" s="1182" t="s">
        <v>75</v>
      </c>
      <c r="N38" s="1184" t="s">
        <v>134</v>
      </c>
      <c r="O38" s="332" t="s">
        <v>135</v>
      </c>
      <c r="P38" s="336" t="s">
        <v>136</v>
      </c>
      <c r="Q38" s="336" t="s">
        <v>137</v>
      </c>
      <c r="R38" s="336" t="s">
        <v>138</v>
      </c>
      <c r="S38" s="341" t="s">
        <v>139</v>
      </c>
      <c r="T38" s="333" t="s">
        <v>344</v>
      </c>
      <c r="U38" s="333" t="s">
        <v>342</v>
      </c>
      <c r="V38" s="333" t="s">
        <v>343</v>
      </c>
      <c r="W38" s="333" t="s">
        <v>375</v>
      </c>
      <c r="X38" s="333" t="s">
        <v>376</v>
      </c>
      <c r="Y38" s="336" t="s">
        <v>140</v>
      </c>
      <c r="Z38" s="1186" t="s">
        <v>667</v>
      </c>
      <c r="AA38" s="1172" t="s">
        <v>666</v>
      </c>
      <c r="AB38" s="1172"/>
      <c r="AC38" s="1172" t="s">
        <v>668</v>
      </c>
      <c r="AD38" s="1172"/>
      <c r="AE38" s="1172" t="s">
        <v>669</v>
      </c>
      <c r="AF38" s="1172"/>
      <c r="AG38" s="1172" t="s">
        <v>670</v>
      </c>
      <c r="AH38" s="1172"/>
      <c r="AI38" s="1172" t="s">
        <v>671</v>
      </c>
      <c r="AJ38" s="1172"/>
    </row>
    <row r="39" spans="1:36" ht="41.4" x14ac:dyDescent="0.3">
      <c r="A39" s="110" t="s">
        <v>53</v>
      </c>
      <c r="B39" s="99" t="s">
        <v>371</v>
      </c>
      <c r="C39" s="100"/>
      <c r="D39" s="117"/>
      <c r="E39" s="117"/>
      <c r="F39" s="24"/>
      <c r="G39" s="24"/>
      <c r="H39" s="109" t="b">
        <f>IF(C39&lt;&gt;"",'CBL Score Standard'!$D95,IF(D39&lt;&gt;"",SUM('CBL Score Standard'!$D95:$E95),IF(E39&lt;&gt;"",SUM('CBL Score Standard'!$D95:$F95),IF(F39&lt;&gt;"",SUM('CBL Score Standard'!$D95:$G95),IF(G39&lt;&gt;"",SUM('CBL Score Standard'!$D95:$H95,0))))))</f>
        <v>0</v>
      </c>
      <c r="K39" s="335"/>
      <c r="L39" s="335"/>
      <c r="M39" s="1183"/>
      <c r="N39" s="1190"/>
      <c r="O39" s="331"/>
      <c r="P39" s="35" t="s">
        <v>141</v>
      </c>
      <c r="Q39" s="335"/>
      <c r="R39" s="335"/>
      <c r="S39" s="340"/>
      <c r="T39" s="333"/>
      <c r="U39" s="333"/>
      <c r="V39" s="333"/>
      <c r="W39" s="333"/>
      <c r="X39" s="333"/>
      <c r="Y39" s="335"/>
      <c r="Z39" s="1187"/>
      <c r="AA39" s="329" t="s">
        <v>672</v>
      </c>
      <c r="AB39" s="329" t="s">
        <v>673</v>
      </c>
      <c r="AC39" s="329" t="s">
        <v>672</v>
      </c>
      <c r="AD39" s="329" t="s">
        <v>673</v>
      </c>
      <c r="AE39" s="329" t="s">
        <v>672</v>
      </c>
      <c r="AF39" s="329" t="s">
        <v>673</v>
      </c>
      <c r="AG39" s="329" t="s">
        <v>672</v>
      </c>
      <c r="AH39" s="329" t="s">
        <v>673</v>
      </c>
      <c r="AI39" s="329" t="s">
        <v>672</v>
      </c>
      <c r="AJ39" s="329" t="s">
        <v>673</v>
      </c>
    </row>
    <row r="40" spans="1:36" x14ac:dyDescent="0.3">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337" t="s">
        <v>142</v>
      </c>
      <c r="L40" s="337" t="s">
        <v>143</v>
      </c>
      <c r="M40" s="104" t="s">
        <v>7</v>
      </c>
      <c r="N40" s="36" t="s">
        <v>56</v>
      </c>
      <c r="O40" s="87" t="s">
        <v>663</v>
      </c>
      <c r="P40" s="140" t="s">
        <v>145</v>
      </c>
      <c r="Q40" s="39" t="s">
        <v>212</v>
      </c>
      <c r="R40" s="45" t="s">
        <v>213</v>
      </c>
      <c r="S40" s="66"/>
      <c r="T40" s="128"/>
      <c r="U40" s="180"/>
      <c r="V40" s="214"/>
      <c r="W40" s="83"/>
      <c r="X40" s="83"/>
      <c r="Y40" s="46" t="s">
        <v>214</v>
      </c>
      <c r="Z40" s="259">
        <f t="shared" ref="Z40:Z55" si="3">DATEDIF(AA40,AB40,"m")/12+DATEDIF(AC40,AD40,"m")/12+DATEDIF(AE40,AF40,"m")/12+DATEDIF(AG40,AH40,"m")/12+DATEDIF(AI40,AJ40,"m")/12</f>
        <v>0</v>
      </c>
      <c r="AA40" s="260"/>
      <c r="AB40" s="260"/>
      <c r="AC40" s="260"/>
      <c r="AD40" s="260"/>
      <c r="AE40" s="258"/>
      <c r="AF40" s="258"/>
      <c r="AG40" s="258"/>
      <c r="AH40" s="258"/>
      <c r="AI40" s="258"/>
      <c r="AJ40" s="258"/>
    </row>
    <row r="41" spans="1:36"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42"/>
      <c r="Q41" s="39" t="s">
        <v>164</v>
      </c>
      <c r="R41" s="45" t="s">
        <v>207</v>
      </c>
      <c r="S41" s="66" t="s">
        <v>645</v>
      </c>
      <c r="T41" s="128" t="s">
        <v>72</v>
      </c>
      <c r="U41" s="180">
        <v>44106</v>
      </c>
      <c r="V41" s="214" t="s">
        <v>374</v>
      </c>
      <c r="W41" s="83"/>
      <c r="X41" s="83"/>
      <c r="Y41" s="49" t="s">
        <v>216</v>
      </c>
      <c r="Z41" s="259">
        <f t="shared" si="3"/>
        <v>0</v>
      </c>
      <c r="AA41" s="260"/>
      <c r="AB41" s="260"/>
      <c r="AC41" s="260"/>
      <c r="AD41" s="260"/>
      <c r="AE41" s="258"/>
      <c r="AF41" s="258"/>
      <c r="AG41" s="258"/>
      <c r="AH41" s="258"/>
      <c r="AI41" s="258"/>
      <c r="AJ41" s="258"/>
    </row>
    <row r="42" spans="1:36" ht="12.75" customHeight="1"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42"/>
      <c r="Q42" s="254" t="s">
        <v>653</v>
      </c>
      <c r="R42" s="254" t="s">
        <v>654</v>
      </c>
      <c r="S42" s="36" t="s">
        <v>645</v>
      </c>
      <c r="T42" s="128"/>
      <c r="U42" s="180">
        <v>44049</v>
      </c>
      <c r="V42" s="214" t="s">
        <v>374</v>
      </c>
      <c r="W42" s="83"/>
      <c r="X42" s="83"/>
      <c r="Y42" s="52" t="s">
        <v>249</v>
      </c>
      <c r="Z42" s="259">
        <f t="shared" si="3"/>
        <v>0</v>
      </c>
      <c r="AA42" s="260"/>
      <c r="AB42" s="260"/>
      <c r="AC42" s="260"/>
      <c r="AD42" s="260"/>
      <c r="AE42" s="258"/>
      <c r="AF42" s="258"/>
      <c r="AG42" s="258"/>
      <c r="AH42" s="258"/>
      <c r="AI42" s="258"/>
      <c r="AJ42" s="258"/>
    </row>
    <row r="43" spans="1:36" ht="27.6" x14ac:dyDescent="0.3">
      <c r="A43" s="110" t="s">
        <v>0</v>
      </c>
      <c r="B43" s="99" t="s">
        <v>426</v>
      </c>
      <c r="C43" s="100"/>
      <c r="D43" s="24" t="s">
        <v>77</v>
      </c>
      <c r="E43" s="24"/>
      <c r="F43" s="24"/>
      <c r="G43" s="24"/>
      <c r="H43" s="109">
        <f>IF(C43&lt;&gt;"",'CBL Score Standard'!$D99,IF(D43&lt;&gt;"",SUM('CBL Score Standard'!$D99:$E99),IF(E43&lt;&gt;"",SUM('CBL Score Standard'!$D99:$F99),IF(F43&lt;&gt;"",SUM('CBL Score Standard'!$D99:$G99),IF(G43&lt;&gt;"",SUM('CBL Score Standard'!$D99:$H99,0))))))</f>
        <v>4.7619047619047616E-2</v>
      </c>
      <c r="K43" s="338"/>
      <c r="L43" s="338"/>
      <c r="M43" s="104" t="s">
        <v>7</v>
      </c>
      <c r="N43" s="36" t="s">
        <v>55</v>
      </c>
      <c r="O43" s="87" t="s">
        <v>448</v>
      </c>
      <c r="P43" s="141"/>
      <c r="Q43" s="254" t="s">
        <v>655</v>
      </c>
      <c r="R43" s="254" t="s">
        <v>656</v>
      </c>
      <c r="S43" s="919" t="s">
        <v>645</v>
      </c>
      <c r="T43" s="998" t="s">
        <v>72</v>
      </c>
      <c r="U43" s="180">
        <v>44111</v>
      </c>
      <c r="V43" s="214" t="s">
        <v>374</v>
      </c>
      <c r="W43" s="83"/>
      <c r="X43" s="83"/>
      <c r="Y43" s="49" t="s">
        <v>219</v>
      </c>
      <c r="Z43" s="259">
        <f t="shared" si="3"/>
        <v>0</v>
      </c>
      <c r="AA43" s="260"/>
      <c r="AB43" s="260"/>
      <c r="AC43" s="260"/>
      <c r="AD43" s="260"/>
      <c r="AE43" s="258"/>
      <c r="AF43" s="258"/>
      <c r="AG43" s="258"/>
      <c r="AH43" s="258"/>
      <c r="AI43" s="258"/>
      <c r="AJ43" s="258"/>
    </row>
    <row r="44" spans="1:36" ht="26.4" x14ac:dyDescent="0.3">
      <c r="A44" s="110" t="s">
        <v>41</v>
      </c>
      <c r="B44" s="99" t="s">
        <v>450</v>
      </c>
      <c r="C44" s="24"/>
      <c r="D44" s="24" t="s">
        <v>77</v>
      </c>
      <c r="E44" s="24"/>
      <c r="F44" s="24"/>
      <c r="G44" s="24"/>
      <c r="H44" s="109">
        <f>IF(C44&lt;&gt;"",'CBL Score Standard'!$D100,IF(D44&lt;&gt;"",SUM('CBL Score Standard'!$D100:$E100),IF(E44&lt;&gt;"",SUM('CBL Score Standard'!$D100:$F100),IF(F44&lt;&gt;"",SUM('CBL Score Standard'!$D100:$G100),IF(G44&lt;&gt;"",SUM('CBL Score Standard'!$D100:$H100,0))))))</f>
        <v>0.13852813852813853</v>
      </c>
      <c r="K44" s="338"/>
      <c r="L44" s="338"/>
      <c r="M44" s="104" t="s">
        <v>7</v>
      </c>
      <c r="N44" s="36" t="s">
        <v>55</v>
      </c>
      <c r="O44" s="87" t="s">
        <v>185</v>
      </c>
      <c r="P44" s="337" t="s">
        <v>145</v>
      </c>
      <c r="Q44" s="254" t="s">
        <v>220</v>
      </c>
      <c r="R44" s="254" t="s">
        <v>270</v>
      </c>
      <c r="S44" s="36"/>
      <c r="T44" s="83"/>
      <c r="U44" s="83"/>
      <c r="V44" s="83"/>
      <c r="W44" s="83"/>
      <c r="X44" s="83"/>
      <c r="Y44" s="49" t="s">
        <v>186</v>
      </c>
      <c r="Z44" s="259">
        <f t="shared" si="3"/>
        <v>0</v>
      </c>
      <c r="AA44" s="260"/>
      <c r="AB44" s="260"/>
      <c r="AC44" s="260"/>
      <c r="AD44" s="260"/>
      <c r="AE44" s="258"/>
      <c r="AF44" s="258"/>
      <c r="AG44" s="258"/>
      <c r="AH44" s="258"/>
      <c r="AI44" s="258"/>
      <c r="AJ44" s="258"/>
    </row>
    <row r="45" spans="1:36" ht="27.6" x14ac:dyDescent="0.3">
      <c r="A45" s="110" t="s">
        <v>41</v>
      </c>
      <c r="B45" s="99" t="s">
        <v>178</v>
      </c>
      <c r="C45" s="100"/>
      <c r="D45" s="24" t="s">
        <v>77</v>
      </c>
      <c r="E45" s="129"/>
      <c r="F45" s="24"/>
      <c r="G45" s="24"/>
      <c r="H45" s="109">
        <f>IF(C45&lt;&gt;"",'CBL Score Standard'!$D101,IF(D45&lt;&gt;"",SUM('CBL Score Standard'!$D101:$E101),IF(E45&lt;&gt;"",SUM('CBL Score Standard'!$D101:$F101),IF(F45&lt;&gt;"",SUM('CBL Score Standard'!$D101:$G101),IF(G45&lt;&gt;"",SUM('CBL Score Standard'!$D101:$H101,0))))))</f>
        <v>4.7619047619047616E-2</v>
      </c>
      <c r="K45" s="338"/>
      <c r="L45" s="338"/>
      <c r="M45" s="104" t="s">
        <v>7</v>
      </c>
      <c r="N45" s="36" t="s">
        <v>55</v>
      </c>
      <c r="O45" s="87" t="s">
        <v>694</v>
      </c>
      <c r="P45" s="47">
        <v>43539</v>
      </c>
      <c r="Q45" s="254" t="s">
        <v>658</v>
      </c>
      <c r="R45" s="254" t="s">
        <v>657</v>
      </c>
      <c r="S45" s="36"/>
      <c r="T45" s="83"/>
      <c r="U45" s="83"/>
      <c r="V45" s="83"/>
      <c r="W45" s="83"/>
      <c r="X45" s="83"/>
      <c r="Y45" s="49" t="s">
        <v>186</v>
      </c>
      <c r="Z45" s="259">
        <f t="shared" si="3"/>
        <v>0</v>
      </c>
      <c r="AA45" s="260"/>
      <c r="AB45" s="260"/>
      <c r="AC45" s="260"/>
      <c r="AD45" s="260"/>
      <c r="AE45" s="258"/>
      <c r="AF45" s="258"/>
      <c r="AG45" s="258"/>
      <c r="AH45" s="258"/>
      <c r="AI45" s="258"/>
      <c r="AJ45" s="258"/>
    </row>
    <row r="46" spans="1:36"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47">
        <v>43607</v>
      </c>
      <c r="Q46" s="39" t="s">
        <v>221</v>
      </c>
      <c r="R46" s="45" t="s">
        <v>200</v>
      </c>
      <c r="S46" s="66"/>
      <c r="T46" s="157"/>
      <c r="U46" s="47"/>
      <c r="V46" s="83"/>
      <c r="W46" s="83"/>
      <c r="X46" s="83"/>
      <c r="Y46" s="46" t="s">
        <v>222</v>
      </c>
      <c r="Z46" s="259">
        <f t="shared" si="3"/>
        <v>0</v>
      </c>
      <c r="AA46" s="260"/>
      <c r="AB46" s="260"/>
      <c r="AC46" s="260"/>
      <c r="AD46" s="260"/>
      <c r="AE46" s="258"/>
      <c r="AF46" s="258"/>
      <c r="AG46" s="258"/>
      <c r="AH46" s="258"/>
      <c r="AI46" s="258"/>
      <c r="AJ46" s="258"/>
    </row>
    <row r="47" spans="1:36" x14ac:dyDescent="0.3">
      <c r="A47" s="110" t="s">
        <v>144</v>
      </c>
      <c r="B47" s="99" t="s">
        <v>372</v>
      </c>
      <c r="C47" s="24"/>
      <c r="D47" s="24" t="s">
        <v>77</v>
      </c>
      <c r="E47" s="24"/>
      <c r="F47" s="24"/>
      <c r="G47" s="24"/>
      <c r="H47" s="109">
        <f>IF(C47&lt;&gt;"",'CBL Score Standard'!$D103,IF(D47&lt;&gt;"",SUM('CBL Score Standard'!$D103:$E103),IF(E47&lt;&gt;"",SUM('CBL Score Standard'!$D103:$F103),IF(F47&lt;&gt;"",SUM('CBL Score Standard'!$D103:$G103),IF(G47&lt;&gt;"",SUM('CBL Score Standard'!$D103:$H103,0))))))</f>
        <v>0.13852813852813853</v>
      </c>
      <c r="K47" s="338"/>
      <c r="L47" s="338"/>
      <c r="M47" s="104" t="s">
        <v>7</v>
      </c>
      <c r="N47" s="36" t="s">
        <v>53</v>
      </c>
      <c r="O47" s="87" t="s">
        <v>223</v>
      </c>
      <c r="P47" s="53">
        <v>43621</v>
      </c>
      <c r="Q47" s="38" t="s">
        <v>224</v>
      </c>
      <c r="R47" s="54" t="s">
        <v>225</v>
      </c>
      <c r="S47" s="36"/>
      <c r="T47" s="83"/>
      <c r="U47" s="83"/>
      <c r="V47" s="83"/>
      <c r="W47" s="83"/>
      <c r="X47" s="83"/>
      <c r="Y47" s="55" t="s">
        <v>632</v>
      </c>
      <c r="Z47" s="259">
        <f t="shared" si="3"/>
        <v>0</v>
      </c>
      <c r="AA47" s="260"/>
      <c r="AB47" s="260"/>
      <c r="AC47" s="260"/>
      <c r="AD47" s="260"/>
      <c r="AE47" s="258"/>
      <c r="AF47" s="258"/>
      <c r="AG47" s="258"/>
      <c r="AH47" s="258"/>
      <c r="AI47" s="258"/>
      <c r="AJ47" s="258"/>
    </row>
    <row r="48" spans="1:36" ht="39.6" x14ac:dyDescent="0.3">
      <c r="A48" s="110" t="s">
        <v>144</v>
      </c>
      <c r="B48" s="99" t="s">
        <v>373</v>
      </c>
      <c r="C48" s="24"/>
      <c r="D48" s="24" t="s">
        <v>77</v>
      </c>
      <c r="E48" s="24"/>
      <c r="F48" s="24"/>
      <c r="G48" s="24"/>
      <c r="H48" s="109">
        <f>IF(C48&lt;&gt;"",'CBL Score Standard'!$D104,IF(D48&lt;&gt;"",SUM('CBL Score Standard'!$D104:$E104),IF(E48&lt;&gt;"",SUM('CBL Score Standard'!$D104:$F104),IF(F48&lt;&gt;"",SUM('CBL Score Standard'!$D104:$G104),IF(G48&lt;&gt;"",SUM('CBL Score Standard'!$D104:$H104,0))))))</f>
        <v>0.13852813852813853</v>
      </c>
      <c r="K48" s="338"/>
      <c r="L48" s="338"/>
      <c r="M48" s="104" t="s">
        <v>7</v>
      </c>
      <c r="N48" s="36" t="s">
        <v>53</v>
      </c>
      <c r="O48" s="87" t="s">
        <v>226</v>
      </c>
      <c r="P48" s="53">
        <v>43602</v>
      </c>
      <c r="Q48" s="38" t="s">
        <v>227</v>
      </c>
      <c r="R48" s="54" t="s">
        <v>228</v>
      </c>
      <c r="S48" s="36"/>
      <c r="T48" s="83"/>
      <c r="U48" s="83"/>
      <c r="V48" s="83"/>
      <c r="W48" s="83"/>
      <c r="X48" s="83"/>
      <c r="Y48" s="55" t="s">
        <v>633</v>
      </c>
      <c r="Z48" s="259">
        <f t="shared" si="3"/>
        <v>0</v>
      </c>
      <c r="AA48" s="260"/>
      <c r="AB48" s="260"/>
      <c r="AC48" s="260"/>
      <c r="AD48" s="260"/>
      <c r="AE48" s="258"/>
      <c r="AF48" s="258"/>
      <c r="AG48" s="258"/>
      <c r="AH48" s="258"/>
      <c r="AI48" s="258"/>
      <c r="AJ48" s="258"/>
    </row>
    <row r="49" spans="1:36" ht="27.6" x14ac:dyDescent="0.3">
      <c r="A49" s="110" t="s">
        <v>144</v>
      </c>
      <c r="B49" s="99" t="s">
        <v>452</v>
      </c>
      <c r="C49" s="24"/>
      <c r="D49" s="24"/>
      <c r="E49" s="1002" t="s">
        <v>77</v>
      </c>
      <c r="F49" s="24"/>
      <c r="G49" s="24"/>
      <c r="H49" s="109">
        <f>IF(C49&lt;&gt;"",'CBL Score Standard'!$D105,IF(D49&lt;&gt;"",SUM('CBL Score Standard'!$D105:$E105),IF(E49&lt;&gt;"",SUM('CBL Score Standard'!$D105:$F105),IF(F49&lt;&gt;"",SUM('CBL Score Standard'!$D105:$G105),IF(G49&lt;&gt;"",SUM('CBL Score Standard'!$D105:$H105,0))))))</f>
        <v>0.16709956709956711</v>
      </c>
      <c r="K49" s="338"/>
      <c r="L49" s="338"/>
      <c r="M49" s="104" t="s">
        <v>7</v>
      </c>
      <c r="N49" s="36" t="s">
        <v>59</v>
      </c>
      <c r="O49" s="89" t="s">
        <v>684</v>
      </c>
      <c r="P49" s="53">
        <v>43623</v>
      </c>
      <c r="Q49" s="38" t="s">
        <v>153</v>
      </c>
      <c r="R49" s="54" t="s">
        <v>156</v>
      </c>
      <c r="S49" s="36" t="s">
        <v>645</v>
      </c>
      <c r="T49" s="83"/>
      <c r="U49" s="181">
        <v>44039</v>
      </c>
      <c r="V49" s="214" t="s">
        <v>374</v>
      </c>
      <c r="W49" s="83"/>
      <c r="X49" s="83"/>
      <c r="Y49" s="55" t="s">
        <v>631</v>
      </c>
      <c r="Z49" s="259">
        <f t="shared" si="3"/>
        <v>0</v>
      </c>
      <c r="AA49" s="260"/>
      <c r="AB49" s="260"/>
      <c r="AC49" s="260"/>
      <c r="AD49" s="260"/>
      <c r="AE49" s="258"/>
      <c r="AF49" s="258"/>
      <c r="AG49" s="258"/>
      <c r="AH49" s="258"/>
      <c r="AI49" s="258"/>
      <c r="AJ49" s="258"/>
    </row>
    <row r="50" spans="1:36" ht="27.6" x14ac:dyDescent="0.3">
      <c r="A50" s="110" t="s">
        <v>144</v>
      </c>
      <c r="B50" s="99" t="s">
        <v>517</v>
      </c>
      <c r="C50" s="24"/>
      <c r="D50" s="24"/>
      <c r="E50" s="1002" t="s">
        <v>77</v>
      </c>
      <c r="F50" s="24"/>
      <c r="G50" s="24"/>
      <c r="H50" s="109">
        <f>IF(C50&lt;&gt;"",'CBL Score Standard'!$D106,IF(D50&lt;&gt;"",SUM('CBL Score Standard'!$D106:$E106),IF(E50&lt;&gt;"",SUM('CBL Score Standard'!$D106:$F106),IF(F50&lt;&gt;"",SUM('CBL Score Standard'!$D106:$G106),IF(G50&lt;&gt;"",SUM('CBL Score Standard'!$D106:$H106,0))))))</f>
        <v>0.16709956709956711</v>
      </c>
      <c r="K50" s="338"/>
      <c r="L50" s="338"/>
      <c r="M50" s="104" t="s">
        <v>7</v>
      </c>
      <c r="N50" s="36" t="s">
        <v>59</v>
      </c>
      <c r="O50" s="89" t="s">
        <v>683</v>
      </c>
      <c r="P50" s="53">
        <v>43623</v>
      </c>
      <c r="Q50" s="38" t="s">
        <v>153</v>
      </c>
      <c r="R50" s="54" t="s">
        <v>156</v>
      </c>
      <c r="S50" s="36" t="s">
        <v>645</v>
      </c>
      <c r="T50" s="83"/>
      <c r="U50" s="181">
        <v>44008</v>
      </c>
      <c r="V50" s="214" t="s">
        <v>374</v>
      </c>
      <c r="W50" s="83"/>
      <c r="X50" s="83"/>
      <c r="Y50" s="55" t="s">
        <v>631</v>
      </c>
      <c r="Z50" s="259">
        <f t="shared" si="3"/>
        <v>0</v>
      </c>
      <c r="AA50" s="260"/>
      <c r="AB50" s="260"/>
      <c r="AC50" s="260"/>
      <c r="AD50" s="260"/>
      <c r="AE50" s="258"/>
      <c r="AF50" s="258"/>
      <c r="AG50" s="258"/>
      <c r="AH50" s="258"/>
      <c r="AI50" s="258"/>
      <c r="AJ50" s="258"/>
    </row>
    <row r="51" spans="1:36" ht="42" thickBot="1" x14ac:dyDescent="0.35">
      <c r="A51" s="110" t="s">
        <v>144</v>
      </c>
      <c r="B51" s="99" t="s">
        <v>661</v>
      </c>
      <c r="C51" s="24"/>
      <c r="D51" s="24"/>
      <c r="E51" s="1002" t="s">
        <v>77</v>
      </c>
      <c r="F51" s="24"/>
      <c r="G51" s="24"/>
      <c r="H51" s="109">
        <f>IF(C51&lt;&gt;"",'CBL Score Standard'!$D107,IF(D51&lt;&gt;"",SUM('CBL Score Standard'!$D107:$E107),IF(E51&lt;&gt;"",SUM('CBL Score Standard'!$D107:$F107),IF(F51&lt;&gt;"",SUM('CBL Score Standard'!$D107:$G107),IF(G51&lt;&gt;"",SUM('CBL Score Standard'!$D107:$H107,0))))))</f>
        <v>0.16709956709956711</v>
      </c>
      <c r="K51" s="338"/>
      <c r="L51" s="338"/>
      <c r="M51" s="104" t="s">
        <v>7</v>
      </c>
      <c r="N51" s="36" t="s">
        <v>56</v>
      </c>
      <c r="O51" s="89" t="s">
        <v>67</v>
      </c>
      <c r="P51" s="53"/>
      <c r="Q51" s="251" t="s">
        <v>639</v>
      </c>
      <c r="R51" s="252" t="s">
        <v>640</v>
      </c>
      <c r="S51" s="83"/>
      <c r="T51" s="83"/>
      <c r="U51" s="83"/>
      <c r="V51" s="83"/>
      <c r="W51" s="83"/>
      <c r="X51" s="83"/>
      <c r="Y51" s="55" t="s">
        <v>634</v>
      </c>
      <c r="Z51" s="259">
        <f t="shared" si="3"/>
        <v>0</v>
      </c>
      <c r="AA51" s="260"/>
      <c r="AB51" s="260"/>
      <c r="AC51" s="260"/>
      <c r="AD51" s="260"/>
      <c r="AE51" s="258"/>
      <c r="AF51" s="258"/>
      <c r="AG51" s="258"/>
      <c r="AH51" s="258"/>
      <c r="AI51" s="258"/>
      <c r="AJ51" s="258"/>
    </row>
    <row r="52" spans="1:36" ht="28.2" thickBot="1" x14ac:dyDescent="0.35">
      <c r="A52" s="110" t="s">
        <v>144</v>
      </c>
      <c r="B52" s="99" t="s">
        <v>662</v>
      </c>
      <c r="C52" s="117"/>
      <c r="D52" s="117"/>
      <c r="E52" s="117"/>
      <c r="F52" s="24"/>
      <c r="G52" s="24"/>
      <c r="H52" s="109" t="b">
        <f>IF(C52&lt;&gt;"",'CBL Score Standard'!$D108,IF(D52&lt;&gt;"",SUM('CBL Score Standard'!$D108:$E108),IF(E52&lt;&gt;"",SUM('CBL Score Standard'!$D108:$F108),IF(F52&lt;&gt;"",SUM('CBL Score Standard'!$D108:$G108),IF(G52&lt;&gt;"",SUM('CBL Score Standard'!$D108:$H108,0))))))</f>
        <v>0</v>
      </c>
      <c r="K52" s="338"/>
      <c r="L52" s="338"/>
      <c r="M52" s="104" t="s">
        <v>7</v>
      </c>
      <c r="N52" s="36" t="s">
        <v>55</v>
      </c>
      <c r="O52" s="89" t="s">
        <v>1</v>
      </c>
      <c r="P52" s="53"/>
      <c r="Q52" s="251" t="s">
        <v>641</v>
      </c>
      <c r="R52" s="252" t="s">
        <v>318</v>
      </c>
      <c r="S52" s="83"/>
      <c r="T52" s="83"/>
      <c r="U52" s="83"/>
      <c r="V52" s="83"/>
      <c r="W52" s="83"/>
      <c r="X52" s="83"/>
      <c r="Y52" s="55" t="s">
        <v>635</v>
      </c>
      <c r="Z52" s="259">
        <f t="shared" si="3"/>
        <v>0</v>
      </c>
      <c r="AA52" s="260"/>
      <c r="AB52" s="260"/>
      <c r="AC52" s="260"/>
      <c r="AD52" s="260"/>
      <c r="AE52" s="258"/>
      <c r="AF52" s="258"/>
      <c r="AG52" s="258"/>
      <c r="AH52" s="258"/>
      <c r="AI52" s="258"/>
      <c r="AJ52" s="258"/>
    </row>
    <row r="53" spans="1:36" ht="28.8" x14ac:dyDescent="0.3">
      <c r="A53" s="110" t="s">
        <v>144</v>
      </c>
      <c r="B53" s="99" t="s">
        <v>187</v>
      </c>
      <c r="C53" s="100"/>
      <c r="D53" s="24"/>
      <c r="E53" s="24"/>
      <c r="F53" s="24"/>
      <c r="G53" s="24"/>
      <c r="H53" s="109" t="b">
        <f>IF(C53&lt;&gt;"",'CBL Score Standard'!$D109,IF(D53&lt;&gt;"",SUM('CBL Score Standard'!$D109:$E109),IF(E53&lt;&gt;"",SUM('CBL Score Standard'!$D109:$F109),IF(F53&lt;&gt;"",SUM('CBL Score Standard'!$D109:$G109),IF(G53&lt;&gt;"",SUM('CBL Score Standard'!$D109:$H109,0))))))</f>
        <v>0</v>
      </c>
      <c r="K53" s="338"/>
      <c r="L53" s="338"/>
      <c r="M53" s="104" t="s">
        <v>7</v>
      </c>
      <c r="N53" s="36" t="s">
        <v>56</v>
      </c>
      <c r="O53" s="89" t="s">
        <v>419</v>
      </c>
      <c r="P53" s="53">
        <v>43684</v>
      </c>
      <c r="Q53" s="38" t="s">
        <v>420</v>
      </c>
      <c r="R53" s="54" t="s">
        <v>420</v>
      </c>
      <c r="S53" s="36"/>
      <c r="T53" s="83"/>
      <c r="U53" s="181"/>
      <c r="V53" s="83"/>
      <c r="W53" s="83"/>
      <c r="X53" s="83"/>
      <c r="Y53" s="250" t="s">
        <v>630</v>
      </c>
      <c r="Z53" s="259">
        <f t="shared" si="3"/>
        <v>0</v>
      </c>
      <c r="AA53" s="260"/>
      <c r="AB53" s="260"/>
      <c r="AC53" s="260"/>
      <c r="AD53" s="260"/>
      <c r="AE53" s="258"/>
      <c r="AF53" s="258"/>
      <c r="AG53" s="258"/>
      <c r="AH53" s="258"/>
      <c r="AI53" s="258"/>
      <c r="AJ53" s="258"/>
    </row>
    <row r="54" spans="1:36" ht="26.4" x14ac:dyDescent="0.3">
      <c r="A54" s="110" t="s">
        <v>144</v>
      </c>
      <c r="B54" s="99" t="s">
        <v>188</v>
      </c>
      <c r="C54" s="100"/>
      <c r="D54" s="24" t="s">
        <v>77</v>
      </c>
      <c r="E54" s="24"/>
      <c r="F54" s="24"/>
      <c r="G54" s="24"/>
      <c r="H54" s="109">
        <f>IF(C54&lt;&gt;"",'CBL Score Standard'!$D110,IF(D54&lt;&gt;"",SUM('CBL Score Standard'!$D110:$E110),IF(E54&lt;&gt;"",SUM('CBL Score Standard'!$D110:$F110),IF(F54&lt;&gt;"",SUM('CBL Score Standard'!$D110:$G110),IF(G54&lt;&gt;"",SUM('CBL Score Standard'!$D110:$H110,0))))))</f>
        <v>4.7619047619047616E-2</v>
      </c>
      <c r="K54" s="338"/>
      <c r="L54" s="338"/>
      <c r="M54" s="104" t="s">
        <v>7</v>
      </c>
      <c r="N54" s="36" t="s">
        <v>56</v>
      </c>
      <c r="O54" s="89" t="s">
        <v>421</v>
      </c>
      <c r="P54" s="37" t="s">
        <v>230</v>
      </c>
      <c r="Q54" s="38" t="s">
        <v>230</v>
      </c>
      <c r="R54" s="54" t="s">
        <v>230</v>
      </c>
      <c r="S54" s="36"/>
      <c r="T54" s="83"/>
      <c r="U54" s="83"/>
      <c r="V54" s="83"/>
      <c r="W54" s="83"/>
      <c r="X54" s="83"/>
      <c r="Y54" s="250" t="s">
        <v>628</v>
      </c>
      <c r="Z54" s="259">
        <f t="shared" si="3"/>
        <v>0</v>
      </c>
      <c r="AA54" s="260"/>
      <c r="AB54" s="260"/>
      <c r="AC54" s="260"/>
      <c r="AD54" s="260"/>
      <c r="AE54" s="258"/>
      <c r="AF54" s="258"/>
      <c r="AG54" s="258"/>
      <c r="AH54" s="258"/>
      <c r="AI54" s="258"/>
      <c r="AJ54" s="258"/>
    </row>
    <row r="55" spans="1:36" customFormat="1" x14ac:dyDescent="0.3">
      <c r="A55" s="110" t="s">
        <v>144</v>
      </c>
      <c r="B55" s="99" t="s">
        <v>189</v>
      </c>
      <c r="C55" s="100"/>
      <c r="D55" s="117" t="s">
        <v>77</v>
      </c>
      <c r="E55" s="117"/>
      <c r="F55" s="24"/>
      <c r="G55" s="24"/>
      <c r="H55" s="109">
        <f>IF(C55&lt;&gt;"",'CBL Score Standard'!$D111,IF(D55&lt;&gt;"",SUM('CBL Score Standard'!$D111:$E111),IF(E55&lt;&gt;"",SUM('CBL Score Standard'!$D111:$F111),IF(F55&lt;&gt;"",SUM('CBL Score Standard'!$D111:$G111),IF(G55&lt;&gt;"",SUM('CBL Score Standard'!$D111:$H111,0))))))</f>
        <v>2.3809523809523808E-2</v>
      </c>
      <c r="K55" s="339"/>
      <c r="L55" s="339"/>
      <c r="M55" s="104" t="s">
        <v>7</v>
      </c>
      <c r="N55" s="36" t="s">
        <v>54</v>
      </c>
      <c r="O55" s="89" t="s">
        <v>231</v>
      </c>
      <c r="P55" s="47">
        <v>43610</v>
      </c>
      <c r="Q55" s="39" t="s">
        <v>164</v>
      </c>
      <c r="R55" s="45" t="s">
        <v>165</v>
      </c>
      <c r="S55" s="36" t="s">
        <v>645</v>
      </c>
      <c r="T55" s="83"/>
      <c r="U55" s="83"/>
      <c r="V55" s="83"/>
      <c r="W55" s="83"/>
      <c r="X55" s="83"/>
      <c r="Y55" s="49" t="s">
        <v>232</v>
      </c>
      <c r="Z55" s="259">
        <f t="shared" si="3"/>
        <v>0</v>
      </c>
      <c r="AA55" s="260"/>
      <c r="AB55" s="260"/>
      <c r="AC55" s="260"/>
      <c r="AD55" s="260"/>
      <c r="AE55" s="258"/>
      <c r="AF55" s="258"/>
      <c r="AG55" s="258"/>
      <c r="AH55" s="258"/>
      <c r="AI55" s="258"/>
      <c r="AJ55" s="258"/>
    </row>
    <row r="56" spans="1:36" customFormat="1" x14ac:dyDescent="0.3">
      <c r="A56" s="110" t="s">
        <v>144</v>
      </c>
      <c r="B56" s="99" t="s">
        <v>190</v>
      </c>
      <c r="C56" s="100"/>
      <c r="D56" s="117"/>
      <c r="E56" s="117"/>
      <c r="F56" s="24"/>
      <c r="G56" s="24"/>
      <c r="H56" s="109" t="b">
        <f>IF(C56&lt;&gt;"",'CBL Score Standard'!$D112,IF(D56&lt;&gt;"",SUM('CBL Score Standard'!$D112:$E112),IF(E56&lt;&gt;"",SUM('CBL Score Standard'!$D112:$F112),IF(F56&lt;&gt;"",SUM('CBL Score Standard'!$D112:$G112),IF(G56&lt;&gt;"",SUM('CBL Score Standard'!$D112:$H112,0))))))</f>
        <v>0</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c r="E57" s="24"/>
      <c r="F57" s="24"/>
      <c r="G57" s="24"/>
      <c r="H57" s="109" t="b">
        <f>IF(C57&lt;&gt;"",'CBL Score Standard'!$D113,IF(D57&lt;&gt;"",SUM('CBL Score Standard'!$D113:$E113),IF(E57&lt;&gt;"",SUM('CBL Score Standard'!$D113:$F113),IF(F57&lt;&gt;"",SUM('CBL Score Standard'!$D113:$G113),IF(G57&lt;&gt;"",SUM('CBL Score Standard'!$D113:$H113,0))))))</f>
        <v>0</v>
      </c>
      <c r="K57" s="1173" t="s">
        <v>233</v>
      </c>
      <c r="L57" s="1174"/>
      <c r="M57" s="1174"/>
      <c r="N57" s="1174"/>
      <c r="O57" s="1174"/>
      <c r="P57" s="1174"/>
      <c r="Q57" s="1174"/>
      <c r="R57" s="1174"/>
      <c r="S57" s="1174"/>
      <c r="T57" s="1174"/>
      <c r="U57" s="1174"/>
      <c r="V57" s="1174"/>
      <c r="W57" s="1174"/>
      <c r="X57" s="1174"/>
      <c r="Y57" s="1174"/>
      <c r="Z57" s="263"/>
      <c r="AA57" s="330"/>
      <c r="AB57" s="330"/>
      <c r="AC57" s="330"/>
      <c r="AD57" s="330"/>
      <c r="AE57" s="330"/>
      <c r="AF57" s="330"/>
      <c r="AG57" s="330"/>
      <c r="AH57" s="330"/>
      <c r="AI57" s="330"/>
      <c r="AJ57" s="330"/>
    </row>
    <row r="58" spans="1:36" ht="27.6" x14ac:dyDescent="0.3">
      <c r="A58" s="110" t="s">
        <v>55</v>
      </c>
      <c r="B58" s="99" t="s">
        <v>419</v>
      </c>
      <c r="C58" s="100"/>
      <c r="D58" s="100" t="s">
        <v>77</v>
      </c>
      <c r="E58" s="117"/>
      <c r="F58" s="24"/>
      <c r="G58" s="24"/>
      <c r="H58" s="109">
        <f>IF(C58&lt;&gt;"",'CBL Score Standard'!$D114,IF(D58&lt;&gt;"",SUM('CBL Score Standard'!$D114:$E114),IF(E58&lt;&gt;"",SUM('CBL Score Standard'!$D114:$F114),IF(F58&lt;&gt;"",SUM('CBL Score Standard'!$D114:$G114),IF(G58&lt;&gt;"",SUM('CBL Score Standard'!$D114:$H114,0))))))</f>
        <v>0</v>
      </c>
      <c r="K58" s="336" t="s">
        <v>133</v>
      </c>
      <c r="L58" s="336" t="s">
        <v>91</v>
      </c>
      <c r="M58" s="1182" t="s">
        <v>75</v>
      </c>
      <c r="N58" s="1184" t="s">
        <v>134</v>
      </c>
      <c r="O58" s="332" t="s">
        <v>135</v>
      </c>
      <c r="P58" s="336" t="s">
        <v>136</v>
      </c>
      <c r="Q58" s="336" t="s">
        <v>137</v>
      </c>
      <c r="R58" s="336" t="s">
        <v>138</v>
      </c>
      <c r="S58" s="341" t="s">
        <v>139</v>
      </c>
      <c r="T58" s="333" t="s">
        <v>344</v>
      </c>
      <c r="U58" s="333" t="s">
        <v>342</v>
      </c>
      <c r="V58" s="333" t="s">
        <v>343</v>
      </c>
      <c r="W58" s="333" t="s">
        <v>375</v>
      </c>
      <c r="X58" s="333" t="s">
        <v>376</v>
      </c>
      <c r="Y58" s="336"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17"/>
      <c r="F59" s="24"/>
      <c r="G59" s="24"/>
      <c r="H59" s="109" t="b">
        <f>IF(C59&lt;&gt;"",'CBL Score Standard'!$D115,IF(D59&lt;&gt;"",SUM('CBL Score Standard'!$D115:$E115),IF(E59&lt;&gt;"",SUM('CBL Score Standard'!$D115:$F115),IF(F59&lt;&gt;"",SUM('CBL Score Standard'!$D115:$G115),IF(G59&lt;&gt;"",SUM('CBL Score Standard'!$D115:$H115,0))))))</f>
        <v>0</v>
      </c>
      <c r="K59" s="335"/>
      <c r="L59" s="335"/>
      <c r="M59" s="1183"/>
      <c r="N59" s="1185"/>
      <c r="O59" s="331"/>
      <c r="P59" s="35" t="s">
        <v>141</v>
      </c>
      <c r="Q59" s="335"/>
      <c r="R59" s="335"/>
      <c r="S59" s="340"/>
      <c r="T59" s="333"/>
      <c r="U59" s="333"/>
      <c r="V59" s="333"/>
      <c r="W59" s="333"/>
      <c r="X59" s="333"/>
      <c r="Y59" s="335"/>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337" t="s">
        <v>142</v>
      </c>
      <c r="L60" s="337" t="s">
        <v>143</v>
      </c>
      <c r="M60" s="104" t="s">
        <v>8</v>
      </c>
      <c r="N60" s="57" t="s">
        <v>2</v>
      </c>
      <c r="O60" s="38" t="s">
        <v>234</v>
      </c>
      <c r="P60" s="58"/>
      <c r="Q60" s="56"/>
      <c r="R60" s="59"/>
      <c r="S60" s="36"/>
      <c r="T60" s="83"/>
      <c r="U60" s="83"/>
      <c r="V60" s="83" t="str">
        <f t="shared" ref="V60:V67" si="4">IF(AND(W60="Y",X60="Y"),"Passed",IF(T60="M","Passed", ""))</f>
        <v/>
      </c>
      <c r="W60" s="83"/>
      <c r="X60" s="83"/>
      <c r="Y60" s="55"/>
      <c r="Z60" s="259">
        <f t="shared" ref="Z60:Z67" si="5">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338"/>
      <c r="L61" s="338"/>
      <c r="M61" s="104" t="s">
        <v>8</v>
      </c>
      <c r="N61" s="57" t="s">
        <v>63</v>
      </c>
      <c r="O61" s="38" t="s">
        <v>236</v>
      </c>
      <c r="P61" s="58"/>
      <c r="Q61" s="56"/>
      <c r="R61" s="59"/>
      <c r="S61" s="36"/>
      <c r="T61" s="83"/>
      <c r="U61" s="83"/>
      <c r="V61" s="83" t="str">
        <f t="shared" si="4"/>
        <v/>
      </c>
      <c r="W61" s="83"/>
      <c r="X61" s="83"/>
      <c r="Y61" s="55"/>
      <c r="Z61" s="259">
        <f t="shared" si="5"/>
        <v>0</v>
      </c>
      <c r="AA61" s="260"/>
      <c r="AB61" s="260"/>
      <c r="AC61" s="260"/>
      <c r="AD61" s="260"/>
      <c r="AE61" s="258"/>
      <c r="AF61" s="258"/>
      <c r="AG61" s="258"/>
      <c r="AH61" s="258"/>
      <c r="AI61" s="258"/>
      <c r="AJ61" s="258"/>
    </row>
    <row r="62" spans="1:36" x14ac:dyDescent="0.3">
      <c r="A62" s="110" t="s">
        <v>56</v>
      </c>
      <c r="B62" s="99" t="s">
        <v>67</v>
      </c>
      <c r="C62" s="100"/>
      <c r="D62" s="100"/>
      <c r="E62" s="24"/>
      <c r="F62" s="24"/>
      <c r="G62" s="24"/>
      <c r="H62" s="109" t="b">
        <f>IF(C62&lt;&gt;"",'CBL Score Standard'!$D118,IF(D62&lt;&gt;"",SUM('CBL Score Standard'!$D118:$E118),IF(E62&lt;&gt;"",SUM('CBL Score Standard'!$D118:$F118),IF(F62&lt;&gt;"",SUM('CBL Score Standard'!$D118:$G118),IF(G62&lt;&gt;"",SUM('CBL Score Standard'!$D118:$H118,0))))))</f>
        <v>0</v>
      </c>
      <c r="K62" s="338"/>
      <c r="L62" s="338"/>
      <c r="M62" s="104" t="s">
        <v>8</v>
      </c>
      <c r="N62" s="36" t="s">
        <v>56</v>
      </c>
      <c r="O62" s="38" t="s">
        <v>237</v>
      </c>
      <c r="P62" s="58"/>
      <c r="Q62" s="56"/>
      <c r="R62" s="59"/>
      <c r="S62" s="36"/>
      <c r="T62" s="83"/>
      <c r="U62" s="83"/>
      <c r="V62" s="83" t="str">
        <f t="shared" si="4"/>
        <v/>
      </c>
      <c r="W62" s="83"/>
      <c r="X62" s="83"/>
      <c r="Y62" s="55"/>
      <c r="Z62" s="259">
        <f t="shared" si="5"/>
        <v>0</v>
      </c>
      <c r="AA62" s="260"/>
      <c r="AB62" s="260"/>
      <c r="AC62" s="260"/>
      <c r="AD62" s="260"/>
      <c r="AE62" s="258"/>
      <c r="AF62" s="258"/>
      <c r="AG62" s="258"/>
      <c r="AH62" s="258"/>
      <c r="AI62" s="258"/>
      <c r="AJ62" s="258"/>
    </row>
    <row r="63" spans="1:36" ht="12.75" customHeight="1" thickBot="1" x14ac:dyDescent="0.35">
      <c r="A63" s="111" t="s">
        <v>55</v>
      </c>
      <c r="B63" s="99" t="s">
        <v>1</v>
      </c>
      <c r="C63" s="100"/>
      <c r="D63" s="100"/>
      <c r="E63" s="24"/>
      <c r="F63" s="24"/>
      <c r="G63" s="24"/>
      <c r="H63" s="109" t="b">
        <f>IF(C63&lt;&gt;"",'CBL Score Standard'!$D119,IF(D63&lt;&gt;"",SUM('CBL Score Standard'!$D119:$E119),IF(E63&lt;&gt;"",SUM('CBL Score Standard'!$D119:$F119),IF(F63&lt;&gt;"",SUM('CBL Score Standard'!$D119:$G119),IF(G63&lt;&gt;"",SUM('CBL Score Standard'!$D119:$H119,0))))))</f>
        <v>0</v>
      </c>
      <c r="K63" s="338"/>
      <c r="L63" s="338"/>
      <c r="M63" s="104" t="s">
        <v>8</v>
      </c>
      <c r="N63" s="36" t="s">
        <v>55</v>
      </c>
      <c r="O63" s="38" t="s">
        <v>238</v>
      </c>
      <c r="P63" s="58"/>
      <c r="Q63" s="56"/>
      <c r="R63" s="59"/>
      <c r="S63" s="36"/>
      <c r="T63" s="83"/>
      <c r="U63" s="83"/>
      <c r="V63" s="83" t="str">
        <f t="shared" si="4"/>
        <v/>
      </c>
      <c r="W63" s="83"/>
      <c r="X63" s="83"/>
      <c r="Y63" s="55"/>
      <c r="Z63" s="259">
        <f t="shared" si="5"/>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1.7805194805194808</v>
      </c>
      <c r="K64" s="338"/>
      <c r="L64" s="338"/>
      <c r="M64" s="104" t="s">
        <v>8</v>
      </c>
      <c r="N64" s="57" t="s">
        <v>53</v>
      </c>
      <c r="O64" s="38" t="s">
        <v>239</v>
      </c>
      <c r="P64" s="58"/>
      <c r="Q64" s="56"/>
      <c r="R64" s="59"/>
      <c r="S64" s="36"/>
      <c r="T64" s="83"/>
      <c r="U64" s="83"/>
      <c r="V64" s="83" t="str">
        <f t="shared" si="4"/>
        <v/>
      </c>
      <c r="W64" s="83"/>
      <c r="X64" s="83"/>
      <c r="Y64" s="55"/>
      <c r="Z64" s="259">
        <f t="shared" si="5"/>
        <v>0</v>
      </c>
      <c r="AA64" s="260"/>
      <c r="AB64" s="260"/>
      <c r="AC64" s="260"/>
      <c r="AD64" s="260"/>
      <c r="AE64" s="258"/>
      <c r="AF64" s="258"/>
      <c r="AG64" s="258"/>
      <c r="AH64" s="258"/>
      <c r="AI64" s="258"/>
      <c r="AJ64" s="258"/>
    </row>
    <row r="65" spans="1:36" ht="28.2" thickBot="1" x14ac:dyDescent="0.35">
      <c r="A65" s="112" t="s">
        <v>83</v>
      </c>
      <c r="B65" s="113"/>
      <c r="C65" s="134">
        <v>0.90909090909090906</v>
      </c>
      <c r="D65" s="134">
        <v>0.84210526315789469</v>
      </c>
      <c r="E65" s="134">
        <v>9.6774193548387094E-2</v>
      </c>
      <c r="F65" s="134">
        <v>0</v>
      </c>
      <c r="G65" s="134">
        <v>0</v>
      </c>
      <c r="H65" s="114">
        <v>0</v>
      </c>
      <c r="K65" s="338"/>
      <c r="L65" s="338"/>
      <c r="M65" s="104" t="s">
        <v>8</v>
      </c>
      <c r="N65" s="57" t="s">
        <v>59</v>
      </c>
      <c r="O65" s="38" t="s">
        <v>240</v>
      </c>
      <c r="P65" s="58"/>
      <c r="Q65" s="56"/>
      <c r="R65" s="59"/>
      <c r="S65" s="36"/>
      <c r="T65" s="83"/>
      <c r="U65" s="83"/>
      <c r="V65" s="83" t="str">
        <f t="shared" si="4"/>
        <v/>
      </c>
      <c r="W65" s="83"/>
      <c r="X65" s="83"/>
      <c r="Y65" s="55"/>
      <c r="Z65" s="259">
        <f t="shared" si="5"/>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0</v>
      </c>
      <c r="K66" s="338"/>
      <c r="L66" s="338"/>
      <c r="M66" s="104" t="s">
        <v>8</v>
      </c>
      <c r="N66" s="57" t="s">
        <v>55</v>
      </c>
      <c r="O66" s="38" t="s">
        <v>515</v>
      </c>
      <c r="P66" s="58"/>
      <c r="Q66" s="56"/>
      <c r="R66" s="59"/>
      <c r="S66" s="36" t="s">
        <v>645</v>
      </c>
      <c r="T66" s="83"/>
      <c r="U66" s="1134">
        <v>44042.458333333336</v>
      </c>
      <c r="V66" s="83" t="s">
        <v>374</v>
      </c>
      <c r="W66" s="83"/>
      <c r="X66" s="83"/>
      <c r="Y66" s="55"/>
      <c r="Z66" s="259">
        <f t="shared" si="5"/>
        <v>0</v>
      </c>
      <c r="AA66" s="260"/>
      <c r="AB66" s="260"/>
      <c r="AC66" s="260"/>
      <c r="AD66" s="260"/>
      <c r="AE66" s="258"/>
      <c r="AF66" s="258"/>
      <c r="AG66" s="258"/>
      <c r="AH66" s="258"/>
      <c r="AI66" s="258"/>
      <c r="AJ66" s="258"/>
    </row>
    <row r="67" spans="1:36" x14ac:dyDescent="0.3">
      <c r="C67" s="135"/>
      <c r="D67" s="135"/>
      <c r="E67" s="135"/>
      <c r="F67" s="135"/>
      <c r="G67" s="135"/>
      <c r="K67" s="339"/>
      <c r="L67" s="339"/>
      <c r="M67" s="104" t="s">
        <v>8</v>
      </c>
      <c r="N67" s="57" t="s">
        <v>149</v>
      </c>
      <c r="O67" s="38" t="s">
        <v>370</v>
      </c>
      <c r="P67" s="51" t="s">
        <v>145</v>
      </c>
      <c r="Q67" s="39" t="s">
        <v>217</v>
      </c>
      <c r="R67" s="45" t="s">
        <v>241</v>
      </c>
      <c r="S67" s="36"/>
      <c r="T67" s="83"/>
      <c r="U67" s="83"/>
      <c r="V67" s="83" t="str">
        <f t="shared" si="4"/>
        <v/>
      </c>
      <c r="W67" s="83"/>
      <c r="X67" s="83"/>
      <c r="Y67" s="46" t="s">
        <v>242</v>
      </c>
      <c r="Z67" s="259">
        <f t="shared" si="5"/>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73" t="s">
        <v>243</v>
      </c>
      <c r="L69" s="1174"/>
      <c r="M69" s="1174"/>
      <c r="N69" s="1174"/>
      <c r="O69" s="1174"/>
      <c r="P69" s="1174"/>
      <c r="Q69" s="1174"/>
      <c r="R69" s="1174"/>
      <c r="S69" s="1174"/>
      <c r="T69" s="1174"/>
      <c r="U69" s="1174"/>
      <c r="V69" s="1174"/>
      <c r="W69" s="1174"/>
      <c r="X69" s="1174"/>
      <c r="Y69" s="1174"/>
      <c r="Z69" s="263"/>
      <c r="AA69" s="330"/>
      <c r="AB69" s="330"/>
      <c r="AC69" s="330"/>
      <c r="AD69" s="330"/>
      <c r="AE69" s="330"/>
      <c r="AF69" s="330"/>
      <c r="AG69" s="330"/>
      <c r="AH69" s="330"/>
      <c r="AI69" s="330"/>
      <c r="AJ69" s="330"/>
    </row>
    <row r="70" spans="1:36" ht="27.6" x14ac:dyDescent="0.3">
      <c r="C70" s="135"/>
      <c r="D70" s="135"/>
      <c r="E70" s="135"/>
      <c r="F70" s="135"/>
      <c r="G70" s="135"/>
      <c r="K70" s="336" t="s">
        <v>133</v>
      </c>
      <c r="L70" s="336" t="s">
        <v>91</v>
      </c>
      <c r="M70" s="1182" t="s">
        <v>75</v>
      </c>
      <c r="N70" s="1184" t="s">
        <v>134</v>
      </c>
      <c r="O70" s="332" t="s">
        <v>135</v>
      </c>
      <c r="P70" s="336" t="s">
        <v>136</v>
      </c>
      <c r="Q70" s="336" t="s">
        <v>137</v>
      </c>
      <c r="R70" s="336" t="s">
        <v>138</v>
      </c>
      <c r="S70" s="341" t="s">
        <v>139</v>
      </c>
      <c r="T70" s="333" t="s">
        <v>344</v>
      </c>
      <c r="U70" s="333" t="s">
        <v>342</v>
      </c>
      <c r="V70" s="333" t="s">
        <v>343</v>
      </c>
      <c r="W70" s="333" t="s">
        <v>375</v>
      </c>
      <c r="X70" s="333" t="s">
        <v>379</v>
      </c>
      <c r="Y70" s="336"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335"/>
      <c r="L71" s="335"/>
      <c r="M71" s="1183"/>
      <c r="N71" s="1185"/>
      <c r="O71" s="331"/>
      <c r="P71" s="35" t="s">
        <v>141</v>
      </c>
      <c r="Q71" s="335"/>
      <c r="R71" s="335"/>
      <c r="S71" s="340"/>
      <c r="T71" s="333"/>
      <c r="U71" s="333"/>
      <c r="V71" s="333"/>
      <c r="W71" s="333"/>
      <c r="X71" s="333"/>
      <c r="Y71" s="335"/>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c r="T72" s="83"/>
      <c r="U72" s="83"/>
      <c r="V72" s="83" t="str">
        <f>IF(AND(W72="Y",X72="Y"),"Passed",IF(T72="M","Passed", ""))</f>
        <v/>
      </c>
      <c r="W72" s="83"/>
      <c r="X72" s="83"/>
      <c r="Y72" s="63"/>
      <c r="Z72" s="259">
        <f t="shared" ref="Z72:Z75" si="6">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36"/>
      <c r="T73" s="83"/>
      <c r="U73" s="83"/>
      <c r="V73" s="83" t="str">
        <f>IF(AND(W73="Y",X73="Y"),"Passed",IF(T73="M","Passed", ""))</f>
        <v/>
      </c>
      <c r="W73" s="83"/>
      <c r="X73" s="83"/>
      <c r="Y73" s="63"/>
      <c r="Z73" s="259">
        <f t="shared" si="6"/>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36"/>
      <c r="T74" s="83"/>
      <c r="U74" s="83"/>
      <c r="V74" s="83" t="str">
        <f>IF(AND(W74="Y",X74="Y"),"Passed",IF(T74="M","Passed", ""))</f>
        <v/>
      </c>
      <c r="W74" s="83"/>
      <c r="X74" s="83"/>
      <c r="Y74" s="63"/>
      <c r="Z74" s="259">
        <f t="shared" si="6"/>
        <v>0</v>
      </c>
      <c r="AA74" s="260"/>
      <c r="AB74" s="260"/>
      <c r="AC74" s="260"/>
      <c r="AD74" s="260"/>
      <c r="AE74" s="258"/>
      <c r="AF74" s="258"/>
      <c r="AG74" s="258"/>
      <c r="AH74" s="258"/>
      <c r="AI74" s="258"/>
      <c r="AJ74" s="258"/>
    </row>
    <row r="75" spans="1:36" ht="12.75" customHeight="1" x14ac:dyDescent="0.3">
      <c r="C75" s="135"/>
      <c r="D75" s="135"/>
      <c r="E75" s="135"/>
      <c r="F75" s="135"/>
      <c r="G75" s="135"/>
      <c r="K75" s="339"/>
      <c r="L75" s="339"/>
      <c r="M75" s="104" t="s">
        <v>9</v>
      </c>
      <c r="N75" s="57" t="s">
        <v>3</v>
      </c>
      <c r="O75" s="38" t="s">
        <v>246</v>
      </c>
      <c r="P75" s="60"/>
      <c r="Q75" s="61"/>
      <c r="R75" s="62"/>
      <c r="S75" s="36"/>
      <c r="T75" s="83"/>
      <c r="U75" s="83"/>
      <c r="V75" s="83" t="str">
        <f>IF(AND(W75="Y",X75="Y"),"Passed",IF(T75="M","Passed", ""))</f>
        <v/>
      </c>
      <c r="W75" s="83"/>
      <c r="X75" s="83"/>
      <c r="Y75" s="63"/>
      <c r="Z75" s="259">
        <f t="shared" si="6"/>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customSheetViews>
    <customSheetView guid="{3F51B73C-8999-4BDD-B7BB-CFA8C5D5F118}" scale="85" showGridLines="0" fitToPage="1" topLeftCell="A22">
      <selection activeCell="H64" sqref="H64"/>
      <pageMargins left="0.25" right="0" top="0.25" bottom="0.25" header="0.3" footer="0"/>
      <pageSetup scale="30" fitToHeight="0" orientation="landscape" r:id="rId1"/>
    </customSheetView>
    <customSheetView guid="{040B64FF-F135-4C7F-9498-A8399C10673D}" scale="85" showGridLines="0" fitToPage="1" topLeftCell="A22">
      <selection activeCell="H64" sqref="H64"/>
      <pageMargins left="0.25" right="0" top="0.25" bottom="0.25" header="0.3" footer="0"/>
      <pageSetup scale="30" fitToHeight="0" orientation="landscape" r:id="rId2"/>
    </customSheetView>
    <customSheetView guid="{6D9FC8F7-6352-4BF1-890A-27BF36FADC03}" scale="85" showGridLines="0" fitToPage="1" topLeftCell="A22">
      <selection activeCell="H64" sqref="H64"/>
      <pageMargins left="0.25" right="0" top="0.25" bottom="0.25" header="0.3" footer="0"/>
      <pageSetup scale="30" fitToHeight="0" orientation="landscape" r:id="rId3"/>
    </customSheetView>
  </customSheetViews>
  <mergeCells count="48">
    <mergeCell ref="AG38:AH38"/>
    <mergeCell ref="AI38:AJ38"/>
    <mergeCell ref="Z58:Z59"/>
    <mergeCell ref="AA58:AB58"/>
    <mergeCell ref="AC58:AD58"/>
    <mergeCell ref="AE58:AF58"/>
    <mergeCell ref="AG58:AH58"/>
    <mergeCell ref="AI58:AJ58"/>
    <mergeCell ref="AE38:AF38"/>
    <mergeCell ref="Z38:Z39"/>
    <mergeCell ref="AA38:AB38"/>
    <mergeCell ref="AC38:AD38"/>
    <mergeCell ref="AG2:AH2"/>
    <mergeCell ref="AI2:AJ2"/>
    <mergeCell ref="Z17:Z18"/>
    <mergeCell ref="AA17:AB17"/>
    <mergeCell ref="AC17:AD17"/>
    <mergeCell ref="AE17:AF17"/>
    <mergeCell ref="AG17:AH17"/>
    <mergeCell ref="AI17:AJ17"/>
    <mergeCell ref="AE2:AF2"/>
    <mergeCell ref="Z2:Z3"/>
    <mergeCell ref="AA2:AB2"/>
    <mergeCell ref="AC2:AD2"/>
    <mergeCell ref="A1:H1"/>
    <mergeCell ref="K1:Y1"/>
    <mergeCell ref="M2:M3"/>
    <mergeCell ref="N2:N3"/>
    <mergeCell ref="K16:Y16"/>
    <mergeCell ref="M17:M18"/>
    <mergeCell ref="N17:N18"/>
    <mergeCell ref="A64:G64"/>
    <mergeCell ref="A66:G66"/>
    <mergeCell ref="K69:Y69"/>
    <mergeCell ref="K37:Y37"/>
    <mergeCell ref="M38:M39"/>
    <mergeCell ref="N38:N39"/>
    <mergeCell ref="K57:Y57"/>
    <mergeCell ref="M58:M59"/>
    <mergeCell ref="N58:N59"/>
    <mergeCell ref="AE70:AF70"/>
    <mergeCell ref="AG70:AH70"/>
    <mergeCell ref="AI70:AJ70"/>
    <mergeCell ref="M70:M71"/>
    <mergeCell ref="N70:N71"/>
    <mergeCell ref="Z70:Z71"/>
    <mergeCell ref="AA70:AB70"/>
    <mergeCell ref="AC70:AD70"/>
  </mergeCells>
  <conditionalFormatting sqref="E13">
    <cfRule type="containsText" dxfId="175" priority="24" operator="containsText" text="N/A">
      <formula>NOT(ISERROR(SEARCH("N/A",E13)))</formula>
    </cfRule>
    <cfRule type="containsText" dxfId="174" priority="25" operator="containsText" text="O">
      <formula>NOT(ISERROR(SEARCH("O",E13)))</formula>
    </cfRule>
    <cfRule type="containsText" dxfId="173" priority="26" operator="containsText" text="M">
      <formula>NOT(ISERROR(SEARCH("M",E13)))</formula>
    </cfRule>
  </conditionalFormatting>
  <conditionalFormatting sqref="C46:G46">
    <cfRule type="containsText" dxfId="172" priority="33" operator="containsText" text="O">
      <formula>NOT(ISERROR(SEARCH("O",C46)))</formula>
    </cfRule>
  </conditionalFormatting>
  <conditionalFormatting sqref="C46:G46">
    <cfRule type="containsText" dxfId="171" priority="30" operator="containsText" text="N/A">
      <formula>NOT(ISERROR(SEARCH("N/A",C46)))</formula>
    </cfRule>
    <cfRule type="containsText" dxfId="170" priority="31" operator="containsText" text="Blank">
      <formula>NOT(ISERROR(SEARCH("Blank",C46)))</formula>
    </cfRule>
    <cfRule type="containsText" dxfId="169" priority="32" operator="containsText" text="M">
      <formula>NOT(ISERROR(SEARCH("M",C46)))</formula>
    </cfRule>
  </conditionalFormatting>
  <conditionalFormatting sqref="E12">
    <cfRule type="containsText" dxfId="168" priority="27" operator="containsText" text="N/A">
      <formula>NOT(ISERROR(SEARCH("N/A",E12)))</formula>
    </cfRule>
    <cfRule type="containsText" dxfId="167" priority="28" operator="containsText" text="O">
      <formula>NOT(ISERROR(SEARCH("O",E12)))</formula>
    </cfRule>
    <cfRule type="containsText" dxfId="166" priority="29" operator="containsText" text="M">
      <formula>NOT(ISERROR(SEARCH("M",E12)))</formula>
    </cfRule>
  </conditionalFormatting>
  <conditionalFormatting sqref="C7:H7">
    <cfRule type="containsText" dxfId="165" priority="21" operator="containsText" text="N/A">
      <formula>NOT(ISERROR(SEARCH("N/A",C7)))</formula>
    </cfRule>
    <cfRule type="containsText" dxfId="164" priority="22" operator="containsText" text="Blank">
      <formula>NOT(ISERROR(SEARCH("Blank",C7)))</formula>
    </cfRule>
    <cfRule type="containsText" dxfId="163" priority="23" operator="containsText" text="M">
      <formula>NOT(ISERROR(SEARCH("M",C7)))</formula>
    </cfRule>
  </conditionalFormatting>
  <conditionalFormatting sqref="Z4 Z51:Z55 Z40:Z43 Z45:Z49 Z19:Z35">
    <cfRule type="cellIs" dxfId="162" priority="6" operator="greaterThan">
      <formula>0</formula>
    </cfRule>
  </conditionalFormatting>
  <conditionalFormatting sqref="Z5:Z14">
    <cfRule type="cellIs" dxfId="161" priority="5" operator="greaterThan">
      <formula>0</formula>
    </cfRule>
  </conditionalFormatting>
  <conditionalFormatting sqref="Z60:Z67">
    <cfRule type="cellIs" dxfId="160" priority="4" operator="greaterThan">
      <formula>0</formula>
    </cfRule>
  </conditionalFormatting>
  <conditionalFormatting sqref="Z72:Z75">
    <cfRule type="cellIs" dxfId="159" priority="3" operator="greaterThan">
      <formula>0</formula>
    </cfRule>
  </conditionalFormatting>
  <conditionalFormatting sqref="Z50">
    <cfRule type="cellIs" dxfId="158" priority="2" operator="greaterThan">
      <formula>0</formula>
    </cfRule>
  </conditionalFormatting>
  <conditionalFormatting sqref="Z44">
    <cfRule type="cellIs" dxfId="157" priority="1" operator="greaterThan">
      <formula>0</formula>
    </cfRule>
  </conditionalFormatting>
  <dataValidations count="3">
    <dataValidation type="list" allowBlank="1" showInputMessage="1" showErrorMessage="1" sqref="V58:V68 V70:V79 V2:V15 V38:V56 V17:V36">
      <formula1>"Passed, Failed, N/A"</formula1>
    </dataValidation>
    <dataValidation type="list" allowBlank="1" showInputMessage="1" showErrorMessage="1" sqref="T70:T79 T58:T68 T2:T15 T17:T36 T38:T56">
      <formula1>"M, O, N/A"</formula1>
    </dataValidation>
    <dataValidation type="list" allowBlank="1" showInputMessage="1" showErrorMessage="1" sqref="X4:X10 X33 X19 X21 X12 W1:W79">
      <formula1>"Y, N"</formula1>
    </dataValidation>
  </dataValidations>
  <hyperlinks>
    <hyperlink ref="Y4" r:id="rId4" display="http://collab.lge.com/main/x/gOGHLw"/>
    <hyperlink ref="Y7" r:id="rId5" display="http://collab.lge.com/main/x/AocBNg"/>
    <hyperlink ref="Y8" r:id="rId6"/>
    <hyperlink ref="Y19" r:id="rId7"/>
    <hyperlink ref="Y20" r:id="rId8"/>
    <hyperlink ref="Y22" r:id="rId9"/>
    <hyperlink ref="Y30" r:id="rId10"/>
    <hyperlink ref="Y31" r:id="rId11"/>
    <hyperlink ref="Y34" r:id="rId12"/>
    <hyperlink ref="Y41" r:id="rId13"/>
    <hyperlink ref="Y42" r:id="rId14" display="http://collab.lge.com/main/x/j9smN"/>
    <hyperlink ref="Y43" r:id="rId15"/>
    <hyperlink ref="Y45" r:id="rId16"/>
    <hyperlink ref="Y55" r:id="rId17"/>
    <hyperlink ref="Y35" r:id="rId18"/>
    <hyperlink ref="Y53" r:id="rId19"/>
    <hyperlink ref="Y11" r:id="rId20"/>
    <hyperlink ref="Y44" r:id="rId21"/>
  </hyperlinks>
  <pageMargins left="0.25" right="0" top="0.25" bottom="0.25" header="0.3" footer="0"/>
  <pageSetup scale="30" fitToHeight="0" orientation="landscape" r:id="rId22"/>
  <drawing r:id="rId23"/>
  <legacyDrawing r:id="rId24"/>
  <controls>
    <mc:AlternateContent xmlns:mc="http://schemas.openxmlformats.org/markup-compatibility/2006">
      <mc:Choice Requires="x14">
        <control shapeId="382987" r:id="rId25" name="CommandButton1">
          <controlPr defaultSize="0" autoLine="0" r:id="rId26">
            <anchor moveWithCells="1">
              <from>
                <xdr:col>8</xdr:col>
                <xdr:colOff>114300</xdr:colOff>
                <xdr:row>6</xdr:row>
                <xdr:rowOff>106680</xdr:rowOff>
              </from>
              <to>
                <xdr:col>9</xdr:col>
                <xdr:colOff>403860</xdr:colOff>
                <xdr:row>7</xdr:row>
                <xdr:rowOff>99060</xdr:rowOff>
              </to>
            </anchor>
          </controlPr>
        </control>
      </mc:Choice>
      <mc:Fallback>
        <control shapeId="382987" r:id="rId25" name="CommandButton1"/>
      </mc:Fallback>
    </mc:AlternateContent>
    <mc:AlternateContent xmlns:mc="http://schemas.openxmlformats.org/markup-compatibility/2006">
      <mc:Choice Requires="x14">
        <control shapeId="382988" r:id="rId27" name="CommandButton2">
          <controlPr defaultSize="0" autoLine="0" r:id="rId28">
            <anchor moveWithCells="1">
              <from>
                <xdr:col>8</xdr:col>
                <xdr:colOff>121920</xdr:colOff>
                <xdr:row>9</xdr:row>
                <xdr:rowOff>68580</xdr:rowOff>
              </from>
              <to>
                <xdr:col>9</xdr:col>
                <xdr:colOff>441960</xdr:colOff>
                <xdr:row>11</xdr:row>
                <xdr:rowOff>160020</xdr:rowOff>
              </to>
            </anchor>
          </controlPr>
        </control>
      </mc:Choice>
      <mc:Fallback>
        <control shapeId="382988" r:id="rId27" name="CommandButton2"/>
      </mc:Fallback>
    </mc:AlternateContent>
  </controls>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3">
    <tabColor theme="7" tint="0.79998168889431442"/>
    <pageSetUpPr fitToPage="1"/>
  </sheetPr>
  <dimension ref="A1:AN196"/>
  <sheetViews>
    <sheetView showGridLines="0" topLeftCell="K19" zoomScale="85" zoomScaleNormal="85" workbookViewId="0">
      <selection activeCell="O32" sqref="O32"/>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customWidth="1"/>
    <col min="17" max="17" width="24.88671875" customWidth="1"/>
    <col min="18" max="18" width="26.109375" customWidth="1"/>
    <col min="19" max="19" width="12.6640625" bestFit="1" customWidth="1"/>
    <col min="20" max="20" width="12.5546875" customWidth="1"/>
    <col min="21" max="21" width="11" bestFit="1" customWidth="1"/>
    <col min="22" max="22" width="10.44140625" bestFit="1" customWidth="1"/>
    <col min="23" max="23" width="23.44140625" bestFit="1" customWidth="1"/>
    <col min="24" max="24" width="22.88671875" bestFit="1" customWidth="1"/>
    <col min="25" max="25" width="36.5546875" bestFit="1" customWidth="1"/>
    <col min="26" max="27" width="8.88671875"/>
    <col min="28" max="28" width="24.44140625" bestFit="1" customWidth="1"/>
    <col min="41" max="16384" width="9.109375" style="3"/>
  </cols>
  <sheetData>
    <row r="1" spans="1:40" ht="12.75" customHeight="1" x14ac:dyDescent="0.45">
      <c r="A1" s="1188" t="s">
        <v>82</v>
      </c>
      <c r="B1" s="1189"/>
      <c r="C1" s="1189"/>
      <c r="D1" s="1189"/>
      <c r="E1" s="1189"/>
      <c r="F1" s="1189"/>
      <c r="G1" s="1189"/>
      <c r="H1" s="1189"/>
      <c r="K1" s="1173" t="s">
        <v>687</v>
      </c>
      <c r="L1" s="1174"/>
      <c r="M1" s="1174"/>
      <c r="N1" s="1174"/>
      <c r="O1" s="1174"/>
      <c r="P1" s="1174"/>
      <c r="Q1" s="1174"/>
      <c r="R1" s="1174"/>
      <c r="S1" s="1174"/>
      <c r="T1" s="1174"/>
      <c r="U1" s="1174"/>
      <c r="V1" s="1174"/>
      <c r="W1" s="1174"/>
      <c r="X1" s="1174"/>
      <c r="Y1" s="1174"/>
      <c r="Z1" s="263"/>
      <c r="AA1" s="330"/>
      <c r="AB1" s="330"/>
      <c r="AC1" s="330"/>
      <c r="AD1" s="330"/>
      <c r="AE1" s="330"/>
      <c r="AF1" s="330"/>
      <c r="AG1" s="330"/>
      <c r="AH1" s="330"/>
      <c r="AI1" s="330"/>
      <c r="AJ1" s="330"/>
    </row>
    <row r="2" spans="1:40" ht="27.6" x14ac:dyDescent="0.3">
      <c r="A2" s="98" t="s">
        <v>367</v>
      </c>
      <c r="B2" s="83" t="s">
        <v>647</v>
      </c>
      <c r="C2" s="3"/>
      <c r="D2" s="3"/>
      <c r="E2" s="3"/>
      <c r="F2" s="3"/>
      <c r="G2" s="3"/>
      <c r="H2" s="3"/>
      <c r="K2" s="334" t="s">
        <v>133</v>
      </c>
      <c r="L2" s="334" t="s">
        <v>91</v>
      </c>
      <c r="M2" s="1182" t="s">
        <v>75</v>
      </c>
      <c r="N2" s="1190" t="s">
        <v>134</v>
      </c>
      <c r="O2" s="334" t="s">
        <v>135</v>
      </c>
      <c r="P2" s="334" t="s">
        <v>136</v>
      </c>
      <c r="Q2" s="334" t="s">
        <v>137</v>
      </c>
      <c r="R2" s="334" t="s">
        <v>138</v>
      </c>
      <c r="S2" s="333"/>
      <c r="T2" s="333" t="s">
        <v>344</v>
      </c>
      <c r="U2" s="333" t="s">
        <v>342</v>
      </c>
      <c r="V2" s="333" t="s">
        <v>343</v>
      </c>
      <c r="W2" s="333" t="s">
        <v>375</v>
      </c>
      <c r="X2" s="333" t="s">
        <v>376</v>
      </c>
      <c r="Y2" s="334" t="s">
        <v>140</v>
      </c>
      <c r="Z2" s="1186" t="s">
        <v>667</v>
      </c>
      <c r="AA2" s="1172" t="s">
        <v>666</v>
      </c>
      <c r="AB2" s="1172"/>
      <c r="AC2" s="1172" t="s">
        <v>668</v>
      </c>
      <c r="AD2" s="1172"/>
      <c r="AE2" s="1172" t="s">
        <v>669</v>
      </c>
      <c r="AF2" s="1172"/>
      <c r="AG2" s="1172" t="s">
        <v>670</v>
      </c>
      <c r="AH2" s="1172"/>
      <c r="AI2" s="1172" t="s">
        <v>671</v>
      </c>
      <c r="AJ2" s="1172"/>
    </row>
    <row r="3" spans="1:40" ht="12.75" customHeight="1" x14ac:dyDescent="0.3">
      <c r="A3" s="98" t="s">
        <v>347</v>
      </c>
      <c r="B3" s="119">
        <v>43712</v>
      </c>
      <c r="C3" s="125"/>
      <c r="D3" s="3"/>
      <c r="E3" s="3"/>
      <c r="F3" s="3"/>
      <c r="G3" s="3"/>
      <c r="H3" s="3"/>
      <c r="K3" s="335"/>
      <c r="L3" s="335"/>
      <c r="M3" s="1183"/>
      <c r="N3" s="1185"/>
      <c r="O3" s="335"/>
      <c r="P3" s="35" t="s">
        <v>141</v>
      </c>
      <c r="Q3" s="335"/>
      <c r="R3" s="335"/>
      <c r="S3" s="333"/>
      <c r="T3" s="333"/>
      <c r="U3" s="333"/>
      <c r="V3" s="333"/>
      <c r="W3" s="333"/>
      <c r="X3" s="333"/>
      <c r="Y3" s="335"/>
      <c r="Z3" s="1187"/>
      <c r="AA3" s="329" t="s">
        <v>672</v>
      </c>
      <c r="AB3" s="329" t="s">
        <v>673</v>
      </c>
      <c r="AC3" s="329" t="s">
        <v>672</v>
      </c>
      <c r="AD3" s="329" t="s">
        <v>673</v>
      </c>
      <c r="AE3" s="329" t="s">
        <v>672</v>
      </c>
      <c r="AF3" s="329" t="s">
        <v>673</v>
      </c>
      <c r="AG3" s="329" t="s">
        <v>672</v>
      </c>
      <c r="AH3" s="329" t="s">
        <v>673</v>
      </c>
      <c r="AI3" s="329" t="s">
        <v>672</v>
      </c>
      <c r="AJ3" s="329" t="s">
        <v>673</v>
      </c>
    </row>
    <row r="4" spans="1:40" ht="12.75" customHeight="1" x14ac:dyDescent="0.3">
      <c r="A4" s="98" t="s">
        <v>368</v>
      </c>
      <c r="B4" s="124">
        <f ca="1">DATEDIF(B3,TODAY(),"D")/365</f>
        <v>1.1835616438356165</v>
      </c>
      <c r="C4" s="3"/>
      <c r="D4" s="3"/>
      <c r="E4" s="3"/>
      <c r="F4" s="3"/>
      <c r="G4" s="3"/>
      <c r="H4" s="3"/>
      <c r="K4" s="337" t="s">
        <v>142</v>
      </c>
      <c r="L4" s="337" t="s">
        <v>143</v>
      </c>
      <c r="M4" s="104" t="s">
        <v>5</v>
      </c>
      <c r="N4" s="93" t="s">
        <v>144</v>
      </c>
      <c r="O4" s="88" t="s">
        <v>372</v>
      </c>
      <c r="P4" s="140" t="s">
        <v>145</v>
      </c>
      <c r="Q4" s="140" t="s">
        <v>146</v>
      </c>
      <c r="R4" s="266" t="s">
        <v>147</v>
      </c>
      <c r="S4" s="36" t="s">
        <v>647</v>
      </c>
      <c r="T4" s="83" t="s">
        <v>72</v>
      </c>
      <c r="U4" s="1134">
        <v>44041.194444444445</v>
      </c>
      <c r="V4" s="83" t="s">
        <v>374</v>
      </c>
      <c r="W4" s="83"/>
      <c r="X4" s="83"/>
      <c r="Y4" s="342" t="s">
        <v>148</v>
      </c>
      <c r="Z4" s="259">
        <f ca="1">DATEDIF(AA4,AB4,"m")/12+DATEDIF(AC4,AD4,"m")/12+DATEDIF(AE4,AF4,"m")/12+DATEDIF(AG4,AH4,"m")/12+DATEDIF(AI4,AJ4,"m")/12</f>
        <v>1.1666666666666667</v>
      </c>
      <c r="AA4" s="260">
        <v>43712</v>
      </c>
      <c r="AB4" s="347">
        <f ca="1">TODAY()</f>
        <v>44144</v>
      </c>
      <c r="AC4" s="260"/>
      <c r="AD4" s="260"/>
      <c r="AE4" s="258"/>
      <c r="AF4" s="258"/>
      <c r="AG4" s="258"/>
      <c r="AH4" s="258"/>
      <c r="AI4" s="258"/>
      <c r="AJ4" s="258"/>
    </row>
    <row r="5" spans="1:40" ht="12.75" customHeight="1" x14ac:dyDescent="0.3">
      <c r="A5" s="98" t="s">
        <v>387</v>
      </c>
      <c r="B5" s="124"/>
      <c r="C5" s="126"/>
      <c r="D5" s="3"/>
      <c r="E5" s="3"/>
      <c r="F5" s="3"/>
      <c r="G5" s="3"/>
      <c r="H5" s="3"/>
      <c r="K5" s="338"/>
      <c r="L5" s="338"/>
      <c r="M5" s="104" t="s">
        <v>5</v>
      </c>
      <c r="N5" s="93" t="s">
        <v>144</v>
      </c>
      <c r="O5" s="88" t="s">
        <v>373</v>
      </c>
      <c r="P5" s="142"/>
      <c r="Q5" s="141" t="s">
        <v>150</v>
      </c>
      <c r="R5" s="265" t="s">
        <v>151</v>
      </c>
      <c r="S5" s="36" t="s">
        <v>647</v>
      </c>
      <c r="T5" s="83"/>
      <c r="U5" s="83"/>
      <c r="V5" s="83" t="s">
        <v>374</v>
      </c>
      <c r="W5" s="83"/>
      <c r="X5" s="83"/>
      <c r="Y5" s="343"/>
      <c r="Z5" s="259">
        <f t="shared" ref="Z5:Z14" ca="1" si="0">DATEDIF(AA5,AB5,"m")/12+DATEDIF(AC5,AD5,"m")/12+DATEDIF(AE5,AF5,"m")/12+DATEDIF(AG5,AH5,"m")/12+DATEDIF(AI5,AJ5,"m")/12</f>
        <v>1.0833333333333333</v>
      </c>
      <c r="AA5" s="260">
        <v>43720</v>
      </c>
      <c r="AB5" s="347">
        <f ca="1">TODAY()</f>
        <v>44144</v>
      </c>
      <c r="AC5" s="260"/>
      <c r="AD5" s="260"/>
      <c r="AE5" s="258"/>
      <c r="AF5" s="258"/>
      <c r="AG5" s="258"/>
      <c r="AH5" s="258"/>
      <c r="AI5" s="258"/>
      <c r="AJ5" s="258"/>
    </row>
    <row r="6" spans="1:40" ht="15" thickBot="1" x14ac:dyDescent="0.35">
      <c r="A6" s="98" t="s">
        <v>388</v>
      </c>
      <c r="B6" s="124">
        <f ca="1">B4+B5</f>
        <v>1.1835616438356165</v>
      </c>
      <c r="C6" s="126"/>
      <c r="K6" s="338"/>
      <c r="L6" s="338"/>
      <c r="M6" s="104" t="s">
        <v>5</v>
      </c>
      <c r="N6" s="38" t="s">
        <v>149</v>
      </c>
      <c r="O6" s="65" t="s">
        <v>149</v>
      </c>
      <c r="P6" s="142"/>
      <c r="Q6" s="39" t="s">
        <v>150</v>
      </c>
      <c r="R6" s="40" t="s">
        <v>151</v>
      </c>
      <c r="S6" s="36" t="s">
        <v>647</v>
      </c>
      <c r="T6" s="83"/>
      <c r="U6" s="83"/>
      <c r="V6" s="83" t="s">
        <v>374</v>
      </c>
      <c r="W6" s="83"/>
      <c r="X6" s="83"/>
      <c r="Y6" s="41" t="s">
        <v>152</v>
      </c>
      <c r="Z6" s="259">
        <f t="shared" ca="1" si="0"/>
        <v>1.1666666666666667</v>
      </c>
      <c r="AA6" s="260">
        <v>43713</v>
      </c>
      <c r="AB6" s="347">
        <f ca="1">TODAY()</f>
        <v>44144</v>
      </c>
      <c r="AC6" s="260"/>
      <c r="AD6" s="260"/>
      <c r="AE6" s="258"/>
      <c r="AF6" s="258"/>
      <c r="AG6" s="258"/>
      <c r="AH6" s="258"/>
      <c r="AI6" s="258"/>
      <c r="AJ6" s="258"/>
    </row>
    <row r="7" spans="1:40" ht="28.2" thickBot="1" x14ac:dyDescent="0.35">
      <c r="A7" s="120" t="s">
        <v>4</v>
      </c>
      <c r="B7" s="121" t="s">
        <v>135</v>
      </c>
      <c r="C7" s="105" t="s">
        <v>5</v>
      </c>
      <c r="D7" s="105" t="s">
        <v>6</v>
      </c>
      <c r="E7" s="105" t="s">
        <v>7</v>
      </c>
      <c r="F7" s="105" t="s">
        <v>8</v>
      </c>
      <c r="G7" s="105" t="s">
        <v>9</v>
      </c>
      <c r="H7" s="106" t="s">
        <v>76</v>
      </c>
      <c r="K7" s="338"/>
      <c r="L7" s="338"/>
      <c r="M7" s="104" t="s">
        <v>5</v>
      </c>
      <c r="N7" s="127" t="s">
        <v>144</v>
      </c>
      <c r="O7" s="64" t="s">
        <v>452</v>
      </c>
      <c r="P7" s="142"/>
      <c r="Q7" s="140" t="s">
        <v>247</v>
      </c>
      <c r="R7" s="266" t="s">
        <v>154</v>
      </c>
      <c r="S7" s="36" t="s">
        <v>647</v>
      </c>
      <c r="T7" s="83"/>
      <c r="U7" s="83"/>
      <c r="V7" s="83"/>
      <c r="W7" s="83"/>
      <c r="X7" s="83"/>
      <c r="Y7" s="342" t="s">
        <v>248</v>
      </c>
      <c r="Z7" s="259">
        <f t="shared" ca="1" si="0"/>
        <v>1.1666666666666667</v>
      </c>
      <c r="AA7" s="260">
        <v>43712</v>
      </c>
      <c r="AB7" s="347">
        <f ca="1">TODAY()</f>
        <v>44144</v>
      </c>
      <c r="AC7" s="260"/>
      <c r="AD7" s="260"/>
      <c r="AE7" s="258"/>
      <c r="AF7" s="258"/>
      <c r="AG7" s="258"/>
      <c r="AH7" s="258"/>
      <c r="AI7" s="258"/>
      <c r="AJ7" s="258"/>
    </row>
    <row r="8" spans="1:40" x14ac:dyDescent="0.3">
      <c r="A8" s="107" t="s">
        <v>56</v>
      </c>
      <c r="B8" s="108" t="s">
        <v>182</v>
      </c>
      <c r="C8" s="100" t="s">
        <v>77</v>
      </c>
      <c r="D8" s="24"/>
      <c r="E8" s="24"/>
      <c r="F8" s="24"/>
      <c r="G8" s="24"/>
      <c r="H8" s="109">
        <f>IF(C8&lt;&gt;"",'CBL Score Standard'!$D64,IF(D8&lt;&gt;"",SUM('CBL Score Standard'!$D64:$E64),IF(E8&lt;&gt;"",SUM('CBL Score Standard'!$D64:$F64),IF(F8&lt;&gt;"",SUM('CBL Score Standard'!$D64:$G64),IF(G8&lt;&gt;"",SUM('CBL Score Standard'!$D64:$H64,0))))))</f>
        <v>0</v>
      </c>
      <c r="K8" s="278"/>
      <c r="L8" s="278"/>
      <c r="M8" s="279" t="s">
        <v>5</v>
      </c>
      <c r="N8" s="280" t="s">
        <v>144</v>
      </c>
      <c r="O8" s="281" t="s">
        <v>517</v>
      </c>
      <c r="P8" s="282"/>
      <c r="Q8" s="283" t="s">
        <v>153</v>
      </c>
      <c r="R8" s="284" t="s">
        <v>156</v>
      </c>
      <c r="S8" s="66" t="s">
        <v>647</v>
      </c>
      <c r="T8" s="285" t="s">
        <v>72</v>
      </c>
      <c r="U8" s="285"/>
      <c r="V8" s="285"/>
      <c r="W8" s="285"/>
      <c r="X8" s="285"/>
      <c r="Y8" s="286" t="s">
        <v>157</v>
      </c>
      <c r="Z8" s="308">
        <f t="shared" si="0"/>
        <v>0</v>
      </c>
      <c r="AA8" s="309"/>
      <c r="AB8" s="309"/>
      <c r="AC8" s="309"/>
      <c r="AD8" s="309"/>
      <c r="AE8" s="310"/>
      <c r="AF8" s="310"/>
      <c r="AG8" s="310"/>
      <c r="AH8" s="310"/>
      <c r="AI8" s="310"/>
      <c r="AJ8" s="310"/>
      <c r="AK8" s="246"/>
      <c r="AL8" s="246"/>
      <c r="AM8" s="246"/>
      <c r="AN8" s="246"/>
    </row>
    <row r="9" spans="1:40" x14ac:dyDescent="0.3">
      <c r="A9" s="110" t="s">
        <v>56</v>
      </c>
      <c r="B9" s="99" t="s">
        <v>427</v>
      </c>
      <c r="C9" s="100"/>
      <c r="D9" s="24" t="s">
        <v>77</v>
      </c>
      <c r="E9" s="24"/>
      <c r="F9" s="24"/>
      <c r="G9" s="24"/>
      <c r="H9" s="109">
        <f>IF(C9&lt;&gt;"",'CBL Score Standard'!$D65,IF(D9&lt;&gt;"",SUM('CBL Score Standard'!$D65:$E65),IF(E9&lt;&gt;"",SUM('CBL Score Standard'!$D65:$F65),IF(F9&lt;&gt;"",SUM('CBL Score Standard'!$D65:$G65),IF(G9&lt;&gt;"",SUM('CBL Score Standard'!$D65:$H65,0))))))</f>
        <v>4.7619047619047616E-2</v>
      </c>
      <c r="K9" s="338"/>
      <c r="L9" s="338"/>
      <c r="M9" s="104" t="s">
        <v>5</v>
      </c>
      <c r="N9" s="127" t="s">
        <v>144</v>
      </c>
      <c r="O9" s="43" t="s">
        <v>661</v>
      </c>
      <c r="P9" s="142"/>
      <c r="Q9" s="39" t="s">
        <v>155</v>
      </c>
      <c r="R9" s="40" t="s">
        <v>158</v>
      </c>
      <c r="S9" s="36"/>
      <c r="T9" s="83"/>
      <c r="U9" s="83"/>
      <c r="V9" s="83" t="s">
        <v>374</v>
      </c>
      <c r="W9" s="83"/>
      <c r="X9" s="83"/>
      <c r="Y9" s="41" t="s">
        <v>159</v>
      </c>
      <c r="Z9" s="259">
        <f t="shared" ca="1" si="0"/>
        <v>1.1666666666666667</v>
      </c>
      <c r="AA9" s="260">
        <v>43713</v>
      </c>
      <c r="AB9" s="347">
        <f ca="1">TODAY()</f>
        <v>44144</v>
      </c>
      <c r="AC9" s="260"/>
      <c r="AD9" s="260"/>
      <c r="AE9" s="258"/>
      <c r="AF9" s="258"/>
      <c r="AG9" s="258"/>
      <c r="AH9" s="258"/>
      <c r="AI9" s="258"/>
      <c r="AJ9" s="258"/>
    </row>
    <row r="10" spans="1:40" x14ac:dyDescent="0.3">
      <c r="A10" s="110" t="s">
        <v>56</v>
      </c>
      <c r="B10" s="99" t="s">
        <v>663</v>
      </c>
      <c r="C10" s="100" t="s">
        <v>77</v>
      </c>
      <c r="D10" s="100"/>
      <c r="E10" s="129"/>
      <c r="F10" s="24"/>
      <c r="G10" s="24"/>
      <c r="H10" s="109">
        <f>IF(C10&lt;&gt;"",'CBL Score Standard'!$D66,IF(D10&lt;&gt;"",SUM('CBL Score Standard'!$D66:$E66),IF(E10&lt;&gt;"",SUM('CBL Score Standard'!$D66:$F66),IF(F10&lt;&gt;"",SUM('CBL Score Standard'!$D66:$G66),IF(G10&lt;&gt;"",SUM('CBL Score Standard'!$D66:$H66,0))))))</f>
        <v>0</v>
      </c>
      <c r="K10" s="338"/>
      <c r="L10" s="338"/>
      <c r="M10" s="104" t="s">
        <v>5</v>
      </c>
      <c r="N10" s="127" t="s">
        <v>144</v>
      </c>
      <c r="O10" s="43" t="s">
        <v>662</v>
      </c>
      <c r="P10" s="142"/>
      <c r="Q10" s="254" t="s">
        <v>659</v>
      </c>
      <c r="R10" s="254" t="s">
        <v>278</v>
      </c>
      <c r="S10" s="36"/>
      <c r="T10" s="83"/>
      <c r="U10" s="83"/>
      <c r="V10" s="83"/>
      <c r="W10" s="83"/>
      <c r="X10" s="83"/>
      <c r="Y10" s="46" t="s">
        <v>160</v>
      </c>
      <c r="Z10" s="259">
        <f t="shared" ca="1" si="0"/>
        <v>1.1666666666666667</v>
      </c>
      <c r="AA10" s="260">
        <v>43714</v>
      </c>
      <c r="AB10" s="347">
        <f ca="1">TODAY()</f>
        <v>44144</v>
      </c>
      <c r="AC10" s="260"/>
      <c r="AD10" s="260"/>
      <c r="AE10" s="258"/>
      <c r="AF10" s="258"/>
      <c r="AG10" s="258"/>
      <c r="AH10" s="258"/>
      <c r="AI10" s="258"/>
      <c r="AJ10" s="258"/>
    </row>
    <row r="11" spans="1:40" x14ac:dyDescent="0.3">
      <c r="A11" s="110" t="s">
        <v>56</v>
      </c>
      <c r="B11" s="99" t="s">
        <v>215</v>
      </c>
      <c r="C11" s="100"/>
      <c r="D11" s="100"/>
      <c r="E11" s="129"/>
      <c r="F11" s="24"/>
      <c r="G11" s="24"/>
      <c r="H11" s="109" t="b">
        <f>IF(C11&lt;&gt;"",'CBL Score Standard'!$D67,IF(D11&lt;&gt;"",SUM('CBL Score Standard'!$D67:$E67),IF(E11&lt;&gt;"",SUM('CBL Score Standard'!$D67:$F67),IF(F11&lt;&gt;"",SUM('CBL Score Standard'!$D67:$G67),IF(G11&lt;&gt;"",SUM('CBL Score Standard'!$D67:$H67,0))))))</f>
        <v>0</v>
      </c>
      <c r="K11" s="338"/>
      <c r="L11" s="338"/>
      <c r="M11" s="104" t="s">
        <v>5</v>
      </c>
      <c r="N11" s="36" t="s">
        <v>31</v>
      </c>
      <c r="O11" s="89" t="s">
        <v>175</v>
      </c>
      <c r="P11" s="338"/>
      <c r="Q11" s="37" t="s">
        <v>383</v>
      </c>
      <c r="R11" s="40" t="s">
        <v>176</v>
      </c>
      <c r="S11" s="66" t="s">
        <v>647</v>
      </c>
      <c r="T11" s="157" t="s">
        <v>72</v>
      </c>
      <c r="U11" s="999">
        <v>44029</v>
      </c>
      <c r="V11" s="83" t="s">
        <v>374</v>
      </c>
      <c r="W11" s="83"/>
      <c r="X11" s="83"/>
      <c r="Y11" s="44" t="s">
        <v>177</v>
      </c>
      <c r="Z11" s="259">
        <f t="shared" si="0"/>
        <v>0</v>
      </c>
      <c r="AA11" s="260"/>
      <c r="AB11" s="260"/>
      <c r="AC11" s="260"/>
      <c r="AD11" s="260"/>
      <c r="AE11" s="258"/>
      <c r="AF11" s="258"/>
      <c r="AG11" s="258"/>
      <c r="AH11" s="258"/>
      <c r="AI11" s="258"/>
      <c r="AJ11" s="258"/>
    </row>
    <row r="12" spans="1:40" x14ac:dyDescent="0.3">
      <c r="A12" s="110" t="s">
        <v>63</v>
      </c>
      <c r="B12" s="99" t="s">
        <v>236</v>
      </c>
      <c r="C12" s="100"/>
      <c r="D12" s="100"/>
      <c r="E12" s="100"/>
      <c r="F12" s="24"/>
      <c r="G12" s="24"/>
      <c r="H12" s="109" t="b">
        <f>IF(C12&lt;&gt;"",'CBL Score Standard'!$D68,IF(D12&lt;&gt;"",SUM('CBL Score Standard'!$D68:$E68),IF(E12&lt;&gt;"",SUM('CBL Score Standard'!$D68:$F68),IF(F12&lt;&gt;"",SUM('CBL Score Standard'!$D68:$G68),IF(G12&lt;&gt;"",SUM('CBL Score Standard'!$D68:$H68,0))))))</f>
        <v>0</v>
      </c>
      <c r="K12" s="287"/>
      <c r="L12" s="287"/>
      <c r="M12" s="288" t="s">
        <v>5</v>
      </c>
      <c r="N12" s="289" t="s">
        <v>31</v>
      </c>
      <c r="O12" s="290" t="s">
        <v>660</v>
      </c>
      <c r="P12" s="291">
        <v>43613</v>
      </c>
      <c r="Q12" s="292" t="s">
        <v>167</v>
      </c>
      <c r="R12" s="293" t="s">
        <v>168</v>
      </c>
      <c r="S12" s="69" t="s">
        <v>647</v>
      </c>
      <c r="T12" s="84" t="s">
        <v>72</v>
      </c>
      <c r="U12" s="84"/>
      <c r="V12" s="84"/>
      <c r="W12" s="84"/>
      <c r="X12" s="84"/>
      <c r="Y12" s="294"/>
      <c r="Z12" s="311">
        <f t="shared" si="0"/>
        <v>0</v>
      </c>
      <c r="AA12" s="312"/>
      <c r="AB12" s="312"/>
      <c r="AC12" s="312"/>
      <c r="AD12" s="312"/>
      <c r="AE12" s="313"/>
      <c r="AF12" s="313"/>
      <c r="AG12" s="313"/>
      <c r="AH12" s="313"/>
      <c r="AI12" s="313"/>
      <c r="AJ12" s="313"/>
      <c r="AK12" s="314"/>
      <c r="AL12" s="314"/>
      <c r="AM12" s="314"/>
      <c r="AN12" s="314"/>
    </row>
    <row r="13" spans="1:40" x14ac:dyDescent="0.3">
      <c r="A13" s="110" t="s">
        <v>63</v>
      </c>
      <c r="B13" s="99" t="s">
        <v>244</v>
      </c>
      <c r="C13" s="100"/>
      <c r="D13" s="100"/>
      <c r="E13" s="100"/>
      <c r="F13" s="100"/>
      <c r="G13" s="24"/>
      <c r="H13" s="109" t="b">
        <f>IF(C13&lt;&gt;"",'CBL Score Standard'!$D69,IF(D13&lt;&gt;"",SUM('CBL Score Standard'!$D69:$E69),IF(E13&lt;&gt;"",SUM('CBL Score Standard'!$D69:$F69),IF(F13&lt;&gt;"",SUM('CBL Score Standard'!$D69:$G69),IF(G13&lt;&gt;"",SUM('CBL Score Standard'!$D69:$H69,0))))))</f>
        <v>0</v>
      </c>
      <c r="K13" s="278"/>
      <c r="L13" s="278"/>
      <c r="M13" s="279" t="s">
        <v>5</v>
      </c>
      <c r="N13" s="280" t="s">
        <v>54</v>
      </c>
      <c r="O13" s="281" t="s">
        <v>425</v>
      </c>
      <c r="P13" s="283" t="s">
        <v>230</v>
      </c>
      <c r="Q13" s="283" t="s">
        <v>217</v>
      </c>
      <c r="R13" s="283" t="s">
        <v>217</v>
      </c>
      <c r="S13" s="66" t="s">
        <v>647</v>
      </c>
      <c r="T13" s="285" t="s">
        <v>72</v>
      </c>
      <c r="U13" s="295"/>
      <c r="V13" s="285"/>
      <c r="W13" s="285"/>
      <c r="X13" s="285"/>
      <c r="Y13" s="296" t="s">
        <v>169</v>
      </c>
      <c r="Z13" s="308">
        <f t="shared" si="0"/>
        <v>0</v>
      </c>
      <c r="AA13" s="309"/>
      <c r="AB13" s="309"/>
      <c r="AC13" s="309"/>
      <c r="AD13" s="309"/>
      <c r="AE13" s="310"/>
      <c r="AF13" s="310"/>
      <c r="AG13" s="310"/>
      <c r="AH13" s="310"/>
      <c r="AI13" s="310"/>
      <c r="AJ13" s="310"/>
      <c r="AK13" s="246"/>
      <c r="AL13" s="246"/>
      <c r="AM13" s="246"/>
      <c r="AN13" s="246"/>
    </row>
    <row r="14" spans="1:40" ht="27.6" x14ac:dyDescent="0.3">
      <c r="A14" s="110" t="s">
        <v>55</v>
      </c>
      <c r="B14" s="99" t="s">
        <v>694</v>
      </c>
      <c r="C14" s="100"/>
      <c r="D14" s="100"/>
      <c r="E14" s="24"/>
      <c r="F14" s="24"/>
      <c r="G14" s="24"/>
      <c r="H14" s="109" t="b">
        <f>IF(C14&lt;&gt;"",'CBL Score Standard'!$D70,IF(D14&lt;&gt;"",SUM('CBL Score Standard'!$D70:$E70),IF(E14&lt;&gt;"",SUM('CBL Score Standard'!$D70:$F70),IF(F14&lt;&gt;"",SUM('CBL Score Standard'!$D70:$G70),IF(G14&lt;&gt;"",SUM('CBL Score Standard'!$D70:$H70,0))))))</f>
        <v>0</v>
      </c>
      <c r="K14" s="297"/>
      <c r="L14" s="297"/>
      <c r="M14" s="279" t="s">
        <v>5</v>
      </c>
      <c r="N14" s="66" t="s">
        <v>41</v>
      </c>
      <c r="O14" s="298" t="s">
        <v>450</v>
      </c>
      <c r="P14" s="299">
        <v>43627</v>
      </c>
      <c r="Q14" s="283" t="s">
        <v>381</v>
      </c>
      <c r="R14" s="284" t="s">
        <v>382</v>
      </c>
      <c r="S14" s="66" t="s">
        <v>647</v>
      </c>
      <c r="T14" s="285"/>
      <c r="U14" s="299"/>
      <c r="V14" s="285"/>
      <c r="W14" s="285"/>
      <c r="X14" s="285"/>
      <c r="Y14" s="296" t="s">
        <v>163</v>
      </c>
      <c r="Z14" s="308">
        <f t="shared" si="0"/>
        <v>0</v>
      </c>
      <c r="AA14" s="309"/>
      <c r="AB14" s="309"/>
      <c r="AC14" s="309"/>
      <c r="AD14" s="309"/>
      <c r="AE14" s="310"/>
      <c r="AF14" s="310"/>
      <c r="AG14" s="310"/>
      <c r="AH14" s="310"/>
      <c r="AI14" s="310"/>
      <c r="AJ14" s="310"/>
      <c r="AK14" s="246"/>
      <c r="AL14" s="246"/>
      <c r="AM14" s="246"/>
      <c r="AN14" s="246"/>
    </row>
    <row r="15" spans="1:40" x14ac:dyDescent="0.3">
      <c r="A15" s="110" t="s">
        <v>55</v>
      </c>
      <c r="B15" s="99" t="s">
        <v>185</v>
      </c>
      <c r="C15" s="100"/>
      <c r="D15" s="24"/>
      <c r="E15" s="24"/>
      <c r="F15" s="24"/>
      <c r="G15" s="24"/>
      <c r="H15" s="109" t="b">
        <f>IF(C15&lt;&gt;"",'CBL Score Standard'!$D71,IF(D15&lt;&gt;"",SUM('CBL Score Standard'!$D71:$E71),IF(E15&lt;&gt;"",SUM('CBL Score Standard'!$D71:$F71),IF(F15&lt;&gt;"",SUM('CBL Score Standard'!$D71:$G71),IF(G15&lt;&gt;"",SUM('CBL Score Standard'!$D71:$H71,0))))))</f>
        <v>0</v>
      </c>
      <c r="K15" s="48"/>
      <c r="L15" s="48"/>
      <c r="M15" s="3"/>
      <c r="N15" s="94"/>
      <c r="O15" s="48"/>
      <c r="P15" s="48"/>
      <c r="Q15" s="48"/>
      <c r="R15" s="48"/>
      <c r="S15" s="48"/>
      <c r="T15" s="80"/>
      <c r="U15" s="80"/>
      <c r="V15" s="80"/>
      <c r="W15" s="80"/>
      <c r="X15" s="80"/>
      <c r="Y15" s="48"/>
      <c r="Z15" s="48"/>
      <c r="AA15" s="48"/>
      <c r="AB15" s="48"/>
      <c r="AC15" s="48"/>
      <c r="AD15" s="48"/>
      <c r="AE15" s="48"/>
      <c r="AF15" s="48"/>
      <c r="AG15" s="48"/>
      <c r="AH15" s="48"/>
      <c r="AI15" s="48"/>
      <c r="AJ15" s="48"/>
    </row>
    <row r="16" spans="1:40" ht="23.4" x14ac:dyDescent="0.45">
      <c r="A16" s="110" t="s">
        <v>55</v>
      </c>
      <c r="B16" s="99" t="s">
        <v>192</v>
      </c>
      <c r="C16" s="100"/>
      <c r="D16" s="100" t="s">
        <v>77</v>
      </c>
      <c r="E16" s="130"/>
      <c r="F16" s="100"/>
      <c r="G16" s="100"/>
      <c r="H16" s="109">
        <f>IF(C16&lt;&gt;"",'CBL Score Standard'!$D72,IF(D16&lt;&gt;"",SUM('CBL Score Standard'!$D72:$E72),IF(E16&lt;&gt;"",SUM('CBL Score Standard'!$D72:$F72),IF(F16&lt;&gt;"",SUM('CBL Score Standard'!$D72:$G72),IF(G16&lt;&gt;"",SUM('CBL Score Standard'!$D72:$H72,0))))))</f>
        <v>0</v>
      </c>
      <c r="K16" s="1173" t="s">
        <v>170</v>
      </c>
      <c r="L16" s="1174"/>
      <c r="M16" s="1174"/>
      <c r="N16" s="1174"/>
      <c r="O16" s="1174"/>
      <c r="P16" s="1174"/>
      <c r="Q16" s="1174"/>
      <c r="R16" s="1174"/>
      <c r="S16" s="1174"/>
      <c r="T16" s="1174"/>
      <c r="U16" s="1174"/>
      <c r="V16" s="1174"/>
      <c r="W16" s="1174"/>
      <c r="X16" s="1174"/>
      <c r="Y16" s="1174"/>
      <c r="Z16" s="263"/>
      <c r="AA16" s="330"/>
      <c r="AB16" s="330"/>
      <c r="AC16" s="330"/>
      <c r="AD16" s="330"/>
      <c r="AE16" s="330"/>
      <c r="AF16" s="330"/>
      <c r="AG16" s="330"/>
      <c r="AH16" s="330"/>
      <c r="AI16" s="330"/>
      <c r="AJ16" s="330"/>
    </row>
    <row r="17" spans="1:40" ht="27.6" x14ac:dyDescent="0.3">
      <c r="A17" s="110" t="s">
        <v>55</v>
      </c>
      <c r="B17" s="99" t="s">
        <v>194</v>
      </c>
      <c r="C17" s="100"/>
      <c r="D17" s="100" t="s">
        <v>77</v>
      </c>
      <c r="E17" s="100"/>
      <c r="F17" s="100"/>
      <c r="G17" s="100"/>
      <c r="H17" s="109">
        <f>IF(C17&lt;&gt;"",'CBL Score Standard'!$D73,IF(D17&lt;&gt;"",SUM('CBL Score Standard'!$D73:$E73),IF(E17&lt;&gt;"",SUM('CBL Score Standard'!$D73:$F73),IF(F17&lt;&gt;"",SUM('CBL Score Standard'!$D73:$G73),IF(G17&lt;&gt;"",SUM('CBL Score Standard'!$D73:$H73,0))))))</f>
        <v>0</v>
      </c>
      <c r="K17" s="336" t="s">
        <v>133</v>
      </c>
      <c r="L17" s="336" t="s">
        <v>91</v>
      </c>
      <c r="M17" s="1182" t="s">
        <v>75</v>
      </c>
      <c r="N17" s="1184" t="s">
        <v>134</v>
      </c>
      <c r="O17" s="336" t="s">
        <v>135</v>
      </c>
      <c r="P17" s="336" t="s">
        <v>136</v>
      </c>
      <c r="Q17" s="336" t="s">
        <v>137</v>
      </c>
      <c r="R17" s="336" t="s">
        <v>138</v>
      </c>
      <c r="S17" s="341" t="s">
        <v>139</v>
      </c>
      <c r="T17" s="333" t="s">
        <v>344</v>
      </c>
      <c r="U17" s="333" t="s">
        <v>342</v>
      </c>
      <c r="V17" s="333" t="s">
        <v>343</v>
      </c>
      <c r="W17" s="333" t="s">
        <v>375</v>
      </c>
      <c r="X17" s="333" t="s">
        <v>376</v>
      </c>
      <c r="Y17" s="336" t="s">
        <v>140</v>
      </c>
      <c r="Z17" s="1186" t="s">
        <v>667</v>
      </c>
      <c r="AA17" s="1172" t="s">
        <v>666</v>
      </c>
      <c r="AB17" s="1172"/>
      <c r="AC17" s="1172" t="s">
        <v>668</v>
      </c>
      <c r="AD17" s="1172"/>
      <c r="AE17" s="1172" t="s">
        <v>669</v>
      </c>
      <c r="AF17" s="1172"/>
      <c r="AG17" s="1172" t="s">
        <v>670</v>
      </c>
      <c r="AH17" s="1172"/>
      <c r="AI17" s="1172" t="s">
        <v>671</v>
      </c>
      <c r="AJ17" s="1172"/>
    </row>
    <row r="18" spans="1:40" ht="41.4" x14ac:dyDescent="0.3">
      <c r="A18" s="110" t="s">
        <v>55</v>
      </c>
      <c r="B18" s="99" t="s">
        <v>196</v>
      </c>
      <c r="C18" s="100"/>
      <c r="D18" s="100"/>
      <c r="E18" s="100"/>
      <c r="F18" s="100"/>
      <c r="G18" s="100"/>
      <c r="H18" s="109" t="b">
        <f>IF(C18&lt;&gt;"",'CBL Score Standard'!$D74,IF(D18&lt;&gt;"",SUM('CBL Score Standard'!$D74:$E74),IF(E18&lt;&gt;"",SUM('CBL Score Standard'!$D74:$F74),IF(F18&lt;&gt;"",SUM('CBL Score Standard'!$D74:$G74),IF(G18&lt;&gt;"",SUM('CBL Score Standard'!$D74:$H74,0))))))</f>
        <v>0</v>
      </c>
      <c r="K18" s="335"/>
      <c r="L18" s="335"/>
      <c r="M18" s="1183"/>
      <c r="N18" s="1190"/>
      <c r="O18" s="335"/>
      <c r="P18" s="35" t="s">
        <v>141</v>
      </c>
      <c r="Q18" s="335"/>
      <c r="R18" s="335"/>
      <c r="S18" s="340"/>
      <c r="T18" s="333"/>
      <c r="U18" s="333"/>
      <c r="V18" s="333"/>
      <c r="W18" s="333"/>
      <c r="X18" s="333"/>
      <c r="Y18" s="335"/>
      <c r="Z18" s="1187"/>
      <c r="AA18" s="329" t="s">
        <v>672</v>
      </c>
      <c r="AB18" s="329" t="s">
        <v>673</v>
      </c>
      <c r="AC18" s="329" t="s">
        <v>672</v>
      </c>
      <c r="AD18" s="329" t="s">
        <v>673</v>
      </c>
      <c r="AE18" s="329" t="s">
        <v>672</v>
      </c>
      <c r="AF18" s="329" t="s">
        <v>673</v>
      </c>
      <c r="AG18" s="329" t="s">
        <v>672</v>
      </c>
      <c r="AH18" s="329" t="s">
        <v>673</v>
      </c>
      <c r="AI18" s="329" t="s">
        <v>672</v>
      </c>
      <c r="AJ18" s="329" t="s">
        <v>673</v>
      </c>
    </row>
    <row r="19" spans="1:40" ht="12.75" customHeight="1" x14ac:dyDescent="0.3">
      <c r="A19" s="110" t="s">
        <v>55</v>
      </c>
      <c r="B19" s="99" t="s">
        <v>198</v>
      </c>
      <c r="C19" s="100"/>
      <c r="D19" s="100"/>
      <c r="E19" s="100"/>
      <c r="F19" s="100"/>
      <c r="G19" s="100"/>
      <c r="H19" s="109" t="b">
        <f>IF(C19&lt;&gt;"",'CBL Score Standard'!$D75,IF(D19&lt;&gt;"",SUM('CBL Score Standard'!$D75:$E75),IF(E19&lt;&gt;"",SUM('CBL Score Standard'!$D75:$F75),IF(F19&lt;&gt;"",SUM('CBL Score Standard'!$D75:$G75),IF(G19&lt;&gt;"",SUM('CBL Score Standard'!$D75:$H75,0))))))</f>
        <v>0</v>
      </c>
      <c r="K19" s="300" t="s">
        <v>142</v>
      </c>
      <c r="L19" s="300" t="s">
        <v>143</v>
      </c>
      <c r="M19" s="279" t="s">
        <v>6</v>
      </c>
      <c r="N19" s="66" t="s">
        <v>46</v>
      </c>
      <c r="O19" s="301" t="s">
        <v>171</v>
      </c>
      <c r="P19" s="300" t="s">
        <v>145</v>
      </c>
      <c r="Q19" s="302" t="s">
        <v>172</v>
      </c>
      <c r="R19" s="284" t="s">
        <v>173</v>
      </c>
      <c r="S19" s="66" t="s">
        <v>647</v>
      </c>
      <c r="T19" s="285" t="s">
        <v>72</v>
      </c>
      <c r="U19" s="285"/>
      <c r="V19" s="285"/>
      <c r="W19" s="285"/>
      <c r="X19" s="285"/>
      <c r="Y19" s="286" t="s">
        <v>174</v>
      </c>
      <c r="Z19" s="308">
        <f t="shared" ref="Z19:Z35" si="1">DATEDIF(AA19,AB19,"m")/12+DATEDIF(AC19,AD19,"m")/12+DATEDIF(AE19,AF19,"m")/12+DATEDIF(AG19,AH19,"m")/12+DATEDIF(AI19,AJ19,"m")/12</f>
        <v>0</v>
      </c>
      <c r="AA19" s="309"/>
      <c r="AB19" s="309"/>
      <c r="AC19" s="309"/>
      <c r="AD19" s="309"/>
      <c r="AE19" s="310"/>
      <c r="AF19" s="310"/>
      <c r="AG19" s="310"/>
      <c r="AH19" s="310"/>
      <c r="AI19" s="310"/>
      <c r="AJ19" s="310"/>
      <c r="AK19" s="246"/>
      <c r="AL19" s="246"/>
      <c r="AM19" s="246"/>
      <c r="AN19" s="246"/>
    </row>
    <row r="20" spans="1:40" ht="27.6" x14ac:dyDescent="0.3">
      <c r="A20" s="110" t="s">
        <v>55</v>
      </c>
      <c r="B20" s="99" t="s">
        <v>202</v>
      </c>
      <c r="C20" s="100"/>
      <c r="D20" s="100" t="s">
        <v>77</v>
      </c>
      <c r="E20" s="100"/>
      <c r="F20" s="100"/>
      <c r="G20" s="100"/>
      <c r="H20" s="109">
        <f>IF(C20&lt;&gt;"",'CBL Score Standard'!$D76,IF(D20&lt;&gt;"",SUM('CBL Score Standard'!$D76:$E76),IF(E20&lt;&gt;"",SUM('CBL Score Standard'!$D76:$F76),IF(F20&lt;&gt;"",SUM('CBL Score Standard'!$D76:$G76),IF(G20&lt;&gt;"",SUM('CBL Score Standard'!$D76:$H76,0))))))</f>
        <v>0</v>
      </c>
      <c r="K20" s="338"/>
      <c r="L20" s="338"/>
      <c r="M20" s="104" t="s">
        <v>6</v>
      </c>
      <c r="N20" s="36" t="s">
        <v>41</v>
      </c>
      <c r="O20" s="89" t="s">
        <v>178</v>
      </c>
      <c r="P20" s="339"/>
      <c r="Q20" s="37" t="s">
        <v>179</v>
      </c>
      <c r="R20" s="40" t="s">
        <v>180</v>
      </c>
      <c r="S20" s="70"/>
      <c r="T20" s="157"/>
      <c r="U20" s="83"/>
      <c r="V20" s="83"/>
      <c r="W20" s="83"/>
      <c r="X20" s="83"/>
      <c r="Y20" s="44" t="s">
        <v>181</v>
      </c>
      <c r="Z20" s="259">
        <f t="shared" si="1"/>
        <v>0</v>
      </c>
      <c r="AA20" s="260"/>
      <c r="AB20" s="260"/>
      <c r="AC20" s="260"/>
      <c r="AD20" s="260"/>
      <c r="AE20" s="258"/>
      <c r="AF20" s="258"/>
      <c r="AG20" s="258"/>
      <c r="AH20" s="258"/>
      <c r="AI20" s="258"/>
      <c r="AJ20" s="258"/>
    </row>
    <row r="21" spans="1:40" x14ac:dyDescent="0.3">
      <c r="A21" s="110" t="s">
        <v>55</v>
      </c>
      <c r="B21" s="99" t="s">
        <v>664</v>
      </c>
      <c r="C21" s="100"/>
      <c r="D21" s="100" t="s">
        <v>77</v>
      </c>
      <c r="E21" s="129"/>
      <c r="F21" s="24"/>
      <c r="G21" s="24"/>
      <c r="H21" s="109">
        <f>IF(C21&lt;&gt;"",'CBL Score Standard'!$D77,IF(D21&lt;&gt;"",SUM('CBL Score Standard'!$D77:$E77),IF(E21&lt;&gt;"",SUM('CBL Score Standard'!$D77:$F77),IF(F21&lt;&gt;"",SUM('CBL Score Standard'!$D77:$G77),IF(G21&lt;&gt;"",SUM('CBL Score Standard'!$D77:$H77,0))))))</f>
        <v>0</v>
      </c>
      <c r="K21" s="338"/>
      <c r="L21" s="338"/>
      <c r="M21" s="104" t="s">
        <v>6</v>
      </c>
      <c r="N21" s="36" t="s">
        <v>56</v>
      </c>
      <c r="O21" s="87" t="s">
        <v>182</v>
      </c>
      <c r="P21" s="47">
        <v>43609</v>
      </c>
      <c r="Q21" s="39" t="s">
        <v>172</v>
      </c>
      <c r="R21" s="45" t="s">
        <v>183</v>
      </c>
      <c r="S21" s="919" t="s">
        <v>647</v>
      </c>
      <c r="T21" s="285" t="s">
        <v>72</v>
      </c>
      <c r="U21" s="181"/>
      <c r="V21" s="83"/>
      <c r="W21" s="83"/>
      <c r="X21" s="83"/>
      <c r="Y21" s="46" t="s">
        <v>184</v>
      </c>
      <c r="Z21" s="259">
        <f t="shared" si="1"/>
        <v>0</v>
      </c>
      <c r="AA21" s="260"/>
      <c r="AB21" s="260"/>
      <c r="AC21" s="260"/>
      <c r="AD21" s="260"/>
      <c r="AE21" s="258"/>
      <c r="AF21" s="258"/>
      <c r="AG21" s="258"/>
      <c r="AH21" s="258"/>
      <c r="AI21" s="258"/>
      <c r="AJ21" s="258"/>
    </row>
    <row r="22" spans="1:40" x14ac:dyDescent="0.3">
      <c r="A22" s="110" t="s">
        <v>55</v>
      </c>
      <c r="B22" s="99" t="s">
        <v>448</v>
      </c>
      <c r="C22" s="100"/>
      <c r="D22" s="100"/>
      <c r="E22" s="129"/>
      <c r="F22" s="24"/>
      <c r="G22" s="24"/>
      <c r="H22" s="109" t="b">
        <f>IF(C22&lt;&gt;"",'CBL Score Standard'!$D78,IF(D22&lt;&gt;"",SUM('CBL Score Standard'!$D78:$E78),IF(E22&lt;&gt;"",SUM('CBL Score Standard'!$D78:$F78),IF(F22&lt;&gt;"",SUM('CBL Score Standard'!$D78:$G78),IF(G22&lt;&gt;"",SUM('CBL Score Standard'!$D78:$H78,0))))))</f>
        <v>0</v>
      </c>
      <c r="K22" s="338"/>
      <c r="L22" s="338"/>
      <c r="M22" s="104" t="s">
        <v>6</v>
      </c>
      <c r="N22" s="36" t="s">
        <v>144</v>
      </c>
      <c r="O22" s="87" t="s">
        <v>187</v>
      </c>
      <c r="P22" s="338"/>
      <c r="Q22" s="37" t="s">
        <v>153</v>
      </c>
      <c r="R22" s="40" t="s">
        <v>156</v>
      </c>
      <c r="S22" s="36"/>
      <c r="T22" s="83"/>
      <c r="U22" s="83"/>
      <c r="V22" s="83"/>
      <c r="W22" s="83"/>
      <c r="X22" s="83"/>
      <c r="Y22" s="44" t="s">
        <v>157</v>
      </c>
      <c r="Z22" s="259">
        <f t="shared" si="1"/>
        <v>0</v>
      </c>
      <c r="AA22" s="260"/>
      <c r="AB22" s="260"/>
      <c r="AC22" s="260"/>
      <c r="AD22" s="260"/>
      <c r="AE22" s="258"/>
      <c r="AF22" s="258"/>
      <c r="AG22" s="258"/>
      <c r="AH22" s="258"/>
      <c r="AI22" s="258"/>
      <c r="AJ22" s="258"/>
    </row>
    <row r="23" spans="1:40" ht="12.75" customHeight="1" x14ac:dyDescent="0.3">
      <c r="A23" s="110" t="s">
        <v>55</v>
      </c>
      <c r="B23" s="99" t="s">
        <v>665</v>
      </c>
      <c r="C23" s="100"/>
      <c r="D23" s="100"/>
      <c r="E23" s="129"/>
      <c r="F23" s="24"/>
      <c r="G23" s="24"/>
      <c r="H23" s="109" t="b">
        <f>IF(C23&lt;&gt;"",'CBL Score Standard'!$D79,IF(D23&lt;&gt;"",SUM('CBL Score Standard'!$D79:$E79),IF(E23&lt;&gt;"",SUM('CBL Score Standard'!$D79:$F79),IF(F23&lt;&gt;"",SUM('CBL Score Standard'!$D79:$G79),IF(G23&lt;&gt;"",SUM('CBL Score Standard'!$D79:$H79,0))))))</f>
        <v>0</v>
      </c>
      <c r="K23" s="338"/>
      <c r="L23" s="338"/>
      <c r="M23" s="104" t="s">
        <v>6</v>
      </c>
      <c r="N23" s="36" t="s">
        <v>144</v>
      </c>
      <c r="O23" s="87" t="s">
        <v>188</v>
      </c>
      <c r="P23" s="338"/>
      <c r="Q23" s="39" t="s">
        <v>155</v>
      </c>
      <c r="R23" s="40" t="s">
        <v>158</v>
      </c>
      <c r="S23" s="36" t="s">
        <v>647</v>
      </c>
      <c r="T23" s="83"/>
      <c r="U23" s="999">
        <v>44097</v>
      </c>
      <c r="V23" s="83" t="s">
        <v>374</v>
      </c>
      <c r="W23" s="83"/>
      <c r="X23" s="83"/>
      <c r="Y23" s="41" t="s">
        <v>159</v>
      </c>
      <c r="Z23" s="259">
        <f t="shared" si="1"/>
        <v>0</v>
      </c>
      <c r="AA23" s="260"/>
      <c r="AB23" s="260"/>
      <c r="AC23" s="260"/>
      <c r="AD23" s="260"/>
      <c r="AE23" s="258"/>
      <c r="AF23" s="258"/>
      <c r="AG23" s="258"/>
      <c r="AH23" s="258"/>
      <c r="AI23" s="258"/>
      <c r="AJ23" s="258"/>
    </row>
    <row r="24" spans="1:40" ht="12.75" customHeight="1" x14ac:dyDescent="0.3">
      <c r="A24" s="110" t="s">
        <v>55</v>
      </c>
      <c r="B24" s="99" t="s">
        <v>238</v>
      </c>
      <c r="C24" s="100"/>
      <c r="D24" s="100"/>
      <c r="E24" s="100"/>
      <c r="F24" s="24"/>
      <c r="G24" s="24"/>
      <c r="H24" s="109" t="b">
        <f>IF(C24&lt;&gt;"",'CBL Score Standard'!$D80,IF(D24&lt;&gt;"",SUM('CBL Score Standard'!$D80:$E80),IF(E24&lt;&gt;"",SUM('CBL Score Standard'!$D80:$F80),IF(F24&lt;&gt;"",SUM('CBL Score Standard'!$D80:$G80),IF(G24&lt;&gt;"",SUM('CBL Score Standard'!$D80:$H80,0))))))</f>
        <v>0</v>
      </c>
      <c r="K24" s="338"/>
      <c r="L24" s="338"/>
      <c r="M24" s="104" t="s">
        <v>6</v>
      </c>
      <c r="N24" s="36" t="s">
        <v>144</v>
      </c>
      <c r="O24" s="87" t="s">
        <v>189</v>
      </c>
      <c r="P24" s="338"/>
      <c r="Q24" s="254" t="s">
        <v>659</v>
      </c>
      <c r="R24" s="254" t="s">
        <v>278</v>
      </c>
      <c r="S24" s="36" t="s">
        <v>647</v>
      </c>
      <c r="T24" s="83"/>
      <c r="U24" s="999">
        <v>44092</v>
      </c>
      <c r="V24" s="83" t="s">
        <v>374</v>
      </c>
      <c r="W24" s="83"/>
      <c r="X24" s="83"/>
      <c r="Y24" s="46" t="s">
        <v>160</v>
      </c>
      <c r="Z24" s="259">
        <f t="shared" si="1"/>
        <v>0</v>
      </c>
      <c r="AA24" s="260"/>
      <c r="AB24" s="260"/>
      <c r="AC24" s="260"/>
      <c r="AD24" s="260"/>
      <c r="AE24" s="258"/>
      <c r="AF24" s="258"/>
      <c r="AG24" s="258"/>
      <c r="AH24" s="258"/>
      <c r="AI24" s="258"/>
      <c r="AJ24" s="258"/>
    </row>
    <row r="25" spans="1:40" x14ac:dyDescent="0.3">
      <c r="A25" s="110" t="s">
        <v>55</v>
      </c>
      <c r="B25" s="99" t="s">
        <v>515</v>
      </c>
      <c r="C25" s="100"/>
      <c r="D25" s="100" t="s">
        <v>77</v>
      </c>
      <c r="E25" s="100"/>
      <c r="F25" s="24"/>
      <c r="G25" s="24"/>
      <c r="H25" s="109">
        <f>IF(C25&lt;&gt;"",'CBL Score Standard'!$D81,IF(D25&lt;&gt;"",SUM('CBL Score Standard'!$D81:$E81),IF(E25&lt;&gt;"",SUM('CBL Score Standard'!$D81:$F81),IF(F25&lt;&gt;"",SUM('CBL Score Standard'!$D81:$G81),IF(G25&lt;&gt;"",SUM('CBL Score Standard'!$D81:$H81,0))))))</f>
        <v>0</v>
      </c>
      <c r="K25" s="278"/>
      <c r="L25" s="278"/>
      <c r="M25" s="279" t="s">
        <v>6</v>
      </c>
      <c r="N25" s="66" t="s">
        <v>144</v>
      </c>
      <c r="O25" s="298" t="s">
        <v>190</v>
      </c>
      <c r="P25" s="278"/>
      <c r="Q25" s="302" t="s">
        <v>161</v>
      </c>
      <c r="R25" s="284" t="s">
        <v>162</v>
      </c>
      <c r="S25" s="66" t="s">
        <v>647</v>
      </c>
      <c r="T25" s="285" t="s">
        <v>72</v>
      </c>
      <c r="U25" s="285"/>
      <c r="V25" s="285"/>
      <c r="W25" s="285"/>
      <c r="X25" s="285"/>
      <c r="Y25" s="303" t="s">
        <v>163</v>
      </c>
      <c r="Z25" s="308">
        <f t="shared" si="1"/>
        <v>0</v>
      </c>
      <c r="AA25" s="309"/>
      <c r="AB25" s="309"/>
      <c r="AC25" s="309"/>
      <c r="AD25" s="309"/>
      <c r="AE25" s="310"/>
      <c r="AF25" s="310"/>
      <c r="AG25" s="310"/>
      <c r="AH25" s="310"/>
      <c r="AI25" s="310"/>
      <c r="AJ25" s="310"/>
      <c r="AK25" s="246"/>
      <c r="AL25" s="246"/>
      <c r="AM25" s="246"/>
      <c r="AN25" s="246"/>
    </row>
    <row r="26" spans="1:40" ht="26.4" x14ac:dyDescent="0.3">
      <c r="A26" s="110" t="s">
        <v>3</v>
      </c>
      <c r="B26" s="99" t="s">
        <v>516</v>
      </c>
      <c r="C26" s="100"/>
      <c r="D26" s="100"/>
      <c r="E26" s="100"/>
      <c r="F26" s="100"/>
      <c r="G26" s="24"/>
      <c r="H26" s="109" t="b">
        <f>IF(C26&lt;&gt;"",'CBL Score Standard'!$D82,IF(D26&lt;&gt;"",SUM('CBL Score Standard'!$D82:$E82),IF(E26&lt;&gt;"",SUM('CBL Score Standard'!$D82:$F82),IF(F26&lt;&gt;"",SUM('CBL Score Standard'!$D82:$G82),IF(G26&lt;&gt;"",SUM('CBL Score Standard'!$D82:$H82,0))))))</f>
        <v>0</v>
      </c>
      <c r="K26" s="278"/>
      <c r="L26" s="278"/>
      <c r="M26" s="279" t="s">
        <v>6</v>
      </c>
      <c r="N26" s="66" t="s">
        <v>144</v>
      </c>
      <c r="O26" s="298" t="s">
        <v>191</v>
      </c>
      <c r="P26" s="297"/>
      <c r="Q26" s="302" t="s">
        <v>164</v>
      </c>
      <c r="R26" s="284" t="s">
        <v>165</v>
      </c>
      <c r="S26" s="66" t="s">
        <v>647</v>
      </c>
      <c r="T26" s="285" t="s">
        <v>72</v>
      </c>
      <c r="U26" s="1135">
        <v>44088</v>
      </c>
      <c r="V26" s="285" t="s">
        <v>374</v>
      </c>
      <c r="W26" s="285"/>
      <c r="X26" s="285"/>
      <c r="Y26" s="303" t="s">
        <v>166</v>
      </c>
      <c r="Z26" s="308">
        <f t="shared" si="1"/>
        <v>0</v>
      </c>
      <c r="AA26" s="309"/>
      <c r="AB26" s="309"/>
      <c r="AC26" s="309"/>
      <c r="AD26" s="309"/>
      <c r="AE26" s="310"/>
      <c r="AF26" s="310"/>
      <c r="AG26" s="310"/>
      <c r="AH26" s="310"/>
      <c r="AI26" s="310"/>
      <c r="AJ26" s="310"/>
      <c r="AK26" s="246"/>
      <c r="AL26" s="246"/>
      <c r="AM26" s="246"/>
      <c r="AN26" s="246"/>
    </row>
    <row r="27" spans="1:40" ht="26.4" x14ac:dyDescent="0.3">
      <c r="A27" s="110" t="s">
        <v>3</v>
      </c>
      <c r="B27" s="99" t="s">
        <v>246</v>
      </c>
      <c r="C27" s="100"/>
      <c r="D27" s="100"/>
      <c r="E27" s="100"/>
      <c r="F27" s="100"/>
      <c r="G27" s="24"/>
      <c r="H27" s="109" t="b">
        <f>IF(C27&lt;&gt;"",'CBL Score Standard'!$D83,IF(D27&lt;&gt;"",SUM('CBL Score Standard'!$D83:$E83),IF(E27&lt;&gt;"",SUM('CBL Score Standard'!$D83:$F83),IF(F27&lt;&gt;"",SUM('CBL Score Standard'!$D83:$G83),IF(G27&lt;&gt;"",SUM('CBL Score Standard'!$D83:$H83,0))))))</f>
        <v>0</v>
      </c>
      <c r="K27" s="278"/>
      <c r="L27" s="278"/>
      <c r="M27" s="279" t="s">
        <v>6</v>
      </c>
      <c r="N27" s="66" t="s">
        <v>55</v>
      </c>
      <c r="O27" s="298" t="s">
        <v>192</v>
      </c>
      <c r="P27" s="299">
        <v>43608</v>
      </c>
      <c r="Q27" s="283" t="s">
        <v>383</v>
      </c>
      <c r="R27" s="304" t="s">
        <v>341</v>
      </c>
      <c r="S27" s="66" t="s">
        <v>647</v>
      </c>
      <c r="T27" s="285" t="s">
        <v>72</v>
      </c>
      <c r="U27" s="295"/>
      <c r="V27" s="285"/>
      <c r="W27" s="285"/>
      <c r="X27" s="285"/>
      <c r="Y27" s="303" t="s">
        <v>193</v>
      </c>
      <c r="Z27" s="308">
        <f t="shared" si="1"/>
        <v>0</v>
      </c>
      <c r="AA27" s="309"/>
      <c r="AB27" s="309"/>
      <c r="AC27" s="309"/>
      <c r="AD27" s="309"/>
      <c r="AE27" s="310"/>
      <c r="AF27" s="310"/>
      <c r="AG27" s="310"/>
      <c r="AH27" s="310"/>
      <c r="AI27" s="310"/>
      <c r="AJ27" s="310"/>
      <c r="AK27" s="246"/>
      <c r="AL27" s="246"/>
      <c r="AM27" s="246"/>
      <c r="AN27" s="246"/>
    </row>
    <row r="28" spans="1:40" ht="27.6" x14ac:dyDescent="0.3">
      <c r="A28" s="110" t="s">
        <v>59</v>
      </c>
      <c r="B28" s="99" t="s">
        <v>684</v>
      </c>
      <c r="C28" s="100" t="s">
        <v>77</v>
      </c>
      <c r="D28" s="100"/>
      <c r="E28" s="24"/>
      <c r="F28" s="24"/>
      <c r="G28" s="24"/>
      <c r="H28" s="109">
        <f>IF(C28&lt;&gt;"",'CBL Score Standard'!$D84,IF(D28&lt;&gt;"",SUM('CBL Score Standard'!$D84:$E84),IF(E28&lt;&gt;"",SUM('CBL Score Standard'!$D84:$F84),IF(F28&lt;&gt;"",SUM('CBL Score Standard'!$D84:$G84),IF(G28&lt;&gt;"",SUM('CBL Score Standard'!$D84:$H84,0))))))</f>
        <v>0</v>
      </c>
      <c r="K28" s="338"/>
      <c r="L28" s="338"/>
      <c r="M28" s="104" t="s">
        <v>6</v>
      </c>
      <c r="N28" s="36" t="s">
        <v>55</v>
      </c>
      <c r="O28" s="87" t="s">
        <v>194</v>
      </c>
      <c r="P28" s="47">
        <v>43544</v>
      </c>
      <c r="Q28" s="254" t="s">
        <v>649</v>
      </c>
      <c r="R28" s="254" t="s">
        <v>650</v>
      </c>
      <c r="S28" s="50"/>
      <c r="T28" s="83"/>
      <c r="U28" s="83"/>
      <c r="V28" s="83"/>
      <c r="W28" s="83"/>
      <c r="X28" s="83"/>
      <c r="Y28" s="46" t="s">
        <v>195</v>
      </c>
      <c r="Z28" s="259">
        <f t="shared" si="1"/>
        <v>0</v>
      </c>
      <c r="AA28" s="260"/>
      <c r="AB28" s="260"/>
      <c r="AC28" s="260"/>
      <c r="AD28" s="260"/>
      <c r="AE28" s="258"/>
      <c r="AF28" s="258"/>
      <c r="AG28" s="258"/>
      <c r="AH28" s="258"/>
      <c r="AI28" s="258"/>
      <c r="AJ28" s="258"/>
    </row>
    <row r="29" spans="1:40" ht="27.6" x14ac:dyDescent="0.3">
      <c r="A29" s="110" t="s">
        <v>59</v>
      </c>
      <c r="B29" s="99" t="s">
        <v>683</v>
      </c>
      <c r="C29" s="100"/>
      <c r="D29" s="100" t="s">
        <v>77</v>
      </c>
      <c r="E29" s="24"/>
      <c r="F29" s="24"/>
      <c r="G29" s="24"/>
      <c r="H29" s="109">
        <f>IF(C29&lt;&gt;"",'CBL Score Standard'!$D85,IF(D29&lt;&gt;"",SUM('CBL Score Standard'!$D85:$E85),IF(E29&lt;&gt;"",SUM('CBL Score Standard'!$D85:$F85),IF(F29&lt;&gt;"",SUM('CBL Score Standard'!$D85:$G85),IF(G29&lt;&gt;"",SUM('CBL Score Standard'!$D85:$H85,0))))))</f>
        <v>0</v>
      </c>
      <c r="K29" s="338"/>
      <c r="L29" s="338"/>
      <c r="M29" s="104" t="s">
        <v>6</v>
      </c>
      <c r="N29" s="36" t="s">
        <v>55</v>
      </c>
      <c r="O29" s="87" t="s">
        <v>196</v>
      </c>
      <c r="P29" s="140" t="s">
        <v>145</v>
      </c>
      <c r="Q29" s="254" t="s">
        <v>651</v>
      </c>
      <c r="R29" s="254" t="s">
        <v>652</v>
      </c>
      <c r="S29" s="67" t="s">
        <v>647</v>
      </c>
      <c r="T29" s="285" t="s">
        <v>72</v>
      </c>
      <c r="U29" s="83"/>
      <c r="V29" s="83"/>
      <c r="W29" s="83"/>
      <c r="X29" s="83"/>
      <c r="Y29" s="46" t="s">
        <v>197</v>
      </c>
      <c r="Z29" s="259">
        <f t="shared" si="1"/>
        <v>0</v>
      </c>
      <c r="AA29" s="260"/>
      <c r="AB29" s="260"/>
      <c r="AC29" s="260"/>
      <c r="AD29" s="260"/>
      <c r="AE29" s="258"/>
      <c r="AF29" s="258"/>
      <c r="AG29" s="258"/>
      <c r="AH29" s="258"/>
      <c r="AI29" s="258"/>
      <c r="AJ29" s="258"/>
    </row>
    <row r="30" spans="1:40" x14ac:dyDescent="0.3">
      <c r="A30" s="110" t="s">
        <v>149</v>
      </c>
      <c r="B30" s="99" t="s">
        <v>149</v>
      </c>
      <c r="C30" s="24"/>
      <c r="D30" s="24" t="s">
        <v>77</v>
      </c>
      <c r="E30" s="24"/>
      <c r="F30" s="24"/>
      <c r="G30" s="24"/>
      <c r="H30" s="109"/>
      <c r="K30" s="338"/>
      <c r="L30" s="338"/>
      <c r="M30" s="104" t="s">
        <v>6</v>
      </c>
      <c r="N30" s="36" t="s">
        <v>55</v>
      </c>
      <c r="O30" s="87" t="s">
        <v>198</v>
      </c>
      <c r="P30" s="141"/>
      <c r="Q30" s="39" t="s">
        <v>199</v>
      </c>
      <c r="R30" s="45" t="s">
        <v>200</v>
      </c>
      <c r="S30" s="50"/>
      <c r="T30" s="83"/>
      <c r="U30" s="83"/>
      <c r="V30" s="83"/>
      <c r="W30" s="83"/>
      <c r="X30" s="83"/>
      <c r="Y30" s="49" t="s">
        <v>201</v>
      </c>
      <c r="Z30" s="259">
        <f t="shared" si="1"/>
        <v>0</v>
      </c>
      <c r="AA30" s="260"/>
      <c r="AB30" s="260"/>
      <c r="AC30" s="260"/>
      <c r="AD30" s="260"/>
      <c r="AE30" s="258"/>
      <c r="AF30" s="258"/>
      <c r="AG30" s="258"/>
      <c r="AH30" s="258"/>
      <c r="AI30" s="258"/>
      <c r="AJ30" s="258"/>
    </row>
    <row r="31" spans="1:40" x14ac:dyDescent="0.3">
      <c r="A31" s="110" t="s">
        <v>149</v>
      </c>
      <c r="B31" s="99" t="s">
        <v>370</v>
      </c>
      <c r="C31" s="100"/>
      <c r="D31" s="100"/>
      <c r="E31" s="117"/>
      <c r="F31" s="24"/>
      <c r="G31" s="24"/>
      <c r="H31" s="109" t="b">
        <f>IF(C31&lt;&gt;"",'CBL Score Standard'!$D87,IF(D31&lt;&gt;"",SUM('CBL Score Standard'!$D87:$E87),IF(E31&lt;&gt;"",SUM('CBL Score Standard'!$D87:$F87),IF(F31&lt;&gt;"",SUM('CBL Score Standard'!$D87:$G87),IF(G31&lt;&gt;"",SUM('CBL Score Standard'!$D87:$H87,0))))))</f>
        <v>0</v>
      </c>
      <c r="K31" s="278"/>
      <c r="L31" s="278"/>
      <c r="M31" s="279" t="s">
        <v>6</v>
      </c>
      <c r="N31" s="66" t="s">
        <v>55</v>
      </c>
      <c r="O31" s="298" t="s">
        <v>202</v>
      </c>
      <c r="P31" s="299">
        <v>43629</v>
      </c>
      <c r="Q31" s="283" t="s">
        <v>384</v>
      </c>
      <c r="R31" s="304" t="s">
        <v>385</v>
      </c>
      <c r="S31" s="67" t="s">
        <v>647</v>
      </c>
      <c r="T31" s="285" t="s">
        <v>72</v>
      </c>
      <c r="U31" s="285"/>
      <c r="V31" s="285"/>
      <c r="W31" s="285"/>
      <c r="X31" s="285"/>
      <c r="Y31" s="305" t="s">
        <v>203</v>
      </c>
      <c r="Z31" s="308">
        <f t="shared" si="1"/>
        <v>0</v>
      </c>
      <c r="AA31" s="309"/>
      <c r="AB31" s="309"/>
      <c r="AC31" s="309"/>
      <c r="AD31" s="309"/>
      <c r="AE31" s="310"/>
      <c r="AF31" s="310"/>
      <c r="AG31" s="310"/>
      <c r="AH31" s="310"/>
      <c r="AI31" s="310"/>
      <c r="AJ31" s="310"/>
      <c r="AK31" s="246"/>
      <c r="AL31" s="246"/>
      <c r="AM31" s="246"/>
      <c r="AN31" s="246"/>
    </row>
    <row r="32" spans="1:40" ht="26.4" x14ac:dyDescent="0.3">
      <c r="A32" s="110" t="s">
        <v>31</v>
      </c>
      <c r="B32" s="99" t="s">
        <v>660</v>
      </c>
      <c r="C32" s="24"/>
      <c r="D32" s="24" t="s">
        <v>77</v>
      </c>
      <c r="E32" s="24"/>
      <c r="F32" s="24"/>
      <c r="G32" s="24"/>
      <c r="H32" s="109">
        <f>IF(C32&lt;&gt;"",'CBL Score Standard'!$D88,IF(D32&lt;&gt;"",SUM('CBL Score Standard'!$D88:$E88),IF(E32&lt;&gt;"",SUM('CBL Score Standard'!$D88:$F88),IF(F32&lt;&gt;"",SUM('CBL Score Standard'!$D88:$G88),IF(G32&lt;&gt;"",SUM('CBL Score Standard'!$D88:$H88,0))))))</f>
        <v>0.13852813852813853</v>
      </c>
      <c r="K32" s="278"/>
      <c r="L32" s="278"/>
      <c r="M32" s="279" t="s">
        <v>6</v>
      </c>
      <c r="N32" s="66" t="s">
        <v>56</v>
      </c>
      <c r="O32" s="298" t="s">
        <v>427</v>
      </c>
      <c r="P32" s="299">
        <v>43613</v>
      </c>
      <c r="Q32" s="283" t="s">
        <v>167</v>
      </c>
      <c r="R32" s="304" t="s">
        <v>204</v>
      </c>
      <c r="S32" s="66" t="s">
        <v>647</v>
      </c>
      <c r="T32" s="285" t="s">
        <v>72</v>
      </c>
      <c r="U32" s="306"/>
      <c r="V32" s="285"/>
      <c r="W32" s="285"/>
      <c r="X32" s="285"/>
      <c r="Y32" s="303" t="s">
        <v>205</v>
      </c>
      <c r="Z32" s="308">
        <f t="shared" si="1"/>
        <v>0</v>
      </c>
      <c r="AA32" s="309"/>
      <c r="AB32" s="309"/>
      <c r="AC32" s="309"/>
      <c r="AD32" s="309"/>
      <c r="AE32" s="310"/>
      <c r="AF32" s="310"/>
      <c r="AG32" s="310"/>
      <c r="AH32" s="310"/>
      <c r="AI32" s="310"/>
      <c r="AJ32" s="310"/>
      <c r="AK32" s="246"/>
      <c r="AL32" s="246"/>
      <c r="AM32" s="246"/>
      <c r="AN32" s="246"/>
    </row>
    <row r="33" spans="1:40" x14ac:dyDescent="0.3">
      <c r="A33" s="110" t="s">
        <v>31</v>
      </c>
      <c r="B33" s="99" t="s">
        <v>175</v>
      </c>
      <c r="C33" s="100"/>
      <c r="D33" s="24" t="s">
        <v>77</v>
      </c>
      <c r="E33" s="129"/>
      <c r="F33" s="24"/>
      <c r="G33" s="24"/>
      <c r="H33" s="109">
        <f>IF(C33&lt;&gt;"",'CBL Score Standard'!$D89,IF(D33&lt;&gt;"",SUM('CBL Score Standard'!$D89:$E89),IF(E33&lt;&gt;"",SUM('CBL Score Standard'!$D89:$F89),IF(F33&lt;&gt;"",SUM('CBL Score Standard'!$D89:$G89),IF(G33&lt;&gt;"",SUM('CBL Score Standard'!$D89:$H89,0))))))</f>
        <v>0.13852813852813853</v>
      </c>
      <c r="K33" s="338"/>
      <c r="L33" s="338"/>
      <c r="M33" s="104" t="s">
        <v>6</v>
      </c>
      <c r="N33" s="36" t="s">
        <v>0</v>
      </c>
      <c r="O33" s="87" t="s">
        <v>426</v>
      </c>
      <c r="P33" s="39" t="s">
        <v>145</v>
      </c>
      <c r="Q33" s="39" t="s">
        <v>206</v>
      </c>
      <c r="R33" s="40" t="s">
        <v>206</v>
      </c>
      <c r="S33" s="50"/>
      <c r="T33" s="83"/>
      <c r="U33" s="83"/>
      <c r="V33" s="83"/>
      <c r="W33" s="83"/>
      <c r="X33" s="83"/>
      <c r="Y33" s="41"/>
      <c r="Z33" s="259">
        <f t="shared" si="1"/>
        <v>0</v>
      </c>
      <c r="AA33" s="260"/>
      <c r="AB33" s="260"/>
      <c r="AC33" s="260"/>
      <c r="AD33" s="260"/>
      <c r="AE33" s="258"/>
      <c r="AF33" s="258"/>
      <c r="AG33" s="258"/>
      <c r="AH33" s="258"/>
      <c r="AI33" s="258"/>
      <c r="AJ33" s="258"/>
    </row>
    <row r="34" spans="1:40" x14ac:dyDescent="0.3">
      <c r="A34" s="110" t="s">
        <v>46</v>
      </c>
      <c r="B34" s="99" t="s">
        <v>171</v>
      </c>
      <c r="C34" s="100" t="s">
        <v>77</v>
      </c>
      <c r="D34" s="24"/>
      <c r="E34" s="129"/>
      <c r="F34" s="24"/>
      <c r="G34" s="24"/>
      <c r="H34" s="109">
        <f>IF(C34&lt;&gt;"",'CBL Score Standard'!$D90,IF(D34&lt;&gt;"",SUM('CBL Score Standard'!$D90:$E90),IF(E34&lt;&gt;"",SUM('CBL Score Standard'!$D90:$F90),IF(F34&lt;&gt;"",SUM('CBL Score Standard'!$D90:$G90),IF(G34&lt;&gt;"",SUM('CBL Score Standard'!$D90:$H90,0))))))</f>
        <v>0</v>
      </c>
      <c r="K34" s="338"/>
      <c r="L34" s="338"/>
      <c r="M34" s="104" t="s">
        <v>6</v>
      </c>
      <c r="N34" s="36" t="s">
        <v>53</v>
      </c>
      <c r="O34" s="90" t="s">
        <v>371</v>
      </c>
      <c r="P34" s="39" t="s">
        <v>145</v>
      </c>
      <c r="Q34" s="39" t="s">
        <v>164</v>
      </c>
      <c r="R34" s="45" t="s">
        <v>207</v>
      </c>
      <c r="S34" s="36"/>
      <c r="T34" s="83"/>
      <c r="U34" s="83"/>
      <c r="V34" s="83"/>
      <c r="W34" s="83"/>
      <c r="X34" s="83"/>
      <c r="Y34" s="49" t="s">
        <v>208</v>
      </c>
      <c r="Z34" s="259">
        <f t="shared" si="1"/>
        <v>0</v>
      </c>
      <c r="AA34" s="260"/>
      <c r="AB34" s="260"/>
      <c r="AC34" s="260"/>
      <c r="AD34" s="260"/>
      <c r="AE34" s="258"/>
      <c r="AF34" s="258"/>
      <c r="AG34" s="258"/>
      <c r="AH34" s="258"/>
      <c r="AI34" s="258"/>
      <c r="AJ34" s="258"/>
    </row>
    <row r="35" spans="1:40" ht="28.8" x14ac:dyDescent="0.3">
      <c r="A35" s="110" t="s">
        <v>2</v>
      </c>
      <c r="B35" s="99" t="s">
        <v>234</v>
      </c>
      <c r="C35" s="100"/>
      <c r="D35" s="100"/>
      <c r="E35" s="100"/>
      <c r="F35" s="24"/>
      <c r="G35" s="24"/>
      <c r="H35" s="109" t="b">
        <f>IF(C35&lt;&gt;"",'CBL Score Standard'!$D91,IF(D35&lt;&gt;"",SUM('CBL Score Standard'!$D91:$E91),IF(E35&lt;&gt;"",SUM('CBL Score Standard'!$D91:$F91),IF(F35&lt;&gt;"",SUM('CBL Score Standard'!$D91:$G91),IF(G35&lt;&gt;"",SUM('CBL Score Standard'!$D91:$H91,0))))))</f>
        <v>0</v>
      </c>
      <c r="K35" s="297"/>
      <c r="L35" s="297"/>
      <c r="M35" s="279" t="s">
        <v>6</v>
      </c>
      <c r="N35" s="66" t="s">
        <v>54</v>
      </c>
      <c r="O35" s="298" t="s">
        <v>345</v>
      </c>
      <c r="P35" s="299">
        <v>43644</v>
      </c>
      <c r="Q35" s="283" t="s">
        <v>209</v>
      </c>
      <c r="R35" s="304" t="s">
        <v>210</v>
      </c>
      <c r="S35" s="66" t="s">
        <v>647</v>
      </c>
      <c r="T35" s="285" t="s">
        <v>72</v>
      </c>
      <c r="U35" s="1135">
        <v>43999</v>
      </c>
      <c r="V35" s="285" t="s">
        <v>374</v>
      </c>
      <c r="W35" s="285"/>
      <c r="X35" s="285"/>
      <c r="Y35" s="307" t="s">
        <v>629</v>
      </c>
      <c r="Z35" s="308">
        <f t="shared" si="1"/>
        <v>0</v>
      </c>
      <c r="AA35" s="309"/>
      <c r="AB35" s="309"/>
      <c r="AC35" s="309"/>
      <c r="AD35" s="309"/>
      <c r="AE35" s="310"/>
      <c r="AF35" s="310"/>
      <c r="AG35" s="310"/>
      <c r="AH35" s="310"/>
      <c r="AI35" s="310"/>
      <c r="AJ35" s="310"/>
      <c r="AK35" s="246"/>
      <c r="AL35" s="246"/>
      <c r="AM35" s="246"/>
      <c r="AN35" s="246"/>
    </row>
    <row r="36" spans="1:40" x14ac:dyDescent="0.3">
      <c r="A36" s="110" t="s">
        <v>54</v>
      </c>
      <c r="B36" s="99" t="s">
        <v>425</v>
      </c>
      <c r="C36" s="24" t="s">
        <v>77</v>
      </c>
      <c r="D36" s="24"/>
      <c r="E36" s="24"/>
      <c r="F36" s="24"/>
      <c r="G36" s="24"/>
      <c r="H36" s="109">
        <f>IF(C36&lt;&gt;"",'CBL Score Standard'!$D92,IF(D36&lt;&gt;"",SUM('CBL Score Standard'!$D92:$E92),IF(E36&lt;&gt;"",SUM('CBL Score Standard'!$D92:$F92),IF(F36&lt;&gt;"",SUM('CBL Score Standard'!$D92:$G92),IF(G36&lt;&gt;"",SUM('CBL Score Standard'!$D92:$H92,0))))))</f>
        <v>9.0909090909090912E-2</v>
      </c>
      <c r="K36" s="3"/>
      <c r="L36" s="3"/>
      <c r="M36" s="3"/>
      <c r="N36" s="92"/>
      <c r="O36" s="3"/>
      <c r="P36" s="3"/>
      <c r="Q36" s="3"/>
      <c r="R36" s="3"/>
      <c r="S36" s="3"/>
      <c r="T36" s="78"/>
      <c r="U36" s="78"/>
      <c r="V36" s="78"/>
      <c r="W36" s="78"/>
      <c r="X36" s="78"/>
      <c r="Y36" s="3"/>
      <c r="Z36" s="3"/>
      <c r="AA36" s="3"/>
      <c r="AB36" s="3"/>
      <c r="AC36" s="3"/>
      <c r="AD36" s="3"/>
      <c r="AE36" s="3"/>
      <c r="AF36" s="3"/>
      <c r="AG36" s="3"/>
      <c r="AH36" s="3"/>
      <c r="AI36" s="3"/>
      <c r="AJ36" s="3"/>
    </row>
    <row r="37" spans="1:40" ht="23.4" x14ac:dyDescent="0.45">
      <c r="A37" s="110" t="s">
        <v>54</v>
      </c>
      <c r="B37" s="99" t="s">
        <v>345</v>
      </c>
      <c r="C37" s="100"/>
      <c r="D37" s="24" t="s">
        <v>77</v>
      </c>
      <c r="E37" s="24"/>
      <c r="F37" s="24"/>
      <c r="G37" s="24"/>
      <c r="H37" s="109">
        <f>IF(C37&lt;&gt;"",'CBL Score Standard'!$D93,IF(D37&lt;&gt;"",SUM('CBL Score Standard'!$D93:$E93),IF(E37&lt;&gt;"",SUM('CBL Score Standard'!$D93:$F93),IF(F37&lt;&gt;"",SUM('CBL Score Standard'!$D93:$G93),IF(G37&lt;&gt;"",SUM('CBL Score Standard'!$D93:$H93,0))))))</f>
        <v>4.7619047619047616E-2</v>
      </c>
      <c r="K37" s="1173" t="s">
        <v>211</v>
      </c>
      <c r="L37" s="1174"/>
      <c r="M37" s="1174"/>
      <c r="N37" s="1174"/>
      <c r="O37" s="1174"/>
      <c r="P37" s="1174"/>
      <c r="Q37" s="1174"/>
      <c r="R37" s="1174"/>
      <c r="S37" s="1174"/>
      <c r="T37" s="1174"/>
      <c r="U37" s="1174"/>
      <c r="V37" s="1174"/>
      <c r="W37" s="1174"/>
      <c r="X37" s="1174"/>
      <c r="Y37" s="1174"/>
      <c r="Z37" s="263"/>
      <c r="AA37" s="330"/>
      <c r="AB37" s="330"/>
      <c r="AC37" s="330"/>
      <c r="AD37" s="330"/>
      <c r="AE37" s="330"/>
      <c r="AF37" s="330"/>
      <c r="AG37" s="330"/>
      <c r="AH37" s="330"/>
      <c r="AI37" s="330"/>
      <c r="AJ37" s="330"/>
    </row>
    <row r="38" spans="1:40" ht="27.6" x14ac:dyDescent="0.3">
      <c r="A38" s="110" t="s">
        <v>54</v>
      </c>
      <c r="B38" s="99" t="s">
        <v>231</v>
      </c>
      <c r="C38" s="100"/>
      <c r="D38" s="100"/>
      <c r="E38" s="24"/>
      <c r="F38" s="24"/>
      <c r="G38" s="24"/>
      <c r="H38" s="109" t="b">
        <f>IF(C38&lt;&gt;"",'CBL Score Standard'!$D94,IF(D38&lt;&gt;"",SUM('CBL Score Standard'!$D94:$E94),IF(E38&lt;&gt;"",SUM('CBL Score Standard'!$D94:$F94),IF(F38&lt;&gt;"",SUM('CBL Score Standard'!$D94:$G94),IF(G38&lt;&gt;"",SUM('CBL Score Standard'!$D94:$H94,0))))))</f>
        <v>0</v>
      </c>
      <c r="K38" s="336" t="s">
        <v>133</v>
      </c>
      <c r="L38" s="336" t="s">
        <v>91</v>
      </c>
      <c r="M38" s="1182" t="s">
        <v>75</v>
      </c>
      <c r="N38" s="1184" t="s">
        <v>134</v>
      </c>
      <c r="O38" s="332" t="s">
        <v>135</v>
      </c>
      <c r="P38" s="336" t="s">
        <v>136</v>
      </c>
      <c r="Q38" s="336" t="s">
        <v>137</v>
      </c>
      <c r="R38" s="336" t="s">
        <v>138</v>
      </c>
      <c r="S38" s="341" t="s">
        <v>139</v>
      </c>
      <c r="T38" s="333" t="s">
        <v>344</v>
      </c>
      <c r="U38" s="333" t="s">
        <v>342</v>
      </c>
      <c r="V38" s="333" t="s">
        <v>343</v>
      </c>
      <c r="W38" s="333" t="s">
        <v>375</v>
      </c>
      <c r="X38" s="333" t="s">
        <v>376</v>
      </c>
      <c r="Y38" s="336" t="s">
        <v>140</v>
      </c>
      <c r="Z38" s="1186" t="s">
        <v>667</v>
      </c>
      <c r="AA38" s="1172" t="s">
        <v>666</v>
      </c>
      <c r="AB38" s="1172"/>
      <c r="AC38" s="1172" t="s">
        <v>668</v>
      </c>
      <c r="AD38" s="1172"/>
      <c r="AE38" s="1172" t="s">
        <v>669</v>
      </c>
      <c r="AF38" s="1172"/>
      <c r="AG38" s="1172" t="s">
        <v>670</v>
      </c>
      <c r="AH38" s="1172"/>
      <c r="AI38" s="1172" t="s">
        <v>671</v>
      </c>
      <c r="AJ38" s="1172"/>
    </row>
    <row r="39" spans="1:40" ht="41.4" x14ac:dyDescent="0.3">
      <c r="A39" s="110" t="s">
        <v>53</v>
      </c>
      <c r="B39" s="99" t="s">
        <v>371</v>
      </c>
      <c r="C39" s="100"/>
      <c r="D39" s="117"/>
      <c r="E39" s="117"/>
      <c r="F39" s="24"/>
      <c r="G39" s="24"/>
      <c r="H39" s="109" t="b">
        <f>IF(C39&lt;&gt;"",'CBL Score Standard'!$D95,IF(D39&lt;&gt;"",SUM('CBL Score Standard'!$D95:$E95),IF(E39&lt;&gt;"",SUM('CBL Score Standard'!$D95:$F95),IF(F39&lt;&gt;"",SUM('CBL Score Standard'!$D95:$G95),IF(G39&lt;&gt;"",SUM('CBL Score Standard'!$D95:$H95,0))))))</f>
        <v>0</v>
      </c>
      <c r="K39" s="335"/>
      <c r="L39" s="335"/>
      <c r="M39" s="1183"/>
      <c r="N39" s="1190"/>
      <c r="O39" s="331"/>
      <c r="P39" s="35" t="s">
        <v>141</v>
      </c>
      <c r="Q39" s="335"/>
      <c r="R39" s="335"/>
      <c r="S39" s="340"/>
      <c r="T39" s="333"/>
      <c r="U39" s="333"/>
      <c r="V39" s="333"/>
      <c r="W39" s="333"/>
      <c r="X39" s="333"/>
      <c r="Y39" s="335"/>
      <c r="Z39" s="1187"/>
      <c r="AA39" s="329" t="s">
        <v>672</v>
      </c>
      <c r="AB39" s="329" t="s">
        <v>673</v>
      </c>
      <c r="AC39" s="329" t="s">
        <v>672</v>
      </c>
      <c r="AD39" s="329" t="s">
        <v>673</v>
      </c>
      <c r="AE39" s="329" t="s">
        <v>672</v>
      </c>
      <c r="AF39" s="329" t="s">
        <v>673</v>
      </c>
      <c r="AG39" s="329" t="s">
        <v>672</v>
      </c>
      <c r="AH39" s="329" t="s">
        <v>673</v>
      </c>
      <c r="AI39" s="329" t="s">
        <v>672</v>
      </c>
      <c r="AJ39" s="329" t="s">
        <v>673</v>
      </c>
    </row>
    <row r="40" spans="1:40" x14ac:dyDescent="0.3">
      <c r="A40" s="110" t="s">
        <v>53</v>
      </c>
      <c r="B40" s="99" t="s">
        <v>223</v>
      </c>
      <c r="C40" s="100"/>
      <c r="D40" s="100"/>
      <c r="E40" s="117"/>
      <c r="F40" s="24"/>
      <c r="G40" s="24"/>
      <c r="H40" s="109" t="b">
        <f>IF(C40&lt;&gt;"",'CBL Score Standard'!$D96,IF(D40&lt;&gt;"",SUM('CBL Score Standard'!$D96:$E96),IF(E40&lt;&gt;"",SUM('CBL Score Standard'!$D96:$F96),IF(F40&lt;&gt;"",SUM('CBL Score Standard'!$D96:$G96),IF(G40&lt;&gt;"",SUM('CBL Score Standard'!$D96:$H96,0))))))</f>
        <v>0</v>
      </c>
      <c r="K40" s="337" t="s">
        <v>142</v>
      </c>
      <c r="L40" s="337" t="s">
        <v>143</v>
      </c>
      <c r="M40" s="104" t="s">
        <v>7</v>
      </c>
      <c r="N40" s="36" t="s">
        <v>56</v>
      </c>
      <c r="O40" s="87" t="s">
        <v>663</v>
      </c>
      <c r="P40" s="140" t="s">
        <v>145</v>
      </c>
      <c r="Q40" s="39" t="s">
        <v>212</v>
      </c>
      <c r="R40" s="45" t="s">
        <v>213</v>
      </c>
      <c r="S40" s="66"/>
      <c r="T40" s="128"/>
      <c r="U40" s="180"/>
      <c r="V40" s="214"/>
      <c r="W40" s="83"/>
      <c r="X40" s="83"/>
      <c r="Y40" s="46" t="s">
        <v>214</v>
      </c>
      <c r="Z40" s="259">
        <f t="shared" ref="Z40:Z55" si="2">DATEDIF(AA40,AB40,"m")/12+DATEDIF(AC40,AD40,"m")/12+DATEDIF(AE40,AF40,"m")/12+DATEDIF(AG40,AH40,"m")/12+DATEDIF(AI40,AJ40,"m")/12</f>
        <v>0</v>
      </c>
      <c r="AA40" s="260"/>
      <c r="AB40" s="260"/>
      <c r="AC40" s="260"/>
      <c r="AD40" s="260"/>
      <c r="AE40" s="258"/>
      <c r="AF40" s="258"/>
      <c r="AG40" s="258"/>
      <c r="AH40" s="258"/>
      <c r="AI40" s="258"/>
      <c r="AJ40" s="258"/>
    </row>
    <row r="41" spans="1:40" x14ac:dyDescent="0.3">
      <c r="A41" s="110" t="s">
        <v>53</v>
      </c>
      <c r="B41" s="99" t="s">
        <v>226</v>
      </c>
      <c r="C41" s="100"/>
      <c r="D41" s="100"/>
      <c r="E41" s="117"/>
      <c r="F41" s="24"/>
      <c r="G41" s="24"/>
      <c r="H41" s="109" t="b">
        <f>IF(C41&lt;&gt;"",'CBL Score Standard'!$D97,IF(D41&lt;&gt;"",SUM('CBL Score Standard'!$D97:$E97),IF(E41&lt;&gt;"",SUM('CBL Score Standard'!$D97:$F97),IF(F41&lt;&gt;"",SUM('CBL Score Standard'!$D97:$G97),IF(G41&lt;&gt;"",SUM('CBL Score Standard'!$D97:$H97,0))))))</f>
        <v>0</v>
      </c>
      <c r="K41" s="338"/>
      <c r="L41" s="338"/>
      <c r="M41" s="104" t="s">
        <v>7</v>
      </c>
      <c r="N41" s="36" t="s">
        <v>56</v>
      </c>
      <c r="O41" s="87" t="s">
        <v>215</v>
      </c>
      <c r="P41" s="142"/>
      <c r="Q41" s="39" t="s">
        <v>164</v>
      </c>
      <c r="R41" s="45" t="s">
        <v>207</v>
      </c>
      <c r="S41" s="66"/>
      <c r="T41" s="128"/>
      <c r="U41" s="180"/>
      <c r="V41" s="214"/>
      <c r="W41" s="83"/>
      <c r="X41" s="83"/>
      <c r="Y41" s="49" t="s">
        <v>216</v>
      </c>
      <c r="Z41" s="259">
        <f t="shared" si="2"/>
        <v>0</v>
      </c>
      <c r="AA41" s="260"/>
      <c r="AB41" s="260"/>
      <c r="AC41" s="260"/>
      <c r="AD41" s="260"/>
      <c r="AE41" s="258"/>
      <c r="AF41" s="258"/>
      <c r="AG41" s="258"/>
      <c r="AH41" s="258"/>
      <c r="AI41" s="258"/>
      <c r="AJ41" s="258"/>
    </row>
    <row r="42" spans="1:40" ht="12.75" customHeight="1" x14ac:dyDescent="0.3">
      <c r="A42" s="110" t="s">
        <v>53</v>
      </c>
      <c r="B42" s="99" t="s">
        <v>239</v>
      </c>
      <c r="C42" s="100"/>
      <c r="D42" s="100"/>
      <c r="E42" s="100"/>
      <c r="F42" s="24"/>
      <c r="G42" s="24"/>
      <c r="H42" s="109" t="b">
        <f>IF(C42&lt;&gt;"",'CBL Score Standard'!$D98,IF(D42&lt;&gt;"",SUM('CBL Score Standard'!$D98:$E98),IF(E42&lt;&gt;"",SUM('CBL Score Standard'!$D98:$F98),IF(F42&lt;&gt;"",SUM('CBL Score Standard'!$D98:$G98),IF(G42&lt;&gt;"",SUM('CBL Score Standard'!$D98:$H98,0))))))</f>
        <v>0</v>
      </c>
      <c r="K42" s="338"/>
      <c r="L42" s="338"/>
      <c r="M42" s="104" t="s">
        <v>7</v>
      </c>
      <c r="N42" s="36" t="s">
        <v>55</v>
      </c>
      <c r="O42" s="91" t="s">
        <v>664</v>
      </c>
      <c r="P42" s="142"/>
      <c r="Q42" s="254" t="s">
        <v>653</v>
      </c>
      <c r="R42" s="254" t="s">
        <v>654</v>
      </c>
      <c r="S42" s="36" t="s">
        <v>647</v>
      </c>
      <c r="T42" s="128"/>
      <c r="U42" s="180">
        <v>44049</v>
      </c>
      <c r="V42" s="214" t="s">
        <v>374</v>
      </c>
      <c r="W42" s="83"/>
      <c r="X42" s="83"/>
      <c r="Y42" s="52" t="s">
        <v>249</v>
      </c>
      <c r="Z42" s="259">
        <f t="shared" si="2"/>
        <v>0</v>
      </c>
      <c r="AA42" s="260"/>
      <c r="AB42" s="260"/>
      <c r="AC42" s="260"/>
      <c r="AD42" s="260"/>
      <c r="AE42" s="258"/>
      <c r="AF42" s="258"/>
      <c r="AG42" s="258"/>
      <c r="AH42" s="258"/>
      <c r="AI42" s="258"/>
      <c r="AJ42" s="258"/>
    </row>
    <row r="43" spans="1:40" ht="27.6" x14ac:dyDescent="0.3">
      <c r="A43" s="110" t="s">
        <v>0</v>
      </c>
      <c r="B43" s="99" t="s">
        <v>426</v>
      </c>
      <c r="C43" s="100"/>
      <c r="D43" s="24"/>
      <c r="E43" s="24"/>
      <c r="F43" s="24"/>
      <c r="G43" s="24"/>
      <c r="H43" s="109" t="b">
        <f>IF(C43&lt;&gt;"",'CBL Score Standard'!$D99,IF(D43&lt;&gt;"",SUM('CBL Score Standard'!$D99:$E99),IF(E43&lt;&gt;"",SUM('CBL Score Standard'!$D99:$F99),IF(F43&lt;&gt;"",SUM('CBL Score Standard'!$D99:$G99),IF(G43&lt;&gt;"",SUM('CBL Score Standard'!$D99:$H99,0))))))</f>
        <v>0</v>
      </c>
      <c r="K43" s="338"/>
      <c r="L43" s="338"/>
      <c r="M43" s="104" t="s">
        <v>7</v>
      </c>
      <c r="N43" s="36" t="s">
        <v>55</v>
      </c>
      <c r="O43" s="87" t="s">
        <v>448</v>
      </c>
      <c r="P43" s="141"/>
      <c r="Q43" s="254" t="s">
        <v>655</v>
      </c>
      <c r="R43" s="254" t="s">
        <v>656</v>
      </c>
      <c r="S43" s="66"/>
      <c r="T43" s="157"/>
      <c r="U43" s="180"/>
      <c r="V43" s="214"/>
      <c r="W43" s="83"/>
      <c r="X43" s="83"/>
      <c r="Y43" s="49" t="s">
        <v>219</v>
      </c>
      <c r="Z43" s="259">
        <f t="shared" si="2"/>
        <v>0</v>
      </c>
      <c r="AA43" s="260"/>
      <c r="AB43" s="260"/>
      <c r="AC43" s="260"/>
      <c r="AD43" s="260"/>
      <c r="AE43" s="258"/>
      <c r="AF43" s="258"/>
      <c r="AG43" s="258"/>
      <c r="AH43" s="258"/>
      <c r="AI43" s="258"/>
      <c r="AJ43" s="258"/>
    </row>
    <row r="44" spans="1:40" ht="26.4" x14ac:dyDescent="0.3">
      <c r="A44" s="110" t="s">
        <v>41</v>
      </c>
      <c r="B44" s="99" t="s">
        <v>450</v>
      </c>
      <c r="C44" s="24"/>
      <c r="D44" s="24" t="s">
        <v>77</v>
      </c>
      <c r="E44" s="24"/>
      <c r="F44" s="24"/>
      <c r="G44" s="24"/>
      <c r="H44" s="109">
        <f>IF(C44&lt;&gt;"",'CBL Score Standard'!$D100,IF(D44&lt;&gt;"",SUM('CBL Score Standard'!$D100:$E100),IF(E44&lt;&gt;"",SUM('CBL Score Standard'!$D100:$F100),IF(F44&lt;&gt;"",SUM('CBL Score Standard'!$D100:$G100),IF(G44&lt;&gt;"",SUM('CBL Score Standard'!$D100:$H100,0))))))</f>
        <v>0.13852813852813853</v>
      </c>
      <c r="K44" s="338"/>
      <c r="L44" s="338"/>
      <c r="M44" s="104" t="s">
        <v>7</v>
      </c>
      <c r="N44" s="36" t="s">
        <v>55</v>
      </c>
      <c r="O44" s="87" t="s">
        <v>185</v>
      </c>
      <c r="P44" s="337" t="s">
        <v>145</v>
      </c>
      <c r="Q44" s="254" t="s">
        <v>220</v>
      </c>
      <c r="R44" s="254" t="s">
        <v>270</v>
      </c>
      <c r="S44" s="36"/>
      <c r="T44" s="83"/>
      <c r="U44" s="83"/>
      <c r="V44" s="83"/>
      <c r="W44" s="83"/>
      <c r="X44" s="83"/>
      <c r="Y44" s="49" t="s">
        <v>186</v>
      </c>
      <c r="Z44" s="259">
        <f t="shared" si="2"/>
        <v>0</v>
      </c>
      <c r="AA44" s="260"/>
      <c r="AB44" s="260"/>
      <c r="AC44" s="260"/>
      <c r="AD44" s="260"/>
      <c r="AE44" s="258"/>
      <c r="AF44" s="258"/>
      <c r="AG44" s="258"/>
      <c r="AH44" s="258"/>
      <c r="AI44" s="258"/>
      <c r="AJ44" s="258"/>
    </row>
    <row r="45" spans="1:40" ht="27.6" x14ac:dyDescent="0.3">
      <c r="A45" s="110" t="s">
        <v>41</v>
      </c>
      <c r="B45" s="99" t="s">
        <v>178</v>
      </c>
      <c r="C45" s="100"/>
      <c r="D45" s="24"/>
      <c r="E45" s="129"/>
      <c r="F45" s="24"/>
      <c r="G45" s="24"/>
      <c r="H45" s="109" t="b">
        <f>IF(C45&lt;&gt;"",'CBL Score Standard'!$D101,IF(D45&lt;&gt;"",SUM('CBL Score Standard'!$D101:$E101),IF(E45&lt;&gt;"",SUM('CBL Score Standard'!$D101:$F101),IF(F45&lt;&gt;"",SUM('CBL Score Standard'!$D101:$G101),IF(G45&lt;&gt;"",SUM('CBL Score Standard'!$D101:$H101,0))))))</f>
        <v>0</v>
      </c>
      <c r="K45" s="338"/>
      <c r="L45" s="338"/>
      <c r="M45" s="104" t="s">
        <v>7</v>
      </c>
      <c r="N45" s="36" t="s">
        <v>55</v>
      </c>
      <c r="O45" s="87" t="s">
        <v>694</v>
      </c>
      <c r="P45" s="47">
        <v>43539</v>
      </c>
      <c r="Q45" s="254" t="s">
        <v>658</v>
      </c>
      <c r="R45" s="254" t="s">
        <v>657</v>
      </c>
      <c r="S45" s="36"/>
      <c r="T45" s="83"/>
      <c r="U45" s="83"/>
      <c r="V45" s="83"/>
      <c r="W45" s="83"/>
      <c r="X45" s="83"/>
      <c r="Y45" s="49" t="s">
        <v>186</v>
      </c>
      <c r="Z45" s="259">
        <f t="shared" si="2"/>
        <v>0</v>
      </c>
      <c r="AA45" s="260"/>
      <c r="AB45" s="260"/>
      <c r="AC45" s="260"/>
      <c r="AD45" s="260"/>
      <c r="AE45" s="258"/>
      <c r="AF45" s="258"/>
      <c r="AG45" s="258"/>
      <c r="AH45" s="258"/>
      <c r="AI45" s="258"/>
      <c r="AJ45" s="258"/>
    </row>
    <row r="46" spans="1:40" ht="27.6" x14ac:dyDescent="0.3">
      <c r="A46" s="110" t="s">
        <v>229</v>
      </c>
      <c r="B46" s="99" t="s">
        <v>245</v>
      </c>
      <c r="C46" s="100"/>
      <c r="D46" s="100"/>
      <c r="E46" s="100"/>
      <c r="F46" s="100"/>
      <c r="G46" s="24"/>
      <c r="H46" s="109" t="b">
        <f>IF(C46&lt;&gt;"",'CBL Score Standard'!$D102,IF(D46&lt;&gt;"",SUM('CBL Score Standard'!$D102:$E102),IF(E46&lt;&gt;"",SUM('CBL Score Standard'!$D102:$F102),IF(F46&lt;&gt;"",SUM('CBL Score Standard'!$D102:$G102),IF(G46&lt;&gt;"",SUM('CBL Score Standard'!$D102:$H102,0))))))</f>
        <v>0</v>
      </c>
      <c r="K46" s="338"/>
      <c r="L46" s="338"/>
      <c r="M46" s="104" t="s">
        <v>7</v>
      </c>
      <c r="N46" s="36" t="s">
        <v>55</v>
      </c>
      <c r="O46" s="87" t="s">
        <v>665</v>
      </c>
      <c r="P46" s="47">
        <v>43607</v>
      </c>
      <c r="Q46" s="39" t="s">
        <v>221</v>
      </c>
      <c r="R46" s="45" t="s">
        <v>200</v>
      </c>
      <c r="S46" s="66"/>
      <c r="T46" s="157"/>
      <c r="U46" s="47"/>
      <c r="V46" s="83"/>
      <c r="W46" s="83"/>
      <c r="X46" s="83"/>
      <c r="Y46" s="46" t="s">
        <v>222</v>
      </c>
      <c r="Z46" s="259">
        <f t="shared" si="2"/>
        <v>0</v>
      </c>
      <c r="AA46" s="260"/>
      <c r="AB46" s="260"/>
      <c r="AC46" s="260"/>
      <c r="AD46" s="260"/>
      <c r="AE46" s="258"/>
      <c r="AF46" s="258"/>
      <c r="AG46" s="258"/>
      <c r="AH46" s="258"/>
      <c r="AI46" s="258"/>
      <c r="AJ46" s="258"/>
    </row>
    <row r="47" spans="1:40" x14ac:dyDescent="0.3">
      <c r="A47" s="110" t="s">
        <v>144</v>
      </c>
      <c r="B47" s="99" t="s">
        <v>372</v>
      </c>
      <c r="C47" s="24"/>
      <c r="D47" s="1002" t="s">
        <v>77</v>
      </c>
      <c r="E47" s="24"/>
      <c r="F47" s="24"/>
      <c r="G47" s="24"/>
      <c r="H47" s="109">
        <f>IF(C47&lt;&gt;"",'CBL Score Standard'!$D103,IF(D47&lt;&gt;"",SUM('CBL Score Standard'!$D103:$E103),IF(E47&lt;&gt;"",SUM('CBL Score Standard'!$D103:$F103),IF(F47&lt;&gt;"",SUM('CBL Score Standard'!$D103:$G103),IF(G47&lt;&gt;"",SUM('CBL Score Standard'!$D103:$H103,0))))))</f>
        <v>0.13852813852813853</v>
      </c>
      <c r="K47" s="338"/>
      <c r="L47" s="338"/>
      <c r="M47" s="104" t="s">
        <v>7</v>
      </c>
      <c r="N47" s="36" t="s">
        <v>53</v>
      </c>
      <c r="O47" s="87" t="s">
        <v>223</v>
      </c>
      <c r="P47" s="53">
        <v>43621</v>
      </c>
      <c r="Q47" s="38" t="s">
        <v>224</v>
      </c>
      <c r="R47" s="54" t="s">
        <v>225</v>
      </c>
      <c r="S47" s="36"/>
      <c r="T47" s="83"/>
      <c r="U47" s="83"/>
      <c r="V47" s="83"/>
      <c r="W47" s="83"/>
      <c r="X47" s="83"/>
      <c r="Y47" s="55" t="s">
        <v>632</v>
      </c>
      <c r="Z47" s="259">
        <f t="shared" si="2"/>
        <v>0</v>
      </c>
      <c r="AA47" s="260"/>
      <c r="AB47" s="260"/>
      <c r="AC47" s="260"/>
      <c r="AD47" s="260"/>
      <c r="AE47" s="258"/>
      <c r="AF47" s="258"/>
      <c r="AG47" s="258"/>
      <c r="AH47" s="258"/>
      <c r="AI47" s="258"/>
      <c r="AJ47" s="258"/>
    </row>
    <row r="48" spans="1:40" ht="39.6" x14ac:dyDescent="0.3">
      <c r="A48" s="110" t="s">
        <v>144</v>
      </c>
      <c r="B48" s="99" t="s">
        <v>373</v>
      </c>
      <c r="C48" s="24"/>
      <c r="D48" s="1002" t="s">
        <v>77</v>
      </c>
      <c r="E48" s="24"/>
      <c r="F48" s="24"/>
      <c r="G48" s="24"/>
      <c r="H48" s="109"/>
      <c r="K48" s="338"/>
      <c r="L48" s="338"/>
      <c r="M48" s="104" t="s">
        <v>7</v>
      </c>
      <c r="N48" s="36" t="s">
        <v>53</v>
      </c>
      <c r="O48" s="87" t="s">
        <v>226</v>
      </c>
      <c r="P48" s="53">
        <v>43602</v>
      </c>
      <c r="Q48" s="38" t="s">
        <v>227</v>
      </c>
      <c r="R48" s="54" t="s">
        <v>228</v>
      </c>
      <c r="S48" s="36"/>
      <c r="T48" s="83"/>
      <c r="U48" s="83"/>
      <c r="V48" s="83"/>
      <c r="W48" s="83"/>
      <c r="X48" s="83"/>
      <c r="Y48" s="55" t="s">
        <v>633</v>
      </c>
      <c r="Z48" s="259">
        <f t="shared" si="2"/>
        <v>0</v>
      </c>
      <c r="AA48" s="260"/>
      <c r="AB48" s="260"/>
      <c r="AC48" s="260"/>
      <c r="AD48" s="260"/>
      <c r="AE48" s="258"/>
      <c r="AF48" s="258"/>
      <c r="AG48" s="258"/>
      <c r="AH48" s="258"/>
      <c r="AI48" s="258"/>
      <c r="AJ48" s="258"/>
    </row>
    <row r="49" spans="1:36" ht="27.6" x14ac:dyDescent="0.3">
      <c r="A49" s="110" t="s">
        <v>144</v>
      </c>
      <c r="B49" s="99" t="s">
        <v>452</v>
      </c>
      <c r="C49" s="24"/>
      <c r="D49" s="1002" t="s">
        <v>77</v>
      </c>
      <c r="E49" s="24"/>
      <c r="F49" s="24"/>
      <c r="G49" s="24"/>
      <c r="H49" s="109">
        <f>IF(C49&lt;&gt;"",'CBL Score Standard'!$D105,IF(D49&lt;&gt;"",SUM('CBL Score Standard'!$D105:$E105),IF(E49&lt;&gt;"",SUM('CBL Score Standard'!$D105:$F105),IF(F49&lt;&gt;"",SUM('CBL Score Standard'!$D105:$G105),IF(G49&lt;&gt;"",SUM('CBL Score Standard'!$D105:$H105,0))))))</f>
        <v>0.13852813852813853</v>
      </c>
      <c r="K49" s="338"/>
      <c r="L49" s="338"/>
      <c r="M49" s="104" t="s">
        <v>7</v>
      </c>
      <c r="N49" s="36" t="s">
        <v>59</v>
      </c>
      <c r="O49" s="89" t="s">
        <v>684</v>
      </c>
      <c r="P49" s="53">
        <v>43623</v>
      </c>
      <c r="Q49" s="38" t="s">
        <v>153</v>
      </c>
      <c r="R49" s="54" t="s">
        <v>156</v>
      </c>
      <c r="S49" s="36"/>
      <c r="T49" s="83"/>
      <c r="U49" s="181"/>
      <c r="V49" s="214"/>
      <c r="W49" s="83"/>
      <c r="X49" s="83"/>
      <c r="Y49" s="55" t="s">
        <v>631</v>
      </c>
      <c r="Z49" s="259">
        <f t="shared" si="2"/>
        <v>0</v>
      </c>
      <c r="AA49" s="260"/>
      <c r="AB49" s="260"/>
      <c r="AC49" s="260"/>
      <c r="AD49" s="260"/>
      <c r="AE49" s="258"/>
      <c r="AF49" s="258"/>
      <c r="AG49" s="258"/>
      <c r="AH49" s="258"/>
      <c r="AI49" s="258"/>
      <c r="AJ49" s="258"/>
    </row>
    <row r="50" spans="1:36" ht="27.6" x14ac:dyDescent="0.3">
      <c r="A50" s="110" t="s">
        <v>144</v>
      </c>
      <c r="B50" s="99" t="s">
        <v>517</v>
      </c>
      <c r="C50" s="24"/>
      <c r="D50" s="1002" t="s">
        <v>77</v>
      </c>
      <c r="E50" s="24"/>
      <c r="F50" s="24"/>
      <c r="G50" s="24"/>
      <c r="H50" s="109">
        <f>IF(C50&lt;&gt;"",'CBL Score Standard'!$D106,IF(D50&lt;&gt;"",SUM('CBL Score Standard'!$D106:$E106),IF(E50&lt;&gt;"",SUM('CBL Score Standard'!$D106:$F106),IF(F50&lt;&gt;"",SUM('CBL Score Standard'!$D106:$G106),IF(G50&lt;&gt;"",SUM('CBL Score Standard'!$D106:$H106,0))))))</f>
        <v>0.13852813852813853</v>
      </c>
      <c r="K50" s="338"/>
      <c r="L50" s="338"/>
      <c r="M50" s="104" t="s">
        <v>7</v>
      </c>
      <c r="N50" s="36" t="s">
        <v>59</v>
      </c>
      <c r="O50" s="89" t="s">
        <v>683</v>
      </c>
      <c r="P50" s="53">
        <v>43623</v>
      </c>
      <c r="Q50" s="38" t="s">
        <v>153</v>
      </c>
      <c r="R50" s="54" t="s">
        <v>156</v>
      </c>
      <c r="S50" s="36" t="s">
        <v>647</v>
      </c>
      <c r="T50" s="83"/>
      <c r="U50" s="181">
        <v>44008</v>
      </c>
      <c r="V50" s="214" t="s">
        <v>374</v>
      </c>
      <c r="W50" s="83"/>
      <c r="X50" s="83"/>
      <c r="Y50" s="55" t="s">
        <v>631</v>
      </c>
      <c r="Z50" s="259">
        <f t="shared" si="2"/>
        <v>0</v>
      </c>
      <c r="AA50" s="260"/>
      <c r="AB50" s="260"/>
      <c r="AC50" s="260"/>
      <c r="AD50" s="260"/>
      <c r="AE50" s="258"/>
      <c r="AF50" s="258"/>
      <c r="AG50" s="258"/>
      <c r="AH50" s="258"/>
      <c r="AI50" s="258"/>
      <c r="AJ50" s="258"/>
    </row>
    <row r="51" spans="1:36" ht="42" thickBot="1" x14ac:dyDescent="0.35">
      <c r="A51" s="110" t="s">
        <v>144</v>
      </c>
      <c r="B51" s="99" t="s">
        <v>661</v>
      </c>
      <c r="C51" s="24"/>
      <c r="D51" s="1002" t="s">
        <v>77</v>
      </c>
      <c r="E51" s="24"/>
      <c r="F51" s="24"/>
      <c r="G51" s="24"/>
      <c r="H51" s="109"/>
      <c r="K51" s="338"/>
      <c r="L51" s="338"/>
      <c r="M51" s="104" t="s">
        <v>7</v>
      </c>
      <c r="N51" s="36" t="s">
        <v>56</v>
      </c>
      <c r="O51" s="89" t="s">
        <v>67</v>
      </c>
      <c r="P51" s="53"/>
      <c r="Q51" s="251" t="s">
        <v>639</v>
      </c>
      <c r="R51" s="252" t="s">
        <v>640</v>
      </c>
      <c r="S51" s="83"/>
      <c r="T51" s="83"/>
      <c r="U51" s="83"/>
      <c r="V51" s="83"/>
      <c r="W51" s="83"/>
      <c r="X51" s="83"/>
      <c r="Y51" s="55" t="s">
        <v>634</v>
      </c>
      <c r="Z51" s="259">
        <f t="shared" si="2"/>
        <v>0</v>
      </c>
      <c r="AA51" s="260"/>
      <c r="AB51" s="260"/>
      <c r="AC51" s="260"/>
      <c r="AD51" s="260"/>
      <c r="AE51" s="258"/>
      <c r="AF51" s="258"/>
      <c r="AG51" s="258"/>
      <c r="AH51" s="258"/>
      <c r="AI51" s="258"/>
      <c r="AJ51" s="258"/>
    </row>
    <row r="52" spans="1:36" ht="28.2" thickBot="1" x14ac:dyDescent="0.35">
      <c r="A52" s="110" t="s">
        <v>144</v>
      </c>
      <c r="B52" s="99" t="s">
        <v>662</v>
      </c>
      <c r="C52" s="117"/>
      <c r="D52" s="117"/>
      <c r="E52" s="117"/>
      <c r="F52" s="24"/>
      <c r="G52" s="24"/>
      <c r="H52" s="109" t="b">
        <f>IF(C52&lt;&gt;"",'CBL Score Standard'!$D108,IF(D52&lt;&gt;"",SUM('CBL Score Standard'!$D108:$E108),IF(E52&lt;&gt;"",SUM('CBL Score Standard'!$D108:$F108),IF(F52&lt;&gt;"",SUM('CBL Score Standard'!$D108:$G108),IF(G52&lt;&gt;"",SUM('CBL Score Standard'!$D108:$H108,0))))))</f>
        <v>0</v>
      </c>
      <c r="K52" s="338"/>
      <c r="L52" s="338"/>
      <c r="M52" s="104" t="s">
        <v>7</v>
      </c>
      <c r="N52" s="36" t="s">
        <v>55</v>
      </c>
      <c r="O52" s="89" t="s">
        <v>1</v>
      </c>
      <c r="P52" s="53"/>
      <c r="Q52" s="251" t="s">
        <v>641</v>
      </c>
      <c r="R52" s="252" t="s">
        <v>318</v>
      </c>
      <c r="S52" s="83"/>
      <c r="T52" s="83"/>
      <c r="U52" s="83"/>
      <c r="V52" s="83"/>
      <c r="W52" s="83"/>
      <c r="X52" s="83"/>
      <c r="Y52" s="55" t="s">
        <v>635</v>
      </c>
      <c r="Z52" s="259">
        <f t="shared" si="2"/>
        <v>0</v>
      </c>
      <c r="AA52" s="260"/>
      <c r="AB52" s="260"/>
      <c r="AC52" s="260"/>
      <c r="AD52" s="260"/>
      <c r="AE52" s="258"/>
      <c r="AF52" s="258"/>
      <c r="AG52" s="258"/>
      <c r="AH52" s="258"/>
      <c r="AI52" s="258"/>
      <c r="AJ52" s="258"/>
    </row>
    <row r="53" spans="1:36" ht="28.8" x14ac:dyDescent="0.3">
      <c r="A53" s="110" t="s">
        <v>144</v>
      </c>
      <c r="B53" s="99" t="s">
        <v>187</v>
      </c>
      <c r="C53" s="100"/>
      <c r="D53" s="24"/>
      <c r="E53" s="24"/>
      <c r="F53" s="24"/>
      <c r="G53" s="24"/>
      <c r="H53" s="109" t="b">
        <f>IF(C53&lt;&gt;"",'CBL Score Standard'!$D109,IF(D53&lt;&gt;"",SUM('CBL Score Standard'!$D109:$E109),IF(E53&lt;&gt;"",SUM('CBL Score Standard'!$D109:$F109),IF(F53&lt;&gt;"",SUM('CBL Score Standard'!$D109:$G109),IF(G53&lt;&gt;"",SUM('CBL Score Standard'!$D109:$H109,0))))))</f>
        <v>0</v>
      </c>
      <c r="K53" s="338"/>
      <c r="L53" s="338"/>
      <c r="M53" s="104" t="s">
        <v>7</v>
      </c>
      <c r="N53" s="36" t="s">
        <v>56</v>
      </c>
      <c r="O53" s="89" t="s">
        <v>419</v>
      </c>
      <c r="P53" s="53">
        <v>43684</v>
      </c>
      <c r="Q53" s="38" t="s">
        <v>420</v>
      </c>
      <c r="R53" s="54" t="s">
        <v>420</v>
      </c>
      <c r="S53" s="36"/>
      <c r="T53" s="83"/>
      <c r="U53" s="181"/>
      <c r="V53" s="83"/>
      <c r="W53" s="83"/>
      <c r="X53" s="83"/>
      <c r="Y53" s="250" t="s">
        <v>630</v>
      </c>
      <c r="Z53" s="259">
        <f t="shared" si="2"/>
        <v>0</v>
      </c>
      <c r="AA53" s="260"/>
      <c r="AB53" s="260"/>
      <c r="AC53" s="260"/>
      <c r="AD53" s="260"/>
      <c r="AE53" s="258"/>
      <c r="AF53" s="258"/>
      <c r="AG53" s="258"/>
      <c r="AH53" s="258"/>
      <c r="AI53" s="258"/>
      <c r="AJ53" s="258"/>
    </row>
    <row r="54" spans="1:36" ht="26.4" x14ac:dyDescent="0.3">
      <c r="A54" s="110" t="s">
        <v>144</v>
      </c>
      <c r="B54" s="99" t="s">
        <v>188</v>
      </c>
      <c r="C54" s="100"/>
      <c r="D54" s="24" t="s">
        <v>77</v>
      </c>
      <c r="E54" s="24"/>
      <c r="F54" s="24"/>
      <c r="G54" s="24"/>
      <c r="H54" s="109">
        <f>IF(C54&lt;&gt;"",'CBL Score Standard'!$D110,IF(D54&lt;&gt;"",SUM('CBL Score Standard'!$D110:$E110),IF(E54&lt;&gt;"",SUM('CBL Score Standard'!$D110:$F110),IF(F54&lt;&gt;"",SUM('CBL Score Standard'!$D110:$G110),IF(G54&lt;&gt;"",SUM('CBL Score Standard'!$D110:$H110,0))))))</f>
        <v>4.7619047619047616E-2</v>
      </c>
      <c r="K54" s="338"/>
      <c r="L54" s="338"/>
      <c r="M54" s="104" t="s">
        <v>7</v>
      </c>
      <c r="N54" s="36" t="s">
        <v>56</v>
      </c>
      <c r="O54" s="89" t="s">
        <v>421</v>
      </c>
      <c r="P54" s="37" t="s">
        <v>230</v>
      </c>
      <c r="Q54" s="38" t="s">
        <v>230</v>
      </c>
      <c r="R54" s="54" t="s">
        <v>230</v>
      </c>
      <c r="S54" s="36"/>
      <c r="T54" s="83"/>
      <c r="U54" s="83"/>
      <c r="V54" s="83"/>
      <c r="W54" s="83"/>
      <c r="X54" s="83"/>
      <c r="Y54" s="250" t="s">
        <v>628</v>
      </c>
      <c r="Z54" s="259">
        <f t="shared" si="2"/>
        <v>0</v>
      </c>
      <c r="AA54" s="260"/>
      <c r="AB54" s="260"/>
      <c r="AC54" s="260"/>
      <c r="AD54" s="260"/>
      <c r="AE54" s="258"/>
      <c r="AF54" s="258"/>
      <c r="AG54" s="258"/>
      <c r="AH54" s="258"/>
      <c r="AI54" s="258"/>
      <c r="AJ54" s="258"/>
    </row>
    <row r="55" spans="1:36" customFormat="1" x14ac:dyDescent="0.3">
      <c r="A55" s="110" t="s">
        <v>144</v>
      </c>
      <c r="B55" s="99" t="s">
        <v>189</v>
      </c>
      <c r="C55" s="100"/>
      <c r="D55" s="117" t="s">
        <v>77</v>
      </c>
      <c r="E55" s="117"/>
      <c r="F55" s="24"/>
      <c r="G55" s="24"/>
      <c r="H55" s="109">
        <f>IF(C55&lt;&gt;"",'CBL Score Standard'!$D111,IF(D55&lt;&gt;"",SUM('CBL Score Standard'!$D111:$E111),IF(E55&lt;&gt;"",SUM('CBL Score Standard'!$D111:$F111),IF(F55&lt;&gt;"",SUM('CBL Score Standard'!$D111:$G111),IF(G55&lt;&gt;"",SUM('CBL Score Standard'!$D111:$H111,0))))))</f>
        <v>2.3809523809523808E-2</v>
      </c>
      <c r="K55" s="339"/>
      <c r="L55" s="339"/>
      <c r="M55" s="104" t="s">
        <v>7</v>
      </c>
      <c r="N55" s="36" t="s">
        <v>54</v>
      </c>
      <c r="O55" s="89" t="s">
        <v>231</v>
      </c>
      <c r="P55" s="47">
        <v>43610</v>
      </c>
      <c r="Q55" s="39" t="s">
        <v>164</v>
      </c>
      <c r="R55" s="45" t="s">
        <v>165</v>
      </c>
      <c r="S55" s="36"/>
      <c r="T55" s="83"/>
      <c r="U55" s="83"/>
      <c r="V55" s="83"/>
      <c r="W55" s="83"/>
      <c r="X55" s="83"/>
      <c r="Y55" s="49" t="s">
        <v>232</v>
      </c>
      <c r="Z55" s="259">
        <f t="shared" si="2"/>
        <v>0</v>
      </c>
      <c r="AA55" s="260"/>
      <c r="AB55" s="260"/>
      <c r="AC55" s="260"/>
      <c r="AD55" s="260"/>
      <c r="AE55" s="258"/>
      <c r="AF55" s="258"/>
      <c r="AG55" s="258"/>
      <c r="AH55" s="258"/>
      <c r="AI55" s="258"/>
      <c r="AJ55" s="258"/>
    </row>
    <row r="56" spans="1:36" customFormat="1" x14ac:dyDescent="0.3">
      <c r="A56" s="110" t="s">
        <v>144</v>
      </c>
      <c r="B56" s="99" t="s">
        <v>190</v>
      </c>
      <c r="C56" s="100"/>
      <c r="D56" s="117"/>
      <c r="E56" s="117"/>
      <c r="F56" s="24"/>
      <c r="G56" s="24"/>
      <c r="H56" s="109" t="b">
        <f>IF(C56&lt;&gt;"",'CBL Score Standard'!$D112,IF(D56&lt;&gt;"",SUM('CBL Score Standard'!$D112:$E112),IF(E56&lt;&gt;"",SUM('CBL Score Standard'!$D112:$F112),IF(F56&lt;&gt;"",SUM('CBL Score Standard'!$D112:$G112),IF(G56&lt;&gt;"",SUM('CBL Score Standard'!$D112:$H112,0))))))</f>
        <v>0</v>
      </c>
      <c r="K56" s="3"/>
      <c r="L56" s="3"/>
      <c r="M56" s="3"/>
      <c r="N56" s="92"/>
      <c r="O56" s="3"/>
      <c r="P56" s="3"/>
      <c r="Q56" s="3"/>
      <c r="R56" s="3"/>
      <c r="S56" s="3"/>
      <c r="T56" s="78"/>
      <c r="U56" s="78"/>
      <c r="V56" s="78"/>
      <c r="W56" s="78"/>
      <c r="X56" s="78"/>
      <c r="Y56" s="3"/>
      <c r="Z56" s="3"/>
      <c r="AA56" s="3"/>
      <c r="AB56" s="3"/>
      <c r="AC56" s="3"/>
      <c r="AD56" s="3"/>
      <c r="AE56" s="3"/>
      <c r="AF56" s="3"/>
      <c r="AG56" s="3"/>
      <c r="AH56" s="3"/>
      <c r="AI56" s="3"/>
      <c r="AJ56" s="3"/>
    </row>
    <row r="57" spans="1:36" ht="26.4" x14ac:dyDescent="0.45">
      <c r="A57" s="110" t="s">
        <v>144</v>
      </c>
      <c r="B57" s="99" t="s">
        <v>191</v>
      </c>
      <c r="C57" s="100"/>
      <c r="D57" s="24" t="s">
        <v>77</v>
      </c>
      <c r="E57" s="24"/>
      <c r="F57" s="24"/>
      <c r="G57" s="24"/>
      <c r="H57" s="109">
        <f>IF(C57&lt;&gt;"",'CBL Score Standard'!$D113,IF(D57&lt;&gt;"",SUM('CBL Score Standard'!$D113:$E113),IF(E57&lt;&gt;"",SUM('CBL Score Standard'!$D113:$F113),IF(F57&lt;&gt;"",SUM('CBL Score Standard'!$D113:$G113),IF(G57&lt;&gt;"",SUM('CBL Score Standard'!$D113:$H113,0))))))</f>
        <v>2.3809523809523808E-2</v>
      </c>
      <c r="K57" s="1173" t="s">
        <v>233</v>
      </c>
      <c r="L57" s="1174"/>
      <c r="M57" s="1174"/>
      <c r="N57" s="1174"/>
      <c r="O57" s="1174"/>
      <c r="P57" s="1174"/>
      <c r="Q57" s="1174"/>
      <c r="R57" s="1174"/>
      <c r="S57" s="1174"/>
      <c r="T57" s="1174"/>
      <c r="U57" s="1174"/>
      <c r="V57" s="1174"/>
      <c r="W57" s="1174"/>
      <c r="X57" s="1174"/>
      <c r="Y57" s="1174"/>
      <c r="Z57" s="263"/>
      <c r="AA57" s="330"/>
      <c r="AB57" s="330"/>
      <c r="AC57" s="330"/>
      <c r="AD57" s="330"/>
      <c r="AE57" s="330"/>
      <c r="AF57" s="330"/>
      <c r="AG57" s="330"/>
      <c r="AH57" s="330"/>
      <c r="AI57" s="330"/>
      <c r="AJ57" s="330"/>
    </row>
    <row r="58" spans="1:36" ht="27.6" x14ac:dyDescent="0.3">
      <c r="A58" s="110" t="s">
        <v>55</v>
      </c>
      <c r="B58" s="99" t="s">
        <v>419</v>
      </c>
      <c r="C58" s="100"/>
      <c r="D58" s="100"/>
      <c r="E58" s="117"/>
      <c r="F58" s="24"/>
      <c r="G58" s="24"/>
      <c r="H58" s="109" t="b">
        <f>IF(C58&lt;&gt;"",'CBL Score Standard'!$D114,IF(D58&lt;&gt;"",SUM('CBL Score Standard'!$D114:$E114),IF(E58&lt;&gt;"",SUM('CBL Score Standard'!$D114:$F114),IF(F58&lt;&gt;"",SUM('CBL Score Standard'!$D114:$G114),IF(G58&lt;&gt;"",SUM('CBL Score Standard'!$D114:$H114,0))))))</f>
        <v>0</v>
      </c>
      <c r="K58" s="336" t="s">
        <v>133</v>
      </c>
      <c r="L58" s="336" t="s">
        <v>91</v>
      </c>
      <c r="M58" s="1182" t="s">
        <v>75</v>
      </c>
      <c r="N58" s="1184" t="s">
        <v>134</v>
      </c>
      <c r="O58" s="332" t="s">
        <v>135</v>
      </c>
      <c r="P58" s="336" t="s">
        <v>136</v>
      </c>
      <c r="Q58" s="336" t="s">
        <v>137</v>
      </c>
      <c r="R58" s="336" t="s">
        <v>138</v>
      </c>
      <c r="S58" s="341" t="s">
        <v>139</v>
      </c>
      <c r="T58" s="333" t="s">
        <v>344</v>
      </c>
      <c r="U58" s="333" t="s">
        <v>342</v>
      </c>
      <c r="V58" s="333" t="s">
        <v>343</v>
      </c>
      <c r="W58" s="333" t="s">
        <v>375</v>
      </c>
      <c r="X58" s="333" t="s">
        <v>376</v>
      </c>
      <c r="Y58" s="336" t="s">
        <v>140</v>
      </c>
      <c r="Z58" s="1186" t="s">
        <v>667</v>
      </c>
      <c r="AA58" s="1172" t="s">
        <v>666</v>
      </c>
      <c r="AB58" s="1172"/>
      <c r="AC58" s="1172" t="s">
        <v>668</v>
      </c>
      <c r="AD58" s="1172"/>
      <c r="AE58" s="1172" t="s">
        <v>669</v>
      </c>
      <c r="AF58" s="1172"/>
      <c r="AG58" s="1172" t="s">
        <v>670</v>
      </c>
      <c r="AH58" s="1172"/>
      <c r="AI58" s="1172" t="s">
        <v>671</v>
      </c>
      <c r="AJ58" s="1172"/>
    </row>
    <row r="59" spans="1:36" ht="41.4" x14ac:dyDescent="0.3">
      <c r="A59" s="110" t="s">
        <v>56</v>
      </c>
      <c r="B59" s="99" t="s">
        <v>421</v>
      </c>
      <c r="C59" s="100"/>
      <c r="D59" s="100"/>
      <c r="E59" s="117"/>
      <c r="F59" s="24"/>
      <c r="G59" s="24"/>
      <c r="H59" s="109" t="b">
        <f>IF(C59&lt;&gt;"",'CBL Score Standard'!$D115,IF(D59&lt;&gt;"",SUM('CBL Score Standard'!$D115:$E115),IF(E59&lt;&gt;"",SUM('CBL Score Standard'!$D115:$F115),IF(F59&lt;&gt;"",SUM('CBL Score Standard'!$D115:$G115),IF(G59&lt;&gt;"",SUM('CBL Score Standard'!$D115:$H115,0))))))</f>
        <v>0</v>
      </c>
      <c r="K59" s="335"/>
      <c r="L59" s="335"/>
      <c r="M59" s="1183"/>
      <c r="N59" s="1185"/>
      <c r="O59" s="331"/>
      <c r="P59" s="35" t="s">
        <v>141</v>
      </c>
      <c r="Q59" s="335"/>
      <c r="R59" s="335"/>
      <c r="S59" s="340"/>
      <c r="T59" s="333"/>
      <c r="U59" s="333"/>
      <c r="V59" s="333"/>
      <c r="W59" s="333"/>
      <c r="X59" s="333"/>
      <c r="Y59" s="335"/>
      <c r="Z59" s="1187"/>
      <c r="AA59" s="329" t="s">
        <v>672</v>
      </c>
      <c r="AB59" s="329" t="s">
        <v>673</v>
      </c>
      <c r="AC59" s="329" t="s">
        <v>672</v>
      </c>
      <c r="AD59" s="329" t="s">
        <v>673</v>
      </c>
      <c r="AE59" s="329" t="s">
        <v>672</v>
      </c>
      <c r="AF59" s="329" t="s">
        <v>673</v>
      </c>
      <c r="AG59" s="329" t="s">
        <v>672</v>
      </c>
      <c r="AH59" s="329" t="s">
        <v>673</v>
      </c>
      <c r="AI59" s="329" t="s">
        <v>672</v>
      </c>
      <c r="AJ59" s="329" t="s">
        <v>673</v>
      </c>
    </row>
    <row r="60" spans="1:36" ht="26.4" x14ac:dyDescent="0.3">
      <c r="A60" s="110" t="s">
        <v>56</v>
      </c>
      <c r="B60" s="99" t="s">
        <v>237</v>
      </c>
      <c r="C60" s="100"/>
      <c r="D60" s="100"/>
      <c r="E60" s="100"/>
      <c r="F60" s="24"/>
      <c r="G60" s="24"/>
      <c r="H60" s="109" t="b">
        <f>IF(C60&lt;&gt;"",'CBL Score Standard'!$D116,IF(D60&lt;&gt;"",SUM('CBL Score Standard'!$D116:$E116),IF(E60&lt;&gt;"",SUM('CBL Score Standard'!$D116:$F116),IF(F60&lt;&gt;"",SUM('CBL Score Standard'!$D116:$G116),IF(G60&lt;&gt;"",SUM('CBL Score Standard'!$D116:$H116,0))))))</f>
        <v>0</v>
      </c>
      <c r="K60" s="337" t="s">
        <v>142</v>
      </c>
      <c r="L60" s="337" t="s">
        <v>143</v>
      </c>
      <c r="M60" s="104" t="s">
        <v>8</v>
      </c>
      <c r="N60" s="57" t="s">
        <v>2</v>
      </c>
      <c r="O60" s="38" t="s">
        <v>234</v>
      </c>
      <c r="P60" s="58"/>
      <c r="Q60" s="56"/>
      <c r="R60" s="59"/>
      <c r="S60" s="36"/>
      <c r="T60" s="83"/>
      <c r="U60" s="83"/>
      <c r="V60" s="83" t="str">
        <f t="shared" ref="V60:V67" si="3">IF(AND(W60="Y",X60="Y"),"Passed",IF(T60="M","Passed", ""))</f>
        <v/>
      </c>
      <c r="W60" s="83"/>
      <c r="X60" s="83"/>
      <c r="Y60" s="55"/>
      <c r="Z60" s="259">
        <f t="shared" ref="Z60:Z67" si="4">DATEDIF(AA60,AB60,"m")/12+DATEDIF(AC60,AD60,"m")/12+DATEDIF(AE60,AF60,"m")/12+DATEDIF(AG60,AH60,"m")/12+DATEDIF(AI60,AJ60,"m")/12</f>
        <v>0</v>
      </c>
      <c r="AA60" s="260"/>
      <c r="AB60" s="260"/>
      <c r="AC60" s="260"/>
      <c r="AD60" s="260"/>
      <c r="AE60" s="258"/>
      <c r="AF60" s="258"/>
      <c r="AG60" s="258"/>
      <c r="AH60" s="258"/>
      <c r="AI60" s="258"/>
      <c r="AJ60" s="258"/>
    </row>
    <row r="61" spans="1:36" ht="27.6" x14ac:dyDescent="0.3">
      <c r="A61" s="110" t="s">
        <v>59</v>
      </c>
      <c r="B61" s="99" t="s">
        <v>240</v>
      </c>
      <c r="C61" s="100"/>
      <c r="D61" s="100"/>
      <c r="E61" s="100"/>
      <c r="F61" s="24"/>
      <c r="G61" s="24"/>
      <c r="H61" s="109" t="b">
        <f>IF(C61&lt;&gt;"",'CBL Score Standard'!$D117,IF(D61&lt;&gt;"",SUM('CBL Score Standard'!$D117:$E117),IF(E61&lt;&gt;"",SUM('CBL Score Standard'!$D117:$F117),IF(F61&lt;&gt;"",SUM('CBL Score Standard'!$D117:$G117),IF(G61&lt;&gt;"",SUM('CBL Score Standard'!$D117:$H117,0))))))</f>
        <v>0</v>
      </c>
      <c r="K61" s="338"/>
      <c r="L61" s="338"/>
      <c r="M61" s="104" t="s">
        <v>8</v>
      </c>
      <c r="N61" s="57" t="s">
        <v>63</v>
      </c>
      <c r="O61" s="38" t="s">
        <v>236</v>
      </c>
      <c r="P61" s="58"/>
      <c r="Q61" s="56"/>
      <c r="R61" s="59"/>
      <c r="S61" s="36"/>
      <c r="T61" s="83"/>
      <c r="U61" s="83"/>
      <c r="V61" s="83" t="str">
        <f t="shared" si="3"/>
        <v/>
      </c>
      <c r="W61" s="83"/>
      <c r="X61" s="83"/>
      <c r="Y61" s="55"/>
      <c r="Z61" s="259">
        <f t="shared" si="4"/>
        <v>0</v>
      </c>
      <c r="AA61" s="260"/>
      <c r="AB61" s="260"/>
      <c r="AC61" s="260"/>
      <c r="AD61" s="260"/>
      <c r="AE61" s="258"/>
      <c r="AF61" s="258"/>
      <c r="AG61" s="258"/>
      <c r="AH61" s="258"/>
      <c r="AI61" s="258"/>
      <c r="AJ61" s="258"/>
    </row>
    <row r="62" spans="1:36" x14ac:dyDescent="0.3">
      <c r="A62" s="110" t="s">
        <v>56</v>
      </c>
      <c r="B62" s="99" t="s">
        <v>67</v>
      </c>
      <c r="C62" s="100"/>
      <c r="D62" s="100"/>
      <c r="E62" s="24"/>
      <c r="F62" s="24"/>
      <c r="G62" s="24"/>
      <c r="H62" s="109" t="b">
        <f>IF(C62&lt;&gt;"",'CBL Score Standard'!$D118,IF(D62&lt;&gt;"",SUM('CBL Score Standard'!$D118:$E118),IF(E62&lt;&gt;"",SUM('CBL Score Standard'!$D118:$F118),IF(F62&lt;&gt;"",SUM('CBL Score Standard'!$D118:$G118),IF(G62&lt;&gt;"",SUM('CBL Score Standard'!$D118:$H118,0))))))</f>
        <v>0</v>
      </c>
      <c r="K62" s="338"/>
      <c r="L62" s="338"/>
      <c r="M62" s="104" t="s">
        <v>8</v>
      </c>
      <c r="N62" s="36" t="s">
        <v>56</v>
      </c>
      <c r="O62" s="38" t="s">
        <v>237</v>
      </c>
      <c r="P62" s="58"/>
      <c r="Q62" s="56"/>
      <c r="R62" s="59"/>
      <c r="S62" s="36"/>
      <c r="T62" s="83"/>
      <c r="U62" s="83"/>
      <c r="V62" s="83" t="str">
        <f t="shared" si="3"/>
        <v/>
      </c>
      <c r="W62" s="83"/>
      <c r="X62" s="83"/>
      <c r="Y62" s="55"/>
      <c r="Z62" s="259">
        <f t="shared" si="4"/>
        <v>0</v>
      </c>
      <c r="AA62" s="260"/>
      <c r="AB62" s="260"/>
      <c r="AC62" s="260"/>
      <c r="AD62" s="260"/>
      <c r="AE62" s="258"/>
      <c r="AF62" s="258"/>
      <c r="AG62" s="258"/>
      <c r="AH62" s="258"/>
      <c r="AI62" s="258"/>
      <c r="AJ62" s="258"/>
    </row>
    <row r="63" spans="1:36" ht="12.75" customHeight="1" thickBot="1" x14ac:dyDescent="0.35">
      <c r="A63" s="111" t="s">
        <v>55</v>
      </c>
      <c r="B63" s="99" t="s">
        <v>1</v>
      </c>
      <c r="C63" s="100"/>
      <c r="D63" s="100"/>
      <c r="E63" s="24"/>
      <c r="F63" s="24"/>
      <c r="G63" s="24"/>
      <c r="H63" s="109" t="b">
        <f>IF(C63&lt;&gt;"",'CBL Score Standard'!$D119,IF(D63&lt;&gt;"",SUM('CBL Score Standard'!$D119:$E119),IF(E63&lt;&gt;"",SUM('CBL Score Standard'!$D119:$F119),IF(F63&lt;&gt;"",SUM('CBL Score Standard'!$D119:$G119),IF(G63&lt;&gt;"",SUM('CBL Score Standard'!$D119:$H119,0))))))</f>
        <v>0</v>
      </c>
      <c r="K63" s="338"/>
      <c r="L63" s="338"/>
      <c r="M63" s="104" t="s">
        <v>8</v>
      </c>
      <c r="N63" s="36" t="s">
        <v>55</v>
      </c>
      <c r="O63" s="38" t="s">
        <v>238</v>
      </c>
      <c r="P63" s="58"/>
      <c r="Q63" s="56"/>
      <c r="R63" s="59"/>
      <c r="S63" s="36"/>
      <c r="T63" s="83"/>
      <c r="U63" s="83"/>
      <c r="V63" s="83" t="str">
        <f t="shared" si="3"/>
        <v/>
      </c>
      <c r="W63" s="83"/>
      <c r="X63" s="83"/>
      <c r="Y63" s="55"/>
      <c r="Z63" s="259">
        <f t="shared" si="4"/>
        <v>0</v>
      </c>
      <c r="AA63" s="260"/>
      <c r="AB63" s="260"/>
      <c r="AC63" s="260"/>
      <c r="AD63" s="260"/>
      <c r="AE63" s="258"/>
      <c r="AF63" s="258"/>
      <c r="AG63" s="258"/>
      <c r="AH63" s="258"/>
      <c r="AI63" s="258"/>
      <c r="AJ63" s="258"/>
    </row>
    <row r="64" spans="1:36" ht="15" thickBot="1" x14ac:dyDescent="0.35">
      <c r="A64" s="1175" t="s">
        <v>79</v>
      </c>
      <c r="B64" s="1176"/>
      <c r="C64" s="1177"/>
      <c r="D64" s="1177"/>
      <c r="E64" s="1177"/>
      <c r="F64" s="1177"/>
      <c r="G64" s="1177"/>
      <c r="H64" s="9">
        <f>SUM(H8:H63)</f>
        <v>1.1125541125541125</v>
      </c>
      <c r="K64" s="338"/>
      <c r="L64" s="338"/>
      <c r="M64" s="104" t="s">
        <v>8</v>
      </c>
      <c r="N64" s="57" t="s">
        <v>53</v>
      </c>
      <c r="O64" s="38" t="s">
        <v>239</v>
      </c>
      <c r="P64" s="58"/>
      <c r="Q64" s="56"/>
      <c r="R64" s="59"/>
      <c r="S64" s="36"/>
      <c r="T64" s="83"/>
      <c r="U64" s="83"/>
      <c r="V64" s="83" t="str">
        <f t="shared" si="3"/>
        <v/>
      </c>
      <c r="W64" s="83"/>
      <c r="X64" s="83"/>
      <c r="Y64" s="55"/>
      <c r="Z64" s="259">
        <f t="shared" si="4"/>
        <v>0</v>
      </c>
      <c r="AA64" s="260"/>
      <c r="AB64" s="260"/>
      <c r="AC64" s="260"/>
      <c r="AD64" s="260"/>
      <c r="AE64" s="258"/>
      <c r="AF64" s="258"/>
      <c r="AG64" s="258"/>
      <c r="AH64" s="258"/>
      <c r="AI64" s="258"/>
      <c r="AJ64" s="258"/>
    </row>
    <row r="65" spans="1:36" ht="28.2" thickBot="1" x14ac:dyDescent="0.35">
      <c r="A65" s="112" t="s">
        <v>83</v>
      </c>
      <c r="B65" s="113"/>
      <c r="C65" s="134">
        <v>0.90909090909090906</v>
      </c>
      <c r="D65" s="134">
        <v>0.63157894736842102</v>
      </c>
      <c r="E65" s="134">
        <v>0</v>
      </c>
      <c r="F65" s="134">
        <v>0</v>
      </c>
      <c r="G65" s="134">
        <v>0</v>
      </c>
      <c r="H65" s="114">
        <v>0</v>
      </c>
      <c r="K65" s="338"/>
      <c r="L65" s="338"/>
      <c r="M65" s="104" t="s">
        <v>8</v>
      </c>
      <c r="N65" s="57" t="s">
        <v>59</v>
      </c>
      <c r="O65" s="38" t="s">
        <v>240</v>
      </c>
      <c r="P65" s="58"/>
      <c r="Q65" s="56"/>
      <c r="R65" s="59"/>
      <c r="S65" s="36"/>
      <c r="T65" s="83"/>
      <c r="U65" s="83"/>
      <c r="V65" s="83" t="str">
        <f t="shared" si="3"/>
        <v/>
      </c>
      <c r="W65" s="83"/>
      <c r="X65" s="83"/>
      <c r="Y65" s="55"/>
      <c r="Z65" s="259">
        <f t="shared" si="4"/>
        <v>0</v>
      </c>
      <c r="AA65" s="260"/>
      <c r="AB65" s="260"/>
      <c r="AC65" s="260"/>
      <c r="AD65" s="260"/>
      <c r="AE65" s="258"/>
      <c r="AF65" s="258"/>
      <c r="AG65" s="258"/>
      <c r="AH65" s="258"/>
      <c r="AI65" s="258"/>
      <c r="AJ65" s="258"/>
    </row>
    <row r="66" spans="1:36" ht="15" thickBot="1" x14ac:dyDescent="0.35">
      <c r="A66" s="1178" t="s">
        <v>81</v>
      </c>
      <c r="B66" s="1179"/>
      <c r="C66" s="1180"/>
      <c r="D66" s="1180"/>
      <c r="E66" s="1180"/>
      <c r="F66" s="1180"/>
      <c r="G66" s="1181"/>
      <c r="H66" s="115">
        <v>0</v>
      </c>
      <c r="K66" s="338"/>
      <c r="L66" s="338"/>
      <c r="M66" s="104" t="s">
        <v>8</v>
      </c>
      <c r="N66" s="57" t="s">
        <v>55</v>
      </c>
      <c r="O66" s="38" t="s">
        <v>515</v>
      </c>
      <c r="P66" s="58"/>
      <c r="Q66" s="56"/>
      <c r="R66" s="59"/>
      <c r="S66" s="36" t="s">
        <v>647</v>
      </c>
      <c r="T66" s="83"/>
      <c r="U66" s="1134">
        <v>44042.458333333336</v>
      </c>
      <c r="V66" s="83" t="s">
        <v>374</v>
      </c>
      <c r="W66" s="83"/>
      <c r="X66" s="83"/>
      <c r="Y66" s="55"/>
      <c r="Z66" s="259">
        <f t="shared" si="4"/>
        <v>0</v>
      </c>
      <c r="AA66" s="260"/>
      <c r="AB66" s="260"/>
      <c r="AC66" s="260"/>
      <c r="AD66" s="260"/>
      <c r="AE66" s="258"/>
      <c r="AF66" s="258"/>
      <c r="AG66" s="258"/>
      <c r="AH66" s="258"/>
      <c r="AI66" s="258"/>
      <c r="AJ66" s="258"/>
    </row>
    <row r="67" spans="1:36" x14ac:dyDescent="0.3">
      <c r="C67" s="135"/>
      <c r="D67" s="135"/>
      <c r="E67" s="135"/>
      <c r="F67" s="135"/>
      <c r="G67" s="135"/>
      <c r="K67" s="339"/>
      <c r="L67" s="339"/>
      <c r="M67" s="104" t="s">
        <v>8</v>
      </c>
      <c r="N67" s="57" t="s">
        <v>149</v>
      </c>
      <c r="O67" s="38" t="s">
        <v>370</v>
      </c>
      <c r="P67" s="51" t="s">
        <v>145</v>
      </c>
      <c r="Q67" s="39" t="s">
        <v>217</v>
      </c>
      <c r="R67" s="45" t="s">
        <v>241</v>
      </c>
      <c r="S67" s="36"/>
      <c r="T67" s="83"/>
      <c r="U67" s="83"/>
      <c r="V67" s="83" t="str">
        <f t="shared" si="3"/>
        <v/>
      </c>
      <c r="W67" s="83"/>
      <c r="X67" s="83"/>
      <c r="Y67" s="46" t="s">
        <v>242</v>
      </c>
      <c r="Z67" s="259">
        <f t="shared" si="4"/>
        <v>0</v>
      </c>
      <c r="AA67" s="260"/>
      <c r="AB67" s="260"/>
      <c r="AC67" s="260"/>
      <c r="AD67" s="260"/>
      <c r="AE67" s="258"/>
      <c r="AF67" s="258"/>
      <c r="AG67" s="258"/>
      <c r="AH67" s="258"/>
      <c r="AI67" s="258"/>
      <c r="AJ67" s="258"/>
    </row>
    <row r="68" spans="1:36" x14ac:dyDescent="0.3">
      <c r="C68" s="135"/>
      <c r="D68" s="135"/>
      <c r="E68" s="135"/>
      <c r="F68" s="135"/>
      <c r="G68" s="135"/>
      <c r="K68" s="3"/>
      <c r="L68" s="3"/>
      <c r="M68" s="3"/>
      <c r="N68" s="92"/>
      <c r="O68" s="3"/>
      <c r="P68" s="3"/>
      <c r="Q68" s="3"/>
      <c r="R68" s="3"/>
      <c r="S68" s="3"/>
      <c r="T68" s="78"/>
      <c r="U68" s="78"/>
      <c r="V68" s="78"/>
      <c r="W68" s="78"/>
      <c r="X68" s="78"/>
      <c r="Y68" s="3"/>
      <c r="Z68" s="3"/>
      <c r="AA68" s="3"/>
      <c r="AB68" s="3"/>
      <c r="AC68" s="3"/>
      <c r="AD68" s="3"/>
      <c r="AE68" s="3"/>
      <c r="AF68" s="3"/>
      <c r="AG68" s="3"/>
      <c r="AH68" s="3"/>
      <c r="AI68" s="3"/>
      <c r="AJ68" s="3"/>
    </row>
    <row r="69" spans="1:36" ht="23.4" x14ac:dyDescent="0.45">
      <c r="C69" s="135"/>
      <c r="D69" s="135"/>
      <c r="E69" s="135"/>
      <c r="F69" s="135"/>
      <c r="G69" s="135"/>
      <c r="K69" s="1173" t="s">
        <v>243</v>
      </c>
      <c r="L69" s="1174"/>
      <c r="M69" s="1174"/>
      <c r="N69" s="1174"/>
      <c r="O69" s="1174"/>
      <c r="P69" s="1174"/>
      <c r="Q69" s="1174"/>
      <c r="R69" s="1174"/>
      <c r="S69" s="1174"/>
      <c r="T69" s="1174"/>
      <c r="U69" s="1174"/>
      <c r="V69" s="1174"/>
      <c r="W69" s="1174"/>
      <c r="X69" s="1174"/>
      <c r="Y69" s="1174"/>
      <c r="Z69" s="263"/>
      <c r="AA69" s="330"/>
      <c r="AB69" s="330"/>
      <c r="AC69" s="330"/>
      <c r="AD69" s="330"/>
      <c r="AE69" s="330"/>
      <c r="AF69" s="330"/>
      <c r="AG69" s="330"/>
      <c r="AH69" s="330"/>
      <c r="AI69" s="330"/>
      <c r="AJ69" s="330"/>
    </row>
    <row r="70" spans="1:36" ht="27.6" x14ac:dyDescent="0.3">
      <c r="C70" s="135"/>
      <c r="D70" s="135"/>
      <c r="E70" s="135"/>
      <c r="F70" s="135"/>
      <c r="G70" s="135"/>
      <c r="K70" s="336" t="s">
        <v>133</v>
      </c>
      <c r="L70" s="336" t="s">
        <v>91</v>
      </c>
      <c r="M70" s="1182" t="s">
        <v>75</v>
      </c>
      <c r="N70" s="1184" t="s">
        <v>134</v>
      </c>
      <c r="O70" s="332" t="s">
        <v>135</v>
      </c>
      <c r="P70" s="336" t="s">
        <v>136</v>
      </c>
      <c r="Q70" s="336" t="s">
        <v>137</v>
      </c>
      <c r="R70" s="336" t="s">
        <v>138</v>
      </c>
      <c r="S70" s="341" t="s">
        <v>139</v>
      </c>
      <c r="T70" s="333" t="s">
        <v>344</v>
      </c>
      <c r="U70" s="333" t="s">
        <v>342</v>
      </c>
      <c r="V70" s="333" t="s">
        <v>343</v>
      </c>
      <c r="W70" s="333" t="s">
        <v>375</v>
      </c>
      <c r="X70" s="333" t="s">
        <v>379</v>
      </c>
      <c r="Y70" s="336" t="s">
        <v>140</v>
      </c>
      <c r="Z70" s="1186" t="s">
        <v>667</v>
      </c>
      <c r="AA70" s="1172" t="s">
        <v>666</v>
      </c>
      <c r="AB70" s="1172"/>
      <c r="AC70" s="1172" t="s">
        <v>668</v>
      </c>
      <c r="AD70" s="1172"/>
      <c r="AE70" s="1172" t="s">
        <v>669</v>
      </c>
      <c r="AF70" s="1172"/>
      <c r="AG70" s="1172" t="s">
        <v>670</v>
      </c>
      <c r="AH70" s="1172"/>
      <c r="AI70" s="1172" t="s">
        <v>671</v>
      </c>
      <c r="AJ70" s="1172"/>
    </row>
    <row r="71" spans="1:36" ht="41.4" x14ac:dyDescent="0.3">
      <c r="C71" s="135"/>
      <c r="D71" s="135"/>
      <c r="E71" s="135"/>
      <c r="F71" s="135"/>
      <c r="G71" s="135"/>
      <c r="K71" s="335"/>
      <c r="L71" s="335"/>
      <c r="M71" s="1183"/>
      <c r="N71" s="1185"/>
      <c r="O71" s="331"/>
      <c r="P71" s="35" t="s">
        <v>141</v>
      </c>
      <c r="Q71" s="335"/>
      <c r="R71" s="335"/>
      <c r="S71" s="340"/>
      <c r="T71" s="333"/>
      <c r="U71" s="333"/>
      <c r="V71" s="333"/>
      <c r="W71" s="333"/>
      <c r="X71" s="333"/>
      <c r="Y71" s="335"/>
      <c r="Z71" s="1187"/>
      <c r="AA71" s="329" t="s">
        <v>672</v>
      </c>
      <c r="AB71" s="329" t="s">
        <v>673</v>
      </c>
      <c r="AC71" s="329" t="s">
        <v>672</v>
      </c>
      <c r="AD71" s="329" t="s">
        <v>673</v>
      </c>
      <c r="AE71" s="329" t="s">
        <v>672</v>
      </c>
      <c r="AF71" s="329" t="s">
        <v>673</v>
      </c>
      <c r="AG71" s="329" t="s">
        <v>672</v>
      </c>
      <c r="AH71" s="329" t="s">
        <v>673</v>
      </c>
      <c r="AI71" s="329" t="s">
        <v>672</v>
      </c>
      <c r="AJ71" s="329" t="s">
        <v>673</v>
      </c>
    </row>
    <row r="72" spans="1:36" x14ac:dyDescent="0.3">
      <c r="C72" s="135"/>
      <c r="D72" s="135"/>
      <c r="E72" s="135"/>
      <c r="F72" s="135"/>
      <c r="G72" s="135"/>
      <c r="K72" s="337" t="s">
        <v>142</v>
      </c>
      <c r="L72" s="337" t="s">
        <v>143</v>
      </c>
      <c r="M72" s="104" t="s">
        <v>9</v>
      </c>
      <c r="N72" s="57" t="s">
        <v>235</v>
      </c>
      <c r="O72" s="38" t="s">
        <v>244</v>
      </c>
      <c r="P72" s="60"/>
      <c r="Q72" s="61"/>
      <c r="R72" s="62"/>
      <c r="S72" s="36"/>
      <c r="T72" s="83"/>
      <c r="U72" s="83"/>
      <c r="V72" s="83" t="str">
        <f>IF(AND(W72="Y",X72="Y"),"Passed",IF(T72="M","Passed", ""))</f>
        <v/>
      </c>
      <c r="W72" s="83"/>
      <c r="X72" s="83"/>
      <c r="Y72" s="63"/>
      <c r="Z72" s="259">
        <f t="shared" ref="Z72:Z75" si="5">DATEDIF(AA72,AB72,"m")/12+DATEDIF(AC72,AD72,"m")/12+DATEDIF(AE72,AF72,"m")/12+DATEDIF(AG72,AH72,"m")/12+DATEDIF(AI72,AJ72,"m")/12</f>
        <v>0</v>
      </c>
      <c r="AA72" s="260"/>
      <c r="AB72" s="260"/>
      <c r="AC72" s="260"/>
      <c r="AD72" s="260"/>
      <c r="AE72" s="258"/>
      <c r="AF72" s="258"/>
      <c r="AG72" s="258"/>
      <c r="AH72" s="258"/>
      <c r="AI72" s="258"/>
      <c r="AJ72" s="258"/>
    </row>
    <row r="73" spans="1:36" x14ac:dyDescent="0.3">
      <c r="C73" s="135"/>
      <c r="D73" s="135"/>
      <c r="E73" s="135"/>
      <c r="F73" s="135"/>
      <c r="G73" s="135"/>
      <c r="K73" s="338"/>
      <c r="L73" s="338"/>
      <c r="M73" s="104" t="s">
        <v>9</v>
      </c>
      <c r="N73" s="57" t="s">
        <v>229</v>
      </c>
      <c r="O73" s="38" t="s">
        <v>245</v>
      </c>
      <c r="P73" s="60"/>
      <c r="Q73" s="61"/>
      <c r="R73" s="62"/>
      <c r="S73" s="36"/>
      <c r="T73" s="83"/>
      <c r="U73" s="83"/>
      <c r="V73" s="83" t="str">
        <f>IF(AND(W73="Y",X73="Y"),"Passed",IF(T73="M","Passed", ""))</f>
        <v/>
      </c>
      <c r="W73" s="83"/>
      <c r="X73" s="83"/>
      <c r="Y73" s="63"/>
      <c r="Z73" s="259">
        <f t="shared" si="5"/>
        <v>0</v>
      </c>
      <c r="AA73" s="260"/>
      <c r="AB73" s="260"/>
      <c r="AC73" s="260"/>
      <c r="AD73" s="260"/>
      <c r="AE73" s="258"/>
      <c r="AF73" s="258"/>
      <c r="AG73" s="258"/>
      <c r="AH73" s="258"/>
      <c r="AI73" s="258"/>
      <c r="AJ73" s="258"/>
    </row>
    <row r="74" spans="1:36" ht="41.4" x14ac:dyDescent="0.3">
      <c r="C74" s="135"/>
      <c r="D74" s="135"/>
      <c r="E74" s="135"/>
      <c r="F74" s="135"/>
      <c r="G74" s="135"/>
      <c r="K74" s="338"/>
      <c r="L74" s="338"/>
      <c r="M74" s="104" t="s">
        <v>9</v>
      </c>
      <c r="N74" s="57" t="s">
        <v>3</v>
      </c>
      <c r="O74" s="38" t="s">
        <v>516</v>
      </c>
      <c r="P74" s="60"/>
      <c r="Q74" s="61"/>
      <c r="R74" s="62"/>
      <c r="S74" s="36"/>
      <c r="T74" s="83"/>
      <c r="U74" s="83"/>
      <c r="V74" s="83" t="str">
        <f>IF(AND(W74="Y",X74="Y"),"Passed",IF(T74="M","Passed", ""))</f>
        <v/>
      </c>
      <c r="W74" s="83"/>
      <c r="X74" s="83"/>
      <c r="Y74" s="63"/>
      <c r="Z74" s="259">
        <f t="shared" si="5"/>
        <v>0</v>
      </c>
      <c r="AA74" s="260"/>
      <c r="AB74" s="260"/>
      <c r="AC74" s="260"/>
      <c r="AD74" s="260"/>
      <c r="AE74" s="258"/>
      <c r="AF74" s="258"/>
      <c r="AG74" s="258"/>
      <c r="AH74" s="258"/>
      <c r="AI74" s="258"/>
      <c r="AJ74" s="258"/>
    </row>
    <row r="75" spans="1:36" ht="12.75" customHeight="1" x14ac:dyDescent="0.3">
      <c r="C75" s="135"/>
      <c r="D75" s="135"/>
      <c r="E75" s="135"/>
      <c r="F75" s="135"/>
      <c r="G75" s="135"/>
      <c r="K75" s="339"/>
      <c r="L75" s="339"/>
      <c r="M75" s="104" t="s">
        <v>9</v>
      </c>
      <c r="N75" s="57" t="s">
        <v>3</v>
      </c>
      <c r="O75" s="38" t="s">
        <v>246</v>
      </c>
      <c r="P75" s="60"/>
      <c r="Q75" s="61"/>
      <c r="R75" s="62"/>
      <c r="S75" s="36"/>
      <c r="T75" s="83"/>
      <c r="U75" s="83"/>
      <c r="V75" s="83" t="str">
        <f>IF(AND(W75="Y",X75="Y"),"Passed",IF(T75="M","Passed", ""))</f>
        <v/>
      </c>
      <c r="W75" s="83"/>
      <c r="X75" s="83"/>
      <c r="Y75" s="63"/>
      <c r="Z75" s="259">
        <f t="shared" si="5"/>
        <v>0</v>
      </c>
      <c r="AA75" s="260"/>
      <c r="AB75" s="260"/>
      <c r="AC75" s="260"/>
      <c r="AD75" s="260"/>
      <c r="AE75" s="258"/>
      <c r="AF75" s="258"/>
      <c r="AG75" s="258"/>
      <c r="AH75" s="258"/>
      <c r="AI75" s="258"/>
      <c r="AJ75" s="258"/>
    </row>
    <row r="76" spans="1:36" x14ac:dyDescent="0.3">
      <c r="C76" s="135"/>
      <c r="D76" s="135"/>
      <c r="E76" s="135"/>
      <c r="F76" s="135"/>
      <c r="G76" s="135"/>
      <c r="K76" s="3"/>
      <c r="L76" s="3"/>
      <c r="M76" s="3"/>
      <c r="N76" s="92"/>
      <c r="O76" s="3"/>
      <c r="P76" s="3"/>
      <c r="Q76" s="3"/>
      <c r="R76" s="3"/>
      <c r="S76" s="3"/>
      <c r="T76" s="78"/>
      <c r="U76" s="78"/>
      <c r="V76" s="78"/>
      <c r="W76" s="78"/>
      <c r="X76" s="78"/>
      <c r="Y76" s="3"/>
      <c r="Z76" s="3"/>
      <c r="AA76" s="3"/>
      <c r="AB76" s="3"/>
      <c r="AC76" s="3"/>
      <c r="AD76" s="3"/>
      <c r="AE76" s="3"/>
      <c r="AF76" s="3"/>
      <c r="AG76" s="3"/>
      <c r="AH76" s="3"/>
      <c r="AI76" s="3"/>
      <c r="AJ76" s="3"/>
    </row>
    <row r="77" spans="1:36" x14ac:dyDescent="0.3">
      <c r="C77" s="135"/>
      <c r="D77" s="135"/>
      <c r="E77" s="135"/>
      <c r="F77" s="135"/>
      <c r="G77" s="135"/>
      <c r="K77" s="3"/>
      <c r="L77" s="3"/>
      <c r="M77" s="3"/>
      <c r="N77" s="92"/>
      <c r="O77" s="3"/>
      <c r="P77" s="3"/>
      <c r="Q77" s="3"/>
      <c r="R77" s="3"/>
      <c r="S77" s="3"/>
      <c r="T77" s="78"/>
      <c r="U77" s="78"/>
      <c r="V77" s="78"/>
      <c r="W77" s="78"/>
      <c r="X77" s="78"/>
      <c r="Y77" s="3"/>
      <c r="Z77" s="3"/>
      <c r="AA77" s="3"/>
      <c r="AB77" s="3"/>
      <c r="AC77" s="3"/>
      <c r="AD77" s="3"/>
      <c r="AE77" s="3"/>
      <c r="AF77" s="3"/>
      <c r="AG77" s="3"/>
      <c r="AH77" s="3"/>
      <c r="AI77" s="3"/>
      <c r="AJ77" s="3"/>
    </row>
    <row r="78" spans="1:36" x14ac:dyDescent="0.3">
      <c r="C78" s="135"/>
      <c r="D78" s="135"/>
      <c r="E78" s="135"/>
      <c r="F78" s="135"/>
      <c r="G78" s="135"/>
      <c r="K78" s="3"/>
      <c r="L78" s="3"/>
      <c r="M78" s="3"/>
      <c r="N78" s="92"/>
      <c r="O78" s="3"/>
      <c r="P78" s="3"/>
      <c r="Q78" s="3"/>
      <c r="R78" s="3"/>
      <c r="S78" s="3"/>
      <c r="T78" s="78"/>
      <c r="U78" s="78"/>
      <c r="V78" s="78"/>
      <c r="W78" s="78"/>
      <c r="X78" s="78"/>
      <c r="Y78" s="3"/>
      <c r="Z78" s="3"/>
      <c r="AA78" s="3"/>
      <c r="AB78" s="3"/>
      <c r="AC78" s="3"/>
      <c r="AD78" s="3"/>
      <c r="AE78" s="3"/>
      <c r="AF78" s="3"/>
      <c r="AG78" s="3"/>
      <c r="AH78" s="3"/>
      <c r="AI78" s="3"/>
      <c r="AJ78" s="3"/>
    </row>
    <row r="79" spans="1:36" x14ac:dyDescent="0.3">
      <c r="C79" s="135"/>
      <c r="D79" s="135"/>
      <c r="E79" s="135"/>
      <c r="F79" s="135"/>
      <c r="G79" s="135"/>
      <c r="K79" s="3"/>
      <c r="L79" s="3"/>
      <c r="M79" s="3"/>
      <c r="N79" s="92"/>
      <c r="O79" s="3"/>
      <c r="P79" s="3"/>
      <c r="Q79" s="3"/>
      <c r="R79" s="3"/>
      <c r="S79" s="3"/>
      <c r="T79" s="78"/>
      <c r="U79" s="78"/>
      <c r="V79" s="78"/>
      <c r="W79" s="78"/>
      <c r="X79" s="78"/>
      <c r="Y79" s="3"/>
      <c r="Z79" s="3"/>
      <c r="AA79" s="3"/>
      <c r="AB79" s="3"/>
      <c r="AC79" s="3"/>
      <c r="AD79" s="3"/>
      <c r="AE79" s="3"/>
      <c r="AF79" s="3"/>
      <c r="AG79" s="3"/>
      <c r="AH79" s="3"/>
      <c r="AI79" s="3"/>
      <c r="AJ79" s="3"/>
    </row>
    <row r="80" spans="1:36" x14ac:dyDescent="0.3">
      <c r="C80" s="135"/>
      <c r="D80" s="135"/>
      <c r="E80" s="135"/>
      <c r="F80" s="135"/>
      <c r="G80" s="135"/>
    </row>
    <row r="81" spans="3:7" x14ac:dyDescent="0.3">
      <c r="C81" s="135"/>
      <c r="D81" s="135"/>
      <c r="E81" s="135"/>
      <c r="F81" s="135"/>
      <c r="G81" s="135"/>
    </row>
    <row r="82" spans="3:7" x14ac:dyDescent="0.3">
      <c r="C82" s="135"/>
      <c r="D82" s="135"/>
      <c r="E82" s="135"/>
      <c r="F82" s="135"/>
      <c r="G82" s="135"/>
    </row>
    <row r="83" spans="3:7" x14ac:dyDescent="0.3">
      <c r="C83" s="135"/>
      <c r="D83" s="135"/>
      <c r="E83" s="135"/>
      <c r="F83" s="135"/>
      <c r="G83" s="135"/>
    </row>
    <row r="84" spans="3:7" x14ac:dyDescent="0.3">
      <c r="C84" s="135"/>
      <c r="D84" s="135"/>
      <c r="E84" s="135"/>
      <c r="F84" s="135"/>
      <c r="G84" s="135"/>
    </row>
    <row r="85" spans="3:7" x14ac:dyDescent="0.3">
      <c r="C85" s="135"/>
      <c r="D85" s="135"/>
      <c r="E85" s="135"/>
      <c r="F85" s="135"/>
      <c r="G85" s="135"/>
    </row>
    <row r="86" spans="3:7" x14ac:dyDescent="0.3">
      <c r="C86" s="135"/>
      <c r="D86" s="135"/>
      <c r="E86" s="135"/>
      <c r="F86" s="135"/>
      <c r="G86" s="135"/>
    </row>
    <row r="87" spans="3:7" x14ac:dyDescent="0.3">
      <c r="C87" s="135"/>
      <c r="D87" s="135"/>
      <c r="E87" s="135"/>
      <c r="F87" s="135"/>
      <c r="G87" s="135"/>
    </row>
    <row r="88" spans="3:7" x14ac:dyDescent="0.3">
      <c r="C88" s="135"/>
      <c r="D88" s="135"/>
      <c r="E88" s="135"/>
      <c r="F88" s="135"/>
      <c r="G88" s="135"/>
    </row>
    <row r="89" spans="3:7" x14ac:dyDescent="0.3">
      <c r="C89" s="135"/>
      <c r="D89" s="135"/>
      <c r="E89" s="135"/>
      <c r="F89" s="135"/>
      <c r="G89" s="135"/>
    </row>
    <row r="90" spans="3:7" x14ac:dyDescent="0.3">
      <c r="C90" s="135"/>
      <c r="D90" s="135"/>
      <c r="E90" s="135"/>
      <c r="F90" s="135"/>
      <c r="G90" s="135"/>
    </row>
    <row r="91" spans="3:7" x14ac:dyDescent="0.3">
      <c r="C91" s="135"/>
      <c r="D91" s="135"/>
      <c r="E91" s="135"/>
      <c r="F91" s="135"/>
      <c r="G91" s="135"/>
    </row>
    <row r="92" spans="3:7" x14ac:dyDescent="0.3">
      <c r="C92" s="135"/>
      <c r="D92" s="135"/>
      <c r="E92" s="135"/>
      <c r="F92" s="135"/>
      <c r="G92" s="135"/>
    </row>
    <row r="93" spans="3:7" x14ac:dyDescent="0.3">
      <c r="C93" s="135"/>
      <c r="D93" s="135"/>
      <c r="E93" s="135"/>
      <c r="F93" s="135"/>
      <c r="G93" s="135"/>
    </row>
    <row r="94" spans="3:7" x14ac:dyDescent="0.3">
      <c r="C94" s="135"/>
      <c r="D94" s="135"/>
      <c r="E94" s="135"/>
      <c r="F94" s="135"/>
      <c r="G94" s="135"/>
    </row>
    <row r="95" spans="3:7" x14ac:dyDescent="0.3">
      <c r="C95" s="135"/>
      <c r="D95" s="135"/>
      <c r="E95" s="135"/>
      <c r="F95" s="135"/>
      <c r="G95" s="135"/>
    </row>
    <row r="96" spans="3:7" x14ac:dyDescent="0.3">
      <c r="C96" s="135"/>
      <c r="D96" s="135"/>
      <c r="E96" s="135"/>
      <c r="F96" s="135"/>
      <c r="G96" s="135"/>
    </row>
    <row r="97" spans="3:7" x14ac:dyDescent="0.3">
      <c r="C97" s="135"/>
      <c r="D97" s="135"/>
      <c r="E97" s="135"/>
      <c r="F97" s="135"/>
      <c r="G97" s="135"/>
    </row>
    <row r="98" spans="3:7" x14ac:dyDescent="0.3">
      <c r="C98" s="135"/>
      <c r="D98" s="135"/>
      <c r="E98" s="135"/>
      <c r="F98" s="135"/>
      <c r="G98" s="135"/>
    </row>
    <row r="99" spans="3:7" x14ac:dyDescent="0.3">
      <c r="C99" s="135"/>
      <c r="D99" s="135"/>
      <c r="E99" s="135"/>
      <c r="F99" s="135"/>
      <c r="G99" s="135"/>
    </row>
    <row r="100" spans="3:7" x14ac:dyDescent="0.3">
      <c r="C100" s="135"/>
      <c r="D100" s="135"/>
      <c r="E100" s="135"/>
      <c r="F100" s="135"/>
      <c r="G100" s="135"/>
    </row>
    <row r="101" spans="3:7" x14ac:dyDescent="0.3">
      <c r="C101" s="135"/>
      <c r="D101" s="135"/>
      <c r="E101" s="135"/>
      <c r="F101" s="135"/>
      <c r="G101" s="135"/>
    </row>
    <row r="102" spans="3:7" x14ac:dyDescent="0.3">
      <c r="C102" s="135"/>
      <c r="D102" s="135"/>
      <c r="E102" s="135"/>
      <c r="F102" s="135"/>
      <c r="G102" s="135"/>
    </row>
    <row r="103" spans="3:7" x14ac:dyDescent="0.3">
      <c r="C103" s="135"/>
      <c r="D103" s="135"/>
      <c r="E103" s="135"/>
      <c r="F103" s="135"/>
      <c r="G103" s="135"/>
    </row>
    <row r="104" spans="3:7" x14ac:dyDescent="0.3">
      <c r="C104" s="135"/>
      <c r="D104" s="135"/>
      <c r="E104" s="135"/>
      <c r="F104" s="135"/>
      <c r="G104" s="135"/>
    </row>
    <row r="105" spans="3:7" x14ac:dyDescent="0.3">
      <c r="C105" s="135"/>
      <c r="D105" s="135"/>
      <c r="E105" s="135"/>
      <c r="F105" s="135"/>
      <c r="G105" s="135"/>
    </row>
    <row r="106" spans="3:7" x14ac:dyDescent="0.3">
      <c r="C106" s="135"/>
      <c r="D106" s="135"/>
      <c r="E106" s="135"/>
      <c r="F106" s="135"/>
      <c r="G106" s="135"/>
    </row>
    <row r="107" spans="3:7" x14ac:dyDescent="0.3">
      <c r="C107" s="135"/>
      <c r="D107" s="135"/>
      <c r="E107" s="135"/>
      <c r="F107" s="135"/>
      <c r="G107" s="135"/>
    </row>
    <row r="108" spans="3:7" x14ac:dyDescent="0.3">
      <c r="C108" s="135"/>
      <c r="D108" s="135"/>
      <c r="E108" s="135"/>
      <c r="F108" s="135"/>
      <c r="G108" s="135"/>
    </row>
    <row r="109" spans="3:7" x14ac:dyDescent="0.3">
      <c r="C109" s="135"/>
      <c r="D109" s="135"/>
      <c r="E109" s="135"/>
      <c r="F109" s="135"/>
      <c r="G109" s="135"/>
    </row>
    <row r="110" spans="3:7" x14ac:dyDescent="0.3">
      <c r="C110" s="135"/>
      <c r="D110" s="135"/>
      <c r="E110" s="135"/>
      <c r="F110" s="135"/>
      <c r="G110" s="135"/>
    </row>
    <row r="111" spans="3:7" x14ac:dyDescent="0.3">
      <c r="C111" s="135"/>
      <c r="D111" s="135"/>
      <c r="E111" s="135"/>
      <c r="F111" s="135"/>
      <c r="G111" s="135"/>
    </row>
    <row r="112" spans="3:7" x14ac:dyDescent="0.3">
      <c r="C112" s="135"/>
      <c r="D112" s="135"/>
      <c r="E112" s="135"/>
      <c r="F112" s="135"/>
      <c r="G112" s="135"/>
    </row>
    <row r="113" spans="3:7" x14ac:dyDescent="0.3">
      <c r="C113" s="135"/>
      <c r="D113" s="135"/>
      <c r="E113" s="135"/>
      <c r="F113" s="135"/>
      <c r="G113" s="135"/>
    </row>
    <row r="114" spans="3:7" x14ac:dyDescent="0.3">
      <c r="C114" s="135"/>
      <c r="D114" s="135"/>
      <c r="E114" s="135"/>
      <c r="F114" s="135"/>
      <c r="G114" s="135"/>
    </row>
    <row r="115" spans="3:7" x14ac:dyDescent="0.3">
      <c r="C115" s="135"/>
      <c r="D115" s="135"/>
      <c r="E115" s="135"/>
      <c r="F115" s="135"/>
      <c r="G115" s="135"/>
    </row>
    <row r="116" spans="3:7" x14ac:dyDescent="0.3">
      <c r="C116" s="135"/>
      <c r="D116" s="135"/>
      <c r="E116" s="135"/>
      <c r="F116" s="135"/>
      <c r="G116" s="135"/>
    </row>
    <row r="117" spans="3:7" x14ac:dyDescent="0.3">
      <c r="C117" s="135"/>
      <c r="D117" s="135"/>
      <c r="E117" s="135"/>
      <c r="F117" s="135"/>
      <c r="G117" s="135"/>
    </row>
    <row r="118" spans="3:7" x14ac:dyDescent="0.3">
      <c r="C118" s="135"/>
      <c r="D118" s="135"/>
      <c r="E118" s="135"/>
      <c r="F118" s="135"/>
      <c r="G118" s="135"/>
    </row>
    <row r="119" spans="3:7" x14ac:dyDescent="0.3">
      <c r="C119" s="135"/>
      <c r="D119" s="135"/>
      <c r="E119" s="135"/>
      <c r="F119" s="135"/>
      <c r="G119" s="135"/>
    </row>
    <row r="120" spans="3:7" x14ac:dyDescent="0.3">
      <c r="C120" s="135"/>
      <c r="D120" s="135"/>
      <c r="E120" s="135"/>
      <c r="F120" s="135"/>
      <c r="G120" s="135"/>
    </row>
    <row r="121" spans="3:7" x14ac:dyDescent="0.3">
      <c r="C121" s="135"/>
      <c r="D121" s="135"/>
      <c r="E121" s="135"/>
      <c r="F121" s="135"/>
      <c r="G121" s="135"/>
    </row>
    <row r="122" spans="3:7" x14ac:dyDescent="0.3">
      <c r="C122" s="135"/>
      <c r="D122" s="135"/>
      <c r="E122" s="135"/>
      <c r="F122" s="135"/>
      <c r="G122" s="135"/>
    </row>
    <row r="123" spans="3:7" x14ac:dyDescent="0.3">
      <c r="C123" s="135"/>
      <c r="D123" s="135"/>
      <c r="E123" s="135"/>
      <c r="F123" s="135"/>
      <c r="G123" s="135"/>
    </row>
    <row r="124" spans="3:7" x14ac:dyDescent="0.3">
      <c r="C124" s="135"/>
      <c r="D124" s="135"/>
      <c r="E124" s="135"/>
      <c r="F124" s="135"/>
      <c r="G124" s="135"/>
    </row>
    <row r="125" spans="3:7" x14ac:dyDescent="0.3">
      <c r="C125" s="135"/>
      <c r="D125" s="135"/>
      <c r="E125" s="135"/>
      <c r="F125" s="135"/>
      <c r="G125" s="135"/>
    </row>
    <row r="126" spans="3:7" x14ac:dyDescent="0.3">
      <c r="C126" s="135"/>
      <c r="D126" s="135"/>
      <c r="E126" s="135"/>
      <c r="F126" s="135"/>
      <c r="G126" s="135"/>
    </row>
    <row r="127" spans="3:7" x14ac:dyDescent="0.3">
      <c r="C127" s="135"/>
      <c r="D127" s="135"/>
      <c r="E127" s="135"/>
      <c r="F127" s="135"/>
      <c r="G127" s="135"/>
    </row>
    <row r="128" spans="3:7" x14ac:dyDescent="0.3">
      <c r="C128" s="135"/>
      <c r="D128" s="135"/>
      <c r="E128" s="135"/>
      <c r="F128" s="135"/>
      <c r="G128" s="135"/>
    </row>
    <row r="129" spans="3:7" x14ac:dyDescent="0.3">
      <c r="C129" s="135"/>
      <c r="D129" s="135"/>
      <c r="E129" s="135"/>
      <c r="F129" s="135"/>
      <c r="G129" s="135"/>
    </row>
    <row r="130" spans="3:7" x14ac:dyDescent="0.3">
      <c r="C130" s="135"/>
      <c r="D130" s="135"/>
      <c r="E130" s="135"/>
      <c r="F130" s="135"/>
      <c r="G130" s="135"/>
    </row>
    <row r="131" spans="3:7" x14ac:dyDescent="0.3">
      <c r="C131" s="135"/>
      <c r="D131" s="135"/>
      <c r="E131" s="135"/>
      <c r="F131" s="135"/>
      <c r="G131" s="135"/>
    </row>
    <row r="132" spans="3:7" x14ac:dyDescent="0.3">
      <c r="C132" s="135"/>
      <c r="D132" s="135"/>
      <c r="E132" s="135"/>
      <c r="F132" s="135"/>
      <c r="G132" s="135"/>
    </row>
    <row r="133" spans="3:7" x14ac:dyDescent="0.3">
      <c r="C133" s="135"/>
      <c r="D133" s="135"/>
      <c r="E133" s="135"/>
      <c r="F133" s="135"/>
      <c r="G133" s="135"/>
    </row>
    <row r="134" spans="3:7" x14ac:dyDescent="0.3">
      <c r="C134" s="135"/>
      <c r="D134" s="135"/>
      <c r="E134" s="135"/>
      <c r="F134" s="135"/>
      <c r="G134" s="135"/>
    </row>
    <row r="135" spans="3:7" x14ac:dyDescent="0.3">
      <c r="C135" s="135"/>
      <c r="D135" s="135"/>
      <c r="E135" s="135"/>
      <c r="F135" s="135"/>
      <c r="G135" s="135"/>
    </row>
    <row r="136" spans="3:7" x14ac:dyDescent="0.3">
      <c r="C136" s="135"/>
      <c r="D136" s="135"/>
      <c r="E136" s="135"/>
      <c r="F136" s="135"/>
      <c r="G136" s="135"/>
    </row>
    <row r="137" spans="3:7" x14ac:dyDescent="0.3">
      <c r="C137" s="135"/>
      <c r="D137" s="135"/>
      <c r="E137" s="135"/>
      <c r="F137" s="135"/>
      <c r="G137" s="135"/>
    </row>
    <row r="138" spans="3:7" x14ac:dyDescent="0.3">
      <c r="C138" s="135"/>
      <c r="D138" s="135"/>
      <c r="E138" s="135"/>
      <c r="F138" s="135"/>
      <c r="G138" s="135"/>
    </row>
    <row r="139" spans="3:7" x14ac:dyDescent="0.3">
      <c r="C139" s="135"/>
      <c r="D139" s="135"/>
      <c r="E139" s="135"/>
      <c r="F139" s="135"/>
      <c r="G139" s="135"/>
    </row>
    <row r="140" spans="3:7" x14ac:dyDescent="0.3">
      <c r="C140" s="135"/>
      <c r="D140" s="135"/>
      <c r="E140" s="135"/>
      <c r="F140" s="135"/>
      <c r="G140" s="135"/>
    </row>
    <row r="141" spans="3:7" x14ac:dyDescent="0.3">
      <c r="C141" s="135"/>
      <c r="D141" s="135"/>
      <c r="E141" s="135"/>
      <c r="F141" s="135"/>
      <c r="G141" s="135"/>
    </row>
    <row r="142" spans="3:7" x14ac:dyDescent="0.3">
      <c r="C142" s="135"/>
      <c r="D142" s="135"/>
      <c r="E142" s="135"/>
      <c r="F142" s="135"/>
      <c r="G142" s="135"/>
    </row>
    <row r="143" spans="3:7" x14ac:dyDescent="0.3">
      <c r="C143" s="135"/>
      <c r="D143" s="135"/>
      <c r="E143" s="135"/>
      <c r="F143" s="135"/>
      <c r="G143" s="135"/>
    </row>
    <row r="144" spans="3:7" x14ac:dyDescent="0.3">
      <c r="C144" s="135"/>
      <c r="D144" s="135"/>
      <c r="E144" s="135"/>
      <c r="F144" s="135"/>
      <c r="G144" s="135"/>
    </row>
    <row r="145" spans="3:7" x14ac:dyDescent="0.3">
      <c r="C145" s="135"/>
      <c r="D145" s="135"/>
      <c r="E145" s="135"/>
      <c r="F145" s="135"/>
      <c r="G145" s="135"/>
    </row>
    <row r="146" spans="3:7" x14ac:dyDescent="0.3">
      <c r="C146" s="135"/>
      <c r="D146" s="135"/>
      <c r="E146" s="135"/>
      <c r="F146" s="135"/>
      <c r="G146" s="135"/>
    </row>
    <row r="147" spans="3:7" x14ac:dyDescent="0.3">
      <c r="C147" s="135"/>
      <c r="D147" s="135"/>
      <c r="E147" s="135"/>
      <c r="F147" s="135"/>
      <c r="G147" s="135"/>
    </row>
    <row r="148" spans="3:7" x14ac:dyDescent="0.3">
      <c r="C148" s="135"/>
      <c r="D148" s="135"/>
      <c r="E148" s="135"/>
      <c r="F148" s="135"/>
      <c r="G148" s="135"/>
    </row>
    <row r="149" spans="3:7" x14ac:dyDescent="0.3">
      <c r="C149" s="135"/>
      <c r="D149" s="135"/>
      <c r="E149" s="135"/>
      <c r="F149" s="135"/>
      <c r="G149" s="135"/>
    </row>
    <row r="150" spans="3:7" x14ac:dyDescent="0.3">
      <c r="C150" s="135"/>
      <c r="D150" s="135"/>
      <c r="E150" s="135"/>
      <c r="F150" s="135"/>
      <c r="G150" s="135"/>
    </row>
    <row r="151" spans="3:7" x14ac:dyDescent="0.3">
      <c r="C151" s="135"/>
      <c r="D151" s="135"/>
      <c r="E151" s="135"/>
      <c r="F151" s="135"/>
      <c r="G151" s="135"/>
    </row>
    <row r="152" spans="3:7" x14ac:dyDescent="0.3">
      <c r="C152" s="135"/>
      <c r="D152" s="135"/>
      <c r="E152" s="135"/>
      <c r="F152" s="135"/>
      <c r="G152" s="135"/>
    </row>
    <row r="153" spans="3:7" x14ac:dyDescent="0.3">
      <c r="C153" s="135"/>
      <c r="D153" s="135"/>
      <c r="E153" s="135"/>
      <c r="F153" s="135"/>
      <c r="G153" s="135"/>
    </row>
    <row r="154" spans="3:7" x14ac:dyDescent="0.3">
      <c r="C154" s="135"/>
      <c r="D154" s="135"/>
      <c r="E154" s="135"/>
      <c r="F154" s="135"/>
      <c r="G154" s="135"/>
    </row>
    <row r="155" spans="3:7" x14ac:dyDescent="0.3">
      <c r="C155" s="135"/>
      <c r="D155" s="135"/>
      <c r="E155" s="135"/>
      <c r="F155" s="135"/>
      <c r="G155" s="135"/>
    </row>
    <row r="156" spans="3:7" x14ac:dyDescent="0.3">
      <c r="C156" s="135"/>
      <c r="D156" s="135"/>
      <c r="E156" s="135"/>
      <c r="F156" s="135"/>
      <c r="G156" s="135"/>
    </row>
    <row r="157" spans="3:7" x14ac:dyDescent="0.3">
      <c r="C157" s="135"/>
      <c r="D157" s="135"/>
      <c r="E157" s="135"/>
      <c r="F157" s="135"/>
      <c r="G157" s="135"/>
    </row>
    <row r="158" spans="3:7" x14ac:dyDescent="0.3">
      <c r="C158" s="135"/>
      <c r="D158" s="135"/>
      <c r="E158" s="135"/>
      <c r="F158" s="135"/>
      <c r="G158" s="135"/>
    </row>
    <row r="159" spans="3:7" x14ac:dyDescent="0.3">
      <c r="C159" s="135"/>
      <c r="D159" s="135"/>
      <c r="E159" s="135"/>
      <c r="F159" s="135"/>
      <c r="G159" s="135"/>
    </row>
    <row r="160" spans="3:7" x14ac:dyDescent="0.3">
      <c r="C160" s="135"/>
      <c r="D160" s="135"/>
      <c r="E160" s="135"/>
      <c r="F160" s="135"/>
      <c r="G160" s="135"/>
    </row>
    <row r="161" spans="3:7" x14ac:dyDescent="0.3">
      <c r="C161" s="135"/>
      <c r="D161" s="135"/>
      <c r="E161" s="135"/>
      <c r="F161" s="135"/>
      <c r="G161" s="135"/>
    </row>
    <row r="162" spans="3:7" x14ac:dyDescent="0.3">
      <c r="C162" s="135"/>
      <c r="D162" s="135"/>
      <c r="E162" s="135"/>
      <c r="F162" s="135"/>
      <c r="G162" s="135"/>
    </row>
    <row r="163" spans="3:7" x14ac:dyDescent="0.3">
      <c r="C163" s="135"/>
      <c r="D163" s="135"/>
      <c r="E163" s="135"/>
      <c r="F163" s="135"/>
      <c r="G163" s="135"/>
    </row>
    <row r="164" spans="3:7" x14ac:dyDescent="0.3">
      <c r="C164" s="135"/>
      <c r="D164" s="135"/>
      <c r="E164" s="135"/>
      <c r="F164" s="135"/>
      <c r="G164" s="135"/>
    </row>
    <row r="165" spans="3:7" x14ac:dyDescent="0.3">
      <c r="C165" s="135"/>
      <c r="D165" s="135"/>
      <c r="E165" s="135"/>
      <c r="F165" s="135"/>
      <c r="G165" s="135"/>
    </row>
    <row r="166" spans="3:7" x14ac:dyDescent="0.3">
      <c r="C166" s="135"/>
      <c r="D166" s="135"/>
      <c r="E166" s="135"/>
      <c r="F166" s="135"/>
      <c r="G166" s="135"/>
    </row>
    <row r="167" spans="3:7" x14ac:dyDescent="0.3">
      <c r="C167" s="135"/>
      <c r="D167" s="135"/>
      <c r="E167" s="135"/>
      <c r="F167" s="135"/>
      <c r="G167" s="135"/>
    </row>
    <row r="168" spans="3:7" x14ac:dyDescent="0.3">
      <c r="C168" s="135"/>
      <c r="D168" s="135"/>
      <c r="E168" s="135"/>
      <c r="F168" s="135"/>
      <c r="G168" s="135"/>
    </row>
    <row r="169" spans="3:7" x14ac:dyDescent="0.3">
      <c r="C169" s="135"/>
      <c r="D169" s="135"/>
      <c r="E169" s="135"/>
      <c r="F169" s="135"/>
      <c r="G169" s="135"/>
    </row>
    <row r="170" spans="3:7" x14ac:dyDescent="0.3">
      <c r="C170" s="135"/>
      <c r="D170" s="135"/>
      <c r="E170" s="135"/>
      <c r="F170" s="135"/>
      <c r="G170" s="135"/>
    </row>
    <row r="171" spans="3:7" x14ac:dyDescent="0.3">
      <c r="C171" s="135"/>
      <c r="D171" s="135"/>
      <c r="E171" s="135"/>
      <c r="F171" s="135"/>
      <c r="G171" s="135"/>
    </row>
    <row r="172" spans="3:7" x14ac:dyDescent="0.3">
      <c r="C172" s="135"/>
      <c r="D172" s="135"/>
      <c r="E172" s="135"/>
      <c r="F172" s="135"/>
      <c r="G172" s="135"/>
    </row>
    <row r="173" spans="3:7" x14ac:dyDescent="0.3">
      <c r="C173" s="135"/>
      <c r="D173" s="135"/>
      <c r="E173" s="135"/>
      <c r="F173" s="135"/>
      <c r="G173" s="135"/>
    </row>
    <row r="174" spans="3:7" x14ac:dyDescent="0.3">
      <c r="C174" s="135"/>
      <c r="D174" s="135"/>
      <c r="E174" s="135"/>
      <c r="F174" s="135"/>
      <c r="G174" s="135"/>
    </row>
    <row r="175" spans="3:7" x14ac:dyDescent="0.3">
      <c r="C175" s="135"/>
      <c r="D175" s="135"/>
      <c r="E175" s="135"/>
      <c r="F175" s="135"/>
      <c r="G175" s="135"/>
    </row>
    <row r="176" spans="3:7" x14ac:dyDescent="0.3">
      <c r="C176" s="135"/>
      <c r="D176" s="135"/>
      <c r="E176" s="135"/>
      <c r="F176" s="135"/>
      <c r="G176" s="135"/>
    </row>
    <row r="177" spans="3:7" x14ac:dyDescent="0.3">
      <c r="C177" s="135"/>
      <c r="D177" s="135"/>
      <c r="E177" s="135"/>
      <c r="F177" s="135"/>
      <c r="G177" s="135"/>
    </row>
    <row r="178" spans="3:7" x14ac:dyDescent="0.3">
      <c r="C178" s="135"/>
      <c r="D178" s="135"/>
      <c r="E178" s="135"/>
      <c r="F178" s="135"/>
      <c r="G178" s="135"/>
    </row>
    <row r="179" spans="3:7" x14ac:dyDescent="0.3">
      <c r="C179" s="135"/>
      <c r="D179" s="135"/>
      <c r="E179" s="135"/>
      <c r="F179" s="135"/>
      <c r="G179" s="135"/>
    </row>
    <row r="180" spans="3:7" x14ac:dyDescent="0.3">
      <c r="C180" s="135"/>
      <c r="D180" s="135"/>
      <c r="E180" s="135"/>
      <c r="F180" s="135"/>
      <c r="G180" s="135"/>
    </row>
    <row r="181" spans="3:7" x14ac:dyDescent="0.3">
      <c r="C181" s="135"/>
      <c r="D181" s="135"/>
      <c r="E181" s="135"/>
      <c r="F181" s="135"/>
      <c r="G181" s="135"/>
    </row>
    <row r="182" spans="3:7" x14ac:dyDescent="0.3">
      <c r="C182" s="135"/>
      <c r="D182" s="135"/>
      <c r="E182" s="135"/>
      <c r="F182" s="135"/>
      <c r="G182" s="135"/>
    </row>
    <row r="183" spans="3:7" x14ac:dyDescent="0.3">
      <c r="C183" s="135"/>
      <c r="D183" s="135"/>
      <c r="E183" s="135"/>
      <c r="F183" s="135"/>
      <c r="G183" s="135"/>
    </row>
    <row r="184" spans="3:7" x14ac:dyDescent="0.3">
      <c r="C184" s="135"/>
      <c r="D184" s="135"/>
      <c r="E184" s="135"/>
      <c r="F184" s="135"/>
      <c r="G184" s="135"/>
    </row>
    <row r="185" spans="3:7" x14ac:dyDescent="0.3">
      <c r="C185" s="135"/>
      <c r="D185" s="135"/>
      <c r="E185" s="135"/>
      <c r="F185" s="135"/>
      <c r="G185" s="135"/>
    </row>
    <row r="186" spans="3:7" x14ac:dyDescent="0.3">
      <c r="C186" s="135"/>
      <c r="D186" s="135"/>
      <c r="E186" s="135"/>
      <c r="F186" s="135"/>
      <c r="G186" s="135"/>
    </row>
    <row r="187" spans="3:7" x14ac:dyDescent="0.3">
      <c r="C187" s="135"/>
      <c r="D187" s="135"/>
      <c r="E187" s="135"/>
      <c r="F187" s="135"/>
      <c r="G187" s="135"/>
    </row>
    <row r="188" spans="3:7" x14ac:dyDescent="0.3">
      <c r="C188" s="135"/>
      <c r="D188" s="135"/>
      <c r="E188" s="135"/>
      <c r="F188" s="135"/>
      <c r="G188" s="135"/>
    </row>
    <row r="189" spans="3:7" x14ac:dyDescent="0.3">
      <c r="C189" s="135"/>
      <c r="D189" s="135"/>
      <c r="E189" s="135"/>
      <c r="F189" s="135"/>
      <c r="G189" s="135"/>
    </row>
    <row r="190" spans="3:7" x14ac:dyDescent="0.3">
      <c r="C190" s="135"/>
      <c r="D190" s="135"/>
      <c r="E190" s="135"/>
      <c r="F190" s="135"/>
      <c r="G190" s="135"/>
    </row>
    <row r="191" spans="3:7" x14ac:dyDescent="0.3">
      <c r="C191" s="135"/>
      <c r="D191" s="135"/>
      <c r="E191" s="135"/>
      <c r="F191" s="135"/>
      <c r="G191" s="135"/>
    </row>
    <row r="192" spans="3:7" x14ac:dyDescent="0.3">
      <c r="C192" s="135"/>
      <c r="D192" s="135"/>
      <c r="E192" s="135"/>
      <c r="F192" s="135"/>
      <c r="G192" s="135"/>
    </row>
    <row r="193" spans="3:7" x14ac:dyDescent="0.3">
      <c r="C193" s="135"/>
      <c r="D193" s="135"/>
      <c r="E193" s="135"/>
      <c r="F193" s="135"/>
      <c r="G193" s="135"/>
    </row>
    <row r="194" spans="3:7" x14ac:dyDescent="0.3">
      <c r="C194" s="135"/>
      <c r="D194" s="135"/>
      <c r="E194" s="135"/>
      <c r="F194" s="135"/>
      <c r="G194" s="135"/>
    </row>
    <row r="195" spans="3:7" x14ac:dyDescent="0.3">
      <c r="C195" s="135"/>
      <c r="D195" s="135"/>
      <c r="E195" s="135"/>
      <c r="F195" s="135"/>
      <c r="G195" s="135"/>
    </row>
    <row r="196" spans="3:7" x14ac:dyDescent="0.3">
      <c r="C196" s="135"/>
      <c r="D196" s="135"/>
      <c r="E196" s="135"/>
      <c r="F196" s="135"/>
      <c r="G196" s="135"/>
    </row>
  </sheetData>
  <customSheetViews>
    <customSheetView guid="{3F51B73C-8999-4BDD-B7BB-CFA8C5D5F118}" scale="85" showGridLines="0" fitToPage="1" topLeftCell="A10">
      <selection activeCell="J16" sqref="J16"/>
      <pageMargins left="0.25" right="0" top="0.25" bottom="0.25" header="0.3" footer="0"/>
      <pageSetup scale="30" fitToHeight="0" orientation="landscape" r:id="rId1"/>
    </customSheetView>
    <customSheetView guid="{040B64FF-F135-4C7F-9498-A8399C10673D}" scale="85" showGridLines="0" fitToPage="1" topLeftCell="A10">
      <selection activeCell="J16" sqref="J16"/>
      <pageMargins left="0.25" right="0" top="0.25" bottom="0.25" header="0.3" footer="0"/>
      <pageSetup scale="30" fitToHeight="0" orientation="landscape" r:id="rId2"/>
    </customSheetView>
    <customSheetView guid="{6D9FC8F7-6352-4BF1-890A-27BF36FADC03}" scale="85" showGridLines="0" fitToPage="1" topLeftCell="A10">
      <selection activeCell="J16" sqref="J16"/>
      <pageMargins left="0.25" right="0" top="0.25" bottom="0.25" header="0.3" footer="0"/>
      <pageSetup scale="30" fitToHeight="0" orientation="landscape" r:id="rId3"/>
    </customSheetView>
  </customSheetViews>
  <mergeCells count="48">
    <mergeCell ref="AG38:AH38"/>
    <mergeCell ref="AI38:AJ38"/>
    <mergeCell ref="Z58:Z59"/>
    <mergeCell ref="AA58:AB58"/>
    <mergeCell ref="AC58:AD58"/>
    <mergeCell ref="AE58:AF58"/>
    <mergeCell ref="AG58:AH58"/>
    <mergeCell ref="AI58:AJ58"/>
    <mergeCell ref="AE38:AF38"/>
    <mergeCell ref="Z38:Z39"/>
    <mergeCell ref="AA38:AB38"/>
    <mergeCell ref="AC38:AD38"/>
    <mergeCell ref="AG2:AH2"/>
    <mergeCell ref="AI2:AJ2"/>
    <mergeCell ref="Z17:Z18"/>
    <mergeCell ref="AA17:AB17"/>
    <mergeCell ref="AC17:AD17"/>
    <mergeCell ref="AE17:AF17"/>
    <mergeCell ref="AG17:AH17"/>
    <mergeCell ref="AI17:AJ17"/>
    <mergeCell ref="AE2:AF2"/>
    <mergeCell ref="Z2:Z3"/>
    <mergeCell ref="AA2:AB2"/>
    <mergeCell ref="AC2:AD2"/>
    <mergeCell ref="A1:H1"/>
    <mergeCell ref="K1:Y1"/>
    <mergeCell ref="M2:M3"/>
    <mergeCell ref="N2:N3"/>
    <mergeCell ref="K16:Y16"/>
    <mergeCell ref="M17:M18"/>
    <mergeCell ref="N17:N18"/>
    <mergeCell ref="A64:G64"/>
    <mergeCell ref="A66:G66"/>
    <mergeCell ref="K69:Y69"/>
    <mergeCell ref="K37:Y37"/>
    <mergeCell ref="M38:M39"/>
    <mergeCell ref="N38:N39"/>
    <mergeCell ref="K57:Y57"/>
    <mergeCell ref="M58:M59"/>
    <mergeCell ref="N58:N59"/>
    <mergeCell ref="AE70:AF70"/>
    <mergeCell ref="AG70:AH70"/>
    <mergeCell ref="AI70:AJ70"/>
    <mergeCell ref="M70:M71"/>
    <mergeCell ref="N70:N71"/>
    <mergeCell ref="Z70:Z71"/>
    <mergeCell ref="AA70:AB70"/>
    <mergeCell ref="AC70:AD70"/>
  </mergeCells>
  <conditionalFormatting sqref="E13">
    <cfRule type="containsText" dxfId="156" priority="24" operator="containsText" text="N/A">
      <formula>NOT(ISERROR(SEARCH("N/A",E13)))</formula>
    </cfRule>
    <cfRule type="containsText" dxfId="155" priority="25" operator="containsText" text="O">
      <formula>NOT(ISERROR(SEARCH("O",E13)))</formula>
    </cfRule>
    <cfRule type="containsText" dxfId="154" priority="26" operator="containsText" text="M">
      <formula>NOT(ISERROR(SEARCH("M",E13)))</formula>
    </cfRule>
  </conditionalFormatting>
  <conditionalFormatting sqref="C46:G46">
    <cfRule type="containsText" dxfId="153" priority="33" operator="containsText" text="O">
      <formula>NOT(ISERROR(SEARCH("O",C46)))</formula>
    </cfRule>
  </conditionalFormatting>
  <conditionalFormatting sqref="C46:G46">
    <cfRule type="containsText" dxfId="152" priority="30" operator="containsText" text="N/A">
      <formula>NOT(ISERROR(SEARCH("N/A",C46)))</formula>
    </cfRule>
    <cfRule type="containsText" dxfId="151" priority="31" operator="containsText" text="Blank">
      <formula>NOT(ISERROR(SEARCH("Blank",C46)))</formula>
    </cfRule>
    <cfRule type="containsText" dxfId="150" priority="32" operator="containsText" text="M">
      <formula>NOT(ISERROR(SEARCH("M",C46)))</formula>
    </cfRule>
  </conditionalFormatting>
  <conditionalFormatting sqref="E12">
    <cfRule type="containsText" dxfId="149" priority="27" operator="containsText" text="N/A">
      <formula>NOT(ISERROR(SEARCH("N/A",E12)))</formula>
    </cfRule>
    <cfRule type="containsText" dxfId="148" priority="28" operator="containsText" text="O">
      <formula>NOT(ISERROR(SEARCH("O",E12)))</formula>
    </cfRule>
    <cfRule type="containsText" dxfId="147" priority="29" operator="containsText" text="M">
      <formula>NOT(ISERROR(SEARCH("M",E12)))</formula>
    </cfRule>
  </conditionalFormatting>
  <conditionalFormatting sqref="C7:H7">
    <cfRule type="containsText" dxfId="146" priority="21" operator="containsText" text="N/A">
      <formula>NOT(ISERROR(SEARCH("N/A",C7)))</formula>
    </cfRule>
    <cfRule type="containsText" dxfId="145" priority="22" operator="containsText" text="Blank">
      <formula>NOT(ISERROR(SEARCH("Blank",C7)))</formula>
    </cfRule>
    <cfRule type="containsText" dxfId="144" priority="23" operator="containsText" text="M">
      <formula>NOT(ISERROR(SEARCH("M",C7)))</formula>
    </cfRule>
  </conditionalFormatting>
  <conditionalFormatting sqref="Z4 Z51:Z55 Z40:Z43 Z45:Z49 Z19:Z35">
    <cfRule type="cellIs" dxfId="143" priority="6" operator="greaterThan">
      <formula>0</formula>
    </cfRule>
  </conditionalFormatting>
  <conditionalFormatting sqref="Z5:Z14">
    <cfRule type="cellIs" dxfId="142" priority="5" operator="greaterThan">
      <formula>0</formula>
    </cfRule>
  </conditionalFormatting>
  <conditionalFormatting sqref="Z60:Z67">
    <cfRule type="cellIs" dxfId="141" priority="4" operator="greaterThan">
      <formula>0</formula>
    </cfRule>
  </conditionalFormatting>
  <conditionalFormatting sqref="Z72:Z75">
    <cfRule type="cellIs" dxfId="140" priority="3" operator="greaterThan">
      <formula>0</formula>
    </cfRule>
  </conditionalFormatting>
  <conditionalFormatting sqref="Z50">
    <cfRule type="cellIs" dxfId="139" priority="2" operator="greaterThan">
      <formula>0</formula>
    </cfRule>
  </conditionalFormatting>
  <conditionalFormatting sqref="Z44">
    <cfRule type="cellIs" dxfId="138" priority="1" operator="greaterThan">
      <formula>0</formula>
    </cfRule>
  </conditionalFormatting>
  <dataValidations count="3">
    <dataValidation type="list" allowBlank="1" showInputMessage="1" showErrorMessage="1" sqref="X4:X10 X33 X19 X21 X12 W1:W79">
      <formula1>"Y, N"</formula1>
    </dataValidation>
    <dataValidation type="list" allowBlank="1" showInputMessage="1" showErrorMessage="1" sqref="T70:T79 T58:T68 T2:T15 T38:T56 T17:T36">
      <formula1>"M, O, N/A"</formula1>
    </dataValidation>
    <dataValidation type="list" allowBlank="1" showInputMessage="1" showErrorMessage="1" sqref="V58:V68 V70:V79 V2:V15 V38:V56 V17:V36">
      <formula1>"Passed, Failed, N/A"</formula1>
    </dataValidation>
  </dataValidations>
  <hyperlinks>
    <hyperlink ref="Y4" r:id="rId4" display="http://collab.lge.com/main/x/gOGHLw"/>
    <hyperlink ref="Y7" r:id="rId5" display="http://collab.lge.com/main/x/AocBNg"/>
    <hyperlink ref="Y8" r:id="rId6"/>
    <hyperlink ref="Y19" r:id="rId7"/>
    <hyperlink ref="Y20" r:id="rId8"/>
    <hyperlink ref="Y22" r:id="rId9"/>
    <hyperlink ref="Y30" r:id="rId10"/>
    <hyperlink ref="Y31" r:id="rId11"/>
    <hyperlink ref="Y34" r:id="rId12"/>
    <hyperlink ref="Y41" r:id="rId13"/>
    <hyperlink ref="Y42" r:id="rId14" display="http://collab.lge.com/main/x/j9smN"/>
    <hyperlink ref="Y43" r:id="rId15"/>
    <hyperlink ref="Y45" r:id="rId16"/>
    <hyperlink ref="Y55" r:id="rId17"/>
    <hyperlink ref="Y35" r:id="rId18"/>
    <hyperlink ref="Y53" r:id="rId19"/>
    <hyperlink ref="Y11" r:id="rId20"/>
    <hyperlink ref="Y44" r:id="rId21"/>
  </hyperlinks>
  <pageMargins left="0.25" right="0" top="0.25" bottom="0.25" header="0.3" footer="0"/>
  <pageSetup scale="30" fitToHeight="0" orientation="landscape" r:id="rId22"/>
  <drawing r:id="rId23"/>
  <legacyDrawing r:id="rId24"/>
  <controls>
    <mc:AlternateContent xmlns:mc="http://schemas.openxmlformats.org/markup-compatibility/2006">
      <mc:Choice Requires="x14">
        <control shapeId="384011" r:id="rId25" name="CommandButton1">
          <controlPr defaultSize="0" autoLine="0" r:id="rId26">
            <anchor moveWithCells="1">
              <from>
                <xdr:col>8</xdr:col>
                <xdr:colOff>114300</xdr:colOff>
                <xdr:row>6</xdr:row>
                <xdr:rowOff>106680</xdr:rowOff>
              </from>
              <to>
                <xdr:col>9</xdr:col>
                <xdr:colOff>403860</xdr:colOff>
                <xdr:row>7</xdr:row>
                <xdr:rowOff>99060</xdr:rowOff>
              </to>
            </anchor>
          </controlPr>
        </control>
      </mc:Choice>
      <mc:Fallback>
        <control shapeId="384011" r:id="rId25" name="CommandButton1"/>
      </mc:Fallback>
    </mc:AlternateContent>
    <mc:AlternateContent xmlns:mc="http://schemas.openxmlformats.org/markup-compatibility/2006">
      <mc:Choice Requires="x14">
        <control shapeId="384012" r:id="rId27" name="CommandButton2">
          <controlPr defaultSize="0" autoLine="0" r:id="rId28">
            <anchor moveWithCells="1">
              <from>
                <xdr:col>8</xdr:col>
                <xdr:colOff>121920</xdr:colOff>
                <xdr:row>9</xdr:row>
                <xdr:rowOff>68580</xdr:rowOff>
              </from>
              <to>
                <xdr:col>9</xdr:col>
                <xdr:colOff>441960</xdr:colOff>
                <xdr:row>11</xdr:row>
                <xdr:rowOff>160020</xdr:rowOff>
              </to>
            </anchor>
          </controlPr>
        </control>
      </mc:Choice>
      <mc:Fallback>
        <control shapeId="384012" r:id="rId27" name="CommandButton2"/>
      </mc:Fallback>
    </mc:AlternateContent>
  </controls>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5">
    <tabColor theme="7" tint="0.79998168889431442"/>
    <pageSetUpPr fitToPage="1"/>
  </sheetPr>
  <dimension ref="A1:AN196"/>
  <sheetViews>
    <sheetView showGridLines="0" topLeftCell="J7" zoomScaleNormal="100" workbookViewId="0">
      <selection activeCell="O19" sqref="O19"/>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26.109375" style="883" customWidth="1"/>
    <col min="19" max="19" width="12.6640625" style="883" bestFit="1" customWidth="1"/>
    <col min="20" max="20" width="12.5546875" style="883" customWidth="1"/>
    <col min="21" max="21" width="11" style="883" bestFit="1" customWidth="1"/>
    <col min="22" max="22" width="10.44140625" style="883" bestFit="1" customWidth="1"/>
    <col min="23" max="23" width="23.44140625" style="883" bestFit="1" customWidth="1"/>
    <col min="24" max="24" width="22.88671875" style="883" bestFit="1" customWidth="1"/>
    <col min="25" max="25" width="42.33203125" style="883" bestFit="1" customWidth="1"/>
    <col min="26" max="26" width="16.5546875" style="883" bestFit="1" customWidth="1"/>
    <col min="27" max="36" width="11" style="883" bestFit="1" customWidth="1"/>
    <col min="37" max="40" width="9.109375" style="883"/>
    <col min="41" max="16384" width="9.109375" style="884"/>
  </cols>
  <sheetData>
    <row r="1" spans="1:36" ht="12.75" customHeight="1" x14ac:dyDescent="0.45">
      <c r="A1" s="1188" t="s">
        <v>82</v>
      </c>
      <c r="B1" s="1189"/>
      <c r="C1" s="1189"/>
      <c r="D1" s="1189"/>
      <c r="E1" s="1189"/>
      <c r="F1" s="1189"/>
      <c r="G1" s="1189"/>
      <c r="H1" s="1189"/>
      <c r="K1" s="1173" t="s">
        <v>627</v>
      </c>
      <c r="L1" s="1174"/>
      <c r="M1" s="1174"/>
      <c r="N1" s="1174"/>
      <c r="O1" s="1174"/>
      <c r="P1" s="1174"/>
      <c r="Q1" s="1174"/>
      <c r="R1" s="1174"/>
      <c r="S1" s="1174"/>
      <c r="T1" s="1174"/>
      <c r="U1" s="1174"/>
      <c r="V1" s="1174"/>
      <c r="W1" s="1174"/>
      <c r="X1" s="1174"/>
      <c r="Y1" s="978"/>
      <c r="Z1" s="985"/>
      <c r="AA1" s="978"/>
      <c r="AB1" s="978"/>
      <c r="AC1" s="978"/>
      <c r="AD1" s="978"/>
      <c r="AE1" s="978"/>
      <c r="AF1" s="978"/>
      <c r="AG1" s="978"/>
      <c r="AH1" s="978"/>
      <c r="AI1" s="978"/>
      <c r="AJ1" s="978"/>
    </row>
    <row r="2" spans="1:36" ht="27.6" x14ac:dyDescent="0.3">
      <c r="A2" s="932" t="s">
        <v>367</v>
      </c>
      <c r="B2" s="997" t="s">
        <v>725</v>
      </c>
      <c r="C2" s="884"/>
      <c r="D2" s="884"/>
      <c r="E2" s="884"/>
      <c r="F2" s="884"/>
      <c r="G2" s="884"/>
      <c r="H2" s="884"/>
      <c r="K2" s="956" t="s">
        <v>133</v>
      </c>
      <c r="L2" s="956" t="s">
        <v>91</v>
      </c>
      <c r="M2" s="1182" t="s">
        <v>75</v>
      </c>
      <c r="N2" s="1190" t="s">
        <v>134</v>
      </c>
      <c r="O2" s="956" t="s">
        <v>135</v>
      </c>
      <c r="P2" s="956" t="s">
        <v>136</v>
      </c>
      <c r="Q2" s="956" t="s">
        <v>137</v>
      </c>
      <c r="R2" s="956" t="s">
        <v>138</v>
      </c>
      <c r="S2" s="953" t="s">
        <v>139</v>
      </c>
      <c r="T2" s="953" t="s">
        <v>344</v>
      </c>
      <c r="U2" s="953" t="s">
        <v>342</v>
      </c>
      <c r="V2" s="953" t="s">
        <v>343</v>
      </c>
      <c r="W2" s="953" t="s">
        <v>375</v>
      </c>
      <c r="X2" s="953" t="s">
        <v>376</v>
      </c>
      <c r="Y2" s="983"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43920</v>
      </c>
      <c r="C3" s="950"/>
      <c r="D3" s="884"/>
      <c r="E3" s="884"/>
      <c r="F3" s="884"/>
      <c r="G3" s="884"/>
      <c r="H3" s="884"/>
      <c r="K3" s="957"/>
      <c r="L3" s="957"/>
      <c r="M3" s="1183"/>
      <c r="N3" s="1185"/>
      <c r="O3" s="957"/>
      <c r="P3" s="888" t="s">
        <v>141</v>
      </c>
      <c r="Q3" s="957"/>
      <c r="R3" s="957"/>
      <c r="S3" s="953"/>
      <c r="T3" s="953"/>
      <c r="U3" s="953"/>
      <c r="V3" s="953"/>
      <c r="W3" s="953"/>
      <c r="X3" s="953"/>
      <c r="Y3" s="984"/>
      <c r="Z3" s="1187"/>
      <c r="AA3" s="977" t="s">
        <v>672</v>
      </c>
      <c r="AB3" s="977" t="s">
        <v>673</v>
      </c>
      <c r="AC3" s="977" t="s">
        <v>672</v>
      </c>
      <c r="AD3" s="977" t="s">
        <v>673</v>
      </c>
      <c r="AE3" s="977" t="s">
        <v>672</v>
      </c>
      <c r="AF3" s="977" t="s">
        <v>673</v>
      </c>
      <c r="AG3" s="977" t="s">
        <v>672</v>
      </c>
      <c r="AH3" s="977" t="s">
        <v>673</v>
      </c>
      <c r="AI3" s="977" t="s">
        <v>672</v>
      </c>
      <c r="AJ3" s="977" t="s">
        <v>673</v>
      </c>
    </row>
    <row r="4" spans="1:36" x14ac:dyDescent="0.3">
      <c r="A4" s="932" t="s">
        <v>368</v>
      </c>
      <c r="B4" s="949">
        <f ca="1">DATEDIF(B3,TODAY(),"D")/365</f>
        <v>0.61369863013698633</v>
      </c>
      <c r="C4" s="884"/>
      <c r="D4" s="884"/>
      <c r="E4" s="884"/>
      <c r="F4" s="884"/>
      <c r="G4" s="884"/>
      <c r="H4" s="884"/>
      <c r="K4" s="959" t="s">
        <v>142</v>
      </c>
      <c r="L4" s="959" t="s">
        <v>143</v>
      </c>
      <c r="M4" s="934" t="s">
        <v>5</v>
      </c>
      <c r="N4" s="929" t="s">
        <v>144</v>
      </c>
      <c r="O4" s="924" t="s">
        <v>372</v>
      </c>
      <c r="P4" s="964" t="s">
        <v>145</v>
      </c>
      <c r="Q4" s="964" t="s">
        <v>146</v>
      </c>
      <c r="R4" s="962" t="s">
        <v>147</v>
      </c>
      <c r="S4" s="889"/>
      <c r="T4" s="997"/>
      <c r="U4" s="997"/>
      <c r="V4" s="997"/>
      <c r="W4" s="997"/>
      <c r="X4" s="997"/>
      <c r="Y4" s="979" t="s">
        <v>148</v>
      </c>
      <c r="Z4" s="981">
        <f>DATEDIF(AA4,AB4,"m")/12+DATEDIF(AC4,AD4,"m")/12+DATEDIF(AE4,AF4,"m")/12+DATEDIF(AG4,AH4,"m")/12+DATEDIF(AI4,AJ4,"m")/12</f>
        <v>0</v>
      </c>
      <c r="AA4" s="982"/>
      <c r="AB4" s="982"/>
      <c r="AC4" s="982"/>
      <c r="AD4" s="982"/>
      <c r="AE4" s="980"/>
      <c r="AF4" s="980"/>
      <c r="AG4" s="980"/>
      <c r="AH4" s="980"/>
      <c r="AI4" s="980"/>
      <c r="AJ4" s="980"/>
    </row>
    <row r="5" spans="1:36" ht="12.75" customHeight="1" x14ac:dyDescent="0.3">
      <c r="A5" s="932" t="s">
        <v>387</v>
      </c>
      <c r="B5" s="949">
        <v>0</v>
      </c>
      <c r="C5" s="951"/>
      <c r="D5" s="884"/>
      <c r="E5" s="884"/>
      <c r="F5" s="884"/>
      <c r="G5" s="884"/>
      <c r="H5" s="884"/>
      <c r="K5" s="960"/>
      <c r="L5" s="960"/>
      <c r="M5" s="934" t="s">
        <v>5</v>
      </c>
      <c r="N5" s="929" t="s">
        <v>144</v>
      </c>
      <c r="O5" s="924" t="s">
        <v>373</v>
      </c>
      <c r="P5" s="966"/>
      <c r="Q5" s="965" t="s">
        <v>150</v>
      </c>
      <c r="R5" s="963" t="s">
        <v>151</v>
      </c>
      <c r="S5" s="889"/>
      <c r="T5" s="997"/>
      <c r="U5" s="997"/>
      <c r="V5" s="997"/>
      <c r="W5" s="997"/>
      <c r="X5" s="997"/>
      <c r="Y5" s="972"/>
      <c r="Z5" s="981">
        <f t="shared" ref="Z5:Z14" ca="1" si="0">DATEDIF(AA5,AB5,"m")/12+DATEDIF(AC5,AD5,"m")/12+DATEDIF(AE5,AF5,"m")/12+DATEDIF(AG5,AH5,"m")/12+DATEDIF(AI5,AJ5,"m")/12</f>
        <v>0.91666666666666663</v>
      </c>
      <c r="AA5" s="982">
        <v>43796</v>
      </c>
      <c r="AB5" s="982">
        <f ca="1">TODAY()</f>
        <v>44144</v>
      </c>
      <c r="AC5" s="982"/>
      <c r="AD5" s="982"/>
      <c r="AE5" s="980"/>
      <c r="AF5" s="980"/>
      <c r="AG5" s="980"/>
      <c r="AH5" s="980"/>
      <c r="AI5" s="980"/>
      <c r="AJ5" s="980"/>
    </row>
    <row r="6" spans="1:36" ht="15" thickBot="1" x14ac:dyDescent="0.35">
      <c r="A6" s="932" t="s">
        <v>388</v>
      </c>
      <c r="B6" s="949">
        <f ca="1">B4+B5</f>
        <v>0.61369863013698633</v>
      </c>
      <c r="C6" s="951"/>
      <c r="K6" s="960"/>
      <c r="L6" s="960"/>
      <c r="M6" s="934" t="s">
        <v>5</v>
      </c>
      <c r="N6" s="891" t="s">
        <v>149</v>
      </c>
      <c r="O6" s="918" t="s">
        <v>149</v>
      </c>
      <c r="P6" s="966"/>
      <c r="Q6" s="892" t="s">
        <v>150</v>
      </c>
      <c r="R6" s="893" t="s">
        <v>151</v>
      </c>
      <c r="S6" s="889"/>
      <c r="T6" s="997"/>
      <c r="U6" s="997"/>
      <c r="V6" s="997"/>
      <c r="W6" s="997"/>
      <c r="X6" s="997"/>
      <c r="Y6" s="894" t="s">
        <v>152</v>
      </c>
      <c r="Z6" s="981">
        <f t="shared" ca="1" si="0"/>
        <v>0.91666666666666663</v>
      </c>
      <c r="AA6" s="982">
        <v>43796</v>
      </c>
      <c r="AB6" s="982">
        <f ca="1">TODAY()</f>
        <v>44144</v>
      </c>
      <c r="AC6" s="982"/>
      <c r="AD6" s="982"/>
      <c r="AE6" s="980"/>
      <c r="AF6" s="980"/>
      <c r="AG6" s="980"/>
      <c r="AH6" s="980"/>
      <c r="AI6" s="980"/>
      <c r="AJ6" s="980"/>
    </row>
    <row r="7" spans="1:36" ht="28.2" thickBot="1" x14ac:dyDescent="0.35">
      <c r="A7" s="947" t="s">
        <v>4</v>
      </c>
      <c r="B7" s="948" t="s">
        <v>135</v>
      </c>
      <c r="C7" s="935" t="s">
        <v>5</v>
      </c>
      <c r="D7" s="935" t="s">
        <v>6</v>
      </c>
      <c r="E7" s="935" t="s">
        <v>7</v>
      </c>
      <c r="F7" s="935" t="s">
        <v>8</v>
      </c>
      <c r="G7" s="935" t="s">
        <v>9</v>
      </c>
      <c r="H7" s="936" t="s">
        <v>76</v>
      </c>
      <c r="K7" s="960"/>
      <c r="L7" s="960"/>
      <c r="M7" s="934" t="s">
        <v>5</v>
      </c>
      <c r="N7" s="931" t="s">
        <v>144</v>
      </c>
      <c r="O7" s="917" t="s">
        <v>452</v>
      </c>
      <c r="P7" s="966"/>
      <c r="Q7" s="964" t="s">
        <v>247</v>
      </c>
      <c r="R7" s="962" t="s">
        <v>154</v>
      </c>
      <c r="S7" s="889"/>
      <c r="T7" s="997"/>
      <c r="U7" s="997"/>
      <c r="V7" s="997"/>
      <c r="W7" s="997"/>
      <c r="X7" s="997"/>
      <c r="Y7" s="895" t="s">
        <v>248</v>
      </c>
      <c r="Z7" s="981">
        <f t="shared" si="0"/>
        <v>0</v>
      </c>
      <c r="AA7" s="982"/>
      <c r="AB7" s="982"/>
      <c r="AC7" s="982"/>
      <c r="AD7" s="982"/>
      <c r="AE7" s="980"/>
      <c r="AF7" s="980"/>
      <c r="AG7" s="980"/>
      <c r="AH7" s="980"/>
      <c r="AI7" s="980"/>
      <c r="AJ7" s="980"/>
    </row>
    <row r="8" spans="1:36" x14ac:dyDescent="0.3">
      <c r="A8" s="937" t="s">
        <v>56</v>
      </c>
      <c r="B8" s="938" t="s">
        <v>182</v>
      </c>
      <c r="C8" s="1003" t="s">
        <v>77</v>
      </c>
      <c r="D8" s="1002"/>
      <c r="E8" s="1002"/>
      <c r="F8" s="1002"/>
      <c r="G8" s="1002"/>
      <c r="H8" s="939">
        <f>IF(C8&lt;&gt;"",'[4]CBL Score Standard'!$D64,IF(D8&lt;&gt;"",SUM('[4]CBL Score Standard'!$D64:$E64),IF(E8&lt;&gt;"",SUM('[4]CBL Score Standard'!$D64:$F64),IF(F8&lt;&gt;"",SUM('[4]CBL Score Standard'!$D64:$G64),IF(G8&lt;&gt;"",SUM('[4]CBL Score Standard'!$D64:$H64,0))))))</f>
        <v>0</v>
      </c>
      <c r="K8" s="960"/>
      <c r="L8" s="960"/>
      <c r="M8" s="934" t="s">
        <v>5</v>
      </c>
      <c r="N8" s="931" t="s">
        <v>144</v>
      </c>
      <c r="O8" s="896" t="s">
        <v>517</v>
      </c>
      <c r="P8" s="966"/>
      <c r="Q8" s="892" t="s">
        <v>153</v>
      </c>
      <c r="R8" s="893" t="s">
        <v>156</v>
      </c>
      <c r="S8" s="889"/>
      <c r="T8" s="997"/>
      <c r="U8" s="997"/>
      <c r="V8" s="997"/>
      <c r="W8" s="997"/>
      <c r="X8" s="997"/>
      <c r="Y8" s="897" t="s">
        <v>157</v>
      </c>
      <c r="Z8" s="981">
        <f t="shared" si="0"/>
        <v>0</v>
      </c>
      <c r="AA8" s="982"/>
      <c r="AB8" s="982"/>
      <c r="AC8" s="982"/>
      <c r="AD8" s="982"/>
      <c r="AE8" s="980"/>
      <c r="AF8" s="980"/>
      <c r="AG8" s="980"/>
      <c r="AH8" s="980"/>
      <c r="AI8" s="980"/>
      <c r="AJ8" s="980"/>
    </row>
    <row r="9" spans="1:36" x14ac:dyDescent="0.3">
      <c r="A9" s="940" t="s">
        <v>56</v>
      </c>
      <c r="B9" s="933" t="s">
        <v>427</v>
      </c>
      <c r="C9" s="1003"/>
      <c r="D9" s="1002"/>
      <c r="E9" s="1002"/>
      <c r="F9" s="1002"/>
      <c r="G9" s="1002"/>
      <c r="H9" s="939" t="b">
        <f>IF(C9&lt;&gt;"",'[4]CBL Score Standard'!$D65,IF(D9&lt;&gt;"",SUM('[4]CBL Score Standard'!$D65:$E65),IF(E9&lt;&gt;"",SUM('[4]CBL Score Standard'!$D65:$F65),IF(F9&lt;&gt;"",SUM('[4]CBL Score Standard'!$D65:$G65),IF(G9&lt;&gt;"",SUM('[4]CBL Score Standard'!$D65:$H65,0))))))</f>
        <v>0</v>
      </c>
      <c r="K9" s="960"/>
      <c r="L9" s="960"/>
      <c r="M9" s="934" t="s">
        <v>5</v>
      </c>
      <c r="N9" s="931" t="s">
        <v>144</v>
      </c>
      <c r="O9" s="896" t="s">
        <v>661</v>
      </c>
      <c r="P9" s="966"/>
      <c r="Q9" s="892" t="s">
        <v>155</v>
      </c>
      <c r="R9" s="893" t="s">
        <v>158</v>
      </c>
      <c r="S9" s="889"/>
      <c r="T9" s="997"/>
      <c r="U9" s="997"/>
      <c r="V9" s="997"/>
      <c r="W9" s="997"/>
      <c r="X9" s="997"/>
      <c r="Y9" s="894" t="s">
        <v>159</v>
      </c>
      <c r="Z9" s="981">
        <f t="shared" ca="1" si="0"/>
        <v>0.91666666666666663</v>
      </c>
      <c r="AA9" s="982">
        <v>43796</v>
      </c>
      <c r="AB9" s="982">
        <f ca="1">TODAY()</f>
        <v>44144</v>
      </c>
      <c r="AC9" s="982"/>
      <c r="AD9" s="982"/>
      <c r="AE9" s="980"/>
      <c r="AF9" s="980"/>
      <c r="AG9" s="980"/>
      <c r="AH9" s="980"/>
      <c r="AI9" s="980"/>
      <c r="AJ9" s="980"/>
    </row>
    <row r="10" spans="1:36" x14ac:dyDescent="0.3">
      <c r="A10" s="940" t="s">
        <v>56</v>
      </c>
      <c r="B10" s="933" t="s">
        <v>663</v>
      </c>
      <c r="C10" s="1003"/>
      <c r="D10" s="1003"/>
      <c r="E10" s="1005"/>
      <c r="F10" s="1002"/>
      <c r="G10" s="1002"/>
      <c r="H10" s="939" t="b">
        <f>IF(C10&lt;&gt;"",'[4]CBL Score Standard'!$D66,IF(D10&lt;&gt;"",SUM('[4]CBL Score Standard'!$D66:$E66),IF(E10&lt;&gt;"",SUM('[4]CBL Score Standard'!$D66:$F66),IF(F10&lt;&gt;"",SUM('[4]CBL Score Standard'!$D66:$G66),IF(G10&lt;&gt;"",SUM('[4]CBL Score Standard'!$D66:$H66,0))))))</f>
        <v>0</v>
      </c>
      <c r="K10" s="960"/>
      <c r="L10" s="960"/>
      <c r="M10" s="934" t="s">
        <v>5</v>
      </c>
      <c r="N10" s="931" t="s">
        <v>144</v>
      </c>
      <c r="O10" s="896" t="s">
        <v>662</v>
      </c>
      <c r="P10" s="966"/>
      <c r="Q10" s="976" t="s">
        <v>659</v>
      </c>
      <c r="R10" s="976" t="s">
        <v>278</v>
      </c>
      <c r="S10" s="889"/>
      <c r="T10" s="997"/>
      <c r="U10" s="997"/>
      <c r="V10" s="997"/>
      <c r="W10" s="997"/>
      <c r="X10" s="997"/>
      <c r="Y10" s="899" t="s">
        <v>160</v>
      </c>
      <c r="Z10" s="981">
        <f t="shared" si="0"/>
        <v>0</v>
      </c>
      <c r="AA10" s="982"/>
      <c r="AB10" s="982"/>
      <c r="AC10" s="982"/>
      <c r="AD10" s="982"/>
      <c r="AE10" s="980"/>
      <c r="AF10" s="980"/>
      <c r="AG10" s="980"/>
      <c r="AH10" s="980"/>
      <c r="AI10" s="980"/>
      <c r="AJ10" s="980"/>
    </row>
    <row r="11" spans="1:36" x14ac:dyDescent="0.3">
      <c r="A11" s="940" t="s">
        <v>56</v>
      </c>
      <c r="B11" s="933" t="s">
        <v>215</v>
      </c>
      <c r="C11" s="1003" t="s">
        <v>77</v>
      </c>
      <c r="D11" s="1003"/>
      <c r="E11" s="1005"/>
      <c r="F11" s="1002"/>
      <c r="G11" s="1002"/>
      <c r="H11" s="939">
        <f>IF(C11&lt;&gt;"",'[4]CBL Score Standard'!$D67,IF(D11&lt;&gt;"",SUM('[4]CBL Score Standard'!$D67:$E67),IF(E11&lt;&gt;"",SUM('[4]CBL Score Standard'!$D67:$F67),IF(F11&lt;&gt;"",SUM('[4]CBL Score Standard'!$D67:$G67),IF(G11&lt;&gt;"",SUM('[4]CBL Score Standard'!$D67:$H67,0))))))</f>
        <v>0</v>
      </c>
      <c r="K11" s="960"/>
      <c r="L11" s="960"/>
      <c r="M11" s="934" t="s">
        <v>5</v>
      </c>
      <c r="N11" s="889" t="s">
        <v>31</v>
      </c>
      <c r="O11" s="925" t="s">
        <v>175</v>
      </c>
      <c r="P11" s="960"/>
      <c r="Q11" s="890" t="s">
        <v>383</v>
      </c>
      <c r="R11" s="893" t="s">
        <v>176</v>
      </c>
      <c r="S11" s="889" t="s">
        <v>725</v>
      </c>
      <c r="T11" s="997"/>
      <c r="U11" s="999">
        <v>44029</v>
      </c>
      <c r="V11" s="997" t="s">
        <v>374</v>
      </c>
      <c r="W11" s="997"/>
      <c r="X11" s="997"/>
      <c r="Y11" s="897" t="s">
        <v>177</v>
      </c>
      <c r="Z11" s="981">
        <f t="shared" si="0"/>
        <v>0</v>
      </c>
      <c r="AA11" s="982"/>
      <c r="AB11" s="982"/>
      <c r="AC11" s="982"/>
      <c r="AD11" s="982"/>
      <c r="AE11" s="980"/>
      <c r="AF11" s="980"/>
      <c r="AG11" s="980"/>
      <c r="AH11" s="980"/>
      <c r="AI11" s="980"/>
      <c r="AJ11" s="980"/>
    </row>
    <row r="12" spans="1:36" x14ac:dyDescent="0.3">
      <c r="A12" s="940" t="s">
        <v>63</v>
      </c>
      <c r="B12" s="933" t="s">
        <v>236</v>
      </c>
      <c r="C12" s="1003"/>
      <c r="D12" s="1003"/>
      <c r="E12" s="1003"/>
      <c r="F12" s="1002"/>
      <c r="G12" s="1002"/>
      <c r="H12" s="939" t="b">
        <f>IF(C12&lt;&gt;"",'[4]CBL Score Standard'!$D68,IF(D12&lt;&gt;"",SUM('[4]CBL Score Standard'!$D68:$E68),IF(E12&lt;&gt;"",SUM('[4]CBL Score Standard'!$D68:$F68),IF(F12&lt;&gt;"",SUM('[4]CBL Score Standard'!$D68:$G68),IF(G12&lt;&gt;"",SUM('[4]CBL Score Standard'!$D68:$H68,0))))))</f>
        <v>0</v>
      </c>
      <c r="K12" s="960"/>
      <c r="L12" s="960"/>
      <c r="M12" s="934" t="s">
        <v>5</v>
      </c>
      <c r="N12" s="931" t="s">
        <v>31</v>
      </c>
      <c r="O12" s="896" t="s">
        <v>660</v>
      </c>
      <c r="P12" s="995">
        <v>43613</v>
      </c>
      <c r="Q12" s="892" t="s">
        <v>167</v>
      </c>
      <c r="R12" s="893" t="s">
        <v>168</v>
      </c>
      <c r="S12" s="889" t="s">
        <v>725</v>
      </c>
      <c r="T12" s="997" t="s">
        <v>72</v>
      </c>
      <c r="U12" s="997"/>
      <c r="V12" s="997"/>
      <c r="W12" s="997"/>
      <c r="X12" s="997"/>
      <c r="Y12" s="894"/>
      <c r="Z12" s="981">
        <f t="shared" si="0"/>
        <v>0</v>
      </c>
      <c r="AA12" s="982"/>
      <c r="AB12" s="982"/>
      <c r="AC12" s="982"/>
      <c r="AD12" s="982"/>
      <c r="AE12" s="980"/>
      <c r="AF12" s="980"/>
      <c r="AG12" s="980"/>
      <c r="AH12" s="980"/>
      <c r="AI12" s="980"/>
      <c r="AJ12" s="980"/>
    </row>
    <row r="13" spans="1:36" x14ac:dyDescent="0.3">
      <c r="A13" s="940" t="s">
        <v>63</v>
      </c>
      <c r="B13" s="933" t="s">
        <v>244</v>
      </c>
      <c r="C13" s="1003"/>
      <c r="D13" s="1003"/>
      <c r="E13" s="1003"/>
      <c r="F13" s="1003"/>
      <c r="G13" s="1002"/>
      <c r="H13" s="939" t="b">
        <f>IF(C13&lt;&gt;"",'[4]CBL Score Standard'!$D69,IF(D13&lt;&gt;"",SUM('[4]CBL Score Standard'!$D69:$E69),IF(E13&lt;&gt;"",SUM('[4]CBL Score Standard'!$D69:$F69),IF(F13&lt;&gt;"",SUM('[4]CBL Score Standard'!$D69:$G69),IF(G13&lt;&gt;"",SUM('[4]CBL Score Standard'!$D69:$H69,0))))))</f>
        <v>0</v>
      </c>
      <c r="K13" s="960"/>
      <c r="L13" s="960"/>
      <c r="M13" s="934" t="s">
        <v>5</v>
      </c>
      <c r="N13" s="931" t="s">
        <v>54</v>
      </c>
      <c r="O13" s="896" t="s">
        <v>425</v>
      </c>
      <c r="P13" s="892" t="s">
        <v>230</v>
      </c>
      <c r="Q13" s="892" t="s">
        <v>217</v>
      </c>
      <c r="R13" s="892" t="s">
        <v>217</v>
      </c>
      <c r="S13" s="889" t="s">
        <v>725</v>
      </c>
      <c r="T13" s="997" t="s">
        <v>72</v>
      </c>
      <c r="U13" s="1000">
        <v>44063</v>
      </c>
      <c r="V13" s="997" t="s">
        <v>374</v>
      </c>
      <c r="W13" s="997"/>
      <c r="X13" s="997"/>
      <c r="Y13" s="894" t="s">
        <v>169</v>
      </c>
      <c r="Z13" s="981">
        <f t="shared" si="0"/>
        <v>0</v>
      </c>
      <c r="AA13" s="982"/>
      <c r="AB13" s="982"/>
      <c r="AC13" s="982"/>
      <c r="AD13" s="982"/>
      <c r="AE13" s="980"/>
      <c r="AF13" s="980"/>
      <c r="AG13" s="980"/>
      <c r="AH13" s="980"/>
      <c r="AI13" s="980"/>
      <c r="AJ13" s="980"/>
    </row>
    <row r="14" spans="1:36" ht="27.6" x14ac:dyDescent="0.3">
      <c r="A14" s="940" t="s">
        <v>55</v>
      </c>
      <c r="B14" s="933" t="s">
        <v>694</v>
      </c>
      <c r="C14" s="1003"/>
      <c r="D14" s="1003"/>
      <c r="E14" s="1002"/>
      <c r="F14" s="1002"/>
      <c r="G14" s="1002"/>
      <c r="H14" s="939" t="b">
        <f>IF(C14&lt;&gt;"",'[4]CBL Score Standard'!$D70,IF(D14&lt;&gt;"",SUM('[4]CBL Score Standard'!$D70:$E70),IF(E14&lt;&gt;"",SUM('[4]CBL Score Standard'!$D70:$F70),IF(F14&lt;&gt;"",SUM('[4]CBL Score Standard'!$D70:$G70),IF(G14&lt;&gt;"",SUM('[4]CBL Score Standard'!$D70:$H70,0))))))</f>
        <v>0</v>
      </c>
      <c r="K14" s="961"/>
      <c r="L14" s="961"/>
      <c r="M14" s="934" t="s">
        <v>5</v>
      </c>
      <c r="N14" s="889" t="s">
        <v>41</v>
      </c>
      <c r="O14" s="923" t="s">
        <v>450</v>
      </c>
      <c r="P14" s="995">
        <v>43627</v>
      </c>
      <c r="Q14" s="892" t="s">
        <v>381</v>
      </c>
      <c r="R14" s="893" t="s">
        <v>382</v>
      </c>
      <c r="S14" s="889" t="s">
        <v>725</v>
      </c>
      <c r="T14" s="997" t="s">
        <v>73</v>
      </c>
      <c r="U14" s="995"/>
      <c r="V14" s="997"/>
      <c r="W14" s="997"/>
      <c r="X14" s="997"/>
      <c r="Y14" s="894" t="s">
        <v>163</v>
      </c>
      <c r="Z14" s="981">
        <f t="shared" si="0"/>
        <v>0</v>
      </c>
      <c r="AA14" s="982"/>
      <c r="AB14" s="982"/>
      <c r="AC14" s="982"/>
      <c r="AD14" s="982"/>
      <c r="AE14" s="980"/>
      <c r="AF14" s="980"/>
      <c r="AG14" s="980"/>
      <c r="AH14" s="980"/>
      <c r="AI14" s="980"/>
      <c r="AJ14" s="980"/>
    </row>
    <row r="15" spans="1:36" x14ac:dyDescent="0.3">
      <c r="A15" s="940" t="s">
        <v>55</v>
      </c>
      <c r="B15" s="933" t="s">
        <v>185</v>
      </c>
      <c r="C15" s="1003"/>
      <c r="D15" s="1002"/>
      <c r="E15" s="1002"/>
      <c r="F15" s="1002"/>
      <c r="G15" s="1002"/>
      <c r="H15" s="939" t="b">
        <f>IF(C15&lt;&gt;"",'[4]CBL Score Standard'!$D71,IF(D15&lt;&gt;"",SUM('[4]CBL Score Standard'!$D71:$E71),IF(E15&lt;&gt;"",SUM('[4]CBL Score Standard'!$D71:$F71),IF(F15&lt;&gt;"",SUM('[4]CBL Score Standard'!$D71:$G71),IF(G15&lt;&gt;"",SUM('[4]CBL Score Standard'!$D71:$H71,0))))))</f>
        <v>0</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t="s">
        <v>77</v>
      </c>
      <c r="D16" s="1003"/>
      <c r="E16" s="1006"/>
      <c r="F16" s="1003"/>
      <c r="G16" s="1003"/>
      <c r="H16" s="939">
        <f>IF(C16&lt;&gt;"",'[4]CBL Score Standard'!$D72,IF(D16&lt;&gt;"",SUM('[4]CBL Score Standard'!$D72:$E72),IF(E16&lt;&gt;"",SUM('[4]CBL Score Standard'!$D72:$F72),IF(F16&lt;&gt;"",SUM('[4]CBL Score Standard'!$D72:$G72),IF(G16&lt;&gt;"",SUM('[4]CBL Score Standard'!$D72:$H72,0))))))</f>
        <v>0</v>
      </c>
      <c r="K16" s="1173" t="s">
        <v>170</v>
      </c>
      <c r="L16" s="1174"/>
      <c r="M16" s="1174"/>
      <c r="N16" s="1174"/>
      <c r="O16" s="1174"/>
      <c r="P16" s="1174"/>
      <c r="Q16" s="1174"/>
      <c r="R16" s="1174"/>
      <c r="S16" s="1174"/>
      <c r="T16" s="1174"/>
      <c r="U16" s="1174"/>
      <c r="V16" s="1174"/>
      <c r="W16" s="1174"/>
      <c r="X16" s="1174"/>
      <c r="Y16" s="978"/>
      <c r="Z16" s="985"/>
      <c r="AA16" s="978"/>
      <c r="AB16" s="978"/>
      <c r="AC16" s="978"/>
      <c r="AD16" s="978"/>
      <c r="AE16" s="978"/>
      <c r="AF16" s="978"/>
      <c r="AG16" s="978"/>
      <c r="AH16" s="978"/>
      <c r="AI16" s="978"/>
      <c r="AJ16" s="978"/>
    </row>
    <row r="17" spans="1:36" ht="27.6" x14ac:dyDescent="0.3">
      <c r="A17" s="940" t="s">
        <v>55</v>
      </c>
      <c r="B17" s="933" t="s">
        <v>194</v>
      </c>
      <c r="C17" s="1003" t="s">
        <v>77</v>
      </c>
      <c r="D17" s="1003"/>
      <c r="E17" s="1003"/>
      <c r="F17" s="1003"/>
      <c r="G17" s="1003"/>
      <c r="H17" s="939">
        <f>IF(C17&lt;&gt;"",'[4]CBL Score Standard'!$D73,IF(D17&lt;&gt;"",SUM('[4]CBL Score Standard'!$D73:$E73),IF(E17&lt;&gt;"",SUM('[4]CBL Score Standard'!$D73:$F73),IF(F17&lt;&gt;"",SUM('[4]CBL Score Standard'!$D73:$G73),IF(G17&lt;&gt;"",SUM('[4]CBL Score Standard'!$D73:$H73,0))))))</f>
        <v>0</v>
      </c>
      <c r="K17" s="958" t="s">
        <v>133</v>
      </c>
      <c r="L17" s="958" t="s">
        <v>91</v>
      </c>
      <c r="M17" s="1182" t="s">
        <v>75</v>
      </c>
      <c r="N17" s="1184" t="s">
        <v>134</v>
      </c>
      <c r="O17" s="958" t="s">
        <v>135</v>
      </c>
      <c r="P17" s="958" t="s">
        <v>136</v>
      </c>
      <c r="Q17" s="958" t="s">
        <v>137</v>
      </c>
      <c r="R17" s="958" t="s">
        <v>138</v>
      </c>
      <c r="S17" s="987" t="s">
        <v>139</v>
      </c>
      <c r="T17" s="953" t="s">
        <v>344</v>
      </c>
      <c r="U17" s="953" t="s">
        <v>342</v>
      </c>
      <c r="V17" s="953" t="s">
        <v>343</v>
      </c>
      <c r="W17" s="953" t="s">
        <v>375</v>
      </c>
      <c r="X17" s="953" t="s">
        <v>376</v>
      </c>
      <c r="Y17" s="958" t="s">
        <v>140</v>
      </c>
      <c r="Z17" s="1186" t="s">
        <v>667</v>
      </c>
      <c r="AA17" s="1172" t="s">
        <v>666</v>
      </c>
      <c r="AB17" s="1172"/>
      <c r="AC17" s="1172" t="s">
        <v>668</v>
      </c>
      <c r="AD17" s="1172"/>
      <c r="AE17" s="1172" t="s">
        <v>669</v>
      </c>
      <c r="AF17" s="1172"/>
      <c r="AG17" s="1172" t="s">
        <v>670</v>
      </c>
      <c r="AH17" s="1172"/>
      <c r="AI17" s="1172" t="s">
        <v>671</v>
      </c>
      <c r="AJ17" s="1172"/>
    </row>
    <row r="18" spans="1:36" ht="27.6" x14ac:dyDescent="0.3">
      <c r="A18" s="940" t="s">
        <v>55</v>
      </c>
      <c r="B18" s="933" t="s">
        <v>196</v>
      </c>
      <c r="C18" s="1003" t="s">
        <v>77</v>
      </c>
      <c r="D18" s="1003"/>
      <c r="E18" s="1003"/>
      <c r="F18" s="1003"/>
      <c r="G18" s="1003"/>
      <c r="H18" s="939">
        <f>IF(C18&lt;&gt;"",'[4]CBL Score Standard'!$D74,IF(D18&lt;&gt;"",SUM('[4]CBL Score Standard'!$D74:$E74),IF(E18&lt;&gt;"",SUM('[4]CBL Score Standard'!$D74:$F74),IF(F18&lt;&gt;"",SUM('[4]CBL Score Standard'!$D74:$G74),IF(G18&lt;&gt;"",SUM('[4]CBL Score Standard'!$D74:$H74,0))))))</f>
        <v>0</v>
      </c>
      <c r="K18" s="957"/>
      <c r="L18" s="957"/>
      <c r="M18" s="1183"/>
      <c r="N18" s="1190"/>
      <c r="O18" s="957"/>
      <c r="P18" s="888" t="s">
        <v>141</v>
      </c>
      <c r="Q18" s="957"/>
      <c r="R18" s="957"/>
      <c r="S18" s="986"/>
      <c r="T18" s="953"/>
      <c r="U18" s="953"/>
      <c r="V18" s="953"/>
      <c r="W18" s="953"/>
      <c r="X18" s="953"/>
      <c r="Y18" s="957"/>
      <c r="Z18" s="1187"/>
      <c r="AA18" s="977" t="s">
        <v>672</v>
      </c>
      <c r="AB18" s="977" t="s">
        <v>673</v>
      </c>
      <c r="AC18" s="977" t="s">
        <v>672</v>
      </c>
      <c r="AD18" s="977" t="s">
        <v>673</v>
      </c>
      <c r="AE18" s="977" t="s">
        <v>672</v>
      </c>
      <c r="AF18" s="977" t="s">
        <v>673</v>
      </c>
      <c r="AG18" s="977" t="s">
        <v>672</v>
      </c>
      <c r="AH18" s="977" t="s">
        <v>673</v>
      </c>
      <c r="AI18" s="977" t="s">
        <v>672</v>
      </c>
      <c r="AJ18" s="977" t="s">
        <v>673</v>
      </c>
    </row>
    <row r="19" spans="1:36" x14ac:dyDescent="0.3">
      <c r="A19" s="940" t="s">
        <v>55</v>
      </c>
      <c r="B19" s="933" t="s">
        <v>198</v>
      </c>
      <c r="C19" s="1003" t="s">
        <v>77</v>
      </c>
      <c r="D19" s="1003"/>
      <c r="E19" s="1003"/>
      <c r="F19" s="1003"/>
      <c r="G19" s="1003"/>
      <c r="H19" s="939">
        <f>IF(C19&lt;&gt;"",'[4]CBL Score Standard'!$D75,IF(D19&lt;&gt;"",SUM('[4]CBL Score Standard'!$D75:$E75),IF(E19&lt;&gt;"",SUM('[4]CBL Score Standard'!$D75:$F75),IF(F19&lt;&gt;"",SUM('[4]CBL Score Standard'!$D75:$G75),IF(G19&lt;&gt;"",SUM('[4]CBL Score Standard'!$D75:$H75,0))))))</f>
        <v>0</v>
      </c>
      <c r="K19" s="959" t="s">
        <v>142</v>
      </c>
      <c r="L19" s="959" t="s">
        <v>143</v>
      </c>
      <c r="M19" s="934" t="s">
        <v>6</v>
      </c>
      <c r="N19" s="889" t="s">
        <v>46</v>
      </c>
      <c r="O19" s="925" t="s">
        <v>171</v>
      </c>
      <c r="P19" s="959" t="s">
        <v>145</v>
      </c>
      <c r="Q19" s="890" t="s">
        <v>172</v>
      </c>
      <c r="R19" s="893" t="s">
        <v>173</v>
      </c>
      <c r="S19" s="889" t="s">
        <v>725</v>
      </c>
      <c r="T19" s="997" t="s">
        <v>72</v>
      </c>
      <c r="U19" s="999">
        <v>44075</v>
      </c>
      <c r="V19" s="997" t="s">
        <v>374</v>
      </c>
      <c r="W19" s="997"/>
      <c r="X19" s="997"/>
      <c r="Y19" s="897" t="s">
        <v>174</v>
      </c>
      <c r="Z19" s="981">
        <f t="shared" ref="Z19:Z35" si="1">DATEDIF(AA19,AB19,"m")/12+DATEDIF(AC19,AD19,"m")/12+DATEDIF(AE19,AF19,"m")/12+DATEDIF(AG19,AH19,"m")/12+DATEDIF(AI19,AJ19,"m")/12</f>
        <v>0</v>
      </c>
      <c r="AA19" s="982"/>
      <c r="AB19" s="982"/>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IF(C20&lt;&gt;"",'[4]CBL Score Standard'!$D76,IF(D20&lt;&gt;"",SUM('[4]CBL Score Standard'!$D76:$E76),IF(E20&lt;&gt;"",SUM('[4]CBL Score Standard'!$D76:$F76),IF(F20&lt;&gt;"",SUM('[4]CBL Score Standard'!$D76:$G76),IF(G20&lt;&gt;"",SUM('[4]CBL Score Standard'!$D76:$H76,0))))))</f>
        <v>0</v>
      </c>
      <c r="K20" s="960"/>
      <c r="L20" s="960"/>
      <c r="M20" s="934" t="s">
        <v>6</v>
      </c>
      <c r="N20" s="889" t="s">
        <v>41</v>
      </c>
      <c r="O20" s="925" t="s">
        <v>178</v>
      </c>
      <c r="P20" s="961"/>
      <c r="Q20" s="890" t="s">
        <v>179</v>
      </c>
      <c r="R20" s="893" t="s">
        <v>180</v>
      </c>
      <c r="S20" s="889" t="s">
        <v>725</v>
      </c>
      <c r="T20" s="997" t="s">
        <v>72</v>
      </c>
      <c r="U20" s="999">
        <v>44083</v>
      </c>
      <c r="V20" s="997" t="s">
        <v>374</v>
      </c>
      <c r="W20" s="997"/>
      <c r="X20" s="997"/>
      <c r="Y20" s="897" t="s">
        <v>181</v>
      </c>
      <c r="Z20" s="981">
        <f t="shared" si="1"/>
        <v>0</v>
      </c>
      <c r="AA20" s="982"/>
      <c r="AB20" s="982"/>
      <c r="AC20" s="982"/>
      <c r="AD20" s="982"/>
      <c r="AE20" s="980"/>
      <c r="AF20" s="980"/>
      <c r="AG20" s="980"/>
      <c r="AH20" s="980"/>
      <c r="AI20" s="980"/>
      <c r="AJ20" s="980"/>
    </row>
    <row r="21" spans="1:36" x14ac:dyDescent="0.3">
      <c r="A21" s="940" t="s">
        <v>55</v>
      </c>
      <c r="B21" s="933" t="s">
        <v>664</v>
      </c>
      <c r="C21" s="1003" t="s">
        <v>77</v>
      </c>
      <c r="D21" s="1003"/>
      <c r="E21" s="1005"/>
      <c r="F21" s="1002"/>
      <c r="G21" s="1002"/>
      <c r="H21" s="939">
        <f>IF(C21&lt;&gt;"",'[4]CBL Score Standard'!$D77,IF(D21&lt;&gt;"",SUM('[4]CBL Score Standard'!$D77:$E77),IF(E21&lt;&gt;"",SUM('[4]CBL Score Standard'!$D77:$F77),IF(F21&lt;&gt;"",SUM('[4]CBL Score Standard'!$D77:$G77),IF(G21&lt;&gt;"",SUM('[4]CBL Score Standard'!$D77:$H77,0))))))</f>
        <v>0</v>
      </c>
      <c r="K21" s="960"/>
      <c r="L21" s="960"/>
      <c r="M21" s="934" t="s">
        <v>6</v>
      </c>
      <c r="N21" s="889" t="s">
        <v>56</v>
      </c>
      <c r="O21" s="923" t="s">
        <v>182</v>
      </c>
      <c r="P21" s="995">
        <v>43609</v>
      </c>
      <c r="Q21" s="892" t="s">
        <v>172</v>
      </c>
      <c r="R21" s="898" t="s">
        <v>183</v>
      </c>
      <c r="S21" s="889" t="s">
        <v>725</v>
      </c>
      <c r="T21" s="997" t="s">
        <v>72</v>
      </c>
      <c r="U21" s="1000"/>
      <c r="V21" s="997"/>
      <c r="W21" s="997"/>
      <c r="X21" s="997"/>
      <c r="Y21" s="899" t="s">
        <v>184</v>
      </c>
      <c r="Z21" s="981">
        <f t="shared" si="1"/>
        <v>0</v>
      </c>
      <c r="AA21" s="982"/>
      <c r="AB21" s="982"/>
      <c r="AC21" s="982"/>
      <c r="AD21" s="982"/>
      <c r="AE21" s="980"/>
      <c r="AF21" s="980"/>
      <c r="AG21" s="980"/>
      <c r="AH21" s="980"/>
      <c r="AI21" s="980"/>
      <c r="AJ21" s="980"/>
    </row>
    <row r="22" spans="1:36" x14ac:dyDescent="0.3">
      <c r="A22" s="940" t="s">
        <v>55</v>
      </c>
      <c r="B22" s="933" t="s">
        <v>448</v>
      </c>
      <c r="C22" s="1003" t="s">
        <v>77</v>
      </c>
      <c r="D22" s="1003"/>
      <c r="E22" s="1005"/>
      <c r="F22" s="1002"/>
      <c r="G22" s="1002"/>
      <c r="H22" s="939">
        <f>IF(C22&lt;&gt;"",'[4]CBL Score Standard'!$D78,IF(D22&lt;&gt;"",SUM('[4]CBL Score Standard'!$D78:$E78),IF(E22&lt;&gt;"",SUM('[4]CBL Score Standard'!$D78:$F78),IF(F22&lt;&gt;"",SUM('[4]CBL Score Standard'!$D78:$G78),IF(G22&lt;&gt;"",SUM('[4]CBL Score Standard'!$D78:$H78,0))))))</f>
        <v>0</v>
      </c>
      <c r="K22" s="960"/>
      <c r="L22" s="960"/>
      <c r="M22" s="934" t="s">
        <v>6</v>
      </c>
      <c r="N22" s="889" t="s">
        <v>144</v>
      </c>
      <c r="O22" s="923" t="s">
        <v>187</v>
      </c>
      <c r="P22" s="960"/>
      <c r="Q22" s="890" t="s">
        <v>153</v>
      </c>
      <c r="R22" s="893" t="s">
        <v>156</v>
      </c>
      <c r="S22" s="889" t="s">
        <v>725</v>
      </c>
      <c r="T22" s="997" t="s">
        <v>72</v>
      </c>
      <c r="U22" s="999">
        <v>44063</v>
      </c>
      <c r="V22" s="997" t="s">
        <v>374</v>
      </c>
      <c r="W22" s="997"/>
      <c r="X22" s="997"/>
      <c r="Y22" s="897" t="s">
        <v>157</v>
      </c>
      <c r="Z22" s="981">
        <f t="shared" si="1"/>
        <v>0</v>
      </c>
      <c r="AA22" s="982"/>
      <c r="AB22" s="982"/>
      <c r="AC22" s="982"/>
      <c r="AD22" s="982"/>
      <c r="AE22" s="980"/>
      <c r="AF22" s="980"/>
      <c r="AG22" s="980"/>
      <c r="AH22" s="980"/>
      <c r="AI22" s="980"/>
      <c r="AJ22" s="980"/>
    </row>
    <row r="23" spans="1:36" ht="12.75" customHeight="1" x14ac:dyDescent="0.3">
      <c r="A23" s="940" t="s">
        <v>55</v>
      </c>
      <c r="B23" s="933" t="s">
        <v>665</v>
      </c>
      <c r="C23" s="1003" t="s">
        <v>77</v>
      </c>
      <c r="D23" s="1003"/>
      <c r="E23" s="1005"/>
      <c r="F23" s="1002"/>
      <c r="G23" s="1002"/>
      <c r="H23" s="939">
        <f>IF(C23&lt;&gt;"",'[4]CBL Score Standard'!$D79,IF(D23&lt;&gt;"",SUM('[4]CBL Score Standard'!$D79:$E79),IF(E23&lt;&gt;"",SUM('[4]CBL Score Standard'!$D79:$F79),IF(F23&lt;&gt;"",SUM('[4]CBL Score Standard'!$D79:$G79),IF(G23&lt;&gt;"",SUM('[4]CBL Score Standard'!$D79:$H79,0))))))</f>
        <v>0</v>
      </c>
      <c r="K23" s="960"/>
      <c r="L23" s="960"/>
      <c r="M23" s="934" t="s">
        <v>6</v>
      </c>
      <c r="N23" s="889" t="s">
        <v>144</v>
      </c>
      <c r="O23" s="923" t="s">
        <v>188</v>
      </c>
      <c r="P23" s="960"/>
      <c r="Q23" s="892" t="s">
        <v>155</v>
      </c>
      <c r="R23" s="893" t="s">
        <v>158</v>
      </c>
      <c r="S23" s="889" t="s">
        <v>725</v>
      </c>
      <c r="T23" s="997" t="s">
        <v>72</v>
      </c>
      <c r="U23" s="999">
        <v>44097</v>
      </c>
      <c r="V23" s="997" t="s">
        <v>374</v>
      </c>
      <c r="W23" s="997"/>
      <c r="X23" s="997"/>
      <c r="Y23" s="894" t="s">
        <v>159</v>
      </c>
      <c r="Z23" s="981">
        <f t="shared" si="1"/>
        <v>0</v>
      </c>
      <c r="AA23" s="982"/>
      <c r="AB23" s="982"/>
      <c r="AC23" s="982"/>
      <c r="AD23" s="982"/>
      <c r="AE23" s="980"/>
      <c r="AF23" s="980"/>
      <c r="AG23" s="980"/>
      <c r="AH23" s="980"/>
      <c r="AI23" s="980"/>
      <c r="AJ23" s="980"/>
    </row>
    <row r="24" spans="1:36" ht="12.75" customHeight="1" x14ac:dyDescent="0.3">
      <c r="A24" s="940" t="s">
        <v>55</v>
      </c>
      <c r="B24" s="933" t="s">
        <v>238</v>
      </c>
      <c r="C24" s="1003"/>
      <c r="D24" s="1003"/>
      <c r="E24" s="1003"/>
      <c r="F24" s="1002"/>
      <c r="G24" s="1002"/>
      <c r="H24" s="939" t="b">
        <f>IF(C24&lt;&gt;"",'[4]CBL Score Standard'!$D80,IF(D24&lt;&gt;"",SUM('[4]CBL Score Standard'!$D80:$E80),IF(E24&lt;&gt;"",SUM('[4]CBL Score Standard'!$D80:$F80),IF(F24&lt;&gt;"",SUM('[4]CBL Score Standard'!$D80:$G80),IF(G24&lt;&gt;"",SUM('[4]CBL Score Standard'!$D80:$H80,0))))))</f>
        <v>0</v>
      </c>
      <c r="K24" s="960"/>
      <c r="L24" s="960"/>
      <c r="M24" s="934" t="s">
        <v>6</v>
      </c>
      <c r="N24" s="889" t="s">
        <v>144</v>
      </c>
      <c r="O24" s="923" t="s">
        <v>189</v>
      </c>
      <c r="P24" s="960"/>
      <c r="Q24" s="976" t="s">
        <v>659</v>
      </c>
      <c r="R24" s="976" t="s">
        <v>278</v>
      </c>
      <c r="S24" s="889" t="s">
        <v>725</v>
      </c>
      <c r="T24" s="997"/>
      <c r="U24" s="999">
        <v>44092</v>
      </c>
      <c r="V24" s="997" t="s">
        <v>374</v>
      </c>
      <c r="W24" s="997"/>
      <c r="X24" s="997"/>
      <c r="Y24" s="899" t="s">
        <v>160</v>
      </c>
      <c r="Z24" s="981">
        <f t="shared" si="1"/>
        <v>0</v>
      </c>
      <c r="AA24" s="982"/>
      <c r="AB24" s="982"/>
      <c r="AC24" s="982"/>
      <c r="AD24" s="982"/>
      <c r="AE24" s="980"/>
      <c r="AF24" s="980"/>
      <c r="AG24" s="980"/>
      <c r="AH24" s="980"/>
      <c r="AI24" s="980"/>
      <c r="AJ24" s="980"/>
    </row>
    <row r="25" spans="1:36" x14ac:dyDescent="0.3">
      <c r="A25" s="940" t="s">
        <v>55</v>
      </c>
      <c r="B25" s="933" t="s">
        <v>515</v>
      </c>
      <c r="C25" s="1003" t="s">
        <v>77</v>
      </c>
      <c r="D25" s="1003"/>
      <c r="E25" s="1003"/>
      <c r="F25" s="1002"/>
      <c r="G25" s="1002"/>
      <c r="H25" s="939">
        <f>IF(C25&lt;&gt;"",'[4]CBL Score Standard'!$D81,IF(D25&lt;&gt;"",SUM('[4]CBL Score Standard'!$D81:$E81),IF(E25&lt;&gt;"",SUM('[4]CBL Score Standard'!$D81:$F81),IF(F25&lt;&gt;"",SUM('[4]CBL Score Standard'!$D81:$G81),IF(G25&lt;&gt;"",SUM('[4]CBL Score Standard'!$D81:$H81,0))))))</f>
        <v>0</v>
      </c>
      <c r="K25" s="960"/>
      <c r="L25" s="960"/>
      <c r="M25" s="934" t="s">
        <v>6</v>
      </c>
      <c r="N25" s="889" t="s">
        <v>144</v>
      </c>
      <c r="O25" s="923" t="s">
        <v>190</v>
      </c>
      <c r="P25" s="960"/>
      <c r="Q25" s="890" t="s">
        <v>161</v>
      </c>
      <c r="R25" s="893" t="s">
        <v>162</v>
      </c>
      <c r="S25" s="889"/>
      <c r="T25" s="997"/>
      <c r="U25" s="997"/>
      <c r="V25" s="997"/>
      <c r="W25" s="997"/>
      <c r="X25" s="997"/>
      <c r="Y25" s="899" t="s">
        <v>163</v>
      </c>
      <c r="Z25" s="981">
        <f t="shared" si="1"/>
        <v>0</v>
      </c>
      <c r="AA25" s="982"/>
      <c r="AB25" s="982"/>
      <c r="AC25" s="982"/>
      <c r="AD25" s="982"/>
      <c r="AE25" s="980"/>
      <c r="AF25" s="980"/>
      <c r="AG25" s="980"/>
      <c r="AH25" s="980"/>
      <c r="AI25" s="980"/>
      <c r="AJ25" s="980"/>
    </row>
    <row r="26" spans="1:36" ht="26.4" x14ac:dyDescent="0.3">
      <c r="A26" s="940" t="s">
        <v>3</v>
      </c>
      <c r="B26" s="933" t="s">
        <v>516</v>
      </c>
      <c r="C26" s="1003"/>
      <c r="D26" s="1003"/>
      <c r="E26" s="1003"/>
      <c r="F26" s="1003"/>
      <c r="G26" s="1002"/>
      <c r="H26" s="939" t="b">
        <f>IF(C26&lt;&gt;"",'[4]CBL Score Standard'!$D82,IF(D26&lt;&gt;"",SUM('[4]CBL Score Standard'!$D82:$E82),IF(E26&lt;&gt;"",SUM('[4]CBL Score Standard'!$D82:$F82),IF(F26&lt;&gt;"",SUM('[4]CBL Score Standard'!$D82:$G82),IF(G26&lt;&gt;"",SUM('[4]CBL Score Standard'!$D82:$H82,0))))))</f>
        <v>0</v>
      </c>
      <c r="K26" s="960"/>
      <c r="L26" s="960"/>
      <c r="M26" s="934" t="s">
        <v>6</v>
      </c>
      <c r="N26" s="889" t="s">
        <v>144</v>
      </c>
      <c r="O26" s="923" t="s">
        <v>191</v>
      </c>
      <c r="P26" s="961"/>
      <c r="Q26" s="890" t="s">
        <v>164</v>
      </c>
      <c r="R26" s="893" t="s">
        <v>165</v>
      </c>
      <c r="S26" s="889" t="s">
        <v>725</v>
      </c>
      <c r="T26" s="997" t="s">
        <v>72</v>
      </c>
      <c r="U26" s="997"/>
      <c r="V26" s="997"/>
      <c r="W26" s="997"/>
      <c r="X26" s="997"/>
      <c r="Y26" s="899" t="s">
        <v>166</v>
      </c>
      <c r="Z26" s="981">
        <f t="shared" si="1"/>
        <v>0</v>
      </c>
      <c r="AA26" s="982"/>
      <c r="AB26" s="982"/>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IF(C27&lt;&gt;"",'[4]CBL Score Standard'!$D83,IF(D27&lt;&gt;"",SUM('[4]CBL Score Standard'!$D83:$E83),IF(E27&lt;&gt;"",SUM('[4]CBL Score Standard'!$D83:$F83),IF(F27&lt;&gt;"",SUM('[4]CBL Score Standard'!$D83:$G83),IF(G27&lt;&gt;"",SUM('[4]CBL Score Standard'!$D83:$H83,0))))))</f>
        <v>0</v>
      </c>
      <c r="K27" s="960"/>
      <c r="L27" s="960"/>
      <c r="M27" s="934" t="s">
        <v>6</v>
      </c>
      <c r="N27" s="889" t="s">
        <v>55</v>
      </c>
      <c r="O27" s="923" t="s">
        <v>192</v>
      </c>
      <c r="P27" s="995">
        <v>43608</v>
      </c>
      <c r="Q27" s="892" t="s">
        <v>383</v>
      </c>
      <c r="R27" s="898" t="s">
        <v>341</v>
      </c>
      <c r="S27" s="889" t="s">
        <v>725</v>
      </c>
      <c r="T27" s="997" t="s">
        <v>72</v>
      </c>
      <c r="U27" s="1000">
        <v>44064</v>
      </c>
      <c r="V27" s="997" t="s">
        <v>374</v>
      </c>
      <c r="W27" s="997"/>
      <c r="X27" s="997"/>
      <c r="Y27" s="899" t="s">
        <v>193</v>
      </c>
      <c r="Z27" s="981">
        <f t="shared" si="1"/>
        <v>0</v>
      </c>
      <c r="AA27" s="982"/>
      <c r="AB27" s="982"/>
      <c r="AC27" s="982"/>
      <c r="AD27" s="982"/>
      <c r="AE27" s="980"/>
      <c r="AF27" s="980"/>
      <c r="AG27" s="980"/>
      <c r="AH27" s="980"/>
      <c r="AI27" s="980"/>
      <c r="AJ27" s="980"/>
    </row>
    <row r="28" spans="1:36" ht="27.6" x14ac:dyDescent="0.3">
      <c r="A28" s="940" t="s">
        <v>59</v>
      </c>
      <c r="B28" s="933" t="s">
        <v>684</v>
      </c>
      <c r="C28" s="1003" t="s">
        <v>77</v>
      </c>
      <c r="D28" s="1003"/>
      <c r="E28" s="1002"/>
      <c r="F28" s="1002"/>
      <c r="G28" s="1002"/>
      <c r="H28" s="939">
        <f>IF(C28&lt;&gt;"",'[4]CBL Score Standard'!$D84,IF(D28&lt;&gt;"",SUM('[4]CBL Score Standard'!$D84:$E84),IF(E28&lt;&gt;"",SUM('[4]CBL Score Standard'!$D84:$F84),IF(F28&lt;&gt;"",SUM('[4]CBL Score Standard'!$D84:$G84),IF(G28&lt;&gt;"",SUM('[4]CBL Score Standard'!$D84:$H84,0))))))</f>
        <v>0</v>
      </c>
      <c r="K28" s="960"/>
      <c r="L28" s="960"/>
      <c r="M28" s="934" t="s">
        <v>6</v>
      </c>
      <c r="N28" s="889" t="s">
        <v>55</v>
      </c>
      <c r="O28" s="923" t="s">
        <v>194</v>
      </c>
      <c r="P28" s="995">
        <v>43544</v>
      </c>
      <c r="Q28" s="976" t="s">
        <v>649</v>
      </c>
      <c r="R28" s="976" t="s">
        <v>650</v>
      </c>
      <c r="S28" s="903" t="s">
        <v>725</v>
      </c>
      <c r="T28" s="997" t="s">
        <v>72</v>
      </c>
      <c r="U28" s="999">
        <v>44070</v>
      </c>
      <c r="V28" s="997" t="s">
        <v>374</v>
      </c>
      <c r="W28" s="997"/>
      <c r="X28" s="997"/>
      <c r="Y28" s="899" t="s">
        <v>195</v>
      </c>
      <c r="Z28" s="981">
        <f t="shared" si="1"/>
        <v>0</v>
      </c>
      <c r="AA28" s="982"/>
      <c r="AB28" s="982"/>
      <c r="AC28" s="982"/>
      <c r="AD28" s="982"/>
      <c r="AE28" s="980"/>
      <c r="AF28" s="980"/>
      <c r="AG28" s="980"/>
      <c r="AH28" s="980"/>
      <c r="AI28" s="980"/>
      <c r="AJ28" s="980"/>
    </row>
    <row r="29" spans="1:36" ht="27.6" x14ac:dyDescent="0.3">
      <c r="A29" s="940" t="s">
        <v>59</v>
      </c>
      <c r="B29" s="933" t="s">
        <v>683</v>
      </c>
      <c r="C29" s="1003"/>
      <c r="D29" s="1003"/>
      <c r="E29" s="1002"/>
      <c r="F29" s="1002"/>
      <c r="G29" s="1002"/>
      <c r="H29" s="939" t="b">
        <f>IF(C29&lt;&gt;"",'[4]CBL Score Standard'!$D85,IF(D29&lt;&gt;"",SUM('[4]CBL Score Standard'!$D85:$E85),IF(E29&lt;&gt;"",SUM('[4]CBL Score Standard'!$D85:$F85),IF(F29&lt;&gt;"",SUM('[4]CBL Score Standard'!$D85:$G85),IF(G29&lt;&gt;"",SUM('[4]CBL Score Standard'!$D85:$H85,0))))))</f>
        <v>0</v>
      </c>
      <c r="K29" s="960"/>
      <c r="L29" s="960"/>
      <c r="M29" s="934" t="s">
        <v>6</v>
      </c>
      <c r="N29" s="889" t="s">
        <v>55</v>
      </c>
      <c r="O29" s="923" t="s">
        <v>196</v>
      </c>
      <c r="P29" s="964" t="s">
        <v>145</v>
      </c>
      <c r="Q29" s="976" t="s">
        <v>651</v>
      </c>
      <c r="R29" s="976" t="s">
        <v>652</v>
      </c>
      <c r="S29" s="889" t="s">
        <v>725</v>
      </c>
      <c r="T29" s="997" t="s">
        <v>72</v>
      </c>
      <c r="U29" s="999">
        <v>44078</v>
      </c>
      <c r="V29" s="997" t="s">
        <v>374</v>
      </c>
      <c r="W29" s="997"/>
      <c r="X29" s="997"/>
      <c r="Y29" s="899" t="s">
        <v>197</v>
      </c>
      <c r="Z29" s="981">
        <f t="shared" si="1"/>
        <v>0</v>
      </c>
      <c r="AA29" s="982"/>
      <c r="AB29" s="982"/>
      <c r="AC29" s="982"/>
      <c r="AD29" s="982"/>
      <c r="AE29" s="980"/>
      <c r="AF29" s="980"/>
      <c r="AG29" s="980"/>
      <c r="AH29" s="980"/>
      <c r="AI29" s="980"/>
      <c r="AJ29" s="980"/>
    </row>
    <row r="30" spans="1:36" x14ac:dyDescent="0.3">
      <c r="A30" s="940" t="s">
        <v>149</v>
      </c>
      <c r="B30" s="933" t="s">
        <v>149</v>
      </c>
      <c r="C30" s="1002" t="s">
        <v>77</v>
      </c>
      <c r="D30" s="1002"/>
      <c r="E30" s="1002"/>
      <c r="F30" s="1002"/>
      <c r="G30" s="1002"/>
      <c r="H30" s="939">
        <f>IF(C30&lt;&gt;"",'[4]CBL Score Standard'!$D86,IF(D30&lt;&gt;"",SUM('[4]CBL Score Standard'!$D86:$E86),IF(E30&lt;&gt;"",SUM('[4]CBL Score Standard'!$D86:$F86),IF(F30&lt;&gt;"",SUM('[4]CBL Score Standard'!$D86:$G86),IF(G30&lt;&gt;"",SUM('[4]CBL Score Standard'!$D86:$H86,0))))))</f>
        <v>9.0909090909090912E-2</v>
      </c>
      <c r="K30" s="960"/>
      <c r="L30" s="960"/>
      <c r="M30" s="934" t="s">
        <v>6</v>
      </c>
      <c r="N30" s="889" t="s">
        <v>55</v>
      </c>
      <c r="O30" s="923" t="s">
        <v>198</v>
      </c>
      <c r="P30" s="965"/>
      <c r="Q30" s="892" t="s">
        <v>199</v>
      </c>
      <c r="R30" s="898" t="s">
        <v>200</v>
      </c>
      <c r="S30" s="889" t="s">
        <v>725</v>
      </c>
      <c r="T30" s="997" t="s">
        <v>72</v>
      </c>
      <c r="U30" s="999">
        <v>44085</v>
      </c>
      <c r="V30" s="997" t="s">
        <v>374</v>
      </c>
      <c r="W30" s="997"/>
      <c r="X30" s="997"/>
      <c r="Y30" s="902" t="s">
        <v>201</v>
      </c>
      <c r="Z30" s="981">
        <f t="shared" si="1"/>
        <v>0</v>
      </c>
      <c r="AA30" s="982"/>
      <c r="AB30" s="982"/>
      <c r="AC30" s="982"/>
      <c r="AD30" s="982"/>
      <c r="AE30" s="980"/>
      <c r="AF30" s="980"/>
      <c r="AG30" s="980"/>
      <c r="AH30" s="980"/>
      <c r="AI30" s="980"/>
      <c r="AJ30" s="980"/>
    </row>
    <row r="31" spans="1:36" x14ac:dyDescent="0.3">
      <c r="A31" s="940" t="s">
        <v>149</v>
      </c>
      <c r="B31" s="933" t="s">
        <v>370</v>
      </c>
      <c r="C31" s="1003"/>
      <c r="D31" s="1003"/>
      <c r="E31" s="1004"/>
      <c r="F31" s="1002"/>
      <c r="G31" s="1002"/>
      <c r="H31" s="939" t="b">
        <f>IF(C31&lt;&gt;"",'[4]CBL Score Standard'!$D87,IF(D31&lt;&gt;"",SUM('[4]CBL Score Standard'!$D87:$E87),IF(E31&lt;&gt;"",SUM('[4]CBL Score Standard'!$D87:$F87),IF(F31&lt;&gt;"",SUM('[4]CBL Score Standard'!$D87:$G87),IF(G31&lt;&gt;"",SUM('[4]CBL Score Standard'!$D87:$H87,0))))))</f>
        <v>0</v>
      </c>
      <c r="K31" s="960"/>
      <c r="L31" s="960"/>
      <c r="M31" s="934" t="s">
        <v>6</v>
      </c>
      <c r="N31" s="889" t="s">
        <v>55</v>
      </c>
      <c r="O31" s="923" t="s">
        <v>202</v>
      </c>
      <c r="P31" s="995">
        <v>43629</v>
      </c>
      <c r="Q31" s="892" t="s">
        <v>384</v>
      </c>
      <c r="R31" s="898" t="s">
        <v>385</v>
      </c>
      <c r="S31" s="903"/>
      <c r="T31" s="997"/>
      <c r="U31" s="997"/>
      <c r="V31" s="997"/>
      <c r="W31" s="997"/>
      <c r="X31" s="997"/>
      <c r="Y31" s="902" t="s">
        <v>203</v>
      </c>
      <c r="Z31" s="981">
        <f t="shared" si="1"/>
        <v>0</v>
      </c>
      <c r="AA31" s="982"/>
      <c r="AB31" s="982"/>
      <c r="AC31" s="982"/>
      <c r="AD31" s="982"/>
      <c r="AE31" s="980"/>
      <c r="AF31" s="980"/>
      <c r="AG31" s="980"/>
      <c r="AH31" s="980"/>
      <c r="AI31" s="980"/>
      <c r="AJ31" s="980"/>
    </row>
    <row r="32" spans="1:36" ht="26.4" x14ac:dyDescent="0.3">
      <c r="A32" s="940" t="s">
        <v>31</v>
      </c>
      <c r="B32" s="933" t="s">
        <v>660</v>
      </c>
      <c r="C32" s="1002" t="s">
        <v>77</v>
      </c>
      <c r="D32" s="1002"/>
      <c r="E32" s="1002"/>
      <c r="F32" s="1002"/>
      <c r="G32" s="1002"/>
      <c r="H32" s="939">
        <f>IF(C32&lt;&gt;"",'[4]CBL Score Standard'!$D88,IF(D32&lt;&gt;"",SUM('[4]CBL Score Standard'!$D88:$E88),IF(E32&lt;&gt;"",SUM('[4]CBL Score Standard'!$D88:$F88),IF(F32&lt;&gt;"",SUM('[4]CBL Score Standard'!$D88:$G88),IF(G32&lt;&gt;"",SUM('[4]CBL Score Standard'!$D88:$H88,0))))))</f>
        <v>9.0909090909090912E-2</v>
      </c>
      <c r="K32" s="960"/>
      <c r="L32" s="960"/>
      <c r="M32" s="934" t="s">
        <v>6</v>
      </c>
      <c r="N32" s="889" t="s">
        <v>56</v>
      </c>
      <c r="O32" s="923" t="s">
        <v>427</v>
      </c>
      <c r="P32" s="995">
        <v>43613</v>
      </c>
      <c r="Q32" s="892" t="s">
        <v>167</v>
      </c>
      <c r="R32" s="898" t="s">
        <v>204</v>
      </c>
      <c r="S32" s="889" t="s">
        <v>725</v>
      </c>
      <c r="T32" s="997" t="s">
        <v>72</v>
      </c>
      <c r="U32" s="993"/>
      <c r="V32" s="1001"/>
      <c r="W32" s="997"/>
      <c r="X32" s="997"/>
      <c r="Y32" s="899" t="s">
        <v>205</v>
      </c>
      <c r="Z32" s="981">
        <f t="shared" si="1"/>
        <v>0</v>
      </c>
      <c r="AA32" s="982"/>
      <c r="AB32" s="982"/>
      <c r="AC32" s="982"/>
      <c r="AD32" s="982"/>
      <c r="AE32" s="980"/>
      <c r="AF32" s="980"/>
      <c r="AG32" s="980"/>
      <c r="AH32" s="980"/>
      <c r="AI32" s="980"/>
      <c r="AJ32" s="980"/>
    </row>
    <row r="33" spans="1:36" x14ac:dyDescent="0.3">
      <c r="A33" s="940" t="s">
        <v>31</v>
      </c>
      <c r="B33" s="933" t="s">
        <v>175</v>
      </c>
      <c r="C33" s="1003" t="s">
        <v>77</v>
      </c>
      <c r="D33" s="1002"/>
      <c r="E33" s="1005"/>
      <c r="F33" s="1002"/>
      <c r="G33" s="1002"/>
      <c r="H33" s="939">
        <f>IF(C33&lt;&gt;"",'[4]CBL Score Standard'!$D89,IF(D33&lt;&gt;"",SUM('[4]CBL Score Standard'!$D89:$E89),IF(E33&lt;&gt;"",SUM('[4]CBL Score Standard'!$D89:$F89),IF(F33&lt;&gt;"",SUM('[4]CBL Score Standard'!$D89:$G89),IF(G33&lt;&gt;"",SUM('[4]CBL Score Standard'!$D89:$H89,0))))))</f>
        <v>9.0909090909090912E-2</v>
      </c>
      <c r="K33" s="960"/>
      <c r="L33" s="960"/>
      <c r="M33" s="934" t="s">
        <v>6</v>
      </c>
      <c r="N33" s="889" t="s">
        <v>0</v>
      </c>
      <c r="O33" s="923" t="s">
        <v>426</v>
      </c>
      <c r="P33" s="892" t="s">
        <v>145</v>
      </c>
      <c r="Q33" s="892" t="s">
        <v>206</v>
      </c>
      <c r="R33" s="893" t="s">
        <v>206</v>
      </c>
      <c r="S33" s="903"/>
      <c r="T33" s="997"/>
      <c r="U33" s="997"/>
      <c r="V33" s="997"/>
      <c r="W33" s="997"/>
      <c r="X33" s="997"/>
      <c r="Y33" s="894"/>
      <c r="Z33" s="981">
        <f t="shared" si="1"/>
        <v>0</v>
      </c>
      <c r="AA33" s="982"/>
      <c r="AB33" s="982"/>
      <c r="AC33" s="982"/>
      <c r="AD33" s="982"/>
      <c r="AE33" s="980"/>
      <c r="AF33" s="980"/>
      <c r="AG33" s="980"/>
      <c r="AH33" s="980"/>
      <c r="AI33" s="980"/>
      <c r="AJ33" s="980"/>
    </row>
    <row r="34" spans="1:36" x14ac:dyDescent="0.3">
      <c r="A34" s="940" t="s">
        <v>46</v>
      </c>
      <c r="B34" s="933" t="s">
        <v>171</v>
      </c>
      <c r="C34" s="1003" t="s">
        <v>77</v>
      </c>
      <c r="D34" s="1002"/>
      <c r="E34" s="1005"/>
      <c r="F34" s="1002"/>
      <c r="G34" s="1002"/>
      <c r="H34" s="939">
        <f>IF(C34&lt;&gt;"",'[4]CBL Score Standard'!$D90,IF(D34&lt;&gt;"",SUM('[4]CBL Score Standard'!$D90:$E90),IF(E34&lt;&gt;"",SUM('[4]CBL Score Standard'!$D90:$F90),IF(F34&lt;&gt;"",SUM('[4]CBL Score Standard'!$D90:$G90),IF(G34&lt;&gt;"",SUM('[4]CBL Score Standard'!$D90:$H90,0))))))</f>
        <v>0</v>
      </c>
      <c r="K34" s="960"/>
      <c r="L34" s="960"/>
      <c r="M34" s="934" t="s">
        <v>6</v>
      </c>
      <c r="N34" s="889" t="s">
        <v>53</v>
      </c>
      <c r="O34" s="926" t="s">
        <v>371</v>
      </c>
      <c r="P34" s="892" t="s">
        <v>145</v>
      </c>
      <c r="Q34" s="892" t="s">
        <v>164</v>
      </c>
      <c r="R34" s="898" t="s">
        <v>207</v>
      </c>
      <c r="S34" s="889"/>
      <c r="T34" s="997"/>
      <c r="U34" s="997"/>
      <c r="V34" s="997"/>
      <c r="W34" s="997"/>
      <c r="X34" s="997"/>
      <c r="Y34" s="902" t="s">
        <v>208</v>
      </c>
      <c r="Z34" s="981">
        <f t="shared" si="1"/>
        <v>0</v>
      </c>
      <c r="AA34" s="982"/>
      <c r="AB34" s="982"/>
      <c r="AC34" s="982"/>
      <c r="AD34" s="982"/>
      <c r="AE34" s="980"/>
      <c r="AF34" s="980"/>
      <c r="AG34" s="980"/>
      <c r="AH34" s="980"/>
      <c r="AI34" s="980"/>
      <c r="AJ34" s="980"/>
    </row>
    <row r="35" spans="1:36" ht="28.8" x14ac:dyDescent="0.3">
      <c r="A35" s="940" t="s">
        <v>2</v>
      </c>
      <c r="B35" s="933" t="s">
        <v>234</v>
      </c>
      <c r="C35" s="1003"/>
      <c r="D35" s="1003"/>
      <c r="E35" s="1003"/>
      <c r="F35" s="1002"/>
      <c r="G35" s="1002"/>
      <c r="H35" s="939" t="b">
        <f>IF(C35&lt;&gt;"",'[4]CBL Score Standard'!$D91,IF(D35&lt;&gt;"",SUM('[4]CBL Score Standard'!$D91:$E91),IF(E35&lt;&gt;"",SUM('[4]CBL Score Standard'!$D91:$F91),IF(F35&lt;&gt;"",SUM('[4]CBL Score Standard'!$D91:$G91),IF(G35&lt;&gt;"",SUM('[4]CBL Score Standard'!$D91:$H91,0))))))</f>
        <v>0</v>
      </c>
      <c r="K35" s="961"/>
      <c r="L35" s="961"/>
      <c r="M35" s="934" t="s">
        <v>6</v>
      </c>
      <c r="N35" s="889" t="s">
        <v>54</v>
      </c>
      <c r="O35" s="923" t="s">
        <v>345</v>
      </c>
      <c r="P35" s="995">
        <v>43644</v>
      </c>
      <c r="Q35" s="892" t="s">
        <v>209</v>
      </c>
      <c r="R35" s="898" t="s">
        <v>210</v>
      </c>
      <c r="S35" s="889" t="s">
        <v>725</v>
      </c>
      <c r="T35" s="997" t="s">
        <v>72</v>
      </c>
      <c r="U35" s="999">
        <v>43999</v>
      </c>
      <c r="V35" s="997" t="s">
        <v>374</v>
      </c>
      <c r="W35" s="997"/>
      <c r="X35" s="997"/>
      <c r="Y35" s="973" t="s">
        <v>629</v>
      </c>
      <c r="Z35" s="981">
        <f t="shared" si="1"/>
        <v>0</v>
      </c>
      <c r="AA35" s="982"/>
      <c r="AB35" s="982"/>
      <c r="AC35" s="982"/>
      <c r="AD35" s="982"/>
      <c r="AE35" s="980"/>
      <c r="AF35" s="980"/>
      <c r="AG35" s="980"/>
      <c r="AH35" s="980"/>
      <c r="AI35" s="980"/>
      <c r="AJ35" s="980"/>
    </row>
    <row r="36" spans="1:36" x14ac:dyDescent="0.3">
      <c r="A36" s="940" t="s">
        <v>54</v>
      </c>
      <c r="B36" s="933" t="s">
        <v>425</v>
      </c>
      <c r="C36" s="1002" t="s">
        <v>77</v>
      </c>
      <c r="D36" s="1002"/>
      <c r="E36" s="1002"/>
      <c r="F36" s="1002"/>
      <c r="G36" s="1002"/>
      <c r="H36" s="939">
        <f>IF(C36&lt;&gt;"",'[4]CBL Score Standard'!$D92,IF(D36&lt;&gt;"",SUM('[4]CBL Score Standard'!$D92:$E92),IF(E36&lt;&gt;"",SUM('[4]CBL Score Standard'!$D92:$F92),IF(F36&lt;&gt;"",SUM('[4]CBL Score Standard'!$D92:$G92),IF(G36&lt;&gt;"",SUM('[4]CBL Score Standard'!$D92:$H92,0))))))</f>
        <v>9.0909090909090912E-2</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t="s">
        <v>77</v>
      </c>
      <c r="D37" s="1002"/>
      <c r="E37" s="1002"/>
      <c r="F37" s="1002"/>
      <c r="G37" s="1002"/>
      <c r="H37" s="939">
        <f>IF(C37&lt;&gt;"",'[4]CBL Score Standard'!$D93,IF(D37&lt;&gt;"",SUM('[4]CBL Score Standard'!$D93:$E93),IF(E37&lt;&gt;"",SUM('[4]CBL Score Standard'!$D93:$F93),IF(F37&lt;&gt;"",SUM('[4]CBL Score Standard'!$D93:$G93),IF(G37&lt;&gt;"",SUM('[4]CBL Score Standard'!$D93:$H93,0))))))</f>
        <v>0</v>
      </c>
      <c r="K37" s="1173" t="s">
        <v>211</v>
      </c>
      <c r="L37" s="1174"/>
      <c r="M37" s="1174"/>
      <c r="N37" s="1174"/>
      <c r="O37" s="1174"/>
      <c r="P37" s="1174"/>
      <c r="Q37" s="1174"/>
      <c r="R37" s="1174"/>
      <c r="S37" s="1174"/>
      <c r="T37" s="1174"/>
      <c r="U37" s="1174"/>
      <c r="V37" s="1174"/>
      <c r="W37" s="1174"/>
      <c r="X37" s="1174"/>
      <c r="Y37" s="978"/>
      <c r="Z37" s="985"/>
      <c r="AA37" s="978"/>
      <c r="AB37" s="978"/>
      <c r="AC37" s="978"/>
      <c r="AD37" s="978"/>
      <c r="AE37" s="978"/>
      <c r="AF37" s="978"/>
      <c r="AG37" s="978"/>
      <c r="AH37" s="978"/>
      <c r="AI37" s="978"/>
      <c r="AJ37" s="978"/>
    </row>
    <row r="38" spans="1:36" ht="27.6" x14ac:dyDescent="0.3">
      <c r="A38" s="940" t="s">
        <v>54</v>
      </c>
      <c r="B38" s="933" t="s">
        <v>231</v>
      </c>
      <c r="C38" s="1003"/>
      <c r="D38" s="1003"/>
      <c r="E38" s="1002"/>
      <c r="F38" s="1002"/>
      <c r="G38" s="1002"/>
      <c r="H38" s="939" t="b">
        <f>IF(C38&lt;&gt;"",'[4]CBL Score Standard'!$D94,IF(D38&lt;&gt;"",SUM('[4]CBL Score Standard'!$D94:$E94),IF(E38&lt;&gt;"",SUM('[4]CBL Score Standard'!$D94:$F94),IF(F38&lt;&gt;"",SUM('[4]CBL Score Standard'!$D94:$G94),IF(G38&lt;&gt;"",SUM('[4]CBL Score Standard'!$D94:$H94,0))))))</f>
        <v>0</v>
      </c>
      <c r="K38" s="958" t="s">
        <v>133</v>
      </c>
      <c r="L38" s="958" t="s">
        <v>91</v>
      </c>
      <c r="M38" s="1182" t="s">
        <v>75</v>
      </c>
      <c r="N38" s="1184" t="s">
        <v>134</v>
      </c>
      <c r="O38" s="971" t="s">
        <v>135</v>
      </c>
      <c r="P38" s="958" t="s">
        <v>136</v>
      </c>
      <c r="Q38" s="958" t="s">
        <v>137</v>
      </c>
      <c r="R38" s="958" t="s">
        <v>138</v>
      </c>
      <c r="S38" s="987" t="s">
        <v>139</v>
      </c>
      <c r="T38" s="953" t="s">
        <v>344</v>
      </c>
      <c r="U38" s="953" t="s">
        <v>342</v>
      </c>
      <c r="V38" s="953" t="s">
        <v>343</v>
      </c>
      <c r="W38" s="953" t="s">
        <v>375</v>
      </c>
      <c r="X38" s="953" t="s">
        <v>376</v>
      </c>
      <c r="Y38" s="958" t="s">
        <v>140</v>
      </c>
      <c r="Z38" s="1186" t="s">
        <v>667</v>
      </c>
      <c r="AA38" s="1172" t="s">
        <v>666</v>
      </c>
      <c r="AB38" s="1172"/>
      <c r="AC38" s="1172" t="s">
        <v>668</v>
      </c>
      <c r="AD38" s="1172"/>
      <c r="AE38" s="1172" t="s">
        <v>669</v>
      </c>
      <c r="AF38" s="1172"/>
      <c r="AG38" s="1172" t="s">
        <v>670</v>
      </c>
      <c r="AH38" s="1172"/>
      <c r="AI38" s="1172" t="s">
        <v>671</v>
      </c>
      <c r="AJ38" s="1172"/>
    </row>
    <row r="39" spans="1:36" ht="27.6" x14ac:dyDescent="0.3">
      <c r="A39" s="940" t="s">
        <v>53</v>
      </c>
      <c r="B39" s="933" t="s">
        <v>371</v>
      </c>
      <c r="C39" s="1003"/>
      <c r="D39" s="1004"/>
      <c r="E39" s="1004"/>
      <c r="F39" s="1002"/>
      <c r="G39" s="1002"/>
      <c r="H39" s="939" t="b">
        <f>IF(C39&lt;&gt;"",'[4]CBL Score Standard'!$D95,IF(D39&lt;&gt;"",SUM('[4]CBL Score Standard'!$D95:$E95),IF(E39&lt;&gt;"",SUM('[4]CBL Score Standard'!$D95:$F95),IF(F39&lt;&gt;"",SUM('[4]CBL Score Standard'!$D95:$G95),IF(G39&lt;&gt;"",SUM('[4]CBL Score Standard'!$D95:$H95,0))))))</f>
        <v>0</v>
      </c>
      <c r="K39" s="957"/>
      <c r="L39" s="957"/>
      <c r="M39" s="1183"/>
      <c r="N39" s="1190"/>
      <c r="O39" s="970"/>
      <c r="P39" s="888" t="s">
        <v>141</v>
      </c>
      <c r="Q39" s="957"/>
      <c r="R39" s="957"/>
      <c r="S39" s="986"/>
      <c r="T39" s="953"/>
      <c r="U39" s="953"/>
      <c r="V39" s="953"/>
      <c r="W39" s="953"/>
      <c r="X39" s="953"/>
      <c r="Y39" s="957"/>
      <c r="Z39" s="1187"/>
      <c r="AA39" s="977" t="s">
        <v>672</v>
      </c>
      <c r="AB39" s="977" t="s">
        <v>673</v>
      </c>
      <c r="AC39" s="977" t="s">
        <v>672</v>
      </c>
      <c r="AD39" s="977" t="s">
        <v>673</v>
      </c>
      <c r="AE39" s="977" t="s">
        <v>672</v>
      </c>
      <c r="AF39" s="977" t="s">
        <v>673</v>
      </c>
      <c r="AG39" s="977" t="s">
        <v>672</v>
      </c>
      <c r="AH39" s="977" t="s">
        <v>673</v>
      </c>
      <c r="AI39" s="977" t="s">
        <v>672</v>
      </c>
      <c r="AJ39" s="977" t="s">
        <v>673</v>
      </c>
    </row>
    <row r="40" spans="1:36" x14ac:dyDescent="0.3">
      <c r="A40" s="940" t="s">
        <v>53</v>
      </c>
      <c r="B40" s="933" t="s">
        <v>223</v>
      </c>
      <c r="C40" s="1003"/>
      <c r="D40" s="1003"/>
      <c r="E40" s="1004"/>
      <c r="F40" s="1002"/>
      <c r="G40" s="1002"/>
      <c r="H40" s="939" t="b">
        <f>IF(C40&lt;&gt;"",'[4]CBL Score Standard'!$D96,IF(D40&lt;&gt;"",SUM('[4]CBL Score Standard'!$D96:$E96),IF(E40&lt;&gt;"",SUM('[4]CBL Score Standard'!$D96:$F96),IF(F40&lt;&gt;"",SUM('[4]CBL Score Standard'!$D96:$G96),IF(G40&lt;&gt;"",SUM('[4]CBL Score Standard'!$D96:$H96,0))))))</f>
        <v>0</v>
      </c>
      <c r="K40" s="959" t="s">
        <v>142</v>
      </c>
      <c r="L40" s="959" t="s">
        <v>143</v>
      </c>
      <c r="M40" s="934" t="s">
        <v>7</v>
      </c>
      <c r="N40" s="889" t="s">
        <v>56</v>
      </c>
      <c r="O40" s="923" t="s">
        <v>663</v>
      </c>
      <c r="P40" s="964" t="s">
        <v>145</v>
      </c>
      <c r="Q40" s="892" t="s">
        <v>212</v>
      </c>
      <c r="R40" s="898" t="s">
        <v>213</v>
      </c>
      <c r="S40" s="919"/>
      <c r="T40" s="998"/>
      <c r="U40" s="999"/>
      <c r="V40" s="1001"/>
      <c r="W40" s="997"/>
      <c r="X40" s="997"/>
      <c r="Y40" s="899" t="s">
        <v>214</v>
      </c>
      <c r="Z40" s="981">
        <f t="shared" ref="Z40:Z55" si="2">DATEDIF(AA40,AB40,"m")/12+DATEDIF(AC40,AD40,"m")/12+DATEDIF(AE40,AF40,"m")/12+DATEDIF(AG40,AH40,"m")/12+DATEDIF(AI40,AJ40,"m")/12</f>
        <v>0</v>
      </c>
      <c r="AA40" s="982"/>
      <c r="AB40" s="982"/>
      <c r="AC40" s="982"/>
      <c r="AD40" s="982"/>
      <c r="AE40" s="980"/>
      <c r="AF40" s="980"/>
      <c r="AG40" s="980"/>
      <c r="AH40" s="980"/>
      <c r="AI40" s="980"/>
      <c r="AJ40" s="980"/>
    </row>
    <row r="41" spans="1:36" x14ac:dyDescent="0.3">
      <c r="A41" s="940" t="s">
        <v>53</v>
      </c>
      <c r="B41" s="933" t="s">
        <v>226</v>
      </c>
      <c r="C41" s="1003"/>
      <c r="D41" s="1003"/>
      <c r="E41" s="1004"/>
      <c r="F41" s="1002"/>
      <c r="G41" s="1002"/>
      <c r="H41" s="939" t="b">
        <f>IF(C41&lt;&gt;"",'[4]CBL Score Standard'!$D97,IF(D41&lt;&gt;"",SUM('[4]CBL Score Standard'!$D97:$E97),IF(E41&lt;&gt;"",SUM('[4]CBL Score Standard'!$D97:$F97),IF(F41&lt;&gt;"",SUM('[4]CBL Score Standard'!$D97:$G97),IF(G41&lt;&gt;"",SUM('[4]CBL Score Standard'!$D97:$H97,0))))))</f>
        <v>0</v>
      </c>
      <c r="K41" s="960"/>
      <c r="L41" s="960"/>
      <c r="M41" s="934" t="s">
        <v>7</v>
      </c>
      <c r="N41" s="889" t="s">
        <v>56</v>
      </c>
      <c r="O41" s="923" t="s">
        <v>215</v>
      </c>
      <c r="P41" s="966"/>
      <c r="Q41" s="892" t="s">
        <v>164</v>
      </c>
      <c r="R41" s="898" t="s">
        <v>207</v>
      </c>
      <c r="S41" s="889"/>
      <c r="T41" s="997" t="s">
        <v>72</v>
      </c>
      <c r="U41" s="999"/>
      <c r="V41" s="1001"/>
      <c r="W41" s="997"/>
      <c r="X41" s="997"/>
      <c r="Y41" s="902" t="s">
        <v>216</v>
      </c>
      <c r="Z41" s="981">
        <f t="shared" si="2"/>
        <v>0</v>
      </c>
      <c r="AA41" s="982"/>
      <c r="AB41" s="982"/>
      <c r="AC41" s="982"/>
      <c r="AD41" s="982"/>
      <c r="AE41" s="980"/>
      <c r="AF41" s="980"/>
      <c r="AG41" s="980"/>
      <c r="AH41" s="980"/>
      <c r="AI41" s="980"/>
      <c r="AJ41" s="980"/>
    </row>
    <row r="42" spans="1:36" ht="12.75" customHeight="1" x14ac:dyDescent="0.3">
      <c r="A42" s="940" t="s">
        <v>53</v>
      </c>
      <c r="B42" s="933" t="s">
        <v>239</v>
      </c>
      <c r="C42" s="1003"/>
      <c r="D42" s="1003"/>
      <c r="E42" s="1003"/>
      <c r="F42" s="1002"/>
      <c r="G42" s="1002"/>
      <c r="H42" s="939" t="b">
        <f>IF(C42&lt;&gt;"",'[4]CBL Score Standard'!$D98,IF(D42&lt;&gt;"",SUM('[4]CBL Score Standard'!$D98:$E98),IF(E42&lt;&gt;"",SUM('[4]CBL Score Standard'!$D98:$F98),IF(F42&lt;&gt;"",SUM('[4]CBL Score Standard'!$D98:$G98),IF(G42&lt;&gt;"",SUM('[4]CBL Score Standard'!$D98:$H98,0))))))</f>
        <v>0</v>
      </c>
      <c r="K42" s="960"/>
      <c r="L42" s="960"/>
      <c r="M42" s="934" t="s">
        <v>7</v>
      </c>
      <c r="N42" s="889" t="s">
        <v>55</v>
      </c>
      <c r="O42" s="927" t="s">
        <v>664</v>
      </c>
      <c r="P42" s="966"/>
      <c r="Q42" s="976" t="s">
        <v>653</v>
      </c>
      <c r="R42" s="976" t="s">
        <v>654</v>
      </c>
      <c r="S42" s="889" t="s">
        <v>725</v>
      </c>
      <c r="T42" s="997" t="s">
        <v>72</v>
      </c>
      <c r="U42" s="999">
        <v>44049</v>
      </c>
      <c r="V42" s="1001" t="s">
        <v>374</v>
      </c>
      <c r="W42" s="997"/>
      <c r="X42" s="997"/>
      <c r="Y42" s="905" t="s">
        <v>249</v>
      </c>
      <c r="Z42" s="981">
        <f t="shared" si="2"/>
        <v>0</v>
      </c>
      <c r="AA42" s="982"/>
      <c r="AB42" s="982"/>
      <c r="AC42" s="982"/>
      <c r="AD42" s="982"/>
      <c r="AE42" s="980"/>
      <c r="AF42" s="980"/>
      <c r="AG42" s="980"/>
      <c r="AH42" s="980"/>
      <c r="AI42" s="980"/>
      <c r="AJ42" s="980"/>
    </row>
    <row r="43" spans="1:36" ht="27.6" x14ac:dyDescent="0.3">
      <c r="A43" s="940" t="s">
        <v>0</v>
      </c>
      <c r="B43" s="933" t="s">
        <v>426</v>
      </c>
      <c r="C43" s="1003" t="s">
        <v>77</v>
      </c>
      <c r="D43" s="1002"/>
      <c r="E43" s="1002"/>
      <c r="F43" s="1002"/>
      <c r="G43" s="1002"/>
      <c r="H43" s="939">
        <f>IF(C43&lt;&gt;"",'[4]CBL Score Standard'!$D99,IF(D43&lt;&gt;"",SUM('[4]CBL Score Standard'!$D99:$E99),IF(E43&lt;&gt;"",SUM('[4]CBL Score Standard'!$D99:$F99),IF(F43&lt;&gt;"",SUM('[4]CBL Score Standard'!$D99:$G99),IF(G43&lt;&gt;"",SUM('[4]CBL Score Standard'!$D99:$H99,0))))))</f>
        <v>0</v>
      </c>
      <c r="K43" s="960"/>
      <c r="L43" s="960"/>
      <c r="M43" s="934" t="s">
        <v>7</v>
      </c>
      <c r="N43" s="889" t="s">
        <v>55</v>
      </c>
      <c r="O43" s="923" t="s">
        <v>448</v>
      </c>
      <c r="P43" s="965"/>
      <c r="Q43" s="976" t="s">
        <v>655</v>
      </c>
      <c r="R43" s="976" t="s">
        <v>656</v>
      </c>
      <c r="S43" s="889" t="s">
        <v>725</v>
      </c>
      <c r="T43" s="997" t="s">
        <v>72</v>
      </c>
      <c r="U43" s="999">
        <v>44111</v>
      </c>
      <c r="V43" s="1001" t="s">
        <v>374</v>
      </c>
      <c r="W43" s="997"/>
      <c r="X43" s="997"/>
      <c r="Y43" s="902" t="s">
        <v>219</v>
      </c>
      <c r="Z43" s="981">
        <f t="shared" si="2"/>
        <v>0</v>
      </c>
      <c r="AA43" s="982"/>
      <c r="AB43" s="982"/>
      <c r="AC43" s="982"/>
      <c r="AD43" s="982"/>
      <c r="AE43" s="980"/>
      <c r="AF43" s="980"/>
      <c r="AG43" s="980"/>
      <c r="AH43" s="980"/>
      <c r="AI43" s="980"/>
      <c r="AJ43" s="980"/>
    </row>
    <row r="44" spans="1:36" ht="26.4" x14ac:dyDescent="0.3">
      <c r="A44" s="940" t="s">
        <v>41</v>
      </c>
      <c r="B44" s="933" t="s">
        <v>450</v>
      </c>
      <c r="C44" s="1002" t="s">
        <v>77</v>
      </c>
      <c r="D44" s="1002"/>
      <c r="E44" s="1002"/>
      <c r="F44" s="1002"/>
      <c r="G44" s="1002"/>
      <c r="H44" s="939">
        <f>IF(C44&lt;&gt;"",'[4]CBL Score Standard'!$D100,IF(D44&lt;&gt;"",SUM('[4]CBL Score Standard'!$D100:$E100),IF(E44&lt;&gt;"",SUM('[4]CBL Score Standard'!$D100:$F100),IF(F44&lt;&gt;"",SUM('[4]CBL Score Standard'!$D100:$G100),IF(G44&lt;&gt;"",SUM('[4]CBL Score Standard'!$D100:$H100,0))))))</f>
        <v>9.0909090909090912E-2</v>
      </c>
      <c r="K44" s="960"/>
      <c r="L44" s="960"/>
      <c r="M44" s="934" t="s">
        <v>7</v>
      </c>
      <c r="N44" s="889" t="s">
        <v>55</v>
      </c>
      <c r="O44" s="923" t="s">
        <v>185</v>
      </c>
      <c r="P44" s="959" t="s">
        <v>145</v>
      </c>
      <c r="Q44" s="976" t="s">
        <v>220</v>
      </c>
      <c r="R44" s="976" t="s">
        <v>270</v>
      </c>
      <c r="S44" s="889"/>
      <c r="T44" s="997"/>
      <c r="U44" s="997"/>
      <c r="V44" s="997"/>
      <c r="W44" s="997"/>
      <c r="X44" s="997"/>
      <c r="Y44" s="902" t="s">
        <v>186</v>
      </c>
      <c r="Z44" s="981">
        <f t="shared" si="2"/>
        <v>0</v>
      </c>
      <c r="AA44" s="982"/>
      <c r="AB44" s="982"/>
      <c r="AC44" s="982"/>
      <c r="AD44" s="982"/>
      <c r="AE44" s="980"/>
      <c r="AF44" s="980"/>
      <c r="AG44" s="980"/>
      <c r="AH44" s="980"/>
      <c r="AI44" s="980"/>
      <c r="AJ44" s="980"/>
    </row>
    <row r="45" spans="1:36" ht="27.6" x14ac:dyDescent="0.3">
      <c r="A45" s="940" t="s">
        <v>41</v>
      </c>
      <c r="B45" s="933" t="s">
        <v>178</v>
      </c>
      <c r="C45" s="1003" t="s">
        <v>77</v>
      </c>
      <c r="D45" s="1002"/>
      <c r="E45" s="1005"/>
      <c r="F45" s="1002"/>
      <c r="G45" s="1002"/>
      <c r="H45" s="939">
        <f>IF(C45&lt;&gt;"",'[4]CBL Score Standard'!$D101,IF(D45&lt;&gt;"",SUM('[4]CBL Score Standard'!$D101:$E101),IF(E45&lt;&gt;"",SUM('[4]CBL Score Standard'!$D101:$F101),IF(F45&lt;&gt;"",SUM('[4]CBL Score Standard'!$D101:$G101),IF(G45&lt;&gt;"",SUM('[4]CBL Score Standard'!$D101:$H101,0))))))</f>
        <v>0</v>
      </c>
      <c r="K45" s="960"/>
      <c r="L45" s="960"/>
      <c r="M45" s="934" t="s">
        <v>7</v>
      </c>
      <c r="N45" s="889" t="s">
        <v>55</v>
      </c>
      <c r="O45" s="923" t="s">
        <v>694</v>
      </c>
      <c r="P45" s="995">
        <v>43539</v>
      </c>
      <c r="Q45" s="976" t="s">
        <v>658</v>
      </c>
      <c r="R45" s="976" t="s">
        <v>657</v>
      </c>
      <c r="S45" s="889"/>
      <c r="T45" s="997"/>
      <c r="U45" s="997"/>
      <c r="V45" s="997"/>
      <c r="W45" s="997"/>
      <c r="X45" s="997"/>
      <c r="Y45" s="902" t="s">
        <v>186</v>
      </c>
      <c r="Z45" s="981">
        <f t="shared" si="2"/>
        <v>0</v>
      </c>
      <c r="AA45" s="982"/>
      <c r="AB45" s="982"/>
      <c r="AC45" s="982"/>
      <c r="AD45" s="982"/>
      <c r="AE45" s="980"/>
      <c r="AF45" s="980"/>
      <c r="AG45" s="980"/>
      <c r="AH45" s="980"/>
      <c r="AI45" s="980"/>
      <c r="AJ45" s="980"/>
    </row>
    <row r="46" spans="1:36" x14ac:dyDescent="0.3">
      <c r="A46" s="940" t="s">
        <v>229</v>
      </c>
      <c r="B46" s="933" t="s">
        <v>245</v>
      </c>
      <c r="C46" s="1003"/>
      <c r="D46" s="1003"/>
      <c r="E46" s="1003"/>
      <c r="F46" s="1003"/>
      <c r="G46" s="1002"/>
      <c r="H46" s="939" t="b">
        <f>IF(C46&lt;&gt;"",'[4]CBL Score Standard'!$D102,IF(D46&lt;&gt;"",SUM('[4]CBL Score Standard'!$D102:$E102),IF(E46&lt;&gt;"",SUM('[4]CBL Score Standard'!$D102:$F102),IF(F46&lt;&gt;"",SUM('[4]CBL Score Standard'!$D102:$G102),IF(G46&lt;&gt;"",SUM('[4]CBL Score Standard'!$D102:$H102,0))))))</f>
        <v>0</v>
      </c>
      <c r="K46" s="960"/>
      <c r="L46" s="960"/>
      <c r="M46" s="934" t="s">
        <v>7</v>
      </c>
      <c r="N46" s="889" t="s">
        <v>55</v>
      </c>
      <c r="O46" s="923" t="s">
        <v>665</v>
      </c>
      <c r="P46" s="995">
        <v>43607</v>
      </c>
      <c r="Q46" s="892" t="s">
        <v>221</v>
      </c>
      <c r="R46" s="898" t="s">
        <v>200</v>
      </c>
      <c r="S46" s="889" t="s">
        <v>725</v>
      </c>
      <c r="T46" s="997" t="s">
        <v>72</v>
      </c>
      <c r="U46" s="995">
        <v>44035</v>
      </c>
      <c r="V46" s="997" t="s">
        <v>374</v>
      </c>
      <c r="W46" s="997"/>
      <c r="X46" s="997"/>
      <c r="Y46" s="899" t="s">
        <v>222</v>
      </c>
      <c r="Z46" s="981">
        <f t="shared" si="2"/>
        <v>0</v>
      </c>
      <c r="AA46" s="982"/>
      <c r="AB46" s="982"/>
      <c r="AC46" s="982"/>
      <c r="AD46" s="982"/>
      <c r="AE46" s="980"/>
      <c r="AF46" s="980"/>
      <c r="AG46" s="980"/>
      <c r="AH46" s="980"/>
      <c r="AI46" s="980"/>
      <c r="AJ46" s="980"/>
    </row>
    <row r="47" spans="1:36" x14ac:dyDescent="0.3">
      <c r="A47" s="940" t="s">
        <v>144</v>
      </c>
      <c r="B47" s="933" t="s">
        <v>372</v>
      </c>
      <c r="C47" s="1002" t="s">
        <v>77</v>
      </c>
      <c r="D47" s="1002"/>
      <c r="E47" s="1002"/>
      <c r="F47" s="1002"/>
      <c r="G47" s="1002"/>
      <c r="H47" s="939">
        <f>IF(C47&lt;&gt;"",'[4]CBL Score Standard'!$D103,IF(D47&lt;&gt;"",SUM('[4]CBL Score Standard'!$D103:$E103),IF(E47&lt;&gt;"",SUM('[4]CBL Score Standard'!$D103:$F103),IF(F47&lt;&gt;"",SUM('[4]CBL Score Standard'!$D103:$G103),IF(G47&lt;&gt;"",SUM('[4]CBL Score Standard'!$D103:$H103,0))))))</f>
        <v>9.0909090909090912E-2</v>
      </c>
      <c r="K47" s="960"/>
      <c r="L47" s="960"/>
      <c r="M47" s="934" t="s">
        <v>7</v>
      </c>
      <c r="N47" s="889" t="s">
        <v>53</v>
      </c>
      <c r="O47" s="923" t="s">
        <v>223</v>
      </c>
      <c r="P47" s="906">
        <v>43621</v>
      </c>
      <c r="Q47" s="891" t="s">
        <v>224</v>
      </c>
      <c r="R47" s="907" t="s">
        <v>225</v>
      </c>
      <c r="S47" s="889"/>
      <c r="T47" s="997"/>
      <c r="U47" s="997"/>
      <c r="V47" s="997"/>
      <c r="W47" s="997"/>
      <c r="X47" s="997"/>
      <c r="Y47" s="908" t="s">
        <v>632</v>
      </c>
      <c r="Z47" s="981">
        <f t="shared" si="2"/>
        <v>0</v>
      </c>
      <c r="AA47" s="982"/>
      <c r="AB47" s="982"/>
      <c r="AC47" s="982"/>
      <c r="AD47" s="982"/>
      <c r="AE47" s="980"/>
      <c r="AF47" s="980"/>
      <c r="AG47" s="980"/>
      <c r="AH47" s="980"/>
      <c r="AI47" s="980"/>
      <c r="AJ47" s="980"/>
    </row>
    <row r="48" spans="1:36" ht="39.6" x14ac:dyDescent="0.3">
      <c r="A48" s="940" t="s">
        <v>144</v>
      </c>
      <c r="B48" s="933" t="s">
        <v>373</v>
      </c>
      <c r="C48" s="1002" t="s">
        <v>77</v>
      </c>
      <c r="D48" s="1002"/>
      <c r="E48" s="1002"/>
      <c r="F48" s="1002"/>
      <c r="G48" s="1002"/>
      <c r="H48" s="939">
        <f>IF(C48&lt;&gt;"",'[4]CBL Score Standard'!$D104,IF(D48&lt;&gt;"",SUM('[4]CBL Score Standard'!$D104:$E104),IF(E48&lt;&gt;"",SUM('[4]CBL Score Standard'!$D104:$F104),IF(F48&lt;&gt;"",SUM('[4]CBL Score Standard'!$D104:$G104),IF(G48&lt;&gt;"",SUM('[4]CBL Score Standard'!$D104:$H104,0))))))</f>
        <v>9.0909090909090912E-2</v>
      </c>
      <c r="K48" s="960"/>
      <c r="L48" s="960"/>
      <c r="M48" s="934" t="s">
        <v>7</v>
      </c>
      <c r="N48" s="889" t="s">
        <v>53</v>
      </c>
      <c r="O48" s="923" t="s">
        <v>226</v>
      </c>
      <c r="P48" s="906">
        <v>43602</v>
      </c>
      <c r="Q48" s="891" t="s">
        <v>227</v>
      </c>
      <c r="R48" s="907" t="s">
        <v>228</v>
      </c>
      <c r="S48" s="889"/>
      <c r="T48" s="997"/>
      <c r="U48" s="997"/>
      <c r="V48" s="997"/>
      <c r="W48" s="997"/>
      <c r="X48" s="997"/>
      <c r="Y48" s="908" t="s">
        <v>633</v>
      </c>
      <c r="Z48" s="981">
        <f t="shared" si="2"/>
        <v>0</v>
      </c>
      <c r="AA48" s="982"/>
      <c r="AB48" s="982"/>
      <c r="AC48" s="982"/>
      <c r="AD48" s="982"/>
      <c r="AE48" s="980"/>
      <c r="AF48" s="980"/>
      <c r="AG48" s="980"/>
      <c r="AH48" s="980"/>
      <c r="AI48" s="980"/>
      <c r="AJ48" s="980"/>
    </row>
    <row r="49" spans="1:36" ht="27.6" x14ac:dyDescent="0.3">
      <c r="A49" s="940" t="s">
        <v>144</v>
      </c>
      <c r="B49" s="933" t="s">
        <v>452</v>
      </c>
      <c r="C49" s="1002" t="s">
        <v>77</v>
      </c>
      <c r="D49" s="1002"/>
      <c r="E49" s="1002"/>
      <c r="F49" s="1002"/>
      <c r="G49" s="1002"/>
      <c r="H49" s="939">
        <f>IF(C49&lt;&gt;"",'[4]CBL Score Standard'!$D105,IF(D49&lt;&gt;"",SUM('[4]CBL Score Standard'!$D105:$E105),IF(E49&lt;&gt;"",SUM('[4]CBL Score Standard'!$D105:$F105),IF(F49&lt;&gt;"",SUM('[4]CBL Score Standard'!$D105:$G105),IF(G49&lt;&gt;"",SUM('[4]CBL Score Standard'!$D105:$H105,0))))))</f>
        <v>9.0909090909090912E-2</v>
      </c>
      <c r="K49" s="960"/>
      <c r="L49" s="960"/>
      <c r="M49" s="934" t="s">
        <v>7</v>
      </c>
      <c r="N49" s="889" t="s">
        <v>59</v>
      </c>
      <c r="O49" s="925" t="s">
        <v>684</v>
      </c>
      <c r="P49" s="906">
        <v>43623</v>
      </c>
      <c r="Q49" s="891" t="s">
        <v>153</v>
      </c>
      <c r="R49" s="907" t="s">
        <v>156</v>
      </c>
      <c r="S49" s="889" t="s">
        <v>725</v>
      </c>
      <c r="T49" s="997"/>
      <c r="U49" s="1000">
        <v>44039</v>
      </c>
      <c r="V49" s="1001" t="s">
        <v>418</v>
      </c>
      <c r="W49" s="997"/>
      <c r="X49" s="997"/>
      <c r="Y49" s="908" t="s">
        <v>631</v>
      </c>
      <c r="Z49" s="981">
        <f t="shared" si="2"/>
        <v>0</v>
      </c>
      <c r="AA49" s="982"/>
      <c r="AB49" s="982"/>
      <c r="AC49" s="982"/>
      <c r="AD49" s="982"/>
      <c r="AE49" s="980"/>
      <c r="AF49" s="980"/>
      <c r="AG49" s="980"/>
      <c r="AH49" s="980"/>
      <c r="AI49" s="980"/>
      <c r="AJ49" s="980"/>
    </row>
    <row r="50" spans="1:36" ht="27.6" x14ac:dyDescent="0.3">
      <c r="A50" s="940" t="s">
        <v>144</v>
      </c>
      <c r="B50" s="933" t="s">
        <v>517</v>
      </c>
      <c r="C50" s="1002" t="s">
        <v>77</v>
      </c>
      <c r="D50" s="1002"/>
      <c r="E50" s="1002"/>
      <c r="F50" s="1002"/>
      <c r="G50" s="1002"/>
      <c r="H50" s="939">
        <f>IF(C50&lt;&gt;"",'[4]CBL Score Standard'!$D106,IF(D50&lt;&gt;"",SUM('[4]CBL Score Standard'!$D106:$E106),IF(E50&lt;&gt;"",SUM('[4]CBL Score Standard'!$D106:$F106),IF(F50&lt;&gt;"",SUM('[4]CBL Score Standard'!$D106:$G106),IF(G50&lt;&gt;"",SUM('[4]CBL Score Standard'!$D106:$H106,0))))))</f>
        <v>9.0909090909090912E-2</v>
      </c>
      <c r="K50" s="960"/>
      <c r="L50" s="960"/>
      <c r="M50" s="934" t="s">
        <v>7</v>
      </c>
      <c r="N50" s="889" t="s">
        <v>59</v>
      </c>
      <c r="O50" s="925" t="s">
        <v>683</v>
      </c>
      <c r="P50" s="906">
        <v>43623</v>
      </c>
      <c r="Q50" s="891" t="s">
        <v>153</v>
      </c>
      <c r="R50" s="907" t="s">
        <v>156</v>
      </c>
      <c r="S50" s="889"/>
      <c r="T50" s="997"/>
      <c r="U50" s="1000"/>
      <c r="V50" s="1001"/>
      <c r="W50" s="997"/>
      <c r="X50" s="997"/>
      <c r="Y50" s="908" t="s">
        <v>631</v>
      </c>
      <c r="Z50" s="981">
        <f t="shared" si="2"/>
        <v>0</v>
      </c>
      <c r="AA50" s="982"/>
      <c r="AB50" s="982"/>
      <c r="AC50" s="982"/>
      <c r="AD50" s="982"/>
      <c r="AE50" s="980"/>
      <c r="AF50" s="980"/>
      <c r="AG50" s="980"/>
      <c r="AH50" s="980"/>
      <c r="AI50" s="980"/>
      <c r="AJ50" s="980"/>
    </row>
    <row r="51" spans="1:36" ht="28.2" thickBot="1" x14ac:dyDescent="0.35">
      <c r="A51" s="940" t="s">
        <v>144</v>
      </c>
      <c r="B51" s="933" t="s">
        <v>661</v>
      </c>
      <c r="C51" s="1002" t="s">
        <v>77</v>
      </c>
      <c r="D51" s="1002"/>
      <c r="E51" s="1002"/>
      <c r="F51" s="1002"/>
      <c r="G51" s="1002"/>
      <c r="H51" s="939">
        <f>IF(C51&lt;&gt;"",'[4]CBL Score Standard'!$D107,IF(D51&lt;&gt;"",SUM('[4]CBL Score Standard'!$D107:$E107),IF(E51&lt;&gt;"",SUM('[4]CBL Score Standard'!$D107:$F107),IF(F51&lt;&gt;"",SUM('[4]CBL Score Standard'!$D107:$G107),IF(G51&lt;&gt;"",SUM('[4]CBL Score Standard'!$D107:$H107,0))))))</f>
        <v>9.0909090909090912E-2</v>
      </c>
      <c r="K51" s="960"/>
      <c r="L51" s="960"/>
      <c r="M51" s="934" t="s">
        <v>7</v>
      </c>
      <c r="N51" s="889" t="s">
        <v>56</v>
      </c>
      <c r="O51" s="925" t="s">
        <v>67</v>
      </c>
      <c r="P51" s="906"/>
      <c r="Q51" s="974" t="s">
        <v>639</v>
      </c>
      <c r="R51" s="975" t="s">
        <v>640</v>
      </c>
      <c r="S51" s="997"/>
      <c r="T51" s="997"/>
      <c r="U51" s="997"/>
      <c r="V51" s="997"/>
      <c r="W51" s="997"/>
      <c r="X51" s="997"/>
      <c r="Y51" s="908" t="s">
        <v>634</v>
      </c>
      <c r="Z51" s="981">
        <f t="shared" si="2"/>
        <v>0</v>
      </c>
      <c r="AA51" s="982"/>
      <c r="AB51" s="982"/>
      <c r="AC51" s="982"/>
      <c r="AD51" s="982"/>
      <c r="AE51" s="980"/>
      <c r="AF51" s="980"/>
      <c r="AG51" s="980"/>
      <c r="AH51" s="980"/>
      <c r="AI51" s="980"/>
      <c r="AJ51" s="980"/>
    </row>
    <row r="52" spans="1:36" ht="28.2" thickBot="1" x14ac:dyDescent="0.35">
      <c r="A52" s="940" t="s">
        <v>144</v>
      </c>
      <c r="B52" s="933" t="s">
        <v>662</v>
      </c>
      <c r="C52" s="1004"/>
      <c r="D52" s="1004"/>
      <c r="E52" s="1004"/>
      <c r="F52" s="1002"/>
      <c r="G52" s="1002"/>
      <c r="H52" s="939" t="b">
        <f>IF(C52&lt;&gt;"",'[4]CBL Score Standard'!$D108,IF(D52&lt;&gt;"",SUM('[4]CBL Score Standard'!$D108:$E108),IF(E52&lt;&gt;"",SUM('[4]CBL Score Standard'!$D108:$F108),IF(F52&lt;&gt;"",SUM('[4]CBL Score Standard'!$D108:$G108),IF(G52&lt;&gt;"",SUM('[4]CBL Score Standard'!$D108:$H108,0))))))</f>
        <v>0</v>
      </c>
      <c r="K52" s="960"/>
      <c r="L52" s="960"/>
      <c r="M52" s="934" t="s">
        <v>7</v>
      </c>
      <c r="N52" s="889" t="s">
        <v>55</v>
      </c>
      <c r="O52" s="925" t="s">
        <v>1</v>
      </c>
      <c r="P52" s="906"/>
      <c r="Q52" s="974" t="s">
        <v>641</v>
      </c>
      <c r="R52" s="975" t="s">
        <v>318</v>
      </c>
      <c r="S52" s="997"/>
      <c r="T52" s="997"/>
      <c r="U52" s="997"/>
      <c r="V52" s="997"/>
      <c r="W52" s="997"/>
      <c r="X52" s="997"/>
      <c r="Y52" s="908" t="s">
        <v>635</v>
      </c>
      <c r="Z52" s="981">
        <f t="shared" si="2"/>
        <v>0</v>
      </c>
      <c r="AA52" s="982"/>
      <c r="AB52" s="982"/>
      <c r="AC52" s="982"/>
      <c r="AD52" s="982"/>
      <c r="AE52" s="980"/>
      <c r="AF52" s="980"/>
      <c r="AG52" s="980"/>
      <c r="AH52" s="980"/>
      <c r="AI52" s="980"/>
      <c r="AJ52" s="980"/>
    </row>
    <row r="53" spans="1:36" ht="28.8" x14ac:dyDescent="0.3">
      <c r="A53" s="940" t="s">
        <v>144</v>
      </c>
      <c r="B53" s="933" t="s">
        <v>187</v>
      </c>
      <c r="C53" s="1003" t="s">
        <v>77</v>
      </c>
      <c r="D53" s="1002"/>
      <c r="E53" s="1002"/>
      <c r="F53" s="1002"/>
      <c r="G53" s="1002"/>
      <c r="H53" s="939">
        <f>IF(C53&lt;&gt;"",'[4]CBL Score Standard'!$D109,IF(D53&lt;&gt;"",SUM('[4]CBL Score Standard'!$D109:$E109),IF(E53&lt;&gt;"",SUM('[4]CBL Score Standard'!$D109:$F109),IF(F53&lt;&gt;"",SUM('[4]CBL Score Standard'!$D109:$G109),IF(G53&lt;&gt;"",SUM('[4]CBL Score Standard'!$D109:$H109,0))))))</f>
        <v>0</v>
      </c>
      <c r="K53" s="960"/>
      <c r="L53" s="960"/>
      <c r="M53" s="934" t="s">
        <v>7</v>
      </c>
      <c r="N53" s="889" t="s">
        <v>56</v>
      </c>
      <c r="O53" s="925" t="s">
        <v>419</v>
      </c>
      <c r="P53" s="906">
        <v>43684</v>
      </c>
      <c r="Q53" s="891" t="s">
        <v>420</v>
      </c>
      <c r="R53" s="907" t="s">
        <v>420</v>
      </c>
      <c r="S53" s="889"/>
      <c r="T53" s="997" t="s">
        <v>72</v>
      </c>
      <c r="U53" s="1000"/>
      <c r="V53" s="997"/>
      <c r="W53" s="997"/>
      <c r="X53" s="997"/>
      <c r="Y53" s="973" t="s">
        <v>630</v>
      </c>
      <c r="Z53" s="981">
        <f t="shared" si="2"/>
        <v>0</v>
      </c>
      <c r="AA53" s="982"/>
      <c r="AB53" s="982"/>
      <c r="AC53" s="982"/>
      <c r="AD53" s="982"/>
      <c r="AE53" s="980"/>
      <c r="AF53" s="980"/>
      <c r="AG53" s="980"/>
      <c r="AH53" s="980"/>
      <c r="AI53" s="980"/>
      <c r="AJ53" s="980"/>
    </row>
    <row r="54" spans="1:36" ht="26.4" x14ac:dyDescent="0.3">
      <c r="A54" s="940" t="s">
        <v>144</v>
      </c>
      <c r="B54" s="933" t="s">
        <v>188</v>
      </c>
      <c r="C54" s="1003" t="s">
        <v>77</v>
      </c>
      <c r="D54" s="1002"/>
      <c r="E54" s="1002"/>
      <c r="F54" s="1002"/>
      <c r="G54" s="1002"/>
      <c r="H54" s="939">
        <f>IF(C54&lt;&gt;"",'[4]CBL Score Standard'!$D110,IF(D54&lt;&gt;"",SUM('[4]CBL Score Standard'!$D110:$E110),IF(E54&lt;&gt;"",SUM('[4]CBL Score Standard'!$D110:$F110),IF(F54&lt;&gt;"",SUM('[4]CBL Score Standard'!$D110:$G110),IF(G54&lt;&gt;"",SUM('[4]CBL Score Standard'!$D110:$H110,0))))))</f>
        <v>0</v>
      </c>
      <c r="K54" s="960"/>
      <c r="L54" s="960"/>
      <c r="M54" s="934" t="s">
        <v>7</v>
      </c>
      <c r="N54" s="889" t="s">
        <v>56</v>
      </c>
      <c r="O54" s="925" t="s">
        <v>421</v>
      </c>
      <c r="P54" s="890" t="s">
        <v>230</v>
      </c>
      <c r="Q54" s="891" t="s">
        <v>230</v>
      </c>
      <c r="R54" s="907" t="s">
        <v>230</v>
      </c>
      <c r="S54" s="889"/>
      <c r="T54" s="997"/>
      <c r="U54" s="997"/>
      <c r="V54" s="997"/>
      <c r="W54" s="997"/>
      <c r="X54" s="997"/>
      <c r="Y54" s="973" t="s">
        <v>628</v>
      </c>
      <c r="Z54" s="981">
        <f t="shared" si="2"/>
        <v>0</v>
      </c>
      <c r="AA54" s="982"/>
      <c r="AB54" s="982"/>
      <c r="AC54" s="982"/>
      <c r="AD54" s="982"/>
      <c r="AE54" s="980"/>
      <c r="AF54" s="980"/>
      <c r="AG54" s="980"/>
      <c r="AH54" s="980"/>
      <c r="AI54" s="980"/>
      <c r="AJ54" s="980"/>
    </row>
    <row r="55" spans="1:36" s="883" customFormat="1" x14ac:dyDescent="0.3">
      <c r="A55" s="940" t="s">
        <v>144</v>
      </c>
      <c r="B55" s="933" t="s">
        <v>189</v>
      </c>
      <c r="C55" s="1003" t="s">
        <v>77</v>
      </c>
      <c r="D55" s="1004"/>
      <c r="E55" s="1004"/>
      <c r="F55" s="1002"/>
      <c r="G55" s="1002"/>
      <c r="H55" s="939">
        <f>IF(C55&lt;&gt;"",'[4]CBL Score Standard'!$D111,IF(D55&lt;&gt;"",SUM('[4]CBL Score Standard'!$D111:$E111),IF(E55&lt;&gt;"",SUM('[4]CBL Score Standard'!$D111:$F111),IF(F55&lt;&gt;"",SUM('[4]CBL Score Standard'!$D111:$G111),IF(G55&lt;&gt;"",SUM('[4]CBL Score Standard'!$D111:$H111,0))))))</f>
        <v>0</v>
      </c>
      <c r="K55" s="961"/>
      <c r="L55" s="961"/>
      <c r="M55" s="934" t="s">
        <v>7</v>
      </c>
      <c r="N55" s="889" t="s">
        <v>54</v>
      </c>
      <c r="O55" s="925" t="s">
        <v>231</v>
      </c>
      <c r="P55" s="995">
        <v>43610</v>
      </c>
      <c r="Q55" s="892" t="s">
        <v>164</v>
      </c>
      <c r="R55" s="898" t="s">
        <v>165</v>
      </c>
      <c r="S55" s="889"/>
      <c r="T55" s="997"/>
      <c r="U55" s="997"/>
      <c r="V55" s="997"/>
      <c r="W55" s="997"/>
      <c r="X55" s="997"/>
      <c r="Y55" s="902" t="s">
        <v>232</v>
      </c>
      <c r="Z55" s="981">
        <f t="shared" si="2"/>
        <v>0</v>
      </c>
      <c r="AA55" s="982"/>
      <c r="AB55" s="982"/>
      <c r="AC55" s="982"/>
      <c r="AD55" s="982"/>
      <c r="AE55" s="980"/>
      <c r="AF55" s="980"/>
      <c r="AG55" s="980"/>
      <c r="AH55" s="980"/>
      <c r="AI55" s="980"/>
      <c r="AJ55" s="980"/>
    </row>
    <row r="56" spans="1:36" s="883" customFormat="1" x14ac:dyDescent="0.3">
      <c r="A56" s="940" t="s">
        <v>144</v>
      </c>
      <c r="B56" s="933" t="s">
        <v>190</v>
      </c>
      <c r="C56" s="1003"/>
      <c r="D56" s="1004"/>
      <c r="E56" s="1004"/>
      <c r="F56" s="1002"/>
      <c r="G56" s="1002"/>
      <c r="H56" s="939" t="b">
        <f>IF(C56&lt;&gt;"",'[4]CBL Score Standard'!$D112,IF(D56&lt;&gt;"",SUM('[4]CBL Score Standard'!$D112:$E112),IF(E56&lt;&gt;"",SUM('[4]CBL Score Standard'!$D112:$F112),IF(F56&lt;&gt;"",SUM('[4]CBL Score Standard'!$D112:$G112),IF(G56&lt;&gt;"",SUM('[4]CBL Score Standard'!$D112:$H112,0))))))</f>
        <v>0</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c r="D57" s="1002"/>
      <c r="E57" s="1002"/>
      <c r="F57" s="1002"/>
      <c r="G57" s="1002"/>
      <c r="H57" s="939" t="b">
        <f>IF(C57&lt;&gt;"",'[4]CBL Score Standard'!$D113,IF(D57&lt;&gt;"",SUM('[4]CBL Score Standard'!$D113:$E113),IF(E57&lt;&gt;"",SUM('[4]CBL Score Standard'!$D113:$F113),IF(F57&lt;&gt;"",SUM('[4]CBL Score Standard'!$D113:$G113),IF(G57&lt;&gt;"",SUM('[4]CBL Score Standard'!$D113:$H113,0))))))</f>
        <v>0</v>
      </c>
      <c r="K57" s="1173" t="s">
        <v>233</v>
      </c>
      <c r="L57" s="1174"/>
      <c r="M57" s="1174"/>
      <c r="N57" s="1174"/>
      <c r="O57" s="1174"/>
      <c r="P57" s="1174"/>
      <c r="Q57" s="1174"/>
      <c r="R57" s="1174"/>
      <c r="S57" s="1174"/>
      <c r="T57" s="1174"/>
      <c r="U57" s="1174"/>
      <c r="V57" s="1174"/>
      <c r="W57" s="1174"/>
      <c r="X57" s="1174"/>
      <c r="Y57" s="978"/>
      <c r="Z57" s="985"/>
      <c r="AA57" s="978"/>
      <c r="AB57" s="978"/>
      <c r="AC57" s="978"/>
      <c r="AD57" s="978"/>
      <c r="AE57" s="978"/>
      <c r="AF57" s="978"/>
      <c r="AG57" s="978"/>
      <c r="AH57" s="978"/>
      <c r="AI57" s="978"/>
      <c r="AJ57" s="978"/>
    </row>
    <row r="58" spans="1:36" ht="27.6" x14ac:dyDescent="0.3">
      <c r="A58" s="940" t="s">
        <v>55</v>
      </c>
      <c r="B58" s="933" t="s">
        <v>419</v>
      </c>
      <c r="C58" s="1003"/>
      <c r="D58" s="1003"/>
      <c r="E58" s="1004"/>
      <c r="F58" s="1002"/>
      <c r="G58" s="1002"/>
      <c r="H58" s="939" t="b">
        <f>IF(C58&lt;&gt;"",'[4]CBL Score Standard'!$D114,IF(D58&lt;&gt;"",SUM('[4]CBL Score Standard'!$D114:$E114),IF(E58&lt;&gt;"",SUM('[4]CBL Score Standard'!$D114:$F114),IF(F58&lt;&gt;"",SUM('[4]CBL Score Standard'!$D114:$G114),IF(G58&lt;&gt;"",SUM('[4]CBL Score Standard'!$D114:$H114,0))))))</f>
        <v>0</v>
      </c>
      <c r="K58" s="958" t="s">
        <v>133</v>
      </c>
      <c r="L58" s="958" t="s">
        <v>91</v>
      </c>
      <c r="M58" s="1182" t="s">
        <v>75</v>
      </c>
      <c r="N58" s="1184" t="s">
        <v>134</v>
      </c>
      <c r="O58" s="971" t="s">
        <v>135</v>
      </c>
      <c r="P58" s="958" t="s">
        <v>136</v>
      </c>
      <c r="Q58" s="958" t="s">
        <v>137</v>
      </c>
      <c r="R58" s="958" t="s">
        <v>138</v>
      </c>
      <c r="S58" s="987" t="s">
        <v>139</v>
      </c>
      <c r="T58" s="953" t="s">
        <v>344</v>
      </c>
      <c r="U58" s="953" t="s">
        <v>342</v>
      </c>
      <c r="V58" s="953" t="s">
        <v>343</v>
      </c>
      <c r="W58" s="953" t="s">
        <v>375</v>
      </c>
      <c r="X58" s="953" t="s">
        <v>376</v>
      </c>
      <c r="Y58" s="958" t="s">
        <v>140</v>
      </c>
      <c r="Z58" s="1186" t="s">
        <v>667</v>
      </c>
      <c r="AA58" s="1172" t="s">
        <v>666</v>
      </c>
      <c r="AB58" s="1172"/>
      <c r="AC58" s="1172" t="s">
        <v>668</v>
      </c>
      <c r="AD58" s="1172"/>
      <c r="AE58" s="1172" t="s">
        <v>669</v>
      </c>
      <c r="AF58" s="1172"/>
      <c r="AG58" s="1172" t="s">
        <v>670</v>
      </c>
      <c r="AH58" s="1172"/>
      <c r="AI58" s="1172" t="s">
        <v>671</v>
      </c>
      <c r="AJ58" s="1172"/>
    </row>
    <row r="59" spans="1:36" ht="27.6" x14ac:dyDescent="0.3">
      <c r="A59" s="940" t="s">
        <v>56</v>
      </c>
      <c r="B59" s="933" t="s">
        <v>421</v>
      </c>
      <c r="C59" s="1003"/>
      <c r="D59" s="1003"/>
      <c r="E59" s="1004"/>
      <c r="F59" s="1002"/>
      <c r="G59" s="1002"/>
      <c r="H59" s="939" t="b">
        <f>IF(C59&lt;&gt;"",'[4]CBL Score Standard'!$D115,IF(D59&lt;&gt;"",SUM('[4]CBL Score Standard'!$D115:$E115),IF(E59&lt;&gt;"",SUM('[4]CBL Score Standard'!$D115:$F115),IF(F59&lt;&gt;"",SUM('[4]CBL Score Standard'!$D115:$G115),IF(G59&lt;&gt;"",SUM('[4]CBL Score Standard'!$D115:$H115,0))))))</f>
        <v>0</v>
      </c>
      <c r="K59" s="957"/>
      <c r="L59" s="957"/>
      <c r="M59" s="1183"/>
      <c r="N59" s="1185"/>
      <c r="O59" s="970"/>
      <c r="P59" s="888" t="s">
        <v>141</v>
      </c>
      <c r="Q59" s="957"/>
      <c r="R59" s="957"/>
      <c r="S59" s="986"/>
      <c r="T59" s="953"/>
      <c r="U59" s="953"/>
      <c r="V59" s="953"/>
      <c r="W59" s="953"/>
      <c r="X59" s="953"/>
      <c r="Y59" s="957"/>
      <c r="Z59" s="1187"/>
      <c r="AA59" s="977" t="s">
        <v>672</v>
      </c>
      <c r="AB59" s="977" t="s">
        <v>673</v>
      </c>
      <c r="AC59" s="977" t="s">
        <v>672</v>
      </c>
      <c r="AD59" s="977" t="s">
        <v>673</v>
      </c>
      <c r="AE59" s="977" t="s">
        <v>672</v>
      </c>
      <c r="AF59" s="977" t="s">
        <v>673</v>
      </c>
      <c r="AG59" s="977" t="s">
        <v>672</v>
      </c>
      <c r="AH59" s="977" t="s">
        <v>673</v>
      </c>
      <c r="AI59" s="977" t="s">
        <v>672</v>
      </c>
      <c r="AJ59" s="977" t="s">
        <v>673</v>
      </c>
    </row>
    <row r="60" spans="1:36" ht="26.4" x14ac:dyDescent="0.3">
      <c r="A60" s="940" t="s">
        <v>56</v>
      </c>
      <c r="B60" s="933" t="s">
        <v>237</v>
      </c>
      <c r="C60" s="1003"/>
      <c r="D60" s="1003"/>
      <c r="E60" s="1003"/>
      <c r="F60" s="1002"/>
      <c r="G60" s="1002"/>
      <c r="H60" s="939" t="b">
        <f>IF(C60&lt;&gt;"",'[4]CBL Score Standard'!$D116,IF(D60&lt;&gt;"",SUM('[4]CBL Score Standard'!$D116:$E116),IF(E60&lt;&gt;"",SUM('[4]CBL Score Standard'!$D116:$F116),IF(F60&lt;&gt;"",SUM('[4]CBL Score Standard'!$D116:$G116),IF(G60&lt;&gt;"",SUM('[4]CBL Score Standard'!$D116:$H116,0))))))</f>
        <v>0</v>
      </c>
      <c r="K60" s="959" t="s">
        <v>142</v>
      </c>
      <c r="L60" s="959" t="s">
        <v>143</v>
      </c>
      <c r="M60" s="934" t="s">
        <v>8</v>
      </c>
      <c r="N60" s="910" t="s">
        <v>2</v>
      </c>
      <c r="O60" s="891" t="s">
        <v>234</v>
      </c>
      <c r="P60" s="911"/>
      <c r="Q60" s="909"/>
      <c r="R60" s="912"/>
      <c r="S60" s="889"/>
      <c r="T60" s="997"/>
      <c r="U60" s="997"/>
      <c r="V60" s="997" t="str">
        <f t="shared" ref="V60:V67" si="3">IF(AND(W60="Y",X60="Y"),"Passed",IF(T60="M","Passed", ""))</f>
        <v/>
      </c>
      <c r="W60" s="997"/>
      <c r="X60" s="997"/>
      <c r="Y60" s="908"/>
      <c r="Z60" s="981">
        <f t="shared" ref="Z60:Z67" si="4">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IF(C61&lt;&gt;"",'[4]CBL Score Standard'!$D117,IF(D61&lt;&gt;"",SUM('[4]CBL Score Standard'!$D117:$E117),IF(E61&lt;&gt;"",SUM('[4]CBL Score Standard'!$D117:$F117),IF(F61&lt;&gt;"",SUM('[4]CBL Score Standard'!$D117:$G117),IF(G61&lt;&gt;"",SUM('[4]CBL Score Standard'!$D117:$H117,0))))))</f>
        <v>0</v>
      </c>
      <c r="K61" s="960"/>
      <c r="L61" s="960"/>
      <c r="M61" s="934" t="s">
        <v>8</v>
      </c>
      <c r="N61" s="910" t="s">
        <v>63</v>
      </c>
      <c r="O61" s="891" t="s">
        <v>236</v>
      </c>
      <c r="P61" s="911"/>
      <c r="Q61" s="909"/>
      <c r="R61" s="912"/>
      <c r="S61" s="889"/>
      <c r="T61" s="997"/>
      <c r="U61" s="997"/>
      <c r="V61" s="997" t="str">
        <f t="shared" si="3"/>
        <v/>
      </c>
      <c r="W61" s="997"/>
      <c r="X61" s="997"/>
      <c r="Y61" s="908"/>
      <c r="Z61" s="981">
        <f t="shared" si="4"/>
        <v>0</v>
      </c>
      <c r="AA61" s="982"/>
      <c r="AB61" s="982"/>
      <c r="AC61" s="982"/>
      <c r="AD61" s="982"/>
      <c r="AE61" s="980"/>
      <c r="AF61" s="980"/>
      <c r="AG61" s="980"/>
      <c r="AH61" s="980"/>
      <c r="AI61" s="980"/>
      <c r="AJ61" s="980"/>
    </row>
    <row r="62" spans="1:36" x14ac:dyDescent="0.3">
      <c r="A62" s="940" t="s">
        <v>56</v>
      </c>
      <c r="B62" s="933" t="s">
        <v>67</v>
      </c>
      <c r="C62" s="1003"/>
      <c r="D62" s="1003"/>
      <c r="E62" s="1002"/>
      <c r="F62" s="1002"/>
      <c r="G62" s="1002"/>
      <c r="H62" s="939" t="b">
        <f>IF(C62&lt;&gt;"",'[4]CBL Score Standard'!$D118,IF(D62&lt;&gt;"",SUM('[4]CBL Score Standard'!$D118:$E118),IF(E62&lt;&gt;"",SUM('[4]CBL Score Standard'!$D118:$F118),IF(F62&lt;&gt;"",SUM('[4]CBL Score Standard'!$D118:$G118),IF(G62&lt;&gt;"",SUM('[4]CBL Score Standard'!$D118:$H118,0))))))</f>
        <v>0</v>
      </c>
      <c r="K62" s="960"/>
      <c r="L62" s="960"/>
      <c r="M62" s="934" t="s">
        <v>8</v>
      </c>
      <c r="N62" s="889" t="s">
        <v>56</v>
      </c>
      <c r="O62" s="891" t="s">
        <v>237</v>
      </c>
      <c r="P62" s="911"/>
      <c r="Q62" s="909"/>
      <c r="R62" s="912"/>
      <c r="S62" s="889"/>
      <c r="T62" s="997"/>
      <c r="U62" s="997"/>
      <c r="V62" s="997" t="str">
        <f t="shared" si="3"/>
        <v/>
      </c>
      <c r="W62" s="997"/>
      <c r="X62" s="997"/>
      <c r="Y62" s="908"/>
      <c r="Z62" s="981">
        <f t="shared" si="4"/>
        <v>0</v>
      </c>
      <c r="AA62" s="982"/>
      <c r="AB62" s="982"/>
      <c r="AC62" s="982"/>
      <c r="AD62" s="982"/>
      <c r="AE62" s="980"/>
      <c r="AF62" s="980"/>
      <c r="AG62" s="980"/>
      <c r="AH62" s="980"/>
      <c r="AI62" s="980"/>
      <c r="AJ62" s="980"/>
    </row>
    <row r="63" spans="1:36" ht="12.75" customHeight="1" thickBot="1" x14ac:dyDescent="0.35">
      <c r="A63" s="941" t="s">
        <v>55</v>
      </c>
      <c r="B63" s="933" t="s">
        <v>1</v>
      </c>
      <c r="C63" s="1003"/>
      <c r="D63" s="1003"/>
      <c r="E63" s="1002"/>
      <c r="F63" s="1002"/>
      <c r="G63" s="1002"/>
      <c r="H63" s="939" t="b">
        <f>IF(C63&lt;&gt;"",'[4]CBL Score Standard'!$D119,IF(D63&lt;&gt;"",SUM('[4]CBL Score Standard'!$D119:$E119),IF(E63&lt;&gt;"",SUM('[4]CBL Score Standard'!$D119:$F119),IF(F63&lt;&gt;"",SUM('[4]CBL Score Standard'!$D119:$G119),IF(G63&lt;&gt;"",SUM('[4]CBL Score Standard'!$D119:$H119,0))))))</f>
        <v>0</v>
      </c>
      <c r="K63" s="960"/>
      <c r="L63" s="960"/>
      <c r="M63" s="934" t="s">
        <v>8</v>
      </c>
      <c r="N63" s="889" t="s">
        <v>55</v>
      </c>
      <c r="O63" s="891" t="s">
        <v>238</v>
      </c>
      <c r="P63" s="911"/>
      <c r="Q63" s="909"/>
      <c r="R63" s="912"/>
      <c r="S63" s="889"/>
      <c r="T63" s="997"/>
      <c r="U63" s="997"/>
      <c r="V63" s="997" t="str">
        <f t="shared" si="3"/>
        <v/>
      </c>
      <c r="W63" s="997"/>
      <c r="X63" s="997"/>
      <c r="Y63" s="908"/>
      <c r="Z63" s="981">
        <f t="shared" si="4"/>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0.90909090909090928</v>
      </c>
      <c r="K64" s="960"/>
      <c r="L64" s="960"/>
      <c r="M64" s="934" t="s">
        <v>8</v>
      </c>
      <c r="N64" s="910" t="s">
        <v>53</v>
      </c>
      <c r="O64" s="891" t="s">
        <v>239</v>
      </c>
      <c r="P64" s="911"/>
      <c r="Q64" s="909"/>
      <c r="R64" s="912"/>
      <c r="S64" s="889"/>
      <c r="T64" s="997"/>
      <c r="U64" s="997"/>
      <c r="V64" s="997" t="str">
        <f t="shared" si="3"/>
        <v/>
      </c>
      <c r="W64" s="997"/>
      <c r="X64" s="997"/>
      <c r="Y64" s="908"/>
      <c r="Z64" s="981">
        <f t="shared" si="4"/>
        <v>0</v>
      </c>
      <c r="AA64" s="982"/>
      <c r="AB64" s="982"/>
      <c r="AC64" s="982"/>
      <c r="AD64" s="982"/>
      <c r="AE64" s="980"/>
      <c r="AF64" s="980"/>
      <c r="AG64" s="980"/>
      <c r="AH64" s="980"/>
      <c r="AI64" s="980"/>
      <c r="AJ64" s="980"/>
    </row>
    <row r="65" spans="1:36" ht="28.2" thickBot="1" x14ac:dyDescent="0.35">
      <c r="A65" s="942" t="s">
        <v>83</v>
      </c>
      <c r="B65" s="943"/>
      <c r="C65" s="954">
        <v>0.90909090909090906</v>
      </c>
      <c r="D65" s="954">
        <v>0</v>
      </c>
      <c r="E65" s="954">
        <v>0</v>
      </c>
      <c r="F65" s="954">
        <v>0</v>
      </c>
      <c r="G65" s="954">
        <v>0</v>
      </c>
      <c r="H65" s="944">
        <v>0</v>
      </c>
      <c r="K65" s="960"/>
      <c r="L65" s="960"/>
      <c r="M65" s="934" t="s">
        <v>8</v>
      </c>
      <c r="N65" s="910" t="s">
        <v>59</v>
      </c>
      <c r="O65" s="891" t="s">
        <v>240</v>
      </c>
      <c r="P65" s="911"/>
      <c r="Q65" s="909"/>
      <c r="R65" s="912"/>
      <c r="S65" s="889"/>
      <c r="T65" s="997"/>
      <c r="U65" s="997"/>
      <c r="V65" s="997" t="str">
        <f t="shared" si="3"/>
        <v/>
      </c>
      <c r="W65" s="997"/>
      <c r="X65" s="997"/>
      <c r="Y65" s="908"/>
      <c r="Z65" s="981">
        <f t="shared" si="4"/>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0</v>
      </c>
      <c r="K66" s="960"/>
      <c r="L66" s="960"/>
      <c r="M66" s="934" t="s">
        <v>8</v>
      </c>
      <c r="N66" s="910" t="s">
        <v>55</v>
      </c>
      <c r="O66" s="891" t="s">
        <v>515</v>
      </c>
      <c r="P66" s="911"/>
      <c r="Q66" s="909"/>
      <c r="R66" s="912"/>
      <c r="S66" s="889" t="s">
        <v>725</v>
      </c>
      <c r="T66" s="997"/>
      <c r="U66" s="1134">
        <v>44042.458333333336</v>
      </c>
      <c r="V66" s="997" t="s">
        <v>374</v>
      </c>
      <c r="W66" s="997"/>
      <c r="X66" s="997"/>
      <c r="Y66" s="908"/>
      <c r="Z66" s="981">
        <f t="shared" si="4"/>
        <v>0</v>
      </c>
      <c r="AA66" s="982"/>
      <c r="AB66" s="982"/>
      <c r="AC66" s="982"/>
      <c r="AD66" s="982"/>
      <c r="AE66" s="980"/>
      <c r="AF66" s="980"/>
      <c r="AG66" s="980"/>
      <c r="AH66" s="980"/>
      <c r="AI66" s="980"/>
      <c r="AJ66" s="980"/>
    </row>
    <row r="67" spans="1:36" x14ac:dyDescent="0.3">
      <c r="C67" s="955"/>
      <c r="D67" s="955"/>
      <c r="E67" s="955"/>
      <c r="F67" s="955"/>
      <c r="G67" s="955"/>
      <c r="K67" s="961"/>
      <c r="L67" s="961"/>
      <c r="M67" s="934" t="s">
        <v>8</v>
      </c>
      <c r="N67" s="910" t="s">
        <v>149</v>
      </c>
      <c r="O67" s="891" t="s">
        <v>370</v>
      </c>
      <c r="P67" s="904" t="s">
        <v>145</v>
      </c>
      <c r="Q67" s="892" t="s">
        <v>217</v>
      </c>
      <c r="R67" s="898" t="s">
        <v>241</v>
      </c>
      <c r="S67" s="889"/>
      <c r="T67" s="997"/>
      <c r="U67" s="997"/>
      <c r="V67" s="997" t="str">
        <f t="shared" si="3"/>
        <v/>
      </c>
      <c r="W67" s="997"/>
      <c r="X67" s="997"/>
      <c r="Y67" s="899" t="s">
        <v>242</v>
      </c>
      <c r="Z67" s="981">
        <f t="shared" si="4"/>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73" t="s">
        <v>243</v>
      </c>
      <c r="L69" s="1174"/>
      <c r="M69" s="1174"/>
      <c r="N69" s="1174"/>
      <c r="O69" s="1174"/>
      <c r="P69" s="1174"/>
      <c r="Q69" s="1174"/>
      <c r="R69" s="1174"/>
      <c r="S69" s="1174"/>
      <c r="T69" s="1174"/>
      <c r="U69" s="1174"/>
      <c r="V69" s="1174"/>
      <c r="W69" s="1174"/>
      <c r="X69" s="1174"/>
      <c r="Y69" s="978"/>
      <c r="Z69" s="985"/>
      <c r="AA69" s="978"/>
      <c r="AB69" s="978"/>
      <c r="AC69" s="978"/>
      <c r="AD69" s="978"/>
      <c r="AE69" s="978"/>
      <c r="AF69" s="978"/>
      <c r="AG69" s="978"/>
      <c r="AH69" s="978"/>
      <c r="AI69" s="978"/>
      <c r="AJ69" s="978"/>
    </row>
    <row r="70" spans="1:36" ht="27.6" x14ac:dyDescent="0.3">
      <c r="B70" s="955"/>
      <c r="C70" s="955"/>
      <c r="D70" s="955"/>
      <c r="E70" s="955"/>
      <c r="F70" s="955"/>
      <c r="G70" s="955"/>
      <c r="K70" s="958" t="s">
        <v>133</v>
      </c>
      <c r="L70" s="958" t="s">
        <v>91</v>
      </c>
      <c r="M70" s="1182" t="s">
        <v>75</v>
      </c>
      <c r="N70" s="1184" t="s">
        <v>134</v>
      </c>
      <c r="O70" s="971" t="s">
        <v>135</v>
      </c>
      <c r="P70" s="958" t="s">
        <v>136</v>
      </c>
      <c r="Q70" s="958" t="s">
        <v>137</v>
      </c>
      <c r="R70" s="958" t="s">
        <v>138</v>
      </c>
      <c r="S70" s="987" t="s">
        <v>139</v>
      </c>
      <c r="T70" s="953" t="s">
        <v>344</v>
      </c>
      <c r="U70" s="953" t="s">
        <v>342</v>
      </c>
      <c r="V70" s="953" t="s">
        <v>343</v>
      </c>
      <c r="W70" s="953" t="s">
        <v>375</v>
      </c>
      <c r="X70" s="953" t="s">
        <v>379</v>
      </c>
      <c r="Y70" s="958" t="s">
        <v>140</v>
      </c>
      <c r="Z70" s="1186" t="s">
        <v>667</v>
      </c>
      <c r="AA70" s="1172" t="s">
        <v>666</v>
      </c>
      <c r="AB70" s="1172"/>
      <c r="AC70" s="1172" t="s">
        <v>668</v>
      </c>
      <c r="AD70" s="1172"/>
      <c r="AE70" s="1172" t="s">
        <v>669</v>
      </c>
      <c r="AF70" s="1172"/>
      <c r="AG70" s="1172" t="s">
        <v>670</v>
      </c>
      <c r="AH70" s="1172"/>
      <c r="AI70" s="1172" t="s">
        <v>671</v>
      </c>
      <c r="AJ70" s="1172"/>
    </row>
    <row r="71" spans="1:36" ht="27.6" x14ac:dyDescent="0.3">
      <c r="B71" s="955"/>
      <c r="C71" s="955"/>
      <c r="D71" s="955"/>
      <c r="E71" s="955"/>
      <c r="F71" s="955"/>
      <c r="G71" s="955"/>
      <c r="K71" s="957"/>
      <c r="L71" s="957"/>
      <c r="M71" s="1183"/>
      <c r="N71" s="1185"/>
      <c r="O71" s="970"/>
      <c r="P71" s="888" t="s">
        <v>141</v>
      </c>
      <c r="Q71" s="957"/>
      <c r="R71" s="957"/>
      <c r="S71" s="986"/>
      <c r="T71" s="953"/>
      <c r="U71" s="953"/>
      <c r="V71" s="953"/>
      <c r="W71" s="953"/>
      <c r="X71" s="953"/>
      <c r="Y71" s="957"/>
      <c r="Z71" s="1187"/>
      <c r="AA71" s="977" t="s">
        <v>672</v>
      </c>
      <c r="AB71" s="977" t="s">
        <v>673</v>
      </c>
      <c r="AC71" s="977" t="s">
        <v>672</v>
      </c>
      <c r="AD71" s="977" t="s">
        <v>673</v>
      </c>
      <c r="AE71" s="977" t="s">
        <v>672</v>
      </c>
      <c r="AF71" s="977" t="s">
        <v>673</v>
      </c>
      <c r="AG71" s="977" t="s">
        <v>672</v>
      </c>
      <c r="AH71" s="977" t="s">
        <v>673</v>
      </c>
      <c r="AI71" s="977" t="s">
        <v>672</v>
      </c>
      <c r="AJ71" s="977" t="s">
        <v>673</v>
      </c>
    </row>
    <row r="72" spans="1:36" x14ac:dyDescent="0.3">
      <c r="B72" s="955"/>
      <c r="C72" s="955"/>
      <c r="D72" s="955"/>
      <c r="E72" s="955"/>
      <c r="F72" s="955"/>
      <c r="G72" s="955"/>
      <c r="K72" s="959" t="s">
        <v>142</v>
      </c>
      <c r="L72" s="959" t="s">
        <v>143</v>
      </c>
      <c r="M72" s="934" t="s">
        <v>9</v>
      </c>
      <c r="N72" s="910" t="s">
        <v>235</v>
      </c>
      <c r="O72" s="891" t="s">
        <v>244</v>
      </c>
      <c r="P72" s="913"/>
      <c r="Q72" s="914"/>
      <c r="R72" s="915"/>
      <c r="S72" s="889"/>
      <c r="T72" s="997"/>
      <c r="U72" s="997"/>
      <c r="V72" s="997" t="str">
        <f>IF(AND(W72="Y",X72="Y"),"Passed",IF(T72="M","Passed", ""))</f>
        <v/>
      </c>
      <c r="W72" s="997"/>
      <c r="X72" s="997"/>
      <c r="Y72" s="916"/>
      <c r="Z72" s="981">
        <f t="shared" ref="Z72:Z75" si="5">DATEDIF(AA72,AB72,"m")/12+DATEDIF(AC72,AD72,"m")/12+DATEDIF(AE72,AF72,"m")/12+DATEDIF(AG72,AH72,"m")/12+DATEDIF(AI72,AJ72,"m")/12</f>
        <v>0</v>
      </c>
      <c r="AA72" s="982"/>
      <c r="AB72" s="982"/>
      <c r="AC72" s="982"/>
      <c r="AD72" s="982"/>
      <c r="AE72" s="980"/>
      <c r="AF72" s="980"/>
      <c r="AG72" s="980"/>
      <c r="AH72" s="980"/>
      <c r="AI72" s="980"/>
      <c r="AJ72" s="980"/>
    </row>
    <row r="73" spans="1:36" x14ac:dyDescent="0.3">
      <c r="B73" s="955"/>
      <c r="C73" s="955"/>
      <c r="D73" s="955"/>
      <c r="E73" s="955"/>
      <c r="F73" s="955"/>
      <c r="G73" s="955"/>
      <c r="K73" s="960"/>
      <c r="L73" s="960"/>
      <c r="M73" s="934" t="s">
        <v>9</v>
      </c>
      <c r="N73" s="910" t="s">
        <v>229</v>
      </c>
      <c r="O73" s="891" t="s">
        <v>245</v>
      </c>
      <c r="P73" s="913"/>
      <c r="Q73" s="914"/>
      <c r="R73" s="915"/>
      <c r="S73" s="889"/>
      <c r="T73" s="997"/>
      <c r="U73" s="997"/>
      <c r="V73" s="997" t="str">
        <f>IF(AND(W73="Y",X73="Y"),"Passed",IF(T73="M","Passed", ""))</f>
        <v/>
      </c>
      <c r="W73" s="997"/>
      <c r="X73" s="997"/>
      <c r="Y73" s="916"/>
      <c r="Z73" s="981">
        <f t="shared" si="5"/>
        <v>0</v>
      </c>
      <c r="AA73" s="982"/>
      <c r="AB73" s="982"/>
      <c r="AC73" s="982"/>
      <c r="AD73" s="982"/>
      <c r="AE73" s="980"/>
      <c r="AF73" s="980"/>
      <c r="AG73" s="980"/>
      <c r="AH73" s="980"/>
      <c r="AI73" s="980"/>
      <c r="AJ73" s="980"/>
    </row>
    <row r="74" spans="1:36" ht="41.4" x14ac:dyDescent="0.3">
      <c r="B74" s="955"/>
      <c r="C74" s="955"/>
      <c r="D74" s="955"/>
      <c r="E74" s="955"/>
      <c r="F74" s="955"/>
      <c r="G74" s="955"/>
      <c r="K74" s="960"/>
      <c r="L74" s="960"/>
      <c r="M74" s="934" t="s">
        <v>9</v>
      </c>
      <c r="N74" s="910" t="s">
        <v>3</v>
      </c>
      <c r="O74" s="891" t="s">
        <v>516</v>
      </c>
      <c r="P74" s="913"/>
      <c r="Q74" s="914"/>
      <c r="R74" s="915"/>
      <c r="S74" s="889"/>
      <c r="T74" s="997"/>
      <c r="U74" s="997"/>
      <c r="V74" s="997" t="str">
        <f>IF(AND(W74="Y",X74="Y"),"Passed",IF(T74="M","Passed", ""))</f>
        <v/>
      </c>
      <c r="W74" s="997"/>
      <c r="X74" s="997"/>
      <c r="Y74" s="916"/>
      <c r="Z74" s="981">
        <f t="shared" si="5"/>
        <v>0</v>
      </c>
      <c r="AA74" s="982"/>
      <c r="AB74" s="982"/>
      <c r="AC74" s="982"/>
      <c r="AD74" s="982"/>
      <c r="AE74" s="980"/>
      <c r="AF74" s="980"/>
      <c r="AG74" s="980"/>
      <c r="AH74" s="980"/>
      <c r="AI74" s="980"/>
      <c r="AJ74" s="980"/>
    </row>
    <row r="75" spans="1:36" ht="12.75" customHeight="1" x14ac:dyDescent="0.3">
      <c r="B75" s="955"/>
      <c r="C75" s="955"/>
      <c r="D75" s="955"/>
      <c r="E75" s="955"/>
      <c r="F75" s="955"/>
      <c r="G75" s="955"/>
      <c r="K75" s="961"/>
      <c r="L75" s="961"/>
      <c r="M75" s="934" t="s">
        <v>9</v>
      </c>
      <c r="N75" s="910" t="s">
        <v>3</v>
      </c>
      <c r="O75" s="891" t="s">
        <v>246</v>
      </c>
      <c r="P75" s="913"/>
      <c r="Q75" s="914"/>
      <c r="R75" s="915"/>
      <c r="S75" s="889"/>
      <c r="T75" s="997"/>
      <c r="U75" s="997"/>
      <c r="V75" s="997" t="str">
        <f>IF(AND(W75="Y",X75="Y"),"Passed",IF(T75="M","Passed", ""))</f>
        <v/>
      </c>
      <c r="W75" s="997"/>
      <c r="X75" s="997"/>
      <c r="Y75" s="916"/>
      <c r="Z75" s="981">
        <f t="shared" si="5"/>
        <v>0</v>
      </c>
      <c r="AA75" s="982"/>
      <c r="AB75" s="982"/>
      <c r="AC75" s="982"/>
      <c r="AD75" s="982"/>
      <c r="AE75" s="980"/>
      <c r="AF75" s="980"/>
      <c r="AG75" s="980"/>
      <c r="AH75" s="980"/>
      <c r="AI75" s="980"/>
      <c r="AJ75" s="980"/>
    </row>
    <row r="76" spans="1:36" x14ac:dyDescent="0.3">
      <c r="B76" s="955"/>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B77" s="955"/>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B78" s="955"/>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B79" s="955"/>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B80" s="955"/>
      <c r="C80" s="955"/>
      <c r="D80" s="955"/>
      <c r="E80" s="955"/>
      <c r="F80" s="955"/>
      <c r="G80" s="955"/>
    </row>
    <row r="81" spans="2:7" x14ac:dyDescent="0.3">
      <c r="B81" s="955"/>
      <c r="C81" s="955"/>
      <c r="D81" s="955"/>
      <c r="E81" s="955"/>
      <c r="F81" s="955"/>
      <c r="G81" s="955"/>
    </row>
    <row r="82" spans="2:7" x14ac:dyDescent="0.3">
      <c r="B82" s="955"/>
      <c r="C82" s="955"/>
      <c r="D82" s="955"/>
      <c r="E82" s="955"/>
      <c r="F82" s="955"/>
      <c r="G82" s="955"/>
    </row>
    <row r="83" spans="2:7" x14ac:dyDescent="0.3">
      <c r="B83" s="955"/>
      <c r="C83" s="955"/>
      <c r="D83" s="955"/>
      <c r="E83" s="955"/>
      <c r="F83" s="955"/>
      <c r="G83" s="955"/>
    </row>
    <row r="84" spans="2:7" x14ac:dyDescent="0.3">
      <c r="B84" s="955"/>
      <c r="C84" s="955"/>
      <c r="D84" s="955"/>
      <c r="E84" s="955"/>
      <c r="F84" s="955"/>
      <c r="G84" s="955"/>
    </row>
    <row r="85" spans="2:7" x14ac:dyDescent="0.3">
      <c r="B85" s="955"/>
      <c r="C85" s="955"/>
      <c r="D85" s="955"/>
      <c r="E85" s="955"/>
      <c r="F85" s="955"/>
      <c r="G85" s="955"/>
    </row>
    <row r="86" spans="2:7" x14ac:dyDescent="0.3">
      <c r="B86" s="955"/>
      <c r="C86" s="955"/>
      <c r="D86" s="955"/>
      <c r="E86" s="955"/>
      <c r="F86" s="955"/>
      <c r="G86" s="955"/>
    </row>
    <row r="87" spans="2:7" x14ac:dyDescent="0.3">
      <c r="B87" s="955"/>
      <c r="C87" s="955"/>
      <c r="D87" s="955"/>
      <c r="E87" s="955"/>
      <c r="F87" s="955"/>
      <c r="G87" s="955"/>
    </row>
    <row r="88" spans="2:7" x14ac:dyDescent="0.3">
      <c r="B88" s="955"/>
      <c r="C88" s="955"/>
      <c r="D88" s="955"/>
      <c r="E88" s="955"/>
      <c r="F88" s="955"/>
      <c r="G88" s="955"/>
    </row>
    <row r="89" spans="2:7" x14ac:dyDescent="0.3">
      <c r="B89" s="955"/>
      <c r="C89" s="955"/>
      <c r="D89" s="955"/>
      <c r="E89" s="955"/>
      <c r="F89" s="955"/>
      <c r="G89" s="955"/>
    </row>
    <row r="90" spans="2:7" x14ac:dyDescent="0.3">
      <c r="B90" s="955"/>
      <c r="C90" s="955"/>
      <c r="D90" s="955"/>
      <c r="E90" s="955"/>
      <c r="F90" s="955"/>
      <c r="G90" s="955"/>
    </row>
    <row r="91" spans="2:7" x14ac:dyDescent="0.3">
      <c r="B91" s="955"/>
      <c r="C91" s="955"/>
      <c r="D91" s="955"/>
      <c r="E91" s="955"/>
      <c r="F91" s="955"/>
      <c r="G91" s="955"/>
    </row>
    <row r="92" spans="2:7" x14ac:dyDescent="0.3">
      <c r="B92" s="955"/>
      <c r="C92" s="955"/>
      <c r="D92" s="955"/>
      <c r="E92" s="955"/>
      <c r="F92" s="955"/>
      <c r="G92" s="955"/>
    </row>
    <row r="93" spans="2:7" x14ac:dyDescent="0.3">
      <c r="B93" s="955"/>
      <c r="C93" s="955"/>
      <c r="D93" s="955"/>
      <c r="E93" s="955"/>
      <c r="F93" s="955"/>
      <c r="G93" s="955"/>
    </row>
    <row r="94" spans="2:7" x14ac:dyDescent="0.3">
      <c r="B94" s="955"/>
      <c r="C94" s="955"/>
      <c r="D94" s="955"/>
      <c r="E94" s="955"/>
      <c r="F94" s="955"/>
      <c r="G94" s="955"/>
    </row>
    <row r="95" spans="2:7" x14ac:dyDescent="0.3">
      <c r="B95" s="955"/>
      <c r="C95" s="955"/>
      <c r="D95" s="955"/>
      <c r="E95" s="955"/>
      <c r="F95" s="955"/>
      <c r="G95" s="955"/>
    </row>
    <row r="96" spans="2:7" x14ac:dyDescent="0.3">
      <c r="B96" s="955"/>
      <c r="C96" s="955"/>
      <c r="D96" s="955"/>
      <c r="E96" s="955"/>
      <c r="F96" s="955"/>
      <c r="G96" s="955"/>
    </row>
    <row r="97" spans="2:7" x14ac:dyDescent="0.3">
      <c r="B97" s="955"/>
      <c r="C97" s="955"/>
      <c r="D97" s="955"/>
      <c r="E97" s="955"/>
      <c r="F97" s="955"/>
      <c r="G97" s="955"/>
    </row>
    <row r="98" spans="2:7" x14ac:dyDescent="0.3">
      <c r="B98" s="955"/>
      <c r="C98" s="955"/>
      <c r="D98" s="955"/>
      <c r="E98" s="955"/>
      <c r="F98" s="955"/>
      <c r="G98" s="955"/>
    </row>
    <row r="99" spans="2:7" x14ac:dyDescent="0.3">
      <c r="B99" s="955"/>
      <c r="C99" s="955"/>
      <c r="D99" s="955"/>
      <c r="E99" s="955"/>
      <c r="F99" s="955"/>
      <c r="G99" s="955"/>
    </row>
    <row r="100" spans="2:7" x14ac:dyDescent="0.3">
      <c r="B100" s="955"/>
      <c r="C100" s="955"/>
      <c r="D100" s="955"/>
      <c r="E100" s="955"/>
      <c r="F100" s="955"/>
      <c r="G100" s="955"/>
    </row>
    <row r="101" spans="2:7" x14ac:dyDescent="0.3">
      <c r="B101" s="955"/>
      <c r="C101" s="955"/>
      <c r="D101" s="955"/>
      <c r="E101" s="955"/>
      <c r="F101" s="955"/>
      <c r="G101" s="955"/>
    </row>
    <row r="102" spans="2:7" x14ac:dyDescent="0.3">
      <c r="B102" s="955"/>
      <c r="C102" s="955"/>
      <c r="D102" s="955"/>
      <c r="E102" s="955"/>
      <c r="F102" s="955"/>
      <c r="G102" s="955"/>
    </row>
    <row r="103" spans="2:7" x14ac:dyDescent="0.3">
      <c r="B103" s="955"/>
      <c r="C103" s="955"/>
      <c r="D103" s="955"/>
      <c r="E103" s="955"/>
      <c r="F103" s="955"/>
      <c r="G103" s="955"/>
    </row>
    <row r="104" spans="2:7" x14ac:dyDescent="0.3">
      <c r="B104" s="955"/>
      <c r="C104" s="955"/>
      <c r="D104" s="955"/>
      <c r="E104" s="955"/>
      <c r="F104" s="955"/>
      <c r="G104" s="955"/>
    </row>
    <row r="105" spans="2:7" x14ac:dyDescent="0.3">
      <c r="B105" s="955"/>
      <c r="C105" s="955"/>
      <c r="D105" s="955"/>
      <c r="E105" s="955"/>
      <c r="F105" s="955"/>
      <c r="G105" s="955"/>
    </row>
    <row r="106" spans="2:7" x14ac:dyDescent="0.3">
      <c r="B106" s="955"/>
      <c r="C106" s="955"/>
      <c r="D106" s="955"/>
      <c r="E106" s="955"/>
      <c r="F106" s="955"/>
      <c r="G106" s="955"/>
    </row>
    <row r="107" spans="2:7" x14ac:dyDescent="0.3">
      <c r="B107" s="955"/>
      <c r="C107" s="955"/>
      <c r="D107" s="955"/>
      <c r="E107" s="955"/>
      <c r="F107" s="955"/>
      <c r="G107" s="955"/>
    </row>
    <row r="108" spans="2:7" x14ac:dyDescent="0.3">
      <c r="B108" s="955"/>
      <c r="C108" s="955"/>
      <c r="D108" s="955"/>
      <c r="E108" s="955"/>
      <c r="F108" s="955"/>
      <c r="G108" s="955"/>
    </row>
    <row r="109" spans="2:7" x14ac:dyDescent="0.3">
      <c r="B109" s="955"/>
      <c r="C109" s="955"/>
      <c r="D109" s="955"/>
      <c r="E109" s="955"/>
      <c r="F109" s="955"/>
      <c r="G109" s="955"/>
    </row>
    <row r="110" spans="2:7" x14ac:dyDescent="0.3">
      <c r="B110" s="955"/>
      <c r="C110" s="955"/>
      <c r="D110" s="955"/>
      <c r="E110" s="955"/>
      <c r="F110" s="955"/>
      <c r="G110" s="955"/>
    </row>
    <row r="111" spans="2:7" x14ac:dyDescent="0.3">
      <c r="B111" s="955"/>
      <c r="C111" s="955"/>
      <c r="D111" s="955"/>
      <c r="E111" s="955"/>
      <c r="F111" s="955"/>
      <c r="G111" s="955"/>
    </row>
    <row r="112" spans="2:7" x14ac:dyDescent="0.3">
      <c r="B112" s="955"/>
      <c r="C112" s="955"/>
      <c r="D112" s="955"/>
      <c r="E112" s="955"/>
      <c r="F112" s="955"/>
      <c r="G112" s="955"/>
    </row>
    <row r="113" spans="2:7" x14ac:dyDescent="0.3">
      <c r="B113" s="955"/>
      <c r="C113" s="955"/>
      <c r="D113" s="955"/>
      <c r="E113" s="955"/>
      <c r="F113" s="955"/>
      <c r="G113" s="955"/>
    </row>
    <row r="114" spans="2:7" x14ac:dyDescent="0.3">
      <c r="B114" s="955"/>
      <c r="C114" s="955"/>
      <c r="D114" s="955"/>
      <c r="E114" s="955"/>
      <c r="F114" s="955"/>
      <c r="G114" s="955"/>
    </row>
    <row r="115" spans="2:7" x14ac:dyDescent="0.3">
      <c r="B115" s="955"/>
      <c r="C115" s="955"/>
      <c r="D115" s="955"/>
      <c r="E115" s="955"/>
      <c r="F115" s="955"/>
      <c r="G115" s="955"/>
    </row>
    <row r="116" spans="2:7" x14ac:dyDescent="0.3">
      <c r="B116" s="955"/>
      <c r="C116" s="955"/>
      <c r="D116" s="955"/>
      <c r="E116" s="955"/>
      <c r="F116" s="955"/>
      <c r="G116" s="955"/>
    </row>
    <row r="117" spans="2:7" x14ac:dyDescent="0.3">
      <c r="B117" s="955"/>
      <c r="C117" s="955"/>
      <c r="D117" s="955"/>
      <c r="E117" s="955"/>
      <c r="F117" s="955"/>
      <c r="G117" s="955"/>
    </row>
    <row r="118" spans="2:7" x14ac:dyDescent="0.3">
      <c r="B118" s="955"/>
      <c r="C118" s="955"/>
      <c r="D118" s="955"/>
      <c r="E118" s="955"/>
      <c r="F118" s="955"/>
      <c r="G118" s="955"/>
    </row>
    <row r="119" spans="2:7" x14ac:dyDescent="0.3">
      <c r="B119" s="955"/>
      <c r="C119" s="955"/>
      <c r="D119" s="955"/>
      <c r="E119" s="955"/>
      <c r="F119" s="955"/>
      <c r="G119" s="955"/>
    </row>
    <row r="120" spans="2:7" x14ac:dyDescent="0.3">
      <c r="B120" s="955"/>
      <c r="C120" s="955"/>
      <c r="D120" s="955"/>
      <c r="E120" s="955"/>
      <c r="F120" s="955"/>
      <c r="G120" s="955"/>
    </row>
    <row r="121" spans="2:7" x14ac:dyDescent="0.3">
      <c r="B121" s="955"/>
      <c r="C121" s="955"/>
      <c r="D121" s="955"/>
      <c r="E121" s="955"/>
      <c r="F121" s="955"/>
      <c r="G121" s="955"/>
    </row>
    <row r="122" spans="2:7" x14ac:dyDescent="0.3">
      <c r="B122" s="955"/>
      <c r="C122" s="955"/>
      <c r="D122" s="955"/>
      <c r="E122" s="955"/>
      <c r="F122" s="955"/>
      <c r="G122" s="955"/>
    </row>
    <row r="123" spans="2:7" x14ac:dyDescent="0.3">
      <c r="B123" s="955"/>
      <c r="C123" s="955"/>
      <c r="D123" s="955"/>
      <c r="E123" s="955"/>
      <c r="F123" s="955"/>
      <c r="G123" s="955"/>
    </row>
    <row r="124" spans="2:7" x14ac:dyDescent="0.3">
      <c r="B124" s="955"/>
      <c r="C124" s="955"/>
      <c r="D124" s="955"/>
      <c r="E124" s="955"/>
      <c r="F124" s="955"/>
      <c r="G124" s="955"/>
    </row>
    <row r="125" spans="2:7" x14ac:dyDescent="0.3">
      <c r="C125" s="955"/>
      <c r="D125" s="955"/>
      <c r="E125" s="955"/>
      <c r="F125" s="955"/>
      <c r="G125" s="955"/>
    </row>
    <row r="126" spans="2:7" x14ac:dyDescent="0.3">
      <c r="C126" s="955"/>
      <c r="D126" s="955"/>
      <c r="E126" s="955"/>
      <c r="F126" s="955"/>
      <c r="G126" s="955"/>
    </row>
    <row r="127" spans="2:7" x14ac:dyDescent="0.3">
      <c r="C127" s="955"/>
      <c r="D127" s="955"/>
      <c r="E127" s="955"/>
      <c r="F127" s="955"/>
      <c r="G127" s="955"/>
    </row>
    <row r="128" spans="2: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mergeCells count="48">
    <mergeCell ref="A1:H1"/>
    <mergeCell ref="K1:X1"/>
    <mergeCell ref="M2:M3"/>
    <mergeCell ref="N2:N3"/>
    <mergeCell ref="Z2:Z3"/>
    <mergeCell ref="AC2:AD2"/>
    <mergeCell ref="AE2:AF2"/>
    <mergeCell ref="AG2:AH2"/>
    <mergeCell ref="AI2:AJ2"/>
    <mergeCell ref="K16:X16"/>
    <mergeCell ref="AA2:AB2"/>
    <mergeCell ref="AE17:AF17"/>
    <mergeCell ref="AG17:AH17"/>
    <mergeCell ref="AI17:AJ17"/>
    <mergeCell ref="K37:X37"/>
    <mergeCell ref="M38:M39"/>
    <mergeCell ref="N38:N39"/>
    <mergeCell ref="Z38:Z39"/>
    <mergeCell ref="AA38:AB38"/>
    <mergeCell ref="AC38:AD38"/>
    <mergeCell ref="AE38:AF38"/>
    <mergeCell ref="M17:M18"/>
    <mergeCell ref="N17:N18"/>
    <mergeCell ref="Z17:Z18"/>
    <mergeCell ref="AA17:AB17"/>
    <mergeCell ref="AC17:AD17"/>
    <mergeCell ref="AG38:AH38"/>
    <mergeCell ref="AI38:AJ38"/>
    <mergeCell ref="K57:X57"/>
    <mergeCell ref="M58:M59"/>
    <mergeCell ref="N58:N59"/>
    <mergeCell ref="Z58:Z59"/>
    <mergeCell ref="AA58:AB58"/>
    <mergeCell ref="AC58:AD58"/>
    <mergeCell ref="AE58:AF58"/>
    <mergeCell ref="AG58:AH58"/>
    <mergeCell ref="AG70:AH70"/>
    <mergeCell ref="AI70:AJ70"/>
    <mergeCell ref="AI58:AJ58"/>
    <mergeCell ref="A64:G64"/>
    <mergeCell ref="A66:G66"/>
    <mergeCell ref="K69:X69"/>
    <mergeCell ref="M70:M71"/>
    <mergeCell ref="N70:N71"/>
    <mergeCell ref="Z70:Z71"/>
    <mergeCell ref="AA70:AB70"/>
    <mergeCell ref="AC70:AD70"/>
    <mergeCell ref="AE70:AF70"/>
  </mergeCells>
  <conditionalFormatting sqref="G46">
    <cfRule type="containsText" dxfId="137" priority="23" operator="containsText" text="O">
      <formula>NOT(ISERROR(SEARCH("O",G46)))</formula>
    </cfRule>
  </conditionalFormatting>
  <conditionalFormatting sqref="G46">
    <cfRule type="containsText" dxfId="136" priority="20" operator="containsText" text="N/A">
      <formula>NOT(ISERROR(SEARCH("N/A",G46)))</formula>
    </cfRule>
    <cfRule type="containsText" dxfId="135" priority="21" operator="containsText" text="Blank">
      <formula>NOT(ISERROR(SEARCH("Blank",G46)))</formula>
    </cfRule>
    <cfRule type="containsText" dxfId="134" priority="22" operator="containsText" text="M">
      <formula>NOT(ISERROR(SEARCH("M",G46)))</formula>
    </cfRule>
  </conditionalFormatting>
  <conditionalFormatting sqref="C7:D7 F7:H7">
    <cfRule type="containsText" dxfId="133" priority="17" operator="containsText" text="N/A">
      <formula>NOT(ISERROR(SEARCH("N/A",C7)))</formula>
    </cfRule>
    <cfRule type="containsText" dxfId="132" priority="18" operator="containsText" text="Blank">
      <formula>NOT(ISERROR(SEARCH("Blank",C7)))</formula>
    </cfRule>
    <cfRule type="containsText" dxfId="131" priority="19" operator="containsText" text="M">
      <formula>NOT(ISERROR(SEARCH("M",C7)))</formula>
    </cfRule>
  </conditionalFormatting>
  <conditionalFormatting sqref="F46">
    <cfRule type="containsText" dxfId="130" priority="16" operator="containsText" text="O">
      <formula>NOT(ISERROR(SEARCH("O",F46)))</formula>
    </cfRule>
  </conditionalFormatting>
  <conditionalFormatting sqref="F46">
    <cfRule type="containsText" dxfId="129" priority="13" operator="containsText" text="N/A">
      <formula>NOT(ISERROR(SEARCH("N/A",F46)))</formula>
    </cfRule>
    <cfRule type="containsText" dxfId="128" priority="14" operator="containsText" text="Blank">
      <formula>NOT(ISERROR(SEARCH("Blank",F46)))</formula>
    </cfRule>
    <cfRule type="containsText" dxfId="127" priority="15" operator="containsText" text="M">
      <formula>NOT(ISERROR(SEARCH("M",F46)))</formula>
    </cfRule>
  </conditionalFormatting>
  <conditionalFormatting sqref="C46:D46">
    <cfRule type="containsText" dxfId="126" priority="12" operator="containsText" text="O">
      <formula>NOT(ISERROR(SEARCH("O",C46)))</formula>
    </cfRule>
  </conditionalFormatting>
  <conditionalFormatting sqref="C46:D46">
    <cfRule type="containsText" dxfId="125" priority="9" operator="containsText" text="N/A">
      <formula>NOT(ISERROR(SEARCH("N/A",C46)))</formula>
    </cfRule>
    <cfRule type="containsText" dxfId="124" priority="10" operator="containsText" text="Blank">
      <formula>NOT(ISERROR(SEARCH("Blank",C46)))</formula>
    </cfRule>
    <cfRule type="containsText" dxfId="123" priority="11" operator="containsText" text="M">
      <formula>NOT(ISERROR(SEARCH("M",C46)))</formula>
    </cfRule>
  </conditionalFormatting>
  <conditionalFormatting sqref="B125:B1048576 B1:B28 B30:B69">
    <cfRule type="duplicateValues" dxfId="122" priority="8"/>
  </conditionalFormatting>
  <conditionalFormatting sqref="B29">
    <cfRule type="duplicateValues" dxfId="121" priority="7"/>
  </conditionalFormatting>
  <conditionalFormatting sqref="Z4 Z51:Z55 Z40:Z43 Z45:Z49 Z19:Z35">
    <cfRule type="cellIs" dxfId="120" priority="6" operator="greaterThan">
      <formula>0</formula>
    </cfRule>
  </conditionalFormatting>
  <conditionalFormatting sqref="Z5:Z14">
    <cfRule type="cellIs" dxfId="119" priority="5" operator="greaterThan">
      <formula>0</formula>
    </cfRule>
  </conditionalFormatting>
  <conditionalFormatting sqref="Z60:Z67">
    <cfRule type="cellIs" dxfId="118" priority="4" operator="greaterThan">
      <formula>0</formula>
    </cfRule>
  </conditionalFormatting>
  <conditionalFormatting sqref="Z72:Z75">
    <cfRule type="cellIs" dxfId="117" priority="3" operator="greaterThan">
      <formula>0</formula>
    </cfRule>
  </conditionalFormatting>
  <conditionalFormatting sqref="Z50">
    <cfRule type="cellIs" dxfId="116" priority="2" operator="greaterThan">
      <formula>0</formula>
    </cfRule>
  </conditionalFormatting>
  <conditionalFormatting sqref="Z44">
    <cfRule type="cellIs" dxfId="115" priority="1" operator="greaterThan">
      <formula>0</formula>
    </cfRule>
  </conditionalFormatting>
  <dataValidations count="3">
    <dataValidation type="list" allowBlank="1" showInputMessage="1" showErrorMessage="1" sqref="X33 X19 X21 X4:X10 W70:W79 W2:W15 W58:W68 X12 W17:W36 W38:W56">
      <formula1>"Y, N"</formula1>
    </dataValidation>
    <dataValidation type="list" allowBlank="1" showInputMessage="1" showErrorMessage="1" sqref="T70:T79 T58:T68 T2:T15 T17:T36 T38:T56">
      <formula1>"M, O, N/A"</formula1>
    </dataValidation>
    <dataValidation type="list" allowBlank="1" showInputMessage="1" showErrorMessage="1" sqref="V58:V68 V70:V79 V38:V56 V17:V36 V2:V15">
      <formula1>"Passed, Failed, N/A"</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scale="30" fitToHeight="0" orientation="landscape" r:id="rId19"/>
  <drawing r:id="rId20"/>
  <legacyDrawing r:id="rId21"/>
  <controls>
    <mc:AlternateContent xmlns:mc="http://schemas.openxmlformats.org/markup-compatibility/2006">
      <mc:Choice Requires="x14">
        <control shapeId="993281" r:id="rId22" name="CommandButton1">
          <controlPr defaultSize="0" autoLine="0" r:id="rId23">
            <anchor moveWithCells="1">
              <from>
                <xdr:col>8</xdr:col>
                <xdr:colOff>114300</xdr:colOff>
                <xdr:row>6</xdr:row>
                <xdr:rowOff>106680</xdr:rowOff>
              </from>
              <to>
                <xdr:col>9</xdr:col>
                <xdr:colOff>403860</xdr:colOff>
                <xdr:row>7</xdr:row>
                <xdr:rowOff>99060</xdr:rowOff>
              </to>
            </anchor>
          </controlPr>
        </control>
      </mc:Choice>
      <mc:Fallback>
        <control shapeId="993281" r:id="rId22" name="CommandButton1"/>
      </mc:Fallback>
    </mc:AlternateContent>
    <mc:AlternateContent xmlns:mc="http://schemas.openxmlformats.org/markup-compatibility/2006">
      <mc:Choice Requires="x14">
        <control shapeId="993282" r:id="rId24" name="CommandButton2">
          <controlPr defaultSize="0" autoLine="0" r:id="rId25">
            <anchor moveWithCells="1">
              <from>
                <xdr:col>8</xdr:col>
                <xdr:colOff>121920</xdr:colOff>
                <xdr:row>9</xdr:row>
                <xdr:rowOff>68580</xdr:rowOff>
              </from>
              <to>
                <xdr:col>9</xdr:col>
                <xdr:colOff>441960</xdr:colOff>
                <xdr:row>11</xdr:row>
                <xdr:rowOff>152400</xdr:rowOff>
              </to>
            </anchor>
          </controlPr>
        </control>
      </mc:Choice>
      <mc:Fallback>
        <control shapeId="993282" r:id="rId24" name="CommandButton2"/>
      </mc:Fallback>
    </mc:AlternateContent>
    <mc:AlternateContent xmlns:mc="http://schemas.openxmlformats.org/markup-compatibility/2006">
      <mc:Choice Requires="x14">
        <control shapeId="993283" r:id="rId26" name="CommandButton3">
          <controlPr defaultSize="0" autoLine="0" r:id="rId27">
            <anchor moveWithCells="1">
              <from>
                <xdr:col>8</xdr:col>
                <xdr:colOff>114300</xdr:colOff>
                <xdr:row>6</xdr:row>
                <xdr:rowOff>106680</xdr:rowOff>
              </from>
              <to>
                <xdr:col>9</xdr:col>
                <xdr:colOff>403860</xdr:colOff>
                <xdr:row>7</xdr:row>
                <xdr:rowOff>99060</xdr:rowOff>
              </to>
            </anchor>
          </controlPr>
        </control>
      </mc:Choice>
      <mc:Fallback>
        <control shapeId="993283" r:id="rId26" name="CommandButton3"/>
      </mc:Fallback>
    </mc:AlternateContent>
    <mc:AlternateContent xmlns:mc="http://schemas.openxmlformats.org/markup-compatibility/2006">
      <mc:Choice Requires="x14">
        <control shapeId="993284" r:id="rId28" name="CommandButton4">
          <controlPr defaultSize="0" autoLine="0" r:id="rId29">
            <anchor moveWithCells="1">
              <from>
                <xdr:col>8</xdr:col>
                <xdr:colOff>121920</xdr:colOff>
                <xdr:row>9</xdr:row>
                <xdr:rowOff>68580</xdr:rowOff>
              </from>
              <to>
                <xdr:col>9</xdr:col>
                <xdr:colOff>441960</xdr:colOff>
                <xdr:row>11</xdr:row>
                <xdr:rowOff>152400</xdr:rowOff>
              </to>
            </anchor>
          </controlPr>
        </control>
      </mc:Choice>
      <mc:Fallback>
        <control shapeId="993284" r:id="rId28" name="CommandButton4"/>
      </mc:Fallback>
    </mc:AlternateContent>
  </controls>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6">
    <tabColor theme="7" tint="0.79998168889431442"/>
    <pageSetUpPr fitToPage="1"/>
  </sheetPr>
  <dimension ref="A1:AN196"/>
  <sheetViews>
    <sheetView showGridLines="0" topLeftCell="H1" zoomScaleNormal="100" workbookViewId="0">
      <selection activeCell="D14" sqref="D14"/>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26.109375" style="883" customWidth="1"/>
    <col min="19" max="19" width="12.6640625" style="883" bestFit="1" customWidth="1"/>
    <col min="20" max="20" width="12.5546875" style="883" customWidth="1"/>
    <col min="21" max="21" width="11" style="883" bestFit="1" customWidth="1"/>
    <col min="22" max="22" width="10.44140625" style="883" bestFit="1" customWidth="1"/>
    <col min="23" max="23" width="23.44140625" style="883" bestFit="1" customWidth="1"/>
    <col min="24" max="24" width="22.88671875" style="883" bestFit="1" customWidth="1"/>
    <col min="25" max="25" width="42.33203125" style="883" bestFit="1" customWidth="1"/>
    <col min="26" max="26" width="16.5546875" style="883" bestFit="1" customWidth="1"/>
    <col min="27" max="36" width="11" style="883" bestFit="1" customWidth="1"/>
    <col min="37" max="40" width="9.109375" style="883"/>
    <col min="41" max="16384" width="9.109375" style="884"/>
  </cols>
  <sheetData>
    <row r="1" spans="1:36" ht="12.75" customHeight="1" x14ac:dyDescent="0.45">
      <c r="A1" s="1188" t="s">
        <v>82</v>
      </c>
      <c r="B1" s="1189"/>
      <c r="C1" s="1189"/>
      <c r="D1" s="1189"/>
      <c r="E1" s="1189"/>
      <c r="F1" s="1189"/>
      <c r="G1" s="1189"/>
      <c r="H1" s="1189"/>
      <c r="K1" s="1173" t="s">
        <v>627</v>
      </c>
      <c r="L1" s="1174"/>
      <c r="M1" s="1174"/>
      <c r="N1" s="1174"/>
      <c r="O1" s="1174"/>
      <c r="P1" s="1174"/>
      <c r="Q1" s="1174"/>
      <c r="R1" s="1174"/>
      <c r="S1" s="1174"/>
      <c r="T1" s="1174"/>
      <c r="U1" s="1174"/>
      <c r="V1" s="1174"/>
      <c r="W1" s="1174"/>
      <c r="X1" s="1174"/>
      <c r="Y1" s="978"/>
      <c r="Z1" s="985"/>
      <c r="AA1" s="978"/>
      <c r="AB1" s="978"/>
      <c r="AC1" s="978"/>
      <c r="AD1" s="978"/>
      <c r="AE1" s="978"/>
      <c r="AF1" s="978"/>
      <c r="AG1" s="978"/>
      <c r="AH1" s="978"/>
      <c r="AI1" s="978"/>
      <c r="AJ1" s="978"/>
    </row>
    <row r="2" spans="1:36" ht="27.6" x14ac:dyDescent="0.3">
      <c r="A2" s="932" t="s">
        <v>367</v>
      </c>
      <c r="B2" s="997" t="s">
        <v>726</v>
      </c>
      <c r="C2" s="884"/>
      <c r="D2" s="884"/>
      <c r="E2" s="884"/>
      <c r="F2" s="884"/>
      <c r="G2" s="884"/>
      <c r="H2" s="884"/>
      <c r="K2" s="956" t="s">
        <v>133</v>
      </c>
      <c r="L2" s="956" t="s">
        <v>91</v>
      </c>
      <c r="M2" s="1182" t="s">
        <v>75</v>
      </c>
      <c r="N2" s="1190" t="s">
        <v>134</v>
      </c>
      <c r="O2" s="956" t="s">
        <v>135</v>
      </c>
      <c r="P2" s="956" t="s">
        <v>136</v>
      </c>
      <c r="Q2" s="956" t="s">
        <v>137</v>
      </c>
      <c r="R2" s="956" t="s">
        <v>138</v>
      </c>
      <c r="S2" s="953" t="s">
        <v>139</v>
      </c>
      <c r="T2" s="953" t="s">
        <v>344</v>
      </c>
      <c r="U2" s="953" t="s">
        <v>342</v>
      </c>
      <c r="V2" s="953" t="s">
        <v>343</v>
      </c>
      <c r="W2" s="953" t="s">
        <v>375</v>
      </c>
      <c r="X2" s="953" t="s">
        <v>376</v>
      </c>
      <c r="Y2" s="983"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43836</v>
      </c>
      <c r="C3" s="950"/>
      <c r="D3" s="884"/>
      <c r="E3" s="884"/>
      <c r="F3" s="884"/>
      <c r="G3" s="884"/>
      <c r="H3" s="884"/>
      <c r="K3" s="957"/>
      <c r="L3" s="957"/>
      <c r="M3" s="1183"/>
      <c r="N3" s="1185"/>
      <c r="O3" s="957"/>
      <c r="P3" s="888" t="s">
        <v>141</v>
      </c>
      <c r="Q3" s="957"/>
      <c r="R3" s="957"/>
      <c r="S3" s="953"/>
      <c r="T3" s="953"/>
      <c r="U3" s="953"/>
      <c r="V3" s="953"/>
      <c r="W3" s="953"/>
      <c r="X3" s="953"/>
      <c r="Y3" s="984"/>
      <c r="Z3" s="1187"/>
      <c r="AA3" s="977" t="s">
        <v>672</v>
      </c>
      <c r="AB3" s="977" t="s">
        <v>673</v>
      </c>
      <c r="AC3" s="977" t="s">
        <v>672</v>
      </c>
      <c r="AD3" s="977" t="s">
        <v>673</v>
      </c>
      <c r="AE3" s="977" t="s">
        <v>672</v>
      </c>
      <c r="AF3" s="977" t="s">
        <v>673</v>
      </c>
      <c r="AG3" s="977" t="s">
        <v>672</v>
      </c>
      <c r="AH3" s="977" t="s">
        <v>673</v>
      </c>
      <c r="AI3" s="977" t="s">
        <v>672</v>
      </c>
      <c r="AJ3" s="977" t="s">
        <v>673</v>
      </c>
    </row>
    <row r="4" spans="1:36" x14ac:dyDescent="0.3">
      <c r="A4" s="932" t="s">
        <v>368</v>
      </c>
      <c r="B4" s="949">
        <f ca="1">DATEDIF(B3,TODAY(),"D")/365</f>
        <v>0.84383561643835614</v>
      </c>
      <c r="C4" s="884"/>
      <c r="D4" s="884"/>
      <c r="E4" s="884"/>
      <c r="F4" s="884"/>
      <c r="G4" s="884"/>
      <c r="H4" s="884"/>
      <c r="K4" s="959" t="s">
        <v>142</v>
      </c>
      <c r="L4" s="959" t="s">
        <v>143</v>
      </c>
      <c r="M4" s="934" t="s">
        <v>5</v>
      </c>
      <c r="N4" s="929" t="s">
        <v>144</v>
      </c>
      <c r="O4" s="924" t="s">
        <v>372</v>
      </c>
      <c r="P4" s="964" t="s">
        <v>145</v>
      </c>
      <c r="Q4" s="964" t="s">
        <v>146</v>
      </c>
      <c r="R4" s="962" t="s">
        <v>147</v>
      </c>
      <c r="S4" s="889"/>
      <c r="T4" s="997"/>
      <c r="U4" s="997"/>
      <c r="V4" s="997"/>
      <c r="W4" s="997"/>
      <c r="X4" s="997"/>
      <c r="Y4" s="979" t="s">
        <v>148</v>
      </c>
      <c r="Z4" s="981">
        <f>DATEDIF(AA4,AB4,"m")/12+DATEDIF(AC4,AD4,"m")/12+DATEDIF(AE4,AF4,"m")/12+DATEDIF(AG4,AH4,"m")/12+DATEDIF(AI4,AJ4,"m")/12</f>
        <v>0</v>
      </c>
      <c r="AA4" s="982"/>
      <c r="AB4" s="982"/>
      <c r="AC4" s="982"/>
      <c r="AD4" s="982"/>
      <c r="AE4" s="980"/>
      <c r="AF4" s="980"/>
      <c r="AG4" s="980"/>
      <c r="AH4" s="980"/>
      <c r="AI4" s="980"/>
      <c r="AJ4" s="980"/>
    </row>
    <row r="5" spans="1:36" ht="12.75" customHeight="1" x14ac:dyDescent="0.3">
      <c r="A5" s="932" t="s">
        <v>387</v>
      </c>
      <c r="B5" s="949">
        <v>0</v>
      </c>
      <c r="C5" s="951"/>
      <c r="D5" s="884"/>
      <c r="E5" s="884"/>
      <c r="F5" s="884"/>
      <c r="G5" s="884"/>
      <c r="H5" s="884"/>
      <c r="K5" s="960"/>
      <c r="L5" s="960"/>
      <c r="M5" s="934" t="s">
        <v>5</v>
      </c>
      <c r="N5" s="929" t="s">
        <v>144</v>
      </c>
      <c r="O5" s="924" t="s">
        <v>373</v>
      </c>
      <c r="P5" s="966"/>
      <c r="Q5" s="965" t="s">
        <v>150</v>
      </c>
      <c r="R5" s="963" t="s">
        <v>151</v>
      </c>
      <c r="S5" s="889"/>
      <c r="T5" s="997"/>
      <c r="U5" s="997"/>
      <c r="V5" s="997"/>
      <c r="W5" s="997"/>
      <c r="X5" s="997"/>
      <c r="Y5" s="972"/>
      <c r="Z5" s="981">
        <f t="shared" ref="Z5:Z14" ca="1" si="0">DATEDIF(AA5,AB5,"m")/12+DATEDIF(AC5,AD5,"m")/12+DATEDIF(AE5,AF5,"m")/12+DATEDIF(AG5,AH5,"m")/12+DATEDIF(AI5,AJ5,"m")/12</f>
        <v>0.91666666666666663</v>
      </c>
      <c r="AA5" s="982">
        <v>43796</v>
      </c>
      <c r="AB5" s="982">
        <f ca="1">TODAY()</f>
        <v>44144</v>
      </c>
      <c r="AC5" s="982"/>
      <c r="AD5" s="982"/>
      <c r="AE5" s="980"/>
      <c r="AF5" s="980"/>
      <c r="AG5" s="980"/>
      <c r="AH5" s="980"/>
      <c r="AI5" s="980"/>
      <c r="AJ5" s="980"/>
    </row>
    <row r="6" spans="1:36" ht="15" thickBot="1" x14ac:dyDescent="0.35">
      <c r="A6" s="932" t="s">
        <v>388</v>
      </c>
      <c r="B6" s="949">
        <f ca="1">B4+B5</f>
        <v>0.84383561643835614</v>
      </c>
      <c r="C6" s="951"/>
      <c r="K6" s="960"/>
      <c r="L6" s="960"/>
      <c r="M6" s="934" t="s">
        <v>5</v>
      </c>
      <c r="N6" s="891" t="s">
        <v>149</v>
      </c>
      <c r="O6" s="918" t="s">
        <v>149</v>
      </c>
      <c r="P6" s="966"/>
      <c r="Q6" s="892" t="s">
        <v>150</v>
      </c>
      <c r="R6" s="893" t="s">
        <v>151</v>
      </c>
      <c r="S6" s="889"/>
      <c r="T6" s="997"/>
      <c r="U6" s="997"/>
      <c r="V6" s="997"/>
      <c r="W6" s="997"/>
      <c r="X6" s="997"/>
      <c r="Y6" s="894" t="s">
        <v>152</v>
      </c>
      <c r="Z6" s="981">
        <f t="shared" ca="1" si="0"/>
        <v>0.91666666666666663</v>
      </c>
      <c r="AA6" s="982">
        <v>43796</v>
      </c>
      <c r="AB6" s="982">
        <f ca="1">TODAY()</f>
        <v>44144</v>
      </c>
      <c r="AC6" s="982"/>
      <c r="AD6" s="982"/>
      <c r="AE6" s="980"/>
      <c r="AF6" s="980"/>
      <c r="AG6" s="980"/>
      <c r="AH6" s="980"/>
      <c r="AI6" s="980"/>
      <c r="AJ6" s="980"/>
    </row>
    <row r="7" spans="1:36" ht="28.2" thickBot="1" x14ac:dyDescent="0.35">
      <c r="A7" s="947" t="s">
        <v>4</v>
      </c>
      <c r="B7" s="948" t="s">
        <v>135</v>
      </c>
      <c r="C7" s="935" t="s">
        <v>5</v>
      </c>
      <c r="D7" s="935" t="s">
        <v>6</v>
      </c>
      <c r="E7" s="935" t="s">
        <v>7</v>
      </c>
      <c r="F7" s="935" t="s">
        <v>8</v>
      </c>
      <c r="G7" s="935" t="s">
        <v>9</v>
      </c>
      <c r="H7" s="936" t="s">
        <v>76</v>
      </c>
      <c r="K7" s="960"/>
      <c r="L7" s="960"/>
      <c r="M7" s="934" t="s">
        <v>5</v>
      </c>
      <c r="N7" s="931" t="s">
        <v>144</v>
      </c>
      <c r="O7" s="917" t="s">
        <v>452</v>
      </c>
      <c r="P7" s="966"/>
      <c r="Q7" s="964" t="s">
        <v>247</v>
      </c>
      <c r="R7" s="962" t="s">
        <v>154</v>
      </c>
      <c r="S7" s="889"/>
      <c r="T7" s="997"/>
      <c r="U7" s="997"/>
      <c r="V7" s="997"/>
      <c r="W7" s="997"/>
      <c r="X7" s="997"/>
      <c r="Y7" s="895" t="s">
        <v>248</v>
      </c>
      <c r="Z7" s="981">
        <f t="shared" si="0"/>
        <v>0</v>
      </c>
      <c r="AA7" s="982"/>
      <c r="AB7" s="982"/>
      <c r="AC7" s="982"/>
      <c r="AD7" s="982"/>
      <c r="AE7" s="980"/>
      <c r="AF7" s="980"/>
      <c r="AG7" s="980"/>
      <c r="AH7" s="980"/>
      <c r="AI7" s="980"/>
      <c r="AJ7" s="980"/>
    </row>
    <row r="8" spans="1:36" x14ac:dyDescent="0.3">
      <c r="A8" s="937" t="s">
        <v>56</v>
      </c>
      <c r="B8" s="938" t="s">
        <v>182</v>
      </c>
      <c r="C8" s="1003"/>
      <c r="D8" s="1002" t="s">
        <v>77</v>
      </c>
      <c r="E8" s="1002"/>
      <c r="F8" s="1002"/>
      <c r="G8" s="1002"/>
      <c r="H8" s="939">
        <f>IF(C8&lt;&gt;"",'[4]CBL Score Standard'!$D64,IF(D8&lt;&gt;"",SUM('[4]CBL Score Standard'!$D64:$E64),IF(E8&lt;&gt;"",SUM('[4]CBL Score Standard'!$D64:$F64),IF(F8&lt;&gt;"",SUM('[4]CBL Score Standard'!$D64:$G64),IF(G8&lt;&gt;"",SUM('[4]CBL Score Standard'!$D64:$H64,0))))))</f>
        <v>4.6511627906976744E-2</v>
      </c>
      <c r="K8" s="960"/>
      <c r="L8" s="960"/>
      <c r="M8" s="934" t="s">
        <v>5</v>
      </c>
      <c r="N8" s="931" t="s">
        <v>144</v>
      </c>
      <c r="O8" s="896" t="s">
        <v>517</v>
      </c>
      <c r="P8" s="966"/>
      <c r="Q8" s="892" t="s">
        <v>153</v>
      </c>
      <c r="R8" s="893" t="s">
        <v>156</v>
      </c>
      <c r="S8" s="889"/>
      <c r="T8" s="997"/>
      <c r="U8" s="997"/>
      <c r="V8" s="997"/>
      <c r="W8" s="997"/>
      <c r="X8" s="997"/>
      <c r="Y8" s="897" t="s">
        <v>157</v>
      </c>
      <c r="Z8" s="981">
        <f t="shared" si="0"/>
        <v>0</v>
      </c>
      <c r="AA8" s="982"/>
      <c r="AB8" s="982"/>
      <c r="AC8" s="982"/>
      <c r="AD8" s="982"/>
      <c r="AE8" s="980"/>
      <c r="AF8" s="980"/>
      <c r="AG8" s="980"/>
      <c r="AH8" s="980"/>
      <c r="AI8" s="980"/>
      <c r="AJ8" s="980"/>
    </row>
    <row r="9" spans="1:36" x14ac:dyDescent="0.3">
      <c r="A9" s="940" t="s">
        <v>56</v>
      </c>
      <c r="B9" s="933" t="s">
        <v>427</v>
      </c>
      <c r="C9" s="1003"/>
      <c r="D9" s="1002" t="s">
        <v>77</v>
      </c>
      <c r="E9" s="1002"/>
      <c r="F9" s="1002"/>
      <c r="G9" s="1002"/>
      <c r="H9" s="939">
        <f>IF(C9&lt;&gt;"",'[4]CBL Score Standard'!$D65,IF(D9&lt;&gt;"",SUM('[4]CBL Score Standard'!$D65:$E65),IF(E9&lt;&gt;"",SUM('[4]CBL Score Standard'!$D65:$F65),IF(F9&lt;&gt;"",SUM('[4]CBL Score Standard'!$D65:$G65),IF(G9&lt;&gt;"",SUM('[4]CBL Score Standard'!$D65:$H65,0))))))</f>
        <v>4.6511627906976744E-2</v>
      </c>
      <c r="K9" s="960"/>
      <c r="L9" s="960"/>
      <c r="M9" s="934" t="s">
        <v>5</v>
      </c>
      <c r="N9" s="931" t="s">
        <v>144</v>
      </c>
      <c r="O9" s="896" t="s">
        <v>661</v>
      </c>
      <c r="P9" s="966"/>
      <c r="Q9" s="892" t="s">
        <v>155</v>
      </c>
      <c r="R9" s="893" t="s">
        <v>158</v>
      </c>
      <c r="S9" s="889"/>
      <c r="T9" s="997"/>
      <c r="U9" s="997"/>
      <c r="V9" s="997"/>
      <c r="W9" s="997"/>
      <c r="X9" s="997"/>
      <c r="Y9" s="894" t="s">
        <v>159</v>
      </c>
      <c r="Z9" s="981">
        <f t="shared" ca="1" si="0"/>
        <v>0.91666666666666663</v>
      </c>
      <c r="AA9" s="982">
        <v>43796</v>
      </c>
      <c r="AB9" s="982">
        <f ca="1">TODAY()</f>
        <v>44144</v>
      </c>
      <c r="AC9" s="982"/>
      <c r="AD9" s="982"/>
      <c r="AE9" s="980"/>
      <c r="AF9" s="980"/>
      <c r="AG9" s="980"/>
      <c r="AH9" s="980"/>
      <c r="AI9" s="980"/>
      <c r="AJ9" s="980"/>
    </row>
    <row r="10" spans="1:36" x14ac:dyDescent="0.3">
      <c r="A10" s="940" t="s">
        <v>56</v>
      </c>
      <c r="B10" s="933" t="s">
        <v>663</v>
      </c>
      <c r="C10" s="1003"/>
      <c r="D10" s="1003"/>
      <c r="E10" s="1005"/>
      <c r="F10" s="1002"/>
      <c r="G10" s="1002"/>
      <c r="H10" s="939" t="b">
        <f>IF(C10&lt;&gt;"",'[4]CBL Score Standard'!$D66,IF(D10&lt;&gt;"",SUM('[4]CBL Score Standard'!$D66:$E66),IF(E10&lt;&gt;"",SUM('[4]CBL Score Standard'!$D66:$F66),IF(F10&lt;&gt;"",SUM('[4]CBL Score Standard'!$D66:$G66),IF(G10&lt;&gt;"",SUM('[4]CBL Score Standard'!$D66:$H66,0))))))</f>
        <v>0</v>
      </c>
      <c r="K10" s="960"/>
      <c r="L10" s="960"/>
      <c r="M10" s="934" t="s">
        <v>5</v>
      </c>
      <c r="N10" s="931" t="s">
        <v>144</v>
      </c>
      <c r="O10" s="896" t="s">
        <v>662</v>
      </c>
      <c r="P10" s="966"/>
      <c r="Q10" s="976" t="s">
        <v>659</v>
      </c>
      <c r="R10" s="976" t="s">
        <v>278</v>
      </c>
      <c r="S10" s="889" t="s">
        <v>726</v>
      </c>
      <c r="T10" s="997" t="s">
        <v>73</v>
      </c>
      <c r="U10" s="997"/>
      <c r="V10" s="997"/>
      <c r="W10" s="997"/>
      <c r="X10" s="997"/>
      <c r="Y10" s="899" t="s">
        <v>160</v>
      </c>
      <c r="Z10" s="981">
        <f t="shared" si="0"/>
        <v>0</v>
      </c>
      <c r="AA10" s="982"/>
      <c r="AB10" s="982"/>
      <c r="AC10" s="982"/>
      <c r="AD10" s="982"/>
      <c r="AE10" s="980"/>
      <c r="AF10" s="980"/>
      <c r="AG10" s="980"/>
      <c r="AH10" s="980"/>
      <c r="AI10" s="980"/>
      <c r="AJ10" s="980"/>
    </row>
    <row r="11" spans="1:36" x14ac:dyDescent="0.3">
      <c r="A11" s="940" t="s">
        <v>56</v>
      </c>
      <c r="B11" s="933" t="s">
        <v>215</v>
      </c>
      <c r="C11" s="1003"/>
      <c r="D11" s="1003"/>
      <c r="E11" s="1005"/>
      <c r="F11" s="1002"/>
      <c r="G11" s="1002"/>
      <c r="H11" s="939" t="b">
        <f>IF(C11&lt;&gt;"",'[4]CBL Score Standard'!$D67,IF(D11&lt;&gt;"",SUM('[4]CBL Score Standard'!$D67:$E67),IF(E11&lt;&gt;"",SUM('[4]CBL Score Standard'!$D67:$F67),IF(F11&lt;&gt;"",SUM('[4]CBL Score Standard'!$D67:$G67),IF(G11&lt;&gt;"",SUM('[4]CBL Score Standard'!$D67:$H67,0))))))</f>
        <v>0</v>
      </c>
      <c r="K11" s="960"/>
      <c r="L11" s="960"/>
      <c r="M11" s="934" t="s">
        <v>5</v>
      </c>
      <c r="N11" s="889" t="s">
        <v>31</v>
      </c>
      <c r="O11" s="925" t="s">
        <v>175</v>
      </c>
      <c r="P11" s="960"/>
      <c r="Q11" s="890" t="s">
        <v>383</v>
      </c>
      <c r="R11" s="893" t="s">
        <v>176</v>
      </c>
      <c r="S11" s="889" t="s">
        <v>726</v>
      </c>
      <c r="T11" s="997" t="s">
        <v>73</v>
      </c>
      <c r="U11" s="997"/>
      <c r="V11" s="997"/>
      <c r="W11" s="997"/>
      <c r="X11" s="997"/>
      <c r="Y11" s="897" t="s">
        <v>177</v>
      </c>
      <c r="Z11" s="981">
        <f t="shared" si="0"/>
        <v>0</v>
      </c>
      <c r="AA11" s="982"/>
      <c r="AB11" s="982"/>
      <c r="AC11" s="982"/>
      <c r="AD11" s="982"/>
      <c r="AE11" s="980"/>
      <c r="AF11" s="980"/>
      <c r="AG11" s="980"/>
      <c r="AH11" s="980"/>
      <c r="AI11" s="980"/>
      <c r="AJ11" s="980"/>
    </row>
    <row r="12" spans="1:36" x14ac:dyDescent="0.3">
      <c r="A12" s="940" t="s">
        <v>63</v>
      </c>
      <c r="B12" s="933" t="s">
        <v>236</v>
      </c>
      <c r="C12" s="1003"/>
      <c r="D12" s="1003"/>
      <c r="E12" s="1003"/>
      <c r="F12" s="1002"/>
      <c r="G12" s="1002"/>
      <c r="H12" s="939" t="b">
        <f>IF(C12&lt;&gt;"",'[4]CBL Score Standard'!$D68,IF(D12&lt;&gt;"",SUM('[4]CBL Score Standard'!$D68:$E68),IF(E12&lt;&gt;"",SUM('[4]CBL Score Standard'!$D68:$F68),IF(F12&lt;&gt;"",SUM('[4]CBL Score Standard'!$D68:$G68),IF(G12&lt;&gt;"",SUM('[4]CBL Score Standard'!$D68:$H68,0))))))</f>
        <v>0</v>
      </c>
      <c r="K12" s="960"/>
      <c r="L12" s="960"/>
      <c r="M12" s="934" t="s">
        <v>5</v>
      </c>
      <c r="N12" s="931" t="s">
        <v>31</v>
      </c>
      <c r="O12" s="896" t="s">
        <v>660</v>
      </c>
      <c r="P12" s="995">
        <v>43613</v>
      </c>
      <c r="Q12" s="892" t="s">
        <v>167</v>
      </c>
      <c r="R12" s="893" t="s">
        <v>168</v>
      </c>
      <c r="S12" s="889" t="s">
        <v>726</v>
      </c>
      <c r="T12" s="997" t="s">
        <v>72</v>
      </c>
      <c r="U12" s="997"/>
      <c r="V12" s="997"/>
      <c r="W12" s="997"/>
      <c r="X12" s="997"/>
      <c r="Y12" s="894"/>
      <c r="Z12" s="981">
        <f t="shared" si="0"/>
        <v>0</v>
      </c>
      <c r="AA12" s="982"/>
      <c r="AB12" s="982"/>
      <c r="AC12" s="982"/>
      <c r="AD12" s="982"/>
      <c r="AE12" s="980"/>
      <c r="AF12" s="980"/>
      <c r="AG12" s="980"/>
      <c r="AH12" s="980"/>
      <c r="AI12" s="980"/>
      <c r="AJ12" s="980"/>
    </row>
    <row r="13" spans="1:36" x14ac:dyDescent="0.3">
      <c r="A13" s="940" t="s">
        <v>63</v>
      </c>
      <c r="B13" s="933" t="s">
        <v>244</v>
      </c>
      <c r="C13" s="1003"/>
      <c r="D13" s="1003"/>
      <c r="E13" s="1003"/>
      <c r="F13" s="1003"/>
      <c r="G13" s="1002"/>
      <c r="H13" s="939" t="b">
        <f>IF(C13&lt;&gt;"",'[4]CBL Score Standard'!$D69,IF(D13&lt;&gt;"",SUM('[4]CBL Score Standard'!$D69:$E69),IF(E13&lt;&gt;"",SUM('[4]CBL Score Standard'!$D69:$F69),IF(F13&lt;&gt;"",SUM('[4]CBL Score Standard'!$D69:$G69),IF(G13&lt;&gt;"",SUM('[4]CBL Score Standard'!$D69:$H69,0))))))</f>
        <v>0</v>
      </c>
      <c r="K13" s="960"/>
      <c r="L13" s="960"/>
      <c r="M13" s="934" t="s">
        <v>5</v>
      </c>
      <c r="N13" s="931" t="s">
        <v>54</v>
      </c>
      <c r="O13" s="896" t="s">
        <v>425</v>
      </c>
      <c r="P13" s="892" t="s">
        <v>230</v>
      </c>
      <c r="Q13" s="892" t="s">
        <v>217</v>
      </c>
      <c r="R13" s="892" t="s">
        <v>217</v>
      </c>
      <c r="S13" s="889"/>
      <c r="T13" s="997"/>
      <c r="U13" s="1000"/>
      <c r="V13" s="997"/>
      <c r="W13" s="997"/>
      <c r="X13" s="997"/>
      <c r="Y13" s="894" t="s">
        <v>169</v>
      </c>
      <c r="Z13" s="981">
        <f t="shared" si="0"/>
        <v>0</v>
      </c>
      <c r="AA13" s="982"/>
      <c r="AB13" s="982"/>
      <c r="AC13" s="982"/>
      <c r="AD13" s="982"/>
      <c r="AE13" s="980"/>
      <c r="AF13" s="980"/>
      <c r="AG13" s="980"/>
      <c r="AH13" s="980"/>
      <c r="AI13" s="980"/>
      <c r="AJ13" s="980"/>
    </row>
    <row r="14" spans="1:36" ht="27.6" x14ac:dyDescent="0.3">
      <c r="A14" s="940" t="s">
        <v>55</v>
      </c>
      <c r="B14" s="933" t="s">
        <v>694</v>
      </c>
      <c r="C14" s="1003"/>
      <c r="D14" s="1003" t="s">
        <v>77</v>
      </c>
      <c r="E14" s="1002"/>
      <c r="F14" s="1002"/>
      <c r="G14" s="1002"/>
      <c r="H14" s="939">
        <f>IF(C14&lt;&gt;"",'[4]CBL Score Standard'!$D70,IF(D14&lt;&gt;"",SUM('[4]CBL Score Standard'!$D70:$E70),IF(E14&lt;&gt;"",SUM('[4]CBL Score Standard'!$D70:$F70),IF(F14&lt;&gt;"",SUM('[4]CBL Score Standard'!$D70:$G70),IF(G14&lt;&gt;"",SUM('[4]CBL Score Standard'!$D70:$H70,0))))))</f>
        <v>0</v>
      </c>
      <c r="K14" s="961"/>
      <c r="L14" s="961"/>
      <c r="M14" s="934" t="s">
        <v>5</v>
      </c>
      <c r="N14" s="889" t="s">
        <v>41</v>
      </c>
      <c r="O14" s="923" t="s">
        <v>450</v>
      </c>
      <c r="P14" s="995">
        <v>43627</v>
      </c>
      <c r="Q14" s="892" t="s">
        <v>381</v>
      </c>
      <c r="R14" s="893" t="s">
        <v>382</v>
      </c>
      <c r="S14" s="889"/>
      <c r="T14" s="997"/>
      <c r="U14" s="995"/>
      <c r="V14" s="997"/>
      <c r="W14" s="997"/>
      <c r="X14" s="997"/>
      <c r="Y14" s="894" t="s">
        <v>163</v>
      </c>
      <c r="Z14" s="981">
        <f t="shared" si="0"/>
        <v>0</v>
      </c>
      <c r="AA14" s="982"/>
      <c r="AB14" s="982"/>
      <c r="AC14" s="982"/>
      <c r="AD14" s="982"/>
      <c r="AE14" s="980"/>
      <c r="AF14" s="980"/>
      <c r="AG14" s="980"/>
      <c r="AH14" s="980"/>
      <c r="AI14" s="980"/>
      <c r="AJ14" s="980"/>
    </row>
    <row r="15" spans="1:36" x14ac:dyDescent="0.3">
      <c r="A15" s="940" t="s">
        <v>55</v>
      </c>
      <c r="B15" s="933" t="s">
        <v>185</v>
      </c>
      <c r="C15" s="1003"/>
      <c r="D15" s="1002" t="s">
        <v>77</v>
      </c>
      <c r="E15" s="1002"/>
      <c r="F15" s="1002"/>
      <c r="G15" s="1002"/>
      <c r="H15" s="939">
        <f>IF(C15&lt;&gt;"",'[4]CBL Score Standard'!$D71,IF(D15&lt;&gt;"",SUM('[4]CBL Score Standard'!$D71:$E71),IF(E15&lt;&gt;"",SUM('[4]CBL Score Standard'!$D71:$F71),IF(F15&lt;&gt;"",SUM('[4]CBL Score Standard'!$D71:$G71),IF(G15&lt;&gt;"",SUM('[4]CBL Score Standard'!$D71:$H71,0))))))</f>
        <v>0</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c r="D16" s="1003" t="s">
        <v>77</v>
      </c>
      <c r="E16" s="1006"/>
      <c r="F16" s="1003"/>
      <c r="G16" s="1003"/>
      <c r="H16" s="939">
        <f>IF(C16&lt;&gt;"",'[4]CBL Score Standard'!$D72,IF(D16&lt;&gt;"",SUM('[4]CBL Score Standard'!$D72:$E72),IF(E16&lt;&gt;"",SUM('[4]CBL Score Standard'!$D72:$F72),IF(F16&lt;&gt;"",SUM('[4]CBL Score Standard'!$D72:$G72),IF(G16&lt;&gt;"",SUM('[4]CBL Score Standard'!$D72:$H72,0))))))</f>
        <v>0</v>
      </c>
      <c r="K16" s="1173" t="s">
        <v>170</v>
      </c>
      <c r="L16" s="1174"/>
      <c r="M16" s="1174"/>
      <c r="N16" s="1174"/>
      <c r="O16" s="1174"/>
      <c r="P16" s="1174"/>
      <c r="Q16" s="1174"/>
      <c r="R16" s="1174"/>
      <c r="S16" s="1174"/>
      <c r="T16" s="1174"/>
      <c r="U16" s="1174"/>
      <c r="V16" s="1174"/>
      <c r="W16" s="1174"/>
      <c r="X16" s="1174"/>
      <c r="Y16" s="978"/>
      <c r="Z16" s="985"/>
      <c r="AA16" s="978"/>
      <c r="AB16" s="978"/>
      <c r="AC16" s="978"/>
      <c r="AD16" s="978"/>
      <c r="AE16" s="978"/>
      <c r="AF16" s="978"/>
      <c r="AG16" s="978"/>
      <c r="AH16" s="978"/>
      <c r="AI16" s="978"/>
      <c r="AJ16" s="978"/>
    </row>
    <row r="17" spans="1:36" ht="27.6" x14ac:dyDescent="0.3">
      <c r="A17" s="940" t="s">
        <v>55</v>
      </c>
      <c r="B17" s="933" t="s">
        <v>194</v>
      </c>
      <c r="C17" s="1003"/>
      <c r="D17" s="1003" t="s">
        <v>77</v>
      </c>
      <c r="E17" s="1003"/>
      <c r="F17" s="1003"/>
      <c r="G17" s="1003"/>
      <c r="H17" s="939">
        <f>IF(C17&lt;&gt;"",'[4]CBL Score Standard'!$D73,IF(D17&lt;&gt;"",SUM('[4]CBL Score Standard'!$D73:$E73),IF(E17&lt;&gt;"",SUM('[4]CBL Score Standard'!$D73:$F73),IF(F17&lt;&gt;"",SUM('[4]CBL Score Standard'!$D73:$G73),IF(G17&lt;&gt;"",SUM('[4]CBL Score Standard'!$D73:$H73,0))))))</f>
        <v>0</v>
      </c>
      <c r="K17" s="958" t="s">
        <v>133</v>
      </c>
      <c r="L17" s="958" t="s">
        <v>91</v>
      </c>
      <c r="M17" s="1182" t="s">
        <v>75</v>
      </c>
      <c r="N17" s="1184" t="s">
        <v>134</v>
      </c>
      <c r="O17" s="958" t="s">
        <v>135</v>
      </c>
      <c r="P17" s="958" t="s">
        <v>136</v>
      </c>
      <c r="Q17" s="958" t="s">
        <v>137</v>
      </c>
      <c r="R17" s="958" t="s">
        <v>138</v>
      </c>
      <c r="S17" s="987" t="s">
        <v>139</v>
      </c>
      <c r="T17" s="953" t="s">
        <v>344</v>
      </c>
      <c r="U17" s="953" t="s">
        <v>342</v>
      </c>
      <c r="V17" s="953" t="s">
        <v>343</v>
      </c>
      <c r="W17" s="953" t="s">
        <v>375</v>
      </c>
      <c r="X17" s="953" t="s">
        <v>376</v>
      </c>
      <c r="Y17" s="958" t="s">
        <v>140</v>
      </c>
      <c r="Z17" s="1186" t="s">
        <v>667</v>
      </c>
      <c r="AA17" s="1172" t="s">
        <v>666</v>
      </c>
      <c r="AB17" s="1172"/>
      <c r="AC17" s="1172" t="s">
        <v>668</v>
      </c>
      <c r="AD17" s="1172"/>
      <c r="AE17" s="1172" t="s">
        <v>669</v>
      </c>
      <c r="AF17" s="1172"/>
      <c r="AG17" s="1172" t="s">
        <v>670</v>
      </c>
      <c r="AH17" s="1172"/>
      <c r="AI17" s="1172" t="s">
        <v>671</v>
      </c>
      <c r="AJ17" s="1172"/>
    </row>
    <row r="18" spans="1:36" ht="27.6" x14ac:dyDescent="0.3">
      <c r="A18" s="940" t="s">
        <v>55</v>
      </c>
      <c r="B18" s="933" t="s">
        <v>196</v>
      </c>
      <c r="C18" s="1003"/>
      <c r="D18" s="1003"/>
      <c r="E18" s="1003"/>
      <c r="F18" s="1003"/>
      <c r="G18" s="1003"/>
      <c r="H18" s="939" t="b">
        <f>IF(C18&lt;&gt;"",'[4]CBL Score Standard'!$D74,IF(D18&lt;&gt;"",SUM('[4]CBL Score Standard'!$D74:$E74),IF(E18&lt;&gt;"",SUM('[4]CBL Score Standard'!$D74:$F74),IF(F18&lt;&gt;"",SUM('[4]CBL Score Standard'!$D74:$G74),IF(G18&lt;&gt;"",SUM('[4]CBL Score Standard'!$D74:$H74,0))))))</f>
        <v>0</v>
      </c>
      <c r="K18" s="957"/>
      <c r="L18" s="957"/>
      <c r="M18" s="1183"/>
      <c r="N18" s="1190"/>
      <c r="O18" s="957"/>
      <c r="P18" s="888" t="s">
        <v>141</v>
      </c>
      <c r="Q18" s="957"/>
      <c r="R18" s="957"/>
      <c r="S18" s="986"/>
      <c r="T18" s="953"/>
      <c r="U18" s="953"/>
      <c r="V18" s="953"/>
      <c r="W18" s="953"/>
      <c r="X18" s="953"/>
      <c r="Y18" s="957"/>
      <c r="Z18" s="1187"/>
      <c r="AA18" s="977" t="s">
        <v>672</v>
      </c>
      <c r="AB18" s="977" t="s">
        <v>673</v>
      </c>
      <c r="AC18" s="977" t="s">
        <v>672</v>
      </c>
      <c r="AD18" s="977" t="s">
        <v>673</v>
      </c>
      <c r="AE18" s="977" t="s">
        <v>672</v>
      </c>
      <c r="AF18" s="977" t="s">
        <v>673</v>
      </c>
      <c r="AG18" s="977" t="s">
        <v>672</v>
      </c>
      <c r="AH18" s="977" t="s">
        <v>673</v>
      </c>
      <c r="AI18" s="977" t="s">
        <v>672</v>
      </c>
      <c r="AJ18" s="977" t="s">
        <v>673</v>
      </c>
    </row>
    <row r="19" spans="1:36" x14ac:dyDescent="0.3">
      <c r="A19" s="940" t="s">
        <v>55</v>
      </c>
      <c r="B19" s="933" t="s">
        <v>198</v>
      </c>
      <c r="C19" s="1003"/>
      <c r="D19" s="1003"/>
      <c r="E19" s="1003"/>
      <c r="F19" s="1003"/>
      <c r="G19" s="1003"/>
      <c r="H19" s="939" t="b">
        <f>IF(C19&lt;&gt;"",'[4]CBL Score Standard'!$D75,IF(D19&lt;&gt;"",SUM('[4]CBL Score Standard'!$D75:$E75),IF(E19&lt;&gt;"",SUM('[4]CBL Score Standard'!$D75:$F75),IF(F19&lt;&gt;"",SUM('[4]CBL Score Standard'!$D75:$G75),IF(G19&lt;&gt;"",SUM('[4]CBL Score Standard'!$D75:$H75,0))))))</f>
        <v>0</v>
      </c>
      <c r="K19" s="959" t="s">
        <v>142</v>
      </c>
      <c r="L19" s="959" t="s">
        <v>143</v>
      </c>
      <c r="M19" s="934" t="s">
        <v>6</v>
      </c>
      <c r="N19" s="889" t="s">
        <v>46</v>
      </c>
      <c r="O19" s="925" t="s">
        <v>171</v>
      </c>
      <c r="P19" s="959" t="s">
        <v>145</v>
      </c>
      <c r="Q19" s="890" t="s">
        <v>172</v>
      </c>
      <c r="R19" s="893" t="s">
        <v>173</v>
      </c>
      <c r="S19" s="889" t="s">
        <v>726</v>
      </c>
      <c r="T19" s="997"/>
      <c r="U19" s="999">
        <v>44075</v>
      </c>
      <c r="V19" s="997" t="s">
        <v>374</v>
      </c>
      <c r="W19" s="997"/>
      <c r="X19" s="997"/>
      <c r="Y19" s="897" t="s">
        <v>174</v>
      </c>
      <c r="Z19" s="981">
        <f t="shared" ref="Z19:Z35" si="1">DATEDIF(AA19,AB19,"m")/12+DATEDIF(AC19,AD19,"m")/12+DATEDIF(AE19,AF19,"m")/12+DATEDIF(AG19,AH19,"m")/12+DATEDIF(AI19,AJ19,"m")/12</f>
        <v>0</v>
      </c>
      <c r="AA19" s="982"/>
      <c r="AB19" s="982"/>
      <c r="AC19" s="982"/>
      <c r="AD19" s="982"/>
      <c r="AE19" s="980"/>
      <c r="AF19" s="980"/>
      <c r="AG19" s="980"/>
      <c r="AH19" s="980"/>
      <c r="AI19" s="980"/>
      <c r="AJ19" s="980"/>
    </row>
    <row r="20" spans="1:36" ht="27.6" x14ac:dyDescent="0.3">
      <c r="A20" s="940" t="s">
        <v>55</v>
      </c>
      <c r="B20" s="933" t="s">
        <v>202</v>
      </c>
      <c r="C20" s="1003"/>
      <c r="D20" s="1003" t="s">
        <v>77</v>
      </c>
      <c r="E20" s="1003"/>
      <c r="F20" s="1003"/>
      <c r="G20" s="1003"/>
      <c r="H20" s="939">
        <f>IF(C20&lt;&gt;"",'[4]CBL Score Standard'!$D76,IF(D20&lt;&gt;"",SUM('[4]CBL Score Standard'!$D76:$E76),IF(E20&lt;&gt;"",SUM('[4]CBL Score Standard'!$D76:$F76),IF(F20&lt;&gt;"",SUM('[4]CBL Score Standard'!$D76:$G76),IF(G20&lt;&gt;"",SUM('[4]CBL Score Standard'!$D76:$H76,0))))))</f>
        <v>0</v>
      </c>
      <c r="K20" s="960"/>
      <c r="L20" s="960"/>
      <c r="M20" s="934" t="s">
        <v>6</v>
      </c>
      <c r="N20" s="889" t="s">
        <v>41</v>
      </c>
      <c r="O20" s="925" t="s">
        <v>178</v>
      </c>
      <c r="P20" s="961"/>
      <c r="Q20" s="890" t="s">
        <v>179</v>
      </c>
      <c r="R20" s="893" t="s">
        <v>180</v>
      </c>
      <c r="S20" s="889" t="s">
        <v>726</v>
      </c>
      <c r="T20" s="997"/>
      <c r="U20" s="999">
        <v>44083</v>
      </c>
      <c r="V20" s="997" t="s">
        <v>374</v>
      </c>
      <c r="W20" s="997"/>
      <c r="X20" s="997"/>
      <c r="Y20" s="897" t="s">
        <v>181</v>
      </c>
      <c r="Z20" s="981">
        <f t="shared" si="1"/>
        <v>0</v>
      </c>
      <c r="AA20" s="982"/>
      <c r="AB20" s="982"/>
      <c r="AC20" s="982"/>
      <c r="AD20" s="982"/>
      <c r="AE20" s="980"/>
      <c r="AF20" s="980"/>
      <c r="AG20" s="980"/>
      <c r="AH20" s="980"/>
      <c r="AI20" s="980"/>
      <c r="AJ20" s="980"/>
    </row>
    <row r="21" spans="1:36" x14ac:dyDescent="0.3">
      <c r="A21" s="940" t="s">
        <v>55</v>
      </c>
      <c r="B21" s="933" t="s">
        <v>664</v>
      </c>
      <c r="C21" s="1003"/>
      <c r="D21" s="1003" t="s">
        <v>77</v>
      </c>
      <c r="E21" s="1005"/>
      <c r="F21" s="1002"/>
      <c r="G21" s="1002"/>
      <c r="H21" s="939">
        <f>IF(C21&lt;&gt;"",'[4]CBL Score Standard'!$D77,IF(D21&lt;&gt;"",SUM('[4]CBL Score Standard'!$D77:$E77),IF(E21&lt;&gt;"",SUM('[4]CBL Score Standard'!$D77:$F77),IF(F21&lt;&gt;"",SUM('[4]CBL Score Standard'!$D77:$G77),IF(G21&lt;&gt;"",SUM('[4]CBL Score Standard'!$D77:$H77,0))))))</f>
        <v>0</v>
      </c>
      <c r="K21" s="960"/>
      <c r="L21" s="960"/>
      <c r="M21" s="934" t="s">
        <v>6</v>
      </c>
      <c r="N21" s="889" t="s">
        <v>56</v>
      </c>
      <c r="O21" s="923" t="s">
        <v>182</v>
      </c>
      <c r="P21" s="995">
        <v>43609</v>
      </c>
      <c r="Q21" s="892" t="s">
        <v>172</v>
      </c>
      <c r="R21" s="898" t="s">
        <v>183</v>
      </c>
      <c r="S21" s="889"/>
      <c r="T21" s="997"/>
      <c r="U21" s="1000"/>
      <c r="V21" s="997"/>
      <c r="W21" s="997"/>
      <c r="X21" s="997"/>
      <c r="Y21" s="899" t="s">
        <v>184</v>
      </c>
      <c r="Z21" s="981">
        <f t="shared" si="1"/>
        <v>0</v>
      </c>
      <c r="AA21" s="982"/>
      <c r="AB21" s="982"/>
      <c r="AC21" s="982"/>
      <c r="AD21" s="982"/>
      <c r="AE21" s="980"/>
      <c r="AF21" s="980"/>
      <c r="AG21" s="980"/>
      <c r="AH21" s="980"/>
      <c r="AI21" s="980"/>
      <c r="AJ21" s="980"/>
    </row>
    <row r="22" spans="1:36" x14ac:dyDescent="0.3">
      <c r="A22" s="940" t="s">
        <v>55</v>
      </c>
      <c r="B22" s="933" t="s">
        <v>448</v>
      </c>
      <c r="C22" s="1003"/>
      <c r="D22" s="1003" t="s">
        <v>77</v>
      </c>
      <c r="E22" s="1005"/>
      <c r="F22" s="1002"/>
      <c r="G22" s="1002"/>
      <c r="H22" s="939">
        <f>IF(C22&lt;&gt;"",'[4]CBL Score Standard'!$D78,IF(D22&lt;&gt;"",SUM('[4]CBL Score Standard'!$D78:$E78),IF(E22&lt;&gt;"",SUM('[4]CBL Score Standard'!$D78:$F78),IF(F22&lt;&gt;"",SUM('[4]CBL Score Standard'!$D78:$G78),IF(G22&lt;&gt;"",SUM('[4]CBL Score Standard'!$D78:$H78,0))))))</f>
        <v>0</v>
      </c>
      <c r="K22" s="960"/>
      <c r="L22" s="960"/>
      <c r="M22" s="934" t="s">
        <v>6</v>
      </c>
      <c r="N22" s="889" t="s">
        <v>144</v>
      </c>
      <c r="O22" s="923" t="s">
        <v>187</v>
      </c>
      <c r="P22" s="960"/>
      <c r="Q22" s="890" t="s">
        <v>153</v>
      </c>
      <c r="R22" s="893" t="s">
        <v>156</v>
      </c>
      <c r="S22" s="889" t="s">
        <v>726</v>
      </c>
      <c r="T22" s="997" t="s">
        <v>72</v>
      </c>
      <c r="U22" s="999">
        <v>44063</v>
      </c>
      <c r="V22" s="997" t="s">
        <v>374</v>
      </c>
      <c r="W22" s="997"/>
      <c r="X22" s="997"/>
      <c r="Y22" s="897" t="s">
        <v>157</v>
      </c>
      <c r="Z22" s="981">
        <f t="shared" si="1"/>
        <v>0</v>
      </c>
      <c r="AA22" s="982"/>
      <c r="AB22" s="982"/>
      <c r="AC22" s="982"/>
      <c r="AD22" s="982"/>
      <c r="AE22" s="980"/>
      <c r="AF22" s="980"/>
      <c r="AG22" s="980"/>
      <c r="AH22" s="980"/>
      <c r="AI22" s="980"/>
      <c r="AJ22" s="980"/>
    </row>
    <row r="23" spans="1:36" ht="12.75" customHeight="1" x14ac:dyDescent="0.3">
      <c r="A23" s="940" t="s">
        <v>55</v>
      </c>
      <c r="B23" s="933" t="s">
        <v>665</v>
      </c>
      <c r="C23" s="1003"/>
      <c r="D23" s="1003"/>
      <c r="E23" s="1005"/>
      <c r="F23" s="1002"/>
      <c r="G23" s="1002"/>
      <c r="H23" s="939" t="b">
        <f>IF(C23&lt;&gt;"",'[4]CBL Score Standard'!$D79,IF(D23&lt;&gt;"",SUM('[4]CBL Score Standard'!$D79:$E79),IF(E23&lt;&gt;"",SUM('[4]CBL Score Standard'!$D79:$F79),IF(F23&lt;&gt;"",SUM('[4]CBL Score Standard'!$D79:$G79),IF(G23&lt;&gt;"",SUM('[4]CBL Score Standard'!$D79:$H79,0))))))</f>
        <v>0</v>
      </c>
      <c r="K23" s="960"/>
      <c r="L23" s="960"/>
      <c r="M23" s="934" t="s">
        <v>6</v>
      </c>
      <c r="N23" s="889" t="s">
        <v>144</v>
      </c>
      <c r="O23" s="923" t="s">
        <v>188</v>
      </c>
      <c r="P23" s="960"/>
      <c r="Q23" s="892" t="s">
        <v>155</v>
      </c>
      <c r="R23" s="893" t="s">
        <v>158</v>
      </c>
      <c r="S23" s="889" t="s">
        <v>726</v>
      </c>
      <c r="T23" s="997" t="s">
        <v>72</v>
      </c>
      <c r="U23" s="997"/>
      <c r="V23" s="997"/>
      <c r="W23" s="997"/>
      <c r="X23" s="997"/>
      <c r="Y23" s="894" t="s">
        <v>159</v>
      </c>
      <c r="Z23" s="981">
        <f t="shared" si="1"/>
        <v>0</v>
      </c>
      <c r="AA23" s="982"/>
      <c r="AB23" s="982"/>
      <c r="AC23" s="982"/>
      <c r="AD23" s="982"/>
      <c r="AE23" s="980"/>
      <c r="AF23" s="980"/>
      <c r="AG23" s="980"/>
      <c r="AH23" s="980"/>
      <c r="AI23" s="980"/>
      <c r="AJ23" s="980"/>
    </row>
    <row r="24" spans="1:36" ht="12.75" customHeight="1" x14ac:dyDescent="0.3">
      <c r="A24" s="940" t="s">
        <v>55</v>
      </c>
      <c r="B24" s="933" t="s">
        <v>238</v>
      </c>
      <c r="C24" s="1003"/>
      <c r="D24" s="1003"/>
      <c r="E24" s="1003"/>
      <c r="F24" s="1002"/>
      <c r="G24" s="1002"/>
      <c r="H24" s="939" t="b">
        <f>IF(C24&lt;&gt;"",'[4]CBL Score Standard'!$D80,IF(D24&lt;&gt;"",SUM('[4]CBL Score Standard'!$D80:$E80),IF(E24&lt;&gt;"",SUM('[4]CBL Score Standard'!$D80:$F80),IF(F24&lt;&gt;"",SUM('[4]CBL Score Standard'!$D80:$G80),IF(G24&lt;&gt;"",SUM('[4]CBL Score Standard'!$D80:$H80,0))))))</f>
        <v>0</v>
      </c>
      <c r="K24" s="960"/>
      <c r="L24" s="960"/>
      <c r="M24" s="934" t="s">
        <v>6</v>
      </c>
      <c r="N24" s="889" t="s">
        <v>144</v>
      </c>
      <c r="O24" s="923" t="s">
        <v>189</v>
      </c>
      <c r="P24" s="960"/>
      <c r="Q24" s="976" t="s">
        <v>659</v>
      </c>
      <c r="R24" s="976" t="s">
        <v>278</v>
      </c>
      <c r="S24" s="889" t="s">
        <v>726</v>
      </c>
      <c r="T24" s="997" t="s">
        <v>73</v>
      </c>
      <c r="U24" s="999">
        <v>44092</v>
      </c>
      <c r="V24" s="997" t="s">
        <v>374</v>
      </c>
      <c r="W24" s="997"/>
      <c r="X24" s="997"/>
      <c r="Y24" s="899" t="s">
        <v>160</v>
      </c>
      <c r="Z24" s="981">
        <f t="shared" si="1"/>
        <v>0</v>
      </c>
      <c r="AA24" s="982"/>
      <c r="AB24" s="982"/>
      <c r="AC24" s="982"/>
      <c r="AD24" s="982"/>
      <c r="AE24" s="980"/>
      <c r="AF24" s="980"/>
      <c r="AG24" s="980"/>
      <c r="AH24" s="980"/>
      <c r="AI24" s="980"/>
      <c r="AJ24" s="980"/>
    </row>
    <row r="25" spans="1:36" x14ac:dyDescent="0.3">
      <c r="A25" s="940" t="s">
        <v>55</v>
      </c>
      <c r="B25" s="933" t="s">
        <v>515</v>
      </c>
      <c r="C25" s="1003" t="s">
        <v>77</v>
      </c>
      <c r="D25" s="1003"/>
      <c r="E25" s="1003"/>
      <c r="F25" s="1002"/>
      <c r="G25" s="1002"/>
      <c r="H25" s="939">
        <f>IF(C25&lt;&gt;"",'[4]CBL Score Standard'!$D81,IF(D25&lt;&gt;"",SUM('[4]CBL Score Standard'!$D81:$E81),IF(E25&lt;&gt;"",SUM('[4]CBL Score Standard'!$D81:$F81),IF(F25&lt;&gt;"",SUM('[4]CBL Score Standard'!$D81:$G81),IF(G25&lt;&gt;"",SUM('[4]CBL Score Standard'!$D81:$H81,0))))))</f>
        <v>0</v>
      </c>
      <c r="K25" s="960"/>
      <c r="L25" s="960"/>
      <c r="M25" s="934" t="s">
        <v>6</v>
      </c>
      <c r="N25" s="889" t="s">
        <v>144</v>
      </c>
      <c r="O25" s="923" t="s">
        <v>190</v>
      </c>
      <c r="P25" s="960"/>
      <c r="Q25" s="890" t="s">
        <v>161</v>
      </c>
      <c r="R25" s="893" t="s">
        <v>162</v>
      </c>
      <c r="S25" s="889" t="s">
        <v>726</v>
      </c>
      <c r="T25" s="997" t="s">
        <v>73</v>
      </c>
      <c r="U25" s="997"/>
      <c r="V25" s="997"/>
      <c r="W25" s="997"/>
      <c r="X25" s="997"/>
      <c r="Y25" s="899" t="s">
        <v>163</v>
      </c>
      <c r="Z25" s="981">
        <f t="shared" si="1"/>
        <v>0</v>
      </c>
      <c r="AA25" s="982"/>
      <c r="AB25" s="982"/>
      <c r="AC25" s="982"/>
      <c r="AD25" s="982"/>
      <c r="AE25" s="980"/>
      <c r="AF25" s="980"/>
      <c r="AG25" s="980"/>
      <c r="AH25" s="980"/>
      <c r="AI25" s="980"/>
      <c r="AJ25" s="980"/>
    </row>
    <row r="26" spans="1:36" ht="26.4" x14ac:dyDescent="0.3">
      <c r="A26" s="940" t="s">
        <v>3</v>
      </c>
      <c r="B26" s="933" t="s">
        <v>516</v>
      </c>
      <c r="C26" s="1003"/>
      <c r="D26" s="1003"/>
      <c r="E26" s="1003"/>
      <c r="F26" s="1003"/>
      <c r="G26" s="1002"/>
      <c r="H26" s="939" t="b">
        <f>IF(C26&lt;&gt;"",'[4]CBL Score Standard'!$D82,IF(D26&lt;&gt;"",SUM('[4]CBL Score Standard'!$D82:$E82),IF(E26&lt;&gt;"",SUM('[4]CBL Score Standard'!$D82:$F82),IF(F26&lt;&gt;"",SUM('[4]CBL Score Standard'!$D82:$G82),IF(G26&lt;&gt;"",SUM('[4]CBL Score Standard'!$D82:$H82,0))))))</f>
        <v>0</v>
      </c>
      <c r="K26" s="960"/>
      <c r="L26" s="960"/>
      <c r="M26" s="934" t="s">
        <v>6</v>
      </c>
      <c r="N26" s="889" t="s">
        <v>144</v>
      </c>
      <c r="O26" s="923" t="s">
        <v>191</v>
      </c>
      <c r="P26" s="961"/>
      <c r="Q26" s="890" t="s">
        <v>164</v>
      </c>
      <c r="R26" s="893" t="s">
        <v>165</v>
      </c>
      <c r="S26" s="889" t="s">
        <v>726</v>
      </c>
      <c r="T26" s="997" t="s">
        <v>72</v>
      </c>
      <c r="U26" s="999">
        <v>44088</v>
      </c>
      <c r="V26" s="997" t="s">
        <v>374</v>
      </c>
      <c r="W26" s="997"/>
      <c r="X26" s="997"/>
      <c r="Y26" s="899" t="s">
        <v>166</v>
      </c>
      <c r="Z26" s="981">
        <f t="shared" si="1"/>
        <v>0</v>
      </c>
      <c r="AA26" s="982"/>
      <c r="AB26" s="982"/>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IF(C27&lt;&gt;"",'[4]CBL Score Standard'!$D83,IF(D27&lt;&gt;"",SUM('[4]CBL Score Standard'!$D83:$E83),IF(E27&lt;&gt;"",SUM('[4]CBL Score Standard'!$D83:$F83),IF(F27&lt;&gt;"",SUM('[4]CBL Score Standard'!$D83:$G83),IF(G27&lt;&gt;"",SUM('[4]CBL Score Standard'!$D83:$H83,0))))))</f>
        <v>0</v>
      </c>
      <c r="K27" s="960"/>
      <c r="L27" s="960"/>
      <c r="M27" s="934" t="s">
        <v>6</v>
      </c>
      <c r="N27" s="889" t="s">
        <v>55</v>
      </c>
      <c r="O27" s="923" t="s">
        <v>192</v>
      </c>
      <c r="P27" s="995">
        <v>43608</v>
      </c>
      <c r="Q27" s="892" t="s">
        <v>383</v>
      </c>
      <c r="R27" s="898" t="s">
        <v>341</v>
      </c>
      <c r="S27" s="889" t="s">
        <v>726</v>
      </c>
      <c r="T27" s="997" t="s">
        <v>72</v>
      </c>
      <c r="U27" s="1000">
        <v>44064</v>
      </c>
      <c r="V27" s="997" t="s">
        <v>374</v>
      </c>
      <c r="W27" s="997"/>
      <c r="X27" s="997"/>
      <c r="Y27" s="899" t="s">
        <v>193</v>
      </c>
      <c r="Z27" s="981">
        <f t="shared" si="1"/>
        <v>0</v>
      </c>
      <c r="AA27" s="982"/>
      <c r="AB27" s="982"/>
      <c r="AC27" s="982"/>
      <c r="AD27" s="982"/>
      <c r="AE27" s="980"/>
      <c r="AF27" s="980"/>
      <c r="AG27" s="980"/>
      <c r="AH27" s="980"/>
      <c r="AI27" s="980"/>
      <c r="AJ27" s="980"/>
    </row>
    <row r="28" spans="1:36" ht="27.6" x14ac:dyDescent="0.3">
      <c r="A28" s="940" t="s">
        <v>59</v>
      </c>
      <c r="B28" s="933" t="s">
        <v>684</v>
      </c>
      <c r="C28" s="1003"/>
      <c r="D28" s="1003"/>
      <c r="E28" s="1002" t="s">
        <v>77</v>
      </c>
      <c r="F28" s="1002"/>
      <c r="G28" s="1002"/>
      <c r="H28" s="939">
        <f>IF(C28&lt;&gt;"",'[4]CBL Score Standard'!$D84,IF(D28&lt;&gt;"",SUM('[4]CBL Score Standard'!$D84:$E84),IF(E28&lt;&gt;"",SUM('[4]CBL Score Standard'!$D84:$F84),IF(F28&lt;&gt;"",SUM('[4]CBL Score Standard'!$D84:$G84),IF(G28&lt;&gt;"",SUM('[4]CBL Score Standard'!$D84:$H84,0))))))</f>
        <v>2.8169014084507043E-2</v>
      </c>
      <c r="K28" s="960"/>
      <c r="L28" s="960"/>
      <c r="M28" s="934" t="s">
        <v>6</v>
      </c>
      <c r="N28" s="889" t="s">
        <v>55</v>
      </c>
      <c r="O28" s="923" t="s">
        <v>194</v>
      </c>
      <c r="P28" s="995">
        <v>43544</v>
      </c>
      <c r="Q28" s="976" t="s">
        <v>649</v>
      </c>
      <c r="R28" s="976" t="s">
        <v>650</v>
      </c>
      <c r="S28" s="889" t="s">
        <v>726</v>
      </c>
      <c r="T28" s="997" t="s">
        <v>73</v>
      </c>
      <c r="U28" s="997"/>
      <c r="V28" s="997"/>
      <c r="W28" s="997"/>
      <c r="X28" s="997"/>
      <c r="Y28" s="899" t="s">
        <v>195</v>
      </c>
      <c r="Z28" s="981">
        <f t="shared" si="1"/>
        <v>0</v>
      </c>
      <c r="AA28" s="982"/>
      <c r="AB28" s="982"/>
      <c r="AC28" s="982"/>
      <c r="AD28" s="982"/>
      <c r="AE28" s="980"/>
      <c r="AF28" s="980"/>
      <c r="AG28" s="980"/>
      <c r="AH28" s="980"/>
      <c r="AI28" s="980"/>
      <c r="AJ28" s="980"/>
    </row>
    <row r="29" spans="1:36" ht="27.6" x14ac:dyDescent="0.3">
      <c r="A29" s="940" t="s">
        <v>59</v>
      </c>
      <c r="B29" s="933" t="s">
        <v>683</v>
      </c>
      <c r="C29" s="1003"/>
      <c r="D29" s="1003" t="s">
        <v>77</v>
      </c>
      <c r="E29" s="1002"/>
      <c r="F29" s="1002"/>
      <c r="G29" s="1002"/>
      <c r="H29" s="939">
        <f>IF(C29&lt;&gt;"",'[4]CBL Score Standard'!$D85,IF(D29&lt;&gt;"",SUM('[4]CBL Score Standard'!$D85:$E85),IF(E29&lt;&gt;"",SUM('[4]CBL Score Standard'!$D85:$F85),IF(F29&lt;&gt;"",SUM('[4]CBL Score Standard'!$D85:$G85),IF(G29&lt;&gt;"",SUM('[4]CBL Score Standard'!$D85:$H85,0))))))</f>
        <v>0</v>
      </c>
      <c r="K29" s="960"/>
      <c r="L29" s="960"/>
      <c r="M29" s="934" t="s">
        <v>6</v>
      </c>
      <c r="N29" s="889" t="s">
        <v>55</v>
      </c>
      <c r="O29" s="923" t="s">
        <v>196</v>
      </c>
      <c r="P29" s="964" t="s">
        <v>145</v>
      </c>
      <c r="Q29" s="976" t="s">
        <v>651</v>
      </c>
      <c r="R29" s="976" t="s">
        <v>652</v>
      </c>
      <c r="S29" s="889" t="s">
        <v>726</v>
      </c>
      <c r="T29" s="997" t="s">
        <v>72</v>
      </c>
      <c r="U29" s="997"/>
      <c r="V29" s="997"/>
      <c r="W29" s="997"/>
      <c r="X29" s="997"/>
      <c r="Y29" s="899" t="s">
        <v>197</v>
      </c>
      <c r="Z29" s="981">
        <f t="shared" si="1"/>
        <v>0</v>
      </c>
      <c r="AA29" s="982"/>
      <c r="AB29" s="982"/>
      <c r="AC29" s="982"/>
      <c r="AD29" s="982"/>
      <c r="AE29" s="980"/>
      <c r="AF29" s="980"/>
      <c r="AG29" s="980"/>
      <c r="AH29" s="980"/>
      <c r="AI29" s="980"/>
      <c r="AJ29" s="980"/>
    </row>
    <row r="30" spans="1:36" x14ac:dyDescent="0.3">
      <c r="A30" s="940" t="s">
        <v>149</v>
      </c>
      <c r="B30" s="933" t="s">
        <v>149</v>
      </c>
      <c r="C30" s="1002"/>
      <c r="D30" s="1002" t="s">
        <v>77</v>
      </c>
      <c r="E30" s="1002"/>
      <c r="F30" s="1002"/>
      <c r="G30" s="1002"/>
      <c r="H30" s="939">
        <f>IF(C30&lt;&gt;"",'[4]CBL Score Standard'!$D86,IF(D30&lt;&gt;"",SUM('[4]CBL Score Standard'!$D86:$E86),IF(E30&lt;&gt;"",SUM('[4]CBL Score Standard'!$D86:$F86),IF(F30&lt;&gt;"",SUM('[4]CBL Score Standard'!$D86:$G86),IF(G30&lt;&gt;"",SUM('[4]CBL Score Standard'!$D86:$H86,0))))))</f>
        <v>0.13742071881606766</v>
      </c>
      <c r="K30" s="960"/>
      <c r="L30" s="960"/>
      <c r="M30" s="934" t="s">
        <v>6</v>
      </c>
      <c r="N30" s="889" t="s">
        <v>55</v>
      </c>
      <c r="O30" s="923" t="s">
        <v>198</v>
      </c>
      <c r="P30" s="965"/>
      <c r="Q30" s="892" t="s">
        <v>199</v>
      </c>
      <c r="R30" s="898" t="s">
        <v>200</v>
      </c>
      <c r="S30" s="889"/>
      <c r="T30" s="997"/>
      <c r="U30" s="997"/>
      <c r="V30" s="997"/>
      <c r="W30" s="997"/>
      <c r="X30" s="997"/>
      <c r="Y30" s="902" t="s">
        <v>201</v>
      </c>
      <c r="Z30" s="981">
        <f t="shared" si="1"/>
        <v>0</v>
      </c>
      <c r="AA30" s="982"/>
      <c r="AB30" s="982"/>
      <c r="AC30" s="982"/>
      <c r="AD30" s="982"/>
      <c r="AE30" s="980"/>
      <c r="AF30" s="980"/>
      <c r="AG30" s="980"/>
      <c r="AH30" s="980"/>
      <c r="AI30" s="980"/>
      <c r="AJ30" s="980"/>
    </row>
    <row r="31" spans="1:36" x14ac:dyDescent="0.3">
      <c r="A31" s="940" t="s">
        <v>149</v>
      </c>
      <c r="B31" s="933" t="s">
        <v>370</v>
      </c>
      <c r="C31" s="1003"/>
      <c r="D31" s="1003"/>
      <c r="E31" s="1004"/>
      <c r="F31" s="1002"/>
      <c r="G31" s="1002"/>
      <c r="H31" s="939" t="b">
        <f>IF(C31&lt;&gt;"",'[4]CBL Score Standard'!$D87,IF(D31&lt;&gt;"",SUM('[4]CBL Score Standard'!$D87:$E87),IF(E31&lt;&gt;"",SUM('[4]CBL Score Standard'!$D87:$F87),IF(F31&lt;&gt;"",SUM('[4]CBL Score Standard'!$D87:$G87),IF(G31&lt;&gt;"",SUM('[4]CBL Score Standard'!$D87:$H87,0))))))</f>
        <v>0</v>
      </c>
      <c r="K31" s="960"/>
      <c r="L31" s="960"/>
      <c r="M31" s="934" t="s">
        <v>6</v>
      </c>
      <c r="N31" s="889" t="s">
        <v>55</v>
      </c>
      <c r="O31" s="923" t="s">
        <v>202</v>
      </c>
      <c r="P31" s="995">
        <v>43629</v>
      </c>
      <c r="Q31" s="892" t="s">
        <v>384</v>
      </c>
      <c r="R31" s="898" t="s">
        <v>385</v>
      </c>
      <c r="S31" s="903" t="s">
        <v>726</v>
      </c>
      <c r="T31" s="997" t="s">
        <v>72</v>
      </c>
      <c r="U31" s="997"/>
      <c r="V31" s="997"/>
      <c r="W31" s="997"/>
      <c r="X31" s="997"/>
      <c r="Y31" s="902" t="s">
        <v>203</v>
      </c>
      <c r="Z31" s="981">
        <f t="shared" si="1"/>
        <v>0</v>
      </c>
      <c r="AA31" s="982"/>
      <c r="AB31" s="982"/>
      <c r="AC31" s="982"/>
      <c r="AD31" s="982"/>
      <c r="AE31" s="980"/>
      <c r="AF31" s="980"/>
      <c r="AG31" s="980"/>
      <c r="AH31" s="980"/>
      <c r="AI31" s="980"/>
      <c r="AJ31" s="980"/>
    </row>
    <row r="32" spans="1:36" ht="26.4" x14ac:dyDescent="0.3">
      <c r="A32" s="940" t="s">
        <v>31</v>
      </c>
      <c r="B32" s="933" t="s">
        <v>660</v>
      </c>
      <c r="C32" s="1002"/>
      <c r="D32" s="1002" t="s">
        <v>77</v>
      </c>
      <c r="E32" s="1002"/>
      <c r="F32" s="1002"/>
      <c r="G32" s="1002"/>
      <c r="H32" s="939">
        <f>IF(C32&lt;&gt;"",'[4]CBL Score Standard'!$D88,IF(D32&lt;&gt;"",SUM('[4]CBL Score Standard'!$D88:$E88),IF(E32&lt;&gt;"",SUM('[4]CBL Score Standard'!$D88:$F88),IF(F32&lt;&gt;"",SUM('[4]CBL Score Standard'!$D88:$G88),IF(G32&lt;&gt;"",SUM('[4]CBL Score Standard'!$D88:$H88,0))))))</f>
        <v>0.13742071881606766</v>
      </c>
      <c r="K32" s="960"/>
      <c r="L32" s="960"/>
      <c r="M32" s="934" t="s">
        <v>6</v>
      </c>
      <c r="N32" s="889" t="s">
        <v>56</v>
      </c>
      <c r="O32" s="923" t="s">
        <v>427</v>
      </c>
      <c r="P32" s="995">
        <v>43613</v>
      </c>
      <c r="Q32" s="892" t="s">
        <v>167</v>
      </c>
      <c r="R32" s="898" t="s">
        <v>204</v>
      </c>
      <c r="S32" s="889" t="s">
        <v>726</v>
      </c>
      <c r="T32" s="997" t="s">
        <v>72</v>
      </c>
      <c r="U32" s="993">
        <v>44048</v>
      </c>
      <c r="V32" s="1001" t="s">
        <v>374</v>
      </c>
      <c r="W32" s="997"/>
      <c r="X32" s="997"/>
      <c r="Y32" s="899" t="s">
        <v>205</v>
      </c>
      <c r="Z32" s="981">
        <f t="shared" si="1"/>
        <v>0</v>
      </c>
      <c r="AA32" s="982"/>
      <c r="AB32" s="982"/>
      <c r="AC32" s="982"/>
      <c r="AD32" s="982"/>
      <c r="AE32" s="980"/>
      <c r="AF32" s="980"/>
      <c r="AG32" s="980"/>
      <c r="AH32" s="980"/>
      <c r="AI32" s="980"/>
      <c r="AJ32" s="980"/>
    </row>
    <row r="33" spans="1:36" x14ac:dyDescent="0.3">
      <c r="A33" s="940" t="s">
        <v>31</v>
      </c>
      <c r="B33" s="933" t="s">
        <v>175</v>
      </c>
      <c r="C33" s="1003"/>
      <c r="D33" s="1002"/>
      <c r="E33" s="1005" t="s">
        <v>77</v>
      </c>
      <c r="F33" s="1002"/>
      <c r="G33" s="1002"/>
      <c r="H33" s="939">
        <f>IF(C33&lt;&gt;"",'[4]CBL Score Standard'!$D89,IF(D33&lt;&gt;"",SUM('[4]CBL Score Standard'!$D89:$E89),IF(E33&lt;&gt;"",SUM('[4]CBL Score Standard'!$D89:$F89),IF(F33&lt;&gt;"",SUM('[4]CBL Score Standard'!$D89:$G89),IF(G33&lt;&gt;"",SUM('[4]CBL Score Standard'!$D89:$H89,0))))))</f>
        <v>0.16558973290057469</v>
      </c>
      <c r="K33" s="960"/>
      <c r="L33" s="960"/>
      <c r="M33" s="934" t="s">
        <v>6</v>
      </c>
      <c r="N33" s="889" t="s">
        <v>0</v>
      </c>
      <c r="O33" s="923" t="s">
        <v>426</v>
      </c>
      <c r="P33" s="892" t="s">
        <v>145</v>
      </c>
      <c r="Q33" s="892" t="s">
        <v>206</v>
      </c>
      <c r="R33" s="893" t="s">
        <v>206</v>
      </c>
      <c r="S33" s="903"/>
      <c r="T33" s="997"/>
      <c r="U33" s="997"/>
      <c r="V33" s="997"/>
      <c r="W33" s="997"/>
      <c r="X33" s="997"/>
      <c r="Y33" s="894"/>
      <c r="Z33" s="981">
        <f t="shared" si="1"/>
        <v>0</v>
      </c>
      <c r="AA33" s="982"/>
      <c r="AB33" s="982"/>
      <c r="AC33" s="982"/>
      <c r="AD33" s="982"/>
      <c r="AE33" s="980"/>
      <c r="AF33" s="980"/>
      <c r="AG33" s="980"/>
      <c r="AH33" s="980"/>
      <c r="AI33" s="980"/>
      <c r="AJ33" s="980"/>
    </row>
    <row r="34" spans="1:36" x14ac:dyDescent="0.3">
      <c r="A34" s="940" t="s">
        <v>46</v>
      </c>
      <c r="B34" s="933" t="s">
        <v>171</v>
      </c>
      <c r="C34" s="1003"/>
      <c r="D34" s="1002" t="s">
        <v>77</v>
      </c>
      <c r="E34" s="1005"/>
      <c r="F34" s="1002"/>
      <c r="G34" s="1002"/>
      <c r="H34" s="939">
        <f>IF(C34&lt;&gt;"",'[4]CBL Score Standard'!$D90,IF(D34&lt;&gt;"",SUM('[4]CBL Score Standard'!$D90:$E90),IF(E34&lt;&gt;"",SUM('[4]CBL Score Standard'!$D90:$F90),IF(F34&lt;&gt;"",SUM('[4]CBL Score Standard'!$D90:$G90),IF(G34&lt;&gt;"",SUM('[4]CBL Score Standard'!$D90:$H90,0))))))</f>
        <v>4.6511627906976744E-2</v>
      </c>
      <c r="K34" s="960"/>
      <c r="L34" s="960"/>
      <c r="M34" s="934" t="s">
        <v>6</v>
      </c>
      <c r="N34" s="889" t="s">
        <v>53</v>
      </c>
      <c r="O34" s="926" t="s">
        <v>371</v>
      </c>
      <c r="P34" s="892" t="s">
        <v>145</v>
      </c>
      <c r="Q34" s="892" t="s">
        <v>164</v>
      </c>
      <c r="R34" s="898" t="s">
        <v>207</v>
      </c>
      <c r="S34" s="889"/>
      <c r="T34" s="997"/>
      <c r="U34" s="997"/>
      <c r="V34" s="997"/>
      <c r="W34" s="997"/>
      <c r="X34" s="997"/>
      <c r="Y34" s="902" t="s">
        <v>208</v>
      </c>
      <c r="Z34" s="981">
        <f t="shared" si="1"/>
        <v>0</v>
      </c>
      <c r="AA34" s="982"/>
      <c r="AB34" s="982"/>
      <c r="AC34" s="982"/>
      <c r="AD34" s="982"/>
      <c r="AE34" s="980"/>
      <c r="AF34" s="980"/>
      <c r="AG34" s="980"/>
      <c r="AH34" s="980"/>
      <c r="AI34" s="980"/>
      <c r="AJ34" s="980"/>
    </row>
    <row r="35" spans="1:36" ht="28.8" x14ac:dyDescent="0.3">
      <c r="A35" s="940" t="s">
        <v>2</v>
      </c>
      <c r="B35" s="933" t="s">
        <v>234</v>
      </c>
      <c r="C35" s="1003"/>
      <c r="D35" s="1003"/>
      <c r="E35" s="1003"/>
      <c r="F35" s="1002"/>
      <c r="G35" s="1002"/>
      <c r="H35" s="939" t="b">
        <f>IF(C35&lt;&gt;"",'[4]CBL Score Standard'!$D91,IF(D35&lt;&gt;"",SUM('[4]CBL Score Standard'!$D91:$E91),IF(E35&lt;&gt;"",SUM('[4]CBL Score Standard'!$D91:$F91),IF(F35&lt;&gt;"",SUM('[4]CBL Score Standard'!$D91:$G91),IF(G35&lt;&gt;"",SUM('[4]CBL Score Standard'!$D91:$H91,0))))))</f>
        <v>0</v>
      </c>
      <c r="K35" s="961"/>
      <c r="L35" s="961"/>
      <c r="M35" s="934" t="s">
        <v>6</v>
      </c>
      <c r="N35" s="889" t="s">
        <v>54</v>
      </c>
      <c r="O35" s="923" t="s">
        <v>345</v>
      </c>
      <c r="P35" s="995">
        <v>43644</v>
      </c>
      <c r="Q35" s="892" t="s">
        <v>209</v>
      </c>
      <c r="R35" s="898" t="s">
        <v>210</v>
      </c>
      <c r="S35" s="889" t="s">
        <v>726</v>
      </c>
      <c r="T35" s="997" t="s">
        <v>72</v>
      </c>
      <c r="U35" s="999">
        <v>43999</v>
      </c>
      <c r="V35" s="997" t="s">
        <v>374</v>
      </c>
      <c r="W35" s="997"/>
      <c r="X35" s="997"/>
      <c r="Y35" s="973" t="s">
        <v>629</v>
      </c>
      <c r="Z35" s="981">
        <f t="shared" si="1"/>
        <v>0</v>
      </c>
      <c r="AA35" s="982"/>
      <c r="AB35" s="982"/>
      <c r="AC35" s="982"/>
      <c r="AD35" s="982"/>
      <c r="AE35" s="980"/>
      <c r="AF35" s="980"/>
      <c r="AG35" s="980"/>
      <c r="AH35" s="980"/>
      <c r="AI35" s="980"/>
      <c r="AJ35" s="980"/>
    </row>
    <row r="36" spans="1:36" x14ac:dyDescent="0.3">
      <c r="A36" s="940" t="s">
        <v>54</v>
      </c>
      <c r="B36" s="933" t="s">
        <v>425</v>
      </c>
      <c r="C36" s="1002"/>
      <c r="D36" s="1002" t="s">
        <v>77</v>
      </c>
      <c r="E36" s="1002"/>
      <c r="F36" s="1002"/>
      <c r="G36" s="1002"/>
      <c r="H36" s="939">
        <f>IF(C36&lt;&gt;"",'[4]CBL Score Standard'!$D92,IF(D36&lt;&gt;"",SUM('[4]CBL Score Standard'!$D92:$E92),IF(E36&lt;&gt;"",SUM('[4]CBL Score Standard'!$D92:$F92),IF(F36&lt;&gt;"",SUM('[4]CBL Score Standard'!$D92:$G92),IF(G36&lt;&gt;"",SUM('[4]CBL Score Standard'!$D92:$H92,0))))))</f>
        <v>0.13742071881606766</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c r="D37" s="1002" t="s">
        <v>77</v>
      </c>
      <c r="E37" s="1002"/>
      <c r="F37" s="1002"/>
      <c r="G37" s="1002"/>
      <c r="H37" s="939">
        <f>IF(C37&lt;&gt;"",'[4]CBL Score Standard'!$D93,IF(D37&lt;&gt;"",SUM('[4]CBL Score Standard'!$D93:$E93),IF(E37&lt;&gt;"",SUM('[4]CBL Score Standard'!$D93:$F93),IF(F37&lt;&gt;"",SUM('[4]CBL Score Standard'!$D93:$G93),IF(G37&lt;&gt;"",SUM('[4]CBL Score Standard'!$D93:$H93,0))))))</f>
        <v>4.6511627906976744E-2</v>
      </c>
      <c r="K37" s="1173" t="s">
        <v>211</v>
      </c>
      <c r="L37" s="1174"/>
      <c r="M37" s="1174"/>
      <c r="N37" s="1174"/>
      <c r="O37" s="1174"/>
      <c r="P37" s="1174"/>
      <c r="Q37" s="1174"/>
      <c r="R37" s="1174"/>
      <c r="S37" s="1174"/>
      <c r="T37" s="1174"/>
      <c r="U37" s="1174"/>
      <c r="V37" s="1174"/>
      <c r="W37" s="1174"/>
      <c r="X37" s="1174"/>
      <c r="Y37" s="978"/>
      <c r="Z37" s="985"/>
      <c r="AA37" s="978"/>
      <c r="AB37" s="978"/>
      <c r="AC37" s="978"/>
      <c r="AD37" s="978"/>
      <c r="AE37" s="978"/>
      <c r="AF37" s="978"/>
      <c r="AG37" s="978"/>
      <c r="AH37" s="978"/>
      <c r="AI37" s="978"/>
      <c r="AJ37" s="978"/>
    </row>
    <row r="38" spans="1:36" ht="27.6" x14ac:dyDescent="0.3">
      <c r="A38" s="940" t="s">
        <v>54</v>
      </c>
      <c r="B38" s="933" t="s">
        <v>231</v>
      </c>
      <c r="C38" s="1003"/>
      <c r="D38" s="1003"/>
      <c r="E38" s="1002"/>
      <c r="F38" s="1002"/>
      <c r="G38" s="1002"/>
      <c r="H38" s="939" t="b">
        <f>IF(C38&lt;&gt;"",'[4]CBL Score Standard'!$D94,IF(D38&lt;&gt;"",SUM('[4]CBL Score Standard'!$D94:$E94),IF(E38&lt;&gt;"",SUM('[4]CBL Score Standard'!$D94:$F94),IF(F38&lt;&gt;"",SUM('[4]CBL Score Standard'!$D94:$G94),IF(G38&lt;&gt;"",SUM('[4]CBL Score Standard'!$D94:$H94,0))))))</f>
        <v>0</v>
      </c>
      <c r="K38" s="958" t="s">
        <v>133</v>
      </c>
      <c r="L38" s="958" t="s">
        <v>91</v>
      </c>
      <c r="M38" s="1182" t="s">
        <v>75</v>
      </c>
      <c r="N38" s="1184" t="s">
        <v>134</v>
      </c>
      <c r="O38" s="971" t="s">
        <v>135</v>
      </c>
      <c r="P38" s="958" t="s">
        <v>136</v>
      </c>
      <c r="Q38" s="958" t="s">
        <v>137</v>
      </c>
      <c r="R38" s="958" t="s">
        <v>138</v>
      </c>
      <c r="S38" s="987" t="s">
        <v>139</v>
      </c>
      <c r="T38" s="953" t="s">
        <v>344</v>
      </c>
      <c r="U38" s="953" t="s">
        <v>342</v>
      </c>
      <c r="V38" s="953" t="s">
        <v>343</v>
      </c>
      <c r="W38" s="953" t="s">
        <v>375</v>
      </c>
      <c r="X38" s="953" t="s">
        <v>376</v>
      </c>
      <c r="Y38" s="958" t="s">
        <v>140</v>
      </c>
      <c r="Z38" s="1186" t="s">
        <v>667</v>
      </c>
      <c r="AA38" s="1172" t="s">
        <v>666</v>
      </c>
      <c r="AB38" s="1172"/>
      <c r="AC38" s="1172" t="s">
        <v>668</v>
      </c>
      <c r="AD38" s="1172"/>
      <c r="AE38" s="1172" t="s">
        <v>669</v>
      </c>
      <c r="AF38" s="1172"/>
      <c r="AG38" s="1172" t="s">
        <v>670</v>
      </c>
      <c r="AH38" s="1172"/>
      <c r="AI38" s="1172" t="s">
        <v>671</v>
      </c>
      <c r="AJ38" s="1172"/>
    </row>
    <row r="39" spans="1:36" ht="27.6" x14ac:dyDescent="0.3">
      <c r="A39" s="940" t="s">
        <v>53</v>
      </c>
      <c r="B39" s="933" t="s">
        <v>371</v>
      </c>
      <c r="C39" s="1003"/>
      <c r="D39" s="1004"/>
      <c r="E39" s="1004"/>
      <c r="F39" s="1002"/>
      <c r="G39" s="1002"/>
      <c r="H39" s="939" t="b">
        <f>IF(C39&lt;&gt;"",'[4]CBL Score Standard'!$D95,IF(D39&lt;&gt;"",SUM('[4]CBL Score Standard'!$D95:$E95),IF(E39&lt;&gt;"",SUM('[4]CBL Score Standard'!$D95:$F95),IF(F39&lt;&gt;"",SUM('[4]CBL Score Standard'!$D95:$G95),IF(G39&lt;&gt;"",SUM('[4]CBL Score Standard'!$D95:$H95,0))))))</f>
        <v>0</v>
      </c>
      <c r="K39" s="957"/>
      <c r="L39" s="957"/>
      <c r="M39" s="1183"/>
      <c r="N39" s="1190"/>
      <c r="O39" s="970"/>
      <c r="P39" s="888" t="s">
        <v>141</v>
      </c>
      <c r="Q39" s="957"/>
      <c r="R39" s="957"/>
      <c r="S39" s="986"/>
      <c r="T39" s="953"/>
      <c r="U39" s="953"/>
      <c r="V39" s="953"/>
      <c r="W39" s="953"/>
      <c r="X39" s="953"/>
      <c r="Y39" s="957"/>
      <c r="Z39" s="1187"/>
      <c r="AA39" s="977" t="s">
        <v>672</v>
      </c>
      <c r="AB39" s="977" t="s">
        <v>673</v>
      </c>
      <c r="AC39" s="977" t="s">
        <v>672</v>
      </c>
      <c r="AD39" s="977" t="s">
        <v>673</v>
      </c>
      <c r="AE39" s="977" t="s">
        <v>672</v>
      </c>
      <c r="AF39" s="977" t="s">
        <v>673</v>
      </c>
      <c r="AG39" s="977" t="s">
        <v>672</v>
      </c>
      <c r="AH39" s="977" t="s">
        <v>673</v>
      </c>
      <c r="AI39" s="977" t="s">
        <v>672</v>
      </c>
      <c r="AJ39" s="977" t="s">
        <v>673</v>
      </c>
    </row>
    <row r="40" spans="1:36" x14ac:dyDescent="0.3">
      <c r="A40" s="940" t="s">
        <v>53</v>
      </c>
      <c r="B40" s="933" t="s">
        <v>223</v>
      </c>
      <c r="C40" s="1003"/>
      <c r="D40" s="1003"/>
      <c r="E40" s="1004"/>
      <c r="F40" s="1002"/>
      <c r="G40" s="1002"/>
      <c r="H40" s="939" t="b">
        <f>IF(C40&lt;&gt;"",'[4]CBL Score Standard'!$D96,IF(D40&lt;&gt;"",SUM('[4]CBL Score Standard'!$D96:$E96),IF(E40&lt;&gt;"",SUM('[4]CBL Score Standard'!$D96:$F96),IF(F40&lt;&gt;"",SUM('[4]CBL Score Standard'!$D96:$G96),IF(G40&lt;&gt;"",SUM('[4]CBL Score Standard'!$D96:$H96,0))))))</f>
        <v>0</v>
      </c>
      <c r="K40" s="959" t="s">
        <v>142</v>
      </c>
      <c r="L40" s="959" t="s">
        <v>143</v>
      </c>
      <c r="M40" s="934" t="s">
        <v>7</v>
      </c>
      <c r="N40" s="889" t="s">
        <v>56</v>
      </c>
      <c r="O40" s="923" t="s">
        <v>663</v>
      </c>
      <c r="P40" s="964" t="s">
        <v>145</v>
      </c>
      <c r="Q40" s="892" t="s">
        <v>212</v>
      </c>
      <c r="R40" s="898" t="s">
        <v>213</v>
      </c>
      <c r="S40" s="69" t="s">
        <v>726</v>
      </c>
      <c r="T40" s="84" t="s">
        <v>72</v>
      </c>
      <c r="U40" s="999"/>
      <c r="V40" s="1001"/>
      <c r="W40" s="997"/>
      <c r="X40" s="997"/>
      <c r="Y40" s="899" t="s">
        <v>214</v>
      </c>
      <c r="Z40" s="981">
        <f t="shared" ref="Z40:Z55" si="2">DATEDIF(AA40,AB40,"m")/12+DATEDIF(AC40,AD40,"m")/12+DATEDIF(AE40,AF40,"m")/12+DATEDIF(AG40,AH40,"m")/12+DATEDIF(AI40,AJ40,"m")/12</f>
        <v>0</v>
      </c>
      <c r="AA40" s="982"/>
      <c r="AB40" s="982"/>
      <c r="AC40" s="982"/>
      <c r="AD40" s="982"/>
      <c r="AE40" s="980"/>
      <c r="AF40" s="980"/>
      <c r="AG40" s="980"/>
      <c r="AH40" s="980"/>
      <c r="AI40" s="980"/>
      <c r="AJ40" s="980"/>
    </row>
    <row r="41" spans="1:36" x14ac:dyDescent="0.3">
      <c r="A41" s="940" t="s">
        <v>53</v>
      </c>
      <c r="B41" s="933" t="s">
        <v>226</v>
      </c>
      <c r="C41" s="1003"/>
      <c r="D41" s="1003"/>
      <c r="E41" s="1004"/>
      <c r="F41" s="1002"/>
      <c r="G41" s="1002"/>
      <c r="H41" s="939" t="b">
        <f>IF(C41&lt;&gt;"",'[4]CBL Score Standard'!$D97,IF(D41&lt;&gt;"",SUM('[4]CBL Score Standard'!$D97:$E97),IF(E41&lt;&gt;"",SUM('[4]CBL Score Standard'!$D97:$F97),IF(F41&lt;&gt;"",SUM('[4]CBL Score Standard'!$D97:$G97),IF(G41&lt;&gt;"",SUM('[4]CBL Score Standard'!$D97:$H97,0))))))</f>
        <v>0</v>
      </c>
      <c r="K41" s="960"/>
      <c r="L41" s="960"/>
      <c r="M41" s="934" t="s">
        <v>7</v>
      </c>
      <c r="N41" s="889" t="s">
        <v>56</v>
      </c>
      <c r="O41" s="923" t="s">
        <v>215</v>
      </c>
      <c r="P41" s="966"/>
      <c r="Q41" s="892" t="s">
        <v>164</v>
      </c>
      <c r="R41" s="898" t="s">
        <v>207</v>
      </c>
      <c r="S41" s="889" t="s">
        <v>726</v>
      </c>
      <c r="T41" s="997" t="s">
        <v>72</v>
      </c>
      <c r="U41" s="999"/>
      <c r="V41" s="1001"/>
      <c r="W41" s="997"/>
      <c r="X41" s="997"/>
      <c r="Y41" s="902" t="s">
        <v>216</v>
      </c>
      <c r="Z41" s="981">
        <f t="shared" si="2"/>
        <v>0</v>
      </c>
      <c r="AA41" s="982"/>
      <c r="AB41" s="982"/>
      <c r="AC41" s="982"/>
      <c r="AD41" s="982"/>
      <c r="AE41" s="980"/>
      <c r="AF41" s="980"/>
      <c r="AG41" s="980"/>
      <c r="AH41" s="980"/>
      <c r="AI41" s="980"/>
      <c r="AJ41" s="980"/>
    </row>
    <row r="42" spans="1:36" ht="12.75" customHeight="1" x14ac:dyDescent="0.3">
      <c r="A42" s="940" t="s">
        <v>53</v>
      </c>
      <c r="B42" s="933" t="s">
        <v>239</v>
      </c>
      <c r="C42" s="1003"/>
      <c r="D42" s="1003"/>
      <c r="E42" s="1003"/>
      <c r="F42" s="1002"/>
      <c r="G42" s="1002"/>
      <c r="H42" s="939" t="b">
        <f>IF(C42&lt;&gt;"",'[4]CBL Score Standard'!$D98,IF(D42&lt;&gt;"",SUM('[4]CBL Score Standard'!$D98:$E98),IF(E42&lt;&gt;"",SUM('[4]CBL Score Standard'!$D98:$F98),IF(F42&lt;&gt;"",SUM('[4]CBL Score Standard'!$D98:$G98),IF(G42&lt;&gt;"",SUM('[4]CBL Score Standard'!$D98:$H98,0))))))</f>
        <v>0</v>
      </c>
      <c r="K42" s="960"/>
      <c r="L42" s="960"/>
      <c r="M42" s="934" t="s">
        <v>7</v>
      </c>
      <c r="N42" s="889" t="s">
        <v>55</v>
      </c>
      <c r="O42" s="927" t="s">
        <v>664</v>
      </c>
      <c r="P42" s="966"/>
      <c r="Q42" s="976" t="s">
        <v>653</v>
      </c>
      <c r="R42" s="976" t="s">
        <v>654</v>
      </c>
      <c r="S42" s="889" t="s">
        <v>726</v>
      </c>
      <c r="T42" s="997" t="s">
        <v>72</v>
      </c>
      <c r="U42" s="999">
        <v>44049</v>
      </c>
      <c r="V42" s="1001" t="s">
        <v>374</v>
      </c>
      <c r="W42" s="997"/>
      <c r="X42" s="997"/>
      <c r="Y42" s="905" t="s">
        <v>249</v>
      </c>
      <c r="Z42" s="981">
        <f t="shared" si="2"/>
        <v>0</v>
      </c>
      <c r="AA42" s="982"/>
      <c r="AB42" s="982"/>
      <c r="AC42" s="982"/>
      <c r="AD42" s="982"/>
      <c r="AE42" s="980"/>
      <c r="AF42" s="980"/>
      <c r="AG42" s="980"/>
      <c r="AH42" s="980"/>
      <c r="AI42" s="980"/>
      <c r="AJ42" s="980"/>
    </row>
    <row r="43" spans="1:36" ht="27.6" x14ac:dyDescent="0.3">
      <c r="A43" s="940" t="s">
        <v>0</v>
      </c>
      <c r="B43" s="933" t="s">
        <v>426</v>
      </c>
      <c r="C43" s="1003"/>
      <c r="D43" s="1002" t="s">
        <v>77</v>
      </c>
      <c r="E43" s="1002"/>
      <c r="F43" s="1002"/>
      <c r="G43" s="1002"/>
      <c r="H43" s="939">
        <f>IF(C43&lt;&gt;"",'[4]CBL Score Standard'!$D99,IF(D43&lt;&gt;"",SUM('[4]CBL Score Standard'!$D99:$E99),IF(E43&lt;&gt;"",SUM('[4]CBL Score Standard'!$D99:$F99),IF(F43&lt;&gt;"",SUM('[4]CBL Score Standard'!$D99:$G99),IF(G43&lt;&gt;"",SUM('[4]CBL Score Standard'!$D99:$H99,0))))))</f>
        <v>4.6511627906976744E-2</v>
      </c>
      <c r="K43" s="960"/>
      <c r="L43" s="960"/>
      <c r="M43" s="934" t="s">
        <v>7</v>
      </c>
      <c r="N43" s="889" t="s">
        <v>55</v>
      </c>
      <c r="O43" s="923" t="s">
        <v>448</v>
      </c>
      <c r="P43" s="965"/>
      <c r="Q43" s="976" t="s">
        <v>655</v>
      </c>
      <c r="R43" s="976" t="s">
        <v>656</v>
      </c>
      <c r="S43" s="889" t="s">
        <v>726</v>
      </c>
      <c r="T43" s="997" t="s">
        <v>72</v>
      </c>
      <c r="U43" s="999">
        <v>44111</v>
      </c>
      <c r="V43" s="1001" t="s">
        <v>374</v>
      </c>
      <c r="W43" s="997"/>
      <c r="X43" s="997"/>
      <c r="Y43" s="902" t="s">
        <v>219</v>
      </c>
      <c r="Z43" s="981">
        <f t="shared" si="2"/>
        <v>0</v>
      </c>
      <c r="AA43" s="982"/>
      <c r="AB43" s="982"/>
      <c r="AC43" s="982"/>
      <c r="AD43" s="982"/>
      <c r="AE43" s="980"/>
      <c r="AF43" s="980"/>
      <c r="AG43" s="980"/>
      <c r="AH43" s="980"/>
      <c r="AI43" s="980"/>
      <c r="AJ43" s="980"/>
    </row>
    <row r="44" spans="1:36" ht="26.4" x14ac:dyDescent="0.3">
      <c r="A44" s="940" t="s">
        <v>41</v>
      </c>
      <c r="B44" s="933" t="s">
        <v>450</v>
      </c>
      <c r="C44" s="1002"/>
      <c r="D44" s="1002" t="s">
        <v>77</v>
      </c>
      <c r="E44" s="1002"/>
      <c r="F44" s="1002"/>
      <c r="G44" s="1002"/>
      <c r="H44" s="939">
        <f>IF(C44&lt;&gt;"",'[4]CBL Score Standard'!$D100,IF(D44&lt;&gt;"",SUM('[4]CBL Score Standard'!$D100:$E100),IF(E44&lt;&gt;"",SUM('[4]CBL Score Standard'!$D100:$F100),IF(F44&lt;&gt;"",SUM('[4]CBL Score Standard'!$D100:$G100),IF(G44&lt;&gt;"",SUM('[4]CBL Score Standard'!$D100:$H100,0))))))</f>
        <v>0.13742071881606766</v>
      </c>
      <c r="K44" s="960"/>
      <c r="L44" s="960"/>
      <c r="M44" s="934" t="s">
        <v>7</v>
      </c>
      <c r="N44" s="889" t="s">
        <v>55</v>
      </c>
      <c r="O44" s="923" t="s">
        <v>185</v>
      </c>
      <c r="P44" s="959" t="s">
        <v>145</v>
      </c>
      <c r="Q44" s="976" t="s">
        <v>220</v>
      </c>
      <c r="R44" s="976" t="s">
        <v>270</v>
      </c>
      <c r="S44" s="889" t="s">
        <v>726</v>
      </c>
      <c r="T44" s="997" t="s">
        <v>72</v>
      </c>
      <c r="U44" s="999">
        <v>44097</v>
      </c>
      <c r="V44" s="997" t="s">
        <v>374</v>
      </c>
      <c r="W44" s="997"/>
      <c r="X44" s="997"/>
      <c r="Y44" s="902" t="s">
        <v>186</v>
      </c>
      <c r="Z44" s="981">
        <f t="shared" si="2"/>
        <v>0</v>
      </c>
      <c r="AA44" s="982"/>
      <c r="AB44" s="982"/>
      <c r="AC44" s="982"/>
      <c r="AD44" s="982"/>
      <c r="AE44" s="980"/>
      <c r="AF44" s="980"/>
      <c r="AG44" s="980"/>
      <c r="AH44" s="980"/>
      <c r="AI44" s="980"/>
      <c r="AJ44" s="980"/>
    </row>
    <row r="45" spans="1:36" ht="27.6" x14ac:dyDescent="0.3">
      <c r="A45" s="940" t="s">
        <v>41</v>
      </c>
      <c r="B45" s="933" t="s">
        <v>178</v>
      </c>
      <c r="C45" s="1003"/>
      <c r="D45" s="1002" t="s">
        <v>77</v>
      </c>
      <c r="E45" s="1005"/>
      <c r="F45" s="1002"/>
      <c r="G45" s="1002"/>
      <c r="H45" s="939">
        <f>IF(C45&lt;&gt;"",'[4]CBL Score Standard'!$D101,IF(D45&lt;&gt;"",SUM('[4]CBL Score Standard'!$D101:$E101),IF(E45&lt;&gt;"",SUM('[4]CBL Score Standard'!$D101:$F101),IF(F45&lt;&gt;"",SUM('[4]CBL Score Standard'!$D101:$G101),IF(G45&lt;&gt;"",SUM('[4]CBL Score Standard'!$D101:$H101,0))))))</f>
        <v>4.6511627906976744E-2</v>
      </c>
      <c r="K45" s="960"/>
      <c r="L45" s="960"/>
      <c r="M45" s="934" t="s">
        <v>7</v>
      </c>
      <c r="N45" s="889" t="s">
        <v>55</v>
      </c>
      <c r="O45" s="923" t="s">
        <v>694</v>
      </c>
      <c r="P45" s="995">
        <v>43539</v>
      </c>
      <c r="Q45" s="976" t="s">
        <v>658</v>
      </c>
      <c r="R45" s="976" t="s">
        <v>657</v>
      </c>
      <c r="S45" s="889"/>
      <c r="T45" s="997"/>
      <c r="U45" s="997"/>
      <c r="V45" s="997"/>
      <c r="W45" s="997"/>
      <c r="X45" s="997"/>
      <c r="Y45" s="902" t="s">
        <v>186</v>
      </c>
      <c r="Z45" s="981">
        <f t="shared" si="2"/>
        <v>0</v>
      </c>
      <c r="AA45" s="982"/>
      <c r="AB45" s="982"/>
      <c r="AC45" s="982"/>
      <c r="AD45" s="982"/>
      <c r="AE45" s="980"/>
      <c r="AF45" s="980"/>
      <c r="AG45" s="980"/>
      <c r="AH45" s="980"/>
      <c r="AI45" s="980"/>
      <c r="AJ45" s="980"/>
    </row>
    <row r="46" spans="1:36" x14ac:dyDescent="0.3">
      <c r="A46" s="940" t="s">
        <v>229</v>
      </c>
      <c r="B46" s="933" t="s">
        <v>245</v>
      </c>
      <c r="C46" s="1003"/>
      <c r="D46" s="1003"/>
      <c r="E46" s="1003"/>
      <c r="F46" s="1003"/>
      <c r="G46" s="1002"/>
      <c r="H46" s="939" t="b">
        <f>IF(C46&lt;&gt;"",'[4]CBL Score Standard'!$D102,IF(D46&lt;&gt;"",SUM('[4]CBL Score Standard'!$D102:$E102),IF(E46&lt;&gt;"",SUM('[4]CBL Score Standard'!$D102:$F102),IF(F46&lt;&gt;"",SUM('[4]CBL Score Standard'!$D102:$G102),IF(G46&lt;&gt;"",SUM('[4]CBL Score Standard'!$D102:$H102,0))))))</f>
        <v>0</v>
      </c>
      <c r="K46" s="960"/>
      <c r="L46" s="960"/>
      <c r="M46" s="934" t="s">
        <v>7</v>
      </c>
      <c r="N46" s="889" t="s">
        <v>55</v>
      </c>
      <c r="O46" s="923" t="s">
        <v>665</v>
      </c>
      <c r="P46" s="995">
        <v>43607</v>
      </c>
      <c r="Q46" s="892" t="s">
        <v>221</v>
      </c>
      <c r="R46" s="898" t="s">
        <v>200</v>
      </c>
      <c r="S46" s="889"/>
      <c r="T46" s="997"/>
      <c r="U46" s="995"/>
      <c r="V46" s="997"/>
      <c r="W46" s="997"/>
      <c r="X46" s="997"/>
      <c r="Y46" s="899" t="s">
        <v>222</v>
      </c>
      <c r="Z46" s="981">
        <f t="shared" si="2"/>
        <v>0</v>
      </c>
      <c r="AA46" s="982"/>
      <c r="AB46" s="982"/>
      <c r="AC46" s="982"/>
      <c r="AD46" s="982"/>
      <c r="AE46" s="980"/>
      <c r="AF46" s="980"/>
      <c r="AG46" s="980"/>
      <c r="AH46" s="980"/>
      <c r="AI46" s="980"/>
      <c r="AJ46" s="980"/>
    </row>
    <row r="47" spans="1:36" x14ac:dyDescent="0.3">
      <c r="A47" s="940" t="s">
        <v>144</v>
      </c>
      <c r="B47" s="933" t="s">
        <v>372</v>
      </c>
      <c r="C47" s="1002"/>
      <c r="D47" s="1002" t="s">
        <v>77</v>
      </c>
      <c r="E47" s="1002"/>
      <c r="F47" s="1002"/>
      <c r="G47" s="1002"/>
      <c r="H47" s="939">
        <f>IF(C47&lt;&gt;"",'[4]CBL Score Standard'!$D103,IF(D47&lt;&gt;"",SUM('[4]CBL Score Standard'!$D103:$E103),IF(E47&lt;&gt;"",SUM('[4]CBL Score Standard'!$D103:$F103),IF(F47&lt;&gt;"",SUM('[4]CBL Score Standard'!$D103:$G103),IF(G47&lt;&gt;"",SUM('[4]CBL Score Standard'!$D103:$H103,0))))))</f>
        <v>0.13742071881606766</v>
      </c>
      <c r="K47" s="960"/>
      <c r="L47" s="960"/>
      <c r="M47" s="934" t="s">
        <v>7</v>
      </c>
      <c r="N47" s="889" t="s">
        <v>53</v>
      </c>
      <c r="O47" s="923" t="s">
        <v>223</v>
      </c>
      <c r="P47" s="906">
        <v>43621</v>
      </c>
      <c r="Q47" s="891" t="s">
        <v>224</v>
      </c>
      <c r="R47" s="907" t="s">
        <v>225</v>
      </c>
      <c r="S47" s="889"/>
      <c r="T47" s="997"/>
      <c r="U47" s="997"/>
      <c r="V47" s="997"/>
      <c r="W47" s="997"/>
      <c r="X47" s="997"/>
      <c r="Y47" s="908" t="s">
        <v>632</v>
      </c>
      <c r="Z47" s="981">
        <f t="shared" si="2"/>
        <v>0</v>
      </c>
      <c r="AA47" s="982"/>
      <c r="AB47" s="982"/>
      <c r="AC47" s="982"/>
      <c r="AD47" s="982"/>
      <c r="AE47" s="980"/>
      <c r="AF47" s="980"/>
      <c r="AG47" s="980"/>
      <c r="AH47" s="980"/>
      <c r="AI47" s="980"/>
      <c r="AJ47" s="980"/>
    </row>
    <row r="48" spans="1:36" ht="39.6" x14ac:dyDescent="0.3">
      <c r="A48" s="940" t="s">
        <v>144</v>
      </c>
      <c r="B48" s="933" t="s">
        <v>373</v>
      </c>
      <c r="C48" s="1002"/>
      <c r="D48" s="1002" t="s">
        <v>77</v>
      </c>
      <c r="E48" s="1002"/>
      <c r="F48" s="1002"/>
      <c r="G48" s="1002"/>
      <c r="H48" s="939">
        <f>IF(C48&lt;&gt;"",'[4]CBL Score Standard'!$D104,IF(D48&lt;&gt;"",SUM('[4]CBL Score Standard'!$D104:$E104),IF(E48&lt;&gt;"",SUM('[4]CBL Score Standard'!$D104:$F104),IF(F48&lt;&gt;"",SUM('[4]CBL Score Standard'!$D104:$G104),IF(G48&lt;&gt;"",SUM('[4]CBL Score Standard'!$D104:$H104,0))))))</f>
        <v>0.13742071881606766</v>
      </c>
      <c r="K48" s="960"/>
      <c r="L48" s="960"/>
      <c r="M48" s="934" t="s">
        <v>7</v>
      </c>
      <c r="N48" s="889" t="s">
        <v>53</v>
      </c>
      <c r="O48" s="923" t="s">
        <v>226</v>
      </c>
      <c r="P48" s="906">
        <v>43602</v>
      </c>
      <c r="Q48" s="891" t="s">
        <v>227</v>
      </c>
      <c r="R48" s="907" t="s">
        <v>228</v>
      </c>
      <c r="S48" s="889"/>
      <c r="T48" s="997"/>
      <c r="U48" s="997"/>
      <c r="V48" s="997"/>
      <c r="W48" s="997"/>
      <c r="X48" s="997"/>
      <c r="Y48" s="908" t="s">
        <v>633</v>
      </c>
      <c r="Z48" s="981">
        <f t="shared" si="2"/>
        <v>0</v>
      </c>
      <c r="AA48" s="982"/>
      <c r="AB48" s="982"/>
      <c r="AC48" s="982"/>
      <c r="AD48" s="982"/>
      <c r="AE48" s="980"/>
      <c r="AF48" s="980"/>
      <c r="AG48" s="980"/>
      <c r="AH48" s="980"/>
      <c r="AI48" s="980"/>
      <c r="AJ48" s="980"/>
    </row>
    <row r="49" spans="1:36" ht="27.6" x14ac:dyDescent="0.3">
      <c r="A49" s="940" t="s">
        <v>144</v>
      </c>
      <c r="B49" s="933" t="s">
        <v>452</v>
      </c>
      <c r="C49" s="1002"/>
      <c r="D49" s="1002" t="s">
        <v>77</v>
      </c>
      <c r="E49" s="1002"/>
      <c r="F49" s="1002"/>
      <c r="G49" s="1002"/>
      <c r="H49" s="939">
        <f>IF(C49&lt;&gt;"",'[4]CBL Score Standard'!$D105,IF(D49&lt;&gt;"",SUM('[4]CBL Score Standard'!$D105:$E105),IF(E49&lt;&gt;"",SUM('[4]CBL Score Standard'!$D105:$F105),IF(F49&lt;&gt;"",SUM('[4]CBL Score Standard'!$D105:$G105),IF(G49&lt;&gt;"",SUM('[4]CBL Score Standard'!$D105:$H105,0))))))</f>
        <v>0.13742071881606766</v>
      </c>
      <c r="K49" s="960"/>
      <c r="L49" s="960"/>
      <c r="M49" s="934" t="s">
        <v>7</v>
      </c>
      <c r="N49" s="889" t="s">
        <v>59</v>
      </c>
      <c r="O49" s="925" t="s">
        <v>684</v>
      </c>
      <c r="P49" s="906">
        <v>43623</v>
      </c>
      <c r="Q49" s="891" t="s">
        <v>153</v>
      </c>
      <c r="R49" s="907" t="s">
        <v>156</v>
      </c>
      <c r="S49" s="889" t="s">
        <v>726</v>
      </c>
      <c r="T49" s="997"/>
      <c r="U49" s="1000">
        <v>44039</v>
      </c>
      <c r="V49" s="1001" t="s">
        <v>374</v>
      </c>
      <c r="W49" s="997"/>
      <c r="X49" s="997"/>
      <c r="Y49" s="908" t="s">
        <v>631</v>
      </c>
      <c r="Z49" s="981">
        <f t="shared" si="2"/>
        <v>0</v>
      </c>
      <c r="AA49" s="982"/>
      <c r="AB49" s="982"/>
      <c r="AC49" s="982"/>
      <c r="AD49" s="982"/>
      <c r="AE49" s="980"/>
      <c r="AF49" s="980"/>
      <c r="AG49" s="980"/>
      <c r="AH49" s="980"/>
      <c r="AI49" s="980"/>
      <c r="AJ49" s="980"/>
    </row>
    <row r="50" spans="1:36" ht="27.6" x14ac:dyDescent="0.3">
      <c r="A50" s="940" t="s">
        <v>144</v>
      </c>
      <c r="B50" s="933" t="s">
        <v>517</v>
      </c>
      <c r="C50" s="1002"/>
      <c r="D50" s="1002" t="s">
        <v>77</v>
      </c>
      <c r="E50" s="1002"/>
      <c r="F50" s="1002"/>
      <c r="G50" s="1002"/>
      <c r="H50" s="939">
        <f>IF(C50&lt;&gt;"",'[4]CBL Score Standard'!$D106,IF(D50&lt;&gt;"",SUM('[4]CBL Score Standard'!$D106:$E106),IF(E50&lt;&gt;"",SUM('[4]CBL Score Standard'!$D106:$F106),IF(F50&lt;&gt;"",SUM('[4]CBL Score Standard'!$D106:$G106),IF(G50&lt;&gt;"",SUM('[4]CBL Score Standard'!$D106:$H106,0))))))</f>
        <v>0.13742071881606766</v>
      </c>
      <c r="K50" s="960"/>
      <c r="L50" s="960"/>
      <c r="M50" s="934" t="s">
        <v>7</v>
      </c>
      <c r="N50" s="889" t="s">
        <v>59</v>
      </c>
      <c r="O50" s="925" t="s">
        <v>683</v>
      </c>
      <c r="P50" s="906">
        <v>43623</v>
      </c>
      <c r="Q50" s="891" t="s">
        <v>153</v>
      </c>
      <c r="R50" s="907" t="s">
        <v>156</v>
      </c>
      <c r="S50" s="889" t="s">
        <v>726</v>
      </c>
      <c r="T50" s="997"/>
      <c r="U50" s="1000">
        <v>44008</v>
      </c>
      <c r="V50" s="1001" t="s">
        <v>374</v>
      </c>
      <c r="W50" s="997"/>
      <c r="X50" s="997"/>
      <c r="Y50" s="908" t="s">
        <v>631</v>
      </c>
      <c r="Z50" s="981">
        <f t="shared" si="2"/>
        <v>0</v>
      </c>
      <c r="AA50" s="982"/>
      <c r="AB50" s="982"/>
      <c r="AC50" s="982"/>
      <c r="AD50" s="982"/>
      <c r="AE50" s="980"/>
      <c r="AF50" s="980"/>
      <c r="AG50" s="980"/>
      <c r="AH50" s="980"/>
      <c r="AI50" s="980"/>
      <c r="AJ50" s="980"/>
    </row>
    <row r="51" spans="1:36" ht="28.2" thickBot="1" x14ac:dyDescent="0.35">
      <c r="A51" s="940" t="s">
        <v>144</v>
      </c>
      <c r="B51" s="933" t="s">
        <v>661</v>
      </c>
      <c r="C51" s="1002"/>
      <c r="D51" s="1002" t="s">
        <v>77</v>
      </c>
      <c r="E51" s="1002"/>
      <c r="F51" s="1002"/>
      <c r="G51" s="1002"/>
      <c r="H51" s="939">
        <f>IF(C51&lt;&gt;"",'[4]CBL Score Standard'!$D107,IF(D51&lt;&gt;"",SUM('[4]CBL Score Standard'!$D107:$E107),IF(E51&lt;&gt;"",SUM('[4]CBL Score Standard'!$D107:$F107),IF(F51&lt;&gt;"",SUM('[4]CBL Score Standard'!$D107:$G107),IF(G51&lt;&gt;"",SUM('[4]CBL Score Standard'!$D107:$H107,0))))))</f>
        <v>0.13742071881606766</v>
      </c>
      <c r="K51" s="960"/>
      <c r="L51" s="960"/>
      <c r="M51" s="934" t="s">
        <v>7</v>
      </c>
      <c r="N51" s="889" t="s">
        <v>56</v>
      </c>
      <c r="O51" s="925" t="s">
        <v>67</v>
      </c>
      <c r="P51" s="906"/>
      <c r="Q51" s="974" t="s">
        <v>639</v>
      </c>
      <c r="R51" s="975" t="s">
        <v>640</v>
      </c>
      <c r="S51" s="997"/>
      <c r="T51" s="997"/>
      <c r="U51" s="997"/>
      <c r="V51" s="997"/>
      <c r="W51" s="997"/>
      <c r="X51" s="997"/>
      <c r="Y51" s="908" t="s">
        <v>634</v>
      </c>
      <c r="Z51" s="981">
        <f t="shared" si="2"/>
        <v>0</v>
      </c>
      <c r="AA51" s="982"/>
      <c r="AB51" s="982"/>
      <c r="AC51" s="982"/>
      <c r="AD51" s="982"/>
      <c r="AE51" s="980"/>
      <c r="AF51" s="980"/>
      <c r="AG51" s="980"/>
      <c r="AH51" s="980"/>
      <c r="AI51" s="980"/>
      <c r="AJ51" s="980"/>
    </row>
    <row r="52" spans="1:36" ht="28.2" thickBot="1" x14ac:dyDescent="0.35">
      <c r="A52" s="940" t="s">
        <v>144</v>
      </c>
      <c r="B52" s="933" t="s">
        <v>662</v>
      </c>
      <c r="C52" s="1004"/>
      <c r="D52" s="1004"/>
      <c r="E52" s="1004"/>
      <c r="F52" s="1002"/>
      <c r="G52" s="1002"/>
      <c r="H52" s="939" t="b">
        <f>IF(C52&lt;&gt;"",'[4]CBL Score Standard'!$D108,IF(D52&lt;&gt;"",SUM('[4]CBL Score Standard'!$D108:$E108),IF(E52&lt;&gt;"",SUM('[4]CBL Score Standard'!$D108:$F108),IF(F52&lt;&gt;"",SUM('[4]CBL Score Standard'!$D108:$G108),IF(G52&lt;&gt;"",SUM('[4]CBL Score Standard'!$D108:$H108,0))))))</f>
        <v>0</v>
      </c>
      <c r="K52" s="960"/>
      <c r="L52" s="960"/>
      <c r="M52" s="934" t="s">
        <v>7</v>
      </c>
      <c r="N52" s="889" t="s">
        <v>55</v>
      </c>
      <c r="O52" s="925" t="s">
        <v>1</v>
      </c>
      <c r="P52" s="906"/>
      <c r="Q52" s="974" t="s">
        <v>641</v>
      </c>
      <c r="R52" s="975" t="s">
        <v>318</v>
      </c>
      <c r="S52" s="997"/>
      <c r="T52" s="997"/>
      <c r="U52" s="997"/>
      <c r="V52" s="997"/>
      <c r="W52" s="997"/>
      <c r="X52" s="997"/>
      <c r="Y52" s="908" t="s">
        <v>635</v>
      </c>
      <c r="Z52" s="981">
        <f t="shared" si="2"/>
        <v>0</v>
      </c>
      <c r="AA52" s="982"/>
      <c r="AB52" s="982"/>
      <c r="AC52" s="982"/>
      <c r="AD52" s="982"/>
      <c r="AE52" s="980"/>
      <c r="AF52" s="980"/>
      <c r="AG52" s="980"/>
      <c r="AH52" s="980"/>
      <c r="AI52" s="980"/>
      <c r="AJ52" s="980"/>
    </row>
    <row r="53" spans="1:36" ht="28.8" x14ac:dyDescent="0.3">
      <c r="A53" s="940" t="s">
        <v>144</v>
      </c>
      <c r="B53" s="933" t="s">
        <v>187</v>
      </c>
      <c r="C53" s="1003"/>
      <c r="D53" s="1002" t="s">
        <v>77</v>
      </c>
      <c r="E53" s="1002"/>
      <c r="F53" s="1002"/>
      <c r="G53" s="1002"/>
      <c r="H53" s="939">
        <f>IF(C53&lt;&gt;"",'[4]CBL Score Standard'!$D109,IF(D53&lt;&gt;"",SUM('[4]CBL Score Standard'!$D109:$E109),IF(E53&lt;&gt;"",SUM('[4]CBL Score Standard'!$D109:$F109),IF(F53&lt;&gt;"",SUM('[4]CBL Score Standard'!$D109:$G109),IF(G53&lt;&gt;"",SUM('[4]CBL Score Standard'!$D109:$H109,0))))))</f>
        <v>4.6511627906976744E-2</v>
      </c>
      <c r="K53" s="960"/>
      <c r="L53" s="960"/>
      <c r="M53" s="934" t="s">
        <v>7</v>
      </c>
      <c r="N53" s="889" t="s">
        <v>56</v>
      </c>
      <c r="O53" s="925" t="s">
        <v>419</v>
      </c>
      <c r="P53" s="906">
        <v>43684</v>
      </c>
      <c r="Q53" s="891" t="s">
        <v>420</v>
      </c>
      <c r="R53" s="907" t="s">
        <v>420</v>
      </c>
      <c r="S53" s="889"/>
      <c r="T53" s="997"/>
      <c r="U53" s="1000"/>
      <c r="V53" s="997"/>
      <c r="W53" s="997"/>
      <c r="X53" s="997"/>
      <c r="Y53" s="973" t="s">
        <v>630</v>
      </c>
      <c r="Z53" s="981">
        <f t="shared" si="2"/>
        <v>0</v>
      </c>
      <c r="AA53" s="982"/>
      <c r="AB53" s="982"/>
      <c r="AC53" s="982"/>
      <c r="AD53" s="982"/>
      <c r="AE53" s="980"/>
      <c r="AF53" s="980"/>
      <c r="AG53" s="980"/>
      <c r="AH53" s="980"/>
      <c r="AI53" s="980"/>
      <c r="AJ53" s="980"/>
    </row>
    <row r="54" spans="1:36" ht="26.4" x14ac:dyDescent="0.3">
      <c r="A54" s="940" t="s">
        <v>144</v>
      </c>
      <c r="B54" s="933" t="s">
        <v>188</v>
      </c>
      <c r="C54" s="1003"/>
      <c r="D54" s="1002" t="s">
        <v>77</v>
      </c>
      <c r="E54" s="1002"/>
      <c r="F54" s="1002"/>
      <c r="G54" s="1002"/>
      <c r="H54" s="939">
        <f>IF(C54&lt;&gt;"",'[4]CBL Score Standard'!$D110,IF(D54&lt;&gt;"",SUM('[4]CBL Score Standard'!$D110:$E110),IF(E54&lt;&gt;"",SUM('[4]CBL Score Standard'!$D110:$F110),IF(F54&lt;&gt;"",SUM('[4]CBL Score Standard'!$D110:$G110),IF(G54&lt;&gt;"",SUM('[4]CBL Score Standard'!$D110:$H110,0))))))</f>
        <v>4.6511627906976744E-2</v>
      </c>
      <c r="K54" s="960"/>
      <c r="L54" s="960"/>
      <c r="M54" s="934" t="s">
        <v>7</v>
      </c>
      <c r="N54" s="889" t="s">
        <v>56</v>
      </c>
      <c r="O54" s="925" t="s">
        <v>421</v>
      </c>
      <c r="P54" s="890" t="s">
        <v>230</v>
      </c>
      <c r="Q54" s="891" t="s">
        <v>230</v>
      </c>
      <c r="R54" s="907" t="s">
        <v>230</v>
      </c>
      <c r="S54" s="889"/>
      <c r="T54" s="997"/>
      <c r="U54" s="997"/>
      <c r="V54" s="997"/>
      <c r="W54" s="997"/>
      <c r="X54" s="997"/>
      <c r="Y54" s="973" t="s">
        <v>628</v>
      </c>
      <c r="Z54" s="981">
        <f t="shared" si="2"/>
        <v>0</v>
      </c>
      <c r="AA54" s="982"/>
      <c r="AB54" s="982"/>
      <c r="AC54" s="982"/>
      <c r="AD54" s="982"/>
      <c r="AE54" s="980"/>
      <c r="AF54" s="980"/>
      <c r="AG54" s="980"/>
      <c r="AH54" s="980"/>
      <c r="AI54" s="980"/>
      <c r="AJ54" s="980"/>
    </row>
    <row r="55" spans="1:36" s="883" customFormat="1" x14ac:dyDescent="0.3">
      <c r="A55" s="940" t="s">
        <v>144</v>
      </c>
      <c r="B55" s="933" t="s">
        <v>189</v>
      </c>
      <c r="C55" s="1003" t="s">
        <v>77</v>
      </c>
      <c r="D55" s="1004"/>
      <c r="E55" s="1004"/>
      <c r="F55" s="1002"/>
      <c r="G55" s="1002"/>
      <c r="H55" s="939">
        <f>IF(C55&lt;&gt;"",'[4]CBL Score Standard'!$D111,IF(D55&lt;&gt;"",SUM('[4]CBL Score Standard'!$D111:$E111),IF(E55&lt;&gt;"",SUM('[4]CBL Score Standard'!$D111:$F111),IF(F55&lt;&gt;"",SUM('[4]CBL Score Standard'!$D111:$G111),IF(G55&lt;&gt;"",SUM('[4]CBL Score Standard'!$D111:$H111,0))))))</f>
        <v>0</v>
      </c>
      <c r="K55" s="961"/>
      <c r="L55" s="961"/>
      <c r="M55" s="934" t="s">
        <v>7</v>
      </c>
      <c r="N55" s="889" t="s">
        <v>54</v>
      </c>
      <c r="O55" s="925" t="s">
        <v>231</v>
      </c>
      <c r="P55" s="995">
        <v>43610</v>
      </c>
      <c r="Q55" s="892" t="s">
        <v>164</v>
      </c>
      <c r="R55" s="898" t="s">
        <v>165</v>
      </c>
      <c r="S55" s="889" t="s">
        <v>726</v>
      </c>
      <c r="T55" s="997" t="s">
        <v>72</v>
      </c>
      <c r="U55" s="997"/>
      <c r="V55" s="997"/>
      <c r="W55" s="997"/>
      <c r="X55" s="997"/>
      <c r="Y55" s="902" t="s">
        <v>232</v>
      </c>
      <c r="Z55" s="981">
        <f t="shared" si="2"/>
        <v>0</v>
      </c>
      <c r="AA55" s="982"/>
      <c r="AB55" s="982"/>
      <c r="AC55" s="982"/>
      <c r="AD55" s="982"/>
      <c r="AE55" s="980"/>
      <c r="AF55" s="980"/>
      <c r="AG55" s="980"/>
      <c r="AH55" s="980"/>
      <c r="AI55" s="980"/>
      <c r="AJ55" s="980"/>
    </row>
    <row r="56" spans="1:36" s="883" customFormat="1" x14ac:dyDescent="0.3">
      <c r="A56" s="940" t="s">
        <v>144</v>
      </c>
      <c r="B56" s="933" t="s">
        <v>190</v>
      </c>
      <c r="C56" s="1003"/>
      <c r="D56" s="1004"/>
      <c r="E56" s="1004"/>
      <c r="F56" s="1002"/>
      <c r="G56" s="1002"/>
      <c r="H56" s="939" t="b">
        <f>IF(C56&lt;&gt;"",'[4]CBL Score Standard'!$D112,IF(D56&lt;&gt;"",SUM('[4]CBL Score Standard'!$D112:$E112),IF(E56&lt;&gt;"",SUM('[4]CBL Score Standard'!$D112:$F112),IF(F56&lt;&gt;"",SUM('[4]CBL Score Standard'!$D112:$G112),IF(G56&lt;&gt;"",SUM('[4]CBL Score Standard'!$D112:$H112,0))))))</f>
        <v>0</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t="s">
        <v>77</v>
      </c>
      <c r="D57" s="1002"/>
      <c r="E57" s="1002"/>
      <c r="F57" s="1002"/>
      <c r="G57" s="1002"/>
      <c r="H57" s="939">
        <f>IF(C57&lt;&gt;"",'[4]CBL Score Standard'!$D113,IF(D57&lt;&gt;"",SUM('[4]CBL Score Standard'!$D113:$E113),IF(E57&lt;&gt;"",SUM('[4]CBL Score Standard'!$D113:$F113),IF(F57&lt;&gt;"",SUM('[4]CBL Score Standard'!$D113:$G113),IF(G57&lt;&gt;"",SUM('[4]CBL Score Standard'!$D113:$H113,0))))))</f>
        <v>0</v>
      </c>
      <c r="K57" s="1173" t="s">
        <v>233</v>
      </c>
      <c r="L57" s="1174"/>
      <c r="M57" s="1174"/>
      <c r="N57" s="1174"/>
      <c r="O57" s="1174"/>
      <c r="P57" s="1174"/>
      <c r="Q57" s="1174"/>
      <c r="R57" s="1174"/>
      <c r="S57" s="1174"/>
      <c r="T57" s="1174"/>
      <c r="U57" s="1174"/>
      <c r="V57" s="1174"/>
      <c r="W57" s="1174"/>
      <c r="X57" s="1174"/>
      <c r="Y57" s="978"/>
      <c r="Z57" s="985"/>
      <c r="AA57" s="978"/>
      <c r="AB57" s="978"/>
      <c r="AC57" s="978"/>
      <c r="AD57" s="978"/>
      <c r="AE57" s="978"/>
      <c r="AF57" s="978"/>
      <c r="AG57" s="978"/>
      <c r="AH57" s="978"/>
      <c r="AI57" s="978"/>
      <c r="AJ57" s="978"/>
    </row>
    <row r="58" spans="1:36" ht="27.6" x14ac:dyDescent="0.3">
      <c r="A58" s="940" t="s">
        <v>55</v>
      </c>
      <c r="B58" s="933" t="s">
        <v>419</v>
      </c>
      <c r="C58" s="1003"/>
      <c r="D58" s="1003" t="s">
        <v>77</v>
      </c>
      <c r="E58" s="1004"/>
      <c r="F58" s="1002"/>
      <c r="G58" s="1002"/>
      <c r="H58" s="939">
        <f>IF(C58&lt;&gt;"",'[4]CBL Score Standard'!$D114,IF(D58&lt;&gt;"",SUM('[4]CBL Score Standard'!$D114:$E114),IF(E58&lt;&gt;"",SUM('[4]CBL Score Standard'!$D114:$F114),IF(F58&lt;&gt;"",SUM('[4]CBL Score Standard'!$D114:$G114),IF(G58&lt;&gt;"",SUM('[4]CBL Score Standard'!$D114:$H114,0))))))</f>
        <v>0</v>
      </c>
      <c r="K58" s="958" t="s">
        <v>133</v>
      </c>
      <c r="L58" s="958" t="s">
        <v>91</v>
      </c>
      <c r="M58" s="1182" t="s">
        <v>75</v>
      </c>
      <c r="N58" s="1184" t="s">
        <v>134</v>
      </c>
      <c r="O58" s="971" t="s">
        <v>135</v>
      </c>
      <c r="P58" s="958" t="s">
        <v>136</v>
      </c>
      <c r="Q58" s="958" t="s">
        <v>137</v>
      </c>
      <c r="R58" s="958" t="s">
        <v>138</v>
      </c>
      <c r="S58" s="987" t="s">
        <v>139</v>
      </c>
      <c r="T58" s="953" t="s">
        <v>344</v>
      </c>
      <c r="U58" s="953" t="s">
        <v>342</v>
      </c>
      <c r="V58" s="953" t="s">
        <v>343</v>
      </c>
      <c r="W58" s="953" t="s">
        <v>375</v>
      </c>
      <c r="X58" s="953" t="s">
        <v>376</v>
      </c>
      <c r="Y58" s="958" t="s">
        <v>140</v>
      </c>
      <c r="Z58" s="1186" t="s">
        <v>667</v>
      </c>
      <c r="AA58" s="1172" t="s">
        <v>666</v>
      </c>
      <c r="AB58" s="1172"/>
      <c r="AC58" s="1172" t="s">
        <v>668</v>
      </c>
      <c r="AD58" s="1172"/>
      <c r="AE58" s="1172" t="s">
        <v>669</v>
      </c>
      <c r="AF58" s="1172"/>
      <c r="AG58" s="1172" t="s">
        <v>670</v>
      </c>
      <c r="AH58" s="1172"/>
      <c r="AI58" s="1172" t="s">
        <v>671</v>
      </c>
      <c r="AJ58" s="1172"/>
    </row>
    <row r="59" spans="1:36" ht="27.6" x14ac:dyDescent="0.3">
      <c r="A59" s="940" t="s">
        <v>56</v>
      </c>
      <c r="B59" s="933" t="s">
        <v>421</v>
      </c>
      <c r="C59" s="1003"/>
      <c r="D59" s="1003"/>
      <c r="E59" s="1004"/>
      <c r="F59" s="1002"/>
      <c r="G59" s="1002"/>
      <c r="H59" s="939" t="b">
        <f>IF(C59&lt;&gt;"",'[4]CBL Score Standard'!$D115,IF(D59&lt;&gt;"",SUM('[4]CBL Score Standard'!$D115:$E115),IF(E59&lt;&gt;"",SUM('[4]CBL Score Standard'!$D115:$F115),IF(F59&lt;&gt;"",SUM('[4]CBL Score Standard'!$D115:$G115),IF(G59&lt;&gt;"",SUM('[4]CBL Score Standard'!$D115:$H115,0))))))</f>
        <v>0</v>
      </c>
      <c r="K59" s="957"/>
      <c r="L59" s="957"/>
      <c r="M59" s="1183"/>
      <c r="N59" s="1185"/>
      <c r="O59" s="970"/>
      <c r="P59" s="888" t="s">
        <v>141</v>
      </c>
      <c r="Q59" s="957"/>
      <c r="R59" s="957"/>
      <c r="S59" s="986"/>
      <c r="T59" s="953"/>
      <c r="U59" s="953"/>
      <c r="V59" s="953"/>
      <c r="W59" s="953"/>
      <c r="X59" s="953"/>
      <c r="Y59" s="957"/>
      <c r="Z59" s="1187"/>
      <c r="AA59" s="977" t="s">
        <v>672</v>
      </c>
      <c r="AB59" s="977" t="s">
        <v>673</v>
      </c>
      <c r="AC59" s="977" t="s">
        <v>672</v>
      </c>
      <c r="AD59" s="977" t="s">
        <v>673</v>
      </c>
      <c r="AE59" s="977" t="s">
        <v>672</v>
      </c>
      <c r="AF59" s="977" t="s">
        <v>673</v>
      </c>
      <c r="AG59" s="977" t="s">
        <v>672</v>
      </c>
      <c r="AH59" s="977" t="s">
        <v>673</v>
      </c>
      <c r="AI59" s="977" t="s">
        <v>672</v>
      </c>
      <c r="AJ59" s="977" t="s">
        <v>673</v>
      </c>
    </row>
    <row r="60" spans="1:36" ht="26.4" x14ac:dyDescent="0.3">
      <c r="A60" s="940" t="s">
        <v>56</v>
      </c>
      <c r="B60" s="933" t="s">
        <v>237</v>
      </c>
      <c r="C60" s="1003"/>
      <c r="D60" s="1003"/>
      <c r="E60" s="1003"/>
      <c r="F60" s="1002"/>
      <c r="G60" s="1002"/>
      <c r="H60" s="939" t="b">
        <f>IF(C60&lt;&gt;"",'[4]CBL Score Standard'!$D116,IF(D60&lt;&gt;"",SUM('[4]CBL Score Standard'!$D116:$E116),IF(E60&lt;&gt;"",SUM('[4]CBL Score Standard'!$D116:$F116),IF(F60&lt;&gt;"",SUM('[4]CBL Score Standard'!$D116:$G116),IF(G60&lt;&gt;"",SUM('[4]CBL Score Standard'!$D116:$H116,0))))))</f>
        <v>0</v>
      </c>
      <c r="K60" s="959" t="s">
        <v>142</v>
      </c>
      <c r="L60" s="959" t="s">
        <v>143</v>
      </c>
      <c r="M60" s="934" t="s">
        <v>8</v>
      </c>
      <c r="N60" s="910" t="s">
        <v>2</v>
      </c>
      <c r="O60" s="891" t="s">
        <v>234</v>
      </c>
      <c r="P60" s="911"/>
      <c r="Q60" s="909"/>
      <c r="R60" s="912"/>
      <c r="S60" s="889"/>
      <c r="T60" s="997"/>
      <c r="U60" s="997"/>
      <c r="V60" s="997" t="str">
        <f t="shared" ref="V60:V67" si="3">IF(AND(W60="Y",X60="Y"),"Passed",IF(T60="M","Passed", ""))</f>
        <v/>
      </c>
      <c r="W60" s="997"/>
      <c r="X60" s="997"/>
      <c r="Y60" s="908"/>
      <c r="Z60" s="981">
        <f t="shared" ref="Z60:Z67" si="4">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IF(C61&lt;&gt;"",'[4]CBL Score Standard'!$D117,IF(D61&lt;&gt;"",SUM('[4]CBL Score Standard'!$D117:$E117),IF(E61&lt;&gt;"",SUM('[4]CBL Score Standard'!$D117:$F117),IF(F61&lt;&gt;"",SUM('[4]CBL Score Standard'!$D117:$G117),IF(G61&lt;&gt;"",SUM('[4]CBL Score Standard'!$D117:$H117,0))))))</f>
        <v>0</v>
      </c>
      <c r="K61" s="960"/>
      <c r="L61" s="960"/>
      <c r="M61" s="934" t="s">
        <v>8</v>
      </c>
      <c r="N61" s="910" t="s">
        <v>63</v>
      </c>
      <c r="O61" s="891" t="s">
        <v>236</v>
      </c>
      <c r="P61" s="911"/>
      <c r="Q61" s="909"/>
      <c r="R61" s="912"/>
      <c r="S61" s="889"/>
      <c r="T61" s="997"/>
      <c r="U61" s="997"/>
      <c r="V61" s="997" t="str">
        <f t="shared" si="3"/>
        <v/>
      </c>
      <c r="W61" s="997"/>
      <c r="X61" s="997"/>
      <c r="Y61" s="908"/>
      <c r="Z61" s="981">
        <f t="shared" si="4"/>
        <v>0</v>
      </c>
      <c r="AA61" s="982"/>
      <c r="AB61" s="982"/>
      <c r="AC61" s="982"/>
      <c r="AD61" s="982"/>
      <c r="AE61" s="980"/>
      <c r="AF61" s="980"/>
      <c r="AG61" s="980"/>
      <c r="AH61" s="980"/>
      <c r="AI61" s="980"/>
      <c r="AJ61" s="980"/>
    </row>
    <row r="62" spans="1:36" x14ac:dyDescent="0.3">
      <c r="A62" s="940" t="s">
        <v>56</v>
      </c>
      <c r="B62" s="933" t="s">
        <v>67</v>
      </c>
      <c r="C62" s="1003"/>
      <c r="D62" s="1003" t="s">
        <v>77</v>
      </c>
      <c r="E62" s="1002"/>
      <c r="F62" s="1002"/>
      <c r="G62" s="1002"/>
      <c r="H62" s="939">
        <f>IF(C62&lt;&gt;"",'[4]CBL Score Standard'!$D118,IF(D62&lt;&gt;"",SUM('[4]CBL Score Standard'!$D118:$E118),IF(E62&lt;&gt;"",SUM('[4]CBL Score Standard'!$D118:$F118),IF(F62&lt;&gt;"",SUM('[4]CBL Score Standard'!$D118:$G118),IF(G62&lt;&gt;"",SUM('[4]CBL Score Standard'!$D118:$H118,0))))))</f>
        <v>0</v>
      </c>
      <c r="K62" s="960"/>
      <c r="L62" s="960"/>
      <c r="M62" s="934" t="s">
        <v>8</v>
      </c>
      <c r="N62" s="889" t="s">
        <v>56</v>
      </c>
      <c r="O62" s="891" t="s">
        <v>237</v>
      </c>
      <c r="P62" s="911"/>
      <c r="Q62" s="909"/>
      <c r="R62" s="912"/>
      <c r="S62" s="889"/>
      <c r="T62" s="997"/>
      <c r="U62" s="997"/>
      <c r="V62" s="997" t="str">
        <f t="shared" si="3"/>
        <v/>
      </c>
      <c r="W62" s="997"/>
      <c r="X62" s="997"/>
      <c r="Y62" s="908"/>
      <c r="Z62" s="981">
        <f t="shared" si="4"/>
        <v>0</v>
      </c>
      <c r="AA62" s="982"/>
      <c r="AB62" s="982"/>
      <c r="AC62" s="982"/>
      <c r="AD62" s="982"/>
      <c r="AE62" s="980"/>
      <c r="AF62" s="980"/>
      <c r="AG62" s="980"/>
      <c r="AH62" s="980"/>
      <c r="AI62" s="980"/>
      <c r="AJ62" s="980"/>
    </row>
    <row r="63" spans="1:36" ht="12.75" customHeight="1" thickBot="1" x14ac:dyDescent="0.35">
      <c r="A63" s="941" t="s">
        <v>55</v>
      </c>
      <c r="B63" s="933" t="s">
        <v>1</v>
      </c>
      <c r="C63" s="1003"/>
      <c r="D63" s="1003" t="s">
        <v>77</v>
      </c>
      <c r="E63" s="1002"/>
      <c r="F63" s="1002"/>
      <c r="G63" s="1002"/>
      <c r="H63" s="939">
        <f>IF(C63&lt;&gt;"",'[4]CBL Score Standard'!$D119,IF(D63&lt;&gt;"",SUM('[4]CBL Score Standard'!$D119:$E119),IF(E63&lt;&gt;"",SUM('[4]CBL Score Standard'!$D119:$F119),IF(F63&lt;&gt;"",SUM('[4]CBL Score Standard'!$D119:$G119),IF(G63&lt;&gt;"",SUM('[4]CBL Score Standard'!$D119:$H119,0))))))</f>
        <v>0</v>
      </c>
      <c r="K63" s="960"/>
      <c r="L63" s="960"/>
      <c r="M63" s="934" t="s">
        <v>8</v>
      </c>
      <c r="N63" s="889" t="s">
        <v>55</v>
      </c>
      <c r="O63" s="891" t="s">
        <v>238</v>
      </c>
      <c r="P63" s="911"/>
      <c r="Q63" s="909"/>
      <c r="R63" s="912"/>
      <c r="S63" s="889"/>
      <c r="T63" s="997"/>
      <c r="U63" s="997"/>
      <c r="V63" s="997" t="str">
        <f t="shared" si="3"/>
        <v/>
      </c>
      <c r="W63" s="997"/>
      <c r="X63" s="997"/>
      <c r="Y63" s="908"/>
      <c r="Z63" s="981">
        <f t="shared" si="4"/>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1.8026382395855047</v>
      </c>
      <c r="K64" s="960"/>
      <c r="L64" s="960"/>
      <c r="M64" s="934" t="s">
        <v>8</v>
      </c>
      <c r="N64" s="910" t="s">
        <v>53</v>
      </c>
      <c r="O64" s="891" t="s">
        <v>239</v>
      </c>
      <c r="P64" s="911"/>
      <c r="Q64" s="909"/>
      <c r="R64" s="912"/>
      <c r="S64" s="889"/>
      <c r="T64" s="997"/>
      <c r="U64" s="997"/>
      <c r="V64" s="997" t="str">
        <f t="shared" si="3"/>
        <v/>
      </c>
      <c r="W64" s="997"/>
      <c r="X64" s="997"/>
      <c r="Y64" s="908"/>
      <c r="Z64" s="981">
        <f t="shared" si="4"/>
        <v>0</v>
      </c>
      <c r="AA64" s="982"/>
      <c r="AB64" s="982"/>
      <c r="AC64" s="982"/>
      <c r="AD64" s="982"/>
      <c r="AE64" s="980"/>
      <c r="AF64" s="980"/>
      <c r="AG64" s="980"/>
      <c r="AH64" s="980"/>
      <c r="AI64" s="980"/>
      <c r="AJ64" s="980"/>
    </row>
    <row r="65" spans="1:36" ht="28.2" thickBot="1" x14ac:dyDescent="0.35">
      <c r="A65" s="942" t="s">
        <v>83</v>
      </c>
      <c r="B65" s="943"/>
      <c r="C65" s="954">
        <v>0.90909090909090906</v>
      </c>
      <c r="D65" s="954">
        <v>0.94736842105263153</v>
      </c>
      <c r="E65" s="954">
        <v>6.4516129032258063E-2</v>
      </c>
      <c r="F65" s="954">
        <v>0</v>
      </c>
      <c r="G65" s="954">
        <v>0</v>
      </c>
      <c r="H65" s="944">
        <v>0</v>
      </c>
      <c r="K65" s="960"/>
      <c r="L65" s="960"/>
      <c r="M65" s="934" t="s">
        <v>8</v>
      </c>
      <c r="N65" s="910" t="s">
        <v>59</v>
      </c>
      <c r="O65" s="891" t="s">
        <v>240</v>
      </c>
      <c r="P65" s="911"/>
      <c r="Q65" s="909"/>
      <c r="R65" s="912"/>
      <c r="S65" s="889"/>
      <c r="T65" s="997"/>
      <c r="U65" s="997"/>
      <c r="V65" s="997" t="str">
        <f t="shared" si="3"/>
        <v/>
      </c>
      <c r="W65" s="997"/>
      <c r="X65" s="997"/>
      <c r="Y65" s="908"/>
      <c r="Z65" s="981">
        <f t="shared" si="4"/>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0</v>
      </c>
      <c r="K66" s="960"/>
      <c r="L66" s="960"/>
      <c r="M66" s="934" t="s">
        <v>8</v>
      </c>
      <c r="N66" s="910" t="s">
        <v>55</v>
      </c>
      <c r="O66" s="891" t="s">
        <v>515</v>
      </c>
      <c r="P66" s="911"/>
      <c r="Q66" s="909"/>
      <c r="R66" s="912"/>
      <c r="S66" s="889" t="s">
        <v>726</v>
      </c>
      <c r="T66" s="997"/>
      <c r="U66" s="1134">
        <v>44042.458333333336</v>
      </c>
      <c r="V66" s="997" t="s">
        <v>374</v>
      </c>
      <c r="W66" s="997"/>
      <c r="X66" s="997"/>
      <c r="Y66" s="908"/>
      <c r="Z66" s="981">
        <f t="shared" si="4"/>
        <v>0</v>
      </c>
      <c r="AA66" s="982"/>
      <c r="AB66" s="982"/>
      <c r="AC66" s="982"/>
      <c r="AD66" s="982"/>
      <c r="AE66" s="980"/>
      <c r="AF66" s="980"/>
      <c r="AG66" s="980"/>
      <c r="AH66" s="980"/>
      <c r="AI66" s="980"/>
      <c r="AJ66" s="980"/>
    </row>
    <row r="67" spans="1:36" x14ac:dyDescent="0.3">
      <c r="C67" s="955"/>
      <c r="D67" s="955"/>
      <c r="E67" s="955"/>
      <c r="F67" s="955"/>
      <c r="G67" s="955"/>
      <c r="K67" s="961"/>
      <c r="L67" s="961"/>
      <c r="M67" s="934" t="s">
        <v>8</v>
      </c>
      <c r="N67" s="910" t="s">
        <v>149</v>
      </c>
      <c r="O67" s="891" t="s">
        <v>370</v>
      </c>
      <c r="P67" s="904" t="s">
        <v>145</v>
      </c>
      <c r="Q67" s="892" t="s">
        <v>217</v>
      </c>
      <c r="R67" s="898" t="s">
        <v>241</v>
      </c>
      <c r="S67" s="889"/>
      <c r="T67" s="997"/>
      <c r="U67" s="997"/>
      <c r="V67" s="997" t="str">
        <f t="shared" si="3"/>
        <v/>
      </c>
      <c r="W67" s="997"/>
      <c r="X67" s="997"/>
      <c r="Y67" s="899" t="s">
        <v>242</v>
      </c>
      <c r="Z67" s="981">
        <f t="shared" si="4"/>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73" t="s">
        <v>243</v>
      </c>
      <c r="L69" s="1174"/>
      <c r="M69" s="1174"/>
      <c r="N69" s="1174"/>
      <c r="O69" s="1174"/>
      <c r="P69" s="1174"/>
      <c r="Q69" s="1174"/>
      <c r="R69" s="1174"/>
      <c r="S69" s="1174"/>
      <c r="T69" s="1174"/>
      <c r="U69" s="1174"/>
      <c r="V69" s="1174"/>
      <c r="W69" s="1174"/>
      <c r="X69" s="1174"/>
      <c r="Y69" s="978"/>
      <c r="Z69" s="985"/>
      <c r="AA69" s="978"/>
      <c r="AB69" s="978"/>
      <c r="AC69" s="978"/>
      <c r="AD69" s="978"/>
      <c r="AE69" s="978"/>
      <c r="AF69" s="978"/>
      <c r="AG69" s="978"/>
      <c r="AH69" s="978"/>
      <c r="AI69" s="978"/>
      <c r="AJ69" s="978"/>
    </row>
    <row r="70" spans="1:36" ht="27.6" x14ac:dyDescent="0.3">
      <c r="B70" s="955"/>
      <c r="C70" s="955"/>
      <c r="D70" s="955"/>
      <c r="E70" s="955"/>
      <c r="F70" s="955"/>
      <c r="G70" s="955"/>
      <c r="K70" s="958" t="s">
        <v>133</v>
      </c>
      <c r="L70" s="958" t="s">
        <v>91</v>
      </c>
      <c r="M70" s="1182" t="s">
        <v>75</v>
      </c>
      <c r="N70" s="1184" t="s">
        <v>134</v>
      </c>
      <c r="O70" s="971" t="s">
        <v>135</v>
      </c>
      <c r="P70" s="958" t="s">
        <v>136</v>
      </c>
      <c r="Q70" s="958" t="s">
        <v>137</v>
      </c>
      <c r="R70" s="958" t="s">
        <v>138</v>
      </c>
      <c r="S70" s="987" t="s">
        <v>139</v>
      </c>
      <c r="T70" s="953" t="s">
        <v>344</v>
      </c>
      <c r="U70" s="953" t="s">
        <v>342</v>
      </c>
      <c r="V70" s="953" t="s">
        <v>343</v>
      </c>
      <c r="W70" s="953" t="s">
        <v>375</v>
      </c>
      <c r="X70" s="953" t="s">
        <v>379</v>
      </c>
      <c r="Y70" s="958" t="s">
        <v>140</v>
      </c>
      <c r="Z70" s="1186" t="s">
        <v>667</v>
      </c>
      <c r="AA70" s="1172" t="s">
        <v>666</v>
      </c>
      <c r="AB70" s="1172"/>
      <c r="AC70" s="1172" t="s">
        <v>668</v>
      </c>
      <c r="AD70" s="1172"/>
      <c r="AE70" s="1172" t="s">
        <v>669</v>
      </c>
      <c r="AF70" s="1172"/>
      <c r="AG70" s="1172" t="s">
        <v>670</v>
      </c>
      <c r="AH70" s="1172"/>
      <c r="AI70" s="1172" t="s">
        <v>671</v>
      </c>
      <c r="AJ70" s="1172"/>
    </row>
    <row r="71" spans="1:36" ht="27.6" x14ac:dyDescent="0.3">
      <c r="B71" s="955"/>
      <c r="C71" s="955"/>
      <c r="D71" s="955"/>
      <c r="E71" s="955"/>
      <c r="F71" s="955"/>
      <c r="G71" s="955"/>
      <c r="K71" s="957"/>
      <c r="L71" s="957"/>
      <c r="M71" s="1183"/>
      <c r="N71" s="1185"/>
      <c r="O71" s="970"/>
      <c r="P71" s="888" t="s">
        <v>141</v>
      </c>
      <c r="Q71" s="957"/>
      <c r="R71" s="957"/>
      <c r="S71" s="986"/>
      <c r="T71" s="953"/>
      <c r="U71" s="953"/>
      <c r="V71" s="953"/>
      <c r="W71" s="953"/>
      <c r="X71" s="953"/>
      <c r="Y71" s="957"/>
      <c r="Z71" s="1187"/>
      <c r="AA71" s="977" t="s">
        <v>672</v>
      </c>
      <c r="AB71" s="977" t="s">
        <v>673</v>
      </c>
      <c r="AC71" s="977" t="s">
        <v>672</v>
      </c>
      <c r="AD71" s="977" t="s">
        <v>673</v>
      </c>
      <c r="AE71" s="977" t="s">
        <v>672</v>
      </c>
      <c r="AF71" s="977" t="s">
        <v>673</v>
      </c>
      <c r="AG71" s="977" t="s">
        <v>672</v>
      </c>
      <c r="AH71" s="977" t="s">
        <v>673</v>
      </c>
      <c r="AI71" s="977" t="s">
        <v>672</v>
      </c>
      <c r="AJ71" s="977" t="s">
        <v>673</v>
      </c>
    </row>
    <row r="72" spans="1:36" x14ac:dyDescent="0.3">
      <c r="B72" s="955"/>
      <c r="C72" s="955"/>
      <c r="D72" s="955"/>
      <c r="E72" s="955"/>
      <c r="F72" s="955"/>
      <c r="G72" s="955"/>
      <c r="K72" s="959" t="s">
        <v>142</v>
      </c>
      <c r="L72" s="959" t="s">
        <v>143</v>
      </c>
      <c r="M72" s="934" t="s">
        <v>9</v>
      </c>
      <c r="N72" s="910" t="s">
        <v>235</v>
      </c>
      <c r="O72" s="891" t="s">
        <v>244</v>
      </c>
      <c r="P72" s="913"/>
      <c r="Q72" s="914"/>
      <c r="R72" s="915"/>
      <c r="S72" s="889"/>
      <c r="T72" s="997"/>
      <c r="U72" s="997"/>
      <c r="V72" s="997" t="str">
        <f>IF(AND(W72="Y",X72="Y"),"Passed",IF(T72="M","Passed", ""))</f>
        <v/>
      </c>
      <c r="W72" s="997"/>
      <c r="X72" s="997"/>
      <c r="Y72" s="916"/>
      <c r="Z72" s="981">
        <f t="shared" ref="Z72:Z75" si="5">DATEDIF(AA72,AB72,"m")/12+DATEDIF(AC72,AD72,"m")/12+DATEDIF(AE72,AF72,"m")/12+DATEDIF(AG72,AH72,"m")/12+DATEDIF(AI72,AJ72,"m")/12</f>
        <v>0</v>
      </c>
      <c r="AA72" s="982"/>
      <c r="AB72" s="982"/>
      <c r="AC72" s="982"/>
      <c r="AD72" s="982"/>
      <c r="AE72" s="980"/>
      <c r="AF72" s="980"/>
      <c r="AG72" s="980"/>
      <c r="AH72" s="980"/>
      <c r="AI72" s="980"/>
      <c r="AJ72" s="980"/>
    </row>
    <row r="73" spans="1:36" x14ac:dyDescent="0.3">
      <c r="B73" s="955"/>
      <c r="C73" s="955"/>
      <c r="D73" s="955"/>
      <c r="E73" s="955"/>
      <c r="F73" s="955"/>
      <c r="G73" s="955"/>
      <c r="K73" s="960"/>
      <c r="L73" s="960"/>
      <c r="M73" s="934" t="s">
        <v>9</v>
      </c>
      <c r="N73" s="910" t="s">
        <v>229</v>
      </c>
      <c r="O73" s="891" t="s">
        <v>245</v>
      </c>
      <c r="P73" s="913"/>
      <c r="Q73" s="914"/>
      <c r="R73" s="915"/>
      <c r="S73" s="889"/>
      <c r="T73" s="997"/>
      <c r="U73" s="997"/>
      <c r="V73" s="997" t="str">
        <f>IF(AND(W73="Y",X73="Y"),"Passed",IF(T73="M","Passed", ""))</f>
        <v/>
      </c>
      <c r="W73" s="997"/>
      <c r="X73" s="997"/>
      <c r="Y73" s="916"/>
      <c r="Z73" s="981">
        <f t="shared" si="5"/>
        <v>0</v>
      </c>
      <c r="AA73" s="982"/>
      <c r="AB73" s="982"/>
      <c r="AC73" s="982"/>
      <c r="AD73" s="982"/>
      <c r="AE73" s="980"/>
      <c r="AF73" s="980"/>
      <c r="AG73" s="980"/>
      <c r="AH73" s="980"/>
      <c r="AI73" s="980"/>
      <c r="AJ73" s="980"/>
    </row>
    <row r="74" spans="1:36" ht="41.4" x14ac:dyDescent="0.3">
      <c r="B74" s="955"/>
      <c r="C74" s="955"/>
      <c r="D74" s="955"/>
      <c r="E74" s="955"/>
      <c r="F74" s="955"/>
      <c r="G74" s="955"/>
      <c r="K74" s="960"/>
      <c r="L74" s="960"/>
      <c r="M74" s="934" t="s">
        <v>9</v>
      </c>
      <c r="N74" s="910" t="s">
        <v>3</v>
      </c>
      <c r="O74" s="891" t="s">
        <v>516</v>
      </c>
      <c r="P74" s="913"/>
      <c r="Q74" s="914"/>
      <c r="R74" s="915"/>
      <c r="S74" s="889"/>
      <c r="T74" s="997"/>
      <c r="U74" s="997"/>
      <c r="V74" s="997" t="str">
        <f>IF(AND(W74="Y",X74="Y"),"Passed",IF(T74="M","Passed", ""))</f>
        <v/>
      </c>
      <c r="W74" s="997"/>
      <c r="X74" s="997"/>
      <c r="Y74" s="916"/>
      <c r="Z74" s="981">
        <f t="shared" si="5"/>
        <v>0</v>
      </c>
      <c r="AA74" s="982"/>
      <c r="AB74" s="982"/>
      <c r="AC74" s="982"/>
      <c r="AD74" s="982"/>
      <c r="AE74" s="980"/>
      <c r="AF74" s="980"/>
      <c r="AG74" s="980"/>
      <c r="AH74" s="980"/>
      <c r="AI74" s="980"/>
      <c r="AJ74" s="980"/>
    </row>
    <row r="75" spans="1:36" ht="12.75" customHeight="1" x14ac:dyDescent="0.3">
      <c r="B75" s="955"/>
      <c r="C75" s="955"/>
      <c r="D75" s="955"/>
      <c r="E75" s="955"/>
      <c r="F75" s="955"/>
      <c r="G75" s="955"/>
      <c r="K75" s="961"/>
      <c r="L75" s="961"/>
      <c r="M75" s="934" t="s">
        <v>9</v>
      </c>
      <c r="N75" s="910" t="s">
        <v>3</v>
      </c>
      <c r="O75" s="891" t="s">
        <v>246</v>
      </c>
      <c r="P75" s="913"/>
      <c r="Q75" s="914"/>
      <c r="R75" s="915"/>
      <c r="S75" s="889"/>
      <c r="T75" s="997"/>
      <c r="U75" s="997"/>
      <c r="V75" s="997" t="str">
        <f>IF(AND(W75="Y",X75="Y"),"Passed",IF(T75="M","Passed", ""))</f>
        <v/>
      </c>
      <c r="W75" s="997"/>
      <c r="X75" s="997"/>
      <c r="Y75" s="916"/>
      <c r="Z75" s="981">
        <f t="shared" si="5"/>
        <v>0</v>
      </c>
      <c r="AA75" s="982"/>
      <c r="AB75" s="982"/>
      <c r="AC75" s="982"/>
      <c r="AD75" s="982"/>
      <c r="AE75" s="980"/>
      <c r="AF75" s="980"/>
      <c r="AG75" s="980"/>
      <c r="AH75" s="980"/>
      <c r="AI75" s="980"/>
      <c r="AJ75" s="980"/>
    </row>
    <row r="76" spans="1:36" x14ac:dyDescent="0.3">
      <c r="B76" s="955"/>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B77" s="955"/>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B78" s="955"/>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B79" s="955"/>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B80" s="955"/>
      <c r="C80" s="955"/>
      <c r="D80" s="955"/>
      <c r="E80" s="955"/>
      <c r="F80" s="955"/>
      <c r="G80" s="955"/>
    </row>
    <row r="81" spans="2:7" x14ac:dyDescent="0.3">
      <c r="B81" s="955"/>
      <c r="C81" s="955"/>
      <c r="D81" s="955"/>
      <c r="E81" s="955"/>
      <c r="F81" s="955"/>
      <c r="G81" s="955"/>
    </row>
    <row r="82" spans="2:7" x14ac:dyDescent="0.3">
      <c r="B82" s="955"/>
      <c r="C82" s="955"/>
      <c r="D82" s="955"/>
      <c r="E82" s="955"/>
      <c r="F82" s="955"/>
      <c r="G82" s="955"/>
    </row>
    <row r="83" spans="2:7" x14ac:dyDescent="0.3">
      <c r="B83" s="955"/>
      <c r="C83" s="955"/>
      <c r="D83" s="955"/>
      <c r="E83" s="955"/>
      <c r="F83" s="955"/>
      <c r="G83" s="955"/>
    </row>
    <row r="84" spans="2:7" x14ac:dyDescent="0.3">
      <c r="B84" s="955"/>
      <c r="C84" s="955"/>
      <c r="D84" s="955"/>
      <c r="E84" s="955"/>
      <c r="F84" s="955"/>
      <c r="G84" s="955"/>
    </row>
    <row r="85" spans="2:7" x14ac:dyDescent="0.3">
      <c r="B85" s="955"/>
      <c r="C85" s="955"/>
      <c r="D85" s="955"/>
      <c r="E85" s="955"/>
      <c r="F85" s="955"/>
      <c r="G85" s="955"/>
    </row>
    <row r="86" spans="2:7" x14ac:dyDescent="0.3">
      <c r="B86" s="955"/>
      <c r="C86" s="955"/>
      <c r="D86" s="955"/>
      <c r="E86" s="955"/>
      <c r="F86" s="955"/>
      <c r="G86" s="955"/>
    </row>
    <row r="87" spans="2:7" x14ac:dyDescent="0.3">
      <c r="B87" s="955"/>
      <c r="C87" s="955"/>
      <c r="D87" s="955"/>
      <c r="E87" s="955"/>
      <c r="F87" s="955"/>
      <c r="G87" s="955"/>
    </row>
    <row r="88" spans="2:7" x14ac:dyDescent="0.3">
      <c r="B88" s="955"/>
      <c r="C88" s="955"/>
      <c r="D88" s="955"/>
      <c r="E88" s="955"/>
      <c r="F88" s="955"/>
      <c r="G88" s="955"/>
    </row>
    <row r="89" spans="2:7" x14ac:dyDescent="0.3">
      <c r="B89" s="955"/>
      <c r="C89" s="955"/>
      <c r="D89" s="955"/>
      <c r="E89" s="955"/>
      <c r="F89" s="955"/>
      <c r="G89" s="955"/>
    </row>
    <row r="90" spans="2:7" x14ac:dyDescent="0.3">
      <c r="B90" s="955"/>
      <c r="C90" s="955"/>
      <c r="D90" s="955"/>
      <c r="E90" s="955"/>
      <c r="F90" s="955"/>
      <c r="G90" s="955"/>
    </row>
    <row r="91" spans="2:7" x14ac:dyDescent="0.3">
      <c r="B91" s="955"/>
      <c r="C91" s="955"/>
      <c r="D91" s="955"/>
      <c r="E91" s="955"/>
      <c r="F91" s="955"/>
      <c r="G91" s="955"/>
    </row>
    <row r="92" spans="2:7" x14ac:dyDescent="0.3">
      <c r="B92" s="955"/>
      <c r="C92" s="955"/>
      <c r="D92" s="955"/>
      <c r="E92" s="955"/>
      <c r="F92" s="955"/>
      <c r="G92" s="955"/>
    </row>
    <row r="93" spans="2:7" x14ac:dyDescent="0.3">
      <c r="B93" s="955"/>
      <c r="C93" s="955"/>
      <c r="D93" s="955"/>
      <c r="E93" s="955"/>
      <c r="F93" s="955"/>
      <c r="G93" s="955"/>
    </row>
    <row r="94" spans="2:7" x14ac:dyDescent="0.3">
      <c r="B94" s="955"/>
      <c r="C94" s="955"/>
      <c r="D94" s="955"/>
      <c r="E94" s="955"/>
      <c r="F94" s="955"/>
      <c r="G94" s="955"/>
    </row>
    <row r="95" spans="2:7" x14ac:dyDescent="0.3">
      <c r="B95" s="955"/>
      <c r="C95" s="955"/>
      <c r="D95" s="955"/>
      <c r="E95" s="955"/>
      <c r="F95" s="955"/>
      <c r="G95" s="955"/>
    </row>
    <row r="96" spans="2:7" x14ac:dyDescent="0.3">
      <c r="B96" s="955"/>
      <c r="C96" s="955"/>
      <c r="D96" s="955"/>
      <c r="E96" s="955"/>
      <c r="F96" s="955"/>
      <c r="G96" s="955"/>
    </row>
    <row r="97" spans="2:7" x14ac:dyDescent="0.3">
      <c r="B97" s="955"/>
      <c r="C97" s="955"/>
      <c r="D97" s="955"/>
      <c r="E97" s="955"/>
      <c r="F97" s="955"/>
      <c r="G97" s="955"/>
    </row>
    <row r="98" spans="2:7" x14ac:dyDescent="0.3">
      <c r="B98" s="955"/>
      <c r="C98" s="955"/>
      <c r="D98" s="955"/>
      <c r="E98" s="955"/>
      <c r="F98" s="955"/>
      <c r="G98" s="955"/>
    </row>
    <row r="99" spans="2:7" x14ac:dyDescent="0.3">
      <c r="B99" s="955"/>
      <c r="C99" s="955"/>
      <c r="D99" s="955"/>
      <c r="E99" s="955"/>
      <c r="F99" s="955"/>
      <c r="G99" s="955"/>
    </row>
    <row r="100" spans="2:7" x14ac:dyDescent="0.3">
      <c r="B100" s="955"/>
      <c r="C100" s="955"/>
      <c r="D100" s="955"/>
      <c r="E100" s="955"/>
      <c r="F100" s="955"/>
      <c r="G100" s="955"/>
    </row>
    <row r="101" spans="2:7" x14ac:dyDescent="0.3">
      <c r="B101" s="955"/>
      <c r="C101" s="955"/>
      <c r="D101" s="955"/>
      <c r="E101" s="955"/>
      <c r="F101" s="955"/>
      <c r="G101" s="955"/>
    </row>
    <row r="102" spans="2:7" x14ac:dyDescent="0.3">
      <c r="B102" s="955"/>
      <c r="C102" s="955"/>
      <c r="D102" s="955"/>
      <c r="E102" s="955"/>
      <c r="F102" s="955"/>
      <c r="G102" s="955"/>
    </row>
    <row r="103" spans="2:7" x14ac:dyDescent="0.3">
      <c r="B103" s="955"/>
      <c r="C103" s="955"/>
      <c r="D103" s="955"/>
      <c r="E103" s="955"/>
      <c r="F103" s="955"/>
      <c r="G103" s="955"/>
    </row>
    <row r="104" spans="2:7" x14ac:dyDescent="0.3">
      <c r="B104" s="955"/>
      <c r="C104" s="955"/>
      <c r="D104" s="955"/>
      <c r="E104" s="955"/>
      <c r="F104" s="955"/>
      <c r="G104" s="955"/>
    </row>
    <row r="105" spans="2:7" x14ac:dyDescent="0.3">
      <c r="B105" s="955"/>
      <c r="C105" s="955"/>
      <c r="D105" s="955"/>
      <c r="E105" s="955"/>
      <c r="F105" s="955"/>
      <c r="G105" s="955"/>
    </row>
    <row r="106" spans="2:7" x14ac:dyDescent="0.3">
      <c r="B106" s="955"/>
      <c r="C106" s="955"/>
      <c r="D106" s="955"/>
      <c r="E106" s="955"/>
      <c r="F106" s="955"/>
      <c r="G106" s="955"/>
    </row>
    <row r="107" spans="2:7" x14ac:dyDescent="0.3">
      <c r="B107" s="955"/>
      <c r="C107" s="955"/>
      <c r="D107" s="955"/>
      <c r="E107" s="955"/>
      <c r="F107" s="955"/>
      <c r="G107" s="955"/>
    </row>
    <row r="108" spans="2:7" x14ac:dyDescent="0.3">
      <c r="B108" s="955"/>
      <c r="C108" s="955"/>
      <c r="D108" s="955"/>
      <c r="E108" s="955"/>
      <c r="F108" s="955"/>
      <c r="G108" s="955"/>
    </row>
    <row r="109" spans="2:7" x14ac:dyDescent="0.3">
      <c r="B109" s="955"/>
      <c r="C109" s="955"/>
      <c r="D109" s="955"/>
      <c r="E109" s="955"/>
      <c r="F109" s="955"/>
      <c r="G109" s="955"/>
    </row>
    <row r="110" spans="2:7" x14ac:dyDescent="0.3">
      <c r="B110" s="955"/>
      <c r="C110" s="955"/>
      <c r="D110" s="955"/>
      <c r="E110" s="955"/>
      <c r="F110" s="955"/>
      <c r="G110" s="955"/>
    </row>
    <row r="111" spans="2:7" x14ac:dyDescent="0.3">
      <c r="B111" s="955"/>
      <c r="C111" s="955"/>
      <c r="D111" s="955"/>
      <c r="E111" s="955"/>
      <c r="F111" s="955"/>
      <c r="G111" s="955"/>
    </row>
    <row r="112" spans="2:7" x14ac:dyDescent="0.3">
      <c r="B112" s="955"/>
      <c r="C112" s="955"/>
      <c r="D112" s="955"/>
      <c r="E112" s="955"/>
      <c r="F112" s="955"/>
      <c r="G112" s="955"/>
    </row>
    <row r="113" spans="2:7" x14ac:dyDescent="0.3">
      <c r="B113" s="955"/>
      <c r="C113" s="955"/>
      <c r="D113" s="955"/>
      <c r="E113" s="955"/>
      <c r="F113" s="955"/>
      <c r="G113" s="955"/>
    </row>
    <row r="114" spans="2:7" x14ac:dyDescent="0.3">
      <c r="B114" s="955"/>
      <c r="C114" s="955"/>
      <c r="D114" s="955"/>
      <c r="E114" s="955"/>
      <c r="F114" s="955"/>
      <c r="G114" s="955"/>
    </row>
    <row r="115" spans="2:7" x14ac:dyDescent="0.3">
      <c r="B115" s="955"/>
      <c r="C115" s="955"/>
      <c r="D115" s="955"/>
      <c r="E115" s="955"/>
      <c r="F115" s="955"/>
      <c r="G115" s="955"/>
    </row>
    <row r="116" spans="2:7" x14ac:dyDescent="0.3">
      <c r="B116" s="955"/>
      <c r="C116" s="955"/>
      <c r="D116" s="955"/>
      <c r="E116" s="955"/>
      <c r="F116" s="955"/>
      <c r="G116" s="955"/>
    </row>
    <row r="117" spans="2:7" x14ac:dyDescent="0.3">
      <c r="B117" s="955"/>
      <c r="C117" s="955"/>
      <c r="D117" s="955"/>
      <c r="E117" s="955"/>
      <c r="F117" s="955"/>
      <c r="G117" s="955"/>
    </row>
    <row r="118" spans="2:7" x14ac:dyDescent="0.3">
      <c r="B118" s="955"/>
      <c r="C118" s="955"/>
      <c r="D118" s="955"/>
      <c r="E118" s="955"/>
      <c r="F118" s="955"/>
      <c r="G118" s="955"/>
    </row>
    <row r="119" spans="2:7" x14ac:dyDescent="0.3">
      <c r="B119" s="955"/>
      <c r="C119" s="955"/>
      <c r="D119" s="955"/>
      <c r="E119" s="955"/>
      <c r="F119" s="955"/>
      <c r="G119" s="955"/>
    </row>
    <row r="120" spans="2:7" x14ac:dyDescent="0.3">
      <c r="B120" s="955"/>
      <c r="C120" s="955"/>
      <c r="D120" s="955"/>
      <c r="E120" s="955"/>
      <c r="F120" s="955"/>
      <c r="G120" s="955"/>
    </row>
    <row r="121" spans="2:7" x14ac:dyDescent="0.3">
      <c r="B121" s="955"/>
      <c r="C121" s="955"/>
      <c r="D121" s="955"/>
      <c r="E121" s="955"/>
      <c r="F121" s="955"/>
      <c r="G121" s="955"/>
    </row>
    <row r="122" spans="2:7" x14ac:dyDescent="0.3">
      <c r="B122" s="955"/>
      <c r="C122" s="955"/>
      <c r="D122" s="955"/>
      <c r="E122" s="955"/>
      <c r="F122" s="955"/>
      <c r="G122" s="955"/>
    </row>
    <row r="123" spans="2:7" x14ac:dyDescent="0.3">
      <c r="B123" s="955"/>
      <c r="C123" s="955"/>
      <c r="D123" s="955"/>
      <c r="E123" s="955"/>
      <c r="F123" s="955"/>
      <c r="G123" s="955"/>
    </row>
    <row r="124" spans="2:7" x14ac:dyDescent="0.3">
      <c r="B124" s="955"/>
      <c r="C124" s="955"/>
      <c r="D124" s="955"/>
      <c r="E124" s="955"/>
      <c r="F124" s="955"/>
      <c r="G124" s="955"/>
    </row>
    <row r="125" spans="2:7" x14ac:dyDescent="0.3">
      <c r="C125" s="955"/>
      <c r="D125" s="955"/>
      <c r="E125" s="955"/>
      <c r="F125" s="955"/>
      <c r="G125" s="955"/>
    </row>
    <row r="126" spans="2:7" x14ac:dyDescent="0.3">
      <c r="C126" s="955"/>
      <c r="D126" s="955"/>
      <c r="E126" s="955"/>
      <c r="F126" s="955"/>
      <c r="G126" s="955"/>
    </row>
    <row r="127" spans="2:7" x14ac:dyDescent="0.3">
      <c r="C127" s="955"/>
      <c r="D127" s="955"/>
      <c r="E127" s="955"/>
      <c r="F127" s="955"/>
      <c r="G127" s="955"/>
    </row>
    <row r="128" spans="2: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mergeCells count="48">
    <mergeCell ref="A1:H1"/>
    <mergeCell ref="K1:X1"/>
    <mergeCell ref="M2:M3"/>
    <mergeCell ref="N2:N3"/>
    <mergeCell ref="Z2:Z3"/>
    <mergeCell ref="AC2:AD2"/>
    <mergeCell ref="AE2:AF2"/>
    <mergeCell ref="AG2:AH2"/>
    <mergeCell ref="AI2:AJ2"/>
    <mergeCell ref="K16:X16"/>
    <mergeCell ref="AA2:AB2"/>
    <mergeCell ref="AE17:AF17"/>
    <mergeCell ref="AG17:AH17"/>
    <mergeCell ref="AI17:AJ17"/>
    <mergeCell ref="K37:X37"/>
    <mergeCell ref="M38:M39"/>
    <mergeCell ref="N38:N39"/>
    <mergeCell ref="Z38:Z39"/>
    <mergeCell ref="AA38:AB38"/>
    <mergeCell ref="AC38:AD38"/>
    <mergeCell ref="AE38:AF38"/>
    <mergeCell ref="M17:M18"/>
    <mergeCell ref="N17:N18"/>
    <mergeCell ref="Z17:Z18"/>
    <mergeCell ref="AA17:AB17"/>
    <mergeCell ref="AC17:AD17"/>
    <mergeCell ref="AG38:AH38"/>
    <mergeCell ref="AI38:AJ38"/>
    <mergeCell ref="K57:X57"/>
    <mergeCell ref="M58:M59"/>
    <mergeCell ref="N58:N59"/>
    <mergeCell ref="Z58:Z59"/>
    <mergeCell ref="AA58:AB58"/>
    <mergeCell ref="AC58:AD58"/>
    <mergeCell ref="AE58:AF58"/>
    <mergeCell ref="AG58:AH58"/>
    <mergeCell ref="AG70:AH70"/>
    <mergeCell ref="AI70:AJ70"/>
    <mergeCell ref="AI58:AJ58"/>
    <mergeCell ref="A64:G64"/>
    <mergeCell ref="A66:G66"/>
    <mergeCell ref="K69:X69"/>
    <mergeCell ref="M70:M71"/>
    <mergeCell ref="N70:N71"/>
    <mergeCell ref="Z70:Z71"/>
    <mergeCell ref="AA70:AB70"/>
    <mergeCell ref="AC70:AD70"/>
    <mergeCell ref="AE70:AF70"/>
  </mergeCells>
  <conditionalFormatting sqref="G46">
    <cfRule type="containsText" dxfId="114" priority="23" operator="containsText" text="O">
      <formula>NOT(ISERROR(SEARCH("O",G46)))</formula>
    </cfRule>
  </conditionalFormatting>
  <conditionalFormatting sqref="G46">
    <cfRule type="containsText" dxfId="113" priority="20" operator="containsText" text="N/A">
      <formula>NOT(ISERROR(SEARCH("N/A",G46)))</formula>
    </cfRule>
    <cfRule type="containsText" dxfId="112" priority="21" operator="containsText" text="Blank">
      <formula>NOT(ISERROR(SEARCH("Blank",G46)))</formula>
    </cfRule>
    <cfRule type="containsText" dxfId="111" priority="22" operator="containsText" text="M">
      <formula>NOT(ISERROR(SEARCH("M",G46)))</formula>
    </cfRule>
  </conditionalFormatting>
  <conditionalFormatting sqref="C7:D7 F7:H7">
    <cfRule type="containsText" dxfId="110" priority="17" operator="containsText" text="N/A">
      <formula>NOT(ISERROR(SEARCH("N/A",C7)))</formula>
    </cfRule>
    <cfRule type="containsText" dxfId="109" priority="18" operator="containsText" text="Blank">
      <formula>NOT(ISERROR(SEARCH("Blank",C7)))</formula>
    </cfRule>
    <cfRule type="containsText" dxfId="108" priority="19" operator="containsText" text="M">
      <formula>NOT(ISERROR(SEARCH("M",C7)))</formula>
    </cfRule>
  </conditionalFormatting>
  <conditionalFormatting sqref="F46">
    <cfRule type="containsText" dxfId="107" priority="16" operator="containsText" text="O">
      <formula>NOT(ISERROR(SEARCH("O",F46)))</formula>
    </cfRule>
  </conditionalFormatting>
  <conditionalFormatting sqref="F46">
    <cfRule type="containsText" dxfId="106" priority="13" operator="containsText" text="N/A">
      <formula>NOT(ISERROR(SEARCH("N/A",F46)))</formula>
    </cfRule>
    <cfRule type="containsText" dxfId="105" priority="14" operator="containsText" text="Blank">
      <formula>NOT(ISERROR(SEARCH("Blank",F46)))</formula>
    </cfRule>
    <cfRule type="containsText" dxfId="104" priority="15" operator="containsText" text="M">
      <formula>NOT(ISERROR(SEARCH("M",F46)))</formula>
    </cfRule>
  </conditionalFormatting>
  <conditionalFormatting sqref="C46:D46">
    <cfRule type="containsText" dxfId="103" priority="12" operator="containsText" text="O">
      <formula>NOT(ISERROR(SEARCH("O",C46)))</formula>
    </cfRule>
  </conditionalFormatting>
  <conditionalFormatting sqref="C46:D46">
    <cfRule type="containsText" dxfId="102" priority="9" operator="containsText" text="N/A">
      <formula>NOT(ISERROR(SEARCH("N/A",C46)))</formula>
    </cfRule>
    <cfRule type="containsText" dxfId="101" priority="10" operator="containsText" text="Blank">
      <formula>NOT(ISERROR(SEARCH("Blank",C46)))</formula>
    </cfRule>
    <cfRule type="containsText" dxfId="100" priority="11" operator="containsText" text="M">
      <formula>NOT(ISERROR(SEARCH("M",C46)))</formula>
    </cfRule>
  </conditionalFormatting>
  <conditionalFormatting sqref="B125:B1048576 B1:B28 B30:B69">
    <cfRule type="duplicateValues" dxfId="99" priority="8"/>
  </conditionalFormatting>
  <conditionalFormatting sqref="B29">
    <cfRule type="duplicateValues" dxfId="98" priority="7"/>
  </conditionalFormatting>
  <conditionalFormatting sqref="Z4 Z51:Z55 Z40:Z43 Z45:Z49 Z19:Z35">
    <cfRule type="cellIs" dxfId="97" priority="6" operator="greaterThan">
      <formula>0</formula>
    </cfRule>
  </conditionalFormatting>
  <conditionalFormatting sqref="Z5:Z14">
    <cfRule type="cellIs" dxfId="96" priority="5" operator="greaterThan">
      <formula>0</formula>
    </cfRule>
  </conditionalFormatting>
  <conditionalFormatting sqref="Z60:Z67">
    <cfRule type="cellIs" dxfId="95" priority="4" operator="greaterThan">
      <formula>0</formula>
    </cfRule>
  </conditionalFormatting>
  <conditionalFormatting sqref="Z72:Z75">
    <cfRule type="cellIs" dxfId="94" priority="3" operator="greaterThan">
      <formula>0</formula>
    </cfRule>
  </conditionalFormatting>
  <conditionalFormatting sqref="Z50">
    <cfRule type="cellIs" dxfId="93" priority="2" operator="greaterThan">
      <formula>0</formula>
    </cfRule>
  </conditionalFormatting>
  <conditionalFormatting sqref="Z44">
    <cfRule type="cellIs" dxfId="92" priority="1" operator="greaterThan">
      <formula>0</formula>
    </cfRule>
  </conditionalFormatting>
  <dataValidations count="3">
    <dataValidation type="list" allowBlank="1" showInputMessage="1" showErrorMessage="1" sqref="X33 X19 X21 X4:X10 W70:W79 W2:W15 W58:W68 X12 W17:W36 W38:W56">
      <formula1>"Y, N"</formula1>
    </dataValidation>
    <dataValidation type="list" allowBlank="1" showInputMessage="1" showErrorMessage="1" sqref="T70:T79 T58:T68 T2:T15 T17:T36 T38:T56">
      <formula1>"M, O, N/A"</formula1>
    </dataValidation>
    <dataValidation type="list" allowBlank="1" showInputMessage="1" showErrorMessage="1" sqref="V58:V68 V70:V79 V38:V56 V17:V36 V2:V15">
      <formula1>"Passed, Failed, N/A"</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scale="30" fitToHeight="0" orientation="landscape" r:id="rId19"/>
  <drawing r:id="rId20"/>
  <legacyDrawing r:id="rId21"/>
  <controls>
    <mc:AlternateContent xmlns:mc="http://schemas.openxmlformats.org/markup-compatibility/2006">
      <mc:Choice Requires="x14">
        <control shapeId="996353" r:id="rId22" name="CommandButton1">
          <controlPr defaultSize="0" autoLine="0" r:id="rId23">
            <anchor moveWithCells="1">
              <from>
                <xdr:col>8</xdr:col>
                <xdr:colOff>114300</xdr:colOff>
                <xdr:row>6</xdr:row>
                <xdr:rowOff>106680</xdr:rowOff>
              </from>
              <to>
                <xdr:col>9</xdr:col>
                <xdr:colOff>403860</xdr:colOff>
                <xdr:row>7</xdr:row>
                <xdr:rowOff>99060</xdr:rowOff>
              </to>
            </anchor>
          </controlPr>
        </control>
      </mc:Choice>
      <mc:Fallback>
        <control shapeId="996353" r:id="rId22" name="CommandButton1"/>
      </mc:Fallback>
    </mc:AlternateContent>
    <mc:AlternateContent xmlns:mc="http://schemas.openxmlformats.org/markup-compatibility/2006">
      <mc:Choice Requires="x14">
        <control shapeId="996354" r:id="rId24" name="CommandButton2">
          <controlPr defaultSize="0" autoLine="0" r:id="rId25">
            <anchor moveWithCells="1">
              <from>
                <xdr:col>8</xdr:col>
                <xdr:colOff>121920</xdr:colOff>
                <xdr:row>9</xdr:row>
                <xdr:rowOff>68580</xdr:rowOff>
              </from>
              <to>
                <xdr:col>9</xdr:col>
                <xdr:colOff>441960</xdr:colOff>
                <xdr:row>11</xdr:row>
                <xdr:rowOff>152400</xdr:rowOff>
              </to>
            </anchor>
          </controlPr>
        </control>
      </mc:Choice>
      <mc:Fallback>
        <control shapeId="996354" r:id="rId24" name="CommandButton2"/>
      </mc:Fallback>
    </mc:AlternateContent>
    <mc:AlternateContent xmlns:mc="http://schemas.openxmlformats.org/markup-compatibility/2006">
      <mc:Choice Requires="x14">
        <control shapeId="996355" r:id="rId26" name="CommandButton3">
          <controlPr defaultSize="0" autoLine="0" r:id="rId27">
            <anchor moveWithCells="1">
              <from>
                <xdr:col>8</xdr:col>
                <xdr:colOff>114300</xdr:colOff>
                <xdr:row>6</xdr:row>
                <xdr:rowOff>106680</xdr:rowOff>
              </from>
              <to>
                <xdr:col>9</xdr:col>
                <xdr:colOff>403860</xdr:colOff>
                <xdr:row>7</xdr:row>
                <xdr:rowOff>99060</xdr:rowOff>
              </to>
            </anchor>
          </controlPr>
        </control>
      </mc:Choice>
      <mc:Fallback>
        <control shapeId="996355" r:id="rId26" name="CommandButton3"/>
      </mc:Fallback>
    </mc:AlternateContent>
    <mc:AlternateContent xmlns:mc="http://schemas.openxmlformats.org/markup-compatibility/2006">
      <mc:Choice Requires="x14">
        <control shapeId="996356" r:id="rId28" name="CommandButton4">
          <controlPr defaultSize="0" autoLine="0" r:id="rId29">
            <anchor moveWithCells="1">
              <from>
                <xdr:col>8</xdr:col>
                <xdr:colOff>121920</xdr:colOff>
                <xdr:row>9</xdr:row>
                <xdr:rowOff>68580</xdr:rowOff>
              </from>
              <to>
                <xdr:col>9</xdr:col>
                <xdr:colOff>441960</xdr:colOff>
                <xdr:row>11</xdr:row>
                <xdr:rowOff>152400</xdr:rowOff>
              </to>
            </anchor>
          </controlPr>
        </control>
      </mc:Choice>
      <mc:Fallback>
        <control shapeId="996356" r:id="rId28" name="CommandButton4"/>
      </mc:Fallback>
    </mc:AlternateContent>
  </controls>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8">
    <tabColor theme="7" tint="0.79998168889431442"/>
    <pageSetUpPr fitToPage="1"/>
  </sheetPr>
  <dimension ref="A1:AN196"/>
  <sheetViews>
    <sheetView showGridLines="0" topLeftCell="J1" zoomScaleNormal="100" workbookViewId="0">
      <selection activeCell="R27" sqref="R27"/>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26.109375" style="883" customWidth="1"/>
    <col min="19" max="19" width="12.6640625" style="883" bestFit="1" customWidth="1"/>
    <col min="20" max="20" width="12.5546875" style="883" customWidth="1"/>
    <col min="21" max="21" width="11" style="883" bestFit="1" customWidth="1"/>
    <col min="22" max="22" width="10.44140625" style="883" bestFit="1" customWidth="1"/>
    <col min="23" max="23" width="23.44140625" style="883" bestFit="1" customWidth="1"/>
    <col min="24" max="24" width="22.88671875" style="883" bestFit="1" customWidth="1"/>
    <col min="25" max="25" width="42.33203125" style="883" bestFit="1" customWidth="1"/>
    <col min="26" max="26" width="16.5546875" style="883" bestFit="1" customWidth="1"/>
    <col min="27" max="36" width="11" style="883" bestFit="1" customWidth="1"/>
    <col min="37" max="40" width="9.109375" style="883"/>
    <col min="41" max="16384" width="9.109375" style="884"/>
  </cols>
  <sheetData>
    <row r="1" spans="1:36" ht="12.75" customHeight="1" x14ac:dyDescent="0.45">
      <c r="A1" s="1188" t="s">
        <v>82</v>
      </c>
      <c r="B1" s="1189"/>
      <c r="C1" s="1189"/>
      <c r="D1" s="1189"/>
      <c r="E1" s="1189"/>
      <c r="F1" s="1189"/>
      <c r="G1" s="1189"/>
      <c r="H1" s="1189"/>
      <c r="K1" s="1173" t="s">
        <v>627</v>
      </c>
      <c r="L1" s="1174"/>
      <c r="M1" s="1174"/>
      <c r="N1" s="1174"/>
      <c r="O1" s="1174"/>
      <c r="P1" s="1174"/>
      <c r="Q1" s="1174"/>
      <c r="R1" s="1174"/>
      <c r="S1" s="1174"/>
      <c r="T1" s="1174"/>
      <c r="U1" s="1174"/>
      <c r="V1" s="1174"/>
      <c r="W1" s="1174"/>
      <c r="X1" s="1174"/>
      <c r="Y1" s="978"/>
      <c r="Z1" s="985"/>
      <c r="AA1" s="978"/>
      <c r="AB1" s="978"/>
      <c r="AC1" s="978"/>
      <c r="AD1" s="978"/>
      <c r="AE1" s="978"/>
      <c r="AF1" s="978"/>
      <c r="AG1" s="978"/>
      <c r="AH1" s="978"/>
      <c r="AI1" s="978"/>
      <c r="AJ1" s="978"/>
    </row>
    <row r="2" spans="1:36" ht="27.6" x14ac:dyDescent="0.3">
      <c r="A2" s="932" t="s">
        <v>367</v>
      </c>
      <c r="B2" s="997" t="s">
        <v>728</v>
      </c>
      <c r="C2" s="884"/>
      <c r="D2" s="884"/>
      <c r="E2" s="884"/>
      <c r="F2" s="884"/>
      <c r="G2" s="884"/>
      <c r="H2" s="884"/>
      <c r="K2" s="956" t="s">
        <v>133</v>
      </c>
      <c r="L2" s="956" t="s">
        <v>91</v>
      </c>
      <c r="M2" s="1182" t="s">
        <v>75</v>
      </c>
      <c r="N2" s="1190" t="s">
        <v>134</v>
      </c>
      <c r="O2" s="956" t="s">
        <v>135</v>
      </c>
      <c r="P2" s="956" t="s">
        <v>136</v>
      </c>
      <c r="Q2" s="956" t="s">
        <v>137</v>
      </c>
      <c r="R2" s="956" t="s">
        <v>138</v>
      </c>
      <c r="S2" s="953" t="s">
        <v>139</v>
      </c>
      <c r="T2" s="953" t="s">
        <v>344</v>
      </c>
      <c r="U2" s="953" t="s">
        <v>342</v>
      </c>
      <c r="V2" s="953" t="s">
        <v>343</v>
      </c>
      <c r="W2" s="953" t="s">
        <v>375</v>
      </c>
      <c r="X2" s="953" t="s">
        <v>376</v>
      </c>
      <c r="Y2" s="983" t="s">
        <v>140</v>
      </c>
      <c r="Z2" s="1186" t="s">
        <v>667</v>
      </c>
      <c r="AA2" s="1172" t="s">
        <v>666</v>
      </c>
      <c r="AB2" s="1172"/>
      <c r="AC2" s="1172" t="s">
        <v>668</v>
      </c>
      <c r="AD2" s="1172"/>
      <c r="AE2" s="1172" t="s">
        <v>669</v>
      </c>
      <c r="AF2" s="1172"/>
      <c r="AG2" s="1172" t="s">
        <v>670</v>
      </c>
      <c r="AH2" s="1172"/>
      <c r="AI2" s="1172" t="s">
        <v>671</v>
      </c>
      <c r="AJ2" s="1172"/>
    </row>
    <row r="3" spans="1:36" ht="12.75" customHeight="1" x14ac:dyDescent="0.3">
      <c r="A3" s="932" t="s">
        <v>347</v>
      </c>
      <c r="B3" s="946">
        <v>43913</v>
      </c>
      <c r="C3" s="950"/>
      <c r="D3" s="884"/>
      <c r="E3" s="884"/>
      <c r="F3" s="884"/>
      <c r="G3" s="884"/>
      <c r="H3" s="884"/>
      <c r="K3" s="957"/>
      <c r="L3" s="957"/>
      <c r="M3" s="1183"/>
      <c r="N3" s="1185"/>
      <c r="O3" s="957"/>
      <c r="P3" s="888" t="s">
        <v>141</v>
      </c>
      <c r="Q3" s="957"/>
      <c r="R3" s="957"/>
      <c r="S3" s="953"/>
      <c r="T3" s="953"/>
      <c r="U3" s="953"/>
      <c r="V3" s="953"/>
      <c r="W3" s="953"/>
      <c r="X3" s="953"/>
      <c r="Y3" s="984"/>
      <c r="Z3" s="1187"/>
      <c r="AA3" s="977" t="s">
        <v>672</v>
      </c>
      <c r="AB3" s="977" t="s">
        <v>673</v>
      </c>
      <c r="AC3" s="977" t="s">
        <v>672</v>
      </c>
      <c r="AD3" s="977" t="s">
        <v>673</v>
      </c>
      <c r="AE3" s="977" t="s">
        <v>672</v>
      </c>
      <c r="AF3" s="977" t="s">
        <v>673</v>
      </c>
      <c r="AG3" s="977" t="s">
        <v>672</v>
      </c>
      <c r="AH3" s="977" t="s">
        <v>673</v>
      </c>
      <c r="AI3" s="977" t="s">
        <v>672</v>
      </c>
      <c r="AJ3" s="977" t="s">
        <v>673</v>
      </c>
    </row>
    <row r="4" spans="1:36" x14ac:dyDescent="0.3">
      <c r="A4" s="932" t="s">
        <v>368</v>
      </c>
      <c r="B4" s="949">
        <f ca="1">DATEDIF(B3,TODAY(),"D")/365</f>
        <v>0.63287671232876708</v>
      </c>
      <c r="C4" s="884"/>
      <c r="D4" s="884"/>
      <c r="E4" s="884"/>
      <c r="F4" s="884"/>
      <c r="G4" s="884"/>
      <c r="H4" s="884"/>
      <c r="K4" s="959" t="s">
        <v>142</v>
      </c>
      <c r="L4" s="959" t="s">
        <v>143</v>
      </c>
      <c r="M4" s="934" t="s">
        <v>5</v>
      </c>
      <c r="N4" s="929" t="s">
        <v>144</v>
      </c>
      <c r="O4" s="924" t="s">
        <v>372</v>
      </c>
      <c r="P4" s="964" t="s">
        <v>145</v>
      </c>
      <c r="Q4" s="964" t="s">
        <v>146</v>
      </c>
      <c r="R4" s="962" t="s">
        <v>147</v>
      </c>
      <c r="S4" s="889"/>
      <c r="T4" s="997"/>
      <c r="U4" s="997"/>
      <c r="V4" s="997"/>
      <c r="W4" s="997"/>
      <c r="X4" s="997"/>
      <c r="Y4" s="979" t="s">
        <v>148</v>
      </c>
      <c r="Z4" s="981">
        <f>DATEDIF(AA4,AB4,"m")/12+DATEDIF(AC4,AD4,"m")/12+DATEDIF(AE4,AF4,"m")/12+DATEDIF(AG4,AH4,"m")/12+DATEDIF(AI4,AJ4,"m")/12</f>
        <v>0</v>
      </c>
      <c r="AA4" s="982"/>
      <c r="AB4" s="982"/>
      <c r="AC4" s="982"/>
      <c r="AD4" s="982"/>
      <c r="AE4" s="980"/>
      <c r="AF4" s="980"/>
      <c r="AG4" s="980"/>
      <c r="AH4" s="980"/>
      <c r="AI4" s="980"/>
      <c r="AJ4" s="980"/>
    </row>
    <row r="5" spans="1:36" ht="12.75" customHeight="1" x14ac:dyDescent="0.3">
      <c r="A5" s="932" t="s">
        <v>387</v>
      </c>
      <c r="B5" s="949">
        <v>0</v>
      </c>
      <c r="C5" s="951"/>
      <c r="D5" s="884"/>
      <c r="E5" s="884"/>
      <c r="F5" s="884"/>
      <c r="G5" s="884"/>
      <c r="H5" s="884"/>
      <c r="K5" s="960"/>
      <c r="L5" s="960"/>
      <c r="M5" s="934" t="s">
        <v>5</v>
      </c>
      <c r="N5" s="929" t="s">
        <v>144</v>
      </c>
      <c r="O5" s="924" t="s">
        <v>373</v>
      </c>
      <c r="P5" s="966"/>
      <c r="Q5" s="965" t="s">
        <v>150</v>
      </c>
      <c r="R5" s="963" t="s">
        <v>151</v>
      </c>
      <c r="S5" s="889"/>
      <c r="T5" s="997"/>
      <c r="U5" s="997"/>
      <c r="V5" s="997"/>
      <c r="W5" s="997"/>
      <c r="X5" s="997"/>
      <c r="Y5" s="972"/>
      <c r="Z5" s="981">
        <f t="shared" ref="Z5:Z14" ca="1" si="0">DATEDIF(AA5,AB5,"m")/12+DATEDIF(AC5,AD5,"m")/12+DATEDIF(AE5,AF5,"m")/12+DATEDIF(AG5,AH5,"m")/12+DATEDIF(AI5,AJ5,"m")/12</f>
        <v>0.91666666666666663</v>
      </c>
      <c r="AA5" s="982">
        <v>43796</v>
      </c>
      <c r="AB5" s="982">
        <f ca="1">TODAY()</f>
        <v>44144</v>
      </c>
      <c r="AC5" s="982"/>
      <c r="AD5" s="982"/>
      <c r="AE5" s="980"/>
      <c r="AF5" s="980"/>
      <c r="AG5" s="980"/>
      <c r="AH5" s="980"/>
      <c r="AI5" s="980"/>
      <c r="AJ5" s="980"/>
    </row>
    <row r="6" spans="1:36" ht="15" thickBot="1" x14ac:dyDescent="0.35">
      <c r="A6" s="932" t="s">
        <v>388</v>
      </c>
      <c r="B6" s="949">
        <f ca="1">B4+B5</f>
        <v>0.63287671232876708</v>
      </c>
      <c r="C6" s="951"/>
      <c r="K6" s="960"/>
      <c r="L6" s="960"/>
      <c r="M6" s="934" t="s">
        <v>5</v>
      </c>
      <c r="N6" s="891" t="s">
        <v>149</v>
      </c>
      <c r="O6" s="918" t="s">
        <v>149</v>
      </c>
      <c r="P6" s="966"/>
      <c r="Q6" s="892" t="s">
        <v>150</v>
      </c>
      <c r="R6" s="893" t="s">
        <v>151</v>
      </c>
      <c r="S6" s="889"/>
      <c r="T6" s="997"/>
      <c r="U6" s="997"/>
      <c r="V6" s="997"/>
      <c r="W6" s="997"/>
      <c r="X6" s="997"/>
      <c r="Y6" s="894" t="s">
        <v>152</v>
      </c>
      <c r="Z6" s="981">
        <f t="shared" ca="1" si="0"/>
        <v>0.91666666666666663</v>
      </c>
      <c r="AA6" s="982">
        <v>43796</v>
      </c>
      <c r="AB6" s="982">
        <f ca="1">TODAY()</f>
        <v>44144</v>
      </c>
      <c r="AC6" s="982"/>
      <c r="AD6" s="982"/>
      <c r="AE6" s="980"/>
      <c r="AF6" s="980"/>
      <c r="AG6" s="980"/>
      <c r="AH6" s="980"/>
      <c r="AI6" s="980"/>
      <c r="AJ6" s="980"/>
    </row>
    <row r="7" spans="1:36" ht="28.2" thickBot="1" x14ac:dyDescent="0.35">
      <c r="A7" s="947" t="s">
        <v>4</v>
      </c>
      <c r="B7" s="948" t="s">
        <v>135</v>
      </c>
      <c r="C7" s="935" t="s">
        <v>5</v>
      </c>
      <c r="D7" s="935" t="s">
        <v>6</v>
      </c>
      <c r="E7" s="935" t="s">
        <v>7</v>
      </c>
      <c r="F7" s="935" t="s">
        <v>8</v>
      </c>
      <c r="G7" s="935" t="s">
        <v>9</v>
      </c>
      <c r="H7" s="936" t="s">
        <v>76</v>
      </c>
      <c r="K7" s="960"/>
      <c r="L7" s="960"/>
      <c r="M7" s="934" t="s">
        <v>5</v>
      </c>
      <c r="N7" s="931" t="s">
        <v>144</v>
      </c>
      <c r="O7" s="917" t="s">
        <v>452</v>
      </c>
      <c r="P7" s="966"/>
      <c r="Q7" s="964" t="s">
        <v>247</v>
      </c>
      <c r="R7" s="962" t="s">
        <v>154</v>
      </c>
      <c r="S7" s="889"/>
      <c r="T7" s="997"/>
      <c r="U7" s="997"/>
      <c r="V7" s="997"/>
      <c r="W7" s="997"/>
      <c r="X7" s="997"/>
      <c r="Y7" s="895" t="s">
        <v>248</v>
      </c>
      <c r="Z7" s="981">
        <f t="shared" si="0"/>
        <v>0</v>
      </c>
      <c r="AA7" s="982"/>
      <c r="AB7" s="982"/>
      <c r="AC7" s="982"/>
      <c r="AD7" s="982"/>
      <c r="AE7" s="980"/>
      <c r="AF7" s="980"/>
      <c r="AG7" s="980"/>
      <c r="AH7" s="980"/>
      <c r="AI7" s="980"/>
      <c r="AJ7" s="980"/>
    </row>
    <row r="8" spans="1:36" x14ac:dyDescent="0.3">
      <c r="A8" s="937" t="s">
        <v>56</v>
      </c>
      <c r="B8" s="938" t="s">
        <v>182</v>
      </c>
      <c r="C8" s="1003" t="s">
        <v>77</v>
      </c>
      <c r="D8" s="1002"/>
      <c r="E8" s="1002"/>
      <c r="F8" s="1002"/>
      <c r="G8" s="1002"/>
      <c r="H8" s="939">
        <f>IF(C8&lt;&gt;"",'[4]CBL Score Standard'!$D64,IF(D8&lt;&gt;"",SUM('[4]CBL Score Standard'!$D64:$E64),IF(E8&lt;&gt;"",SUM('[4]CBL Score Standard'!$D64:$F64),IF(F8&lt;&gt;"",SUM('[4]CBL Score Standard'!$D64:$G64),IF(G8&lt;&gt;"",SUM('[4]CBL Score Standard'!$D64:$H64,0))))))</f>
        <v>0</v>
      </c>
      <c r="K8" s="960"/>
      <c r="L8" s="960"/>
      <c r="M8" s="934" t="s">
        <v>5</v>
      </c>
      <c r="N8" s="931" t="s">
        <v>144</v>
      </c>
      <c r="O8" s="896" t="s">
        <v>517</v>
      </c>
      <c r="P8" s="966"/>
      <c r="Q8" s="892" t="s">
        <v>153</v>
      </c>
      <c r="R8" s="893" t="s">
        <v>156</v>
      </c>
      <c r="S8" s="889"/>
      <c r="T8" s="997"/>
      <c r="U8" s="997"/>
      <c r="V8" s="997"/>
      <c r="W8" s="997"/>
      <c r="X8" s="997"/>
      <c r="Y8" s="897" t="s">
        <v>157</v>
      </c>
      <c r="Z8" s="981">
        <f t="shared" si="0"/>
        <v>0</v>
      </c>
      <c r="AA8" s="982"/>
      <c r="AB8" s="982"/>
      <c r="AC8" s="982"/>
      <c r="AD8" s="982"/>
      <c r="AE8" s="980"/>
      <c r="AF8" s="980"/>
      <c r="AG8" s="980"/>
      <c r="AH8" s="980"/>
      <c r="AI8" s="980"/>
      <c r="AJ8" s="980"/>
    </row>
    <row r="9" spans="1:36" x14ac:dyDescent="0.3">
      <c r="A9" s="940" t="s">
        <v>56</v>
      </c>
      <c r="B9" s="933" t="s">
        <v>427</v>
      </c>
      <c r="C9" s="1003"/>
      <c r="D9" s="1002"/>
      <c r="E9" s="1002"/>
      <c r="F9" s="1002"/>
      <c r="G9" s="1002"/>
      <c r="H9" s="939" t="b">
        <f>IF(C9&lt;&gt;"",'[4]CBL Score Standard'!$D65,IF(D9&lt;&gt;"",SUM('[4]CBL Score Standard'!$D65:$E65),IF(E9&lt;&gt;"",SUM('[4]CBL Score Standard'!$D65:$F65),IF(F9&lt;&gt;"",SUM('[4]CBL Score Standard'!$D65:$G65),IF(G9&lt;&gt;"",SUM('[4]CBL Score Standard'!$D65:$H65,0))))))</f>
        <v>0</v>
      </c>
      <c r="K9" s="960"/>
      <c r="L9" s="960"/>
      <c r="M9" s="934" t="s">
        <v>5</v>
      </c>
      <c r="N9" s="931" t="s">
        <v>144</v>
      </c>
      <c r="O9" s="896" t="s">
        <v>661</v>
      </c>
      <c r="P9" s="966"/>
      <c r="Q9" s="892" t="s">
        <v>155</v>
      </c>
      <c r="R9" s="893" t="s">
        <v>158</v>
      </c>
      <c r="S9" s="889"/>
      <c r="T9" s="997"/>
      <c r="U9" s="997"/>
      <c r="V9" s="997"/>
      <c r="W9" s="997"/>
      <c r="X9" s="997"/>
      <c r="Y9" s="894" t="s">
        <v>159</v>
      </c>
      <c r="Z9" s="981">
        <f t="shared" ca="1" si="0"/>
        <v>0.91666666666666663</v>
      </c>
      <c r="AA9" s="982">
        <v>43796</v>
      </c>
      <c r="AB9" s="982">
        <f ca="1">TODAY()</f>
        <v>44144</v>
      </c>
      <c r="AC9" s="982"/>
      <c r="AD9" s="982"/>
      <c r="AE9" s="980"/>
      <c r="AF9" s="980"/>
      <c r="AG9" s="980"/>
      <c r="AH9" s="980"/>
      <c r="AI9" s="980"/>
      <c r="AJ9" s="980"/>
    </row>
    <row r="10" spans="1:36" x14ac:dyDescent="0.3">
      <c r="A10" s="940" t="s">
        <v>56</v>
      </c>
      <c r="B10" s="933" t="s">
        <v>663</v>
      </c>
      <c r="C10" s="1003"/>
      <c r="D10" s="1003"/>
      <c r="E10" s="1005"/>
      <c r="F10" s="1002"/>
      <c r="G10" s="1002"/>
      <c r="H10" s="939" t="b">
        <f>IF(C10&lt;&gt;"",'[4]CBL Score Standard'!$D66,IF(D10&lt;&gt;"",SUM('[4]CBL Score Standard'!$D66:$E66),IF(E10&lt;&gt;"",SUM('[4]CBL Score Standard'!$D66:$F66),IF(F10&lt;&gt;"",SUM('[4]CBL Score Standard'!$D66:$G66),IF(G10&lt;&gt;"",SUM('[4]CBL Score Standard'!$D66:$H66,0))))))</f>
        <v>0</v>
      </c>
      <c r="K10" s="960"/>
      <c r="L10" s="960"/>
      <c r="M10" s="934" t="s">
        <v>5</v>
      </c>
      <c r="N10" s="931" t="s">
        <v>144</v>
      </c>
      <c r="O10" s="896" t="s">
        <v>662</v>
      </c>
      <c r="P10" s="966"/>
      <c r="Q10" s="976" t="s">
        <v>659</v>
      </c>
      <c r="R10" s="976" t="s">
        <v>278</v>
      </c>
      <c r="S10" s="889"/>
      <c r="T10" s="997"/>
      <c r="U10" s="997"/>
      <c r="V10" s="997"/>
      <c r="W10" s="997"/>
      <c r="X10" s="997"/>
      <c r="Y10" s="899" t="s">
        <v>160</v>
      </c>
      <c r="Z10" s="981">
        <f t="shared" si="0"/>
        <v>0</v>
      </c>
      <c r="AA10" s="982"/>
      <c r="AB10" s="982"/>
      <c r="AC10" s="982"/>
      <c r="AD10" s="982"/>
      <c r="AE10" s="980"/>
      <c r="AF10" s="980"/>
      <c r="AG10" s="980"/>
      <c r="AH10" s="980"/>
      <c r="AI10" s="980"/>
      <c r="AJ10" s="980"/>
    </row>
    <row r="11" spans="1:36" x14ac:dyDescent="0.3">
      <c r="A11" s="940" t="s">
        <v>56</v>
      </c>
      <c r="B11" s="933" t="s">
        <v>215</v>
      </c>
      <c r="C11" s="1003" t="s">
        <v>77</v>
      </c>
      <c r="D11" s="1003"/>
      <c r="E11" s="1005"/>
      <c r="F11" s="1002"/>
      <c r="G11" s="1002"/>
      <c r="H11" s="939">
        <f>IF(C11&lt;&gt;"",'[4]CBL Score Standard'!$D67,IF(D11&lt;&gt;"",SUM('[4]CBL Score Standard'!$D67:$E67),IF(E11&lt;&gt;"",SUM('[4]CBL Score Standard'!$D67:$F67),IF(F11&lt;&gt;"",SUM('[4]CBL Score Standard'!$D67:$G67),IF(G11&lt;&gt;"",SUM('[4]CBL Score Standard'!$D67:$H67,0))))))</f>
        <v>0</v>
      </c>
      <c r="K11" s="960"/>
      <c r="L11" s="960"/>
      <c r="M11" s="934" t="s">
        <v>5</v>
      </c>
      <c r="N11" s="889" t="s">
        <v>31</v>
      </c>
      <c r="O11" s="925" t="s">
        <v>175</v>
      </c>
      <c r="P11" s="960"/>
      <c r="Q11" s="890" t="s">
        <v>383</v>
      </c>
      <c r="R11" s="893" t="s">
        <v>176</v>
      </c>
      <c r="S11" s="889" t="s">
        <v>728</v>
      </c>
      <c r="T11" s="997"/>
      <c r="U11" s="999">
        <v>44029</v>
      </c>
      <c r="V11" s="997" t="s">
        <v>374</v>
      </c>
      <c r="W11" s="997"/>
      <c r="X11" s="997"/>
      <c r="Y11" s="897" t="s">
        <v>177</v>
      </c>
      <c r="Z11" s="981">
        <f t="shared" si="0"/>
        <v>0</v>
      </c>
      <c r="AA11" s="982"/>
      <c r="AB11" s="982"/>
      <c r="AC11" s="982"/>
      <c r="AD11" s="982"/>
      <c r="AE11" s="980"/>
      <c r="AF11" s="980"/>
      <c r="AG11" s="980"/>
      <c r="AH11" s="980"/>
      <c r="AI11" s="980"/>
      <c r="AJ11" s="980"/>
    </row>
    <row r="12" spans="1:36" x14ac:dyDescent="0.3">
      <c r="A12" s="940" t="s">
        <v>63</v>
      </c>
      <c r="B12" s="933" t="s">
        <v>236</v>
      </c>
      <c r="C12" s="1003"/>
      <c r="D12" s="1003"/>
      <c r="E12" s="1003"/>
      <c r="F12" s="1002"/>
      <c r="G12" s="1002"/>
      <c r="H12" s="939" t="b">
        <f>IF(C12&lt;&gt;"",'[4]CBL Score Standard'!$D68,IF(D12&lt;&gt;"",SUM('[4]CBL Score Standard'!$D68:$E68),IF(E12&lt;&gt;"",SUM('[4]CBL Score Standard'!$D68:$F68),IF(F12&lt;&gt;"",SUM('[4]CBL Score Standard'!$D68:$G68),IF(G12&lt;&gt;"",SUM('[4]CBL Score Standard'!$D68:$H68,0))))))</f>
        <v>0</v>
      </c>
      <c r="K12" s="960"/>
      <c r="L12" s="960"/>
      <c r="M12" s="934" t="s">
        <v>5</v>
      </c>
      <c r="N12" s="931" t="s">
        <v>31</v>
      </c>
      <c r="O12" s="896" t="s">
        <v>660</v>
      </c>
      <c r="P12" s="995">
        <v>43613</v>
      </c>
      <c r="Q12" s="892" t="s">
        <v>167</v>
      </c>
      <c r="R12" s="893" t="s">
        <v>168</v>
      </c>
      <c r="S12" s="889" t="s">
        <v>728</v>
      </c>
      <c r="T12" s="997" t="s">
        <v>72</v>
      </c>
      <c r="U12" s="997"/>
      <c r="V12" s="997"/>
      <c r="W12" s="997"/>
      <c r="X12" s="997"/>
      <c r="Y12" s="894"/>
      <c r="Z12" s="981">
        <f t="shared" si="0"/>
        <v>0</v>
      </c>
      <c r="AA12" s="982"/>
      <c r="AB12" s="982"/>
      <c r="AC12" s="982"/>
      <c r="AD12" s="982"/>
      <c r="AE12" s="980"/>
      <c r="AF12" s="980"/>
      <c r="AG12" s="980"/>
      <c r="AH12" s="980"/>
      <c r="AI12" s="980"/>
      <c r="AJ12" s="980"/>
    </row>
    <row r="13" spans="1:36" x14ac:dyDescent="0.3">
      <c r="A13" s="940" t="s">
        <v>63</v>
      </c>
      <c r="B13" s="933" t="s">
        <v>244</v>
      </c>
      <c r="C13" s="1003"/>
      <c r="D13" s="1003"/>
      <c r="E13" s="1003"/>
      <c r="F13" s="1003"/>
      <c r="G13" s="1002"/>
      <c r="H13" s="939" t="b">
        <f>IF(C13&lt;&gt;"",'[4]CBL Score Standard'!$D69,IF(D13&lt;&gt;"",SUM('[4]CBL Score Standard'!$D69:$E69),IF(E13&lt;&gt;"",SUM('[4]CBL Score Standard'!$D69:$F69),IF(F13&lt;&gt;"",SUM('[4]CBL Score Standard'!$D69:$G69),IF(G13&lt;&gt;"",SUM('[4]CBL Score Standard'!$D69:$H69,0))))))</f>
        <v>0</v>
      </c>
      <c r="K13" s="960"/>
      <c r="L13" s="960"/>
      <c r="M13" s="934" t="s">
        <v>5</v>
      </c>
      <c r="N13" s="931" t="s">
        <v>54</v>
      </c>
      <c r="O13" s="896" t="s">
        <v>425</v>
      </c>
      <c r="P13" s="892" t="s">
        <v>230</v>
      </c>
      <c r="Q13" s="892" t="s">
        <v>217</v>
      </c>
      <c r="R13" s="892" t="s">
        <v>217</v>
      </c>
      <c r="S13" s="889" t="s">
        <v>728</v>
      </c>
      <c r="T13" s="997" t="s">
        <v>72</v>
      </c>
      <c r="U13" s="1000">
        <v>44063</v>
      </c>
      <c r="V13" s="997" t="s">
        <v>374</v>
      </c>
      <c r="W13" s="997"/>
      <c r="X13" s="997"/>
      <c r="Y13" s="894" t="s">
        <v>169</v>
      </c>
      <c r="Z13" s="981">
        <f t="shared" si="0"/>
        <v>0</v>
      </c>
      <c r="AA13" s="982"/>
      <c r="AB13" s="982"/>
      <c r="AC13" s="982"/>
      <c r="AD13" s="982"/>
      <c r="AE13" s="980"/>
      <c r="AF13" s="980"/>
      <c r="AG13" s="980"/>
      <c r="AH13" s="980"/>
      <c r="AI13" s="980"/>
      <c r="AJ13" s="980"/>
    </row>
    <row r="14" spans="1:36" ht="27.6" x14ac:dyDescent="0.3">
      <c r="A14" s="940" t="s">
        <v>55</v>
      </c>
      <c r="B14" s="933" t="s">
        <v>694</v>
      </c>
      <c r="C14" s="1003"/>
      <c r="D14" s="1003"/>
      <c r="E14" s="1002"/>
      <c r="F14" s="1002"/>
      <c r="G14" s="1002"/>
      <c r="H14" s="939" t="b">
        <f>IF(C14&lt;&gt;"",'[4]CBL Score Standard'!$D70,IF(D14&lt;&gt;"",SUM('[4]CBL Score Standard'!$D70:$E70),IF(E14&lt;&gt;"",SUM('[4]CBL Score Standard'!$D70:$F70),IF(F14&lt;&gt;"",SUM('[4]CBL Score Standard'!$D70:$G70),IF(G14&lt;&gt;"",SUM('[4]CBL Score Standard'!$D70:$H70,0))))))</f>
        <v>0</v>
      </c>
      <c r="K14" s="961"/>
      <c r="L14" s="961"/>
      <c r="M14" s="934" t="s">
        <v>5</v>
      </c>
      <c r="N14" s="889" t="s">
        <v>41</v>
      </c>
      <c r="O14" s="923" t="s">
        <v>450</v>
      </c>
      <c r="P14" s="995">
        <v>43627</v>
      </c>
      <c r="Q14" s="892" t="s">
        <v>381</v>
      </c>
      <c r="R14" s="893" t="s">
        <v>382</v>
      </c>
      <c r="S14" s="889" t="s">
        <v>728</v>
      </c>
      <c r="T14" s="997" t="s">
        <v>73</v>
      </c>
      <c r="U14" s="995"/>
      <c r="V14" s="997"/>
      <c r="W14" s="997"/>
      <c r="X14" s="997"/>
      <c r="Y14" s="894" t="s">
        <v>163</v>
      </c>
      <c r="Z14" s="981">
        <f t="shared" si="0"/>
        <v>0</v>
      </c>
      <c r="AA14" s="982"/>
      <c r="AB14" s="982"/>
      <c r="AC14" s="982"/>
      <c r="AD14" s="982"/>
      <c r="AE14" s="980"/>
      <c r="AF14" s="980"/>
      <c r="AG14" s="980"/>
      <c r="AH14" s="980"/>
      <c r="AI14" s="980"/>
      <c r="AJ14" s="980"/>
    </row>
    <row r="15" spans="1:36" x14ac:dyDescent="0.3">
      <c r="A15" s="940" t="s">
        <v>55</v>
      </c>
      <c r="B15" s="933" t="s">
        <v>185</v>
      </c>
      <c r="C15" s="1003"/>
      <c r="D15" s="1002"/>
      <c r="E15" s="1002"/>
      <c r="F15" s="1002"/>
      <c r="G15" s="1002"/>
      <c r="H15" s="939" t="b">
        <f>IF(C15&lt;&gt;"",'[4]CBL Score Standard'!$D71,IF(D15&lt;&gt;"",SUM('[4]CBL Score Standard'!$D71:$E71),IF(E15&lt;&gt;"",SUM('[4]CBL Score Standard'!$D71:$F71),IF(F15&lt;&gt;"",SUM('[4]CBL Score Standard'!$D71:$G71),IF(G15&lt;&gt;"",SUM('[4]CBL Score Standard'!$D71:$H71,0))))))</f>
        <v>0</v>
      </c>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ht="23.4" x14ac:dyDescent="0.45">
      <c r="A16" s="940" t="s">
        <v>55</v>
      </c>
      <c r="B16" s="933" t="s">
        <v>192</v>
      </c>
      <c r="C16" s="1003" t="s">
        <v>77</v>
      </c>
      <c r="D16" s="1003"/>
      <c r="E16" s="1006"/>
      <c r="F16" s="1003"/>
      <c r="G16" s="1003"/>
      <c r="H16" s="939">
        <f>IF(C16&lt;&gt;"",'[4]CBL Score Standard'!$D72,IF(D16&lt;&gt;"",SUM('[4]CBL Score Standard'!$D72:$E72),IF(E16&lt;&gt;"",SUM('[4]CBL Score Standard'!$D72:$F72),IF(F16&lt;&gt;"",SUM('[4]CBL Score Standard'!$D72:$G72),IF(G16&lt;&gt;"",SUM('[4]CBL Score Standard'!$D72:$H72,0))))))</f>
        <v>0</v>
      </c>
      <c r="K16" s="1173" t="s">
        <v>170</v>
      </c>
      <c r="L16" s="1174"/>
      <c r="M16" s="1174"/>
      <c r="N16" s="1174"/>
      <c r="O16" s="1174"/>
      <c r="P16" s="1174"/>
      <c r="Q16" s="1174"/>
      <c r="R16" s="1174"/>
      <c r="S16" s="1174"/>
      <c r="T16" s="1174"/>
      <c r="U16" s="1174"/>
      <c r="V16" s="1174"/>
      <c r="W16" s="1174"/>
      <c r="X16" s="1174"/>
      <c r="Y16" s="978"/>
      <c r="Z16" s="985"/>
      <c r="AA16" s="978"/>
      <c r="AB16" s="978"/>
      <c r="AC16" s="978"/>
      <c r="AD16" s="978"/>
      <c r="AE16" s="978"/>
      <c r="AF16" s="978"/>
      <c r="AG16" s="978"/>
      <c r="AH16" s="978"/>
      <c r="AI16" s="978"/>
      <c r="AJ16" s="978"/>
    </row>
    <row r="17" spans="1:36" ht="27.6" x14ac:dyDescent="0.3">
      <c r="A17" s="940" t="s">
        <v>55</v>
      </c>
      <c r="B17" s="933" t="s">
        <v>194</v>
      </c>
      <c r="C17" s="1003" t="s">
        <v>77</v>
      </c>
      <c r="D17" s="1003"/>
      <c r="E17" s="1003"/>
      <c r="F17" s="1003"/>
      <c r="G17" s="1003"/>
      <c r="H17" s="939">
        <f>IF(C17&lt;&gt;"",'[4]CBL Score Standard'!$D73,IF(D17&lt;&gt;"",SUM('[4]CBL Score Standard'!$D73:$E73),IF(E17&lt;&gt;"",SUM('[4]CBL Score Standard'!$D73:$F73),IF(F17&lt;&gt;"",SUM('[4]CBL Score Standard'!$D73:$G73),IF(G17&lt;&gt;"",SUM('[4]CBL Score Standard'!$D73:$H73,0))))))</f>
        <v>0</v>
      </c>
      <c r="K17" s="958" t="s">
        <v>133</v>
      </c>
      <c r="L17" s="958" t="s">
        <v>91</v>
      </c>
      <c r="M17" s="1182" t="s">
        <v>75</v>
      </c>
      <c r="N17" s="1184" t="s">
        <v>134</v>
      </c>
      <c r="O17" s="958" t="s">
        <v>135</v>
      </c>
      <c r="P17" s="958" t="s">
        <v>136</v>
      </c>
      <c r="Q17" s="958" t="s">
        <v>137</v>
      </c>
      <c r="R17" s="958" t="s">
        <v>138</v>
      </c>
      <c r="S17" s="987" t="s">
        <v>139</v>
      </c>
      <c r="T17" s="953" t="s">
        <v>344</v>
      </c>
      <c r="U17" s="953" t="s">
        <v>342</v>
      </c>
      <c r="V17" s="953" t="s">
        <v>343</v>
      </c>
      <c r="W17" s="953" t="s">
        <v>375</v>
      </c>
      <c r="X17" s="953" t="s">
        <v>376</v>
      </c>
      <c r="Y17" s="958" t="s">
        <v>140</v>
      </c>
      <c r="Z17" s="1186" t="s">
        <v>667</v>
      </c>
      <c r="AA17" s="1172" t="s">
        <v>666</v>
      </c>
      <c r="AB17" s="1172"/>
      <c r="AC17" s="1172" t="s">
        <v>668</v>
      </c>
      <c r="AD17" s="1172"/>
      <c r="AE17" s="1172" t="s">
        <v>669</v>
      </c>
      <c r="AF17" s="1172"/>
      <c r="AG17" s="1172" t="s">
        <v>670</v>
      </c>
      <c r="AH17" s="1172"/>
      <c r="AI17" s="1172" t="s">
        <v>671</v>
      </c>
      <c r="AJ17" s="1172"/>
    </row>
    <row r="18" spans="1:36" ht="27.6" x14ac:dyDescent="0.3">
      <c r="A18" s="940" t="s">
        <v>55</v>
      </c>
      <c r="B18" s="933" t="s">
        <v>196</v>
      </c>
      <c r="C18" s="1003" t="s">
        <v>77</v>
      </c>
      <c r="D18" s="1003"/>
      <c r="E18" s="1003"/>
      <c r="F18" s="1003"/>
      <c r="G18" s="1003"/>
      <c r="H18" s="939">
        <f>IF(C18&lt;&gt;"",'[4]CBL Score Standard'!$D74,IF(D18&lt;&gt;"",SUM('[4]CBL Score Standard'!$D74:$E74),IF(E18&lt;&gt;"",SUM('[4]CBL Score Standard'!$D74:$F74),IF(F18&lt;&gt;"",SUM('[4]CBL Score Standard'!$D74:$G74),IF(G18&lt;&gt;"",SUM('[4]CBL Score Standard'!$D74:$H74,0))))))</f>
        <v>0</v>
      </c>
      <c r="K18" s="957"/>
      <c r="L18" s="957"/>
      <c r="M18" s="1183"/>
      <c r="N18" s="1190"/>
      <c r="O18" s="957"/>
      <c r="P18" s="888" t="s">
        <v>141</v>
      </c>
      <c r="Q18" s="957"/>
      <c r="R18" s="957"/>
      <c r="S18" s="986"/>
      <c r="T18" s="953"/>
      <c r="U18" s="953"/>
      <c r="V18" s="953"/>
      <c r="W18" s="953"/>
      <c r="X18" s="953"/>
      <c r="Y18" s="957"/>
      <c r="Z18" s="1187"/>
      <c r="AA18" s="977" t="s">
        <v>672</v>
      </c>
      <c r="AB18" s="977" t="s">
        <v>673</v>
      </c>
      <c r="AC18" s="977" t="s">
        <v>672</v>
      </c>
      <c r="AD18" s="977" t="s">
        <v>673</v>
      </c>
      <c r="AE18" s="977" t="s">
        <v>672</v>
      </c>
      <c r="AF18" s="977" t="s">
        <v>673</v>
      </c>
      <c r="AG18" s="977" t="s">
        <v>672</v>
      </c>
      <c r="AH18" s="977" t="s">
        <v>673</v>
      </c>
      <c r="AI18" s="977" t="s">
        <v>672</v>
      </c>
      <c r="AJ18" s="977" t="s">
        <v>673</v>
      </c>
    </row>
    <row r="19" spans="1:36" x14ac:dyDescent="0.3">
      <c r="A19" s="940" t="s">
        <v>55</v>
      </c>
      <c r="B19" s="933" t="s">
        <v>198</v>
      </c>
      <c r="C19" s="1003" t="s">
        <v>77</v>
      </c>
      <c r="D19" s="1003"/>
      <c r="E19" s="1003"/>
      <c r="F19" s="1003"/>
      <c r="G19" s="1003"/>
      <c r="H19" s="939">
        <f>IF(C19&lt;&gt;"",'[4]CBL Score Standard'!$D75,IF(D19&lt;&gt;"",SUM('[4]CBL Score Standard'!$D75:$E75),IF(E19&lt;&gt;"",SUM('[4]CBL Score Standard'!$D75:$F75),IF(F19&lt;&gt;"",SUM('[4]CBL Score Standard'!$D75:$G75),IF(G19&lt;&gt;"",SUM('[4]CBL Score Standard'!$D75:$H75,0))))))</f>
        <v>0</v>
      </c>
      <c r="K19" s="959" t="s">
        <v>142</v>
      </c>
      <c r="L19" s="959" t="s">
        <v>143</v>
      </c>
      <c r="M19" s="934" t="s">
        <v>6</v>
      </c>
      <c r="N19" s="889" t="s">
        <v>46</v>
      </c>
      <c r="O19" s="925" t="s">
        <v>171</v>
      </c>
      <c r="P19" s="959" t="s">
        <v>145</v>
      </c>
      <c r="Q19" s="890" t="s">
        <v>172</v>
      </c>
      <c r="R19" s="893" t="s">
        <v>173</v>
      </c>
      <c r="S19" s="889" t="s">
        <v>728</v>
      </c>
      <c r="T19" s="997" t="s">
        <v>72</v>
      </c>
      <c r="U19" s="997"/>
      <c r="V19" s="997"/>
      <c r="W19" s="997"/>
      <c r="X19" s="997"/>
      <c r="Y19" s="897" t="s">
        <v>174</v>
      </c>
      <c r="Z19" s="981">
        <f t="shared" ref="Z19:Z35" si="1">DATEDIF(AA19,AB19,"m")/12+DATEDIF(AC19,AD19,"m")/12+DATEDIF(AE19,AF19,"m")/12+DATEDIF(AG19,AH19,"m")/12+DATEDIF(AI19,AJ19,"m")/12</f>
        <v>0</v>
      </c>
      <c r="AA19" s="982"/>
      <c r="AB19" s="982"/>
      <c r="AC19" s="982"/>
      <c r="AD19" s="982"/>
      <c r="AE19" s="980"/>
      <c r="AF19" s="980"/>
      <c r="AG19" s="980"/>
      <c r="AH19" s="980"/>
      <c r="AI19" s="980"/>
      <c r="AJ19" s="980"/>
    </row>
    <row r="20" spans="1:36" ht="27.6" x14ac:dyDescent="0.3">
      <c r="A20" s="940" t="s">
        <v>55</v>
      </c>
      <c r="B20" s="933" t="s">
        <v>202</v>
      </c>
      <c r="C20" s="1003"/>
      <c r="D20" s="1003"/>
      <c r="E20" s="1003"/>
      <c r="F20" s="1003"/>
      <c r="G20" s="1003"/>
      <c r="H20" s="939" t="b">
        <f>IF(C20&lt;&gt;"",'[4]CBL Score Standard'!$D76,IF(D20&lt;&gt;"",SUM('[4]CBL Score Standard'!$D76:$E76),IF(E20&lt;&gt;"",SUM('[4]CBL Score Standard'!$D76:$F76),IF(F20&lt;&gt;"",SUM('[4]CBL Score Standard'!$D76:$G76),IF(G20&lt;&gt;"",SUM('[4]CBL Score Standard'!$D76:$H76,0))))))</f>
        <v>0</v>
      </c>
      <c r="K20" s="960"/>
      <c r="L20" s="960"/>
      <c r="M20" s="934" t="s">
        <v>6</v>
      </c>
      <c r="N20" s="889" t="s">
        <v>41</v>
      </c>
      <c r="O20" s="925" t="s">
        <v>178</v>
      </c>
      <c r="P20" s="961"/>
      <c r="Q20" s="890" t="s">
        <v>179</v>
      </c>
      <c r="R20" s="893" t="s">
        <v>180</v>
      </c>
      <c r="S20" s="889" t="s">
        <v>728</v>
      </c>
      <c r="T20" s="997" t="s">
        <v>72</v>
      </c>
      <c r="U20" s="999">
        <v>44083</v>
      </c>
      <c r="V20" s="997" t="s">
        <v>374</v>
      </c>
      <c r="W20" s="997"/>
      <c r="X20" s="997"/>
      <c r="Y20" s="897" t="s">
        <v>181</v>
      </c>
      <c r="Z20" s="981">
        <f t="shared" si="1"/>
        <v>0</v>
      </c>
      <c r="AA20" s="982"/>
      <c r="AB20" s="982"/>
      <c r="AC20" s="982"/>
      <c r="AD20" s="982"/>
      <c r="AE20" s="980"/>
      <c r="AF20" s="980"/>
      <c r="AG20" s="980"/>
      <c r="AH20" s="980"/>
      <c r="AI20" s="980"/>
      <c r="AJ20" s="980"/>
    </row>
    <row r="21" spans="1:36" x14ac:dyDescent="0.3">
      <c r="A21" s="940" t="s">
        <v>55</v>
      </c>
      <c r="B21" s="933" t="s">
        <v>664</v>
      </c>
      <c r="C21" s="1003" t="s">
        <v>77</v>
      </c>
      <c r="D21" s="1003"/>
      <c r="E21" s="1005"/>
      <c r="F21" s="1002"/>
      <c r="G21" s="1002"/>
      <c r="H21" s="939">
        <f>IF(C21&lt;&gt;"",'[4]CBL Score Standard'!$D77,IF(D21&lt;&gt;"",SUM('[4]CBL Score Standard'!$D77:$E77),IF(E21&lt;&gt;"",SUM('[4]CBL Score Standard'!$D77:$F77),IF(F21&lt;&gt;"",SUM('[4]CBL Score Standard'!$D77:$G77),IF(G21&lt;&gt;"",SUM('[4]CBL Score Standard'!$D77:$H77,0))))))</f>
        <v>0</v>
      </c>
      <c r="K21" s="960"/>
      <c r="L21" s="960"/>
      <c r="M21" s="934" t="s">
        <v>6</v>
      </c>
      <c r="N21" s="889" t="s">
        <v>56</v>
      </c>
      <c r="O21" s="923" t="s">
        <v>182</v>
      </c>
      <c r="P21" s="995">
        <v>43609</v>
      </c>
      <c r="Q21" s="892" t="s">
        <v>172</v>
      </c>
      <c r="R21" s="898" t="s">
        <v>183</v>
      </c>
      <c r="S21" s="889" t="s">
        <v>728</v>
      </c>
      <c r="T21" s="997" t="s">
        <v>72</v>
      </c>
      <c r="U21" s="1000"/>
      <c r="V21" s="997"/>
      <c r="W21" s="997"/>
      <c r="X21" s="997"/>
      <c r="Y21" s="899" t="s">
        <v>184</v>
      </c>
      <c r="Z21" s="981">
        <f t="shared" si="1"/>
        <v>0</v>
      </c>
      <c r="AA21" s="982"/>
      <c r="AB21" s="982"/>
      <c r="AC21" s="982"/>
      <c r="AD21" s="982"/>
      <c r="AE21" s="980"/>
      <c r="AF21" s="980"/>
      <c r="AG21" s="980"/>
      <c r="AH21" s="980"/>
      <c r="AI21" s="980"/>
      <c r="AJ21" s="980"/>
    </row>
    <row r="22" spans="1:36" x14ac:dyDescent="0.3">
      <c r="A22" s="940" t="s">
        <v>55</v>
      </c>
      <c r="B22" s="933" t="s">
        <v>448</v>
      </c>
      <c r="C22" s="1003" t="s">
        <v>77</v>
      </c>
      <c r="D22" s="1003"/>
      <c r="E22" s="1005"/>
      <c r="F22" s="1002"/>
      <c r="G22" s="1002"/>
      <c r="H22" s="939">
        <f>IF(C22&lt;&gt;"",'[4]CBL Score Standard'!$D78,IF(D22&lt;&gt;"",SUM('[4]CBL Score Standard'!$D78:$E78),IF(E22&lt;&gt;"",SUM('[4]CBL Score Standard'!$D78:$F78),IF(F22&lt;&gt;"",SUM('[4]CBL Score Standard'!$D78:$G78),IF(G22&lt;&gt;"",SUM('[4]CBL Score Standard'!$D78:$H78,0))))))</f>
        <v>0</v>
      </c>
      <c r="K22" s="960"/>
      <c r="L22" s="960"/>
      <c r="M22" s="934" t="s">
        <v>6</v>
      </c>
      <c r="N22" s="889" t="s">
        <v>144</v>
      </c>
      <c r="O22" s="923" t="s">
        <v>187</v>
      </c>
      <c r="P22" s="960"/>
      <c r="Q22" s="890" t="s">
        <v>153</v>
      </c>
      <c r="R22" s="893" t="s">
        <v>156</v>
      </c>
      <c r="S22" s="889" t="s">
        <v>728</v>
      </c>
      <c r="T22" s="997" t="s">
        <v>72</v>
      </c>
      <c r="U22" s="999">
        <v>44063</v>
      </c>
      <c r="V22" s="997" t="s">
        <v>374</v>
      </c>
      <c r="W22" s="997"/>
      <c r="X22" s="997"/>
      <c r="Y22" s="897" t="s">
        <v>157</v>
      </c>
      <c r="Z22" s="981">
        <f t="shared" si="1"/>
        <v>0</v>
      </c>
      <c r="AA22" s="982"/>
      <c r="AB22" s="982"/>
      <c r="AC22" s="982"/>
      <c r="AD22" s="982"/>
      <c r="AE22" s="980"/>
      <c r="AF22" s="980"/>
      <c r="AG22" s="980"/>
      <c r="AH22" s="980"/>
      <c r="AI22" s="980"/>
      <c r="AJ22" s="980"/>
    </row>
    <row r="23" spans="1:36" ht="12.75" customHeight="1" x14ac:dyDescent="0.3">
      <c r="A23" s="940" t="s">
        <v>55</v>
      </c>
      <c r="B23" s="933" t="s">
        <v>665</v>
      </c>
      <c r="C23" s="1003" t="s">
        <v>77</v>
      </c>
      <c r="D23" s="1003"/>
      <c r="E23" s="1005"/>
      <c r="F23" s="1002"/>
      <c r="G23" s="1002"/>
      <c r="H23" s="939">
        <f>IF(C23&lt;&gt;"",'[4]CBL Score Standard'!$D79,IF(D23&lt;&gt;"",SUM('[4]CBL Score Standard'!$D79:$E79),IF(E23&lt;&gt;"",SUM('[4]CBL Score Standard'!$D79:$F79),IF(F23&lt;&gt;"",SUM('[4]CBL Score Standard'!$D79:$G79),IF(G23&lt;&gt;"",SUM('[4]CBL Score Standard'!$D79:$H79,0))))))</f>
        <v>0</v>
      </c>
      <c r="K23" s="960"/>
      <c r="L23" s="960"/>
      <c r="M23" s="934" t="s">
        <v>6</v>
      </c>
      <c r="N23" s="889" t="s">
        <v>144</v>
      </c>
      <c r="O23" s="923" t="s">
        <v>188</v>
      </c>
      <c r="P23" s="960"/>
      <c r="Q23" s="892" t="s">
        <v>155</v>
      </c>
      <c r="R23" s="893" t="s">
        <v>158</v>
      </c>
      <c r="S23" s="889" t="s">
        <v>728</v>
      </c>
      <c r="T23" s="997" t="s">
        <v>72</v>
      </c>
      <c r="U23" s="999">
        <v>44097</v>
      </c>
      <c r="V23" s="997" t="s">
        <v>374</v>
      </c>
      <c r="W23" s="997"/>
      <c r="X23" s="997"/>
      <c r="Y23" s="894" t="s">
        <v>159</v>
      </c>
      <c r="Z23" s="981">
        <f t="shared" si="1"/>
        <v>0</v>
      </c>
      <c r="AA23" s="982"/>
      <c r="AB23" s="982"/>
      <c r="AC23" s="982"/>
      <c r="AD23" s="982"/>
      <c r="AE23" s="980"/>
      <c r="AF23" s="980"/>
      <c r="AG23" s="980"/>
      <c r="AH23" s="980"/>
      <c r="AI23" s="980"/>
      <c r="AJ23" s="980"/>
    </row>
    <row r="24" spans="1:36" ht="12.75" customHeight="1" x14ac:dyDescent="0.3">
      <c r="A24" s="940" t="s">
        <v>55</v>
      </c>
      <c r="B24" s="933" t="s">
        <v>238</v>
      </c>
      <c r="C24" s="1003"/>
      <c r="D24" s="1003"/>
      <c r="E24" s="1003"/>
      <c r="F24" s="1002"/>
      <c r="G24" s="1002"/>
      <c r="H24" s="939" t="b">
        <f>IF(C24&lt;&gt;"",'[4]CBL Score Standard'!$D80,IF(D24&lt;&gt;"",SUM('[4]CBL Score Standard'!$D80:$E80),IF(E24&lt;&gt;"",SUM('[4]CBL Score Standard'!$D80:$F80),IF(F24&lt;&gt;"",SUM('[4]CBL Score Standard'!$D80:$G80),IF(G24&lt;&gt;"",SUM('[4]CBL Score Standard'!$D80:$H80,0))))))</f>
        <v>0</v>
      </c>
      <c r="K24" s="960"/>
      <c r="L24" s="960"/>
      <c r="M24" s="934" t="s">
        <v>6</v>
      </c>
      <c r="N24" s="889" t="s">
        <v>144</v>
      </c>
      <c r="O24" s="923" t="s">
        <v>189</v>
      </c>
      <c r="P24" s="960"/>
      <c r="Q24" s="976" t="s">
        <v>659</v>
      </c>
      <c r="R24" s="976" t="s">
        <v>278</v>
      </c>
      <c r="S24" s="889" t="s">
        <v>728</v>
      </c>
      <c r="T24" s="997"/>
      <c r="U24" s="999">
        <v>44092</v>
      </c>
      <c r="V24" s="997" t="s">
        <v>374</v>
      </c>
      <c r="W24" s="997"/>
      <c r="X24" s="997"/>
      <c r="Y24" s="899" t="s">
        <v>160</v>
      </c>
      <c r="Z24" s="981">
        <f t="shared" si="1"/>
        <v>0</v>
      </c>
      <c r="AA24" s="982"/>
      <c r="AB24" s="982"/>
      <c r="AC24" s="982"/>
      <c r="AD24" s="982"/>
      <c r="AE24" s="980"/>
      <c r="AF24" s="980"/>
      <c r="AG24" s="980"/>
      <c r="AH24" s="980"/>
      <c r="AI24" s="980"/>
      <c r="AJ24" s="980"/>
    </row>
    <row r="25" spans="1:36" x14ac:dyDescent="0.3">
      <c r="A25" s="940" t="s">
        <v>55</v>
      </c>
      <c r="B25" s="933" t="s">
        <v>515</v>
      </c>
      <c r="C25" s="1003"/>
      <c r="D25" s="1003"/>
      <c r="E25" s="1003"/>
      <c r="F25" s="1002"/>
      <c r="G25" s="1002"/>
      <c r="H25" s="939" t="b">
        <f>IF(C25&lt;&gt;"",'[4]CBL Score Standard'!$D81,IF(D25&lt;&gt;"",SUM('[4]CBL Score Standard'!$D81:$E81),IF(E25&lt;&gt;"",SUM('[4]CBL Score Standard'!$D81:$F81),IF(F25&lt;&gt;"",SUM('[4]CBL Score Standard'!$D81:$G81),IF(G25&lt;&gt;"",SUM('[4]CBL Score Standard'!$D81:$H81,0))))))</f>
        <v>0</v>
      </c>
      <c r="K25" s="960"/>
      <c r="L25" s="960"/>
      <c r="M25" s="934" t="s">
        <v>6</v>
      </c>
      <c r="N25" s="889" t="s">
        <v>144</v>
      </c>
      <c r="O25" s="923" t="s">
        <v>190</v>
      </c>
      <c r="P25" s="960"/>
      <c r="Q25" s="890" t="s">
        <v>161</v>
      </c>
      <c r="R25" s="893" t="s">
        <v>162</v>
      </c>
      <c r="S25" s="889"/>
      <c r="T25" s="997"/>
      <c r="U25" s="997"/>
      <c r="V25" s="997"/>
      <c r="W25" s="997"/>
      <c r="X25" s="997"/>
      <c r="Y25" s="899" t="s">
        <v>163</v>
      </c>
      <c r="Z25" s="981">
        <f t="shared" si="1"/>
        <v>0</v>
      </c>
      <c r="AA25" s="982"/>
      <c r="AB25" s="982"/>
      <c r="AC25" s="982"/>
      <c r="AD25" s="982"/>
      <c r="AE25" s="980"/>
      <c r="AF25" s="980"/>
      <c r="AG25" s="980"/>
      <c r="AH25" s="980"/>
      <c r="AI25" s="980"/>
      <c r="AJ25" s="980"/>
    </row>
    <row r="26" spans="1:36" ht="26.4" x14ac:dyDescent="0.3">
      <c r="A26" s="940" t="s">
        <v>3</v>
      </c>
      <c r="B26" s="933" t="s">
        <v>516</v>
      </c>
      <c r="C26" s="1003"/>
      <c r="D26" s="1003"/>
      <c r="E26" s="1003"/>
      <c r="F26" s="1003"/>
      <c r="G26" s="1002"/>
      <c r="H26" s="939" t="b">
        <f>IF(C26&lt;&gt;"",'[4]CBL Score Standard'!$D82,IF(D26&lt;&gt;"",SUM('[4]CBL Score Standard'!$D82:$E82),IF(E26&lt;&gt;"",SUM('[4]CBL Score Standard'!$D82:$F82),IF(F26&lt;&gt;"",SUM('[4]CBL Score Standard'!$D82:$G82),IF(G26&lt;&gt;"",SUM('[4]CBL Score Standard'!$D82:$H82,0))))))</f>
        <v>0</v>
      </c>
      <c r="K26" s="960"/>
      <c r="L26" s="960"/>
      <c r="M26" s="934" t="s">
        <v>6</v>
      </c>
      <c r="N26" s="889" t="s">
        <v>144</v>
      </c>
      <c r="O26" s="923" t="s">
        <v>191</v>
      </c>
      <c r="P26" s="961"/>
      <c r="Q26" s="890" t="s">
        <v>164</v>
      </c>
      <c r="R26" s="893" t="s">
        <v>165</v>
      </c>
      <c r="S26" s="889" t="s">
        <v>728</v>
      </c>
      <c r="T26" s="997" t="s">
        <v>72</v>
      </c>
      <c r="U26" s="999">
        <v>44088</v>
      </c>
      <c r="V26" s="997" t="s">
        <v>374</v>
      </c>
      <c r="W26" s="997"/>
      <c r="X26" s="997"/>
      <c r="Y26" s="899" t="s">
        <v>166</v>
      </c>
      <c r="Z26" s="981">
        <f t="shared" si="1"/>
        <v>0</v>
      </c>
      <c r="AA26" s="982"/>
      <c r="AB26" s="982"/>
      <c r="AC26" s="982"/>
      <c r="AD26" s="982"/>
      <c r="AE26" s="980"/>
      <c r="AF26" s="980"/>
      <c r="AG26" s="980"/>
      <c r="AH26" s="980"/>
      <c r="AI26" s="980"/>
      <c r="AJ26" s="980"/>
    </row>
    <row r="27" spans="1:36" ht="26.4" x14ac:dyDescent="0.3">
      <c r="A27" s="940" t="s">
        <v>3</v>
      </c>
      <c r="B27" s="933" t="s">
        <v>246</v>
      </c>
      <c r="C27" s="1003"/>
      <c r="D27" s="1003"/>
      <c r="E27" s="1003"/>
      <c r="F27" s="1003"/>
      <c r="G27" s="1002"/>
      <c r="H27" s="939" t="b">
        <f>IF(C27&lt;&gt;"",'[4]CBL Score Standard'!$D83,IF(D27&lt;&gt;"",SUM('[4]CBL Score Standard'!$D83:$E83),IF(E27&lt;&gt;"",SUM('[4]CBL Score Standard'!$D83:$F83),IF(F27&lt;&gt;"",SUM('[4]CBL Score Standard'!$D83:$G83),IF(G27&lt;&gt;"",SUM('[4]CBL Score Standard'!$D83:$H83,0))))))</f>
        <v>0</v>
      </c>
      <c r="K27" s="960"/>
      <c r="L27" s="960"/>
      <c r="M27" s="934" t="s">
        <v>6</v>
      </c>
      <c r="N27" s="889" t="s">
        <v>55</v>
      </c>
      <c r="O27" s="923" t="s">
        <v>192</v>
      </c>
      <c r="P27" s="995">
        <v>43608</v>
      </c>
      <c r="Q27" s="892" t="s">
        <v>383</v>
      </c>
      <c r="R27" s="898" t="s">
        <v>341</v>
      </c>
      <c r="S27" s="889" t="s">
        <v>728</v>
      </c>
      <c r="T27" s="997" t="s">
        <v>72</v>
      </c>
      <c r="U27" s="1000">
        <v>44064</v>
      </c>
      <c r="V27" s="997" t="s">
        <v>374</v>
      </c>
      <c r="W27" s="997"/>
      <c r="X27" s="997"/>
      <c r="Y27" s="899" t="s">
        <v>193</v>
      </c>
      <c r="Z27" s="981">
        <f t="shared" si="1"/>
        <v>0</v>
      </c>
      <c r="AA27" s="982"/>
      <c r="AB27" s="982"/>
      <c r="AC27" s="982"/>
      <c r="AD27" s="982"/>
      <c r="AE27" s="980"/>
      <c r="AF27" s="980"/>
      <c r="AG27" s="980"/>
      <c r="AH27" s="980"/>
      <c r="AI27" s="980"/>
      <c r="AJ27" s="980"/>
    </row>
    <row r="28" spans="1:36" ht="27.6" x14ac:dyDescent="0.3">
      <c r="A28" s="940" t="s">
        <v>59</v>
      </c>
      <c r="B28" s="933" t="s">
        <v>684</v>
      </c>
      <c r="C28" s="1003" t="s">
        <v>77</v>
      </c>
      <c r="D28" s="1003"/>
      <c r="E28" s="1002"/>
      <c r="F28" s="1002"/>
      <c r="G28" s="1002"/>
      <c r="H28" s="939">
        <f>IF(C28&lt;&gt;"",'[4]CBL Score Standard'!$D84,IF(D28&lt;&gt;"",SUM('[4]CBL Score Standard'!$D84:$E84),IF(E28&lt;&gt;"",SUM('[4]CBL Score Standard'!$D84:$F84),IF(F28&lt;&gt;"",SUM('[4]CBL Score Standard'!$D84:$G84),IF(G28&lt;&gt;"",SUM('[4]CBL Score Standard'!$D84:$H84,0))))))</f>
        <v>0</v>
      </c>
      <c r="K28" s="960"/>
      <c r="L28" s="960"/>
      <c r="M28" s="934" t="s">
        <v>6</v>
      </c>
      <c r="N28" s="889" t="s">
        <v>55</v>
      </c>
      <c r="O28" s="923" t="s">
        <v>194</v>
      </c>
      <c r="P28" s="995">
        <v>43544</v>
      </c>
      <c r="Q28" s="976" t="s">
        <v>649</v>
      </c>
      <c r="R28" s="976" t="s">
        <v>650</v>
      </c>
      <c r="S28" s="889" t="s">
        <v>728</v>
      </c>
      <c r="T28" s="997" t="s">
        <v>72</v>
      </c>
      <c r="U28" s="999">
        <v>44070</v>
      </c>
      <c r="V28" s="997" t="s">
        <v>374</v>
      </c>
      <c r="W28" s="997"/>
      <c r="X28" s="997"/>
      <c r="Y28" s="899" t="s">
        <v>195</v>
      </c>
      <c r="Z28" s="981">
        <f t="shared" si="1"/>
        <v>0</v>
      </c>
      <c r="AA28" s="982"/>
      <c r="AB28" s="982"/>
      <c r="AC28" s="982"/>
      <c r="AD28" s="982"/>
      <c r="AE28" s="980"/>
      <c r="AF28" s="980"/>
      <c r="AG28" s="980"/>
      <c r="AH28" s="980"/>
      <c r="AI28" s="980"/>
      <c r="AJ28" s="980"/>
    </row>
    <row r="29" spans="1:36" ht="27.6" x14ac:dyDescent="0.3">
      <c r="A29" s="940" t="s">
        <v>59</v>
      </c>
      <c r="B29" s="933" t="s">
        <v>683</v>
      </c>
      <c r="C29" s="1003" t="s">
        <v>77</v>
      </c>
      <c r="D29" s="1003"/>
      <c r="E29" s="1002"/>
      <c r="F29" s="1002"/>
      <c r="G29" s="1002"/>
      <c r="H29" s="939">
        <f>IF(C29&lt;&gt;"",'[4]CBL Score Standard'!$D85,IF(D29&lt;&gt;"",SUM('[4]CBL Score Standard'!$D85:$E85),IF(E29&lt;&gt;"",SUM('[4]CBL Score Standard'!$D85:$F85),IF(F29&lt;&gt;"",SUM('[4]CBL Score Standard'!$D85:$G85),IF(G29&lt;&gt;"",SUM('[4]CBL Score Standard'!$D85:$H85,0))))))</f>
        <v>0</v>
      </c>
      <c r="K29" s="960"/>
      <c r="L29" s="960"/>
      <c r="M29" s="934" t="s">
        <v>6</v>
      </c>
      <c r="N29" s="889" t="s">
        <v>55</v>
      </c>
      <c r="O29" s="923" t="s">
        <v>196</v>
      </c>
      <c r="P29" s="964" t="s">
        <v>145</v>
      </c>
      <c r="Q29" s="976" t="s">
        <v>651</v>
      </c>
      <c r="R29" s="976" t="s">
        <v>652</v>
      </c>
      <c r="S29" s="889" t="s">
        <v>728</v>
      </c>
      <c r="T29" s="997" t="s">
        <v>72</v>
      </c>
      <c r="U29" s="999">
        <v>44078</v>
      </c>
      <c r="V29" s="997" t="s">
        <v>374</v>
      </c>
      <c r="W29" s="997"/>
      <c r="X29" s="997"/>
      <c r="Y29" s="899" t="s">
        <v>197</v>
      </c>
      <c r="Z29" s="981">
        <f t="shared" si="1"/>
        <v>0</v>
      </c>
      <c r="AA29" s="982"/>
      <c r="AB29" s="982"/>
      <c r="AC29" s="982"/>
      <c r="AD29" s="982"/>
      <c r="AE29" s="980"/>
      <c r="AF29" s="980"/>
      <c r="AG29" s="980"/>
      <c r="AH29" s="980"/>
      <c r="AI29" s="980"/>
      <c r="AJ29" s="980"/>
    </row>
    <row r="30" spans="1:36" x14ac:dyDescent="0.3">
      <c r="A30" s="940" t="s">
        <v>149</v>
      </c>
      <c r="B30" s="933" t="s">
        <v>149</v>
      </c>
      <c r="C30" s="1002" t="s">
        <v>77</v>
      </c>
      <c r="D30" s="1002"/>
      <c r="E30" s="1002"/>
      <c r="F30" s="1002"/>
      <c r="G30" s="1002"/>
      <c r="H30" s="939">
        <f>IF(C30&lt;&gt;"",'[4]CBL Score Standard'!$D86,IF(D30&lt;&gt;"",SUM('[4]CBL Score Standard'!$D86:$E86),IF(E30&lt;&gt;"",SUM('[4]CBL Score Standard'!$D86:$F86),IF(F30&lt;&gt;"",SUM('[4]CBL Score Standard'!$D86:$G86),IF(G30&lt;&gt;"",SUM('[4]CBL Score Standard'!$D86:$H86,0))))))</f>
        <v>9.0909090909090912E-2</v>
      </c>
      <c r="K30" s="960"/>
      <c r="L30" s="960"/>
      <c r="M30" s="934" t="s">
        <v>6</v>
      </c>
      <c r="N30" s="889" t="s">
        <v>55</v>
      </c>
      <c r="O30" s="923" t="s">
        <v>198</v>
      </c>
      <c r="P30" s="965"/>
      <c r="Q30" s="892" t="s">
        <v>199</v>
      </c>
      <c r="R30" s="898" t="s">
        <v>200</v>
      </c>
      <c r="S30" s="889" t="s">
        <v>728</v>
      </c>
      <c r="T30" s="997" t="s">
        <v>72</v>
      </c>
      <c r="U30" s="999">
        <v>44085</v>
      </c>
      <c r="V30" s="997" t="s">
        <v>374</v>
      </c>
      <c r="W30" s="997"/>
      <c r="X30" s="997"/>
      <c r="Y30" s="902" t="s">
        <v>201</v>
      </c>
      <c r="Z30" s="981">
        <f t="shared" si="1"/>
        <v>0</v>
      </c>
      <c r="AA30" s="982"/>
      <c r="AB30" s="982"/>
      <c r="AC30" s="982"/>
      <c r="AD30" s="982"/>
      <c r="AE30" s="980"/>
      <c r="AF30" s="980"/>
      <c r="AG30" s="980"/>
      <c r="AH30" s="980"/>
      <c r="AI30" s="980"/>
      <c r="AJ30" s="980"/>
    </row>
    <row r="31" spans="1:36" x14ac:dyDescent="0.3">
      <c r="A31" s="940" t="s">
        <v>149</v>
      </c>
      <c r="B31" s="933" t="s">
        <v>370</v>
      </c>
      <c r="C31" s="1003"/>
      <c r="D31" s="1003"/>
      <c r="E31" s="1004"/>
      <c r="F31" s="1002"/>
      <c r="G31" s="1002"/>
      <c r="H31" s="939" t="b">
        <f>IF(C31&lt;&gt;"",'[4]CBL Score Standard'!$D87,IF(D31&lt;&gt;"",SUM('[4]CBL Score Standard'!$D87:$E87),IF(E31&lt;&gt;"",SUM('[4]CBL Score Standard'!$D87:$F87),IF(F31&lt;&gt;"",SUM('[4]CBL Score Standard'!$D87:$G87),IF(G31&lt;&gt;"",SUM('[4]CBL Score Standard'!$D87:$H87,0))))))</f>
        <v>0</v>
      </c>
      <c r="K31" s="960"/>
      <c r="L31" s="960"/>
      <c r="M31" s="934" t="s">
        <v>6</v>
      </c>
      <c r="N31" s="889" t="s">
        <v>55</v>
      </c>
      <c r="O31" s="923" t="s">
        <v>202</v>
      </c>
      <c r="P31" s="995">
        <v>43629</v>
      </c>
      <c r="Q31" s="892" t="s">
        <v>384</v>
      </c>
      <c r="R31" s="898" t="s">
        <v>385</v>
      </c>
      <c r="S31" s="903"/>
      <c r="T31" s="997"/>
      <c r="U31" s="997"/>
      <c r="V31" s="997"/>
      <c r="W31" s="997"/>
      <c r="X31" s="997"/>
      <c r="Y31" s="902" t="s">
        <v>203</v>
      </c>
      <c r="Z31" s="981">
        <f t="shared" si="1"/>
        <v>0</v>
      </c>
      <c r="AA31" s="982"/>
      <c r="AB31" s="982"/>
      <c r="AC31" s="982"/>
      <c r="AD31" s="982"/>
      <c r="AE31" s="980"/>
      <c r="AF31" s="980"/>
      <c r="AG31" s="980"/>
      <c r="AH31" s="980"/>
      <c r="AI31" s="980"/>
      <c r="AJ31" s="980"/>
    </row>
    <row r="32" spans="1:36" ht="26.4" x14ac:dyDescent="0.3">
      <c r="A32" s="940" t="s">
        <v>31</v>
      </c>
      <c r="B32" s="933" t="s">
        <v>660</v>
      </c>
      <c r="C32" s="1002" t="s">
        <v>77</v>
      </c>
      <c r="D32" s="1002"/>
      <c r="E32" s="1002"/>
      <c r="F32" s="1002"/>
      <c r="G32" s="1002"/>
      <c r="H32" s="939">
        <f>IF(C32&lt;&gt;"",'[4]CBL Score Standard'!$D88,IF(D32&lt;&gt;"",SUM('[4]CBL Score Standard'!$D88:$E88),IF(E32&lt;&gt;"",SUM('[4]CBL Score Standard'!$D88:$F88),IF(F32&lt;&gt;"",SUM('[4]CBL Score Standard'!$D88:$G88),IF(G32&lt;&gt;"",SUM('[4]CBL Score Standard'!$D88:$H88,0))))))</f>
        <v>9.0909090909090912E-2</v>
      </c>
      <c r="K32" s="960"/>
      <c r="L32" s="960"/>
      <c r="M32" s="934" t="s">
        <v>6</v>
      </c>
      <c r="N32" s="889" t="s">
        <v>56</v>
      </c>
      <c r="O32" s="923" t="s">
        <v>427</v>
      </c>
      <c r="P32" s="995">
        <v>43613</v>
      </c>
      <c r="Q32" s="892" t="s">
        <v>167</v>
      </c>
      <c r="R32" s="898" t="s">
        <v>204</v>
      </c>
      <c r="S32" s="889" t="s">
        <v>728</v>
      </c>
      <c r="T32" s="997" t="s">
        <v>72</v>
      </c>
      <c r="U32" s="993"/>
      <c r="V32" s="1001"/>
      <c r="W32" s="997"/>
      <c r="X32" s="997"/>
      <c r="Y32" s="899" t="s">
        <v>205</v>
      </c>
      <c r="Z32" s="981">
        <f t="shared" si="1"/>
        <v>0</v>
      </c>
      <c r="AA32" s="982"/>
      <c r="AB32" s="982"/>
      <c r="AC32" s="982"/>
      <c r="AD32" s="982"/>
      <c r="AE32" s="980"/>
      <c r="AF32" s="980"/>
      <c r="AG32" s="980"/>
      <c r="AH32" s="980"/>
      <c r="AI32" s="980"/>
      <c r="AJ32" s="980"/>
    </row>
    <row r="33" spans="1:36" x14ac:dyDescent="0.3">
      <c r="A33" s="940" t="s">
        <v>31</v>
      </c>
      <c r="B33" s="933" t="s">
        <v>175</v>
      </c>
      <c r="C33" s="1003" t="s">
        <v>77</v>
      </c>
      <c r="D33" s="1002"/>
      <c r="E33" s="1005"/>
      <c r="F33" s="1002"/>
      <c r="G33" s="1002"/>
      <c r="H33" s="939">
        <f>IF(C33&lt;&gt;"",'[4]CBL Score Standard'!$D89,IF(D33&lt;&gt;"",SUM('[4]CBL Score Standard'!$D89:$E89),IF(E33&lt;&gt;"",SUM('[4]CBL Score Standard'!$D89:$F89),IF(F33&lt;&gt;"",SUM('[4]CBL Score Standard'!$D89:$G89),IF(G33&lt;&gt;"",SUM('[4]CBL Score Standard'!$D89:$H89,0))))))</f>
        <v>9.0909090909090912E-2</v>
      </c>
      <c r="K33" s="960"/>
      <c r="L33" s="960"/>
      <c r="M33" s="934" t="s">
        <v>6</v>
      </c>
      <c r="N33" s="889" t="s">
        <v>0</v>
      </c>
      <c r="O33" s="923" t="s">
        <v>426</v>
      </c>
      <c r="P33" s="892" t="s">
        <v>145</v>
      </c>
      <c r="Q33" s="892" t="s">
        <v>206</v>
      </c>
      <c r="R33" s="893" t="s">
        <v>206</v>
      </c>
      <c r="S33" s="903"/>
      <c r="T33" s="997"/>
      <c r="U33" s="997"/>
      <c r="V33" s="997"/>
      <c r="W33" s="997"/>
      <c r="X33" s="997"/>
      <c r="Y33" s="894"/>
      <c r="Z33" s="981">
        <f t="shared" si="1"/>
        <v>0</v>
      </c>
      <c r="AA33" s="982"/>
      <c r="AB33" s="982"/>
      <c r="AC33" s="982"/>
      <c r="AD33" s="982"/>
      <c r="AE33" s="980"/>
      <c r="AF33" s="980"/>
      <c r="AG33" s="980"/>
      <c r="AH33" s="980"/>
      <c r="AI33" s="980"/>
      <c r="AJ33" s="980"/>
    </row>
    <row r="34" spans="1:36" x14ac:dyDescent="0.3">
      <c r="A34" s="940" t="s">
        <v>46</v>
      </c>
      <c r="B34" s="933" t="s">
        <v>171</v>
      </c>
      <c r="C34" s="1003" t="s">
        <v>77</v>
      </c>
      <c r="D34" s="1002"/>
      <c r="E34" s="1005"/>
      <c r="F34" s="1002"/>
      <c r="G34" s="1002"/>
      <c r="H34" s="939">
        <f>IF(C34&lt;&gt;"",'[4]CBL Score Standard'!$D90,IF(D34&lt;&gt;"",SUM('[4]CBL Score Standard'!$D90:$E90),IF(E34&lt;&gt;"",SUM('[4]CBL Score Standard'!$D90:$F90),IF(F34&lt;&gt;"",SUM('[4]CBL Score Standard'!$D90:$G90),IF(G34&lt;&gt;"",SUM('[4]CBL Score Standard'!$D90:$H90,0))))))</f>
        <v>0</v>
      </c>
      <c r="K34" s="960"/>
      <c r="L34" s="960"/>
      <c r="M34" s="934" t="s">
        <v>6</v>
      </c>
      <c r="N34" s="889" t="s">
        <v>53</v>
      </c>
      <c r="O34" s="926" t="s">
        <v>371</v>
      </c>
      <c r="P34" s="892" t="s">
        <v>145</v>
      </c>
      <c r="Q34" s="892" t="s">
        <v>164</v>
      </c>
      <c r="R34" s="898" t="s">
        <v>207</v>
      </c>
      <c r="S34" s="889"/>
      <c r="T34" s="997"/>
      <c r="U34" s="997"/>
      <c r="V34" s="997"/>
      <c r="W34" s="997"/>
      <c r="X34" s="997"/>
      <c r="Y34" s="902" t="s">
        <v>208</v>
      </c>
      <c r="Z34" s="981">
        <f t="shared" si="1"/>
        <v>0</v>
      </c>
      <c r="AA34" s="982"/>
      <c r="AB34" s="982"/>
      <c r="AC34" s="982"/>
      <c r="AD34" s="982"/>
      <c r="AE34" s="980"/>
      <c r="AF34" s="980"/>
      <c r="AG34" s="980"/>
      <c r="AH34" s="980"/>
      <c r="AI34" s="980"/>
      <c r="AJ34" s="980"/>
    </row>
    <row r="35" spans="1:36" ht="28.8" x14ac:dyDescent="0.3">
      <c r="A35" s="940" t="s">
        <v>2</v>
      </c>
      <c r="B35" s="933" t="s">
        <v>234</v>
      </c>
      <c r="C35" s="1003"/>
      <c r="D35" s="1003"/>
      <c r="E35" s="1003"/>
      <c r="F35" s="1002"/>
      <c r="G35" s="1002"/>
      <c r="H35" s="939" t="b">
        <f>IF(C35&lt;&gt;"",'[4]CBL Score Standard'!$D91,IF(D35&lt;&gt;"",SUM('[4]CBL Score Standard'!$D91:$E91),IF(E35&lt;&gt;"",SUM('[4]CBL Score Standard'!$D91:$F91),IF(F35&lt;&gt;"",SUM('[4]CBL Score Standard'!$D91:$G91),IF(G35&lt;&gt;"",SUM('[4]CBL Score Standard'!$D91:$H91,0))))))</f>
        <v>0</v>
      </c>
      <c r="K35" s="961"/>
      <c r="L35" s="961"/>
      <c r="M35" s="934" t="s">
        <v>6</v>
      </c>
      <c r="N35" s="889" t="s">
        <v>54</v>
      </c>
      <c r="O35" s="923" t="s">
        <v>345</v>
      </c>
      <c r="P35" s="995">
        <v>43644</v>
      </c>
      <c r="Q35" s="892" t="s">
        <v>209</v>
      </c>
      <c r="R35" s="898" t="s">
        <v>210</v>
      </c>
      <c r="S35" s="889" t="s">
        <v>728</v>
      </c>
      <c r="T35" s="997" t="s">
        <v>72</v>
      </c>
      <c r="U35" s="999">
        <v>43999</v>
      </c>
      <c r="V35" s="997" t="s">
        <v>374</v>
      </c>
      <c r="W35" s="997"/>
      <c r="X35" s="997"/>
      <c r="Y35" s="973" t="s">
        <v>629</v>
      </c>
      <c r="Z35" s="981">
        <f t="shared" si="1"/>
        <v>0</v>
      </c>
      <c r="AA35" s="982"/>
      <c r="AB35" s="982"/>
      <c r="AC35" s="982"/>
      <c r="AD35" s="982"/>
      <c r="AE35" s="980"/>
      <c r="AF35" s="980"/>
      <c r="AG35" s="980"/>
      <c r="AH35" s="980"/>
      <c r="AI35" s="980"/>
      <c r="AJ35" s="980"/>
    </row>
    <row r="36" spans="1:36" x14ac:dyDescent="0.3">
      <c r="A36" s="940" t="s">
        <v>54</v>
      </c>
      <c r="B36" s="933" t="s">
        <v>425</v>
      </c>
      <c r="C36" s="1002" t="s">
        <v>77</v>
      </c>
      <c r="D36" s="1002"/>
      <c r="E36" s="1002"/>
      <c r="F36" s="1002"/>
      <c r="G36" s="1002"/>
      <c r="H36" s="939">
        <f>IF(C36&lt;&gt;"",'[4]CBL Score Standard'!$D92,IF(D36&lt;&gt;"",SUM('[4]CBL Score Standard'!$D92:$E92),IF(E36&lt;&gt;"",SUM('[4]CBL Score Standard'!$D92:$F92),IF(F36&lt;&gt;"",SUM('[4]CBL Score Standard'!$D92:$G92),IF(G36&lt;&gt;"",SUM('[4]CBL Score Standard'!$D92:$H92,0))))))</f>
        <v>9.0909090909090912E-2</v>
      </c>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ht="23.4" x14ac:dyDescent="0.45">
      <c r="A37" s="940" t="s">
        <v>54</v>
      </c>
      <c r="B37" s="933" t="s">
        <v>345</v>
      </c>
      <c r="C37" s="1003" t="s">
        <v>77</v>
      </c>
      <c r="D37" s="1002"/>
      <c r="E37" s="1002"/>
      <c r="F37" s="1002"/>
      <c r="G37" s="1002"/>
      <c r="H37" s="939">
        <f>IF(C37&lt;&gt;"",'[4]CBL Score Standard'!$D93,IF(D37&lt;&gt;"",SUM('[4]CBL Score Standard'!$D93:$E93),IF(E37&lt;&gt;"",SUM('[4]CBL Score Standard'!$D93:$F93),IF(F37&lt;&gt;"",SUM('[4]CBL Score Standard'!$D93:$G93),IF(G37&lt;&gt;"",SUM('[4]CBL Score Standard'!$D93:$H93,0))))))</f>
        <v>0</v>
      </c>
      <c r="K37" s="1173" t="s">
        <v>211</v>
      </c>
      <c r="L37" s="1174"/>
      <c r="M37" s="1174"/>
      <c r="N37" s="1174"/>
      <c r="O37" s="1174"/>
      <c r="P37" s="1174"/>
      <c r="Q37" s="1174"/>
      <c r="R37" s="1174"/>
      <c r="S37" s="1174"/>
      <c r="T37" s="1174"/>
      <c r="U37" s="1174"/>
      <c r="V37" s="1174"/>
      <c r="W37" s="1174"/>
      <c r="X37" s="1174"/>
      <c r="Y37" s="978"/>
      <c r="Z37" s="985"/>
      <c r="AA37" s="978"/>
      <c r="AB37" s="978"/>
      <c r="AC37" s="978"/>
      <c r="AD37" s="978"/>
      <c r="AE37" s="978"/>
      <c r="AF37" s="978"/>
      <c r="AG37" s="978"/>
      <c r="AH37" s="978"/>
      <c r="AI37" s="978"/>
      <c r="AJ37" s="978"/>
    </row>
    <row r="38" spans="1:36" ht="27.6" x14ac:dyDescent="0.3">
      <c r="A38" s="940" t="s">
        <v>54</v>
      </c>
      <c r="B38" s="933" t="s">
        <v>231</v>
      </c>
      <c r="C38" s="1003"/>
      <c r="D38" s="1003"/>
      <c r="E38" s="1002"/>
      <c r="F38" s="1002"/>
      <c r="G38" s="1002"/>
      <c r="H38" s="939" t="b">
        <f>IF(C38&lt;&gt;"",'[4]CBL Score Standard'!$D94,IF(D38&lt;&gt;"",SUM('[4]CBL Score Standard'!$D94:$E94),IF(E38&lt;&gt;"",SUM('[4]CBL Score Standard'!$D94:$F94),IF(F38&lt;&gt;"",SUM('[4]CBL Score Standard'!$D94:$G94),IF(G38&lt;&gt;"",SUM('[4]CBL Score Standard'!$D94:$H94,0))))))</f>
        <v>0</v>
      </c>
      <c r="K38" s="958" t="s">
        <v>133</v>
      </c>
      <c r="L38" s="958" t="s">
        <v>91</v>
      </c>
      <c r="M38" s="1182" t="s">
        <v>75</v>
      </c>
      <c r="N38" s="1184" t="s">
        <v>134</v>
      </c>
      <c r="O38" s="971" t="s">
        <v>135</v>
      </c>
      <c r="P38" s="958" t="s">
        <v>136</v>
      </c>
      <c r="Q38" s="958" t="s">
        <v>137</v>
      </c>
      <c r="R38" s="958" t="s">
        <v>138</v>
      </c>
      <c r="S38" s="987" t="s">
        <v>139</v>
      </c>
      <c r="T38" s="953" t="s">
        <v>344</v>
      </c>
      <c r="U38" s="953" t="s">
        <v>342</v>
      </c>
      <c r="V38" s="953" t="s">
        <v>343</v>
      </c>
      <c r="W38" s="953" t="s">
        <v>375</v>
      </c>
      <c r="X38" s="953" t="s">
        <v>376</v>
      </c>
      <c r="Y38" s="958" t="s">
        <v>140</v>
      </c>
      <c r="Z38" s="1186" t="s">
        <v>667</v>
      </c>
      <c r="AA38" s="1172" t="s">
        <v>666</v>
      </c>
      <c r="AB38" s="1172"/>
      <c r="AC38" s="1172" t="s">
        <v>668</v>
      </c>
      <c r="AD38" s="1172"/>
      <c r="AE38" s="1172" t="s">
        <v>669</v>
      </c>
      <c r="AF38" s="1172"/>
      <c r="AG38" s="1172" t="s">
        <v>670</v>
      </c>
      <c r="AH38" s="1172"/>
      <c r="AI38" s="1172" t="s">
        <v>671</v>
      </c>
      <c r="AJ38" s="1172"/>
    </row>
    <row r="39" spans="1:36" ht="27.6" x14ac:dyDescent="0.3">
      <c r="A39" s="940" t="s">
        <v>53</v>
      </c>
      <c r="B39" s="933" t="s">
        <v>371</v>
      </c>
      <c r="C39" s="1003"/>
      <c r="D39" s="1004"/>
      <c r="E39" s="1004"/>
      <c r="F39" s="1002"/>
      <c r="G39" s="1002"/>
      <c r="H39" s="939" t="b">
        <f>IF(C39&lt;&gt;"",'[4]CBL Score Standard'!$D95,IF(D39&lt;&gt;"",SUM('[4]CBL Score Standard'!$D95:$E95),IF(E39&lt;&gt;"",SUM('[4]CBL Score Standard'!$D95:$F95),IF(F39&lt;&gt;"",SUM('[4]CBL Score Standard'!$D95:$G95),IF(G39&lt;&gt;"",SUM('[4]CBL Score Standard'!$D95:$H95,0))))))</f>
        <v>0</v>
      </c>
      <c r="K39" s="957"/>
      <c r="L39" s="957"/>
      <c r="M39" s="1183"/>
      <c r="N39" s="1190"/>
      <c r="O39" s="970"/>
      <c r="P39" s="888" t="s">
        <v>141</v>
      </c>
      <c r="Q39" s="957"/>
      <c r="R39" s="957"/>
      <c r="S39" s="986"/>
      <c r="T39" s="953"/>
      <c r="U39" s="953"/>
      <c r="V39" s="953"/>
      <c r="W39" s="953"/>
      <c r="X39" s="953"/>
      <c r="Y39" s="957"/>
      <c r="Z39" s="1187"/>
      <c r="AA39" s="977" t="s">
        <v>672</v>
      </c>
      <c r="AB39" s="977" t="s">
        <v>673</v>
      </c>
      <c r="AC39" s="977" t="s">
        <v>672</v>
      </c>
      <c r="AD39" s="977" t="s">
        <v>673</v>
      </c>
      <c r="AE39" s="977" t="s">
        <v>672</v>
      </c>
      <c r="AF39" s="977" t="s">
        <v>673</v>
      </c>
      <c r="AG39" s="977" t="s">
        <v>672</v>
      </c>
      <c r="AH39" s="977" t="s">
        <v>673</v>
      </c>
      <c r="AI39" s="977" t="s">
        <v>672</v>
      </c>
      <c r="AJ39" s="977" t="s">
        <v>673</v>
      </c>
    </row>
    <row r="40" spans="1:36" x14ac:dyDescent="0.3">
      <c r="A40" s="940" t="s">
        <v>53</v>
      </c>
      <c r="B40" s="933" t="s">
        <v>223</v>
      </c>
      <c r="C40" s="1003"/>
      <c r="D40" s="1003"/>
      <c r="E40" s="1004"/>
      <c r="F40" s="1002"/>
      <c r="G40" s="1002"/>
      <c r="H40" s="939" t="b">
        <f>IF(C40&lt;&gt;"",'[4]CBL Score Standard'!$D96,IF(D40&lt;&gt;"",SUM('[4]CBL Score Standard'!$D96:$E96),IF(E40&lt;&gt;"",SUM('[4]CBL Score Standard'!$D96:$F96),IF(F40&lt;&gt;"",SUM('[4]CBL Score Standard'!$D96:$G96),IF(G40&lt;&gt;"",SUM('[4]CBL Score Standard'!$D96:$H96,0))))))</f>
        <v>0</v>
      </c>
      <c r="K40" s="959" t="s">
        <v>142</v>
      </c>
      <c r="L40" s="959" t="s">
        <v>143</v>
      </c>
      <c r="M40" s="934" t="s">
        <v>7</v>
      </c>
      <c r="N40" s="889" t="s">
        <v>56</v>
      </c>
      <c r="O40" s="923" t="s">
        <v>663</v>
      </c>
      <c r="P40" s="964" t="s">
        <v>145</v>
      </c>
      <c r="Q40" s="892" t="s">
        <v>212</v>
      </c>
      <c r="R40" s="898" t="s">
        <v>213</v>
      </c>
      <c r="S40" s="919"/>
      <c r="T40" s="998"/>
      <c r="U40" s="999"/>
      <c r="V40" s="1001"/>
      <c r="W40" s="997"/>
      <c r="X40" s="997"/>
      <c r="Y40" s="899" t="s">
        <v>214</v>
      </c>
      <c r="Z40" s="981">
        <f t="shared" ref="Z40:Z55" si="2">DATEDIF(AA40,AB40,"m")/12+DATEDIF(AC40,AD40,"m")/12+DATEDIF(AE40,AF40,"m")/12+DATEDIF(AG40,AH40,"m")/12+DATEDIF(AI40,AJ40,"m")/12</f>
        <v>0</v>
      </c>
      <c r="AA40" s="982"/>
      <c r="AB40" s="982"/>
      <c r="AC40" s="982"/>
      <c r="AD40" s="982"/>
      <c r="AE40" s="980"/>
      <c r="AF40" s="980"/>
      <c r="AG40" s="980"/>
      <c r="AH40" s="980"/>
      <c r="AI40" s="980"/>
      <c r="AJ40" s="980"/>
    </row>
    <row r="41" spans="1:36" x14ac:dyDescent="0.3">
      <c r="A41" s="940" t="s">
        <v>53</v>
      </c>
      <c r="B41" s="933" t="s">
        <v>226</v>
      </c>
      <c r="C41" s="1003"/>
      <c r="D41" s="1003"/>
      <c r="E41" s="1004"/>
      <c r="F41" s="1002"/>
      <c r="G41" s="1002"/>
      <c r="H41" s="939" t="b">
        <f>IF(C41&lt;&gt;"",'[4]CBL Score Standard'!$D97,IF(D41&lt;&gt;"",SUM('[4]CBL Score Standard'!$D97:$E97),IF(E41&lt;&gt;"",SUM('[4]CBL Score Standard'!$D97:$F97),IF(F41&lt;&gt;"",SUM('[4]CBL Score Standard'!$D97:$G97),IF(G41&lt;&gt;"",SUM('[4]CBL Score Standard'!$D97:$H97,0))))))</f>
        <v>0</v>
      </c>
      <c r="K41" s="960"/>
      <c r="L41" s="960"/>
      <c r="M41" s="934" t="s">
        <v>7</v>
      </c>
      <c r="N41" s="889" t="s">
        <v>56</v>
      </c>
      <c r="O41" s="923" t="s">
        <v>215</v>
      </c>
      <c r="P41" s="966"/>
      <c r="Q41" s="892" t="s">
        <v>164</v>
      </c>
      <c r="R41" s="898" t="s">
        <v>207</v>
      </c>
      <c r="S41" s="889"/>
      <c r="T41" s="997" t="s">
        <v>72</v>
      </c>
      <c r="U41" s="999"/>
      <c r="V41" s="1001"/>
      <c r="W41" s="997"/>
      <c r="X41" s="997"/>
      <c r="Y41" s="902" t="s">
        <v>216</v>
      </c>
      <c r="Z41" s="981">
        <f t="shared" si="2"/>
        <v>0</v>
      </c>
      <c r="AA41" s="982"/>
      <c r="AB41" s="982"/>
      <c r="AC41" s="982"/>
      <c r="AD41" s="982"/>
      <c r="AE41" s="980"/>
      <c r="AF41" s="980"/>
      <c r="AG41" s="980"/>
      <c r="AH41" s="980"/>
      <c r="AI41" s="980"/>
      <c r="AJ41" s="980"/>
    </row>
    <row r="42" spans="1:36" ht="12.75" customHeight="1" x14ac:dyDescent="0.3">
      <c r="A42" s="940" t="s">
        <v>53</v>
      </c>
      <c r="B42" s="933" t="s">
        <v>239</v>
      </c>
      <c r="C42" s="1003"/>
      <c r="D42" s="1003"/>
      <c r="E42" s="1003"/>
      <c r="F42" s="1002"/>
      <c r="G42" s="1002"/>
      <c r="H42" s="939" t="b">
        <f>IF(C42&lt;&gt;"",'[4]CBL Score Standard'!$D98,IF(D42&lt;&gt;"",SUM('[4]CBL Score Standard'!$D98:$E98),IF(E42&lt;&gt;"",SUM('[4]CBL Score Standard'!$D98:$F98),IF(F42&lt;&gt;"",SUM('[4]CBL Score Standard'!$D98:$G98),IF(G42&lt;&gt;"",SUM('[4]CBL Score Standard'!$D98:$H98,0))))))</f>
        <v>0</v>
      </c>
      <c r="K42" s="960"/>
      <c r="L42" s="960"/>
      <c r="M42" s="934" t="s">
        <v>7</v>
      </c>
      <c r="N42" s="889" t="s">
        <v>55</v>
      </c>
      <c r="O42" s="927" t="s">
        <v>664</v>
      </c>
      <c r="P42" s="966"/>
      <c r="Q42" s="976" t="s">
        <v>653</v>
      </c>
      <c r="R42" s="976" t="s">
        <v>654</v>
      </c>
      <c r="S42" s="889" t="s">
        <v>789</v>
      </c>
      <c r="T42" s="997" t="s">
        <v>72</v>
      </c>
      <c r="U42" s="999">
        <v>44049</v>
      </c>
      <c r="V42" s="1001" t="s">
        <v>374</v>
      </c>
      <c r="W42" s="997"/>
      <c r="X42" s="997"/>
      <c r="Y42" s="905" t="s">
        <v>249</v>
      </c>
      <c r="Z42" s="981">
        <f t="shared" si="2"/>
        <v>0</v>
      </c>
      <c r="AA42" s="982"/>
      <c r="AB42" s="982"/>
      <c r="AC42" s="982"/>
      <c r="AD42" s="982"/>
      <c r="AE42" s="980"/>
      <c r="AF42" s="980"/>
      <c r="AG42" s="980"/>
      <c r="AH42" s="980"/>
      <c r="AI42" s="980"/>
      <c r="AJ42" s="980"/>
    </row>
    <row r="43" spans="1:36" ht="27.6" x14ac:dyDescent="0.3">
      <c r="A43" s="940" t="s">
        <v>0</v>
      </c>
      <c r="B43" s="933" t="s">
        <v>426</v>
      </c>
      <c r="C43" s="1003" t="s">
        <v>77</v>
      </c>
      <c r="D43" s="1002"/>
      <c r="E43" s="1002"/>
      <c r="F43" s="1002"/>
      <c r="G43" s="1002"/>
      <c r="H43" s="939">
        <f>IF(C43&lt;&gt;"",'[4]CBL Score Standard'!$D99,IF(D43&lt;&gt;"",SUM('[4]CBL Score Standard'!$D99:$E99),IF(E43&lt;&gt;"",SUM('[4]CBL Score Standard'!$D99:$F99),IF(F43&lt;&gt;"",SUM('[4]CBL Score Standard'!$D99:$G99),IF(G43&lt;&gt;"",SUM('[4]CBL Score Standard'!$D99:$H99,0))))))</f>
        <v>0</v>
      </c>
      <c r="K43" s="960"/>
      <c r="L43" s="960"/>
      <c r="M43" s="934" t="s">
        <v>7</v>
      </c>
      <c r="N43" s="889" t="s">
        <v>55</v>
      </c>
      <c r="O43" s="923" t="s">
        <v>448</v>
      </c>
      <c r="P43" s="965"/>
      <c r="Q43" s="976" t="s">
        <v>655</v>
      </c>
      <c r="R43" s="976" t="s">
        <v>656</v>
      </c>
      <c r="S43" s="889" t="s">
        <v>728</v>
      </c>
      <c r="T43" s="997" t="s">
        <v>72</v>
      </c>
      <c r="U43" s="999">
        <v>44111</v>
      </c>
      <c r="V43" s="1001" t="s">
        <v>374</v>
      </c>
      <c r="W43" s="997"/>
      <c r="X43" s="997"/>
      <c r="Y43" s="902" t="s">
        <v>219</v>
      </c>
      <c r="Z43" s="981">
        <f t="shared" si="2"/>
        <v>0</v>
      </c>
      <c r="AA43" s="982"/>
      <c r="AB43" s="982"/>
      <c r="AC43" s="982"/>
      <c r="AD43" s="982"/>
      <c r="AE43" s="980"/>
      <c r="AF43" s="980"/>
      <c r="AG43" s="980"/>
      <c r="AH43" s="980"/>
      <c r="AI43" s="980"/>
      <c r="AJ43" s="980"/>
    </row>
    <row r="44" spans="1:36" ht="26.4" x14ac:dyDescent="0.3">
      <c r="A44" s="940" t="s">
        <v>41</v>
      </c>
      <c r="B44" s="933" t="s">
        <v>450</v>
      </c>
      <c r="C44" s="1002" t="s">
        <v>77</v>
      </c>
      <c r="D44" s="1002"/>
      <c r="E44" s="1002"/>
      <c r="F44" s="1002"/>
      <c r="G44" s="1002"/>
      <c r="H44" s="939">
        <f>IF(C44&lt;&gt;"",'[4]CBL Score Standard'!$D100,IF(D44&lt;&gt;"",SUM('[4]CBL Score Standard'!$D100:$E100),IF(E44&lt;&gt;"",SUM('[4]CBL Score Standard'!$D100:$F100),IF(F44&lt;&gt;"",SUM('[4]CBL Score Standard'!$D100:$G100),IF(G44&lt;&gt;"",SUM('[4]CBL Score Standard'!$D100:$H100,0))))))</f>
        <v>9.0909090909090912E-2</v>
      </c>
      <c r="K44" s="960"/>
      <c r="L44" s="960"/>
      <c r="M44" s="934" t="s">
        <v>7</v>
      </c>
      <c r="N44" s="889" t="s">
        <v>55</v>
      </c>
      <c r="O44" s="923" t="s">
        <v>185</v>
      </c>
      <c r="P44" s="959" t="s">
        <v>145</v>
      </c>
      <c r="Q44" s="976" t="s">
        <v>220</v>
      </c>
      <c r="R44" s="976" t="s">
        <v>270</v>
      </c>
      <c r="S44" s="889"/>
      <c r="T44" s="997"/>
      <c r="U44" s="997"/>
      <c r="V44" s="997"/>
      <c r="W44" s="997"/>
      <c r="X44" s="997"/>
      <c r="Y44" s="902" t="s">
        <v>186</v>
      </c>
      <c r="Z44" s="981">
        <f t="shared" si="2"/>
        <v>0</v>
      </c>
      <c r="AA44" s="982"/>
      <c r="AB44" s="982"/>
      <c r="AC44" s="982"/>
      <c r="AD44" s="982"/>
      <c r="AE44" s="980"/>
      <c r="AF44" s="980"/>
      <c r="AG44" s="980"/>
      <c r="AH44" s="980"/>
      <c r="AI44" s="980"/>
      <c r="AJ44" s="980"/>
    </row>
    <row r="45" spans="1:36" ht="27.6" x14ac:dyDescent="0.3">
      <c r="A45" s="940" t="s">
        <v>41</v>
      </c>
      <c r="B45" s="933" t="s">
        <v>178</v>
      </c>
      <c r="C45" s="1003" t="s">
        <v>77</v>
      </c>
      <c r="D45" s="1002"/>
      <c r="E45" s="1005"/>
      <c r="F45" s="1002"/>
      <c r="G45" s="1002"/>
      <c r="H45" s="939">
        <f>IF(C45&lt;&gt;"",'[4]CBL Score Standard'!$D101,IF(D45&lt;&gt;"",SUM('[4]CBL Score Standard'!$D101:$E101),IF(E45&lt;&gt;"",SUM('[4]CBL Score Standard'!$D101:$F101),IF(F45&lt;&gt;"",SUM('[4]CBL Score Standard'!$D101:$G101),IF(G45&lt;&gt;"",SUM('[4]CBL Score Standard'!$D101:$H101,0))))))</f>
        <v>0</v>
      </c>
      <c r="K45" s="960"/>
      <c r="L45" s="960"/>
      <c r="M45" s="934" t="s">
        <v>7</v>
      </c>
      <c r="N45" s="889" t="s">
        <v>55</v>
      </c>
      <c r="O45" s="923" t="s">
        <v>694</v>
      </c>
      <c r="P45" s="995">
        <v>43539</v>
      </c>
      <c r="Q45" s="976" t="s">
        <v>658</v>
      </c>
      <c r="R45" s="976" t="s">
        <v>657</v>
      </c>
      <c r="S45" s="889"/>
      <c r="T45" s="997"/>
      <c r="U45" s="997"/>
      <c r="V45" s="997"/>
      <c r="W45" s="997"/>
      <c r="X45" s="997"/>
      <c r="Y45" s="902" t="s">
        <v>186</v>
      </c>
      <c r="Z45" s="981">
        <f t="shared" si="2"/>
        <v>0</v>
      </c>
      <c r="AA45" s="982"/>
      <c r="AB45" s="982"/>
      <c r="AC45" s="982"/>
      <c r="AD45" s="982"/>
      <c r="AE45" s="980"/>
      <c r="AF45" s="980"/>
      <c r="AG45" s="980"/>
      <c r="AH45" s="980"/>
      <c r="AI45" s="980"/>
      <c r="AJ45" s="980"/>
    </row>
    <row r="46" spans="1:36" x14ac:dyDescent="0.3">
      <c r="A46" s="940" t="s">
        <v>229</v>
      </c>
      <c r="B46" s="933" t="s">
        <v>245</v>
      </c>
      <c r="C46" s="1003"/>
      <c r="D46" s="1003"/>
      <c r="E46" s="1003"/>
      <c r="F46" s="1003"/>
      <c r="G46" s="1002"/>
      <c r="H46" s="939" t="b">
        <f>IF(C46&lt;&gt;"",'[4]CBL Score Standard'!$D102,IF(D46&lt;&gt;"",SUM('[4]CBL Score Standard'!$D102:$E102),IF(E46&lt;&gt;"",SUM('[4]CBL Score Standard'!$D102:$F102),IF(F46&lt;&gt;"",SUM('[4]CBL Score Standard'!$D102:$G102),IF(G46&lt;&gt;"",SUM('[4]CBL Score Standard'!$D102:$H102,0))))))</f>
        <v>0</v>
      </c>
      <c r="K46" s="960"/>
      <c r="L46" s="960"/>
      <c r="M46" s="934" t="s">
        <v>7</v>
      </c>
      <c r="N46" s="889" t="s">
        <v>55</v>
      </c>
      <c r="O46" s="923" t="s">
        <v>665</v>
      </c>
      <c r="P46" s="995">
        <v>43607</v>
      </c>
      <c r="Q46" s="892" t="s">
        <v>221</v>
      </c>
      <c r="R46" s="898" t="s">
        <v>200</v>
      </c>
      <c r="S46" s="889" t="s">
        <v>728</v>
      </c>
      <c r="T46" s="997" t="s">
        <v>72</v>
      </c>
      <c r="U46" s="995">
        <v>44035</v>
      </c>
      <c r="V46" s="997" t="s">
        <v>374</v>
      </c>
      <c r="W46" s="997"/>
      <c r="X46" s="997"/>
      <c r="Y46" s="899" t="s">
        <v>222</v>
      </c>
      <c r="Z46" s="981">
        <f t="shared" si="2"/>
        <v>0</v>
      </c>
      <c r="AA46" s="982"/>
      <c r="AB46" s="982"/>
      <c r="AC46" s="982"/>
      <c r="AD46" s="982"/>
      <c r="AE46" s="980"/>
      <c r="AF46" s="980"/>
      <c r="AG46" s="980"/>
      <c r="AH46" s="980"/>
      <c r="AI46" s="980"/>
      <c r="AJ46" s="980"/>
    </row>
    <row r="47" spans="1:36" x14ac:dyDescent="0.3">
      <c r="A47" s="940" t="s">
        <v>144</v>
      </c>
      <c r="B47" s="933" t="s">
        <v>372</v>
      </c>
      <c r="C47" s="1002" t="s">
        <v>77</v>
      </c>
      <c r="D47" s="1002"/>
      <c r="E47" s="1002"/>
      <c r="F47" s="1002"/>
      <c r="G47" s="1002"/>
      <c r="H47" s="939">
        <f>IF(C47&lt;&gt;"",'[4]CBL Score Standard'!$D103,IF(D47&lt;&gt;"",SUM('[4]CBL Score Standard'!$D103:$E103),IF(E47&lt;&gt;"",SUM('[4]CBL Score Standard'!$D103:$F103),IF(F47&lt;&gt;"",SUM('[4]CBL Score Standard'!$D103:$G103),IF(G47&lt;&gt;"",SUM('[4]CBL Score Standard'!$D103:$H103,0))))))</f>
        <v>9.0909090909090912E-2</v>
      </c>
      <c r="K47" s="960"/>
      <c r="L47" s="960"/>
      <c r="M47" s="934" t="s">
        <v>7</v>
      </c>
      <c r="N47" s="889" t="s">
        <v>53</v>
      </c>
      <c r="O47" s="923" t="s">
        <v>223</v>
      </c>
      <c r="P47" s="906">
        <v>43621</v>
      </c>
      <c r="Q47" s="891" t="s">
        <v>224</v>
      </c>
      <c r="R47" s="907" t="s">
        <v>225</v>
      </c>
      <c r="S47" s="889"/>
      <c r="T47" s="997"/>
      <c r="U47" s="997"/>
      <c r="V47" s="997"/>
      <c r="W47" s="997"/>
      <c r="X47" s="997"/>
      <c r="Y47" s="908" t="s">
        <v>632</v>
      </c>
      <c r="Z47" s="981">
        <f t="shared" si="2"/>
        <v>0</v>
      </c>
      <c r="AA47" s="982"/>
      <c r="AB47" s="982"/>
      <c r="AC47" s="982"/>
      <c r="AD47" s="982"/>
      <c r="AE47" s="980"/>
      <c r="AF47" s="980"/>
      <c r="AG47" s="980"/>
      <c r="AH47" s="980"/>
      <c r="AI47" s="980"/>
      <c r="AJ47" s="980"/>
    </row>
    <row r="48" spans="1:36" ht="39.6" x14ac:dyDescent="0.3">
      <c r="A48" s="940" t="s">
        <v>144</v>
      </c>
      <c r="B48" s="933" t="s">
        <v>373</v>
      </c>
      <c r="C48" s="1002" t="s">
        <v>77</v>
      </c>
      <c r="D48" s="1002"/>
      <c r="E48" s="1002"/>
      <c r="F48" s="1002"/>
      <c r="G48" s="1002"/>
      <c r="H48" s="939">
        <f>IF(C48&lt;&gt;"",'[4]CBL Score Standard'!$D104,IF(D48&lt;&gt;"",SUM('[4]CBL Score Standard'!$D104:$E104),IF(E48&lt;&gt;"",SUM('[4]CBL Score Standard'!$D104:$F104),IF(F48&lt;&gt;"",SUM('[4]CBL Score Standard'!$D104:$G104),IF(G48&lt;&gt;"",SUM('[4]CBL Score Standard'!$D104:$H104,0))))))</f>
        <v>9.0909090909090912E-2</v>
      </c>
      <c r="K48" s="960"/>
      <c r="L48" s="960"/>
      <c r="M48" s="934" t="s">
        <v>7</v>
      </c>
      <c r="N48" s="889" t="s">
        <v>53</v>
      </c>
      <c r="O48" s="923" t="s">
        <v>226</v>
      </c>
      <c r="P48" s="906">
        <v>43602</v>
      </c>
      <c r="Q48" s="891" t="s">
        <v>227</v>
      </c>
      <c r="R48" s="907" t="s">
        <v>228</v>
      </c>
      <c r="S48" s="889"/>
      <c r="T48" s="997"/>
      <c r="U48" s="997"/>
      <c r="V48" s="997"/>
      <c r="W48" s="997"/>
      <c r="X48" s="997"/>
      <c r="Y48" s="908" t="s">
        <v>633</v>
      </c>
      <c r="Z48" s="981">
        <f t="shared" si="2"/>
        <v>0</v>
      </c>
      <c r="AA48" s="982"/>
      <c r="AB48" s="982"/>
      <c r="AC48" s="982"/>
      <c r="AD48" s="982"/>
      <c r="AE48" s="980"/>
      <c r="AF48" s="980"/>
      <c r="AG48" s="980"/>
      <c r="AH48" s="980"/>
      <c r="AI48" s="980"/>
      <c r="AJ48" s="980"/>
    </row>
    <row r="49" spans="1:36" ht="27.6" x14ac:dyDescent="0.3">
      <c r="A49" s="940" t="s">
        <v>144</v>
      </c>
      <c r="B49" s="933" t="s">
        <v>452</v>
      </c>
      <c r="C49" s="1002" t="s">
        <v>77</v>
      </c>
      <c r="D49" s="1002"/>
      <c r="E49" s="1002"/>
      <c r="F49" s="1002"/>
      <c r="G49" s="1002"/>
      <c r="H49" s="939">
        <f>IF(C49&lt;&gt;"",'[4]CBL Score Standard'!$D105,IF(D49&lt;&gt;"",SUM('[4]CBL Score Standard'!$D105:$E105),IF(E49&lt;&gt;"",SUM('[4]CBL Score Standard'!$D105:$F105),IF(F49&lt;&gt;"",SUM('[4]CBL Score Standard'!$D105:$G105),IF(G49&lt;&gt;"",SUM('[4]CBL Score Standard'!$D105:$H105,0))))))</f>
        <v>9.0909090909090912E-2</v>
      </c>
      <c r="K49" s="960"/>
      <c r="L49" s="960"/>
      <c r="M49" s="934" t="s">
        <v>7</v>
      </c>
      <c r="N49" s="889" t="s">
        <v>59</v>
      </c>
      <c r="O49" s="925" t="s">
        <v>684</v>
      </c>
      <c r="P49" s="906">
        <v>43623</v>
      </c>
      <c r="Q49" s="891" t="s">
        <v>153</v>
      </c>
      <c r="R49" s="907" t="s">
        <v>156</v>
      </c>
      <c r="S49" s="889"/>
      <c r="T49" s="997"/>
      <c r="U49" s="1000"/>
      <c r="V49" s="1001"/>
      <c r="W49" s="997"/>
      <c r="X49" s="997"/>
      <c r="Y49" s="908" t="s">
        <v>631</v>
      </c>
      <c r="Z49" s="981">
        <f t="shared" si="2"/>
        <v>0</v>
      </c>
      <c r="AA49" s="982"/>
      <c r="AB49" s="982"/>
      <c r="AC49" s="982"/>
      <c r="AD49" s="982"/>
      <c r="AE49" s="980"/>
      <c r="AF49" s="980"/>
      <c r="AG49" s="980"/>
      <c r="AH49" s="980"/>
      <c r="AI49" s="980"/>
      <c r="AJ49" s="980"/>
    </row>
    <row r="50" spans="1:36" ht="27.6" x14ac:dyDescent="0.3">
      <c r="A50" s="940" t="s">
        <v>144</v>
      </c>
      <c r="B50" s="933" t="s">
        <v>517</v>
      </c>
      <c r="C50" s="1002" t="s">
        <v>77</v>
      </c>
      <c r="D50" s="1002"/>
      <c r="E50" s="1002"/>
      <c r="F50" s="1002"/>
      <c r="G50" s="1002"/>
      <c r="H50" s="939">
        <f>IF(C50&lt;&gt;"",'[4]CBL Score Standard'!$D106,IF(D50&lt;&gt;"",SUM('[4]CBL Score Standard'!$D106:$E106),IF(E50&lt;&gt;"",SUM('[4]CBL Score Standard'!$D106:$F106),IF(F50&lt;&gt;"",SUM('[4]CBL Score Standard'!$D106:$G106),IF(G50&lt;&gt;"",SUM('[4]CBL Score Standard'!$D106:$H106,0))))))</f>
        <v>9.0909090909090912E-2</v>
      </c>
      <c r="K50" s="960"/>
      <c r="L50" s="960"/>
      <c r="M50" s="934" t="s">
        <v>7</v>
      </c>
      <c r="N50" s="889" t="s">
        <v>59</v>
      </c>
      <c r="O50" s="925" t="s">
        <v>683</v>
      </c>
      <c r="P50" s="906">
        <v>43623</v>
      </c>
      <c r="Q50" s="891" t="s">
        <v>153</v>
      </c>
      <c r="R50" s="907" t="s">
        <v>156</v>
      </c>
      <c r="S50" s="889" t="s">
        <v>728</v>
      </c>
      <c r="T50" s="997"/>
      <c r="U50" s="1000">
        <v>44008</v>
      </c>
      <c r="V50" s="1001" t="s">
        <v>374</v>
      </c>
      <c r="W50" s="997"/>
      <c r="X50" s="997"/>
      <c r="Y50" s="908" t="s">
        <v>631</v>
      </c>
      <c r="Z50" s="981">
        <f t="shared" si="2"/>
        <v>0</v>
      </c>
      <c r="AA50" s="982"/>
      <c r="AB50" s="982"/>
      <c r="AC50" s="982"/>
      <c r="AD50" s="982"/>
      <c r="AE50" s="980"/>
      <c r="AF50" s="980"/>
      <c r="AG50" s="980"/>
      <c r="AH50" s="980"/>
      <c r="AI50" s="980"/>
      <c r="AJ50" s="980"/>
    </row>
    <row r="51" spans="1:36" ht="28.2" thickBot="1" x14ac:dyDescent="0.35">
      <c r="A51" s="940" t="s">
        <v>144</v>
      </c>
      <c r="B51" s="933" t="s">
        <v>661</v>
      </c>
      <c r="C51" s="1002" t="s">
        <v>77</v>
      </c>
      <c r="D51" s="1002"/>
      <c r="E51" s="1002"/>
      <c r="F51" s="1002"/>
      <c r="G51" s="1002"/>
      <c r="H51" s="939">
        <f>IF(C51&lt;&gt;"",'[4]CBL Score Standard'!$D107,IF(D51&lt;&gt;"",SUM('[4]CBL Score Standard'!$D107:$E107),IF(E51&lt;&gt;"",SUM('[4]CBL Score Standard'!$D107:$F107),IF(F51&lt;&gt;"",SUM('[4]CBL Score Standard'!$D107:$G107),IF(G51&lt;&gt;"",SUM('[4]CBL Score Standard'!$D107:$H107,0))))))</f>
        <v>9.0909090909090912E-2</v>
      </c>
      <c r="K51" s="960"/>
      <c r="L51" s="960"/>
      <c r="M51" s="934" t="s">
        <v>7</v>
      </c>
      <c r="N51" s="889" t="s">
        <v>56</v>
      </c>
      <c r="O51" s="925" t="s">
        <v>67</v>
      </c>
      <c r="P51" s="906"/>
      <c r="Q51" s="974" t="s">
        <v>639</v>
      </c>
      <c r="R51" s="975" t="s">
        <v>640</v>
      </c>
      <c r="S51" s="997"/>
      <c r="T51" s="997"/>
      <c r="U51" s="997"/>
      <c r="V51" s="997"/>
      <c r="W51" s="997"/>
      <c r="X51" s="997"/>
      <c r="Y51" s="908" t="s">
        <v>634</v>
      </c>
      <c r="Z51" s="981">
        <f t="shared" si="2"/>
        <v>0</v>
      </c>
      <c r="AA51" s="982"/>
      <c r="AB51" s="982"/>
      <c r="AC51" s="982"/>
      <c r="AD51" s="982"/>
      <c r="AE51" s="980"/>
      <c r="AF51" s="980"/>
      <c r="AG51" s="980"/>
      <c r="AH51" s="980"/>
      <c r="AI51" s="980"/>
      <c r="AJ51" s="980"/>
    </row>
    <row r="52" spans="1:36" ht="28.2" thickBot="1" x14ac:dyDescent="0.35">
      <c r="A52" s="940" t="s">
        <v>144</v>
      </c>
      <c r="B52" s="933" t="s">
        <v>662</v>
      </c>
      <c r="C52" s="1004"/>
      <c r="D52" s="1004"/>
      <c r="E52" s="1004"/>
      <c r="F52" s="1002"/>
      <c r="G52" s="1002"/>
      <c r="H52" s="939" t="b">
        <f>IF(C52&lt;&gt;"",'[4]CBL Score Standard'!$D108,IF(D52&lt;&gt;"",SUM('[4]CBL Score Standard'!$D108:$E108),IF(E52&lt;&gt;"",SUM('[4]CBL Score Standard'!$D108:$F108),IF(F52&lt;&gt;"",SUM('[4]CBL Score Standard'!$D108:$G108),IF(G52&lt;&gt;"",SUM('[4]CBL Score Standard'!$D108:$H108,0))))))</f>
        <v>0</v>
      </c>
      <c r="K52" s="960"/>
      <c r="L52" s="960"/>
      <c r="M52" s="934" t="s">
        <v>7</v>
      </c>
      <c r="N52" s="889" t="s">
        <v>55</v>
      </c>
      <c r="O52" s="925" t="s">
        <v>1</v>
      </c>
      <c r="P52" s="906"/>
      <c r="Q52" s="974" t="s">
        <v>641</v>
      </c>
      <c r="R52" s="975" t="s">
        <v>318</v>
      </c>
      <c r="S52" s="997"/>
      <c r="T52" s="997"/>
      <c r="U52" s="997"/>
      <c r="V52" s="997"/>
      <c r="W52" s="997"/>
      <c r="X52" s="997"/>
      <c r="Y52" s="908" t="s">
        <v>635</v>
      </c>
      <c r="Z52" s="981">
        <f t="shared" si="2"/>
        <v>0</v>
      </c>
      <c r="AA52" s="982"/>
      <c r="AB52" s="982"/>
      <c r="AC52" s="982"/>
      <c r="AD52" s="982"/>
      <c r="AE52" s="980"/>
      <c r="AF52" s="980"/>
      <c r="AG52" s="980"/>
      <c r="AH52" s="980"/>
      <c r="AI52" s="980"/>
      <c r="AJ52" s="980"/>
    </row>
    <row r="53" spans="1:36" ht="28.8" x14ac:dyDescent="0.3">
      <c r="A53" s="940" t="s">
        <v>144</v>
      </c>
      <c r="B53" s="933" t="s">
        <v>187</v>
      </c>
      <c r="C53" s="1003" t="s">
        <v>77</v>
      </c>
      <c r="D53" s="1002"/>
      <c r="E53" s="1002"/>
      <c r="F53" s="1002"/>
      <c r="G53" s="1002"/>
      <c r="H53" s="939">
        <f>IF(C53&lt;&gt;"",'[4]CBL Score Standard'!$D109,IF(D53&lt;&gt;"",SUM('[4]CBL Score Standard'!$D109:$E109),IF(E53&lt;&gt;"",SUM('[4]CBL Score Standard'!$D109:$F109),IF(F53&lt;&gt;"",SUM('[4]CBL Score Standard'!$D109:$G109),IF(G53&lt;&gt;"",SUM('[4]CBL Score Standard'!$D109:$H109,0))))))</f>
        <v>0</v>
      </c>
      <c r="K53" s="960"/>
      <c r="L53" s="960"/>
      <c r="M53" s="934" t="s">
        <v>7</v>
      </c>
      <c r="N53" s="889" t="s">
        <v>56</v>
      </c>
      <c r="O53" s="925" t="s">
        <v>419</v>
      </c>
      <c r="P53" s="906">
        <v>43684</v>
      </c>
      <c r="Q53" s="891" t="s">
        <v>420</v>
      </c>
      <c r="R53" s="907" t="s">
        <v>420</v>
      </c>
      <c r="S53" s="889"/>
      <c r="T53" s="997" t="s">
        <v>72</v>
      </c>
      <c r="U53" s="1000"/>
      <c r="V53" s="997"/>
      <c r="W53" s="997"/>
      <c r="X53" s="997"/>
      <c r="Y53" s="973" t="s">
        <v>630</v>
      </c>
      <c r="Z53" s="981">
        <f t="shared" si="2"/>
        <v>0</v>
      </c>
      <c r="AA53" s="982"/>
      <c r="AB53" s="982"/>
      <c r="AC53" s="982"/>
      <c r="AD53" s="982"/>
      <c r="AE53" s="980"/>
      <c r="AF53" s="980"/>
      <c r="AG53" s="980"/>
      <c r="AH53" s="980"/>
      <c r="AI53" s="980"/>
      <c r="AJ53" s="980"/>
    </row>
    <row r="54" spans="1:36" ht="26.4" x14ac:dyDescent="0.3">
      <c r="A54" s="940" t="s">
        <v>144</v>
      </c>
      <c r="B54" s="933" t="s">
        <v>188</v>
      </c>
      <c r="C54" s="1003" t="s">
        <v>77</v>
      </c>
      <c r="D54" s="1002"/>
      <c r="E54" s="1002"/>
      <c r="F54" s="1002"/>
      <c r="G54" s="1002"/>
      <c r="H54" s="939">
        <f>IF(C54&lt;&gt;"",'[4]CBL Score Standard'!$D110,IF(D54&lt;&gt;"",SUM('[4]CBL Score Standard'!$D110:$E110),IF(E54&lt;&gt;"",SUM('[4]CBL Score Standard'!$D110:$F110),IF(F54&lt;&gt;"",SUM('[4]CBL Score Standard'!$D110:$G110),IF(G54&lt;&gt;"",SUM('[4]CBL Score Standard'!$D110:$H110,0))))))</f>
        <v>0</v>
      </c>
      <c r="K54" s="960"/>
      <c r="L54" s="960"/>
      <c r="M54" s="934" t="s">
        <v>7</v>
      </c>
      <c r="N54" s="889" t="s">
        <v>56</v>
      </c>
      <c r="O54" s="925" t="s">
        <v>421</v>
      </c>
      <c r="P54" s="890" t="s">
        <v>230</v>
      </c>
      <c r="Q54" s="891" t="s">
        <v>230</v>
      </c>
      <c r="R54" s="907" t="s">
        <v>230</v>
      </c>
      <c r="S54" s="889"/>
      <c r="T54" s="997"/>
      <c r="U54" s="997"/>
      <c r="V54" s="997"/>
      <c r="W54" s="997"/>
      <c r="X54" s="997"/>
      <c r="Y54" s="973" t="s">
        <v>628</v>
      </c>
      <c r="Z54" s="981">
        <f t="shared" si="2"/>
        <v>0</v>
      </c>
      <c r="AA54" s="982"/>
      <c r="AB54" s="982"/>
      <c r="AC54" s="982"/>
      <c r="AD54" s="982"/>
      <c r="AE54" s="980"/>
      <c r="AF54" s="980"/>
      <c r="AG54" s="980"/>
      <c r="AH54" s="980"/>
      <c r="AI54" s="980"/>
      <c r="AJ54" s="980"/>
    </row>
    <row r="55" spans="1:36" s="883" customFormat="1" x14ac:dyDescent="0.3">
      <c r="A55" s="940" t="s">
        <v>144</v>
      </c>
      <c r="B55" s="933" t="s">
        <v>189</v>
      </c>
      <c r="C55" s="1003" t="s">
        <v>77</v>
      </c>
      <c r="D55" s="1004"/>
      <c r="E55" s="1004"/>
      <c r="F55" s="1002"/>
      <c r="G55" s="1002"/>
      <c r="H55" s="939">
        <f>IF(C55&lt;&gt;"",'[4]CBL Score Standard'!$D111,IF(D55&lt;&gt;"",SUM('[4]CBL Score Standard'!$D111:$E111),IF(E55&lt;&gt;"",SUM('[4]CBL Score Standard'!$D111:$F111),IF(F55&lt;&gt;"",SUM('[4]CBL Score Standard'!$D111:$G111),IF(G55&lt;&gt;"",SUM('[4]CBL Score Standard'!$D111:$H111,0))))))</f>
        <v>0</v>
      </c>
      <c r="K55" s="961"/>
      <c r="L55" s="961"/>
      <c r="M55" s="934" t="s">
        <v>7</v>
      </c>
      <c r="N55" s="889" t="s">
        <v>54</v>
      </c>
      <c r="O55" s="925" t="s">
        <v>231</v>
      </c>
      <c r="P55" s="995">
        <v>43610</v>
      </c>
      <c r="Q55" s="892" t="s">
        <v>164</v>
      </c>
      <c r="R55" s="898" t="s">
        <v>165</v>
      </c>
      <c r="S55" s="889"/>
      <c r="T55" s="997"/>
      <c r="U55" s="997"/>
      <c r="V55" s="997"/>
      <c r="W55" s="997"/>
      <c r="X55" s="997"/>
      <c r="Y55" s="902" t="s">
        <v>232</v>
      </c>
      <c r="Z55" s="981">
        <f t="shared" si="2"/>
        <v>0</v>
      </c>
      <c r="AA55" s="982"/>
      <c r="AB55" s="982"/>
      <c r="AC55" s="982"/>
      <c r="AD55" s="982"/>
      <c r="AE55" s="980"/>
      <c r="AF55" s="980"/>
      <c r="AG55" s="980"/>
      <c r="AH55" s="980"/>
      <c r="AI55" s="980"/>
      <c r="AJ55" s="980"/>
    </row>
    <row r="56" spans="1:36" s="883" customFormat="1" x14ac:dyDescent="0.3">
      <c r="A56" s="940" t="s">
        <v>144</v>
      </c>
      <c r="B56" s="933" t="s">
        <v>190</v>
      </c>
      <c r="C56" s="1003"/>
      <c r="D56" s="1004"/>
      <c r="E56" s="1004"/>
      <c r="F56" s="1002"/>
      <c r="G56" s="1002"/>
      <c r="H56" s="939" t="b">
        <f>IF(C56&lt;&gt;"",'[4]CBL Score Standard'!$D112,IF(D56&lt;&gt;"",SUM('[4]CBL Score Standard'!$D112:$E112),IF(E56&lt;&gt;"",SUM('[4]CBL Score Standard'!$D112:$F112),IF(F56&lt;&gt;"",SUM('[4]CBL Score Standard'!$D112:$G112),IF(G56&lt;&gt;"",SUM('[4]CBL Score Standard'!$D112:$H112,0))))))</f>
        <v>0</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ht="26.4" x14ac:dyDescent="0.45">
      <c r="A57" s="940" t="s">
        <v>144</v>
      </c>
      <c r="B57" s="933" t="s">
        <v>191</v>
      </c>
      <c r="C57" s="1003" t="s">
        <v>77</v>
      </c>
      <c r="D57" s="1002"/>
      <c r="E57" s="1002"/>
      <c r="F57" s="1002"/>
      <c r="G57" s="1002"/>
      <c r="H57" s="939">
        <f>IF(C57&lt;&gt;"",'[4]CBL Score Standard'!$D113,IF(D57&lt;&gt;"",SUM('[4]CBL Score Standard'!$D113:$E113),IF(E57&lt;&gt;"",SUM('[4]CBL Score Standard'!$D113:$F113),IF(F57&lt;&gt;"",SUM('[4]CBL Score Standard'!$D113:$G113),IF(G57&lt;&gt;"",SUM('[4]CBL Score Standard'!$D113:$H113,0))))))</f>
        <v>0</v>
      </c>
      <c r="K57" s="1173" t="s">
        <v>233</v>
      </c>
      <c r="L57" s="1174"/>
      <c r="M57" s="1174"/>
      <c r="N57" s="1174"/>
      <c r="O57" s="1174"/>
      <c r="P57" s="1174"/>
      <c r="Q57" s="1174"/>
      <c r="R57" s="1174"/>
      <c r="S57" s="1174"/>
      <c r="T57" s="1174"/>
      <c r="U57" s="1174"/>
      <c r="V57" s="1174"/>
      <c r="W57" s="1174"/>
      <c r="X57" s="1174"/>
      <c r="Y57" s="978"/>
      <c r="Z57" s="985"/>
      <c r="AA57" s="978"/>
      <c r="AB57" s="978"/>
      <c r="AC57" s="978"/>
      <c r="AD57" s="978"/>
      <c r="AE57" s="978"/>
      <c r="AF57" s="978"/>
      <c r="AG57" s="978"/>
      <c r="AH57" s="978"/>
      <c r="AI57" s="978"/>
      <c r="AJ57" s="978"/>
    </row>
    <row r="58" spans="1:36" ht="27.6" x14ac:dyDescent="0.3">
      <c r="A58" s="940" t="s">
        <v>55</v>
      </c>
      <c r="B58" s="933" t="s">
        <v>419</v>
      </c>
      <c r="C58" s="1003"/>
      <c r="D58" s="1003"/>
      <c r="E58" s="1004"/>
      <c r="F58" s="1002"/>
      <c r="G58" s="1002"/>
      <c r="H58" s="939" t="b">
        <f>IF(C58&lt;&gt;"",'[4]CBL Score Standard'!$D114,IF(D58&lt;&gt;"",SUM('[4]CBL Score Standard'!$D114:$E114),IF(E58&lt;&gt;"",SUM('[4]CBL Score Standard'!$D114:$F114),IF(F58&lt;&gt;"",SUM('[4]CBL Score Standard'!$D114:$G114),IF(G58&lt;&gt;"",SUM('[4]CBL Score Standard'!$D114:$H114,0))))))</f>
        <v>0</v>
      </c>
      <c r="K58" s="958" t="s">
        <v>133</v>
      </c>
      <c r="L58" s="958" t="s">
        <v>91</v>
      </c>
      <c r="M58" s="1182" t="s">
        <v>75</v>
      </c>
      <c r="N58" s="1184" t="s">
        <v>134</v>
      </c>
      <c r="O58" s="971" t="s">
        <v>135</v>
      </c>
      <c r="P58" s="958" t="s">
        <v>136</v>
      </c>
      <c r="Q58" s="958" t="s">
        <v>137</v>
      </c>
      <c r="R58" s="958" t="s">
        <v>138</v>
      </c>
      <c r="S58" s="987" t="s">
        <v>139</v>
      </c>
      <c r="T58" s="953" t="s">
        <v>344</v>
      </c>
      <c r="U58" s="953" t="s">
        <v>342</v>
      </c>
      <c r="V58" s="953" t="s">
        <v>343</v>
      </c>
      <c r="W58" s="953" t="s">
        <v>375</v>
      </c>
      <c r="X58" s="953" t="s">
        <v>376</v>
      </c>
      <c r="Y58" s="958" t="s">
        <v>140</v>
      </c>
      <c r="Z58" s="1186" t="s">
        <v>667</v>
      </c>
      <c r="AA58" s="1172" t="s">
        <v>666</v>
      </c>
      <c r="AB58" s="1172"/>
      <c r="AC58" s="1172" t="s">
        <v>668</v>
      </c>
      <c r="AD58" s="1172"/>
      <c r="AE58" s="1172" t="s">
        <v>669</v>
      </c>
      <c r="AF58" s="1172"/>
      <c r="AG58" s="1172" t="s">
        <v>670</v>
      </c>
      <c r="AH58" s="1172"/>
      <c r="AI58" s="1172" t="s">
        <v>671</v>
      </c>
      <c r="AJ58" s="1172"/>
    </row>
    <row r="59" spans="1:36" ht="27.6" x14ac:dyDescent="0.3">
      <c r="A59" s="940" t="s">
        <v>56</v>
      </c>
      <c r="B59" s="933" t="s">
        <v>421</v>
      </c>
      <c r="C59" s="1003"/>
      <c r="D59" s="1003"/>
      <c r="E59" s="1004"/>
      <c r="F59" s="1002"/>
      <c r="G59" s="1002"/>
      <c r="H59" s="939" t="b">
        <f>IF(C59&lt;&gt;"",'[4]CBL Score Standard'!$D115,IF(D59&lt;&gt;"",SUM('[4]CBL Score Standard'!$D115:$E115),IF(E59&lt;&gt;"",SUM('[4]CBL Score Standard'!$D115:$F115),IF(F59&lt;&gt;"",SUM('[4]CBL Score Standard'!$D115:$G115),IF(G59&lt;&gt;"",SUM('[4]CBL Score Standard'!$D115:$H115,0))))))</f>
        <v>0</v>
      </c>
      <c r="K59" s="957"/>
      <c r="L59" s="957"/>
      <c r="M59" s="1183"/>
      <c r="N59" s="1185"/>
      <c r="O59" s="970"/>
      <c r="P59" s="888" t="s">
        <v>141</v>
      </c>
      <c r="Q59" s="957"/>
      <c r="R59" s="957"/>
      <c r="S59" s="986"/>
      <c r="T59" s="953"/>
      <c r="U59" s="953"/>
      <c r="V59" s="953"/>
      <c r="W59" s="953"/>
      <c r="X59" s="953"/>
      <c r="Y59" s="957"/>
      <c r="Z59" s="1187"/>
      <c r="AA59" s="977" t="s">
        <v>672</v>
      </c>
      <c r="AB59" s="977" t="s">
        <v>673</v>
      </c>
      <c r="AC59" s="977" t="s">
        <v>672</v>
      </c>
      <c r="AD59" s="977" t="s">
        <v>673</v>
      </c>
      <c r="AE59" s="977" t="s">
        <v>672</v>
      </c>
      <c r="AF59" s="977" t="s">
        <v>673</v>
      </c>
      <c r="AG59" s="977" t="s">
        <v>672</v>
      </c>
      <c r="AH59" s="977" t="s">
        <v>673</v>
      </c>
      <c r="AI59" s="977" t="s">
        <v>672</v>
      </c>
      <c r="AJ59" s="977" t="s">
        <v>673</v>
      </c>
    </row>
    <row r="60" spans="1:36" ht="26.4" x14ac:dyDescent="0.3">
      <c r="A60" s="940" t="s">
        <v>56</v>
      </c>
      <c r="B60" s="933" t="s">
        <v>237</v>
      </c>
      <c r="C60" s="1003"/>
      <c r="D60" s="1003"/>
      <c r="E60" s="1003"/>
      <c r="F60" s="1002"/>
      <c r="G60" s="1002"/>
      <c r="H60" s="939" t="b">
        <f>IF(C60&lt;&gt;"",'[4]CBL Score Standard'!$D116,IF(D60&lt;&gt;"",SUM('[4]CBL Score Standard'!$D116:$E116),IF(E60&lt;&gt;"",SUM('[4]CBL Score Standard'!$D116:$F116),IF(F60&lt;&gt;"",SUM('[4]CBL Score Standard'!$D116:$G116),IF(G60&lt;&gt;"",SUM('[4]CBL Score Standard'!$D116:$H116,0))))))</f>
        <v>0</v>
      </c>
      <c r="K60" s="959" t="s">
        <v>142</v>
      </c>
      <c r="L60" s="959" t="s">
        <v>143</v>
      </c>
      <c r="M60" s="934" t="s">
        <v>8</v>
      </c>
      <c r="N60" s="910" t="s">
        <v>2</v>
      </c>
      <c r="O60" s="891" t="s">
        <v>234</v>
      </c>
      <c r="P60" s="911"/>
      <c r="Q60" s="909"/>
      <c r="R60" s="912"/>
      <c r="S60" s="889"/>
      <c r="T60" s="997"/>
      <c r="U60" s="997"/>
      <c r="V60" s="997" t="str">
        <f t="shared" ref="V60:V67" si="3">IF(AND(W60="Y",X60="Y"),"Passed",IF(T60="M","Passed", ""))</f>
        <v/>
      </c>
      <c r="W60" s="997"/>
      <c r="X60" s="997"/>
      <c r="Y60" s="908"/>
      <c r="Z60" s="981">
        <f t="shared" ref="Z60:Z67" si="4">DATEDIF(AA60,AB60,"m")/12+DATEDIF(AC60,AD60,"m")/12+DATEDIF(AE60,AF60,"m")/12+DATEDIF(AG60,AH60,"m")/12+DATEDIF(AI60,AJ60,"m")/12</f>
        <v>0</v>
      </c>
      <c r="AA60" s="982"/>
      <c r="AB60" s="982"/>
      <c r="AC60" s="982"/>
      <c r="AD60" s="982"/>
      <c r="AE60" s="980"/>
      <c r="AF60" s="980"/>
      <c r="AG60" s="980"/>
      <c r="AH60" s="980"/>
      <c r="AI60" s="980"/>
      <c r="AJ60" s="980"/>
    </row>
    <row r="61" spans="1:36" ht="27.6" x14ac:dyDescent="0.3">
      <c r="A61" s="940" t="s">
        <v>59</v>
      </c>
      <c r="B61" s="933" t="s">
        <v>240</v>
      </c>
      <c r="C61" s="1003"/>
      <c r="D61" s="1003"/>
      <c r="E61" s="1003"/>
      <c r="F61" s="1002"/>
      <c r="G61" s="1002"/>
      <c r="H61" s="939" t="b">
        <f>IF(C61&lt;&gt;"",'[4]CBL Score Standard'!$D117,IF(D61&lt;&gt;"",SUM('[4]CBL Score Standard'!$D117:$E117),IF(E61&lt;&gt;"",SUM('[4]CBL Score Standard'!$D117:$F117),IF(F61&lt;&gt;"",SUM('[4]CBL Score Standard'!$D117:$G117),IF(G61&lt;&gt;"",SUM('[4]CBL Score Standard'!$D117:$H117,0))))))</f>
        <v>0</v>
      </c>
      <c r="K61" s="960"/>
      <c r="L61" s="960"/>
      <c r="M61" s="934" t="s">
        <v>8</v>
      </c>
      <c r="N61" s="910" t="s">
        <v>63</v>
      </c>
      <c r="O61" s="891" t="s">
        <v>236</v>
      </c>
      <c r="P61" s="911"/>
      <c r="Q61" s="909"/>
      <c r="R61" s="912"/>
      <c r="S61" s="889"/>
      <c r="T61" s="997"/>
      <c r="U61" s="997"/>
      <c r="V61" s="997" t="str">
        <f t="shared" si="3"/>
        <v/>
      </c>
      <c r="W61" s="997"/>
      <c r="X61" s="997"/>
      <c r="Y61" s="908"/>
      <c r="Z61" s="981">
        <f t="shared" si="4"/>
        <v>0</v>
      </c>
      <c r="AA61" s="982"/>
      <c r="AB61" s="982"/>
      <c r="AC61" s="982"/>
      <c r="AD61" s="982"/>
      <c r="AE61" s="980"/>
      <c r="AF61" s="980"/>
      <c r="AG61" s="980"/>
      <c r="AH61" s="980"/>
      <c r="AI61" s="980"/>
      <c r="AJ61" s="980"/>
    </row>
    <row r="62" spans="1:36" x14ac:dyDescent="0.3">
      <c r="A62" s="940" t="s">
        <v>56</v>
      </c>
      <c r="B62" s="933" t="s">
        <v>67</v>
      </c>
      <c r="C62" s="1003"/>
      <c r="D62" s="1003"/>
      <c r="E62" s="1002"/>
      <c r="F62" s="1002"/>
      <c r="G62" s="1002"/>
      <c r="H62" s="939" t="b">
        <f>IF(C62&lt;&gt;"",'[4]CBL Score Standard'!$D118,IF(D62&lt;&gt;"",SUM('[4]CBL Score Standard'!$D118:$E118),IF(E62&lt;&gt;"",SUM('[4]CBL Score Standard'!$D118:$F118),IF(F62&lt;&gt;"",SUM('[4]CBL Score Standard'!$D118:$G118),IF(G62&lt;&gt;"",SUM('[4]CBL Score Standard'!$D118:$H118,0))))))</f>
        <v>0</v>
      </c>
      <c r="K62" s="960"/>
      <c r="L62" s="960"/>
      <c r="M62" s="934" t="s">
        <v>8</v>
      </c>
      <c r="N62" s="889" t="s">
        <v>56</v>
      </c>
      <c r="O62" s="891" t="s">
        <v>237</v>
      </c>
      <c r="P62" s="911"/>
      <c r="Q62" s="909"/>
      <c r="R62" s="912"/>
      <c r="S62" s="889"/>
      <c r="T62" s="997"/>
      <c r="U62" s="997"/>
      <c r="V62" s="997" t="str">
        <f t="shared" si="3"/>
        <v/>
      </c>
      <c r="W62" s="997"/>
      <c r="X62" s="997"/>
      <c r="Y62" s="908"/>
      <c r="Z62" s="981">
        <f t="shared" si="4"/>
        <v>0</v>
      </c>
      <c r="AA62" s="982"/>
      <c r="AB62" s="982"/>
      <c r="AC62" s="982"/>
      <c r="AD62" s="982"/>
      <c r="AE62" s="980"/>
      <c r="AF62" s="980"/>
      <c r="AG62" s="980"/>
      <c r="AH62" s="980"/>
      <c r="AI62" s="980"/>
      <c r="AJ62" s="980"/>
    </row>
    <row r="63" spans="1:36" ht="12.75" customHeight="1" thickBot="1" x14ac:dyDescent="0.35">
      <c r="A63" s="941" t="s">
        <v>55</v>
      </c>
      <c r="B63" s="933" t="s">
        <v>1</v>
      </c>
      <c r="C63" s="1003"/>
      <c r="D63" s="1003"/>
      <c r="E63" s="1002"/>
      <c r="F63" s="1002"/>
      <c r="G63" s="1002"/>
      <c r="H63" s="939" t="b">
        <f>IF(C63&lt;&gt;"",'[4]CBL Score Standard'!$D119,IF(D63&lt;&gt;"",SUM('[4]CBL Score Standard'!$D119:$E119),IF(E63&lt;&gt;"",SUM('[4]CBL Score Standard'!$D119:$F119),IF(F63&lt;&gt;"",SUM('[4]CBL Score Standard'!$D119:$G119),IF(G63&lt;&gt;"",SUM('[4]CBL Score Standard'!$D119:$H119,0))))))</f>
        <v>0</v>
      </c>
      <c r="K63" s="960"/>
      <c r="L63" s="960"/>
      <c r="M63" s="934" t="s">
        <v>8</v>
      </c>
      <c r="N63" s="889" t="s">
        <v>55</v>
      </c>
      <c r="O63" s="891" t="s">
        <v>238</v>
      </c>
      <c r="P63" s="911"/>
      <c r="Q63" s="909"/>
      <c r="R63" s="912"/>
      <c r="S63" s="889"/>
      <c r="T63" s="997"/>
      <c r="U63" s="997"/>
      <c r="V63" s="997" t="str">
        <f t="shared" si="3"/>
        <v/>
      </c>
      <c r="W63" s="997"/>
      <c r="X63" s="997"/>
      <c r="Y63" s="908"/>
      <c r="Z63" s="981">
        <f t="shared" si="4"/>
        <v>0</v>
      </c>
      <c r="AA63" s="982"/>
      <c r="AB63" s="982"/>
      <c r="AC63" s="982"/>
      <c r="AD63" s="982"/>
      <c r="AE63" s="980"/>
      <c r="AF63" s="980"/>
      <c r="AG63" s="980"/>
      <c r="AH63" s="980"/>
      <c r="AI63" s="980"/>
      <c r="AJ63" s="980"/>
    </row>
    <row r="64" spans="1:36" ht="15" thickBot="1" x14ac:dyDescent="0.35">
      <c r="A64" s="1175" t="s">
        <v>79</v>
      </c>
      <c r="B64" s="1176"/>
      <c r="C64" s="1177"/>
      <c r="D64" s="1177"/>
      <c r="E64" s="1177"/>
      <c r="F64" s="1177"/>
      <c r="G64" s="1177"/>
      <c r="H64" s="885">
        <f>SUM(H8:H63)</f>
        <v>0.90909090909090928</v>
      </c>
      <c r="K64" s="960"/>
      <c r="L64" s="960"/>
      <c r="M64" s="934" t="s">
        <v>8</v>
      </c>
      <c r="N64" s="910" t="s">
        <v>53</v>
      </c>
      <c r="O64" s="891" t="s">
        <v>239</v>
      </c>
      <c r="P64" s="911"/>
      <c r="Q64" s="909"/>
      <c r="R64" s="912"/>
      <c r="S64" s="889"/>
      <c r="T64" s="997"/>
      <c r="U64" s="997"/>
      <c r="V64" s="997" t="str">
        <f t="shared" si="3"/>
        <v/>
      </c>
      <c r="W64" s="997"/>
      <c r="X64" s="997"/>
      <c r="Y64" s="908"/>
      <c r="Z64" s="981">
        <f t="shared" si="4"/>
        <v>0</v>
      </c>
      <c r="AA64" s="982"/>
      <c r="AB64" s="982"/>
      <c r="AC64" s="982"/>
      <c r="AD64" s="982"/>
      <c r="AE64" s="980"/>
      <c r="AF64" s="980"/>
      <c r="AG64" s="980"/>
      <c r="AH64" s="980"/>
      <c r="AI64" s="980"/>
      <c r="AJ64" s="980"/>
    </row>
    <row r="65" spans="1:36" ht="28.2" thickBot="1" x14ac:dyDescent="0.35">
      <c r="A65" s="942" t="s">
        <v>83</v>
      </c>
      <c r="B65" s="943"/>
      <c r="C65" s="954">
        <v>0.90909090909090906</v>
      </c>
      <c r="D65" s="954">
        <v>0</v>
      </c>
      <c r="E65" s="954">
        <v>0</v>
      </c>
      <c r="F65" s="954">
        <v>0</v>
      </c>
      <c r="G65" s="954">
        <v>0</v>
      </c>
      <c r="H65" s="944">
        <v>0</v>
      </c>
      <c r="K65" s="960"/>
      <c r="L65" s="960"/>
      <c r="M65" s="934" t="s">
        <v>8</v>
      </c>
      <c r="N65" s="910" t="s">
        <v>59</v>
      </c>
      <c r="O65" s="891" t="s">
        <v>240</v>
      </c>
      <c r="P65" s="911"/>
      <c r="Q65" s="909"/>
      <c r="R65" s="912"/>
      <c r="S65" s="889"/>
      <c r="T65" s="997"/>
      <c r="U65" s="997"/>
      <c r="V65" s="997" t="str">
        <f t="shared" si="3"/>
        <v/>
      </c>
      <c r="W65" s="997"/>
      <c r="X65" s="997"/>
      <c r="Y65" s="908"/>
      <c r="Z65" s="981">
        <f t="shared" si="4"/>
        <v>0</v>
      </c>
      <c r="AA65" s="982"/>
      <c r="AB65" s="982"/>
      <c r="AC65" s="982"/>
      <c r="AD65" s="982"/>
      <c r="AE65" s="980"/>
      <c r="AF65" s="980"/>
      <c r="AG65" s="980"/>
      <c r="AH65" s="980"/>
      <c r="AI65" s="980"/>
      <c r="AJ65" s="980"/>
    </row>
    <row r="66" spans="1:36" ht="15" thickBot="1" x14ac:dyDescent="0.35">
      <c r="A66" s="1178" t="s">
        <v>81</v>
      </c>
      <c r="B66" s="1179"/>
      <c r="C66" s="1180"/>
      <c r="D66" s="1180"/>
      <c r="E66" s="1180"/>
      <c r="F66" s="1180"/>
      <c r="G66" s="1181"/>
      <c r="H66" s="945">
        <v>0</v>
      </c>
      <c r="K66" s="960"/>
      <c r="L66" s="960"/>
      <c r="M66" s="934" t="s">
        <v>8</v>
      </c>
      <c r="N66" s="910" t="s">
        <v>55</v>
      </c>
      <c r="O66" s="891" t="s">
        <v>515</v>
      </c>
      <c r="P66" s="911"/>
      <c r="Q66" s="909"/>
      <c r="R66" s="912"/>
      <c r="S66" s="889"/>
      <c r="T66" s="997"/>
      <c r="U66" s="997"/>
      <c r="V66" s="997" t="str">
        <f t="shared" si="3"/>
        <v/>
      </c>
      <c r="W66" s="997"/>
      <c r="X66" s="997"/>
      <c r="Y66" s="908"/>
      <c r="Z66" s="981">
        <f t="shared" si="4"/>
        <v>0</v>
      </c>
      <c r="AA66" s="982"/>
      <c r="AB66" s="982"/>
      <c r="AC66" s="982"/>
      <c r="AD66" s="982"/>
      <c r="AE66" s="980"/>
      <c r="AF66" s="980"/>
      <c r="AG66" s="980"/>
      <c r="AH66" s="980"/>
      <c r="AI66" s="980"/>
      <c r="AJ66" s="980"/>
    </row>
    <row r="67" spans="1:36" x14ac:dyDescent="0.3">
      <c r="C67" s="955"/>
      <c r="D67" s="955"/>
      <c r="E67" s="955"/>
      <c r="F67" s="955"/>
      <c r="G67" s="955"/>
      <c r="K67" s="961"/>
      <c r="L67" s="961"/>
      <c r="M67" s="934" t="s">
        <v>8</v>
      </c>
      <c r="N67" s="910" t="s">
        <v>149</v>
      </c>
      <c r="O67" s="891" t="s">
        <v>370</v>
      </c>
      <c r="P67" s="904" t="s">
        <v>145</v>
      </c>
      <c r="Q67" s="892" t="s">
        <v>217</v>
      </c>
      <c r="R67" s="898" t="s">
        <v>241</v>
      </c>
      <c r="S67" s="889"/>
      <c r="T67" s="997"/>
      <c r="U67" s="997"/>
      <c r="V67" s="997" t="str">
        <f t="shared" si="3"/>
        <v/>
      </c>
      <c r="W67" s="997"/>
      <c r="X67" s="997"/>
      <c r="Y67" s="899" t="s">
        <v>242</v>
      </c>
      <c r="Z67" s="981">
        <f t="shared" si="4"/>
        <v>0</v>
      </c>
      <c r="AA67" s="982"/>
      <c r="AB67" s="982"/>
      <c r="AC67" s="982"/>
      <c r="AD67" s="982"/>
      <c r="AE67" s="980"/>
      <c r="AF67" s="980"/>
      <c r="AG67" s="980"/>
      <c r="AH67" s="980"/>
      <c r="AI67" s="980"/>
      <c r="AJ67" s="980"/>
    </row>
    <row r="68" spans="1:36" x14ac:dyDescent="0.3">
      <c r="C68" s="955"/>
      <c r="D68" s="955"/>
      <c r="E68" s="955"/>
      <c r="F68" s="955"/>
      <c r="G68" s="955"/>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ht="23.4" x14ac:dyDescent="0.45">
      <c r="C69" s="955"/>
      <c r="D69" s="955"/>
      <c r="E69" s="955"/>
      <c r="F69" s="955"/>
      <c r="G69" s="955"/>
      <c r="K69" s="1173" t="s">
        <v>243</v>
      </c>
      <c r="L69" s="1174"/>
      <c r="M69" s="1174"/>
      <c r="N69" s="1174"/>
      <c r="O69" s="1174"/>
      <c r="P69" s="1174"/>
      <c r="Q69" s="1174"/>
      <c r="R69" s="1174"/>
      <c r="S69" s="1174"/>
      <c r="T69" s="1174"/>
      <c r="U69" s="1174"/>
      <c r="V69" s="1174"/>
      <c r="W69" s="1174"/>
      <c r="X69" s="1174"/>
      <c r="Y69" s="978"/>
      <c r="Z69" s="985"/>
      <c r="AA69" s="978"/>
      <c r="AB69" s="978"/>
      <c r="AC69" s="978"/>
      <c r="AD69" s="978"/>
      <c r="AE69" s="978"/>
      <c r="AF69" s="978"/>
      <c r="AG69" s="978"/>
      <c r="AH69" s="978"/>
      <c r="AI69" s="978"/>
      <c r="AJ69" s="978"/>
    </row>
    <row r="70" spans="1:36" ht="27.6" x14ac:dyDescent="0.3">
      <c r="B70" s="955"/>
      <c r="C70" s="955"/>
      <c r="D70" s="955"/>
      <c r="E70" s="955"/>
      <c r="F70" s="955"/>
      <c r="G70" s="955"/>
      <c r="K70" s="958" t="s">
        <v>133</v>
      </c>
      <c r="L70" s="958" t="s">
        <v>91</v>
      </c>
      <c r="M70" s="1182" t="s">
        <v>75</v>
      </c>
      <c r="N70" s="1184" t="s">
        <v>134</v>
      </c>
      <c r="O70" s="971" t="s">
        <v>135</v>
      </c>
      <c r="P70" s="958" t="s">
        <v>136</v>
      </c>
      <c r="Q70" s="958" t="s">
        <v>137</v>
      </c>
      <c r="R70" s="958" t="s">
        <v>138</v>
      </c>
      <c r="S70" s="987" t="s">
        <v>139</v>
      </c>
      <c r="T70" s="953" t="s">
        <v>344</v>
      </c>
      <c r="U70" s="953" t="s">
        <v>342</v>
      </c>
      <c r="V70" s="953" t="s">
        <v>343</v>
      </c>
      <c r="W70" s="953" t="s">
        <v>375</v>
      </c>
      <c r="X70" s="953" t="s">
        <v>379</v>
      </c>
      <c r="Y70" s="958" t="s">
        <v>140</v>
      </c>
      <c r="Z70" s="1186" t="s">
        <v>667</v>
      </c>
      <c r="AA70" s="1172" t="s">
        <v>666</v>
      </c>
      <c r="AB70" s="1172"/>
      <c r="AC70" s="1172" t="s">
        <v>668</v>
      </c>
      <c r="AD70" s="1172"/>
      <c r="AE70" s="1172" t="s">
        <v>669</v>
      </c>
      <c r="AF70" s="1172"/>
      <c r="AG70" s="1172" t="s">
        <v>670</v>
      </c>
      <c r="AH70" s="1172"/>
      <c r="AI70" s="1172" t="s">
        <v>671</v>
      </c>
      <c r="AJ70" s="1172"/>
    </row>
    <row r="71" spans="1:36" ht="27.6" x14ac:dyDescent="0.3">
      <c r="B71" s="955"/>
      <c r="C71" s="955"/>
      <c r="D71" s="955"/>
      <c r="E71" s="955"/>
      <c r="F71" s="955"/>
      <c r="G71" s="955"/>
      <c r="K71" s="957"/>
      <c r="L71" s="957"/>
      <c r="M71" s="1183"/>
      <c r="N71" s="1185"/>
      <c r="O71" s="970"/>
      <c r="P71" s="888" t="s">
        <v>141</v>
      </c>
      <c r="Q71" s="957"/>
      <c r="R71" s="957"/>
      <c r="S71" s="986"/>
      <c r="T71" s="953"/>
      <c r="U71" s="953"/>
      <c r="V71" s="953"/>
      <c r="W71" s="953"/>
      <c r="X71" s="953"/>
      <c r="Y71" s="957"/>
      <c r="Z71" s="1187"/>
      <c r="AA71" s="977" t="s">
        <v>672</v>
      </c>
      <c r="AB71" s="977" t="s">
        <v>673</v>
      </c>
      <c r="AC71" s="977" t="s">
        <v>672</v>
      </c>
      <c r="AD71" s="977" t="s">
        <v>673</v>
      </c>
      <c r="AE71" s="977" t="s">
        <v>672</v>
      </c>
      <c r="AF71" s="977" t="s">
        <v>673</v>
      </c>
      <c r="AG71" s="977" t="s">
        <v>672</v>
      </c>
      <c r="AH71" s="977" t="s">
        <v>673</v>
      </c>
      <c r="AI71" s="977" t="s">
        <v>672</v>
      </c>
      <c r="AJ71" s="977" t="s">
        <v>673</v>
      </c>
    </row>
    <row r="72" spans="1:36" x14ac:dyDescent="0.3">
      <c r="B72" s="955"/>
      <c r="C72" s="955"/>
      <c r="D72" s="955"/>
      <c r="E72" s="955"/>
      <c r="F72" s="955"/>
      <c r="G72" s="955"/>
      <c r="K72" s="959" t="s">
        <v>142</v>
      </c>
      <c r="L72" s="959" t="s">
        <v>143</v>
      </c>
      <c r="M72" s="934" t="s">
        <v>9</v>
      </c>
      <c r="N72" s="910" t="s">
        <v>235</v>
      </c>
      <c r="O72" s="891" t="s">
        <v>244</v>
      </c>
      <c r="P72" s="913"/>
      <c r="Q72" s="914"/>
      <c r="R72" s="915"/>
      <c r="S72" s="889"/>
      <c r="T72" s="997"/>
      <c r="U72" s="997"/>
      <c r="V72" s="997" t="str">
        <f>IF(AND(W72="Y",X72="Y"),"Passed",IF(T72="M","Passed", ""))</f>
        <v/>
      </c>
      <c r="W72" s="997"/>
      <c r="X72" s="997"/>
      <c r="Y72" s="916"/>
      <c r="Z72" s="981">
        <f t="shared" ref="Z72:Z75" si="5">DATEDIF(AA72,AB72,"m")/12+DATEDIF(AC72,AD72,"m")/12+DATEDIF(AE72,AF72,"m")/12+DATEDIF(AG72,AH72,"m")/12+DATEDIF(AI72,AJ72,"m")/12</f>
        <v>0</v>
      </c>
      <c r="AA72" s="982"/>
      <c r="AB72" s="982"/>
      <c r="AC72" s="982"/>
      <c r="AD72" s="982"/>
      <c r="AE72" s="980"/>
      <c r="AF72" s="980"/>
      <c r="AG72" s="980"/>
      <c r="AH72" s="980"/>
      <c r="AI72" s="980"/>
      <c r="AJ72" s="980"/>
    </row>
    <row r="73" spans="1:36" x14ac:dyDescent="0.3">
      <c r="B73" s="955"/>
      <c r="C73" s="955"/>
      <c r="D73" s="955"/>
      <c r="E73" s="955"/>
      <c r="F73" s="955"/>
      <c r="G73" s="955"/>
      <c r="K73" s="960"/>
      <c r="L73" s="960"/>
      <c r="M73" s="934" t="s">
        <v>9</v>
      </c>
      <c r="N73" s="910" t="s">
        <v>229</v>
      </c>
      <c r="O73" s="891" t="s">
        <v>245</v>
      </c>
      <c r="P73" s="913"/>
      <c r="Q73" s="914"/>
      <c r="R73" s="915"/>
      <c r="S73" s="889"/>
      <c r="T73" s="997"/>
      <c r="U73" s="997"/>
      <c r="V73" s="997" t="str">
        <f>IF(AND(W73="Y",X73="Y"),"Passed",IF(T73="M","Passed", ""))</f>
        <v/>
      </c>
      <c r="W73" s="997"/>
      <c r="X73" s="997"/>
      <c r="Y73" s="916"/>
      <c r="Z73" s="981">
        <f t="shared" si="5"/>
        <v>0</v>
      </c>
      <c r="AA73" s="982"/>
      <c r="AB73" s="982"/>
      <c r="AC73" s="982"/>
      <c r="AD73" s="982"/>
      <c r="AE73" s="980"/>
      <c r="AF73" s="980"/>
      <c r="AG73" s="980"/>
      <c r="AH73" s="980"/>
      <c r="AI73" s="980"/>
      <c r="AJ73" s="980"/>
    </row>
    <row r="74" spans="1:36" ht="41.4" x14ac:dyDescent="0.3">
      <c r="B74" s="955"/>
      <c r="C74" s="955"/>
      <c r="D74" s="955"/>
      <c r="E74" s="955"/>
      <c r="F74" s="955"/>
      <c r="G74" s="955"/>
      <c r="K74" s="960"/>
      <c r="L74" s="960"/>
      <c r="M74" s="934" t="s">
        <v>9</v>
      </c>
      <c r="N74" s="910" t="s">
        <v>3</v>
      </c>
      <c r="O74" s="891" t="s">
        <v>516</v>
      </c>
      <c r="P74" s="913"/>
      <c r="Q74" s="914"/>
      <c r="R74" s="915"/>
      <c r="S74" s="889"/>
      <c r="T74" s="997"/>
      <c r="U74" s="997"/>
      <c r="V74" s="997" t="str">
        <f>IF(AND(W74="Y",X74="Y"),"Passed",IF(T74="M","Passed", ""))</f>
        <v/>
      </c>
      <c r="W74" s="997"/>
      <c r="X74" s="997"/>
      <c r="Y74" s="916"/>
      <c r="Z74" s="981">
        <f t="shared" si="5"/>
        <v>0</v>
      </c>
      <c r="AA74" s="982"/>
      <c r="AB74" s="982"/>
      <c r="AC74" s="982"/>
      <c r="AD74" s="982"/>
      <c r="AE74" s="980"/>
      <c r="AF74" s="980"/>
      <c r="AG74" s="980"/>
      <c r="AH74" s="980"/>
      <c r="AI74" s="980"/>
      <c r="AJ74" s="980"/>
    </row>
    <row r="75" spans="1:36" ht="12.75" customHeight="1" x14ac:dyDescent="0.3">
      <c r="B75" s="955"/>
      <c r="C75" s="955"/>
      <c r="D75" s="955"/>
      <c r="E75" s="955"/>
      <c r="F75" s="955"/>
      <c r="G75" s="955"/>
      <c r="K75" s="961"/>
      <c r="L75" s="961"/>
      <c r="M75" s="934" t="s">
        <v>9</v>
      </c>
      <c r="N75" s="910" t="s">
        <v>3</v>
      </c>
      <c r="O75" s="891" t="s">
        <v>246</v>
      </c>
      <c r="P75" s="913"/>
      <c r="Q75" s="914"/>
      <c r="R75" s="915"/>
      <c r="S75" s="889"/>
      <c r="T75" s="997"/>
      <c r="U75" s="997"/>
      <c r="V75" s="997" t="str">
        <f>IF(AND(W75="Y",X75="Y"),"Passed",IF(T75="M","Passed", ""))</f>
        <v/>
      </c>
      <c r="W75" s="997"/>
      <c r="X75" s="997"/>
      <c r="Y75" s="916"/>
      <c r="Z75" s="981">
        <f t="shared" si="5"/>
        <v>0</v>
      </c>
      <c r="AA75" s="982"/>
      <c r="AB75" s="982"/>
      <c r="AC75" s="982"/>
      <c r="AD75" s="982"/>
      <c r="AE75" s="980"/>
      <c r="AF75" s="980"/>
      <c r="AG75" s="980"/>
      <c r="AH75" s="980"/>
      <c r="AI75" s="980"/>
      <c r="AJ75" s="980"/>
    </row>
    <row r="76" spans="1:36" x14ac:dyDescent="0.3">
      <c r="B76" s="955"/>
      <c r="C76" s="955"/>
      <c r="D76" s="955"/>
      <c r="E76" s="955"/>
      <c r="F76" s="955"/>
      <c r="G76" s="955"/>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x14ac:dyDescent="0.3">
      <c r="B77" s="955"/>
      <c r="C77" s="955"/>
      <c r="D77" s="955"/>
      <c r="E77" s="955"/>
      <c r="F77" s="955"/>
      <c r="G77" s="955"/>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x14ac:dyDescent="0.3">
      <c r="B78" s="955"/>
      <c r="C78" s="955"/>
      <c r="D78" s="955"/>
      <c r="E78" s="955"/>
      <c r="F78" s="955"/>
      <c r="G78" s="955"/>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x14ac:dyDescent="0.3">
      <c r="B79" s="955"/>
      <c r="C79" s="955"/>
      <c r="D79" s="955"/>
      <c r="E79" s="955"/>
      <c r="F79" s="955"/>
      <c r="G79" s="955"/>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x14ac:dyDescent="0.3">
      <c r="B80" s="955"/>
      <c r="C80" s="955"/>
      <c r="D80" s="955"/>
      <c r="E80" s="955"/>
      <c r="F80" s="955"/>
      <c r="G80" s="955"/>
    </row>
    <row r="81" spans="2:7" x14ac:dyDescent="0.3">
      <c r="B81" s="955"/>
      <c r="C81" s="955"/>
      <c r="D81" s="955"/>
      <c r="E81" s="955"/>
      <c r="F81" s="955"/>
      <c r="G81" s="955"/>
    </row>
    <row r="82" spans="2:7" x14ac:dyDescent="0.3">
      <c r="B82" s="955"/>
      <c r="C82" s="955"/>
      <c r="D82" s="955"/>
      <c r="E82" s="955"/>
      <c r="F82" s="955"/>
      <c r="G82" s="955"/>
    </row>
    <row r="83" spans="2:7" x14ac:dyDescent="0.3">
      <c r="B83" s="955"/>
      <c r="C83" s="955"/>
      <c r="D83" s="955"/>
      <c r="E83" s="955"/>
      <c r="F83" s="955"/>
      <c r="G83" s="955"/>
    </row>
    <row r="84" spans="2:7" x14ac:dyDescent="0.3">
      <c r="B84" s="955"/>
      <c r="C84" s="955"/>
      <c r="D84" s="955"/>
      <c r="E84" s="955"/>
      <c r="F84" s="955"/>
      <c r="G84" s="955"/>
    </row>
    <row r="85" spans="2:7" x14ac:dyDescent="0.3">
      <c r="B85" s="955"/>
      <c r="C85" s="955"/>
      <c r="D85" s="955"/>
      <c r="E85" s="955"/>
      <c r="F85" s="955"/>
      <c r="G85" s="955"/>
    </row>
    <row r="86" spans="2:7" x14ac:dyDescent="0.3">
      <c r="B86" s="955"/>
      <c r="C86" s="955"/>
      <c r="D86" s="955"/>
      <c r="E86" s="955"/>
      <c r="F86" s="955"/>
      <c r="G86" s="955"/>
    </row>
    <row r="87" spans="2:7" x14ac:dyDescent="0.3">
      <c r="B87" s="955"/>
      <c r="C87" s="955"/>
      <c r="D87" s="955"/>
      <c r="E87" s="955"/>
      <c r="F87" s="955"/>
      <c r="G87" s="955"/>
    </row>
    <row r="88" spans="2:7" x14ac:dyDescent="0.3">
      <c r="B88" s="955"/>
      <c r="C88" s="955"/>
      <c r="D88" s="955"/>
      <c r="E88" s="955"/>
      <c r="F88" s="955"/>
      <c r="G88" s="955"/>
    </row>
    <row r="89" spans="2:7" x14ac:dyDescent="0.3">
      <c r="B89" s="955"/>
      <c r="C89" s="955"/>
      <c r="D89" s="955"/>
      <c r="E89" s="955"/>
      <c r="F89" s="955"/>
      <c r="G89" s="955"/>
    </row>
    <row r="90" spans="2:7" x14ac:dyDescent="0.3">
      <c r="B90" s="955"/>
      <c r="C90" s="955"/>
      <c r="D90" s="955"/>
      <c r="E90" s="955"/>
      <c r="F90" s="955"/>
      <c r="G90" s="955"/>
    </row>
    <row r="91" spans="2:7" x14ac:dyDescent="0.3">
      <c r="B91" s="955"/>
      <c r="C91" s="955"/>
      <c r="D91" s="955"/>
      <c r="E91" s="955"/>
      <c r="F91" s="955"/>
      <c r="G91" s="955"/>
    </row>
    <row r="92" spans="2:7" x14ac:dyDescent="0.3">
      <c r="B92" s="955"/>
      <c r="C92" s="955"/>
      <c r="D92" s="955"/>
      <c r="E92" s="955"/>
      <c r="F92" s="955"/>
      <c r="G92" s="955"/>
    </row>
    <row r="93" spans="2:7" x14ac:dyDescent="0.3">
      <c r="B93" s="955"/>
      <c r="C93" s="955"/>
      <c r="D93" s="955"/>
      <c r="E93" s="955"/>
      <c r="F93" s="955"/>
      <c r="G93" s="955"/>
    </row>
    <row r="94" spans="2:7" x14ac:dyDescent="0.3">
      <c r="B94" s="955"/>
      <c r="C94" s="955"/>
      <c r="D94" s="955"/>
      <c r="E94" s="955"/>
      <c r="F94" s="955"/>
      <c r="G94" s="955"/>
    </row>
    <row r="95" spans="2:7" x14ac:dyDescent="0.3">
      <c r="B95" s="955"/>
      <c r="C95" s="955"/>
      <c r="D95" s="955"/>
      <c r="E95" s="955"/>
      <c r="F95" s="955"/>
      <c r="G95" s="955"/>
    </row>
    <row r="96" spans="2:7" x14ac:dyDescent="0.3">
      <c r="B96" s="955"/>
      <c r="C96" s="955"/>
      <c r="D96" s="955"/>
      <c r="E96" s="955"/>
      <c r="F96" s="955"/>
      <c r="G96" s="955"/>
    </row>
    <row r="97" spans="2:7" x14ac:dyDescent="0.3">
      <c r="B97" s="955"/>
      <c r="C97" s="955"/>
      <c r="D97" s="955"/>
      <c r="E97" s="955"/>
      <c r="F97" s="955"/>
      <c r="G97" s="955"/>
    </row>
    <row r="98" spans="2:7" x14ac:dyDescent="0.3">
      <c r="B98" s="955"/>
      <c r="C98" s="955"/>
      <c r="D98" s="955"/>
      <c r="E98" s="955"/>
      <c r="F98" s="955"/>
      <c r="G98" s="955"/>
    </row>
    <row r="99" spans="2:7" x14ac:dyDescent="0.3">
      <c r="B99" s="955"/>
      <c r="C99" s="955"/>
      <c r="D99" s="955"/>
      <c r="E99" s="955"/>
      <c r="F99" s="955"/>
      <c r="G99" s="955"/>
    </row>
    <row r="100" spans="2:7" x14ac:dyDescent="0.3">
      <c r="B100" s="955"/>
      <c r="C100" s="955"/>
      <c r="D100" s="955"/>
      <c r="E100" s="955"/>
      <c r="F100" s="955"/>
      <c r="G100" s="955"/>
    </row>
    <row r="101" spans="2:7" x14ac:dyDescent="0.3">
      <c r="B101" s="955"/>
      <c r="C101" s="955"/>
      <c r="D101" s="955"/>
      <c r="E101" s="955"/>
      <c r="F101" s="955"/>
      <c r="G101" s="955"/>
    </row>
    <row r="102" spans="2:7" x14ac:dyDescent="0.3">
      <c r="B102" s="955"/>
      <c r="C102" s="955"/>
      <c r="D102" s="955"/>
      <c r="E102" s="955"/>
      <c r="F102" s="955"/>
      <c r="G102" s="955"/>
    </row>
    <row r="103" spans="2:7" x14ac:dyDescent="0.3">
      <c r="B103" s="955"/>
      <c r="C103" s="955"/>
      <c r="D103" s="955"/>
      <c r="E103" s="955"/>
      <c r="F103" s="955"/>
      <c r="G103" s="955"/>
    </row>
    <row r="104" spans="2:7" x14ac:dyDescent="0.3">
      <c r="B104" s="955"/>
      <c r="C104" s="955"/>
      <c r="D104" s="955"/>
      <c r="E104" s="955"/>
      <c r="F104" s="955"/>
      <c r="G104" s="955"/>
    </row>
    <row r="105" spans="2:7" x14ac:dyDescent="0.3">
      <c r="B105" s="955"/>
      <c r="C105" s="955"/>
      <c r="D105" s="955"/>
      <c r="E105" s="955"/>
      <c r="F105" s="955"/>
      <c r="G105" s="955"/>
    </row>
    <row r="106" spans="2:7" x14ac:dyDescent="0.3">
      <c r="B106" s="955"/>
      <c r="C106" s="955"/>
      <c r="D106" s="955"/>
      <c r="E106" s="955"/>
      <c r="F106" s="955"/>
      <c r="G106" s="955"/>
    </row>
    <row r="107" spans="2:7" x14ac:dyDescent="0.3">
      <c r="B107" s="955"/>
      <c r="C107" s="955"/>
      <c r="D107" s="955"/>
      <c r="E107" s="955"/>
      <c r="F107" s="955"/>
      <c r="G107" s="955"/>
    </row>
    <row r="108" spans="2:7" x14ac:dyDescent="0.3">
      <c r="B108" s="955"/>
      <c r="C108" s="955"/>
      <c r="D108" s="955"/>
      <c r="E108" s="955"/>
      <c r="F108" s="955"/>
      <c r="G108" s="955"/>
    </row>
    <row r="109" spans="2:7" x14ac:dyDescent="0.3">
      <c r="B109" s="955"/>
      <c r="C109" s="955"/>
      <c r="D109" s="955"/>
      <c r="E109" s="955"/>
      <c r="F109" s="955"/>
      <c r="G109" s="955"/>
    </row>
    <row r="110" spans="2:7" x14ac:dyDescent="0.3">
      <c r="B110" s="955"/>
      <c r="C110" s="955"/>
      <c r="D110" s="955"/>
      <c r="E110" s="955"/>
      <c r="F110" s="955"/>
      <c r="G110" s="955"/>
    </row>
    <row r="111" spans="2:7" x14ac:dyDescent="0.3">
      <c r="B111" s="955"/>
      <c r="C111" s="955"/>
      <c r="D111" s="955"/>
      <c r="E111" s="955"/>
      <c r="F111" s="955"/>
      <c r="G111" s="955"/>
    </row>
    <row r="112" spans="2:7" x14ac:dyDescent="0.3">
      <c r="B112" s="955"/>
      <c r="C112" s="955"/>
      <c r="D112" s="955"/>
      <c r="E112" s="955"/>
      <c r="F112" s="955"/>
      <c r="G112" s="955"/>
    </row>
    <row r="113" spans="2:7" x14ac:dyDescent="0.3">
      <c r="B113" s="955"/>
      <c r="C113" s="955"/>
      <c r="D113" s="955"/>
      <c r="E113" s="955"/>
      <c r="F113" s="955"/>
      <c r="G113" s="955"/>
    </row>
    <row r="114" spans="2:7" x14ac:dyDescent="0.3">
      <c r="B114" s="955"/>
      <c r="C114" s="955"/>
      <c r="D114" s="955"/>
      <c r="E114" s="955"/>
      <c r="F114" s="955"/>
      <c r="G114" s="955"/>
    </row>
    <row r="115" spans="2:7" x14ac:dyDescent="0.3">
      <c r="B115" s="955"/>
      <c r="C115" s="955"/>
      <c r="D115" s="955"/>
      <c r="E115" s="955"/>
      <c r="F115" s="955"/>
      <c r="G115" s="955"/>
    </row>
    <row r="116" spans="2:7" x14ac:dyDescent="0.3">
      <c r="B116" s="955"/>
      <c r="C116" s="955"/>
      <c r="D116" s="955"/>
      <c r="E116" s="955"/>
      <c r="F116" s="955"/>
      <c r="G116" s="955"/>
    </row>
    <row r="117" spans="2:7" x14ac:dyDescent="0.3">
      <c r="B117" s="955"/>
      <c r="C117" s="955"/>
      <c r="D117" s="955"/>
      <c r="E117" s="955"/>
      <c r="F117" s="955"/>
      <c r="G117" s="955"/>
    </row>
    <row r="118" spans="2:7" x14ac:dyDescent="0.3">
      <c r="B118" s="955"/>
      <c r="C118" s="955"/>
      <c r="D118" s="955"/>
      <c r="E118" s="955"/>
      <c r="F118" s="955"/>
      <c r="G118" s="955"/>
    </row>
    <row r="119" spans="2:7" x14ac:dyDescent="0.3">
      <c r="B119" s="955"/>
      <c r="C119" s="955"/>
      <c r="D119" s="955"/>
      <c r="E119" s="955"/>
      <c r="F119" s="955"/>
      <c r="G119" s="955"/>
    </row>
    <row r="120" spans="2:7" x14ac:dyDescent="0.3">
      <c r="B120" s="955"/>
      <c r="C120" s="955"/>
      <c r="D120" s="955"/>
      <c r="E120" s="955"/>
      <c r="F120" s="955"/>
      <c r="G120" s="955"/>
    </row>
    <row r="121" spans="2:7" x14ac:dyDescent="0.3">
      <c r="B121" s="955"/>
      <c r="C121" s="955"/>
      <c r="D121" s="955"/>
      <c r="E121" s="955"/>
      <c r="F121" s="955"/>
      <c r="G121" s="955"/>
    </row>
    <row r="122" spans="2:7" x14ac:dyDescent="0.3">
      <c r="B122" s="955"/>
      <c r="C122" s="955"/>
      <c r="D122" s="955"/>
      <c r="E122" s="955"/>
      <c r="F122" s="955"/>
      <c r="G122" s="955"/>
    </row>
    <row r="123" spans="2:7" x14ac:dyDescent="0.3">
      <c r="B123" s="955"/>
      <c r="C123" s="955"/>
      <c r="D123" s="955"/>
      <c r="E123" s="955"/>
      <c r="F123" s="955"/>
      <c r="G123" s="955"/>
    </row>
    <row r="124" spans="2:7" x14ac:dyDescent="0.3">
      <c r="B124" s="955"/>
      <c r="C124" s="955"/>
      <c r="D124" s="955"/>
      <c r="E124" s="955"/>
      <c r="F124" s="955"/>
      <c r="G124" s="955"/>
    </row>
    <row r="125" spans="2:7" x14ac:dyDescent="0.3">
      <c r="C125" s="955"/>
      <c r="D125" s="955"/>
      <c r="E125" s="955"/>
      <c r="F125" s="955"/>
      <c r="G125" s="955"/>
    </row>
    <row r="126" spans="2:7" x14ac:dyDescent="0.3">
      <c r="C126" s="955"/>
      <c r="D126" s="955"/>
      <c r="E126" s="955"/>
      <c r="F126" s="955"/>
      <c r="G126" s="955"/>
    </row>
    <row r="127" spans="2:7" x14ac:dyDescent="0.3">
      <c r="C127" s="955"/>
      <c r="D127" s="955"/>
      <c r="E127" s="955"/>
      <c r="F127" s="955"/>
      <c r="G127" s="955"/>
    </row>
    <row r="128" spans="2:7" x14ac:dyDescent="0.3">
      <c r="C128" s="955"/>
      <c r="D128" s="955"/>
      <c r="E128" s="955"/>
      <c r="F128" s="955"/>
      <c r="G128" s="955"/>
    </row>
    <row r="129" spans="3:7" x14ac:dyDescent="0.3">
      <c r="C129" s="955"/>
      <c r="D129" s="955"/>
      <c r="E129" s="955"/>
      <c r="F129" s="955"/>
      <c r="G129" s="955"/>
    </row>
    <row r="130" spans="3:7" x14ac:dyDescent="0.3">
      <c r="C130" s="955"/>
      <c r="D130" s="955"/>
      <c r="E130" s="955"/>
      <c r="F130" s="955"/>
      <c r="G130" s="955"/>
    </row>
    <row r="131" spans="3:7" x14ac:dyDescent="0.3">
      <c r="C131" s="955"/>
      <c r="D131" s="955"/>
      <c r="E131" s="955"/>
      <c r="F131" s="955"/>
      <c r="G131" s="955"/>
    </row>
    <row r="132" spans="3:7" x14ac:dyDescent="0.3">
      <c r="C132" s="955"/>
      <c r="D132" s="955"/>
      <c r="E132" s="955"/>
      <c r="F132" s="955"/>
      <c r="G132" s="955"/>
    </row>
    <row r="133" spans="3:7" x14ac:dyDescent="0.3">
      <c r="C133" s="955"/>
      <c r="D133" s="955"/>
      <c r="E133" s="955"/>
      <c r="F133" s="955"/>
      <c r="G133" s="955"/>
    </row>
    <row r="134" spans="3:7" x14ac:dyDescent="0.3">
      <c r="C134" s="955"/>
      <c r="D134" s="955"/>
      <c r="E134" s="955"/>
      <c r="F134" s="955"/>
      <c r="G134" s="955"/>
    </row>
    <row r="135" spans="3:7" x14ac:dyDescent="0.3">
      <c r="C135" s="955"/>
      <c r="D135" s="955"/>
      <c r="E135" s="955"/>
      <c r="F135" s="955"/>
      <c r="G135" s="955"/>
    </row>
    <row r="136" spans="3:7" x14ac:dyDescent="0.3">
      <c r="C136" s="955"/>
      <c r="D136" s="955"/>
      <c r="E136" s="955"/>
      <c r="F136" s="955"/>
      <c r="G136" s="955"/>
    </row>
    <row r="137" spans="3:7" x14ac:dyDescent="0.3">
      <c r="C137" s="955"/>
      <c r="D137" s="955"/>
      <c r="E137" s="955"/>
      <c r="F137" s="955"/>
      <c r="G137" s="955"/>
    </row>
    <row r="138" spans="3:7" x14ac:dyDescent="0.3">
      <c r="C138" s="955"/>
      <c r="D138" s="955"/>
      <c r="E138" s="955"/>
      <c r="F138" s="955"/>
      <c r="G138" s="955"/>
    </row>
    <row r="139" spans="3:7" x14ac:dyDescent="0.3">
      <c r="C139" s="955"/>
      <c r="D139" s="955"/>
      <c r="E139" s="955"/>
      <c r="F139" s="955"/>
      <c r="G139" s="955"/>
    </row>
    <row r="140" spans="3:7" x14ac:dyDescent="0.3">
      <c r="C140" s="955"/>
      <c r="D140" s="955"/>
      <c r="E140" s="955"/>
      <c r="F140" s="955"/>
      <c r="G140" s="955"/>
    </row>
    <row r="141" spans="3:7" x14ac:dyDescent="0.3">
      <c r="C141" s="955"/>
      <c r="D141" s="955"/>
      <c r="E141" s="955"/>
      <c r="F141" s="955"/>
      <c r="G141" s="955"/>
    </row>
    <row r="142" spans="3:7" x14ac:dyDescent="0.3">
      <c r="C142" s="955"/>
      <c r="D142" s="955"/>
      <c r="E142" s="955"/>
      <c r="F142" s="955"/>
      <c r="G142" s="955"/>
    </row>
    <row r="143" spans="3:7" x14ac:dyDescent="0.3">
      <c r="C143" s="955"/>
      <c r="D143" s="955"/>
      <c r="E143" s="955"/>
      <c r="F143" s="955"/>
      <c r="G143" s="955"/>
    </row>
    <row r="144" spans="3:7" x14ac:dyDescent="0.3">
      <c r="C144" s="955"/>
      <c r="D144" s="955"/>
      <c r="E144" s="955"/>
      <c r="F144" s="955"/>
      <c r="G144" s="955"/>
    </row>
    <row r="145" spans="3:7" x14ac:dyDescent="0.3">
      <c r="C145" s="955"/>
      <c r="D145" s="955"/>
      <c r="E145" s="955"/>
      <c r="F145" s="955"/>
      <c r="G145" s="955"/>
    </row>
    <row r="146" spans="3:7" x14ac:dyDescent="0.3">
      <c r="C146" s="955"/>
      <c r="D146" s="955"/>
      <c r="E146" s="955"/>
      <c r="F146" s="955"/>
      <c r="G146" s="955"/>
    </row>
    <row r="147" spans="3:7" x14ac:dyDescent="0.3">
      <c r="C147" s="955"/>
      <c r="D147" s="955"/>
      <c r="E147" s="955"/>
      <c r="F147" s="955"/>
      <c r="G147" s="955"/>
    </row>
    <row r="148" spans="3:7" x14ac:dyDescent="0.3">
      <c r="C148" s="955"/>
      <c r="D148" s="955"/>
      <c r="E148" s="955"/>
      <c r="F148" s="955"/>
      <c r="G148" s="955"/>
    </row>
    <row r="149" spans="3:7" x14ac:dyDescent="0.3">
      <c r="C149" s="955"/>
      <c r="D149" s="955"/>
      <c r="E149" s="955"/>
      <c r="F149" s="955"/>
      <c r="G149" s="955"/>
    </row>
    <row r="150" spans="3:7" x14ac:dyDescent="0.3">
      <c r="C150" s="955"/>
      <c r="D150" s="955"/>
      <c r="E150" s="955"/>
      <c r="F150" s="955"/>
      <c r="G150" s="955"/>
    </row>
    <row r="151" spans="3:7" x14ac:dyDescent="0.3">
      <c r="C151" s="955"/>
      <c r="D151" s="955"/>
      <c r="E151" s="955"/>
      <c r="F151" s="955"/>
      <c r="G151" s="955"/>
    </row>
    <row r="152" spans="3:7" x14ac:dyDescent="0.3">
      <c r="C152" s="955"/>
      <c r="D152" s="955"/>
      <c r="E152" s="955"/>
      <c r="F152" s="955"/>
      <c r="G152" s="955"/>
    </row>
    <row r="153" spans="3:7" x14ac:dyDescent="0.3">
      <c r="C153" s="955"/>
      <c r="D153" s="955"/>
      <c r="E153" s="955"/>
      <c r="F153" s="955"/>
      <c r="G153" s="955"/>
    </row>
    <row r="154" spans="3:7" x14ac:dyDescent="0.3">
      <c r="C154" s="955"/>
      <c r="D154" s="955"/>
      <c r="E154" s="955"/>
      <c r="F154" s="955"/>
      <c r="G154" s="955"/>
    </row>
    <row r="155" spans="3:7" x14ac:dyDescent="0.3">
      <c r="C155" s="955"/>
      <c r="D155" s="955"/>
      <c r="E155" s="955"/>
      <c r="F155" s="955"/>
      <c r="G155" s="955"/>
    </row>
    <row r="156" spans="3:7" x14ac:dyDescent="0.3">
      <c r="C156" s="955"/>
      <c r="D156" s="955"/>
      <c r="E156" s="955"/>
      <c r="F156" s="955"/>
      <c r="G156" s="955"/>
    </row>
    <row r="157" spans="3:7" x14ac:dyDescent="0.3">
      <c r="C157" s="955"/>
      <c r="D157" s="955"/>
      <c r="E157" s="955"/>
      <c r="F157" s="955"/>
      <c r="G157" s="955"/>
    </row>
    <row r="158" spans="3:7" x14ac:dyDescent="0.3">
      <c r="C158" s="955"/>
      <c r="D158" s="955"/>
      <c r="E158" s="955"/>
      <c r="F158" s="955"/>
      <c r="G158" s="955"/>
    </row>
    <row r="159" spans="3:7" x14ac:dyDescent="0.3">
      <c r="C159" s="955"/>
      <c r="D159" s="955"/>
      <c r="E159" s="955"/>
      <c r="F159" s="955"/>
      <c r="G159" s="955"/>
    </row>
    <row r="160" spans="3:7" x14ac:dyDescent="0.3">
      <c r="C160" s="955"/>
      <c r="D160" s="955"/>
      <c r="E160" s="955"/>
      <c r="F160" s="955"/>
      <c r="G160" s="955"/>
    </row>
    <row r="161" spans="3:7" x14ac:dyDescent="0.3">
      <c r="C161" s="955"/>
      <c r="D161" s="955"/>
      <c r="E161" s="955"/>
      <c r="F161" s="955"/>
      <c r="G161" s="955"/>
    </row>
    <row r="162" spans="3:7" x14ac:dyDescent="0.3">
      <c r="C162" s="955"/>
      <c r="D162" s="955"/>
      <c r="E162" s="955"/>
      <c r="F162" s="955"/>
      <c r="G162" s="955"/>
    </row>
    <row r="163" spans="3:7" x14ac:dyDescent="0.3">
      <c r="C163" s="955"/>
      <c r="D163" s="955"/>
      <c r="E163" s="955"/>
      <c r="F163" s="955"/>
      <c r="G163" s="955"/>
    </row>
    <row r="164" spans="3:7" x14ac:dyDescent="0.3">
      <c r="C164" s="955"/>
      <c r="D164" s="955"/>
      <c r="E164" s="955"/>
      <c r="F164" s="955"/>
      <c r="G164" s="955"/>
    </row>
    <row r="165" spans="3:7" x14ac:dyDescent="0.3">
      <c r="C165" s="955"/>
      <c r="D165" s="955"/>
      <c r="E165" s="955"/>
      <c r="F165" s="955"/>
      <c r="G165" s="955"/>
    </row>
    <row r="166" spans="3:7" x14ac:dyDescent="0.3">
      <c r="C166" s="955"/>
      <c r="D166" s="955"/>
      <c r="E166" s="955"/>
      <c r="F166" s="955"/>
      <c r="G166" s="955"/>
    </row>
    <row r="167" spans="3:7" x14ac:dyDescent="0.3">
      <c r="C167" s="955"/>
      <c r="D167" s="955"/>
      <c r="E167" s="955"/>
      <c r="F167" s="955"/>
      <c r="G167" s="955"/>
    </row>
    <row r="168" spans="3:7" x14ac:dyDescent="0.3">
      <c r="C168" s="955"/>
      <c r="D168" s="955"/>
      <c r="E168" s="955"/>
      <c r="F168" s="955"/>
      <c r="G168" s="955"/>
    </row>
    <row r="169" spans="3:7" x14ac:dyDescent="0.3">
      <c r="C169" s="955"/>
      <c r="D169" s="955"/>
      <c r="E169" s="955"/>
      <c r="F169" s="955"/>
      <c r="G169" s="955"/>
    </row>
    <row r="170" spans="3:7" x14ac:dyDescent="0.3">
      <c r="C170" s="955"/>
      <c r="D170" s="955"/>
      <c r="E170" s="955"/>
      <c r="F170" s="955"/>
      <c r="G170" s="955"/>
    </row>
    <row r="171" spans="3:7" x14ac:dyDescent="0.3">
      <c r="C171" s="955"/>
      <c r="D171" s="955"/>
      <c r="E171" s="955"/>
      <c r="F171" s="955"/>
      <c r="G171" s="955"/>
    </row>
    <row r="172" spans="3:7" x14ac:dyDescent="0.3">
      <c r="C172" s="955"/>
      <c r="D172" s="955"/>
      <c r="E172" s="955"/>
      <c r="F172" s="955"/>
      <c r="G172" s="955"/>
    </row>
    <row r="173" spans="3:7" x14ac:dyDescent="0.3">
      <c r="C173" s="955"/>
      <c r="D173" s="955"/>
      <c r="E173" s="955"/>
      <c r="F173" s="955"/>
      <c r="G173" s="955"/>
    </row>
    <row r="174" spans="3:7" x14ac:dyDescent="0.3">
      <c r="C174" s="955"/>
      <c r="D174" s="955"/>
      <c r="E174" s="955"/>
      <c r="F174" s="955"/>
      <c r="G174" s="955"/>
    </row>
    <row r="175" spans="3:7" x14ac:dyDescent="0.3">
      <c r="C175" s="955"/>
      <c r="D175" s="955"/>
      <c r="E175" s="955"/>
      <c r="F175" s="955"/>
      <c r="G175" s="955"/>
    </row>
    <row r="176" spans="3:7" x14ac:dyDescent="0.3">
      <c r="C176" s="955"/>
      <c r="D176" s="955"/>
      <c r="E176" s="955"/>
      <c r="F176" s="955"/>
      <c r="G176" s="955"/>
    </row>
    <row r="177" spans="3:7" x14ac:dyDescent="0.3">
      <c r="C177" s="955"/>
      <c r="D177" s="955"/>
      <c r="E177" s="955"/>
      <c r="F177" s="955"/>
      <c r="G177" s="955"/>
    </row>
    <row r="178" spans="3:7" x14ac:dyDescent="0.3">
      <c r="C178" s="955"/>
      <c r="D178" s="955"/>
      <c r="E178" s="955"/>
      <c r="F178" s="955"/>
      <c r="G178" s="955"/>
    </row>
    <row r="179" spans="3:7" x14ac:dyDescent="0.3">
      <c r="C179" s="955"/>
      <c r="D179" s="955"/>
      <c r="E179" s="955"/>
      <c r="F179" s="955"/>
      <c r="G179" s="955"/>
    </row>
    <row r="180" spans="3:7" x14ac:dyDescent="0.3">
      <c r="C180" s="955"/>
      <c r="D180" s="955"/>
      <c r="E180" s="955"/>
      <c r="F180" s="955"/>
      <c r="G180" s="955"/>
    </row>
    <row r="181" spans="3:7" x14ac:dyDescent="0.3">
      <c r="C181" s="955"/>
      <c r="D181" s="955"/>
      <c r="E181" s="955"/>
      <c r="F181" s="955"/>
      <c r="G181" s="955"/>
    </row>
    <row r="182" spans="3:7" x14ac:dyDescent="0.3">
      <c r="C182" s="955"/>
      <c r="D182" s="955"/>
      <c r="E182" s="955"/>
      <c r="F182" s="955"/>
      <c r="G182" s="955"/>
    </row>
    <row r="183" spans="3:7" x14ac:dyDescent="0.3">
      <c r="C183" s="955"/>
      <c r="D183" s="955"/>
      <c r="E183" s="955"/>
      <c r="F183" s="955"/>
      <c r="G183" s="955"/>
    </row>
    <row r="184" spans="3:7" x14ac:dyDescent="0.3">
      <c r="C184" s="955"/>
      <c r="D184" s="955"/>
      <c r="E184" s="955"/>
      <c r="F184" s="955"/>
      <c r="G184" s="955"/>
    </row>
    <row r="185" spans="3:7" x14ac:dyDescent="0.3">
      <c r="C185" s="955"/>
      <c r="D185" s="955"/>
      <c r="E185" s="955"/>
      <c r="F185" s="955"/>
      <c r="G185" s="955"/>
    </row>
    <row r="186" spans="3:7" x14ac:dyDescent="0.3">
      <c r="C186" s="955"/>
      <c r="D186" s="955"/>
      <c r="E186" s="955"/>
      <c r="F186" s="955"/>
      <c r="G186" s="955"/>
    </row>
    <row r="187" spans="3:7" x14ac:dyDescent="0.3">
      <c r="C187" s="955"/>
      <c r="D187" s="955"/>
      <c r="E187" s="955"/>
      <c r="F187" s="955"/>
      <c r="G187" s="955"/>
    </row>
    <row r="188" spans="3:7" x14ac:dyDescent="0.3">
      <c r="C188" s="955"/>
      <c r="D188" s="955"/>
      <c r="E188" s="955"/>
      <c r="F188" s="955"/>
      <c r="G188" s="955"/>
    </row>
    <row r="189" spans="3:7" x14ac:dyDescent="0.3">
      <c r="C189" s="955"/>
      <c r="D189" s="955"/>
      <c r="E189" s="955"/>
      <c r="F189" s="955"/>
      <c r="G189" s="955"/>
    </row>
    <row r="190" spans="3:7" x14ac:dyDescent="0.3">
      <c r="C190" s="955"/>
      <c r="D190" s="955"/>
      <c r="E190" s="955"/>
      <c r="F190" s="955"/>
      <c r="G190" s="955"/>
    </row>
    <row r="191" spans="3:7" x14ac:dyDescent="0.3">
      <c r="C191" s="955"/>
      <c r="D191" s="955"/>
      <c r="E191" s="955"/>
      <c r="F191" s="955"/>
      <c r="G191" s="955"/>
    </row>
    <row r="192" spans="3:7" x14ac:dyDescent="0.3">
      <c r="C192" s="955"/>
      <c r="D192" s="955"/>
      <c r="E192" s="955"/>
      <c r="F192" s="955"/>
      <c r="G192" s="955"/>
    </row>
    <row r="193" spans="3:7" x14ac:dyDescent="0.3">
      <c r="C193" s="955"/>
      <c r="D193" s="955"/>
      <c r="E193" s="955"/>
      <c r="F193" s="955"/>
      <c r="G193" s="955"/>
    </row>
    <row r="194" spans="3:7" x14ac:dyDescent="0.3">
      <c r="C194" s="955"/>
      <c r="D194" s="955"/>
      <c r="E194" s="955"/>
      <c r="F194" s="955"/>
      <c r="G194" s="955"/>
    </row>
    <row r="195" spans="3:7" x14ac:dyDescent="0.3">
      <c r="C195" s="955"/>
      <c r="D195" s="955"/>
      <c r="E195" s="955"/>
      <c r="F195" s="955"/>
      <c r="G195" s="955"/>
    </row>
    <row r="196" spans="3:7" x14ac:dyDescent="0.3">
      <c r="C196" s="955"/>
      <c r="D196" s="955"/>
      <c r="E196" s="955"/>
      <c r="F196" s="955"/>
      <c r="G196" s="955"/>
    </row>
  </sheetData>
  <mergeCells count="48">
    <mergeCell ref="A1:H1"/>
    <mergeCell ref="K1:X1"/>
    <mergeCell ref="M2:M3"/>
    <mergeCell ref="N2:N3"/>
    <mergeCell ref="Z2:Z3"/>
    <mergeCell ref="AC2:AD2"/>
    <mergeCell ref="AE2:AF2"/>
    <mergeCell ref="AG2:AH2"/>
    <mergeCell ref="AI2:AJ2"/>
    <mergeCell ref="K16:X16"/>
    <mergeCell ref="AA2:AB2"/>
    <mergeCell ref="AE17:AF17"/>
    <mergeCell ref="AG17:AH17"/>
    <mergeCell ref="AI17:AJ17"/>
    <mergeCell ref="K37:X37"/>
    <mergeCell ref="M38:M39"/>
    <mergeCell ref="N38:N39"/>
    <mergeCell ref="Z38:Z39"/>
    <mergeCell ref="AA38:AB38"/>
    <mergeCell ref="AC38:AD38"/>
    <mergeCell ref="AE38:AF38"/>
    <mergeCell ref="M17:M18"/>
    <mergeCell ref="N17:N18"/>
    <mergeCell ref="Z17:Z18"/>
    <mergeCell ref="AA17:AB17"/>
    <mergeCell ref="AC17:AD17"/>
    <mergeCell ref="AG38:AH38"/>
    <mergeCell ref="AI38:AJ38"/>
    <mergeCell ref="K57:X57"/>
    <mergeCell ref="M58:M59"/>
    <mergeCell ref="N58:N59"/>
    <mergeCell ref="Z58:Z59"/>
    <mergeCell ref="AA58:AB58"/>
    <mergeCell ref="AC58:AD58"/>
    <mergeCell ref="AE58:AF58"/>
    <mergeCell ref="AG58:AH58"/>
    <mergeCell ref="AG70:AH70"/>
    <mergeCell ref="AI70:AJ70"/>
    <mergeCell ref="AI58:AJ58"/>
    <mergeCell ref="A64:G64"/>
    <mergeCell ref="A66:G66"/>
    <mergeCell ref="K69:X69"/>
    <mergeCell ref="M70:M71"/>
    <mergeCell ref="N70:N71"/>
    <mergeCell ref="Z70:Z71"/>
    <mergeCell ref="AA70:AB70"/>
    <mergeCell ref="AC70:AD70"/>
    <mergeCell ref="AE70:AF70"/>
  </mergeCells>
  <conditionalFormatting sqref="G46">
    <cfRule type="containsText" dxfId="91" priority="23" operator="containsText" text="O">
      <formula>NOT(ISERROR(SEARCH("O",G46)))</formula>
    </cfRule>
  </conditionalFormatting>
  <conditionalFormatting sqref="G46">
    <cfRule type="containsText" dxfId="90" priority="20" operator="containsText" text="N/A">
      <formula>NOT(ISERROR(SEARCH("N/A",G46)))</formula>
    </cfRule>
    <cfRule type="containsText" dxfId="89" priority="21" operator="containsText" text="Blank">
      <formula>NOT(ISERROR(SEARCH("Blank",G46)))</formula>
    </cfRule>
    <cfRule type="containsText" dxfId="88" priority="22" operator="containsText" text="M">
      <formula>NOT(ISERROR(SEARCH("M",G46)))</formula>
    </cfRule>
  </conditionalFormatting>
  <conditionalFormatting sqref="C7:D7 F7:H7">
    <cfRule type="containsText" dxfId="87" priority="17" operator="containsText" text="N/A">
      <formula>NOT(ISERROR(SEARCH("N/A",C7)))</formula>
    </cfRule>
    <cfRule type="containsText" dxfId="86" priority="18" operator="containsText" text="Blank">
      <formula>NOT(ISERROR(SEARCH("Blank",C7)))</formula>
    </cfRule>
    <cfRule type="containsText" dxfId="85" priority="19" operator="containsText" text="M">
      <formula>NOT(ISERROR(SEARCH("M",C7)))</formula>
    </cfRule>
  </conditionalFormatting>
  <conditionalFormatting sqref="F46">
    <cfRule type="containsText" dxfId="84" priority="16" operator="containsText" text="O">
      <formula>NOT(ISERROR(SEARCH("O",F46)))</formula>
    </cfRule>
  </conditionalFormatting>
  <conditionalFormatting sqref="F46">
    <cfRule type="containsText" dxfId="83" priority="13" operator="containsText" text="N/A">
      <formula>NOT(ISERROR(SEARCH("N/A",F46)))</formula>
    </cfRule>
    <cfRule type="containsText" dxfId="82" priority="14" operator="containsText" text="Blank">
      <formula>NOT(ISERROR(SEARCH("Blank",F46)))</formula>
    </cfRule>
    <cfRule type="containsText" dxfId="81" priority="15" operator="containsText" text="M">
      <formula>NOT(ISERROR(SEARCH("M",F46)))</formula>
    </cfRule>
  </conditionalFormatting>
  <conditionalFormatting sqref="C46:D46">
    <cfRule type="containsText" dxfId="80" priority="12" operator="containsText" text="O">
      <formula>NOT(ISERROR(SEARCH("O",C46)))</formula>
    </cfRule>
  </conditionalFormatting>
  <conditionalFormatting sqref="C46:D46">
    <cfRule type="containsText" dxfId="79" priority="9" operator="containsText" text="N/A">
      <formula>NOT(ISERROR(SEARCH("N/A",C46)))</formula>
    </cfRule>
    <cfRule type="containsText" dxfId="78" priority="10" operator="containsText" text="Blank">
      <formula>NOT(ISERROR(SEARCH("Blank",C46)))</formula>
    </cfRule>
    <cfRule type="containsText" dxfId="77" priority="11" operator="containsText" text="M">
      <formula>NOT(ISERROR(SEARCH("M",C46)))</formula>
    </cfRule>
  </conditionalFormatting>
  <conditionalFormatting sqref="B125:B1048576 B1:B28 B30:B69">
    <cfRule type="duplicateValues" dxfId="76" priority="8"/>
  </conditionalFormatting>
  <conditionalFormatting sqref="B29">
    <cfRule type="duplicateValues" dxfId="75" priority="7"/>
  </conditionalFormatting>
  <conditionalFormatting sqref="Z4 Z51:Z55 Z40:Z43 Z45:Z49 Z19:Z35">
    <cfRule type="cellIs" dxfId="74" priority="6" operator="greaterThan">
      <formula>0</formula>
    </cfRule>
  </conditionalFormatting>
  <conditionalFormatting sqref="Z5:Z14">
    <cfRule type="cellIs" dxfId="73" priority="5" operator="greaterThan">
      <formula>0</formula>
    </cfRule>
  </conditionalFormatting>
  <conditionalFormatting sqref="Z60:Z67">
    <cfRule type="cellIs" dxfId="72" priority="4" operator="greaterThan">
      <formula>0</formula>
    </cfRule>
  </conditionalFormatting>
  <conditionalFormatting sqref="Z72:Z75">
    <cfRule type="cellIs" dxfId="71" priority="3" operator="greaterThan">
      <formula>0</formula>
    </cfRule>
  </conditionalFormatting>
  <conditionalFormatting sqref="Z50">
    <cfRule type="cellIs" dxfId="70" priority="2" operator="greaterThan">
      <formula>0</formula>
    </cfRule>
  </conditionalFormatting>
  <conditionalFormatting sqref="Z44">
    <cfRule type="cellIs" dxfId="69" priority="1" operator="greaterThan">
      <formula>0</formula>
    </cfRule>
  </conditionalFormatting>
  <dataValidations count="3">
    <dataValidation type="list" allowBlank="1" showInputMessage="1" showErrorMessage="1" sqref="V58:V68 V70:V79 V38:V56 V17:V36 V2:V15">
      <formula1>"Passed, Failed, N/A"</formula1>
    </dataValidation>
    <dataValidation type="list" allowBlank="1" showInputMessage="1" showErrorMessage="1" sqref="T70:T79 T58:T68 T2:T15 T17:T36 T38:T56">
      <formula1>"M, O, N/A"</formula1>
    </dataValidation>
    <dataValidation type="list" allowBlank="1" showInputMessage="1" showErrorMessage="1" sqref="X33 X19 X21 X4:X10 W70:W79 W2:W15 W58:W68 X12 W17:W36 W38:W56">
      <formula1>"Y, N"</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scale="30" fitToHeight="0" orientation="landscape" r:id="rId19"/>
  <drawing r:id="rId20"/>
  <legacyDrawing r:id="rId21"/>
  <controls>
    <mc:AlternateContent xmlns:mc="http://schemas.openxmlformats.org/markup-compatibility/2006">
      <mc:Choice Requires="x14">
        <control shapeId="998401" r:id="rId22" name="CommandButton1">
          <controlPr defaultSize="0" autoLine="0" r:id="rId23">
            <anchor moveWithCells="1">
              <from>
                <xdr:col>8</xdr:col>
                <xdr:colOff>114300</xdr:colOff>
                <xdr:row>6</xdr:row>
                <xdr:rowOff>106680</xdr:rowOff>
              </from>
              <to>
                <xdr:col>9</xdr:col>
                <xdr:colOff>403860</xdr:colOff>
                <xdr:row>7</xdr:row>
                <xdr:rowOff>99060</xdr:rowOff>
              </to>
            </anchor>
          </controlPr>
        </control>
      </mc:Choice>
      <mc:Fallback>
        <control shapeId="998401" r:id="rId22" name="CommandButton1"/>
      </mc:Fallback>
    </mc:AlternateContent>
    <mc:AlternateContent xmlns:mc="http://schemas.openxmlformats.org/markup-compatibility/2006">
      <mc:Choice Requires="x14">
        <control shapeId="998402" r:id="rId24" name="CommandButton2">
          <controlPr defaultSize="0" autoLine="0" r:id="rId25">
            <anchor moveWithCells="1">
              <from>
                <xdr:col>8</xdr:col>
                <xdr:colOff>121920</xdr:colOff>
                <xdr:row>9</xdr:row>
                <xdr:rowOff>68580</xdr:rowOff>
              </from>
              <to>
                <xdr:col>9</xdr:col>
                <xdr:colOff>441960</xdr:colOff>
                <xdr:row>11</xdr:row>
                <xdr:rowOff>152400</xdr:rowOff>
              </to>
            </anchor>
          </controlPr>
        </control>
      </mc:Choice>
      <mc:Fallback>
        <control shapeId="998402" r:id="rId24" name="CommandButton2"/>
      </mc:Fallback>
    </mc:AlternateContent>
    <mc:AlternateContent xmlns:mc="http://schemas.openxmlformats.org/markup-compatibility/2006">
      <mc:Choice Requires="x14">
        <control shapeId="998403" r:id="rId26" name="CommandButton3">
          <controlPr defaultSize="0" autoLine="0" r:id="rId27">
            <anchor moveWithCells="1">
              <from>
                <xdr:col>8</xdr:col>
                <xdr:colOff>114300</xdr:colOff>
                <xdr:row>6</xdr:row>
                <xdr:rowOff>106680</xdr:rowOff>
              </from>
              <to>
                <xdr:col>9</xdr:col>
                <xdr:colOff>403860</xdr:colOff>
                <xdr:row>7</xdr:row>
                <xdr:rowOff>99060</xdr:rowOff>
              </to>
            </anchor>
          </controlPr>
        </control>
      </mc:Choice>
      <mc:Fallback>
        <control shapeId="998403" r:id="rId26" name="CommandButton3"/>
      </mc:Fallback>
    </mc:AlternateContent>
    <mc:AlternateContent xmlns:mc="http://schemas.openxmlformats.org/markup-compatibility/2006">
      <mc:Choice Requires="x14">
        <control shapeId="998404" r:id="rId28" name="CommandButton4">
          <controlPr defaultSize="0" autoLine="0" r:id="rId29">
            <anchor moveWithCells="1">
              <from>
                <xdr:col>8</xdr:col>
                <xdr:colOff>121920</xdr:colOff>
                <xdr:row>9</xdr:row>
                <xdr:rowOff>68580</xdr:rowOff>
              </from>
              <to>
                <xdr:col>9</xdr:col>
                <xdr:colOff>441960</xdr:colOff>
                <xdr:row>11</xdr:row>
                <xdr:rowOff>152400</xdr:rowOff>
              </to>
            </anchor>
          </controlPr>
        </control>
      </mc:Choice>
      <mc:Fallback>
        <control shapeId="998404" r:id="rId28" name="CommandButton4"/>
      </mc:Fallback>
    </mc:AlternateContent>
  </controls>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9">
    <tabColor theme="7" tint="0.79998168889431442"/>
    <pageSetUpPr fitToPage="1"/>
  </sheetPr>
  <dimension ref="A1:AN196"/>
  <sheetViews>
    <sheetView showGridLines="0" topLeftCell="I1" zoomScaleNormal="100" workbookViewId="0">
      <selection activeCell="S4" sqref="S4:T11"/>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26.109375" style="883" customWidth="1"/>
    <col min="19" max="19" width="12.6640625" style="883" bestFit="1" customWidth="1"/>
    <col min="20" max="20" width="12.5546875" style="883" customWidth="1"/>
    <col min="21" max="21" width="11" style="883" bestFit="1" customWidth="1"/>
    <col min="22" max="22" width="10.44140625" style="883" bestFit="1" customWidth="1"/>
    <col min="23" max="23" width="23.44140625" style="883" bestFit="1" customWidth="1"/>
    <col min="24" max="24" width="22.88671875" style="883" bestFit="1" customWidth="1"/>
    <col min="25" max="25" width="42.33203125" style="883" bestFit="1" customWidth="1"/>
    <col min="26" max="26" width="16.5546875" style="883" bestFit="1" customWidth="1"/>
    <col min="27" max="36" width="11" style="883" bestFit="1" customWidth="1"/>
    <col min="37" max="40" width="9.109375" style="883"/>
    <col min="41" max="16384" width="9.109375" style="884"/>
  </cols>
  <sheetData>
    <row r="1" spans="1:36" s="883" customFormat="1" ht="12.75" customHeight="1" x14ac:dyDescent="0.45">
      <c r="A1" s="1188" t="s">
        <v>82</v>
      </c>
      <c r="B1" s="1189"/>
      <c r="C1" s="1189"/>
      <c r="D1" s="1189"/>
      <c r="E1" s="1189"/>
      <c r="F1" s="1189"/>
      <c r="G1" s="1189"/>
      <c r="H1" s="1189"/>
      <c r="I1" s="884"/>
      <c r="J1" s="884"/>
      <c r="K1" s="1173" t="s">
        <v>627</v>
      </c>
      <c r="L1" s="1174"/>
      <c r="M1" s="1174"/>
      <c r="N1" s="1174"/>
      <c r="O1" s="1174"/>
      <c r="P1" s="1174"/>
      <c r="Q1" s="1174"/>
      <c r="R1" s="1174"/>
      <c r="S1" s="1174"/>
      <c r="T1" s="1174"/>
      <c r="U1" s="1174"/>
      <c r="V1" s="1174"/>
      <c r="W1" s="1174"/>
      <c r="X1" s="1174"/>
      <c r="Y1" s="978"/>
      <c r="Z1" s="985"/>
      <c r="AA1" s="978"/>
      <c r="AB1" s="978"/>
      <c r="AC1" s="978"/>
      <c r="AD1" s="978"/>
      <c r="AE1" s="978"/>
      <c r="AF1" s="978"/>
      <c r="AG1" s="978"/>
      <c r="AH1" s="978"/>
      <c r="AI1" s="978"/>
      <c r="AJ1" s="978"/>
    </row>
    <row r="2" spans="1:36" s="883" customFormat="1" ht="27.6" x14ac:dyDescent="0.3">
      <c r="A2" s="932" t="s">
        <v>367</v>
      </c>
      <c r="B2" s="997" t="s">
        <v>729</v>
      </c>
      <c r="C2" s="884"/>
      <c r="D2" s="884"/>
      <c r="E2" s="884"/>
      <c r="F2" s="884"/>
      <c r="G2" s="884"/>
      <c r="H2" s="884"/>
      <c r="I2" s="884"/>
      <c r="J2" s="884"/>
      <c r="K2" s="956" t="s">
        <v>133</v>
      </c>
      <c r="L2" s="956" t="s">
        <v>91</v>
      </c>
      <c r="M2" s="1182" t="s">
        <v>75</v>
      </c>
      <c r="N2" s="1190" t="s">
        <v>134</v>
      </c>
      <c r="O2" s="956" t="s">
        <v>135</v>
      </c>
      <c r="P2" s="956" t="s">
        <v>136</v>
      </c>
      <c r="Q2" s="956" t="s">
        <v>137</v>
      </c>
      <c r="R2" s="956" t="s">
        <v>138</v>
      </c>
      <c r="S2" s="953" t="s">
        <v>139</v>
      </c>
      <c r="T2" s="953" t="s">
        <v>344</v>
      </c>
      <c r="U2" s="953" t="s">
        <v>342</v>
      </c>
      <c r="V2" s="953" t="s">
        <v>343</v>
      </c>
      <c r="W2" s="953" t="s">
        <v>375</v>
      </c>
      <c r="X2" s="953" t="s">
        <v>376</v>
      </c>
      <c r="Y2" s="983" t="s">
        <v>140</v>
      </c>
      <c r="Z2" s="1186" t="s">
        <v>667</v>
      </c>
      <c r="AA2" s="1172" t="s">
        <v>666</v>
      </c>
      <c r="AB2" s="1172"/>
      <c r="AC2" s="1172" t="s">
        <v>668</v>
      </c>
      <c r="AD2" s="1172"/>
      <c r="AE2" s="1172" t="s">
        <v>669</v>
      </c>
      <c r="AF2" s="1172"/>
      <c r="AG2" s="1172" t="s">
        <v>670</v>
      </c>
      <c r="AH2" s="1172"/>
      <c r="AI2" s="1172" t="s">
        <v>671</v>
      </c>
      <c r="AJ2" s="1172"/>
    </row>
    <row r="3" spans="1:36" s="883" customFormat="1" ht="12.75" customHeight="1" x14ac:dyDescent="0.3">
      <c r="A3" s="932" t="s">
        <v>347</v>
      </c>
      <c r="B3" s="946">
        <v>43934</v>
      </c>
      <c r="C3" s="950"/>
      <c r="D3" s="884"/>
      <c r="E3" s="884"/>
      <c r="F3" s="884"/>
      <c r="G3" s="884"/>
      <c r="H3" s="884"/>
      <c r="I3" s="884"/>
      <c r="J3" s="884"/>
      <c r="K3" s="957"/>
      <c r="L3" s="957"/>
      <c r="M3" s="1183"/>
      <c r="N3" s="1185"/>
      <c r="O3" s="957"/>
      <c r="P3" s="888" t="s">
        <v>141</v>
      </c>
      <c r="Q3" s="957"/>
      <c r="R3" s="957"/>
      <c r="S3" s="953"/>
      <c r="T3" s="953"/>
      <c r="U3" s="953"/>
      <c r="V3" s="953"/>
      <c r="W3" s="953"/>
      <c r="X3" s="953"/>
      <c r="Y3" s="984"/>
      <c r="Z3" s="1187"/>
      <c r="AA3" s="977" t="s">
        <v>672</v>
      </c>
      <c r="AB3" s="977" t="s">
        <v>673</v>
      </c>
      <c r="AC3" s="977" t="s">
        <v>672</v>
      </c>
      <c r="AD3" s="977" t="s">
        <v>673</v>
      </c>
      <c r="AE3" s="977" t="s">
        <v>672</v>
      </c>
      <c r="AF3" s="977" t="s">
        <v>673</v>
      </c>
      <c r="AG3" s="977" t="s">
        <v>672</v>
      </c>
      <c r="AH3" s="977" t="s">
        <v>673</v>
      </c>
      <c r="AI3" s="977" t="s">
        <v>672</v>
      </c>
      <c r="AJ3" s="977" t="s">
        <v>673</v>
      </c>
    </row>
    <row r="4" spans="1:36" s="883" customFormat="1" x14ac:dyDescent="0.3">
      <c r="A4" s="932" t="s">
        <v>368</v>
      </c>
      <c r="B4" s="949">
        <f ca="1">DATEDIF(B3,TODAY(),"D")/365</f>
        <v>0.57534246575342463</v>
      </c>
      <c r="C4" s="884"/>
      <c r="D4" s="884"/>
      <c r="E4" s="884"/>
      <c r="F4" s="884"/>
      <c r="G4" s="884"/>
      <c r="H4" s="884"/>
      <c r="I4" s="884"/>
      <c r="J4" s="884"/>
      <c r="K4" s="959" t="s">
        <v>142</v>
      </c>
      <c r="L4" s="959" t="s">
        <v>143</v>
      </c>
      <c r="M4" s="934" t="s">
        <v>5</v>
      </c>
      <c r="N4" s="929" t="s">
        <v>144</v>
      </c>
      <c r="O4" s="924" t="s">
        <v>372</v>
      </c>
      <c r="P4" s="964" t="s">
        <v>145</v>
      </c>
      <c r="Q4" s="964" t="s">
        <v>146</v>
      </c>
      <c r="R4" s="962" t="s">
        <v>147</v>
      </c>
      <c r="S4" s="889"/>
      <c r="T4" s="997"/>
      <c r="U4" s="997"/>
      <c r="V4" s="997"/>
      <c r="W4" s="997"/>
      <c r="X4" s="997"/>
      <c r="Y4" s="979" t="s">
        <v>148</v>
      </c>
      <c r="Z4" s="981">
        <f t="shared" ref="Z4:Z14" si="0">DATEDIF(AA4,AB4,"m")/12+DATEDIF(AC4,AD4,"m")/12+DATEDIF(AE4,AF4,"m")/12+DATEDIF(AG4,AH4,"m")/12+DATEDIF(AI4,AJ4,"m")/12</f>
        <v>0</v>
      </c>
      <c r="AA4" s="982"/>
      <c r="AB4" s="982"/>
      <c r="AC4" s="982"/>
      <c r="AD4" s="982"/>
      <c r="AE4" s="980"/>
      <c r="AF4" s="980"/>
      <c r="AG4" s="980"/>
      <c r="AH4" s="980"/>
      <c r="AI4" s="980"/>
      <c r="AJ4" s="980"/>
    </row>
    <row r="5" spans="1:36" s="883" customFormat="1" ht="12.75" customHeight="1" x14ac:dyDescent="0.3">
      <c r="A5" s="932" t="s">
        <v>387</v>
      </c>
      <c r="B5" s="949">
        <v>0</v>
      </c>
      <c r="C5" s="951"/>
      <c r="D5" s="884"/>
      <c r="E5" s="884"/>
      <c r="F5" s="884"/>
      <c r="G5" s="884"/>
      <c r="H5" s="884"/>
      <c r="I5" s="884"/>
      <c r="J5" s="884"/>
      <c r="K5" s="960"/>
      <c r="L5" s="960"/>
      <c r="M5" s="934" t="s">
        <v>5</v>
      </c>
      <c r="N5" s="929" t="s">
        <v>144</v>
      </c>
      <c r="O5" s="924" t="s">
        <v>373</v>
      </c>
      <c r="P5" s="966"/>
      <c r="Q5" s="965" t="s">
        <v>150</v>
      </c>
      <c r="R5" s="963" t="s">
        <v>151</v>
      </c>
      <c r="S5" s="889"/>
      <c r="T5" s="997"/>
      <c r="U5" s="997"/>
      <c r="V5" s="997"/>
      <c r="W5" s="997"/>
      <c r="X5" s="997"/>
      <c r="Y5" s="972"/>
      <c r="Z5" s="981">
        <f t="shared" ca="1" si="0"/>
        <v>0.91666666666666663</v>
      </c>
      <c r="AA5" s="982">
        <v>43796</v>
      </c>
      <c r="AB5" s="982">
        <f ca="1">TODAY()</f>
        <v>44144</v>
      </c>
      <c r="AC5" s="982"/>
      <c r="AD5" s="982"/>
      <c r="AE5" s="980"/>
      <c r="AF5" s="980"/>
      <c r="AG5" s="980"/>
      <c r="AH5" s="980"/>
      <c r="AI5" s="980"/>
      <c r="AJ5" s="980"/>
    </row>
    <row r="6" spans="1:36" s="883" customFormat="1" ht="15" thickBot="1" x14ac:dyDescent="0.35">
      <c r="A6" s="932" t="s">
        <v>388</v>
      </c>
      <c r="B6" s="949">
        <f ca="1">B4+B5</f>
        <v>0.57534246575342463</v>
      </c>
      <c r="C6" s="951"/>
      <c r="D6" s="886"/>
      <c r="E6" s="886"/>
      <c r="F6" s="886"/>
      <c r="G6" s="886"/>
      <c r="H6" s="887"/>
      <c r="I6" s="884"/>
      <c r="J6" s="884"/>
      <c r="K6" s="960"/>
      <c r="L6" s="960"/>
      <c r="M6" s="934" t="s">
        <v>5</v>
      </c>
      <c r="N6" s="891" t="s">
        <v>149</v>
      </c>
      <c r="O6" s="918" t="s">
        <v>149</v>
      </c>
      <c r="P6" s="966"/>
      <c r="Q6" s="892" t="s">
        <v>150</v>
      </c>
      <c r="R6" s="893" t="s">
        <v>151</v>
      </c>
      <c r="S6" s="889"/>
      <c r="T6" s="997"/>
      <c r="U6" s="997"/>
      <c r="V6" s="997"/>
      <c r="W6" s="997"/>
      <c r="X6" s="997"/>
      <c r="Y6" s="894" t="s">
        <v>152</v>
      </c>
      <c r="Z6" s="981">
        <f t="shared" ca="1" si="0"/>
        <v>0.91666666666666663</v>
      </c>
      <c r="AA6" s="982">
        <v>43796</v>
      </c>
      <c r="AB6" s="982">
        <f ca="1">TODAY()</f>
        <v>44144</v>
      </c>
      <c r="AC6" s="982"/>
      <c r="AD6" s="982"/>
      <c r="AE6" s="980"/>
      <c r="AF6" s="980"/>
      <c r="AG6" s="980"/>
      <c r="AH6" s="980"/>
      <c r="AI6" s="980"/>
      <c r="AJ6" s="980"/>
    </row>
    <row r="7" spans="1:36" s="883" customFormat="1" ht="28.2" thickBot="1" x14ac:dyDescent="0.35">
      <c r="A7" s="947" t="s">
        <v>4</v>
      </c>
      <c r="B7" s="948" t="s">
        <v>135</v>
      </c>
      <c r="C7" s="935" t="s">
        <v>5</v>
      </c>
      <c r="D7" s="935" t="s">
        <v>6</v>
      </c>
      <c r="E7" s="935" t="s">
        <v>7</v>
      </c>
      <c r="F7" s="935" t="s">
        <v>8</v>
      </c>
      <c r="G7" s="935" t="s">
        <v>9</v>
      </c>
      <c r="H7" s="936" t="s">
        <v>76</v>
      </c>
      <c r="I7" s="884"/>
      <c r="J7" s="884"/>
      <c r="K7" s="960"/>
      <c r="L7" s="960"/>
      <c r="M7" s="934" t="s">
        <v>5</v>
      </c>
      <c r="N7" s="931" t="s">
        <v>144</v>
      </c>
      <c r="O7" s="917" t="s">
        <v>452</v>
      </c>
      <c r="P7" s="966"/>
      <c r="Q7" s="964" t="s">
        <v>247</v>
      </c>
      <c r="R7" s="962" t="s">
        <v>154</v>
      </c>
      <c r="S7" s="889"/>
      <c r="T7" s="997"/>
      <c r="U7" s="997"/>
      <c r="V7" s="997"/>
      <c r="W7" s="997"/>
      <c r="X7" s="997"/>
      <c r="Y7" s="895" t="s">
        <v>248</v>
      </c>
      <c r="Z7" s="981">
        <f t="shared" si="0"/>
        <v>0</v>
      </c>
      <c r="AA7" s="982"/>
      <c r="AB7" s="982"/>
      <c r="AC7" s="982"/>
      <c r="AD7" s="982"/>
      <c r="AE7" s="980"/>
      <c r="AF7" s="980"/>
      <c r="AG7" s="980"/>
      <c r="AH7" s="980"/>
      <c r="AI7" s="980"/>
      <c r="AJ7" s="980"/>
    </row>
    <row r="8" spans="1:36" s="883" customFormat="1" x14ac:dyDescent="0.3">
      <c r="A8" s="937" t="s">
        <v>56</v>
      </c>
      <c r="B8" s="938" t="s">
        <v>182</v>
      </c>
      <c r="C8" s="1003" t="s">
        <v>77</v>
      </c>
      <c r="D8" s="1002"/>
      <c r="E8" s="1002"/>
      <c r="F8" s="1002"/>
      <c r="G8" s="1002"/>
      <c r="H8" s="939">
        <f>IF(C8&lt;&gt;"",'[4]CBL Score Standard'!$D64,IF(D8&lt;&gt;"",SUM('[4]CBL Score Standard'!$D64:$E64),IF(E8&lt;&gt;"",SUM('[4]CBL Score Standard'!$D64:$F64),IF(F8&lt;&gt;"",SUM('[4]CBL Score Standard'!$D64:$G64),IF(G8&lt;&gt;"",SUM('[4]CBL Score Standard'!$D64:$H64,0))))))</f>
        <v>0</v>
      </c>
      <c r="I8" s="884"/>
      <c r="J8" s="884"/>
      <c r="K8" s="960"/>
      <c r="L8" s="960"/>
      <c r="M8" s="934" t="s">
        <v>5</v>
      </c>
      <c r="N8" s="931" t="s">
        <v>144</v>
      </c>
      <c r="O8" s="896" t="s">
        <v>517</v>
      </c>
      <c r="P8" s="966"/>
      <c r="Q8" s="892" t="s">
        <v>153</v>
      </c>
      <c r="R8" s="893" t="s">
        <v>156</v>
      </c>
      <c r="S8" s="889"/>
      <c r="T8" s="997"/>
      <c r="U8" s="997"/>
      <c r="V8" s="997"/>
      <c r="W8" s="997"/>
      <c r="X8" s="997"/>
      <c r="Y8" s="897" t="s">
        <v>157</v>
      </c>
      <c r="Z8" s="981">
        <f t="shared" si="0"/>
        <v>0</v>
      </c>
      <c r="AA8" s="982"/>
      <c r="AB8" s="982"/>
      <c r="AC8" s="982"/>
      <c r="AD8" s="982"/>
      <c r="AE8" s="980"/>
      <c r="AF8" s="980"/>
      <c r="AG8" s="980"/>
      <c r="AH8" s="980"/>
      <c r="AI8" s="980"/>
      <c r="AJ8" s="980"/>
    </row>
    <row r="9" spans="1:36" s="883" customFormat="1" x14ac:dyDescent="0.3">
      <c r="A9" s="940" t="s">
        <v>56</v>
      </c>
      <c r="B9" s="933" t="s">
        <v>427</v>
      </c>
      <c r="C9" s="1003"/>
      <c r="D9" s="1002"/>
      <c r="E9" s="1002"/>
      <c r="F9" s="1002"/>
      <c r="G9" s="1002"/>
      <c r="H9" s="939" t="b">
        <f>IF(C9&lt;&gt;"",'[4]CBL Score Standard'!$D65,IF(D9&lt;&gt;"",SUM('[4]CBL Score Standard'!$D65:$E65),IF(E9&lt;&gt;"",SUM('[4]CBL Score Standard'!$D65:$F65),IF(F9&lt;&gt;"",SUM('[4]CBL Score Standard'!$D65:$G65),IF(G9&lt;&gt;"",SUM('[4]CBL Score Standard'!$D65:$H65,0))))))</f>
        <v>0</v>
      </c>
      <c r="I9" s="884"/>
      <c r="J9" s="884"/>
      <c r="K9" s="960"/>
      <c r="L9" s="960"/>
      <c r="M9" s="934" t="s">
        <v>5</v>
      </c>
      <c r="N9" s="931" t="s">
        <v>144</v>
      </c>
      <c r="O9" s="896" t="s">
        <v>661</v>
      </c>
      <c r="P9" s="966"/>
      <c r="Q9" s="892" t="s">
        <v>155</v>
      </c>
      <c r="R9" s="893" t="s">
        <v>158</v>
      </c>
      <c r="S9" s="889"/>
      <c r="T9" s="997"/>
      <c r="U9" s="997"/>
      <c r="V9" s="997"/>
      <c r="W9" s="997"/>
      <c r="X9" s="997"/>
      <c r="Y9" s="894" t="s">
        <v>159</v>
      </c>
      <c r="Z9" s="981">
        <f t="shared" ca="1" si="0"/>
        <v>0.91666666666666663</v>
      </c>
      <c r="AA9" s="982">
        <v>43796</v>
      </c>
      <c r="AB9" s="982">
        <f ca="1">TODAY()</f>
        <v>44144</v>
      </c>
      <c r="AC9" s="982"/>
      <c r="AD9" s="982"/>
      <c r="AE9" s="980"/>
      <c r="AF9" s="980"/>
      <c r="AG9" s="980"/>
      <c r="AH9" s="980"/>
      <c r="AI9" s="980"/>
      <c r="AJ9" s="980"/>
    </row>
    <row r="10" spans="1:36" s="883" customFormat="1" x14ac:dyDescent="0.3">
      <c r="A10" s="940" t="s">
        <v>56</v>
      </c>
      <c r="B10" s="933" t="s">
        <v>663</v>
      </c>
      <c r="C10" s="1003"/>
      <c r="D10" s="1003"/>
      <c r="E10" s="1005"/>
      <c r="F10" s="1002"/>
      <c r="G10" s="1002"/>
      <c r="H10" s="939" t="b">
        <f>IF(C10&lt;&gt;"",'[4]CBL Score Standard'!$D66,IF(D10&lt;&gt;"",SUM('[4]CBL Score Standard'!$D66:$E66),IF(E10&lt;&gt;"",SUM('[4]CBL Score Standard'!$D66:$F66),IF(F10&lt;&gt;"",SUM('[4]CBL Score Standard'!$D66:$G66),IF(G10&lt;&gt;"",SUM('[4]CBL Score Standard'!$D66:$H66,0))))))</f>
        <v>0</v>
      </c>
      <c r="I10" s="884"/>
      <c r="J10" s="884"/>
      <c r="K10" s="960"/>
      <c r="L10" s="960"/>
      <c r="M10" s="934" t="s">
        <v>5</v>
      </c>
      <c r="N10" s="931" t="s">
        <v>144</v>
      </c>
      <c r="O10" s="896" t="s">
        <v>662</v>
      </c>
      <c r="P10" s="966"/>
      <c r="Q10" s="976" t="s">
        <v>659</v>
      </c>
      <c r="R10" s="976" t="s">
        <v>278</v>
      </c>
      <c r="S10" s="889"/>
      <c r="T10" s="997"/>
      <c r="U10" s="997"/>
      <c r="V10" s="997"/>
      <c r="W10" s="997"/>
      <c r="X10" s="997"/>
      <c r="Y10" s="899" t="s">
        <v>160</v>
      </c>
      <c r="Z10" s="981">
        <f t="shared" si="0"/>
        <v>0</v>
      </c>
      <c r="AA10" s="982"/>
      <c r="AB10" s="982"/>
      <c r="AC10" s="982"/>
      <c r="AD10" s="982"/>
      <c r="AE10" s="980"/>
      <c r="AF10" s="980"/>
      <c r="AG10" s="980"/>
      <c r="AH10" s="980"/>
      <c r="AI10" s="980"/>
      <c r="AJ10" s="980"/>
    </row>
    <row r="11" spans="1:36" s="883" customFormat="1" x14ac:dyDescent="0.3">
      <c r="A11" s="940" t="s">
        <v>56</v>
      </c>
      <c r="B11" s="933" t="s">
        <v>215</v>
      </c>
      <c r="C11" s="1003" t="s">
        <v>77</v>
      </c>
      <c r="D11" s="1003"/>
      <c r="E11" s="1005"/>
      <c r="F11" s="1002"/>
      <c r="G11" s="1002"/>
      <c r="H11" s="939">
        <f>IF(C11&lt;&gt;"",'[4]CBL Score Standard'!$D67,IF(D11&lt;&gt;"",SUM('[4]CBL Score Standard'!$D67:$E67),IF(E11&lt;&gt;"",SUM('[4]CBL Score Standard'!$D67:$F67),IF(F11&lt;&gt;"",SUM('[4]CBL Score Standard'!$D67:$G67),IF(G11&lt;&gt;"",SUM('[4]CBL Score Standard'!$D67:$H67,0))))))</f>
        <v>0</v>
      </c>
      <c r="I11" s="884"/>
      <c r="J11" s="884"/>
      <c r="K11" s="960"/>
      <c r="L11" s="960"/>
      <c r="M11" s="934" t="s">
        <v>5</v>
      </c>
      <c r="N11" s="889" t="s">
        <v>31</v>
      </c>
      <c r="O11" s="925" t="s">
        <v>175</v>
      </c>
      <c r="P11" s="960"/>
      <c r="Q11" s="890" t="s">
        <v>383</v>
      </c>
      <c r="R11" s="893" t="s">
        <v>176</v>
      </c>
      <c r="S11" s="889" t="s">
        <v>729</v>
      </c>
      <c r="T11" s="997"/>
      <c r="U11" s="999">
        <v>44029</v>
      </c>
      <c r="V11" s="997" t="s">
        <v>374</v>
      </c>
      <c r="W11" s="997"/>
      <c r="X11" s="997"/>
      <c r="Y11" s="897" t="s">
        <v>177</v>
      </c>
      <c r="Z11" s="981">
        <f t="shared" si="0"/>
        <v>0</v>
      </c>
      <c r="AA11" s="982"/>
      <c r="AB11" s="982"/>
      <c r="AC11" s="982"/>
      <c r="AD11" s="982"/>
      <c r="AE11" s="980"/>
      <c r="AF11" s="980"/>
      <c r="AG11" s="980"/>
      <c r="AH11" s="980"/>
      <c r="AI11" s="980"/>
      <c r="AJ11" s="980"/>
    </row>
    <row r="12" spans="1:36" s="883" customFormat="1" x14ac:dyDescent="0.3">
      <c r="A12" s="940" t="s">
        <v>63</v>
      </c>
      <c r="B12" s="933" t="s">
        <v>236</v>
      </c>
      <c r="C12" s="1003"/>
      <c r="D12" s="1003"/>
      <c r="E12" s="1003"/>
      <c r="F12" s="1002"/>
      <c r="G12" s="1002"/>
      <c r="H12" s="939" t="b">
        <f>IF(C12&lt;&gt;"",'[4]CBL Score Standard'!$D68,IF(D12&lt;&gt;"",SUM('[4]CBL Score Standard'!$D68:$E68),IF(E12&lt;&gt;"",SUM('[4]CBL Score Standard'!$D68:$F68),IF(F12&lt;&gt;"",SUM('[4]CBL Score Standard'!$D68:$G68),IF(G12&lt;&gt;"",SUM('[4]CBL Score Standard'!$D68:$H68,0))))))</f>
        <v>0</v>
      </c>
      <c r="I12" s="884"/>
      <c r="J12" s="884"/>
      <c r="K12" s="960"/>
      <c r="L12" s="960"/>
      <c r="M12" s="934" t="s">
        <v>5</v>
      </c>
      <c r="N12" s="931" t="s">
        <v>31</v>
      </c>
      <c r="O12" s="896" t="s">
        <v>660</v>
      </c>
      <c r="P12" s="995">
        <v>43613</v>
      </c>
      <c r="Q12" s="892" t="s">
        <v>167</v>
      </c>
      <c r="R12" s="893" t="s">
        <v>168</v>
      </c>
      <c r="S12" s="889" t="s">
        <v>729</v>
      </c>
      <c r="T12" s="997" t="s">
        <v>72</v>
      </c>
      <c r="U12" s="997"/>
      <c r="V12" s="997"/>
      <c r="W12" s="997"/>
      <c r="X12" s="997"/>
      <c r="Y12" s="894"/>
      <c r="Z12" s="981">
        <f t="shared" si="0"/>
        <v>0</v>
      </c>
      <c r="AA12" s="982"/>
      <c r="AB12" s="982"/>
      <c r="AC12" s="982"/>
      <c r="AD12" s="982"/>
      <c r="AE12" s="980"/>
      <c r="AF12" s="980"/>
      <c r="AG12" s="980"/>
      <c r="AH12" s="980"/>
      <c r="AI12" s="980"/>
      <c r="AJ12" s="980"/>
    </row>
    <row r="13" spans="1:36" s="883" customFormat="1" x14ac:dyDescent="0.3">
      <c r="A13" s="940" t="s">
        <v>63</v>
      </c>
      <c r="B13" s="933" t="s">
        <v>244</v>
      </c>
      <c r="C13" s="1003"/>
      <c r="D13" s="1003"/>
      <c r="E13" s="1003"/>
      <c r="F13" s="1003"/>
      <c r="G13" s="1002"/>
      <c r="H13" s="939" t="b">
        <f>IF(C13&lt;&gt;"",'[4]CBL Score Standard'!$D69,IF(D13&lt;&gt;"",SUM('[4]CBL Score Standard'!$D69:$E69),IF(E13&lt;&gt;"",SUM('[4]CBL Score Standard'!$D69:$F69),IF(F13&lt;&gt;"",SUM('[4]CBL Score Standard'!$D69:$G69),IF(G13&lt;&gt;"",SUM('[4]CBL Score Standard'!$D69:$H69,0))))))</f>
        <v>0</v>
      </c>
      <c r="I13" s="884"/>
      <c r="J13" s="884"/>
      <c r="K13" s="960"/>
      <c r="L13" s="960"/>
      <c r="M13" s="934" t="s">
        <v>5</v>
      </c>
      <c r="N13" s="931" t="s">
        <v>54</v>
      </c>
      <c r="O13" s="896" t="s">
        <v>425</v>
      </c>
      <c r="P13" s="892" t="s">
        <v>230</v>
      </c>
      <c r="Q13" s="892" t="s">
        <v>217</v>
      </c>
      <c r="R13" s="892" t="s">
        <v>217</v>
      </c>
      <c r="S13" s="889" t="s">
        <v>729</v>
      </c>
      <c r="T13" s="997" t="s">
        <v>72</v>
      </c>
      <c r="U13" s="1000">
        <v>44063</v>
      </c>
      <c r="V13" s="997" t="s">
        <v>374</v>
      </c>
      <c r="W13" s="997"/>
      <c r="X13" s="997"/>
      <c r="Y13" s="894" t="s">
        <v>169</v>
      </c>
      <c r="Z13" s="981">
        <f t="shared" si="0"/>
        <v>0</v>
      </c>
      <c r="AA13" s="982"/>
      <c r="AB13" s="982"/>
      <c r="AC13" s="982"/>
      <c r="AD13" s="982"/>
      <c r="AE13" s="980"/>
      <c r="AF13" s="980"/>
      <c r="AG13" s="980"/>
      <c r="AH13" s="980"/>
      <c r="AI13" s="980"/>
      <c r="AJ13" s="980"/>
    </row>
    <row r="14" spans="1:36" s="883" customFormat="1" ht="27.6" x14ac:dyDescent="0.3">
      <c r="A14" s="940" t="s">
        <v>55</v>
      </c>
      <c r="B14" s="933" t="s">
        <v>694</v>
      </c>
      <c r="C14" s="1003"/>
      <c r="D14" s="1003"/>
      <c r="E14" s="1002"/>
      <c r="F14" s="1002"/>
      <c r="G14" s="1002"/>
      <c r="H14" s="939" t="b">
        <f>IF(C14&lt;&gt;"",'[4]CBL Score Standard'!$D70,IF(D14&lt;&gt;"",SUM('[4]CBL Score Standard'!$D70:$E70),IF(E14&lt;&gt;"",SUM('[4]CBL Score Standard'!$D70:$F70),IF(F14&lt;&gt;"",SUM('[4]CBL Score Standard'!$D70:$G70),IF(G14&lt;&gt;"",SUM('[4]CBL Score Standard'!$D70:$H70,0))))))</f>
        <v>0</v>
      </c>
      <c r="I14" s="884"/>
      <c r="J14" s="884"/>
      <c r="K14" s="961"/>
      <c r="L14" s="961"/>
      <c r="M14" s="934" t="s">
        <v>5</v>
      </c>
      <c r="N14" s="889" t="s">
        <v>41</v>
      </c>
      <c r="O14" s="923" t="s">
        <v>450</v>
      </c>
      <c r="P14" s="995">
        <v>43627</v>
      </c>
      <c r="Q14" s="892" t="s">
        <v>381</v>
      </c>
      <c r="R14" s="893" t="s">
        <v>382</v>
      </c>
      <c r="S14" s="889" t="s">
        <v>729</v>
      </c>
      <c r="T14" s="997" t="s">
        <v>73</v>
      </c>
      <c r="U14" s="995"/>
      <c r="V14" s="997"/>
      <c r="W14" s="997"/>
      <c r="X14" s="997"/>
      <c r="Y14" s="894" t="s">
        <v>163</v>
      </c>
      <c r="Z14" s="981">
        <f t="shared" si="0"/>
        <v>0</v>
      </c>
      <c r="AA14" s="982"/>
      <c r="AB14" s="982"/>
      <c r="AC14" s="982"/>
      <c r="AD14" s="982"/>
      <c r="AE14" s="980"/>
      <c r="AF14" s="980"/>
      <c r="AG14" s="980"/>
      <c r="AH14" s="980"/>
      <c r="AI14" s="980"/>
      <c r="AJ14" s="980"/>
    </row>
    <row r="15" spans="1:36" s="883" customFormat="1" x14ac:dyDescent="0.3">
      <c r="A15" s="940" t="s">
        <v>55</v>
      </c>
      <c r="B15" s="933" t="s">
        <v>185</v>
      </c>
      <c r="C15" s="1003"/>
      <c r="D15" s="1002"/>
      <c r="E15" s="1002"/>
      <c r="F15" s="1002"/>
      <c r="G15" s="1002"/>
      <c r="H15" s="939" t="b">
        <f>IF(C15&lt;&gt;"",'[4]CBL Score Standard'!$D71,IF(D15&lt;&gt;"",SUM('[4]CBL Score Standard'!$D71:$E71),IF(E15&lt;&gt;"",SUM('[4]CBL Score Standard'!$D71:$F71),IF(F15&lt;&gt;"",SUM('[4]CBL Score Standard'!$D71:$G71),IF(G15&lt;&gt;"",SUM('[4]CBL Score Standard'!$D71:$H71,0))))))</f>
        <v>0</v>
      </c>
      <c r="I15" s="884"/>
      <c r="J15" s="884"/>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s="883" customFormat="1" ht="23.4" x14ac:dyDescent="0.45">
      <c r="A16" s="940" t="s">
        <v>55</v>
      </c>
      <c r="B16" s="933" t="s">
        <v>192</v>
      </c>
      <c r="C16" s="1003" t="s">
        <v>77</v>
      </c>
      <c r="D16" s="1003"/>
      <c r="E16" s="1006"/>
      <c r="F16" s="1003"/>
      <c r="G16" s="1003"/>
      <c r="H16" s="939">
        <f>IF(C16&lt;&gt;"",'[4]CBL Score Standard'!$D72,IF(D16&lt;&gt;"",SUM('[4]CBL Score Standard'!$D72:$E72),IF(E16&lt;&gt;"",SUM('[4]CBL Score Standard'!$D72:$F72),IF(F16&lt;&gt;"",SUM('[4]CBL Score Standard'!$D72:$G72),IF(G16&lt;&gt;"",SUM('[4]CBL Score Standard'!$D72:$H72,0))))))</f>
        <v>0</v>
      </c>
      <c r="I16" s="884"/>
      <c r="J16" s="884"/>
      <c r="K16" s="1173" t="s">
        <v>170</v>
      </c>
      <c r="L16" s="1174"/>
      <c r="M16" s="1174"/>
      <c r="N16" s="1174"/>
      <c r="O16" s="1174"/>
      <c r="P16" s="1174"/>
      <c r="Q16" s="1174"/>
      <c r="R16" s="1174"/>
      <c r="S16" s="1174"/>
      <c r="T16" s="1174"/>
      <c r="U16" s="1174"/>
      <c r="V16" s="1174"/>
      <c r="W16" s="1174"/>
      <c r="X16" s="1174"/>
      <c r="Y16" s="978"/>
      <c r="Z16" s="985"/>
      <c r="AA16" s="978"/>
      <c r="AB16" s="978"/>
      <c r="AC16" s="978"/>
      <c r="AD16" s="978"/>
      <c r="AE16" s="978"/>
      <c r="AF16" s="978"/>
      <c r="AG16" s="978"/>
      <c r="AH16" s="978"/>
      <c r="AI16" s="978"/>
      <c r="AJ16" s="978"/>
    </row>
    <row r="17" spans="1:36" s="883" customFormat="1" ht="27.6" x14ac:dyDescent="0.3">
      <c r="A17" s="940" t="s">
        <v>55</v>
      </c>
      <c r="B17" s="933" t="s">
        <v>194</v>
      </c>
      <c r="C17" s="1003" t="s">
        <v>77</v>
      </c>
      <c r="D17" s="1003"/>
      <c r="E17" s="1003"/>
      <c r="F17" s="1003"/>
      <c r="G17" s="1003"/>
      <c r="H17" s="939">
        <f>IF(C17&lt;&gt;"",'[4]CBL Score Standard'!$D73,IF(D17&lt;&gt;"",SUM('[4]CBL Score Standard'!$D73:$E73),IF(E17&lt;&gt;"",SUM('[4]CBL Score Standard'!$D73:$F73),IF(F17&lt;&gt;"",SUM('[4]CBL Score Standard'!$D73:$G73),IF(G17&lt;&gt;"",SUM('[4]CBL Score Standard'!$D73:$H73,0))))))</f>
        <v>0</v>
      </c>
      <c r="I17" s="884"/>
      <c r="J17" s="884"/>
      <c r="K17" s="958" t="s">
        <v>133</v>
      </c>
      <c r="L17" s="958" t="s">
        <v>91</v>
      </c>
      <c r="M17" s="1182" t="s">
        <v>75</v>
      </c>
      <c r="N17" s="1184" t="s">
        <v>134</v>
      </c>
      <c r="O17" s="958" t="s">
        <v>135</v>
      </c>
      <c r="P17" s="958" t="s">
        <v>136</v>
      </c>
      <c r="Q17" s="958" t="s">
        <v>137</v>
      </c>
      <c r="R17" s="958" t="s">
        <v>138</v>
      </c>
      <c r="S17" s="987" t="s">
        <v>139</v>
      </c>
      <c r="T17" s="953" t="s">
        <v>344</v>
      </c>
      <c r="U17" s="953" t="s">
        <v>342</v>
      </c>
      <c r="V17" s="953" t="s">
        <v>343</v>
      </c>
      <c r="W17" s="953" t="s">
        <v>375</v>
      </c>
      <c r="X17" s="953" t="s">
        <v>376</v>
      </c>
      <c r="Y17" s="958" t="s">
        <v>140</v>
      </c>
      <c r="Z17" s="1186" t="s">
        <v>667</v>
      </c>
      <c r="AA17" s="1172" t="s">
        <v>666</v>
      </c>
      <c r="AB17" s="1172"/>
      <c r="AC17" s="1172" t="s">
        <v>668</v>
      </c>
      <c r="AD17" s="1172"/>
      <c r="AE17" s="1172" t="s">
        <v>669</v>
      </c>
      <c r="AF17" s="1172"/>
      <c r="AG17" s="1172" t="s">
        <v>670</v>
      </c>
      <c r="AH17" s="1172"/>
      <c r="AI17" s="1172" t="s">
        <v>671</v>
      </c>
      <c r="AJ17" s="1172"/>
    </row>
    <row r="18" spans="1:36" s="883" customFormat="1" ht="27.6" x14ac:dyDescent="0.3">
      <c r="A18" s="940" t="s">
        <v>55</v>
      </c>
      <c r="B18" s="933" t="s">
        <v>196</v>
      </c>
      <c r="C18" s="1003" t="s">
        <v>77</v>
      </c>
      <c r="D18" s="1003"/>
      <c r="E18" s="1003"/>
      <c r="F18" s="1003"/>
      <c r="G18" s="1003"/>
      <c r="H18" s="939">
        <f>IF(C18&lt;&gt;"",'[4]CBL Score Standard'!$D74,IF(D18&lt;&gt;"",SUM('[4]CBL Score Standard'!$D74:$E74),IF(E18&lt;&gt;"",SUM('[4]CBL Score Standard'!$D74:$F74),IF(F18&lt;&gt;"",SUM('[4]CBL Score Standard'!$D74:$G74),IF(G18&lt;&gt;"",SUM('[4]CBL Score Standard'!$D74:$H74,0))))))</f>
        <v>0</v>
      </c>
      <c r="I18" s="884"/>
      <c r="J18" s="884"/>
      <c r="K18" s="957"/>
      <c r="L18" s="957"/>
      <c r="M18" s="1183"/>
      <c r="N18" s="1190"/>
      <c r="O18" s="957"/>
      <c r="P18" s="888" t="s">
        <v>141</v>
      </c>
      <c r="Q18" s="957"/>
      <c r="R18" s="957"/>
      <c r="S18" s="986"/>
      <c r="T18" s="953"/>
      <c r="U18" s="953"/>
      <c r="V18" s="953"/>
      <c r="W18" s="953"/>
      <c r="X18" s="953"/>
      <c r="Y18" s="957"/>
      <c r="Z18" s="1187"/>
      <c r="AA18" s="977" t="s">
        <v>672</v>
      </c>
      <c r="AB18" s="977" t="s">
        <v>673</v>
      </c>
      <c r="AC18" s="977" t="s">
        <v>672</v>
      </c>
      <c r="AD18" s="977" t="s">
        <v>673</v>
      </c>
      <c r="AE18" s="977" t="s">
        <v>672</v>
      </c>
      <c r="AF18" s="977" t="s">
        <v>673</v>
      </c>
      <c r="AG18" s="977" t="s">
        <v>672</v>
      </c>
      <c r="AH18" s="977" t="s">
        <v>673</v>
      </c>
      <c r="AI18" s="977" t="s">
        <v>672</v>
      </c>
      <c r="AJ18" s="977" t="s">
        <v>673</v>
      </c>
    </row>
    <row r="19" spans="1:36" s="883" customFormat="1" x14ac:dyDescent="0.3">
      <c r="A19" s="940" t="s">
        <v>55</v>
      </c>
      <c r="B19" s="933" t="s">
        <v>198</v>
      </c>
      <c r="C19" s="1003"/>
      <c r="D19" s="1003"/>
      <c r="E19" s="1003"/>
      <c r="F19" s="1003"/>
      <c r="G19" s="1003"/>
      <c r="H19" s="939" t="b">
        <f>IF(C19&lt;&gt;"",'[4]CBL Score Standard'!$D75,IF(D19&lt;&gt;"",SUM('[4]CBL Score Standard'!$D75:$E75),IF(E19&lt;&gt;"",SUM('[4]CBL Score Standard'!$D75:$F75),IF(F19&lt;&gt;"",SUM('[4]CBL Score Standard'!$D75:$G75),IF(G19&lt;&gt;"",SUM('[4]CBL Score Standard'!$D75:$H75,0))))))</f>
        <v>0</v>
      </c>
      <c r="I19" s="884"/>
      <c r="J19" s="884"/>
      <c r="K19" s="959" t="s">
        <v>142</v>
      </c>
      <c r="L19" s="959" t="s">
        <v>143</v>
      </c>
      <c r="M19" s="934" t="s">
        <v>6</v>
      </c>
      <c r="N19" s="889" t="s">
        <v>46</v>
      </c>
      <c r="O19" s="925" t="s">
        <v>171</v>
      </c>
      <c r="P19" s="959" t="s">
        <v>145</v>
      </c>
      <c r="Q19" s="890" t="s">
        <v>172</v>
      </c>
      <c r="R19" s="893" t="s">
        <v>173</v>
      </c>
      <c r="S19" s="889" t="s">
        <v>729</v>
      </c>
      <c r="T19" s="997" t="s">
        <v>72</v>
      </c>
      <c r="U19" s="999">
        <v>44075</v>
      </c>
      <c r="V19" s="997" t="s">
        <v>374</v>
      </c>
      <c r="W19" s="997"/>
      <c r="X19" s="997"/>
      <c r="Y19" s="897" t="s">
        <v>174</v>
      </c>
      <c r="Z19" s="981">
        <f t="shared" ref="Z19:Z35" si="1">DATEDIF(AA19,AB19,"m")/12+DATEDIF(AC19,AD19,"m")/12+DATEDIF(AE19,AF19,"m")/12+DATEDIF(AG19,AH19,"m")/12+DATEDIF(AI19,AJ19,"m")/12</f>
        <v>0</v>
      </c>
      <c r="AA19" s="982"/>
      <c r="AB19" s="982"/>
      <c r="AC19" s="982"/>
      <c r="AD19" s="982"/>
      <c r="AE19" s="980"/>
      <c r="AF19" s="980"/>
      <c r="AG19" s="980"/>
      <c r="AH19" s="980"/>
      <c r="AI19" s="980"/>
      <c r="AJ19" s="980"/>
    </row>
    <row r="20" spans="1:36" s="883" customFormat="1" ht="27.6" x14ac:dyDescent="0.3">
      <c r="A20" s="940" t="s">
        <v>55</v>
      </c>
      <c r="B20" s="933" t="s">
        <v>202</v>
      </c>
      <c r="C20" s="1003"/>
      <c r="D20" s="1003"/>
      <c r="E20" s="1003"/>
      <c r="F20" s="1003"/>
      <c r="G20" s="1003"/>
      <c r="H20" s="939" t="b">
        <f>IF(C20&lt;&gt;"",'[4]CBL Score Standard'!$D76,IF(D20&lt;&gt;"",SUM('[4]CBL Score Standard'!$D76:$E76),IF(E20&lt;&gt;"",SUM('[4]CBL Score Standard'!$D76:$F76),IF(F20&lt;&gt;"",SUM('[4]CBL Score Standard'!$D76:$G76),IF(G20&lt;&gt;"",SUM('[4]CBL Score Standard'!$D76:$H76,0))))))</f>
        <v>0</v>
      </c>
      <c r="I20" s="884"/>
      <c r="J20" s="884"/>
      <c r="K20" s="960"/>
      <c r="L20" s="960"/>
      <c r="M20" s="934" t="s">
        <v>6</v>
      </c>
      <c r="N20" s="889" t="s">
        <v>41</v>
      </c>
      <c r="O20" s="925" t="s">
        <v>178</v>
      </c>
      <c r="P20" s="961"/>
      <c r="Q20" s="890" t="s">
        <v>179</v>
      </c>
      <c r="R20" s="893" t="s">
        <v>180</v>
      </c>
      <c r="S20" s="889" t="s">
        <v>729</v>
      </c>
      <c r="T20" s="997" t="s">
        <v>72</v>
      </c>
      <c r="U20" s="997"/>
      <c r="V20" s="997"/>
      <c r="W20" s="997"/>
      <c r="X20" s="997"/>
      <c r="Y20" s="897" t="s">
        <v>181</v>
      </c>
      <c r="Z20" s="981">
        <f t="shared" si="1"/>
        <v>0</v>
      </c>
      <c r="AA20" s="982"/>
      <c r="AB20" s="982"/>
      <c r="AC20" s="982"/>
      <c r="AD20" s="982"/>
      <c r="AE20" s="980"/>
      <c r="AF20" s="980"/>
      <c r="AG20" s="980"/>
      <c r="AH20" s="980"/>
      <c r="AI20" s="980"/>
      <c r="AJ20" s="980"/>
    </row>
    <row r="21" spans="1:36" s="883" customFormat="1" x14ac:dyDescent="0.3">
      <c r="A21" s="940" t="s">
        <v>55</v>
      </c>
      <c r="B21" s="933" t="s">
        <v>664</v>
      </c>
      <c r="C21" s="1003" t="s">
        <v>77</v>
      </c>
      <c r="D21" s="1003"/>
      <c r="E21" s="1005"/>
      <c r="F21" s="1002"/>
      <c r="G21" s="1002"/>
      <c r="H21" s="939">
        <f>IF(C21&lt;&gt;"",'[4]CBL Score Standard'!$D77,IF(D21&lt;&gt;"",SUM('[4]CBL Score Standard'!$D77:$E77),IF(E21&lt;&gt;"",SUM('[4]CBL Score Standard'!$D77:$F77),IF(F21&lt;&gt;"",SUM('[4]CBL Score Standard'!$D77:$G77),IF(G21&lt;&gt;"",SUM('[4]CBL Score Standard'!$D77:$H77,0))))))</f>
        <v>0</v>
      </c>
      <c r="I21" s="884"/>
      <c r="J21" s="884"/>
      <c r="K21" s="960"/>
      <c r="L21" s="960"/>
      <c r="M21" s="934" t="s">
        <v>6</v>
      </c>
      <c r="N21" s="889" t="s">
        <v>56</v>
      </c>
      <c r="O21" s="923" t="s">
        <v>182</v>
      </c>
      <c r="P21" s="995">
        <v>43609</v>
      </c>
      <c r="Q21" s="892" t="s">
        <v>172</v>
      </c>
      <c r="R21" s="898" t="s">
        <v>183</v>
      </c>
      <c r="S21" s="889" t="s">
        <v>729</v>
      </c>
      <c r="T21" s="997" t="s">
        <v>72</v>
      </c>
      <c r="U21" s="1000"/>
      <c r="V21" s="997"/>
      <c r="W21" s="997"/>
      <c r="X21" s="997"/>
      <c r="Y21" s="899" t="s">
        <v>184</v>
      </c>
      <c r="Z21" s="981">
        <f t="shared" si="1"/>
        <v>0</v>
      </c>
      <c r="AA21" s="982"/>
      <c r="AB21" s="982"/>
      <c r="AC21" s="982"/>
      <c r="AD21" s="982"/>
      <c r="AE21" s="980"/>
      <c r="AF21" s="980"/>
      <c r="AG21" s="980"/>
      <c r="AH21" s="980"/>
      <c r="AI21" s="980"/>
      <c r="AJ21" s="980"/>
    </row>
    <row r="22" spans="1:36" s="883" customFormat="1" x14ac:dyDescent="0.3">
      <c r="A22" s="940" t="s">
        <v>55</v>
      </c>
      <c r="B22" s="933" t="s">
        <v>448</v>
      </c>
      <c r="C22" s="1003" t="s">
        <v>77</v>
      </c>
      <c r="D22" s="1003"/>
      <c r="E22" s="1005"/>
      <c r="F22" s="1002"/>
      <c r="G22" s="1002"/>
      <c r="H22" s="939">
        <f>IF(C22&lt;&gt;"",'[4]CBL Score Standard'!$D78,IF(D22&lt;&gt;"",SUM('[4]CBL Score Standard'!$D78:$E78),IF(E22&lt;&gt;"",SUM('[4]CBL Score Standard'!$D78:$F78),IF(F22&lt;&gt;"",SUM('[4]CBL Score Standard'!$D78:$G78),IF(G22&lt;&gt;"",SUM('[4]CBL Score Standard'!$D78:$H78,0))))))</f>
        <v>0</v>
      </c>
      <c r="I22" s="884"/>
      <c r="J22" s="884"/>
      <c r="K22" s="960"/>
      <c r="L22" s="960"/>
      <c r="M22" s="934" t="s">
        <v>6</v>
      </c>
      <c r="N22" s="889" t="s">
        <v>144</v>
      </c>
      <c r="O22" s="923" t="s">
        <v>187</v>
      </c>
      <c r="P22" s="960"/>
      <c r="Q22" s="890" t="s">
        <v>153</v>
      </c>
      <c r="R22" s="893" t="s">
        <v>156</v>
      </c>
      <c r="S22" s="889" t="s">
        <v>729</v>
      </c>
      <c r="T22" s="997" t="s">
        <v>72</v>
      </c>
      <c r="U22" s="999">
        <v>44063</v>
      </c>
      <c r="V22" s="997" t="s">
        <v>374</v>
      </c>
      <c r="W22" s="997"/>
      <c r="X22" s="997"/>
      <c r="Y22" s="897" t="s">
        <v>157</v>
      </c>
      <c r="Z22" s="981">
        <f t="shared" si="1"/>
        <v>0</v>
      </c>
      <c r="AA22" s="982"/>
      <c r="AB22" s="982"/>
      <c r="AC22" s="982"/>
      <c r="AD22" s="982"/>
      <c r="AE22" s="980"/>
      <c r="AF22" s="980"/>
      <c r="AG22" s="980"/>
      <c r="AH22" s="980"/>
      <c r="AI22" s="980"/>
      <c r="AJ22" s="980"/>
    </row>
    <row r="23" spans="1:36" s="883" customFormat="1" ht="12.75" customHeight="1" x14ac:dyDescent="0.3">
      <c r="A23" s="940" t="s">
        <v>55</v>
      </c>
      <c r="B23" s="933" t="s">
        <v>665</v>
      </c>
      <c r="C23" s="1003" t="s">
        <v>77</v>
      </c>
      <c r="D23" s="1003"/>
      <c r="E23" s="1005"/>
      <c r="F23" s="1002"/>
      <c r="G23" s="1002"/>
      <c r="H23" s="939">
        <f>IF(C23&lt;&gt;"",'[4]CBL Score Standard'!$D79,IF(D23&lt;&gt;"",SUM('[4]CBL Score Standard'!$D79:$E79),IF(E23&lt;&gt;"",SUM('[4]CBL Score Standard'!$D79:$F79),IF(F23&lt;&gt;"",SUM('[4]CBL Score Standard'!$D79:$G79),IF(G23&lt;&gt;"",SUM('[4]CBL Score Standard'!$D79:$H79,0))))))</f>
        <v>0</v>
      </c>
      <c r="I23" s="884"/>
      <c r="J23" s="884"/>
      <c r="K23" s="960"/>
      <c r="L23" s="960"/>
      <c r="M23" s="934" t="s">
        <v>6</v>
      </c>
      <c r="N23" s="889" t="s">
        <v>144</v>
      </c>
      <c r="O23" s="923" t="s">
        <v>188</v>
      </c>
      <c r="P23" s="960"/>
      <c r="Q23" s="892" t="s">
        <v>155</v>
      </c>
      <c r="R23" s="893" t="s">
        <v>158</v>
      </c>
      <c r="S23" s="889" t="s">
        <v>729</v>
      </c>
      <c r="T23" s="997" t="s">
        <v>72</v>
      </c>
      <c r="U23" s="999">
        <v>44097</v>
      </c>
      <c r="V23" s="997" t="s">
        <v>374</v>
      </c>
      <c r="W23" s="997"/>
      <c r="X23" s="997"/>
      <c r="Y23" s="894" t="s">
        <v>159</v>
      </c>
      <c r="Z23" s="981">
        <f t="shared" si="1"/>
        <v>0</v>
      </c>
      <c r="AA23" s="982"/>
      <c r="AB23" s="982"/>
      <c r="AC23" s="982"/>
      <c r="AD23" s="982"/>
      <c r="AE23" s="980"/>
      <c r="AF23" s="980"/>
      <c r="AG23" s="980"/>
      <c r="AH23" s="980"/>
      <c r="AI23" s="980"/>
      <c r="AJ23" s="980"/>
    </row>
    <row r="24" spans="1:36" s="883" customFormat="1" ht="12.75" customHeight="1" x14ac:dyDescent="0.3">
      <c r="A24" s="940" t="s">
        <v>55</v>
      </c>
      <c r="B24" s="933" t="s">
        <v>238</v>
      </c>
      <c r="C24" s="1003"/>
      <c r="D24" s="1003"/>
      <c r="E24" s="1003"/>
      <c r="F24" s="1002"/>
      <c r="G24" s="1002"/>
      <c r="H24" s="939" t="b">
        <f>IF(C24&lt;&gt;"",'[4]CBL Score Standard'!$D80,IF(D24&lt;&gt;"",SUM('[4]CBL Score Standard'!$D80:$E80),IF(E24&lt;&gt;"",SUM('[4]CBL Score Standard'!$D80:$F80),IF(F24&lt;&gt;"",SUM('[4]CBL Score Standard'!$D80:$G80),IF(G24&lt;&gt;"",SUM('[4]CBL Score Standard'!$D80:$H80,0))))))</f>
        <v>0</v>
      </c>
      <c r="I24" s="884"/>
      <c r="J24" s="884"/>
      <c r="K24" s="960"/>
      <c r="L24" s="960"/>
      <c r="M24" s="934" t="s">
        <v>6</v>
      </c>
      <c r="N24" s="889" t="s">
        <v>144</v>
      </c>
      <c r="O24" s="923" t="s">
        <v>189</v>
      </c>
      <c r="P24" s="960"/>
      <c r="Q24" s="976" t="s">
        <v>659</v>
      </c>
      <c r="R24" s="976" t="s">
        <v>278</v>
      </c>
      <c r="S24" s="889" t="s">
        <v>729</v>
      </c>
      <c r="T24" s="997"/>
      <c r="U24" s="999">
        <v>44092</v>
      </c>
      <c r="V24" s="997" t="s">
        <v>374</v>
      </c>
      <c r="W24" s="997"/>
      <c r="X24" s="997"/>
      <c r="Y24" s="899" t="s">
        <v>160</v>
      </c>
      <c r="Z24" s="981">
        <f t="shared" si="1"/>
        <v>0</v>
      </c>
      <c r="AA24" s="982"/>
      <c r="AB24" s="982"/>
      <c r="AC24" s="982"/>
      <c r="AD24" s="982"/>
      <c r="AE24" s="980"/>
      <c r="AF24" s="980"/>
      <c r="AG24" s="980"/>
      <c r="AH24" s="980"/>
      <c r="AI24" s="980"/>
      <c r="AJ24" s="980"/>
    </row>
    <row r="25" spans="1:36" s="883" customFormat="1" x14ac:dyDescent="0.3">
      <c r="A25" s="940" t="s">
        <v>55</v>
      </c>
      <c r="B25" s="933" t="s">
        <v>515</v>
      </c>
      <c r="C25" s="1003"/>
      <c r="D25" s="1003"/>
      <c r="E25" s="1003"/>
      <c r="F25" s="1002"/>
      <c r="G25" s="1002"/>
      <c r="H25" s="939" t="b">
        <f>IF(C25&lt;&gt;"",'[4]CBL Score Standard'!$D81,IF(D25&lt;&gt;"",SUM('[4]CBL Score Standard'!$D81:$E81),IF(E25&lt;&gt;"",SUM('[4]CBL Score Standard'!$D81:$F81),IF(F25&lt;&gt;"",SUM('[4]CBL Score Standard'!$D81:$G81),IF(G25&lt;&gt;"",SUM('[4]CBL Score Standard'!$D81:$H81,0))))))</f>
        <v>0</v>
      </c>
      <c r="I25" s="884"/>
      <c r="J25" s="884"/>
      <c r="K25" s="960"/>
      <c r="L25" s="960"/>
      <c r="M25" s="934" t="s">
        <v>6</v>
      </c>
      <c r="N25" s="889" t="s">
        <v>144</v>
      </c>
      <c r="O25" s="923" t="s">
        <v>190</v>
      </c>
      <c r="P25" s="960"/>
      <c r="Q25" s="890" t="s">
        <v>161</v>
      </c>
      <c r="R25" s="893" t="s">
        <v>162</v>
      </c>
      <c r="S25" s="889"/>
      <c r="T25" s="997"/>
      <c r="U25" s="997"/>
      <c r="V25" s="997"/>
      <c r="W25" s="997"/>
      <c r="X25" s="997"/>
      <c r="Y25" s="899" t="s">
        <v>163</v>
      </c>
      <c r="Z25" s="981">
        <f t="shared" si="1"/>
        <v>0</v>
      </c>
      <c r="AA25" s="982"/>
      <c r="AB25" s="982"/>
      <c r="AC25" s="982"/>
      <c r="AD25" s="982"/>
      <c r="AE25" s="980"/>
      <c r="AF25" s="980"/>
      <c r="AG25" s="980"/>
      <c r="AH25" s="980"/>
      <c r="AI25" s="980"/>
      <c r="AJ25" s="980"/>
    </row>
    <row r="26" spans="1:36" s="883" customFormat="1" ht="26.4" x14ac:dyDescent="0.3">
      <c r="A26" s="940" t="s">
        <v>3</v>
      </c>
      <c r="B26" s="933" t="s">
        <v>516</v>
      </c>
      <c r="C26" s="1003"/>
      <c r="D26" s="1003"/>
      <c r="E26" s="1003"/>
      <c r="F26" s="1003"/>
      <c r="G26" s="1002"/>
      <c r="H26" s="939" t="b">
        <f>IF(C26&lt;&gt;"",'[4]CBL Score Standard'!$D82,IF(D26&lt;&gt;"",SUM('[4]CBL Score Standard'!$D82:$E82),IF(E26&lt;&gt;"",SUM('[4]CBL Score Standard'!$D82:$F82),IF(F26&lt;&gt;"",SUM('[4]CBL Score Standard'!$D82:$G82),IF(G26&lt;&gt;"",SUM('[4]CBL Score Standard'!$D82:$H82,0))))))</f>
        <v>0</v>
      </c>
      <c r="I26" s="884"/>
      <c r="J26" s="884"/>
      <c r="K26" s="960"/>
      <c r="L26" s="960"/>
      <c r="M26" s="934" t="s">
        <v>6</v>
      </c>
      <c r="N26" s="889" t="s">
        <v>144</v>
      </c>
      <c r="O26" s="923" t="s">
        <v>191</v>
      </c>
      <c r="P26" s="961"/>
      <c r="Q26" s="890" t="s">
        <v>164</v>
      </c>
      <c r="R26" s="893" t="s">
        <v>165</v>
      </c>
      <c r="S26" s="889" t="s">
        <v>729</v>
      </c>
      <c r="T26" s="997" t="s">
        <v>72</v>
      </c>
      <c r="U26" s="999">
        <v>44088</v>
      </c>
      <c r="V26" s="997" t="s">
        <v>374</v>
      </c>
      <c r="W26" s="997"/>
      <c r="X26" s="997"/>
      <c r="Y26" s="899" t="s">
        <v>166</v>
      </c>
      <c r="Z26" s="981">
        <f t="shared" si="1"/>
        <v>0</v>
      </c>
      <c r="AA26" s="982"/>
      <c r="AB26" s="982"/>
      <c r="AC26" s="982"/>
      <c r="AD26" s="982"/>
      <c r="AE26" s="980"/>
      <c r="AF26" s="980"/>
      <c r="AG26" s="980"/>
      <c r="AH26" s="980"/>
      <c r="AI26" s="980"/>
      <c r="AJ26" s="980"/>
    </row>
    <row r="27" spans="1:36" s="883" customFormat="1" ht="26.4" x14ac:dyDescent="0.3">
      <c r="A27" s="940" t="s">
        <v>3</v>
      </c>
      <c r="B27" s="933" t="s">
        <v>246</v>
      </c>
      <c r="C27" s="1003"/>
      <c r="D27" s="1003"/>
      <c r="E27" s="1003"/>
      <c r="F27" s="1003"/>
      <c r="G27" s="1002"/>
      <c r="H27" s="939" t="b">
        <f>IF(C27&lt;&gt;"",'[4]CBL Score Standard'!$D83,IF(D27&lt;&gt;"",SUM('[4]CBL Score Standard'!$D83:$E83),IF(E27&lt;&gt;"",SUM('[4]CBL Score Standard'!$D83:$F83),IF(F27&lt;&gt;"",SUM('[4]CBL Score Standard'!$D83:$G83),IF(G27&lt;&gt;"",SUM('[4]CBL Score Standard'!$D83:$H83,0))))))</f>
        <v>0</v>
      </c>
      <c r="I27" s="884"/>
      <c r="J27" s="884"/>
      <c r="K27" s="960"/>
      <c r="L27" s="960"/>
      <c r="M27" s="934" t="s">
        <v>6</v>
      </c>
      <c r="N27" s="889" t="s">
        <v>55</v>
      </c>
      <c r="O27" s="923" t="s">
        <v>192</v>
      </c>
      <c r="P27" s="995">
        <v>43608</v>
      </c>
      <c r="Q27" s="892" t="s">
        <v>383</v>
      </c>
      <c r="R27" s="898" t="s">
        <v>341</v>
      </c>
      <c r="S27" s="889" t="s">
        <v>729</v>
      </c>
      <c r="T27" s="997" t="s">
        <v>72</v>
      </c>
      <c r="U27" s="1000">
        <v>44064</v>
      </c>
      <c r="V27" s="997" t="s">
        <v>374</v>
      </c>
      <c r="W27" s="997"/>
      <c r="X27" s="997"/>
      <c r="Y27" s="899" t="s">
        <v>193</v>
      </c>
      <c r="Z27" s="981">
        <f t="shared" si="1"/>
        <v>0</v>
      </c>
      <c r="AA27" s="982"/>
      <c r="AB27" s="982"/>
      <c r="AC27" s="982"/>
      <c r="AD27" s="982"/>
      <c r="AE27" s="980"/>
      <c r="AF27" s="980"/>
      <c r="AG27" s="980"/>
      <c r="AH27" s="980"/>
      <c r="AI27" s="980"/>
      <c r="AJ27" s="980"/>
    </row>
    <row r="28" spans="1:36" s="883" customFormat="1" ht="27.6" x14ac:dyDescent="0.3">
      <c r="A28" s="940" t="s">
        <v>59</v>
      </c>
      <c r="B28" s="933" t="s">
        <v>684</v>
      </c>
      <c r="C28" s="1003" t="s">
        <v>77</v>
      </c>
      <c r="D28" s="1003"/>
      <c r="E28" s="1002"/>
      <c r="F28" s="1002"/>
      <c r="G28" s="1002"/>
      <c r="H28" s="939">
        <f>IF(C28&lt;&gt;"",'[4]CBL Score Standard'!$D84,IF(D28&lt;&gt;"",SUM('[4]CBL Score Standard'!$D84:$E84),IF(E28&lt;&gt;"",SUM('[4]CBL Score Standard'!$D84:$F84),IF(F28&lt;&gt;"",SUM('[4]CBL Score Standard'!$D84:$G84),IF(G28&lt;&gt;"",SUM('[4]CBL Score Standard'!$D84:$H84,0))))))</f>
        <v>0</v>
      </c>
      <c r="I28" s="884"/>
      <c r="J28" s="884"/>
      <c r="K28" s="960"/>
      <c r="L28" s="960"/>
      <c r="M28" s="934" t="s">
        <v>6</v>
      </c>
      <c r="N28" s="889" t="s">
        <v>55</v>
      </c>
      <c r="O28" s="923" t="s">
        <v>194</v>
      </c>
      <c r="P28" s="995">
        <v>43544</v>
      </c>
      <c r="Q28" s="976" t="s">
        <v>649</v>
      </c>
      <c r="R28" s="976" t="s">
        <v>650</v>
      </c>
      <c r="S28" s="889" t="s">
        <v>729</v>
      </c>
      <c r="T28" s="997" t="s">
        <v>72</v>
      </c>
      <c r="U28" s="999">
        <v>44070</v>
      </c>
      <c r="V28" s="997" t="s">
        <v>374</v>
      </c>
      <c r="W28" s="997"/>
      <c r="X28" s="997"/>
      <c r="Y28" s="899" t="s">
        <v>195</v>
      </c>
      <c r="Z28" s="981">
        <f t="shared" si="1"/>
        <v>0</v>
      </c>
      <c r="AA28" s="982"/>
      <c r="AB28" s="982"/>
      <c r="AC28" s="982"/>
      <c r="AD28" s="982"/>
      <c r="AE28" s="980"/>
      <c r="AF28" s="980"/>
      <c r="AG28" s="980"/>
      <c r="AH28" s="980"/>
      <c r="AI28" s="980"/>
      <c r="AJ28" s="980"/>
    </row>
    <row r="29" spans="1:36" s="883" customFormat="1" ht="27.6" x14ac:dyDescent="0.3">
      <c r="A29" s="940" t="s">
        <v>59</v>
      </c>
      <c r="B29" s="933" t="s">
        <v>683</v>
      </c>
      <c r="C29" s="1003"/>
      <c r="D29" s="1003"/>
      <c r="E29" s="1002"/>
      <c r="F29" s="1002"/>
      <c r="G29" s="1002"/>
      <c r="H29" s="939" t="b">
        <f>IF(C29&lt;&gt;"",'[4]CBL Score Standard'!$D85,IF(D29&lt;&gt;"",SUM('[4]CBL Score Standard'!$D85:$E85),IF(E29&lt;&gt;"",SUM('[4]CBL Score Standard'!$D85:$F85),IF(F29&lt;&gt;"",SUM('[4]CBL Score Standard'!$D85:$G85),IF(G29&lt;&gt;"",SUM('[4]CBL Score Standard'!$D85:$H85,0))))))</f>
        <v>0</v>
      </c>
      <c r="I29" s="884"/>
      <c r="J29" s="884"/>
      <c r="K29" s="960"/>
      <c r="L29" s="960"/>
      <c r="M29" s="934" t="s">
        <v>6</v>
      </c>
      <c r="N29" s="889" t="s">
        <v>55</v>
      </c>
      <c r="O29" s="923" t="s">
        <v>196</v>
      </c>
      <c r="P29" s="964" t="s">
        <v>145</v>
      </c>
      <c r="Q29" s="976" t="s">
        <v>651</v>
      </c>
      <c r="R29" s="976" t="s">
        <v>652</v>
      </c>
      <c r="S29" s="889" t="s">
        <v>729</v>
      </c>
      <c r="T29" s="997" t="s">
        <v>72</v>
      </c>
      <c r="U29" s="999">
        <v>44078</v>
      </c>
      <c r="V29" s="997" t="s">
        <v>374</v>
      </c>
      <c r="W29" s="997"/>
      <c r="X29" s="997"/>
      <c r="Y29" s="899" t="s">
        <v>197</v>
      </c>
      <c r="Z29" s="981">
        <f t="shared" si="1"/>
        <v>0</v>
      </c>
      <c r="AA29" s="982"/>
      <c r="AB29" s="982"/>
      <c r="AC29" s="982"/>
      <c r="AD29" s="982"/>
      <c r="AE29" s="980"/>
      <c r="AF29" s="980"/>
      <c r="AG29" s="980"/>
      <c r="AH29" s="980"/>
      <c r="AI29" s="980"/>
      <c r="AJ29" s="980"/>
    </row>
    <row r="30" spans="1:36" s="883" customFormat="1" x14ac:dyDescent="0.3">
      <c r="A30" s="940" t="s">
        <v>149</v>
      </c>
      <c r="B30" s="933" t="s">
        <v>149</v>
      </c>
      <c r="C30" s="1002" t="s">
        <v>77</v>
      </c>
      <c r="D30" s="1002"/>
      <c r="E30" s="1002"/>
      <c r="F30" s="1002"/>
      <c r="G30" s="1002"/>
      <c r="H30" s="939">
        <f>IF(C30&lt;&gt;"",'[4]CBL Score Standard'!$D86,IF(D30&lt;&gt;"",SUM('[4]CBL Score Standard'!$D86:$E86),IF(E30&lt;&gt;"",SUM('[4]CBL Score Standard'!$D86:$F86),IF(F30&lt;&gt;"",SUM('[4]CBL Score Standard'!$D86:$G86),IF(G30&lt;&gt;"",SUM('[4]CBL Score Standard'!$D86:$H86,0))))))</f>
        <v>9.0909090909090912E-2</v>
      </c>
      <c r="I30" s="884"/>
      <c r="J30" s="884"/>
      <c r="K30" s="960"/>
      <c r="L30" s="960"/>
      <c r="M30" s="934" t="s">
        <v>6</v>
      </c>
      <c r="N30" s="889" t="s">
        <v>55</v>
      </c>
      <c r="O30" s="923" t="s">
        <v>198</v>
      </c>
      <c r="P30" s="965"/>
      <c r="Q30" s="892" t="s">
        <v>199</v>
      </c>
      <c r="R30" s="898" t="s">
        <v>200</v>
      </c>
      <c r="S30" s="889" t="s">
        <v>729</v>
      </c>
      <c r="T30" s="997" t="s">
        <v>72</v>
      </c>
      <c r="U30" s="997"/>
      <c r="V30" s="997"/>
      <c r="W30" s="997"/>
      <c r="X30" s="997"/>
      <c r="Y30" s="902" t="s">
        <v>201</v>
      </c>
      <c r="Z30" s="981">
        <f t="shared" si="1"/>
        <v>0</v>
      </c>
      <c r="AA30" s="982"/>
      <c r="AB30" s="982"/>
      <c r="AC30" s="982"/>
      <c r="AD30" s="982"/>
      <c r="AE30" s="980"/>
      <c r="AF30" s="980"/>
      <c r="AG30" s="980"/>
      <c r="AH30" s="980"/>
      <c r="AI30" s="980"/>
      <c r="AJ30" s="980"/>
    </row>
    <row r="31" spans="1:36" s="883" customFormat="1" x14ac:dyDescent="0.3">
      <c r="A31" s="940" t="s">
        <v>149</v>
      </c>
      <c r="B31" s="933" t="s">
        <v>370</v>
      </c>
      <c r="C31" s="1003"/>
      <c r="D31" s="1003"/>
      <c r="E31" s="1004"/>
      <c r="F31" s="1002"/>
      <c r="G31" s="1002"/>
      <c r="H31" s="939" t="b">
        <f>IF(C31&lt;&gt;"",'[4]CBL Score Standard'!$D87,IF(D31&lt;&gt;"",SUM('[4]CBL Score Standard'!$D87:$E87),IF(E31&lt;&gt;"",SUM('[4]CBL Score Standard'!$D87:$F87),IF(F31&lt;&gt;"",SUM('[4]CBL Score Standard'!$D87:$G87),IF(G31&lt;&gt;"",SUM('[4]CBL Score Standard'!$D87:$H87,0))))))</f>
        <v>0</v>
      </c>
      <c r="I31" s="884"/>
      <c r="J31" s="884"/>
      <c r="K31" s="960"/>
      <c r="L31" s="960"/>
      <c r="M31" s="934" t="s">
        <v>6</v>
      </c>
      <c r="N31" s="889" t="s">
        <v>55</v>
      </c>
      <c r="O31" s="923" t="s">
        <v>202</v>
      </c>
      <c r="P31" s="995">
        <v>43629</v>
      </c>
      <c r="Q31" s="892" t="s">
        <v>384</v>
      </c>
      <c r="R31" s="898" t="s">
        <v>385</v>
      </c>
      <c r="S31" s="903"/>
      <c r="T31" s="997"/>
      <c r="U31" s="997"/>
      <c r="V31" s="997"/>
      <c r="W31" s="997"/>
      <c r="X31" s="997"/>
      <c r="Y31" s="902" t="s">
        <v>203</v>
      </c>
      <c r="Z31" s="981">
        <f t="shared" si="1"/>
        <v>0</v>
      </c>
      <c r="AA31" s="982"/>
      <c r="AB31" s="982"/>
      <c r="AC31" s="982"/>
      <c r="AD31" s="982"/>
      <c r="AE31" s="980"/>
      <c r="AF31" s="980"/>
      <c r="AG31" s="980"/>
      <c r="AH31" s="980"/>
      <c r="AI31" s="980"/>
      <c r="AJ31" s="980"/>
    </row>
    <row r="32" spans="1:36" s="883" customFormat="1" ht="26.4" x14ac:dyDescent="0.3">
      <c r="A32" s="940" t="s">
        <v>31</v>
      </c>
      <c r="B32" s="933" t="s">
        <v>660</v>
      </c>
      <c r="C32" s="1002" t="s">
        <v>77</v>
      </c>
      <c r="D32" s="1002"/>
      <c r="E32" s="1002"/>
      <c r="F32" s="1002"/>
      <c r="G32" s="1002"/>
      <c r="H32" s="939">
        <f>IF(C32&lt;&gt;"",'[4]CBL Score Standard'!$D88,IF(D32&lt;&gt;"",SUM('[4]CBL Score Standard'!$D88:$E88),IF(E32&lt;&gt;"",SUM('[4]CBL Score Standard'!$D88:$F88),IF(F32&lt;&gt;"",SUM('[4]CBL Score Standard'!$D88:$G88),IF(G32&lt;&gt;"",SUM('[4]CBL Score Standard'!$D88:$H88,0))))))</f>
        <v>9.0909090909090912E-2</v>
      </c>
      <c r="I32" s="884"/>
      <c r="J32" s="884"/>
      <c r="K32" s="960"/>
      <c r="L32" s="960"/>
      <c r="M32" s="934" t="s">
        <v>6</v>
      </c>
      <c r="N32" s="889" t="s">
        <v>56</v>
      </c>
      <c r="O32" s="923" t="s">
        <v>427</v>
      </c>
      <c r="P32" s="995">
        <v>43613</v>
      </c>
      <c r="Q32" s="892" t="s">
        <v>167</v>
      </c>
      <c r="R32" s="898" t="s">
        <v>204</v>
      </c>
      <c r="S32" s="889" t="s">
        <v>729</v>
      </c>
      <c r="T32" s="997" t="s">
        <v>72</v>
      </c>
      <c r="U32" s="993"/>
      <c r="V32" s="1001"/>
      <c r="W32" s="997"/>
      <c r="X32" s="997"/>
      <c r="Y32" s="899" t="s">
        <v>205</v>
      </c>
      <c r="Z32" s="981">
        <f t="shared" si="1"/>
        <v>0</v>
      </c>
      <c r="AA32" s="982"/>
      <c r="AB32" s="982"/>
      <c r="AC32" s="982"/>
      <c r="AD32" s="982"/>
      <c r="AE32" s="980"/>
      <c r="AF32" s="980"/>
      <c r="AG32" s="980"/>
      <c r="AH32" s="980"/>
      <c r="AI32" s="980"/>
      <c r="AJ32" s="980"/>
    </row>
    <row r="33" spans="1:36" s="883" customFormat="1" x14ac:dyDescent="0.3">
      <c r="A33" s="940" t="s">
        <v>31</v>
      </c>
      <c r="B33" s="933" t="s">
        <v>175</v>
      </c>
      <c r="C33" s="1003" t="s">
        <v>77</v>
      </c>
      <c r="D33" s="1002"/>
      <c r="E33" s="1005"/>
      <c r="F33" s="1002"/>
      <c r="G33" s="1002"/>
      <c r="H33" s="939">
        <f>IF(C33&lt;&gt;"",'[4]CBL Score Standard'!$D89,IF(D33&lt;&gt;"",SUM('[4]CBL Score Standard'!$D89:$E89),IF(E33&lt;&gt;"",SUM('[4]CBL Score Standard'!$D89:$F89),IF(F33&lt;&gt;"",SUM('[4]CBL Score Standard'!$D89:$G89),IF(G33&lt;&gt;"",SUM('[4]CBL Score Standard'!$D89:$H89,0))))))</f>
        <v>9.0909090909090912E-2</v>
      </c>
      <c r="I33" s="884"/>
      <c r="J33" s="884"/>
      <c r="K33" s="960"/>
      <c r="L33" s="960"/>
      <c r="M33" s="934" t="s">
        <v>6</v>
      </c>
      <c r="N33" s="889" t="s">
        <v>0</v>
      </c>
      <c r="O33" s="923" t="s">
        <v>426</v>
      </c>
      <c r="P33" s="892" t="s">
        <v>145</v>
      </c>
      <c r="Q33" s="892" t="s">
        <v>206</v>
      </c>
      <c r="R33" s="893" t="s">
        <v>206</v>
      </c>
      <c r="S33" s="903"/>
      <c r="T33" s="997"/>
      <c r="U33" s="997"/>
      <c r="V33" s="997"/>
      <c r="W33" s="997"/>
      <c r="X33" s="997"/>
      <c r="Y33" s="894"/>
      <c r="Z33" s="981">
        <f t="shared" si="1"/>
        <v>0</v>
      </c>
      <c r="AA33" s="982"/>
      <c r="AB33" s="982"/>
      <c r="AC33" s="982"/>
      <c r="AD33" s="982"/>
      <c r="AE33" s="980"/>
      <c r="AF33" s="980"/>
      <c r="AG33" s="980"/>
      <c r="AH33" s="980"/>
      <c r="AI33" s="980"/>
      <c r="AJ33" s="980"/>
    </row>
    <row r="34" spans="1:36" s="883" customFormat="1" x14ac:dyDescent="0.3">
      <c r="A34" s="940" t="s">
        <v>46</v>
      </c>
      <c r="B34" s="933" t="s">
        <v>171</v>
      </c>
      <c r="C34" s="1003" t="s">
        <v>77</v>
      </c>
      <c r="D34" s="1002"/>
      <c r="E34" s="1005"/>
      <c r="F34" s="1002"/>
      <c r="G34" s="1002"/>
      <c r="H34" s="939">
        <f>IF(C34&lt;&gt;"",'[4]CBL Score Standard'!$D90,IF(D34&lt;&gt;"",SUM('[4]CBL Score Standard'!$D90:$E90),IF(E34&lt;&gt;"",SUM('[4]CBL Score Standard'!$D90:$F90),IF(F34&lt;&gt;"",SUM('[4]CBL Score Standard'!$D90:$G90),IF(G34&lt;&gt;"",SUM('[4]CBL Score Standard'!$D90:$H90,0))))))</f>
        <v>0</v>
      </c>
      <c r="I34" s="884"/>
      <c r="J34" s="884"/>
      <c r="K34" s="960"/>
      <c r="L34" s="960"/>
      <c r="M34" s="934" t="s">
        <v>6</v>
      </c>
      <c r="N34" s="889" t="s">
        <v>53</v>
      </c>
      <c r="O34" s="926" t="s">
        <v>371</v>
      </c>
      <c r="P34" s="892" t="s">
        <v>145</v>
      </c>
      <c r="Q34" s="892" t="s">
        <v>164</v>
      </c>
      <c r="R34" s="898" t="s">
        <v>207</v>
      </c>
      <c r="S34" s="889"/>
      <c r="T34" s="997"/>
      <c r="U34" s="997"/>
      <c r="V34" s="997"/>
      <c r="W34" s="997"/>
      <c r="X34" s="997"/>
      <c r="Y34" s="902" t="s">
        <v>208</v>
      </c>
      <c r="Z34" s="981">
        <f t="shared" si="1"/>
        <v>0</v>
      </c>
      <c r="AA34" s="982"/>
      <c r="AB34" s="982"/>
      <c r="AC34" s="982"/>
      <c r="AD34" s="982"/>
      <c r="AE34" s="980"/>
      <c r="AF34" s="980"/>
      <c r="AG34" s="980"/>
      <c r="AH34" s="980"/>
      <c r="AI34" s="980"/>
      <c r="AJ34" s="980"/>
    </row>
    <row r="35" spans="1:36" s="883" customFormat="1" ht="28.8" x14ac:dyDescent="0.3">
      <c r="A35" s="940" t="s">
        <v>2</v>
      </c>
      <c r="B35" s="933" t="s">
        <v>234</v>
      </c>
      <c r="C35" s="1003"/>
      <c r="D35" s="1003"/>
      <c r="E35" s="1003"/>
      <c r="F35" s="1002"/>
      <c r="G35" s="1002"/>
      <c r="H35" s="939" t="b">
        <f>IF(C35&lt;&gt;"",'[4]CBL Score Standard'!$D91,IF(D35&lt;&gt;"",SUM('[4]CBL Score Standard'!$D91:$E91),IF(E35&lt;&gt;"",SUM('[4]CBL Score Standard'!$D91:$F91),IF(F35&lt;&gt;"",SUM('[4]CBL Score Standard'!$D91:$G91),IF(G35&lt;&gt;"",SUM('[4]CBL Score Standard'!$D91:$H91,0))))))</f>
        <v>0</v>
      </c>
      <c r="I35" s="884"/>
      <c r="J35" s="884"/>
      <c r="K35" s="961"/>
      <c r="L35" s="961"/>
      <c r="M35" s="934" t="s">
        <v>6</v>
      </c>
      <c r="N35" s="889" t="s">
        <v>54</v>
      </c>
      <c r="O35" s="923" t="s">
        <v>345</v>
      </c>
      <c r="P35" s="995">
        <v>43644</v>
      </c>
      <c r="Q35" s="892" t="s">
        <v>209</v>
      </c>
      <c r="R35" s="898" t="s">
        <v>210</v>
      </c>
      <c r="S35" s="889" t="s">
        <v>729</v>
      </c>
      <c r="T35" s="997" t="s">
        <v>72</v>
      </c>
      <c r="U35" s="999">
        <v>43999</v>
      </c>
      <c r="V35" s="997" t="s">
        <v>374</v>
      </c>
      <c r="W35" s="997"/>
      <c r="X35" s="997"/>
      <c r="Y35" s="973" t="s">
        <v>629</v>
      </c>
      <c r="Z35" s="981">
        <f t="shared" si="1"/>
        <v>0</v>
      </c>
      <c r="AA35" s="982"/>
      <c r="AB35" s="982"/>
      <c r="AC35" s="982"/>
      <c r="AD35" s="982"/>
      <c r="AE35" s="980"/>
      <c r="AF35" s="980"/>
      <c r="AG35" s="980"/>
      <c r="AH35" s="980"/>
      <c r="AI35" s="980"/>
      <c r="AJ35" s="980"/>
    </row>
    <row r="36" spans="1:36" s="883" customFormat="1" x14ac:dyDescent="0.3">
      <c r="A36" s="940" t="s">
        <v>54</v>
      </c>
      <c r="B36" s="933" t="s">
        <v>425</v>
      </c>
      <c r="C36" s="1002" t="s">
        <v>77</v>
      </c>
      <c r="D36" s="1002"/>
      <c r="E36" s="1002"/>
      <c r="F36" s="1002"/>
      <c r="G36" s="1002"/>
      <c r="H36" s="939">
        <f>IF(C36&lt;&gt;"",'[4]CBL Score Standard'!$D92,IF(D36&lt;&gt;"",SUM('[4]CBL Score Standard'!$D92:$E92),IF(E36&lt;&gt;"",SUM('[4]CBL Score Standard'!$D92:$F92),IF(F36&lt;&gt;"",SUM('[4]CBL Score Standard'!$D92:$G92),IF(G36&lt;&gt;"",SUM('[4]CBL Score Standard'!$D92:$H92,0))))))</f>
        <v>9.0909090909090912E-2</v>
      </c>
      <c r="I36" s="884"/>
      <c r="J36" s="884"/>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s="883" customFormat="1" ht="23.4" x14ac:dyDescent="0.45">
      <c r="A37" s="940" t="s">
        <v>54</v>
      </c>
      <c r="B37" s="933" t="s">
        <v>345</v>
      </c>
      <c r="C37" s="1003" t="s">
        <v>77</v>
      </c>
      <c r="D37" s="1002"/>
      <c r="E37" s="1002"/>
      <c r="F37" s="1002"/>
      <c r="G37" s="1002"/>
      <c r="H37" s="939">
        <f>IF(C37&lt;&gt;"",'[4]CBL Score Standard'!$D93,IF(D37&lt;&gt;"",SUM('[4]CBL Score Standard'!$D93:$E93),IF(E37&lt;&gt;"",SUM('[4]CBL Score Standard'!$D93:$F93),IF(F37&lt;&gt;"",SUM('[4]CBL Score Standard'!$D93:$G93),IF(G37&lt;&gt;"",SUM('[4]CBL Score Standard'!$D93:$H93,0))))))</f>
        <v>0</v>
      </c>
      <c r="I37" s="884"/>
      <c r="J37" s="884"/>
      <c r="K37" s="1173" t="s">
        <v>211</v>
      </c>
      <c r="L37" s="1174"/>
      <c r="M37" s="1174"/>
      <c r="N37" s="1174"/>
      <c r="O37" s="1174"/>
      <c r="P37" s="1174"/>
      <c r="Q37" s="1174"/>
      <c r="R37" s="1174"/>
      <c r="S37" s="1174"/>
      <c r="T37" s="1174"/>
      <c r="U37" s="1174"/>
      <c r="V37" s="1174"/>
      <c r="W37" s="1174"/>
      <c r="X37" s="1174"/>
      <c r="Y37" s="978"/>
      <c r="Z37" s="985"/>
      <c r="AA37" s="978"/>
      <c r="AB37" s="978"/>
      <c r="AC37" s="978"/>
      <c r="AD37" s="978"/>
      <c r="AE37" s="978"/>
      <c r="AF37" s="978"/>
      <c r="AG37" s="978"/>
      <c r="AH37" s="978"/>
      <c r="AI37" s="978"/>
      <c r="AJ37" s="978"/>
    </row>
    <row r="38" spans="1:36" s="883" customFormat="1" ht="27.6" x14ac:dyDescent="0.3">
      <c r="A38" s="940" t="s">
        <v>54</v>
      </c>
      <c r="B38" s="933" t="s">
        <v>231</v>
      </c>
      <c r="C38" s="1003"/>
      <c r="D38" s="1003"/>
      <c r="E38" s="1002"/>
      <c r="F38" s="1002"/>
      <c r="G38" s="1002"/>
      <c r="H38" s="939" t="b">
        <f>IF(C38&lt;&gt;"",'[4]CBL Score Standard'!$D94,IF(D38&lt;&gt;"",SUM('[4]CBL Score Standard'!$D94:$E94),IF(E38&lt;&gt;"",SUM('[4]CBL Score Standard'!$D94:$F94),IF(F38&lt;&gt;"",SUM('[4]CBL Score Standard'!$D94:$G94),IF(G38&lt;&gt;"",SUM('[4]CBL Score Standard'!$D94:$H94,0))))))</f>
        <v>0</v>
      </c>
      <c r="I38" s="884"/>
      <c r="J38" s="884"/>
      <c r="K38" s="958" t="s">
        <v>133</v>
      </c>
      <c r="L38" s="958" t="s">
        <v>91</v>
      </c>
      <c r="M38" s="1182" t="s">
        <v>75</v>
      </c>
      <c r="N38" s="1184" t="s">
        <v>134</v>
      </c>
      <c r="O38" s="971" t="s">
        <v>135</v>
      </c>
      <c r="P38" s="958" t="s">
        <v>136</v>
      </c>
      <c r="Q38" s="958" t="s">
        <v>137</v>
      </c>
      <c r="R38" s="958" t="s">
        <v>138</v>
      </c>
      <c r="S38" s="987" t="s">
        <v>139</v>
      </c>
      <c r="T38" s="953" t="s">
        <v>344</v>
      </c>
      <c r="U38" s="953" t="s">
        <v>342</v>
      </c>
      <c r="V38" s="953" t="s">
        <v>343</v>
      </c>
      <c r="W38" s="953" t="s">
        <v>375</v>
      </c>
      <c r="X38" s="953" t="s">
        <v>376</v>
      </c>
      <c r="Y38" s="958" t="s">
        <v>140</v>
      </c>
      <c r="Z38" s="1186" t="s">
        <v>667</v>
      </c>
      <c r="AA38" s="1172" t="s">
        <v>666</v>
      </c>
      <c r="AB38" s="1172"/>
      <c r="AC38" s="1172" t="s">
        <v>668</v>
      </c>
      <c r="AD38" s="1172"/>
      <c r="AE38" s="1172" t="s">
        <v>669</v>
      </c>
      <c r="AF38" s="1172"/>
      <c r="AG38" s="1172" t="s">
        <v>670</v>
      </c>
      <c r="AH38" s="1172"/>
      <c r="AI38" s="1172" t="s">
        <v>671</v>
      </c>
      <c r="AJ38" s="1172"/>
    </row>
    <row r="39" spans="1:36" s="883" customFormat="1" ht="27.6" x14ac:dyDescent="0.3">
      <c r="A39" s="940" t="s">
        <v>53</v>
      </c>
      <c r="B39" s="933" t="s">
        <v>371</v>
      </c>
      <c r="C39" s="1003"/>
      <c r="D39" s="1004"/>
      <c r="E39" s="1004"/>
      <c r="F39" s="1002"/>
      <c r="G39" s="1002"/>
      <c r="H39" s="939" t="b">
        <f>IF(C39&lt;&gt;"",'[4]CBL Score Standard'!$D95,IF(D39&lt;&gt;"",SUM('[4]CBL Score Standard'!$D95:$E95),IF(E39&lt;&gt;"",SUM('[4]CBL Score Standard'!$D95:$F95),IF(F39&lt;&gt;"",SUM('[4]CBL Score Standard'!$D95:$G95),IF(G39&lt;&gt;"",SUM('[4]CBL Score Standard'!$D95:$H95,0))))))</f>
        <v>0</v>
      </c>
      <c r="I39" s="884"/>
      <c r="J39" s="884"/>
      <c r="K39" s="957"/>
      <c r="L39" s="957"/>
      <c r="M39" s="1183"/>
      <c r="N39" s="1190"/>
      <c r="O39" s="970"/>
      <c r="P39" s="888" t="s">
        <v>141</v>
      </c>
      <c r="Q39" s="957"/>
      <c r="R39" s="957"/>
      <c r="S39" s="986"/>
      <c r="T39" s="953"/>
      <c r="U39" s="953"/>
      <c r="V39" s="953"/>
      <c r="W39" s="953"/>
      <c r="X39" s="953"/>
      <c r="Y39" s="957"/>
      <c r="Z39" s="1187"/>
      <c r="AA39" s="977" t="s">
        <v>672</v>
      </c>
      <c r="AB39" s="977" t="s">
        <v>673</v>
      </c>
      <c r="AC39" s="977" t="s">
        <v>672</v>
      </c>
      <c r="AD39" s="977" t="s">
        <v>673</v>
      </c>
      <c r="AE39" s="977" t="s">
        <v>672</v>
      </c>
      <c r="AF39" s="977" t="s">
        <v>673</v>
      </c>
      <c r="AG39" s="977" t="s">
        <v>672</v>
      </c>
      <c r="AH39" s="977" t="s">
        <v>673</v>
      </c>
      <c r="AI39" s="977" t="s">
        <v>672</v>
      </c>
      <c r="AJ39" s="977" t="s">
        <v>673</v>
      </c>
    </row>
    <row r="40" spans="1:36" s="883" customFormat="1" x14ac:dyDescent="0.3">
      <c r="A40" s="940" t="s">
        <v>53</v>
      </c>
      <c r="B40" s="933" t="s">
        <v>223</v>
      </c>
      <c r="C40" s="1003"/>
      <c r="D40" s="1003"/>
      <c r="E40" s="1004"/>
      <c r="F40" s="1002"/>
      <c r="G40" s="1002"/>
      <c r="H40" s="939" t="b">
        <f>IF(C40&lt;&gt;"",'[4]CBL Score Standard'!$D96,IF(D40&lt;&gt;"",SUM('[4]CBL Score Standard'!$D96:$E96),IF(E40&lt;&gt;"",SUM('[4]CBL Score Standard'!$D96:$F96),IF(F40&lt;&gt;"",SUM('[4]CBL Score Standard'!$D96:$G96),IF(G40&lt;&gt;"",SUM('[4]CBL Score Standard'!$D96:$H96,0))))))</f>
        <v>0</v>
      </c>
      <c r="I40" s="884"/>
      <c r="J40" s="884"/>
      <c r="K40" s="959" t="s">
        <v>142</v>
      </c>
      <c r="L40" s="959" t="s">
        <v>143</v>
      </c>
      <c r="M40" s="934" t="s">
        <v>7</v>
      </c>
      <c r="N40" s="889" t="s">
        <v>56</v>
      </c>
      <c r="O40" s="923" t="s">
        <v>663</v>
      </c>
      <c r="P40" s="964" t="s">
        <v>145</v>
      </c>
      <c r="Q40" s="892" t="s">
        <v>212</v>
      </c>
      <c r="R40" s="898" t="s">
        <v>213</v>
      </c>
      <c r="S40" s="919"/>
      <c r="T40" s="998"/>
      <c r="U40" s="999"/>
      <c r="V40" s="1001"/>
      <c r="W40" s="997"/>
      <c r="X40" s="997"/>
      <c r="Y40" s="899" t="s">
        <v>214</v>
      </c>
      <c r="Z40" s="981">
        <f t="shared" ref="Z40:Z55" si="2">DATEDIF(AA40,AB40,"m")/12+DATEDIF(AC40,AD40,"m")/12+DATEDIF(AE40,AF40,"m")/12+DATEDIF(AG40,AH40,"m")/12+DATEDIF(AI40,AJ40,"m")/12</f>
        <v>0</v>
      </c>
      <c r="AA40" s="982"/>
      <c r="AB40" s="982"/>
      <c r="AC40" s="982"/>
      <c r="AD40" s="982"/>
      <c r="AE40" s="980"/>
      <c r="AF40" s="980"/>
      <c r="AG40" s="980"/>
      <c r="AH40" s="980"/>
      <c r="AI40" s="980"/>
      <c r="AJ40" s="980"/>
    </row>
    <row r="41" spans="1:36" s="883" customFormat="1" x14ac:dyDescent="0.3">
      <c r="A41" s="940" t="s">
        <v>53</v>
      </c>
      <c r="B41" s="933" t="s">
        <v>226</v>
      </c>
      <c r="C41" s="1003"/>
      <c r="D41" s="1003"/>
      <c r="E41" s="1004"/>
      <c r="F41" s="1002"/>
      <c r="G41" s="1002"/>
      <c r="H41" s="939" t="b">
        <f>IF(C41&lt;&gt;"",'[4]CBL Score Standard'!$D97,IF(D41&lt;&gt;"",SUM('[4]CBL Score Standard'!$D97:$E97),IF(E41&lt;&gt;"",SUM('[4]CBL Score Standard'!$D97:$F97),IF(F41&lt;&gt;"",SUM('[4]CBL Score Standard'!$D97:$G97),IF(G41&lt;&gt;"",SUM('[4]CBL Score Standard'!$D97:$H97,0))))))</f>
        <v>0</v>
      </c>
      <c r="I41" s="884"/>
      <c r="J41" s="884"/>
      <c r="K41" s="960"/>
      <c r="L41" s="960"/>
      <c r="M41" s="934" t="s">
        <v>7</v>
      </c>
      <c r="N41" s="889" t="s">
        <v>56</v>
      </c>
      <c r="O41" s="923" t="s">
        <v>215</v>
      </c>
      <c r="P41" s="966"/>
      <c r="Q41" s="892" t="s">
        <v>164</v>
      </c>
      <c r="R41" s="898" t="s">
        <v>207</v>
      </c>
      <c r="S41" s="889" t="s">
        <v>729</v>
      </c>
      <c r="T41" s="997" t="s">
        <v>72</v>
      </c>
      <c r="U41" s="999">
        <v>44106</v>
      </c>
      <c r="V41" s="1001" t="s">
        <v>374</v>
      </c>
      <c r="W41" s="997"/>
      <c r="X41" s="997"/>
      <c r="Y41" s="902" t="s">
        <v>216</v>
      </c>
      <c r="Z41" s="981">
        <f t="shared" si="2"/>
        <v>0</v>
      </c>
      <c r="AA41" s="982"/>
      <c r="AB41" s="982"/>
      <c r="AC41" s="982"/>
      <c r="AD41" s="982"/>
      <c r="AE41" s="980"/>
      <c r="AF41" s="980"/>
      <c r="AG41" s="980"/>
      <c r="AH41" s="980"/>
      <c r="AI41" s="980"/>
      <c r="AJ41" s="980"/>
    </row>
    <row r="42" spans="1:36" s="883" customFormat="1" ht="12.75" customHeight="1" x14ac:dyDescent="0.3">
      <c r="A42" s="940" t="s">
        <v>53</v>
      </c>
      <c r="B42" s="933" t="s">
        <v>239</v>
      </c>
      <c r="C42" s="1003"/>
      <c r="D42" s="1003"/>
      <c r="E42" s="1003"/>
      <c r="F42" s="1002"/>
      <c r="G42" s="1002"/>
      <c r="H42" s="939" t="b">
        <f>IF(C42&lt;&gt;"",'[4]CBL Score Standard'!$D98,IF(D42&lt;&gt;"",SUM('[4]CBL Score Standard'!$D98:$E98),IF(E42&lt;&gt;"",SUM('[4]CBL Score Standard'!$D98:$F98),IF(F42&lt;&gt;"",SUM('[4]CBL Score Standard'!$D98:$G98),IF(G42&lt;&gt;"",SUM('[4]CBL Score Standard'!$D98:$H98,0))))))</f>
        <v>0</v>
      </c>
      <c r="I42" s="884"/>
      <c r="J42" s="884"/>
      <c r="K42" s="960"/>
      <c r="L42" s="960"/>
      <c r="M42" s="934" t="s">
        <v>7</v>
      </c>
      <c r="N42" s="889" t="s">
        <v>55</v>
      </c>
      <c r="O42" s="927" t="s">
        <v>664</v>
      </c>
      <c r="P42" s="966"/>
      <c r="Q42" s="976" t="s">
        <v>653</v>
      </c>
      <c r="R42" s="976" t="s">
        <v>654</v>
      </c>
      <c r="S42" s="889" t="s">
        <v>729</v>
      </c>
      <c r="T42" s="997" t="s">
        <v>72</v>
      </c>
      <c r="U42" s="999">
        <v>44049</v>
      </c>
      <c r="V42" s="1001" t="s">
        <v>374</v>
      </c>
      <c r="W42" s="997"/>
      <c r="X42" s="997"/>
      <c r="Y42" s="905" t="s">
        <v>249</v>
      </c>
      <c r="Z42" s="981">
        <f t="shared" si="2"/>
        <v>0</v>
      </c>
      <c r="AA42" s="982"/>
      <c r="AB42" s="982"/>
      <c r="AC42" s="982"/>
      <c r="AD42" s="982"/>
      <c r="AE42" s="980"/>
      <c r="AF42" s="980"/>
      <c r="AG42" s="980"/>
      <c r="AH42" s="980"/>
      <c r="AI42" s="980"/>
      <c r="AJ42" s="980"/>
    </row>
    <row r="43" spans="1:36" s="883" customFormat="1" ht="27.6" x14ac:dyDescent="0.3">
      <c r="A43" s="940" t="s">
        <v>0</v>
      </c>
      <c r="B43" s="933" t="s">
        <v>426</v>
      </c>
      <c r="C43" s="1003" t="s">
        <v>77</v>
      </c>
      <c r="D43" s="1002"/>
      <c r="E43" s="1002"/>
      <c r="F43" s="1002"/>
      <c r="G43" s="1002"/>
      <c r="H43" s="939">
        <f>IF(C43&lt;&gt;"",'[4]CBL Score Standard'!$D99,IF(D43&lt;&gt;"",SUM('[4]CBL Score Standard'!$D99:$E99),IF(E43&lt;&gt;"",SUM('[4]CBL Score Standard'!$D99:$F99),IF(F43&lt;&gt;"",SUM('[4]CBL Score Standard'!$D99:$G99),IF(G43&lt;&gt;"",SUM('[4]CBL Score Standard'!$D99:$H99,0))))))</f>
        <v>0</v>
      </c>
      <c r="I43" s="884"/>
      <c r="J43" s="884"/>
      <c r="K43" s="960"/>
      <c r="L43" s="960"/>
      <c r="M43" s="934" t="s">
        <v>7</v>
      </c>
      <c r="N43" s="889" t="s">
        <v>55</v>
      </c>
      <c r="O43" s="923" t="s">
        <v>448</v>
      </c>
      <c r="P43" s="965"/>
      <c r="Q43" s="976" t="s">
        <v>655</v>
      </c>
      <c r="R43" s="976" t="s">
        <v>656</v>
      </c>
      <c r="S43" s="889" t="s">
        <v>729</v>
      </c>
      <c r="T43" s="997" t="s">
        <v>72</v>
      </c>
      <c r="U43" s="999">
        <v>44111</v>
      </c>
      <c r="V43" s="1001" t="s">
        <v>374</v>
      </c>
      <c r="W43" s="997"/>
      <c r="X43" s="997"/>
      <c r="Y43" s="902" t="s">
        <v>219</v>
      </c>
      <c r="Z43" s="981">
        <f t="shared" si="2"/>
        <v>0</v>
      </c>
      <c r="AA43" s="982"/>
      <c r="AB43" s="982"/>
      <c r="AC43" s="982"/>
      <c r="AD43" s="982"/>
      <c r="AE43" s="980"/>
      <c r="AF43" s="980"/>
      <c r="AG43" s="980"/>
      <c r="AH43" s="980"/>
      <c r="AI43" s="980"/>
      <c r="AJ43" s="980"/>
    </row>
    <row r="44" spans="1:36" s="883" customFormat="1" ht="26.4" x14ac:dyDescent="0.3">
      <c r="A44" s="940" t="s">
        <v>41</v>
      </c>
      <c r="B44" s="933" t="s">
        <v>450</v>
      </c>
      <c r="C44" s="1002" t="s">
        <v>77</v>
      </c>
      <c r="D44" s="1002"/>
      <c r="E44" s="1002"/>
      <c r="F44" s="1002"/>
      <c r="G44" s="1002"/>
      <c r="H44" s="939">
        <f>IF(C44&lt;&gt;"",'[4]CBL Score Standard'!$D100,IF(D44&lt;&gt;"",SUM('[4]CBL Score Standard'!$D100:$E100),IF(E44&lt;&gt;"",SUM('[4]CBL Score Standard'!$D100:$F100),IF(F44&lt;&gt;"",SUM('[4]CBL Score Standard'!$D100:$G100),IF(G44&lt;&gt;"",SUM('[4]CBL Score Standard'!$D100:$H100,0))))))</f>
        <v>9.0909090909090912E-2</v>
      </c>
      <c r="I44" s="884"/>
      <c r="J44" s="884"/>
      <c r="K44" s="960"/>
      <c r="L44" s="960"/>
      <c r="M44" s="934" t="s">
        <v>7</v>
      </c>
      <c r="N44" s="889" t="s">
        <v>55</v>
      </c>
      <c r="O44" s="923" t="s">
        <v>185</v>
      </c>
      <c r="P44" s="959" t="s">
        <v>145</v>
      </c>
      <c r="Q44" s="976" t="s">
        <v>220</v>
      </c>
      <c r="R44" s="976" t="s">
        <v>270</v>
      </c>
      <c r="S44" s="889"/>
      <c r="T44" s="997"/>
      <c r="U44" s="997"/>
      <c r="V44" s="997"/>
      <c r="W44" s="997"/>
      <c r="X44" s="997"/>
      <c r="Y44" s="902" t="s">
        <v>186</v>
      </c>
      <c r="Z44" s="981">
        <f t="shared" si="2"/>
        <v>0</v>
      </c>
      <c r="AA44" s="982"/>
      <c r="AB44" s="982"/>
      <c r="AC44" s="982"/>
      <c r="AD44" s="982"/>
      <c r="AE44" s="980"/>
      <c r="AF44" s="980"/>
      <c r="AG44" s="980"/>
      <c r="AH44" s="980"/>
      <c r="AI44" s="980"/>
      <c r="AJ44" s="980"/>
    </row>
    <row r="45" spans="1:36" s="883" customFormat="1" ht="27.6" x14ac:dyDescent="0.3">
      <c r="A45" s="940" t="s">
        <v>41</v>
      </c>
      <c r="B45" s="933" t="s">
        <v>178</v>
      </c>
      <c r="C45" s="1003" t="s">
        <v>77</v>
      </c>
      <c r="D45" s="1002"/>
      <c r="E45" s="1005"/>
      <c r="F45" s="1002"/>
      <c r="G45" s="1002"/>
      <c r="H45" s="939">
        <f>IF(C45&lt;&gt;"",'[4]CBL Score Standard'!$D101,IF(D45&lt;&gt;"",SUM('[4]CBL Score Standard'!$D101:$E101),IF(E45&lt;&gt;"",SUM('[4]CBL Score Standard'!$D101:$F101),IF(F45&lt;&gt;"",SUM('[4]CBL Score Standard'!$D101:$G101),IF(G45&lt;&gt;"",SUM('[4]CBL Score Standard'!$D101:$H101,0))))))</f>
        <v>0</v>
      </c>
      <c r="I45" s="884"/>
      <c r="J45" s="884"/>
      <c r="K45" s="960"/>
      <c r="L45" s="960"/>
      <c r="M45" s="934" t="s">
        <v>7</v>
      </c>
      <c r="N45" s="889" t="s">
        <v>55</v>
      </c>
      <c r="O45" s="923" t="s">
        <v>694</v>
      </c>
      <c r="P45" s="995">
        <v>43539</v>
      </c>
      <c r="Q45" s="976" t="s">
        <v>658</v>
      </c>
      <c r="R45" s="976" t="s">
        <v>657</v>
      </c>
      <c r="S45" s="889"/>
      <c r="T45" s="997"/>
      <c r="U45" s="997"/>
      <c r="V45" s="997"/>
      <c r="W45" s="997"/>
      <c r="X45" s="997"/>
      <c r="Y45" s="902" t="s">
        <v>186</v>
      </c>
      <c r="Z45" s="981">
        <f t="shared" si="2"/>
        <v>0</v>
      </c>
      <c r="AA45" s="982"/>
      <c r="AB45" s="982"/>
      <c r="AC45" s="982"/>
      <c r="AD45" s="982"/>
      <c r="AE45" s="980"/>
      <c r="AF45" s="980"/>
      <c r="AG45" s="980"/>
      <c r="AH45" s="980"/>
      <c r="AI45" s="980"/>
      <c r="AJ45" s="980"/>
    </row>
    <row r="46" spans="1:36" s="883" customFormat="1" x14ac:dyDescent="0.3">
      <c r="A46" s="940" t="s">
        <v>229</v>
      </c>
      <c r="B46" s="933" t="s">
        <v>245</v>
      </c>
      <c r="C46" s="1003"/>
      <c r="D46" s="1003"/>
      <c r="E46" s="1003"/>
      <c r="F46" s="1003"/>
      <c r="G46" s="1002"/>
      <c r="H46" s="939" t="b">
        <f>IF(C46&lt;&gt;"",'[4]CBL Score Standard'!$D102,IF(D46&lt;&gt;"",SUM('[4]CBL Score Standard'!$D102:$E102),IF(E46&lt;&gt;"",SUM('[4]CBL Score Standard'!$D102:$F102),IF(F46&lt;&gt;"",SUM('[4]CBL Score Standard'!$D102:$G102),IF(G46&lt;&gt;"",SUM('[4]CBL Score Standard'!$D102:$H102,0))))))</f>
        <v>0</v>
      </c>
      <c r="I46" s="884"/>
      <c r="J46" s="884"/>
      <c r="K46" s="960"/>
      <c r="L46" s="960"/>
      <c r="M46" s="934" t="s">
        <v>7</v>
      </c>
      <c r="N46" s="889" t="s">
        <v>55</v>
      </c>
      <c r="O46" s="923" t="s">
        <v>665</v>
      </c>
      <c r="P46" s="995">
        <v>43607</v>
      </c>
      <c r="Q46" s="892" t="s">
        <v>221</v>
      </c>
      <c r="R46" s="898" t="s">
        <v>200</v>
      </c>
      <c r="S46" s="889" t="s">
        <v>729</v>
      </c>
      <c r="T46" s="997" t="s">
        <v>72</v>
      </c>
      <c r="U46" s="995">
        <v>44035</v>
      </c>
      <c r="V46" s="997" t="s">
        <v>374</v>
      </c>
      <c r="W46" s="997"/>
      <c r="X46" s="997"/>
      <c r="Y46" s="899" t="s">
        <v>222</v>
      </c>
      <c r="Z46" s="981">
        <f t="shared" si="2"/>
        <v>0</v>
      </c>
      <c r="AA46" s="982"/>
      <c r="AB46" s="982"/>
      <c r="AC46" s="982"/>
      <c r="AD46" s="982"/>
      <c r="AE46" s="980"/>
      <c r="AF46" s="980"/>
      <c r="AG46" s="980"/>
      <c r="AH46" s="980"/>
      <c r="AI46" s="980"/>
      <c r="AJ46" s="980"/>
    </row>
    <row r="47" spans="1:36" s="883" customFormat="1" x14ac:dyDescent="0.3">
      <c r="A47" s="940" t="s">
        <v>144</v>
      </c>
      <c r="B47" s="933" t="s">
        <v>372</v>
      </c>
      <c r="C47" s="1002" t="s">
        <v>77</v>
      </c>
      <c r="D47" s="1002"/>
      <c r="E47" s="1002"/>
      <c r="F47" s="1002"/>
      <c r="G47" s="1002"/>
      <c r="H47" s="939">
        <f>IF(C47&lt;&gt;"",'[4]CBL Score Standard'!$D103,IF(D47&lt;&gt;"",SUM('[4]CBL Score Standard'!$D103:$E103),IF(E47&lt;&gt;"",SUM('[4]CBL Score Standard'!$D103:$F103),IF(F47&lt;&gt;"",SUM('[4]CBL Score Standard'!$D103:$G103),IF(G47&lt;&gt;"",SUM('[4]CBL Score Standard'!$D103:$H103,0))))))</f>
        <v>9.0909090909090912E-2</v>
      </c>
      <c r="I47" s="884"/>
      <c r="J47" s="884"/>
      <c r="K47" s="960"/>
      <c r="L47" s="960"/>
      <c r="M47" s="934" t="s">
        <v>7</v>
      </c>
      <c r="N47" s="889" t="s">
        <v>53</v>
      </c>
      <c r="O47" s="923" t="s">
        <v>223</v>
      </c>
      <c r="P47" s="906">
        <v>43621</v>
      </c>
      <c r="Q47" s="891" t="s">
        <v>224</v>
      </c>
      <c r="R47" s="907" t="s">
        <v>225</v>
      </c>
      <c r="S47" s="889"/>
      <c r="T47" s="997"/>
      <c r="U47" s="997"/>
      <c r="V47" s="997"/>
      <c r="W47" s="997"/>
      <c r="X47" s="997"/>
      <c r="Y47" s="908" t="s">
        <v>632</v>
      </c>
      <c r="Z47" s="981">
        <f t="shared" si="2"/>
        <v>0</v>
      </c>
      <c r="AA47" s="982"/>
      <c r="AB47" s="982"/>
      <c r="AC47" s="982"/>
      <c r="AD47" s="982"/>
      <c r="AE47" s="980"/>
      <c r="AF47" s="980"/>
      <c r="AG47" s="980"/>
      <c r="AH47" s="980"/>
      <c r="AI47" s="980"/>
      <c r="AJ47" s="980"/>
    </row>
    <row r="48" spans="1:36" s="883" customFormat="1" ht="39.6" x14ac:dyDescent="0.3">
      <c r="A48" s="940" t="s">
        <v>144</v>
      </c>
      <c r="B48" s="933" t="s">
        <v>373</v>
      </c>
      <c r="C48" s="1002" t="s">
        <v>77</v>
      </c>
      <c r="D48" s="1002"/>
      <c r="E48" s="1002"/>
      <c r="F48" s="1002"/>
      <c r="G48" s="1002"/>
      <c r="H48" s="939">
        <f>IF(C48&lt;&gt;"",'[4]CBL Score Standard'!$D104,IF(D48&lt;&gt;"",SUM('[4]CBL Score Standard'!$D104:$E104),IF(E48&lt;&gt;"",SUM('[4]CBL Score Standard'!$D104:$F104),IF(F48&lt;&gt;"",SUM('[4]CBL Score Standard'!$D104:$G104),IF(G48&lt;&gt;"",SUM('[4]CBL Score Standard'!$D104:$H104,0))))))</f>
        <v>9.0909090909090912E-2</v>
      </c>
      <c r="I48" s="884"/>
      <c r="J48" s="884"/>
      <c r="K48" s="960"/>
      <c r="L48" s="960"/>
      <c r="M48" s="934" t="s">
        <v>7</v>
      </c>
      <c r="N48" s="889" t="s">
        <v>53</v>
      </c>
      <c r="O48" s="923" t="s">
        <v>226</v>
      </c>
      <c r="P48" s="906">
        <v>43602</v>
      </c>
      <c r="Q48" s="891" t="s">
        <v>227</v>
      </c>
      <c r="R48" s="907" t="s">
        <v>228</v>
      </c>
      <c r="S48" s="889"/>
      <c r="T48" s="997"/>
      <c r="U48" s="997"/>
      <c r="V48" s="997"/>
      <c r="W48" s="997"/>
      <c r="X48" s="997"/>
      <c r="Y48" s="908" t="s">
        <v>633</v>
      </c>
      <c r="Z48" s="981">
        <f t="shared" si="2"/>
        <v>0</v>
      </c>
      <c r="AA48" s="982"/>
      <c r="AB48" s="982"/>
      <c r="AC48" s="982"/>
      <c r="AD48" s="982"/>
      <c r="AE48" s="980"/>
      <c r="AF48" s="980"/>
      <c r="AG48" s="980"/>
      <c r="AH48" s="980"/>
      <c r="AI48" s="980"/>
      <c r="AJ48" s="980"/>
    </row>
    <row r="49" spans="1:36" s="883" customFormat="1" ht="27.6" x14ac:dyDescent="0.3">
      <c r="A49" s="940" t="s">
        <v>144</v>
      </c>
      <c r="B49" s="933" t="s">
        <v>452</v>
      </c>
      <c r="C49" s="1002" t="s">
        <v>77</v>
      </c>
      <c r="D49" s="1002"/>
      <c r="E49" s="1002"/>
      <c r="F49" s="1002"/>
      <c r="G49" s="1002"/>
      <c r="H49" s="939">
        <f>IF(C49&lt;&gt;"",'[4]CBL Score Standard'!$D105,IF(D49&lt;&gt;"",SUM('[4]CBL Score Standard'!$D105:$E105),IF(E49&lt;&gt;"",SUM('[4]CBL Score Standard'!$D105:$F105),IF(F49&lt;&gt;"",SUM('[4]CBL Score Standard'!$D105:$G105),IF(G49&lt;&gt;"",SUM('[4]CBL Score Standard'!$D105:$H105,0))))))</f>
        <v>9.0909090909090912E-2</v>
      </c>
      <c r="I49" s="884"/>
      <c r="J49" s="884"/>
      <c r="K49" s="960"/>
      <c r="L49" s="960"/>
      <c r="M49" s="934" t="s">
        <v>7</v>
      </c>
      <c r="N49" s="889" t="s">
        <v>59</v>
      </c>
      <c r="O49" s="925" t="s">
        <v>684</v>
      </c>
      <c r="P49" s="906">
        <v>43623</v>
      </c>
      <c r="Q49" s="891" t="s">
        <v>153</v>
      </c>
      <c r="R49" s="907" t="s">
        <v>156</v>
      </c>
      <c r="S49" s="889"/>
      <c r="T49" s="997"/>
      <c r="U49" s="1000"/>
      <c r="V49" s="1001"/>
      <c r="W49" s="997"/>
      <c r="X49" s="997"/>
      <c r="Y49" s="908" t="s">
        <v>631</v>
      </c>
      <c r="Z49" s="981">
        <f t="shared" si="2"/>
        <v>0</v>
      </c>
      <c r="AA49" s="982"/>
      <c r="AB49" s="982"/>
      <c r="AC49" s="982"/>
      <c r="AD49" s="982"/>
      <c r="AE49" s="980"/>
      <c r="AF49" s="980"/>
      <c r="AG49" s="980"/>
      <c r="AH49" s="980"/>
      <c r="AI49" s="980"/>
      <c r="AJ49" s="980"/>
    </row>
    <row r="50" spans="1:36" s="883" customFormat="1" ht="27.6" x14ac:dyDescent="0.3">
      <c r="A50" s="940" t="s">
        <v>144</v>
      </c>
      <c r="B50" s="933" t="s">
        <v>517</v>
      </c>
      <c r="C50" s="1002" t="s">
        <v>77</v>
      </c>
      <c r="D50" s="1002"/>
      <c r="E50" s="1002"/>
      <c r="F50" s="1002"/>
      <c r="G50" s="1002"/>
      <c r="H50" s="939">
        <f>IF(C50&lt;&gt;"",'[4]CBL Score Standard'!$D106,IF(D50&lt;&gt;"",SUM('[4]CBL Score Standard'!$D106:$E106),IF(E50&lt;&gt;"",SUM('[4]CBL Score Standard'!$D106:$F106),IF(F50&lt;&gt;"",SUM('[4]CBL Score Standard'!$D106:$G106),IF(G50&lt;&gt;"",SUM('[4]CBL Score Standard'!$D106:$H106,0))))))</f>
        <v>9.0909090909090912E-2</v>
      </c>
      <c r="I50" s="884"/>
      <c r="J50" s="884"/>
      <c r="K50" s="960"/>
      <c r="L50" s="960"/>
      <c r="M50" s="934" t="s">
        <v>7</v>
      </c>
      <c r="N50" s="889" t="s">
        <v>59</v>
      </c>
      <c r="O50" s="925" t="s">
        <v>683</v>
      </c>
      <c r="P50" s="906">
        <v>43623</v>
      </c>
      <c r="Q50" s="891" t="s">
        <v>153</v>
      </c>
      <c r="R50" s="907" t="s">
        <v>156</v>
      </c>
      <c r="S50" s="889"/>
      <c r="T50" s="997"/>
      <c r="U50" s="1000"/>
      <c r="V50" s="1001"/>
      <c r="W50" s="997"/>
      <c r="X50" s="997"/>
      <c r="Y50" s="908" t="s">
        <v>631</v>
      </c>
      <c r="Z50" s="981">
        <f t="shared" si="2"/>
        <v>0</v>
      </c>
      <c r="AA50" s="982"/>
      <c r="AB50" s="982"/>
      <c r="AC50" s="982"/>
      <c r="AD50" s="982"/>
      <c r="AE50" s="980"/>
      <c r="AF50" s="980"/>
      <c r="AG50" s="980"/>
      <c r="AH50" s="980"/>
      <c r="AI50" s="980"/>
      <c r="AJ50" s="980"/>
    </row>
    <row r="51" spans="1:36" s="883" customFormat="1" ht="28.2" thickBot="1" x14ac:dyDescent="0.35">
      <c r="A51" s="940" t="s">
        <v>144</v>
      </c>
      <c r="B51" s="933" t="s">
        <v>661</v>
      </c>
      <c r="C51" s="1002" t="s">
        <v>77</v>
      </c>
      <c r="D51" s="1002"/>
      <c r="E51" s="1002"/>
      <c r="F51" s="1002"/>
      <c r="G51" s="1002"/>
      <c r="H51" s="939">
        <f>IF(C51&lt;&gt;"",'[4]CBL Score Standard'!$D107,IF(D51&lt;&gt;"",SUM('[4]CBL Score Standard'!$D107:$E107),IF(E51&lt;&gt;"",SUM('[4]CBL Score Standard'!$D107:$F107),IF(F51&lt;&gt;"",SUM('[4]CBL Score Standard'!$D107:$G107),IF(G51&lt;&gt;"",SUM('[4]CBL Score Standard'!$D107:$H107,0))))))</f>
        <v>9.0909090909090912E-2</v>
      </c>
      <c r="I51" s="884"/>
      <c r="J51" s="884"/>
      <c r="K51" s="960"/>
      <c r="L51" s="960"/>
      <c r="M51" s="934" t="s">
        <v>7</v>
      </c>
      <c r="N51" s="889" t="s">
        <v>56</v>
      </c>
      <c r="O51" s="925" t="s">
        <v>67</v>
      </c>
      <c r="P51" s="906"/>
      <c r="Q51" s="974" t="s">
        <v>639</v>
      </c>
      <c r="R51" s="975" t="s">
        <v>640</v>
      </c>
      <c r="S51" s="997"/>
      <c r="T51" s="997"/>
      <c r="U51" s="997"/>
      <c r="V51" s="997"/>
      <c r="W51" s="997"/>
      <c r="X51" s="997"/>
      <c r="Y51" s="908" t="s">
        <v>634</v>
      </c>
      <c r="Z51" s="981">
        <f t="shared" si="2"/>
        <v>0</v>
      </c>
      <c r="AA51" s="982"/>
      <c r="AB51" s="982"/>
      <c r="AC51" s="982"/>
      <c r="AD51" s="982"/>
      <c r="AE51" s="980"/>
      <c r="AF51" s="980"/>
      <c r="AG51" s="980"/>
      <c r="AH51" s="980"/>
      <c r="AI51" s="980"/>
      <c r="AJ51" s="980"/>
    </row>
    <row r="52" spans="1:36" s="883" customFormat="1" ht="28.2" thickBot="1" x14ac:dyDescent="0.35">
      <c r="A52" s="940" t="s">
        <v>144</v>
      </c>
      <c r="B52" s="933" t="s">
        <v>662</v>
      </c>
      <c r="C52" s="1004"/>
      <c r="D52" s="1004"/>
      <c r="E52" s="1004"/>
      <c r="F52" s="1002"/>
      <c r="G52" s="1002"/>
      <c r="H52" s="939" t="b">
        <f>IF(C52&lt;&gt;"",'[4]CBL Score Standard'!$D108,IF(D52&lt;&gt;"",SUM('[4]CBL Score Standard'!$D108:$E108),IF(E52&lt;&gt;"",SUM('[4]CBL Score Standard'!$D108:$F108),IF(F52&lt;&gt;"",SUM('[4]CBL Score Standard'!$D108:$G108),IF(G52&lt;&gt;"",SUM('[4]CBL Score Standard'!$D108:$H108,0))))))</f>
        <v>0</v>
      </c>
      <c r="I52" s="884"/>
      <c r="J52" s="884"/>
      <c r="K52" s="960"/>
      <c r="L52" s="960"/>
      <c r="M52" s="934" t="s">
        <v>7</v>
      </c>
      <c r="N52" s="889" t="s">
        <v>55</v>
      </c>
      <c r="O52" s="925" t="s">
        <v>1</v>
      </c>
      <c r="P52" s="906"/>
      <c r="Q52" s="974" t="s">
        <v>641</v>
      </c>
      <c r="R52" s="975" t="s">
        <v>318</v>
      </c>
      <c r="S52" s="997"/>
      <c r="T52" s="997"/>
      <c r="U52" s="997"/>
      <c r="V52" s="997"/>
      <c r="W52" s="997"/>
      <c r="X52" s="997"/>
      <c r="Y52" s="908" t="s">
        <v>635</v>
      </c>
      <c r="Z52" s="981">
        <f t="shared" si="2"/>
        <v>0</v>
      </c>
      <c r="AA52" s="982"/>
      <c r="AB52" s="982"/>
      <c r="AC52" s="982"/>
      <c r="AD52" s="982"/>
      <c r="AE52" s="980"/>
      <c r="AF52" s="980"/>
      <c r="AG52" s="980"/>
      <c r="AH52" s="980"/>
      <c r="AI52" s="980"/>
      <c r="AJ52" s="980"/>
    </row>
    <row r="53" spans="1:36" s="883" customFormat="1" ht="28.8" x14ac:dyDescent="0.3">
      <c r="A53" s="940" t="s">
        <v>144</v>
      </c>
      <c r="B53" s="933" t="s">
        <v>187</v>
      </c>
      <c r="C53" s="1003" t="s">
        <v>77</v>
      </c>
      <c r="D53" s="1002"/>
      <c r="E53" s="1002"/>
      <c r="F53" s="1002"/>
      <c r="G53" s="1002"/>
      <c r="H53" s="939">
        <f>IF(C53&lt;&gt;"",'[4]CBL Score Standard'!$D109,IF(D53&lt;&gt;"",SUM('[4]CBL Score Standard'!$D109:$E109),IF(E53&lt;&gt;"",SUM('[4]CBL Score Standard'!$D109:$F109),IF(F53&lt;&gt;"",SUM('[4]CBL Score Standard'!$D109:$G109),IF(G53&lt;&gt;"",SUM('[4]CBL Score Standard'!$D109:$H109,0))))))</f>
        <v>0</v>
      </c>
      <c r="I53" s="884"/>
      <c r="J53" s="884"/>
      <c r="K53" s="960"/>
      <c r="L53" s="960"/>
      <c r="M53" s="934" t="s">
        <v>7</v>
      </c>
      <c r="N53" s="889" t="s">
        <v>56</v>
      </c>
      <c r="O53" s="925" t="s">
        <v>419</v>
      </c>
      <c r="P53" s="906">
        <v>43684</v>
      </c>
      <c r="Q53" s="891" t="s">
        <v>420</v>
      </c>
      <c r="R53" s="907" t="s">
        <v>420</v>
      </c>
      <c r="S53" s="889"/>
      <c r="T53" s="997" t="s">
        <v>72</v>
      </c>
      <c r="U53" s="1000"/>
      <c r="V53" s="997"/>
      <c r="W53" s="997"/>
      <c r="X53" s="997"/>
      <c r="Y53" s="973" t="s">
        <v>630</v>
      </c>
      <c r="Z53" s="981">
        <f t="shared" si="2"/>
        <v>0</v>
      </c>
      <c r="AA53" s="982"/>
      <c r="AB53" s="982"/>
      <c r="AC53" s="982"/>
      <c r="AD53" s="982"/>
      <c r="AE53" s="980"/>
      <c r="AF53" s="980"/>
      <c r="AG53" s="980"/>
      <c r="AH53" s="980"/>
      <c r="AI53" s="980"/>
      <c r="AJ53" s="980"/>
    </row>
    <row r="54" spans="1:36" s="883" customFormat="1" ht="26.4" x14ac:dyDescent="0.3">
      <c r="A54" s="940" t="s">
        <v>144</v>
      </c>
      <c r="B54" s="933" t="s">
        <v>188</v>
      </c>
      <c r="C54" s="1003" t="s">
        <v>77</v>
      </c>
      <c r="D54" s="1002"/>
      <c r="E54" s="1002"/>
      <c r="F54" s="1002"/>
      <c r="G54" s="1002"/>
      <c r="H54" s="939">
        <f>IF(C54&lt;&gt;"",'[4]CBL Score Standard'!$D110,IF(D54&lt;&gt;"",SUM('[4]CBL Score Standard'!$D110:$E110),IF(E54&lt;&gt;"",SUM('[4]CBL Score Standard'!$D110:$F110),IF(F54&lt;&gt;"",SUM('[4]CBL Score Standard'!$D110:$G110),IF(G54&lt;&gt;"",SUM('[4]CBL Score Standard'!$D110:$H110,0))))))</f>
        <v>0</v>
      </c>
      <c r="I54" s="884"/>
      <c r="J54" s="884"/>
      <c r="K54" s="960"/>
      <c r="L54" s="960"/>
      <c r="M54" s="934" t="s">
        <v>7</v>
      </c>
      <c r="N54" s="889" t="s">
        <v>56</v>
      </c>
      <c r="O54" s="925" t="s">
        <v>421</v>
      </c>
      <c r="P54" s="890" t="s">
        <v>230</v>
      </c>
      <c r="Q54" s="891" t="s">
        <v>230</v>
      </c>
      <c r="R54" s="907" t="s">
        <v>230</v>
      </c>
      <c r="S54" s="889"/>
      <c r="T54" s="997"/>
      <c r="U54" s="997"/>
      <c r="V54" s="997"/>
      <c r="W54" s="997"/>
      <c r="X54" s="997"/>
      <c r="Y54" s="973" t="s">
        <v>628</v>
      </c>
      <c r="Z54" s="981">
        <f t="shared" si="2"/>
        <v>0</v>
      </c>
      <c r="AA54" s="982"/>
      <c r="AB54" s="982"/>
      <c r="AC54" s="982"/>
      <c r="AD54" s="982"/>
      <c r="AE54" s="980"/>
      <c r="AF54" s="980"/>
      <c r="AG54" s="980"/>
      <c r="AH54" s="980"/>
      <c r="AI54" s="980"/>
      <c r="AJ54" s="980"/>
    </row>
    <row r="55" spans="1:36" s="883" customFormat="1" x14ac:dyDescent="0.3">
      <c r="A55" s="940" t="s">
        <v>144</v>
      </c>
      <c r="B55" s="933" t="s">
        <v>189</v>
      </c>
      <c r="C55" s="1003" t="s">
        <v>77</v>
      </c>
      <c r="D55" s="1004"/>
      <c r="E55" s="1004"/>
      <c r="F55" s="1002"/>
      <c r="G55" s="1002"/>
      <c r="H55" s="939">
        <f>IF(C55&lt;&gt;"",'[4]CBL Score Standard'!$D111,IF(D55&lt;&gt;"",SUM('[4]CBL Score Standard'!$D111:$E111),IF(E55&lt;&gt;"",SUM('[4]CBL Score Standard'!$D111:$F111),IF(F55&lt;&gt;"",SUM('[4]CBL Score Standard'!$D111:$G111),IF(G55&lt;&gt;"",SUM('[4]CBL Score Standard'!$D111:$H111,0))))))</f>
        <v>0</v>
      </c>
      <c r="K55" s="961"/>
      <c r="L55" s="961"/>
      <c r="M55" s="934" t="s">
        <v>7</v>
      </c>
      <c r="N55" s="889" t="s">
        <v>54</v>
      </c>
      <c r="O55" s="925" t="s">
        <v>231</v>
      </c>
      <c r="P55" s="995">
        <v>43610</v>
      </c>
      <c r="Q55" s="892" t="s">
        <v>164</v>
      </c>
      <c r="R55" s="898" t="s">
        <v>165</v>
      </c>
      <c r="S55" s="889"/>
      <c r="T55" s="997"/>
      <c r="U55" s="997"/>
      <c r="V55" s="997"/>
      <c r="W55" s="997"/>
      <c r="X55" s="997"/>
      <c r="Y55" s="902" t="s">
        <v>232</v>
      </c>
      <c r="Z55" s="981">
        <f t="shared" si="2"/>
        <v>0</v>
      </c>
      <c r="AA55" s="982"/>
      <c r="AB55" s="982"/>
      <c r="AC55" s="982"/>
      <c r="AD55" s="982"/>
      <c r="AE55" s="980"/>
      <c r="AF55" s="980"/>
      <c r="AG55" s="980"/>
      <c r="AH55" s="980"/>
      <c r="AI55" s="980"/>
      <c r="AJ55" s="980"/>
    </row>
    <row r="56" spans="1:36" s="883" customFormat="1" x14ac:dyDescent="0.3">
      <c r="A56" s="940" t="s">
        <v>144</v>
      </c>
      <c r="B56" s="933" t="s">
        <v>190</v>
      </c>
      <c r="C56" s="1003"/>
      <c r="D56" s="1004"/>
      <c r="E56" s="1004"/>
      <c r="F56" s="1002"/>
      <c r="G56" s="1002"/>
      <c r="H56" s="939" t="b">
        <f>IF(C56&lt;&gt;"",'[4]CBL Score Standard'!$D112,IF(D56&lt;&gt;"",SUM('[4]CBL Score Standard'!$D112:$E112),IF(E56&lt;&gt;"",SUM('[4]CBL Score Standard'!$D112:$F112),IF(F56&lt;&gt;"",SUM('[4]CBL Score Standard'!$D112:$G112),IF(G56&lt;&gt;"",SUM('[4]CBL Score Standard'!$D112:$H112,0))))))</f>
        <v>0</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s="883" customFormat="1" ht="26.4" x14ac:dyDescent="0.45">
      <c r="A57" s="940" t="s">
        <v>144</v>
      </c>
      <c r="B57" s="933" t="s">
        <v>191</v>
      </c>
      <c r="C57" s="1003" t="s">
        <v>77</v>
      </c>
      <c r="D57" s="1002"/>
      <c r="E57" s="1002"/>
      <c r="F57" s="1002"/>
      <c r="G57" s="1002"/>
      <c r="H57" s="939">
        <f>IF(C57&lt;&gt;"",'[4]CBL Score Standard'!$D113,IF(D57&lt;&gt;"",SUM('[4]CBL Score Standard'!$D113:$E113),IF(E57&lt;&gt;"",SUM('[4]CBL Score Standard'!$D113:$F113),IF(F57&lt;&gt;"",SUM('[4]CBL Score Standard'!$D113:$G113),IF(G57&lt;&gt;"",SUM('[4]CBL Score Standard'!$D113:$H113,0))))))</f>
        <v>0</v>
      </c>
      <c r="I57" s="884"/>
      <c r="J57" s="884"/>
      <c r="K57" s="1173" t="s">
        <v>233</v>
      </c>
      <c r="L57" s="1174"/>
      <c r="M57" s="1174"/>
      <c r="N57" s="1174"/>
      <c r="O57" s="1174"/>
      <c r="P57" s="1174"/>
      <c r="Q57" s="1174"/>
      <c r="R57" s="1174"/>
      <c r="S57" s="1174"/>
      <c r="T57" s="1174"/>
      <c r="U57" s="1174"/>
      <c r="V57" s="1174"/>
      <c r="W57" s="1174"/>
      <c r="X57" s="1174"/>
      <c r="Y57" s="978"/>
      <c r="Z57" s="985"/>
      <c r="AA57" s="978"/>
      <c r="AB57" s="978"/>
      <c r="AC57" s="978"/>
      <c r="AD57" s="978"/>
      <c r="AE57" s="978"/>
      <c r="AF57" s="978"/>
      <c r="AG57" s="978"/>
      <c r="AH57" s="978"/>
      <c r="AI57" s="978"/>
      <c r="AJ57" s="978"/>
    </row>
    <row r="58" spans="1:36" s="883" customFormat="1" ht="27.6" x14ac:dyDescent="0.3">
      <c r="A58" s="940" t="s">
        <v>55</v>
      </c>
      <c r="B58" s="933" t="s">
        <v>419</v>
      </c>
      <c r="C58" s="1003"/>
      <c r="D58" s="1003"/>
      <c r="E58" s="1004"/>
      <c r="F58" s="1002"/>
      <c r="G58" s="1002"/>
      <c r="H58" s="939" t="b">
        <f>IF(C58&lt;&gt;"",'[4]CBL Score Standard'!$D114,IF(D58&lt;&gt;"",SUM('[4]CBL Score Standard'!$D114:$E114),IF(E58&lt;&gt;"",SUM('[4]CBL Score Standard'!$D114:$F114),IF(F58&lt;&gt;"",SUM('[4]CBL Score Standard'!$D114:$G114),IF(G58&lt;&gt;"",SUM('[4]CBL Score Standard'!$D114:$H114,0))))))</f>
        <v>0</v>
      </c>
      <c r="I58" s="884"/>
      <c r="J58" s="884"/>
      <c r="K58" s="958" t="s">
        <v>133</v>
      </c>
      <c r="L58" s="958" t="s">
        <v>91</v>
      </c>
      <c r="M58" s="1182" t="s">
        <v>75</v>
      </c>
      <c r="N58" s="1184" t="s">
        <v>134</v>
      </c>
      <c r="O58" s="971" t="s">
        <v>135</v>
      </c>
      <c r="P58" s="958" t="s">
        <v>136</v>
      </c>
      <c r="Q58" s="958" t="s">
        <v>137</v>
      </c>
      <c r="R58" s="958" t="s">
        <v>138</v>
      </c>
      <c r="S58" s="987" t="s">
        <v>139</v>
      </c>
      <c r="T58" s="953" t="s">
        <v>344</v>
      </c>
      <c r="U58" s="953" t="s">
        <v>342</v>
      </c>
      <c r="V58" s="953" t="s">
        <v>343</v>
      </c>
      <c r="W58" s="953" t="s">
        <v>375</v>
      </c>
      <c r="X58" s="953" t="s">
        <v>376</v>
      </c>
      <c r="Y58" s="958" t="s">
        <v>140</v>
      </c>
      <c r="Z58" s="1186" t="s">
        <v>667</v>
      </c>
      <c r="AA58" s="1172" t="s">
        <v>666</v>
      </c>
      <c r="AB58" s="1172"/>
      <c r="AC58" s="1172" t="s">
        <v>668</v>
      </c>
      <c r="AD58" s="1172"/>
      <c r="AE58" s="1172" t="s">
        <v>669</v>
      </c>
      <c r="AF58" s="1172"/>
      <c r="AG58" s="1172" t="s">
        <v>670</v>
      </c>
      <c r="AH58" s="1172"/>
      <c r="AI58" s="1172" t="s">
        <v>671</v>
      </c>
      <c r="AJ58" s="1172"/>
    </row>
    <row r="59" spans="1:36" s="883" customFormat="1" ht="27.6" x14ac:dyDescent="0.3">
      <c r="A59" s="940" t="s">
        <v>56</v>
      </c>
      <c r="B59" s="933" t="s">
        <v>421</v>
      </c>
      <c r="C59" s="1003"/>
      <c r="D59" s="1003"/>
      <c r="E59" s="1004"/>
      <c r="F59" s="1002"/>
      <c r="G59" s="1002"/>
      <c r="H59" s="939" t="b">
        <f>IF(C59&lt;&gt;"",'[4]CBL Score Standard'!$D115,IF(D59&lt;&gt;"",SUM('[4]CBL Score Standard'!$D115:$E115),IF(E59&lt;&gt;"",SUM('[4]CBL Score Standard'!$D115:$F115),IF(F59&lt;&gt;"",SUM('[4]CBL Score Standard'!$D115:$G115),IF(G59&lt;&gt;"",SUM('[4]CBL Score Standard'!$D115:$H115,0))))))</f>
        <v>0</v>
      </c>
      <c r="I59" s="884"/>
      <c r="J59" s="884"/>
      <c r="K59" s="957"/>
      <c r="L59" s="957"/>
      <c r="M59" s="1183"/>
      <c r="N59" s="1185"/>
      <c r="O59" s="970"/>
      <c r="P59" s="888" t="s">
        <v>141</v>
      </c>
      <c r="Q59" s="957"/>
      <c r="R59" s="957"/>
      <c r="S59" s="986"/>
      <c r="T59" s="953"/>
      <c r="U59" s="953"/>
      <c r="V59" s="953"/>
      <c r="W59" s="953"/>
      <c r="X59" s="953"/>
      <c r="Y59" s="957"/>
      <c r="Z59" s="1187"/>
      <c r="AA59" s="977" t="s">
        <v>672</v>
      </c>
      <c r="AB59" s="977" t="s">
        <v>673</v>
      </c>
      <c r="AC59" s="977" t="s">
        <v>672</v>
      </c>
      <c r="AD59" s="977" t="s">
        <v>673</v>
      </c>
      <c r="AE59" s="977" t="s">
        <v>672</v>
      </c>
      <c r="AF59" s="977" t="s">
        <v>673</v>
      </c>
      <c r="AG59" s="977" t="s">
        <v>672</v>
      </c>
      <c r="AH59" s="977" t="s">
        <v>673</v>
      </c>
      <c r="AI59" s="977" t="s">
        <v>672</v>
      </c>
      <c r="AJ59" s="977" t="s">
        <v>673</v>
      </c>
    </row>
    <row r="60" spans="1:36" s="883" customFormat="1" ht="26.4" x14ac:dyDescent="0.3">
      <c r="A60" s="940" t="s">
        <v>56</v>
      </c>
      <c r="B60" s="933" t="s">
        <v>237</v>
      </c>
      <c r="C60" s="1003"/>
      <c r="D60" s="1003"/>
      <c r="E60" s="1003"/>
      <c r="F60" s="1002"/>
      <c r="G60" s="1002"/>
      <c r="H60" s="939" t="b">
        <f>IF(C60&lt;&gt;"",'[4]CBL Score Standard'!$D116,IF(D60&lt;&gt;"",SUM('[4]CBL Score Standard'!$D116:$E116),IF(E60&lt;&gt;"",SUM('[4]CBL Score Standard'!$D116:$F116),IF(F60&lt;&gt;"",SUM('[4]CBL Score Standard'!$D116:$G116),IF(G60&lt;&gt;"",SUM('[4]CBL Score Standard'!$D116:$H116,0))))))</f>
        <v>0</v>
      </c>
      <c r="I60" s="884"/>
      <c r="J60" s="884"/>
      <c r="K60" s="959" t="s">
        <v>142</v>
      </c>
      <c r="L60" s="959" t="s">
        <v>143</v>
      </c>
      <c r="M60" s="934" t="s">
        <v>8</v>
      </c>
      <c r="N60" s="910" t="s">
        <v>2</v>
      </c>
      <c r="O60" s="891" t="s">
        <v>234</v>
      </c>
      <c r="P60" s="911"/>
      <c r="Q60" s="909"/>
      <c r="R60" s="912"/>
      <c r="S60" s="889"/>
      <c r="T60" s="997"/>
      <c r="U60" s="997"/>
      <c r="V60" s="997" t="str">
        <f t="shared" ref="V60:V67" si="3">IF(AND(W60="Y",X60="Y"),"Passed",IF(T60="M","Passed", ""))</f>
        <v/>
      </c>
      <c r="W60" s="997"/>
      <c r="X60" s="997"/>
      <c r="Y60" s="908"/>
      <c r="Z60" s="981">
        <f t="shared" ref="Z60:Z67" si="4">DATEDIF(AA60,AB60,"m")/12+DATEDIF(AC60,AD60,"m")/12+DATEDIF(AE60,AF60,"m")/12+DATEDIF(AG60,AH60,"m")/12+DATEDIF(AI60,AJ60,"m")/12</f>
        <v>0</v>
      </c>
      <c r="AA60" s="982"/>
      <c r="AB60" s="982"/>
      <c r="AC60" s="982"/>
      <c r="AD60" s="982"/>
      <c r="AE60" s="980"/>
      <c r="AF60" s="980"/>
      <c r="AG60" s="980"/>
      <c r="AH60" s="980"/>
      <c r="AI60" s="980"/>
      <c r="AJ60" s="980"/>
    </row>
    <row r="61" spans="1:36" s="883" customFormat="1" ht="27.6" x14ac:dyDescent="0.3">
      <c r="A61" s="940" t="s">
        <v>59</v>
      </c>
      <c r="B61" s="933" t="s">
        <v>240</v>
      </c>
      <c r="C61" s="1003"/>
      <c r="D61" s="1003"/>
      <c r="E61" s="1003"/>
      <c r="F61" s="1002"/>
      <c r="G61" s="1002"/>
      <c r="H61" s="939" t="b">
        <f>IF(C61&lt;&gt;"",'[4]CBL Score Standard'!$D117,IF(D61&lt;&gt;"",SUM('[4]CBL Score Standard'!$D117:$E117),IF(E61&lt;&gt;"",SUM('[4]CBL Score Standard'!$D117:$F117),IF(F61&lt;&gt;"",SUM('[4]CBL Score Standard'!$D117:$G117),IF(G61&lt;&gt;"",SUM('[4]CBL Score Standard'!$D117:$H117,0))))))</f>
        <v>0</v>
      </c>
      <c r="I61" s="884"/>
      <c r="J61" s="884"/>
      <c r="K61" s="960"/>
      <c r="L61" s="960"/>
      <c r="M61" s="934" t="s">
        <v>8</v>
      </c>
      <c r="N61" s="910" t="s">
        <v>63</v>
      </c>
      <c r="O61" s="891" t="s">
        <v>236</v>
      </c>
      <c r="P61" s="911"/>
      <c r="Q61" s="909"/>
      <c r="R61" s="912"/>
      <c r="S61" s="889"/>
      <c r="T61" s="997"/>
      <c r="U61" s="997"/>
      <c r="V61" s="997" t="str">
        <f t="shared" si="3"/>
        <v/>
      </c>
      <c r="W61" s="997"/>
      <c r="X61" s="997"/>
      <c r="Y61" s="908"/>
      <c r="Z61" s="981">
        <f t="shared" si="4"/>
        <v>0</v>
      </c>
      <c r="AA61" s="982"/>
      <c r="AB61" s="982"/>
      <c r="AC61" s="982"/>
      <c r="AD61" s="982"/>
      <c r="AE61" s="980"/>
      <c r="AF61" s="980"/>
      <c r="AG61" s="980"/>
      <c r="AH61" s="980"/>
      <c r="AI61" s="980"/>
      <c r="AJ61" s="980"/>
    </row>
    <row r="62" spans="1:36" s="883" customFormat="1" x14ac:dyDescent="0.3">
      <c r="A62" s="940" t="s">
        <v>56</v>
      </c>
      <c r="B62" s="933" t="s">
        <v>67</v>
      </c>
      <c r="C62" s="1003"/>
      <c r="D62" s="1003"/>
      <c r="E62" s="1002"/>
      <c r="F62" s="1002"/>
      <c r="G62" s="1002"/>
      <c r="H62" s="939" t="b">
        <f>IF(C62&lt;&gt;"",'[4]CBL Score Standard'!$D118,IF(D62&lt;&gt;"",SUM('[4]CBL Score Standard'!$D118:$E118),IF(E62&lt;&gt;"",SUM('[4]CBL Score Standard'!$D118:$F118),IF(F62&lt;&gt;"",SUM('[4]CBL Score Standard'!$D118:$G118),IF(G62&lt;&gt;"",SUM('[4]CBL Score Standard'!$D118:$H118,0))))))</f>
        <v>0</v>
      </c>
      <c r="I62" s="884"/>
      <c r="J62" s="884"/>
      <c r="K62" s="960"/>
      <c r="L62" s="960"/>
      <c r="M62" s="934" t="s">
        <v>8</v>
      </c>
      <c r="N62" s="889" t="s">
        <v>56</v>
      </c>
      <c r="O62" s="891" t="s">
        <v>237</v>
      </c>
      <c r="P62" s="911"/>
      <c r="Q62" s="909"/>
      <c r="R62" s="912"/>
      <c r="S62" s="889"/>
      <c r="T62" s="997"/>
      <c r="U62" s="997"/>
      <c r="V62" s="997" t="str">
        <f t="shared" si="3"/>
        <v/>
      </c>
      <c r="W62" s="997"/>
      <c r="X62" s="997"/>
      <c r="Y62" s="908"/>
      <c r="Z62" s="981">
        <f t="shared" si="4"/>
        <v>0</v>
      </c>
      <c r="AA62" s="982"/>
      <c r="AB62" s="982"/>
      <c r="AC62" s="982"/>
      <c r="AD62" s="982"/>
      <c r="AE62" s="980"/>
      <c r="AF62" s="980"/>
      <c r="AG62" s="980"/>
      <c r="AH62" s="980"/>
      <c r="AI62" s="980"/>
      <c r="AJ62" s="980"/>
    </row>
    <row r="63" spans="1:36" s="883" customFormat="1" ht="12.75" customHeight="1" thickBot="1" x14ac:dyDescent="0.35">
      <c r="A63" s="941" t="s">
        <v>55</v>
      </c>
      <c r="B63" s="933" t="s">
        <v>1</v>
      </c>
      <c r="C63" s="1003"/>
      <c r="D63" s="1003"/>
      <c r="E63" s="1002"/>
      <c r="F63" s="1002"/>
      <c r="G63" s="1002"/>
      <c r="H63" s="939" t="b">
        <f>IF(C63&lt;&gt;"",'[4]CBL Score Standard'!$D119,IF(D63&lt;&gt;"",SUM('[4]CBL Score Standard'!$D119:$E119),IF(E63&lt;&gt;"",SUM('[4]CBL Score Standard'!$D119:$F119),IF(F63&lt;&gt;"",SUM('[4]CBL Score Standard'!$D119:$G119),IF(G63&lt;&gt;"",SUM('[4]CBL Score Standard'!$D119:$H119,0))))))</f>
        <v>0</v>
      </c>
      <c r="I63" s="884"/>
      <c r="J63" s="884"/>
      <c r="K63" s="960"/>
      <c r="L63" s="960"/>
      <c r="M63" s="934" t="s">
        <v>8</v>
      </c>
      <c r="N63" s="889" t="s">
        <v>55</v>
      </c>
      <c r="O63" s="891" t="s">
        <v>238</v>
      </c>
      <c r="P63" s="911"/>
      <c r="Q63" s="909"/>
      <c r="R63" s="912"/>
      <c r="S63" s="889"/>
      <c r="T63" s="997"/>
      <c r="U63" s="997"/>
      <c r="V63" s="997" t="str">
        <f t="shared" si="3"/>
        <v/>
      </c>
      <c r="W63" s="997"/>
      <c r="X63" s="997"/>
      <c r="Y63" s="908"/>
      <c r="Z63" s="981">
        <f t="shared" si="4"/>
        <v>0</v>
      </c>
      <c r="AA63" s="982"/>
      <c r="AB63" s="982"/>
      <c r="AC63" s="982"/>
      <c r="AD63" s="982"/>
      <c r="AE63" s="980"/>
      <c r="AF63" s="980"/>
      <c r="AG63" s="980"/>
      <c r="AH63" s="980"/>
      <c r="AI63" s="980"/>
      <c r="AJ63" s="980"/>
    </row>
    <row r="64" spans="1:36" s="883" customFormat="1" ht="15" thickBot="1" x14ac:dyDescent="0.35">
      <c r="A64" s="1175" t="s">
        <v>79</v>
      </c>
      <c r="B64" s="1176"/>
      <c r="C64" s="1177"/>
      <c r="D64" s="1177"/>
      <c r="E64" s="1177"/>
      <c r="F64" s="1177"/>
      <c r="G64" s="1177"/>
      <c r="H64" s="885">
        <f>SUM(H8:H63)</f>
        <v>0.90909090909090928</v>
      </c>
      <c r="I64" s="884"/>
      <c r="J64" s="884"/>
      <c r="K64" s="960"/>
      <c r="L64" s="960"/>
      <c r="M64" s="934" t="s">
        <v>8</v>
      </c>
      <c r="N64" s="910" t="s">
        <v>53</v>
      </c>
      <c r="O64" s="891" t="s">
        <v>239</v>
      </c>
      <c r="P64" s="911"/>
      <c r="Q64" s="909"/>
      <c r="R64" s="912"/>
      <c r="S64" s="889"/>
      <c r="T64" s="997"/>
      <c r="U64" s="997"/>
      <c r="V64" s="997" t="str">
        <f t="shared" si="3"/>
        <v/>
      </c>
      <c r="W64" s="997"/>
      <c r="X64" s="997"/>
      <c r="Y64" s="908"/>
      <c r="Z64" s="981">
        <f t="shared" si="4"/>
        <v>0</v>
      </c>
      <c r="AA64" s="982"/>
      <c r="AB64" s="982"/>
      <c r="AC64" s="982"/>
      <c r="AD64" s="982"/>
      <c r="AE64" s="980"/>
      <c r="AF64" s="980"/>
      <c r="AG64" s="980"/>
      <c r="AH64" s="980"/>
      <c r="AI64" s="980"/>
      <c r="AJ64" s="980"/>
    </row>
    <row r="65" spans="1:36" s="883" customFormat="1" ht="28.2" thickBot="1" x14ac:dyDescent="0.35">
      <c r="A65" s="942" t="s">
        <v>83</v>
      </c>
      <c r="B65" s="943"/>
      <c r="C65" s="954">
        <v>0.90909090909090906</v>
      </c>
      <c r="D65" s="954">
        <v>0</v>
      </c>
      <c r="E65" s="954">
        <v>0</v>
      </c>
      <c r="F65" s="954">
        <v>0</v>
      </c>
      <c r="G65" s="954">
        <v>0</v>
      </c>
      <c r="H65" s="944">
        <v>0</v>
      </c>
      <c r="I65" s="884"/>
      <c r="J65" s="884"/>
      <c r="K65" s="960"/>
      <c r="L65" s="960"/>
      <c r="M65" s="934" t="s">
        <v>8</v>
      </c>
      <c r="N65" s="910" t="s">
        <v>59</v>
      </c>
      <c r="O65" s="891" t="s">
        <v>240</v>
      </c>
      <c r="P65" s="911"/>
      <c r="Q65" s="909"/>
      <c r="R65" s="912"/>
      <c r="S65" s="889"/>
      <c r="T65" s="997"/>
      <c r="U65" s="997"/>
      <c r="V65" s="997" t="str">
        <f t="shared" si="3"/>
        <v/>
      </c>
      <c r="W65" s="997"/>
      <c r="X65" s="997"/>
      <c r="Y65" s="908"/>
      <c r="Z65" s="981">
        <f t="shared" si="4"/>
        <v>0</v>
      </c>
      <c r="AA65" s="982"/>
      <c r="AB65" s="982"/>
      <c r="AC65" s="982"/>
      <c r="AD65" s="982"/>
      <c r="AE65" s="980"/>
      <c r="AF65" s="980"/>
      <c r="AG65" s="980"/>
      <c r="AH65" s="980"/>
      <c r="AI65" s="980"/>
      <c r="AJ65" s="980"/>
    </row>
    <row r="66" spans="1:36" s="883" customFormat="1" ht="15" thickBot="1" x14ac:dyDescent="0.35">
      <c r="A66" s="1178" t="s">
        <v>81</v>
      </c>
      <c r="B66" s="1179"/>
      <c r="C66" s="1180"/>
      <c r="D66" s="1180"/>
      <c r="E66" s="1180"/>
      <c r="F66" s="1180"/>
      <c r="G66" s="1181"/>
      <c r="H66" s="945">
        <v>0</v>
      </c>
      <c r="I66" s="884"/>
      <c r="J66" s="884"/>
      <c r="K66" s="960"/>
      <c r="L66" s="960"/>
      <c r="M66" s="934" t="s">
        <v>8</v>
      </c>
      <c r="N66" s="910" t="s">
        <v>55</v>
      </c>
      <c r="O66" s="891" t="s">
        <v>515</v>
      </c>
      <c r="P66" s="911"/>
      <c r="Q66" s="909"/>
      <c r="R66" s="912"/>
      <c r="S66" s="889"/>
      <c r="T66" s="997"/>
      <c r="U66" s="997"/>
      <c r="V66" s="997" t="str">
        <f t="shared" si="3"/>
        <v/>
      </c>
      <c r="W66" s="997"/>
      <c r="X66" s="997"/>
      <c r="Y66" s="908"/>
      <c r="Z66" s="981">
        <f t="shared" si="4"/>
        <v>0</v>
      </c>
      <c r="AA66" s="982"/>
      <c r="AB66" s="982"/>
      <c r="AC66" s="982"/>
      <c r="AD66" s="982"/>
      <c r="AE66" s="980"/>
      <c r="AF66" s="980"/>
      <c r="AG66" s="980"/>
      <c r="AH66" s="980"/>
      <c r="AI66" s="980"/>
      <c r="AJ66" s="980"/>
    </row>
    <row r="67" spans="1:36" s="883" customFormat="1" x14ac:dyDescent="0.3">
      <c r="A67" s="886"/>
      <c r="B67" s="886"/>
      <c r="C67" s="955"/>
      <c r="D67" s="955"/>
      <c r="E67" s="955"/>
      <c r="F67" s="955"/>
      <c r="G67" s="955"/>
      <c r="H67" s="887"/>
      <c r="I67" s="884"/>
      <c r="J67" s="884"/>
      <c r="K67" s="961"/>
      <c r="L67" s="961"/>
      <c r="M67" s="934" t="s">
        <v>8</v>
      </c>
      <c r="N67" s="910" t="s">
        <v>149</v>
      </c>
      <c r="O67" s="891" t="s">
        <v>370</v>
      </c>
      <c r="P67" s="904" t="s">
        <v>145</v>
      </c>
      <c r="Q67" s="892" t="s">
        <v>217</v>
      </c>
      <c r="R67" s="898" t="s">
        <v>241</v>
      </c>
      <c r="S67" s="889"/>
      <c r="T67" s="997"/>
      <c r="U67" s="997"/>
      <c r="V67" s="997" t="str">
        <f t="shared" si="3"/>
        <v/>
      </c>
      <c r="W67" s="997"/>
      <c r="X67" s="997"/>
      <c r="Y67" s="899" t="s">
        <v>242</v>
      </c>
      <c r="Z67" s="981">
        <f t="shared" si="4"/>
        <v>0</v>
      </c>
      <c r="AA67" s="982"/>
      <c r="AB67" s="982"/>
      <c r="AC67" s="982"/>
      <c r="AD67" s="982"/>
      <c r="AE67" s="980"/>
      <c r="AF67" s="980"/>
      <c r="AG67" s="980"/>
      <c r="AH67" s="980"/>
      <c r="AI67" s="980"/>
      <c r="AJ67" s="980"/>
    </row>
    <row r="68" spans="1:36" s="883" customFormat="1" x14ac:dyDescent="0.3">
      <c r="A68" s="886"/>
      <c r="B68" s="886"/>
      <c r="C68" s="955"/>
      <c r="D68" s="955"/>
      <c r="E68" s="955"/>
      <c r="F68" s="955"/>
      <c r="G68" s="955"/>
      <c r="H68" s="887"/>
      <c r="I68" s="884"/>
      <c r="J68" s="884"/>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s="883" customFormat="1" ht="23.4" x14ac:dyDescent="0.45">
      <c r="A69" s="886"/>
      <c r="B69" s="886"/>
      <c r="C69" s="955"/>
      <c r="D69" s="955"/>
      <c r="E69" s="955"/>
      <c r="F69" s="955"/>
      <c r="G69" s="955"/>
      <c r="H69" s="887"/>
      <c r="I69" s="884"/>
      <c r="J69" s="884"/>
      <c r="K69" s="1173" t="s">
        <v>243</v>
      </c>
      <c r="L69" s="1174"/>
      <c r="M69" s="1174"/>
      <c r="N69" s="1174"/>
      <c r="O69" s="1174"/>
      <c r="P69" s="1174"/>
      <c r="Q69" s="1174"/>
      <c r="R69" s="1174"/>
      <c r="S69" s="1174"/>
      <c r="T69" s="1174"/>
      <c r="U69" s="1174"/>
      <c r="V69" s="1174"/>
      <c r="W69" s="1174"/>
      <c r="X69" s="1174"/>
      <c r="Y69" s="978"/>
      <c r="Z69" s="985"/>
      <c r="AA69" s="978"/>
      <c r="AB69" s="978"/>
      <c r="AC69" s="978"/>
      <c r="AD69" s="978"/>
      <c r="AE69" s="978"/>
      <c r="AF69" s="978"/>
      <c r="AG69" s="978"/>
      <c r="AH69" s="978"/>
      <c r="AI69" s="978"/>
      <c r="AJ69" s="978"/>
    </row>
    <row r="70" spans="1:36" s="883" customFormat="1" ht="27.6" x14ac:dyDescent="0.3">
      <c r="A70" s="886"/>
      <c r="B70" s="955"/>
      <c r="C70" s="955"/>
      <c r="D70" s="955"/>
      <c r="E70" s="955"/>
      <c r="F70" s="955"/>
      <c r="G70" s="955"/>
      <c r="H70" s="887"/>
      <c r="I70" s="884"/>
      <c r="J70" s="884"/>
      <c r="K70" s="958" t="s">
        <v>133</v>
      </c>
      <c r="L70" s="958" t="s">
        <v>91</v>
      </c>
      <c r="M70" s="1182" t="s">
        <v>75</v>
      </c>
      <c r="N70" s="1184" t="s">
        <v>134</v>
      </c>
      <c r="O70" s="971" t="s">
        <v>135</v>
      </c>
      <c r="P70" s="958" t="s">
        <v>136</v>
      </c>
      <c r="Q70" s="958" t="s">
        <v>137</v>
      </c>
      <c r="R70" s="958" t="s">
        <v>138</v>
      </c>
      <c r="S70" s="987" t="s">
        <v>139</v>
      </c>
      <c r="T70" s="953" t="s">
        <v>344</v>
      </c>
      <c r="U70" s="953" t="s">
        <v>342</v>
      </c>
      <c r="V70" s="953" t="s">
        <v>343</v>
      </c>
      <c r="W70" s="953" t="s">
        <v>375</v>
      </c>
      <c r="X70" s="953" t="s">
        <v>379</v>
      </c>
      <c r="Y70" s="958" t="s">
        <v>140</v>
      </c>
      <c r="Z70" s="1186" t="s">
        <v>667</v>
      </c>
      <c r="AA70" s="1172" t="s">
        <v>666</v>
      </c>
      <c r="AB70" s="1172"/>
      <c r="AC70" s="1172" t="s">
        <v>668</v>
      </c>
      <c r="AD70" s="1172"/>
      <c r="AE70" s="1172" t="s">
        <v>669</v>
      </c>
      <c r="AF70" s="1172"/>
      <c r="AG70" s="1172" t="s">
        <v>670</v>
      </c>
      <c r="AH70" s="1172"/>
      <c r="AI70" s="1172" t="s">
        <v>671</v>
      </c>
      <c r="AJ70" s="1172"/>
    </row>
    <row r="71" spans="1:36" s="883" customFormat="1" ht="27.6" x14ac:dyDescent="0.3">
      <c r="A71" s="886"/>
      <c r="B71" s="955"/>
      <c r="C71" s="955"/>
      <c r="D71" s="955"/>
      <c r="E71" s="955"/>
      <c r="F71" s="955"/>
      <c r="G71" s="955"/>
      <c r="H71" s="887"/>
      <c r="I71" s="884"/>
      <c r="J71" s="884"/>
      <c r="K71" s="957"/>
      <c r="L71" s="957"/>
      <c r="M71" s="1183"/>
      <c r="N71" s="1185"/>
      <c r="O71" s="970"/>
      <c r="P71" s="888" t="s">
        <v>141</v>
      </c>
      <c r="Q71" s="957"/>
      <c r="R71" s="957"/>
      <c r="S71" s="986"/>
      <c r="T71" s="953"/>
      <c r="U71" s="953"/>
      <c r="V71" s="953"/>
      <c r="W71" s="953"/>
      <c r="X71" s="953"/>
      <c r="Y71" s="957"/>
      <c r="Z71" s="1187"/>
      <c r="AA71" s="977" t="s">
        <v>672</v>
      </c>
      <c r="AB71" s="977" t="s">
        <v>673</v>
      </c>
      <c r="AC71" s="977" t="s">
        <v>672</v>
      </c>
      <c r="AD71" s="977" t="s">
        <v>673</v>
      </c>
      <c r="AE71" s="977" t="s">
        <v>672</v>
      </c>
      <c r="AF71" s="977" t="s">
        <v>673</v>
      </c>
      <c r="AG71" s="977" t="s">
        <v>672</v>
      </c>
      <c r="AH71" s="977" t="s">
        <v>673</v>
      </c>
      <c r="AI71" s="977" t="s">
        <v>672</v>
      </c>
      <c r="AJ71" s="977" t="s">
        <v>673</v>
      </c>
    </row>
    <row r="72" spans="1:36" s="883" customFormat="1" x14ac:dyDescent="0.3">
      <c r="A72" s="886"/>
      <c r="B72" s="955"/>
      <c r="C72" s="955"/>
      <c r="D72" s="955"/>
      <c r="E72" s="955"/>
      <c r="F72" s="955"/>
      <c r="G72" s="955"/>
      <c r="H72" s="887"/>
      <c r="I72" s="884"/>
      <c r="J72" s="884"/>
      <c r="K72" s="959" t="s">
        <v>142</v>
      </c>
      <c r="L72" s="959" t="s">
        <v>143</v>
      </c>
      <c r="M72" s="934" t="s">
        <v>9</v>
      </c>
      <c r="N72" s="910" t="s">
        <v>235</v>
      </c>
      <c r="O72" s="891" t="s">
        <v>244</v>
      </c>
      <c r="P72" s="913"/>
      <c r="Q72" s="914"/>
      <c r="R72" s="915"/>
      <c r="S72" s="889"/>
      <c r="T72" s="997"/>
      <c r="U72" s="997"/>
      <c r="V72" s="997" t="str">
        <f>IF(AND(W72="Y",X72="Y"),"Passed",IF(T72="M","Passed", ""))</f>
        <v/>
      </c>
      <c r="W72" s="997"/>
      <c r="X72" s="997"/>
      <c r="Y72" s="916"/>
      <c r="Z72" s="981">
        <f>DATEDIF(AA72,AB72,"m")/12+DATEDIF(AC72,AD72,"m")/12+DATEDIF(AE72,AF72,"m")/12+DATEDIF(AG72,AH72,"m")/12+DATEDIF(AI72,AJ72,"m")/12</f>
        <v>0</v>
      </c>
      <c r="AA72" s="982"/>
      <c r="AB72" s="982"/>
      <c r="AC72" s="982"/>
      <c r="AD72" s="982"/>
      <c r="AE72" s="980"/>
      <c r="AF72" s="980"/>
      <c r="AG72" s="980"/>
      <c r="AH72" s="980"/>
      <c r="AI72" s="980"/>
      <c r="AJ72" s="980"/>
    </row>
    <row r="73" spans="1:36" s="883" customFormat="1" x14ac:dyDescent="0.3">
      <c r="A73" s="886"/>
      <c r="B73" s="955"/>
      <c r="C73" s="955"/>
      <c r="D73" s="955"/>
      <c r="E73" s="955"/>
      <c r="F73" s="955"/>
      <c r="G73" s="955"/>
      <c r="H73" s="887"/>
      <c r="I73" s="884"/>
      <c r="J73" s="884"/>
      <c r="K73" s="960"/>
      <c r="L73" s="960"/>
      <c r="M73" s="934" t="s">
        <v>9</v>
      </c>
      <c r="N73" s="910" t="s">
        <v>229</v>
      </c>
      <c r="O73" s="891" t="s">
        <v>245</v>
      </c>
      <c r="P73" s="913"/>
      <c r="Q73" s="914"/>
      <c r="R73" s="915"/>
      <c r="S73" s="889"/>
      <c r="T73" s="997"/>
      <c r="U73" s="997"/>
      <c r="V73" s="997" t="str">
        <f>IF(AND(W73="Y",X73="Y"),"Passed",IF(T73="M","Passed", ""))</f>
        <v/>
      </c>
      <c r="W73" s="997"/>
      <c r="X73" s="997"/>
      <c r="Y73" s="916"/>
      <c r="Z73" s="981">
        <f>DATEDIF(AA73,AB73,"m")/12+DATEDIF(AC73,AD73,"m")/12+DATEDIF(AE73,AF73,"m")/12+DATEDIF(AG73,AH73,"m")/12+DATEDIF(AI73,AJ73,"m")/12</f>
        <v>0</v>
      </c>
      <c r="AA73" s="982"/>
      <c r="AB73" s="982"/>
      <c r="AC73" s="982"/>
      <c r="AD73" s="982"/>
      <c r="AE73" s="980"/>
      <c r="AF73" s="980"/>
      <c r="AG73" s="980"/>
      <c r="AH73" s="980"/>
      <c r="AI73" s="980"/>
      <c r="AJ73" s="980"/>
    </row>
    <row r="74" spans="1:36" s="883" customFormat="1" ht="41.4" x14ac:dyDescent="0.3">
      <c r="A74" s="886"/>
      <c r="B74" s="955"/>
      <c r="C74" s="955"/>
      <c r="D74" s="955"/>
      <c r="E74" s="955"/>
      <c r="F74" s="955"/>
      <c r="G74" s="955"/>
      <c r="H74" s="887"/>
      <c r="I74" s="884"/>
      <c r="J74" s="884"/>
      <c r="K74" s="960"/>
      <c r="L74" s="960"/>
      <c r="M74" s="934" t="s">
        <v>9</v>
      </c>
      <c r="N74" s="910" t="s">
        <v>3</v>
      </c>
      <c r="O74" s="891" t="s">
        <v>516</v>
      </c>
      <c r="P74" s="913"/>
      <c r="Q74" s="914"/>
      <c r="R74" s="915"/>
      <c r="S74" s="889"/>
      <c r="T74" s="997"/>
      <c r="U74" s="997"/>
      <c r="V74" s="997" t="str">
        <f>IF(AND(W74="Y",X74="Y"),"Passed",IF(T74="M","Passed", ""))</f>
        <v/>
      </c>
      <c r="W74" s="997"/>
      <c r="X74" s="997"/>
      <c r="Y74" s="916"/>
      <c r="Z74" s="981">
        <f>DATEDIF(AA74,AB74,"m")/12+DATEDIF(AC74,AD74,"m")/12+DATEDIF(AE74,AF74,"m")/12+DATEDIF(AG74,AH74,"m")/12+DATEDIF(AI74,AJ74,"m")/12</f>
        <v>0</v>
      </c>
      <c r="AA74" s="982"/>
      <c r="AB74" s="982"/>
      <c r="AC74" s="982"/>
      <c r="AD74" s="982"/>
      <c r="AE74" s="980"/>
      <c r="AF74" s="980"/>
      <c r="AG74" s="980"/>
      <c r="AH74" s="980"/>
      <c r="AI74" s="980"/>
      <c r="AJ74" s="980"/>
    </row>
    <row r="75" spans="1:36" s="883" customFormat="1" ht="12.75" customHeight="1" x14ac:dyDescent="0.3">
      <c r="A75" s="886"/>
      <c r="B75" s="955"/>
      <c r="C75" s="955"/>
      <c r="D75" s="955"/>
      <c r="E75" s="955"/>
      <c r="F75" s="955"/>
      <c r="G75" s="955"/>
      <c r="H75" s="887"/>
      <c r="I75" s="884"/>
      <c r="J75" s="884"/>
      <c r="K75" s="961"/>
      <c r="L75" s="961"/>
      <c r="M75" s="934" t="s">
        <v>9</v>
      </c>
      <c r="N75" s="910" t="s">
        <v>3</v>
      </c>
      <c r="O75" s="891" t="s">
        <v>246</v>
      </c>
      <c r="P75" s="913"/>
      <c r="Q75" s="914"/>
      <c r="R75" s="915"/>
      <c r="S75" s="889"/>
      <c r="T75" s="997"/>
      <c r="U75" s="997"/>
      <c r="V75" s="997" t="str">
        <f>IF(AND(W75="Y",X75="Y"),"Passed",IF(T75="M","Passed", ""))</f>
        <v/>
      </c>
      <c r="W75" s="997"/>
      <c r="X75" s="997"/>
      <c r="Y75" s="916"/>
      <c r="Z75" s="981">
        <f>DATEDIF(AA75,AB75,"m")/12+DATEDIF(AC75,AD75,"m")/12+DATEDIF(AE75,AF75,"m")/12+DATEDIF(AG75,AH75,"m")/12+DATEDIF(AI75,AJ75,"m")/12</f>
        <v>0</v>
      </c>
      <c r="AA75" s="982"/>
      <c r="AB75" s="982"/>
      <c r="AC75" s="982"/>
      <c r="AD75" s="982"/>
      <c r="AE75" s="980"/>
      <c r="AF75" s="980"/>
      <c r="AG75" s="980"/>
      <c r="AH75" s="980"/>
      <c r="AI75" s="980"/>
      <c r="AJ75" s="980"/>
    </row>
    <row r="76" spans="1:36" s="883" customFormat="1" x14ac:dyDescent="0.3">
      <c r="A76" s="886"/>
      <c r="B76" s="955"/>
      <c r="C76" s="955"/>
      <c r="D76" s="955"/>
      <c r="E76" s="955"/>
      <c r="F76" s="955"/>
      <c r="G76" s="955"/>
      <c r="H76" s="887"/>
      <c r="I76" s="884"/>
      <c r="J76" s="884"/>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s="883" customFormat="1" x14ac:dyDescent="0.3">
      <c r="A77" s="886"/>
      <c r="B77" s="955"/>
      <c r="C77" s="955"/>
      <c r="D77" s="955"/>
      <c r="E77" s="955"/>
      <c r="F77" s="955"/>
      <c r="G77" s="955"/>
      <c r="H77" s="887"/>
      <c r="I77" s="884"/>
      <c r="J77" s="884"/>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s="883" customFormat="1" x14ac:dyDescent="0.3">
      <c r="A78" s="886"/>
      <c r="B78" s="955"/>
      <c r="C78" s="955"/>
      <c r="D78" s="955"/>
      <c r="E78" s="955"/>
      <c r="F78" s="955"/>
      <c r="G78" s="955"/>
      <c r="H78" s="887"/>
      <c r="I78" s="884"/>
      <c r="J78" s="884"/>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s="883" customFormat="1" x14ac:dyDescent="0.3">
      <c r="A79" s="886"/>
      <c r="B79" s="955"/>
      <c r="C79" s="955"/>
      <c r="D79" s="955"/>
      <c r="E79" s="955"/>
      <c r="F79" s="955"/>
      <c r="G79" s="955"/>
      <c r="H79" s="887"/>
      <c r="I79" s="884"/>
      <c r="J79" s="884"/>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s="883" customFormat="1" x14ac:dyDescent="0.3">
      <c r="A80" s="886"/>
      <c r="B80" s="955"/>
      <c r="C80" s="955"/>
      <c r="D80" s="955"/>
      <c r="E80" s="955"/>
      <c r="F80" s="955"/>
      <c r="G80" s="955"/>
      <c r="H80" s="887"/>
      <c r="I80" s="884"/>
      <c r="J80" s="884"/>
    </row>
    <row r="81" spans="1:40" s="887" customFormat="1" x14ac:dyDescent="0.3">
      <c r="A81" s="886"/>
      <c r="B81" s="955"/>
      <c r="C81" s="955"/>
      <c r="D81" s="955"/>
      <c r="E81" s="955"/>
      <c r="F81" s="955"/>
      <c r="G81" s="955"/>
      <c r="I81" s="884"/>
      <c r="J81" s="884"/>
      <c r="K81" s="883"/>
      <c r="L81" s="883"/>
      <c r="M81" s="883"/>
      <c r="N81" s="883"/>
      <c r="O81" s="883"/>
      <c r="P81" s="883"/>
      <c r="Q81" s="883"/>
      <c r="R81" s="883"/>
      <c r="S81" s="883"/>
      <c r="T81" s="883"/>
      <c r="U81" s="883"/>
      <c r="V81" s="883"/>
      <c r="W81" s="883"/>
      <c r="X81" s="883"/>
      <c r="Y81" s="883"/>
      <c r="Z81" s="883"/>
      <c r="AA81" s="883"/>
      <c r="AB81" s="883"/>
      <c r="AC81" s="883"/>
      <c r="AD81" s="883"/>
      <c r="AE81" s="883"/>
      <c r="AF81" s="883"/>
      <c r="AG81" s="883"/>
      <c r="AH81" s="883"/>
      <c r="AI81" s="883"/>
      <c r="AJ81" s="883"/>
      <c r="AK81" s="883"/>
      <c r="AL81" s="883"/>
      <c r="AM81" s="883"/>
      <c r="AN81" s="883"/>
    </row>
    <row r="82" spans="1:40" s="887" customFormat="1" x14ac:dyDescent="0.3">
      <c r="A82" s="886"/>
      <c r="B82" s="955"/>
      <c r="C82" s="955"/>
      <c r="D82" s="955"/>
      <c r="E82" s="955"/>
      <c r="F82" s="955"/>
      <c r="G82" s="955"/>
      <c r="I82" s="884"/>
      <c r="J82" s="884"/>
      <c r="K82" s="883"/>
      <c r="L82" s="883"/>
      <c r="M82" s="883"/>
      <c r="N82" s="883"/>
      <c r="O82" s="883"/>
      <c r="P82" s="883"/>
      <c r="Q82" s="883"/>
      <c r="R82" s="883"/>
      <c r="S82" s="883"/>
      <c r="T82" s="883"/>
      <c r="U82" s="883"/>
      <c r="V82" s="883"/>
      <c r="W82" s="883"/>
      <c r="X82" s="883"/>
      <c r="Y82" s="883"/>
      <c r="Z82" s="883"/>
      <c r="AA82" s="883"/>
      <c r="AB82" s="883"/>
      <c r="AC82" s="883"/>
      <c r="AD82" s="883"/>
      <c r="AE82" s="883"/>
      <c r="AF82" s="883"/>
      <c r="AG82" s="883"/>
      <c r="AH82" s="883"/>
      <c r="AI82" s="883"/>
      <c r="AJ82" s="883"/>
      <c r="AK82" s="883"/>
      <c r="AL82" s="883"/>
      <c r="AM82" s="883"/>
      <c r="AN82" s="883"/>
    </row>
    <row r="83" spans="1:40" s="887" customFormat="1" x14ac:dyDescent="0.3">
      <c r="A83" s="886"/>
      <c r="B83" s="955"/>
      <c r="C83" s="955"/>
      <c r="D83" s="955"/>
      <c r="E83" s="955"/>
      <c r="F83" s="955"/>
      <c r="G83" s="955"/>
      <c r="I83" s="884"/>
      <c r="J83" s="884"/>
      <c r="K83" s="883"/>
      <c r="L83" s="883"/>
      <c r="M83" s="883"/>
      <c r="N83" s="883"/>
      <c r="O83" s="883"/>
      <c r="P83" s="883"/>
      <c r="Q83" s="883"/>
      <c r="R83" s="883"/>
      <c r="S83" s="883"/>
      <c r="T83" s="883"/>
      <c r="U83" s="883"/>
      <c r="V83" s="883"/>
      <c r="W83" s="883"/>
      <c r="X83" s="883"/>
      <c r="Y83" s="883"/>
      <c r="Z83" s="883"/>
      <c r="AA83" s="883"/>
      <c r="AB83" s="883"/>
      <c r="AC83" s="883"/>
      <c r="AD83" s="883"/>
      <c r="AE83" s="883"/>
      <c r="AF83" s="883"/>
      <c r="AG83" s="883"/>
      <c r="AH83" s="883"/>
      <c r="AI83" s="883"/>
      <c r="AJ83" s="883"/>
      <c r="AK83" s="883"/>
      <c r="AL83" s="883"/>
      <c r="AM83" s="883"/>
      <c r="AN83" s="883"/>
    </row>
    <row r="84" spans="1:40" s="887" customFormat="1" x14ac:dyDescent="0.3">
      <c r="A84" s="886"/>
      <c r="B84" s="955"/>
      <c r="C84" s="955"/>
      <c r="D84" s="955"/>
      <c r="E84" s="955"/>
      <c r="F84" s="955"/>
      <c r="G84" s="955"/>
      <c r="I84" s="884"/>
      <c r="J84" s="884"/>
      <c r="K84" s="883"/>
      <c r="L84" s="883"/>
      <c r="M84" s="883"/>
      <c r="N84" s="883"/>
      <c r="O84" s="883"/>
      <c r="P84" s="883"/>
      <c r="Q84" s="883"/>
      <c r="R84" s="883"/>
      <c r="S84" s="883"/>
      <c r="T84" s="883"/>
      <c r="U84" s="883"/>
      <c r="V84" s="883"/>
      <c r="W84" s="883"/>
      <c r="X84" s="883"/>
      <c r="Y84" s="883"/>
      <c r="Z84" s="883"/>
      <c r="AA84" s="883"/>
      <c r="AB84" s="883"/>
      <c r="AC84" s="883"/>
      <c r="AD84" s="883"/>
      <c r="AE84" s="883"/>
      <c r="AF84" s="883"/>
      <c r="AG84" s="883"/>
      <c r="AH84" s="883"/>
      <c r="AI84" s="883"/>
      <c r="AJ84" s="883"/>
      <c r="AK84" s="883"/>
      <c r="AL84" s="883"/>
      <c r="AM84" s="883"/>
      <c r="AN84" s="883"/>
    </row>
    <row r="85" spans="1:40" s="887" customFormat="1" x14ac:dyDescent="0.3">
      <c r="A85" s="886"/>
      <c r="B85" s="955"/>
      <c r="C85" s="955"/>
      <c r="D85" s="955"/>
      <c r="E85" s="955"/>
      <c r="F85" s="955"/>
      <c r="G85" s="955"/>
      <c r="I85" s="884"/>
      <c r="J85" s="884"/>
      <c r="K85" s="883"/>
      <c r="L85" s="883"/>
      <c r="M85" s="883"/>
      <c r="N85" s="883"/>
      <c r="O85" s="883"/>
      <c r="P85" s="883"/>
      <c r="Q85" s="883"/>
      <c r="R85" s="883"/>
      <c r="S85" s="883"/>
      <c r="T85" s="883"/>
      <c r="U85" s="883"/>
      <c r="V85" s="883"/>
      <c r="W85" s="883"/>
      <c r="X85" s="883"/>
      <c r="Y85" s="883"/>
      <c r="Z85" s="883"/>
      <c r="AA85" s="883"/>
      <c r="AB85" s="883"/>
      <c r="AC85" s="883"/>
      <c r="AD85" s="883"/>
      <c r="AE85" s="883"/>
      <c r="AF85" s="883"/>
      <c r="AG85" s="883"/>
      <c r="AH85" s="883"/>
      <c r="AI85" s="883"/>
      <c r="AJ85" s="883"/>
      <c r="AK85" s="883"/>
      <c r="AL85" s="883"/>
      <c r="AM85" s="883"/>
      <c r="AN85" s="883"/>
    </row>
    <row r="86" spans="1:40" s="887" customFormat="1" x14ac:dyDescent="0.3">
      <c r="A86" s="886"/>
      <c r="B86" s="955"/>
      <c r="C86" s="955"/>
      <c r="D86" s="955"/>
      <c r="E86" s="955"/>
      <c r="F86" s="955"/>
      <c r="G86" s="955"/>
      <c r="I86" s="884"/>
      <c r="J86" s="884"/>
      <c r="K86" s="883"/>
      <c r="L86" s="883"/>
      <c r="M86" s="883"/>
      <c r="N86" s="883"/>
      <c r="O86" s="883"/>
      <c r="P86" s="883"/>
      <c r="Q86" s="883"/>
      <c r="R86" s="883"/>
      <c r="S86" s="883"/>
      <c r="T86" s="883"/>
      <c r="U86" s="883"/>
      <c r="V86" s="883"/>
      <c r="W86" s="883"/>
      <c r="X86" s="883"/>
      <c r="Y86" s="883"/>
      <c r="Z86" s="883"/>
      <c r="AA86" s="883"/>
      <c r="AB86" s="883"/>
      <c r="AC86" s="883"/>
      <c r="AD86" s="883"/>
      <c r="AE86" s="883"/>
      <c r="AF86" s="883"/>
      <c r="AG86" s="883"/>
      <c r="AH86" s="883"/>
      <c r="AI86" s="883"/>
      <c r="AJ86" s="883"/>
      <c r="AK86" s="883"/>
      <c r="AL86" s="883"/>
      <c r="AM86" s="883"/>
      <c r="AN86" s="883"/>
    </row>
    <row r="87" spans="1:40" s="887" customFormat="1" x14ac:dyDescent="0.3">
      <c r="A87" s="886"/>
      <c r="B87" s="955"/>
      <c r="C87" s="955"/>
      <c r="D87" s="955"/>
      <c r="E87" s="955"/>
      <c r="F87" s="955"/>
      <c r="G87" s="955"/>
      <c r="I87" s="884"/>
      <c r="J87" s="884"/>
      <c r="K87" s="883"/>
      <c r="L87" s="883"/>
      <c r="M87" s="883"/>
      <c r="N87" s="883"/>
      <c r="O87" s="883"/>
      <c r="P87" s="883"/>
      <c r="Q87" s="883"/>
      <c r="R87" s="883"/>
      <c r="S87" s="883"/>
      <c r="T87" s="883"/>
      <c r="U87" s="883"/>
      <c r="V87" s="883"/>
      <c r="W87" s="883"/>
      <c r="X87" s="883"/>
      <c r="Y87" s="883"/>
      <c r="Z87" s="883"/>
      <c r="AA87" s="883"/>
      <c r="AB87" s="883"/>
      <c r="AC87" s="883"/>
      <c r="AD87" s="883"/>
      <c r="AE87" s="883"/>
      <c r="AF87" s="883"/>
      <c r="AG87" s="883"/>
      <c r="AH87" s="883"/>
      <c r="AI87" s="883"/>
      <c r="AJ87" s="883"/>
      <c r="AK87" s="883"/>
      <c r="AL87" s="883"/>
      <c r="AM87" s="883"/>
      <c r="AN87" s="883"/>
    </row>
    <row r="88" spans="1:40" s="887" customFormat="1" x14ac:dyDescent="0.3">
      <c r="A88" s="886"/>
      <c r="B88" s="955"/>
      <c r="C88" s="955"/>
      <c r="D88" s="955"/>
      <c r="E88" s="955"/>
      <c r="F88" s="955"/>
      <c r="G88" s="955"/>
      <c r="I88" s="884"/>
      <c r="J88" s="884"/>
      <c r="K88" s="883"/>
      <c r="L88" s="883"/>
      <c r="M88" s="883"/>
      <c r="N88" s="883"/>
      <c r="O88" s="883"/>
      <c r="P88" s="883"/>
      <c r="Q88" s="883"/>
      <c r="R88" s="883"/>
      <c r="S88" s="883"/>
      <c r="T88" s="883"/>
      <c r="U88" s="883"/>
      <c r="V88" s="883"/>
      <c r="W88" s="883"/>
      <c r="X88" s="883"/>
      <c r="Y88" s="883"/>
      <c r="Z88" s="883"/>
      <c r="AA88" s="883"/>
      <c r="AB88" s="883"/>
      <c r="AC88" s="883"/>
      <c r="AD88" s="883"/>
      <c r="AE88" s="883"/>
      <c r="AF88" s="883"/>
      <c r="AG88" s="883"/>
      <c r="AH88" s="883"/>
      <c r="AI88" s="883"/>
      <c r="AJ88" s="883"/>
      <c r="AK88" s="883"/>
      <c r="AL88" s="883"/>
      <c r="AM88" s="883"/>
      <c r="AN88" s="883"/>
    </row>
    <row r="89" spans="1:40" s="887" customFormat="1" x14ac:dyDescent="0.3">
      <c r="A89" s="886"/>
      <c r="B89" s="955"/>
      <c r="C89" s="955"/>
      <c r="D89" s="955"/>
      <c r="E89" s="955"/>
      <c r="F89" s="955"/>
      <c r="G89" s="955"/>
      <c r="I89" s="884"/>
      <c r="J89" s="884"/>
      <c r="K89" s="883"/>
      <c r="L89" s="883"/>
      <c r="M89" s="883"/>
      <c r="N89" s="883"/>
      <c r="O89" s="883"/>
      <c r="P89" s="883"/>
      <c r="Q89" s="883"/>
      <c r="R89" s="883"/>
      <c r="S89" s="883"/>
      <c r="T89" s="883"/>
      <c r="U89" s="883"/>
      <c r="V89" s="883"/>
      <c r="W89" s="883"/>
      <c r="X89" s="883"/>
      <c r="Y89" s="883"/>
      <c r="Z89" s="883"/>
      <c r="AA89" s="883"/>
      <c r="AB89" s="883"/>
      <c r="AC89" s="883"/>
      <c r="AD89" s="883"/>
      <c r="AE89" s="883"/>
      <c r="AF89" s="883"/>
      <c r="AG89" s="883"/>
      <c r="AH89" s="883"/>
      <c r="AI89" s="883"/>
      <c r="AJ89" s="883"/>
      <c r="AK89" s="883"/>
      <c r="AL89" s="883"/>
      <c r="AM89" s="883"/>
      <c r="AN89" s="883"/>
    </row>
    <row r="90" spans="1:40" s="887" customFormat="1" x14ac:dyDescent="0.3">
      <c r="A90" s="886"/>
      <c r="B90" s="955"/>
      <c r="C90" s="955"/>
      <c r="D90" s="955"/>
      <c r="E90" s="955"/>
      <c r="F90" s="955"/>
      <c r="G90" s="955"/>
      <c r="I90" s="884"/>
      <c r="J90" s="884"/>
      <c r="K90" s="883"/>
      <c r="L90" s="883"/>
      <c r="M90" s="883"/>
      <c r="N90" s="883"/>
      <c r="O90" s="883"/>
      <c r="P90" s="883"/>
      <c r="Q90" s="883"/>
      <c r="R90" s="883"/>
      <c r="S90" s="883"/>
      <c r="T90" s="883"/>
      <c r="U90" s="883"/>
      <c r="V90" s="883"/>
      <c r="W90" s="883"/>
      <c r="X90" s="883"/>
      <c r="Y90" s="883"/>
      <c r="Z90" s="883"/>
      <c r="AA90" s="883"/>
      <c r="AB90" s="883"/>
      <c r="AC90" s="883"/>
      <c r="AD90" s="883"/>
      <c r="AE90" s="883"/>
      <c r="AF90" s="883"/>
      <c r="AG90" s="883"/>
      <c r="AH90" s="883"/>
      <c r="AI90" s="883"/>
      <c r="AJ90" s="883"/>
      <c r="AK90" s="883"/>
      <c r="AL90" s="883"/>
      <c r="AM90" s="883"/>
      <c r="AN90" s="883"/>
    </row>
    <row r="91" spans="1:40" s="887" customFormat="1" x14ac:dyDescent="0.3">
      <c r="A91" s="886"/>
      <c r="B91" s="955"/>
      <c r="C91" s="955"/>
      <c r="D91" s="955"/>
      <c r="E91" s="955"/>
      <c r="F91" s="955"/>
      <c r="G91" s="955"/>
      <c r="I91" s="884"/>
      <c r="J91" s="884"/>
      <c r="K91" s="883"/>
      <c r="L91" s="883"/>
      <c r="M91" s="883"/>
      <c r="N91" s="883"/>
      <c r="O91" s="883"/>
      <c r="P91" s="883"/>
      <c r="Q91" s="883"/>
      <c r="R91" s="883"/>
      <c r="S91" s="883"/>
      <c r="T91" s="883"/>
      <c r="U91" s="883"/>
      <c r="V91" s="883"/>
      <c r="W91" s="883"/>
      <c r="X91" s="883"/>
      <c r="Y91" s="883"/>
      <c r="Z91" s="883"/>
      <c r="AA91" s="883"/>
      <c r="AB91" s="883"/>
      <c r="AC91" s="883"/>
      <c r="AD91" s="883"/>
      <c r="AE91" s="883"/>
      <c r="AF91" s="883"/>
      <c r="AG91" s="883"/>
      <c r="AH91" s="883"/>
      <c r="AI91" s="883"/>
      <c r="AJ91" s="883"/>
      <c r="AK91" s="883"/>
      <c r="AL91" s="883"/>
      <c r="AM91" s="883"/>
      <c r="AN91" s="883"/>
    </row>
    <row r="92" spans="1:40" s="887" customFormat="1" x14ac:dyDescent="0.3">
      <c r="A92" s="886"/>
      <c r="B92" s="955"/>
      <c r="C92" s="955"/>
      <c r="D92" s="955"/>
      <c r="E92" s="955"/>
      <c r="F92" s="955"/>
      <c r="G92" s="955"/>
      <c r="I92" s="884"/>
      <c r="J92" s="884"/>
      <c r="K92" s="883"/>
      <c r="L92" s="883"/>
      <c r="M92" s="883"/>
      <c r="N92" s="883"/>
      <c r="O92" s="883"/>
      <c r="P92" s="883"/>
      <c r="Q92" s="883"/>
      <c r="R92" s="883"/>
      <c r="S92" s="883"/>
      <c r="T92" s="883"/>
      <c r="U92" s="883"/>
      <c r="V92" s="883"/>
      <c r="W92" s="883"/>
      <c r="X92" s="883"/>
      <c r="Y92" s="883"/>
      <c r="Z92" s="883"/>
      <c r="AA92" s="883"/>
      <c r="AB92" s="883"/>
      <c r="AC92" s="883"/>
      <c r="AD92" s="883"/>
      <c r="AE92" s="883"/>
      <c r="AF92" s="883"/>
      <c r="AG92" s="883"/>
      <c r="AH92" s="883"/>
      <c r="AI92" s="883"/>
      <c r="AJ92" s="883"/>
      <c r="AK92" s="883"/>
      <c r="AL92" s="883"/>
      <c r="AM92" s="883"/>
      <c r="AN92" s="883"/>
    </row>
    <row r="93" spans="1:40" s="887" customFormat="1" x14ac:dyDescent="0.3">
      <c r="A93" s="886"/>
      <c r="B93" s="955"/>
      <c r="C93" s="955"/>
      <c r="D93" s="955"/>
      <c r="E93" s="955"/>
      <c r="F93" s="955"/>
      <c r="G93" s="955"/>
      <c r="I93" s="884"/>
      <c r="J93" s="884"/>
      <c r="K93" s="883"/>
      <c r="L93" s="883"/>
      <c r="M93" s="883"/>
      <c r="N93" s="883"/>
      <c r="O93" s="883"/>
      <c r="P93" s="883"/>
      <c r="Q93" s="883"/>
      <c r="R93" s="883"/>
      <c r="S93" s="883"/>
      <c r="T93" s="883"/>
      <c r="U93" s="883"/>
      <c r="V93" s="883"/>
      <c r="W93" s="883"/>
      <c r="X93" s="883"/>
      <c r="Y93" s="883"/>
      <c r="Z93" s="883"/>
      <c r="AA93" s="883"/>
      <c r="AB93" s="883"/>
      <c r="AC93" s="883"/>
      <c r="AD93" s="883"/>
      <c r="AE93" s="883"/>
      <c r="AF93" s="883"/>
      <c r="AG93" s="883"/>
      <c r="AH93" s="883"/>
      <c r="AI93" s="883"/>
      <c r="AJ93" s="883"/>
      <c r="AK93" s="883"/>
      <c r="AL93" s="883"/>
      <c r="AM93" s="883"/>
      <c r="AN93" s="883"/>
    </row>
    <row r="94" spans="1:40" s="887" customFormat="1" x14ac:dyDescent="0.3">
      <c r="A94" s="886"/>
      <c r="B94" s="955"/>
      <c r="C94" s="955"/>
      <c r="D94" s="955"/>
      <c r="E94" s="955"/>
      <c r="F94" s="955"/>
      <c r="G94" s="955"/>
      <c r="I94" s="884"/>
      <c r="J94" s="884"/>
      <c r="K94" s="883"/>
      <c r="L94" s="883"/>
      <c r="M94" s="883"/>
      <c r="N94" s="883"/>
      <c r="O94" s="883"/>
      <c r="P94" s="883"/>
      <c r="Q94" s="883"/>
      <c r="R94" s="883"/>
      <c r="S94" s="883"/>
      <c r="T94" s="883"/>
      <c r="U94" s="883"/>
      <c r="V94" s="883"/>
      <c r="W94" s="883"/>
      <c r="X94" s="883"/>
      <c r="Y94" s="883"/>
      <c r="Z94" s="883"/>
      <c r="AA94" s="883"/>
      <c r="AB94" s="883"/>
      <c r="AC94" s="883"/>
      <c r="AD94" s="883"/>
      <c r="AE94" s="883"/>
      <c r="AF94" s="883"/>
      <c r="AG94" s="883"/>
      <c r="AH94" s="883"/>
      <c r="AI94" s="883"/>
      <c r="AJ94" s="883"/>
      <c r="AK94" s="883"/>
      <c r="AL94" s="883"/>
      <c r="AM94" s="883"/>
      <c r="AN94" s="883"/>
    </row>
    <row r="95" spans="1:40" s="887" customFormat="1" x14ac:dyDescent="0.3">
      <c r="A95" s="886"/>
      <c r="B95" s="955"/>
      <c r="C95" s="955"/>
      <c r="D95" s="955"/>
      <c r="E95" s="955"/>
      <c r="F95" s="955"/>
      <c r="G95" s="955"/>
      <c r="I95" s="884"/>
      <c r="J95" s="884"/>
      <c r="K95" s="883"/>
      <c r="L95" s="883"/>
      <c r="M95" s="883"/>
      <c r="N95" s="883"/>
      <c r="O95" s="883"/>
      <c r="P95" s="883"/>
      <c r="Q95" s="883"/>
      <c r="R95" s="883"/>
      <c r="S95" s="883"/>
      <c r="T95" s="883"/>
      <c r="U95" s="883"/>
      <c r="V95" s="883"/>
      <c r="W95" s="883"/>
      <c r="X95" s="883"/>
      <c r="Y95" s="883"/>
      <c r="Z95" s="883"/>
      <c r="AA95" s="883"/>
      <c r="AB95" s="883"/>
      <c r="AC95" s="883"/>
      <c r="AD95" s="883"/>
      <c r="AE95" s="883"/>
      <c r="AF95" s="883"/>
      <c r="AG95" s="883"/>
      <c r="AH95" s="883"/>
      <c r="AI95" s="883"/>
      <c r="AJ95" s="883"/>
      <c r="AK95" s="883"/>
      <c r="AL95" s="883"/>
      <c r="AM95" s="883"/>
      <c r="AN95" s="883"/>
    </row>
    <row r="96" spans="1:40" s="887" customFormat="1" x14ac:dyDescent="0.3">
      <c r="A96" s="886"/>
      <c r="B96" s="955"/>
      <c r="C96" s="955"/>
      <c r="D96" s="955"/>
      <c r="E96" s="955"/>
      <c r="F96" s="955"/>
      <c r="G96" s="955"/>
      <c r="I96" s="884"/>
      <c r="J96" s="884"/>
      <c r="K96" s="883"/>
      <c r="L96" s="883"/>
      <c r="M96" s="883"/>
      <c r="N96" s="883"/>
      <c r="O96" s="883"/>
      <c r="P96" s="883"/>
      <c r="Q96" s="883"/>
      <c r="R96" s="883"/>
      <c r="S96" s="883"/>
      <c r="T96" s="883"/>
      <c r="U96" s="883"/>
      <c r="V96" s="883"/>
      <c r="W96" s="883"/>
      <c r="X96" s="883"/>
      <c r="Y96" s="883"/>
      <c r="Z96" s="883"/>
      <c r="AA96" s="883"/>
      <c r="AB96" s="883"/>
      <c r="AC96" s="883"/>
      <c r="AD96" s="883"/>
      <c r="AE96" s="883"/>
      <c r="AF96" s="883"/>
      <c r="AG96" s="883"/>
      <c r="AH96" s="883"/>
      <c r="AI96" s="883"/>
      <c r="AJ96" s="883"/>
      <c r="AK96" s="883"/>
      <c r="AL96" s="883"/>
      <c r="AM96" s="883"/>
      <c r="AN96" s="883"/>
    </row>
    <row r="97" spans="1:40" s="887" customFormat="1" x14ac:dyDescent="0.3">
      <c r="A97" s="886"/>
      <c r="B97" s="955"/>
      <c r="C97" s="955"/>
      <c r="D97" s="955"/>
      <c r="E97" s="955"/>
      <c r="F97" s="955"/>
      <c r="G97" s="955"/>
      <c r="I97" s="884"/>
      <c r="J97" s="884"/>
      <c r="K97" s="883"/>
      <c r="L97" s="883"/>
      <c r="M97" s="883"/>
      <c r="N97" s="883"/>
      <c r="O97" s="883"/>
      <c r="P97" s="883"/>
      <c r="Q97" s="883"/>
      <c r="R97" s="883"/>
      <c r="S97" s="883"/>
      <c r="T97" s="883"/>
      <c r="U97" s="883"/>
      <c r="V97" s="883"/>
      <c r="W97" s="883"/>
      <c r="X97" s="883"/>
      <c r="Y97" s="883"/>
      <c r="Z97" s="883"/>
      <c r="AA97" s="883"/>
      <c r="AB97" s="883"/>
      <c r="AC97" s="883"/>
      <c r="AD97" s="883"/>
      <c r="AE97" s="883"/>
      <c r="AF97" s="883"/>
      <c r="AG97" s="883"/>
      <c r="AH97" s="883"/>
      <c r="AI97" s="883"/>
      <c r="AJ97" s="883"/>
      <c r="AK97" s="883"/>
      <c r="AL97" s="883"/>
      <c r="AM97" s="883"/>
      <c r="AN97" s="883"/>
    </row>
    <row r="98" spans="1:40" s="887" customFormat="1" x14ac:dyDescent="0.3">
      <c r="A98" s="886"/>
      <c r="B98" s="955"/>
      <c r="C98" s="955"/>
      <c r="D98" s="955"/>
      <c r="E98" s="955"/>
      <c r="F98" s="955"/>
      <c r="G98" s="955"/>
      <c r="I98" s="884"/>
      <c r="J98" s="884"/>
      <c r="K98" s="883"/>
      <c r="L98" s="883"/>
      <c r="M98" s="883"/>
      <c r="N98" s="883"/>
      <c r="O98" s="883"/>
      <c r="P98" s="883"/>
      <c r="Q98" s="883"/>
      <c r="R98" s="883"/>
      <c r="S98" s="883"/>
      <c r="T98" s="883"/>
      <c r="U98" s="883"/>
      <c r="V98" s="883"/>
      <c r="W98" s="883"/>
      <c r="X98" s="883"/>
      <c r="Y98" s="883"/>
      <c r="Z98" s="883"/>
      <c r="AA98" s="883"/>
      <c r="AB98" s="883"/>
      <c r="AC98" s="883"/>
      <c r="AD98" s="883"/>
      <c r="AE98" s="883"/>
      <c r="AF98" s="883"/>
      <c r="AG98" s="883"/>
      <c r="AH98" s="883"/>
      <c r="AI98" s="883"/>
      <c r="AJ98" s="883"/>
      <c r="AK98" s="883"/>
      <c r="AL98" s="883"/>
      <c r="AM98" s="883"/>
      <c r="AN98" s="883"/>
    </row>
    <row r="99" spans="1:40" s="887" customFormat="1" x14ac:dyDescent="0.3">
      <c r="A99" s="886"/>
      <c r="B99" s="955"/>
      <c r="C99" s="955"/>
      <c r="D99" s="955"/>
      <c r="E99" s="955"/>
      <c r="F99" s="955"/>
      <c r="G99" s="955"/>
      <c r="I99" s="884"/>
      <c r="J99" s="884"/>
      <c r="K99" s="883"/>
      <c r="L99" s="883"/>
      <c r="M99" s="883"/>
      <c r="N99" s="883"/>
      <c r="O99" s="883"/>
      <c r="P99" s="883"/>
      <c r="Q99" s="883"/>
      <c r="R99" s="883"/>
      <c r="S99" s="883"/>
      <c r="T99" s="883"/>
      <c r="U99" s="883"/>
      <c r="V99" s="883"/>
      <c r="W99" s="883"/>
      <c r="X99" s="883"/>
      <c r="Y99" s="883"/>
      <c r="Z99" s="883"/>
      <c r="AA99" s="883"/>
      <c r="AB99" s="883"/>
      <c r="AC99" s="883"/>
      <c r="AD99" s="883"/>
      <c r="AE99" s="883"/>
      <c r="AF99" s="883"/>
      <c r="AG99" s="883"/>
      <c r="AH99" s="883"/>
      <c r="AI99" s="883"/>
      <c r="AJ99" s="883"/>
      <c r="AK99" s="883"/>
      <c r="AL99" s="883"/>
      <c r="AM99" s="883"/>
      <c r="AN99" s="883"/>
    </row>
    <row r="100" spans="1:40" s="887" customFormat="1" x14ac:dyDescent="0.3">
      <c r="A100" s="886"/>
      <c r="B100" s="955"/>
      <c r="C100" s="955"/>
      <c r="D100" s="955"/>
      <c r="E100" s="955"/>
      <c r="F100" s="955"/>
      <c r="G100" s="955"/>
      <c r="I100" s="884"/>
      <c r="J100" s="884"/>
      <c r="K100" s="883"/>
      <c r="L100" s="883"/>
      <c r="M100" s="883"/>
      <c r="N100" s="883"/>
      <c r="O100" s="883"/>
      <c r="P100" s="883"/>
      <c r="Q100" s="883"/>
      <c r="R100" s="883"/>
      <c r="S100" s="883"/>
      <c r="T100" s="883"/>
      <c r="U100" s="883"/>
      <c r="V100" s="883"/>
      <c r="W100" s="883"/>
      <c r="X100" s="883"/>
      <c r="Y100" s="883"/>
      <c r="Z100" s="883"/>
      <c r="AA100" s="883"/>
      <c r="AB100" s="883"/>
      <c r="AC100" s="883"/>
      <c r="AD100" s="883"/>
      <c r="AE100" s="883"/>
      <c r="AF100" s="883"/>
      <c r="AG100" s="883"/>
      <c r="AH100" s="883"/>
      <c r="AI100" s="883"/>
      <c r="AJ100" s="883"/>
      <c r="AK100" s="883"/>
      <c r="AL100" s="883"/>
      <c r="AM100" s="883"/>
      <c r="AN100" s="883"/>
    </row>
    <row r="101" spans="1:40" s="887" customFormat="1" x14ac:dyDescent="0.3">
      <c r="A101" s="886"/>
      <c r="B101" s="955"/>
      <c r="C101" s="955"/>
      <c r="D101" s="955"/>
      <c r="E101" s="955"/>
      <c r="F101" s="955"/>
      <c r="G101" s="955"/>
      <c r="I101" s="884"/>
      <c r="J101" s="884"/>
      <c r="K101" s="883"/>
      <c r="L101" s="883"/>
      <c r="M101" s="883"/>
      <c r="N101" s="883"/>
      <c r="O101" s="883"/>
      <c r="P101" s="883"/>
      <c r="Q101" s="883"/>
      <c r="R101" s="883"/>
      <c r="S101" s="883"/>
      <c r="T101" s="883"/>
      <c r="U101" s="883"/>
      <c r="V101" s="883"/>
      <c r="W101" s="883"/>
      <c r="X101" s="883"/>
      <c r="Y101" s="883"/>
      <c r="Z101" s="883"/>
      <c r="AA101" s="883"/>
      <c r="AB101" s="883"/>
      <c r="AC101" s="883"/>
      <c r="AD101" s="883"/>
      <c r="AE101" s="883"/>
      <c r="AF101" s="883"/>
      <c r="AG101" s="883"/>
      <c r="AH101" s="883"/>
      <c r="AI101" s="883"/>
      <c r="AJ101" s="883"/>
      <c r="AK101" s="883"/>
      <c r="AL101" s="883"/>
      <c r="AM101" s="883"/>
      <c r="AN101" s="883"/>
    </row>
    <row r="102" spans="1:40" s="887" customFormat="1" x14ac:dyDescent="0.3">
      <c r="A102" s="886"/>
      <c r="B102" s="955"/>
      <c r="C102" s="955"/>
      <c r="D102" s="955"/>
      <c r="E102" s="955"/>
      <c r="F102" s="955"/>
      <c r="G102" s="955"/>
      <c r="I102" s="884"/>
      <c r="J102" s="884"/>
      <c r="K102" s="883"/>
      <c r="L102" s="883"/>
      <c r="M102" s="883"/>
      <c r="N102" s="883"/>
      <c r="O102" s="883"/>
      <c r="P102" s="883"/>
      <c r="Q102" s="883"/>
      <c r="R102" s="883"/>
      <c r="S102" s="883"/>
      <c r="T102" s="883"/>
      <c r="U102" s="883"/>
      <c r="V102" s="883"/>
      <c r="W102" s="883"/>
      <c r="X102" s="883"/>
      <c r="Y102" s="883"/>
      <c r="Z102" s="883"/>
      <c r="AA102" s="883"/>
      <c r="AB102" s="883"/>
      <c r="AC102" s="883"/>
      <c r="AD102" s="883"/>
      <c r="AE102" s="883"/>
      <c r="AF102" s="883"/>
      <c r="AG102" s="883"/>
      <c r="AH102" s="883"/>
      <c r="AI102" s="883"/>
      <c r="AJ102" s="883"/>
      <c r="AK102" s="883"/>
      <c r="AL102" s="883"/>
      <c r="AM102" s="883"/>
      <c r="AN102" s="883"/>
    </row>
    <row r="103" spans="1:40" s="887" customFormat="1" x14ac:dyDescent="0.3">
      <c r="A103" s="886"/>
      <c r="B103" s="955"/>
      <c r="C103" s="955"/>
      <c r="D103" s="955"/>
      <c r="E103" s="955"/>
      <c r="F103" s="955"/>
      <c r="G103" s="955"/>
      <c r="I103" s="884"/>
      <c r="J103" s="884"/>
      <c r="K103" s="883"/>
      <c r="L103" s="883"/>
      <c r="M103" s="883"/>
      <c r="N103" s="883"/>
      <c r="O103" s="883"/>
      <c r="P103" s="883"/>
      <c r="Q103" s="883"/>
      <c r="R103" s="883"/>
      <c r="S103" s="883"/>
      <c r="T103" s="883"/>
      <c r="U103" s="883"/>
      <c r="V103" s="883"/>
      <c r="W103" s="883"/>
      <c r="X103" s="883"/>
      <c r="Y103" s="883"/>
      <c r="Z103" s="883"/>
      <c r="AA103" s="883"/>
      <c r="AB103" s="883"/>
      <c r="AC103" s="883"/>
      <c r="AD103" s="883"/>
      <c r="AE103" s="883"/>
      <c r="AF103" s="883"/>
      <c r="AG103" s="883"/>
      <c r="AH103" s="883"/>
      <c r="AI103" s="883"/>
      <c r="AJ103" s="883"/>
      <c r="AK103" s="883"/>
      <c r="AL103" s="883"/>
      <c r="AM103" s="883"/>
      <c r="AN103" s="883"/>
    </row>
    <row r="104" spans="1:40" s="887" customFormat="1" x14ac:dyDescent="0.3">
      <c r="A104" s="886"/>
      <c r="B104" s="955"/>
      <c r="C104" s="955"/>
      <c r="D104" s="955"/>
      <c r="E104" s="955"/>
      <c r="F104" s="955"/>
      <c r="G104" s="955"/>
      <c r="I104" s="884"/>
      <c r="J104" s="884"/>
      <c r="K104" s="883"/>
      <c r="L104" s="883"/>
      <c r="M104" s="883"/>
      <c r="N104" s="883"/>
      <c r="O104" s="883"/>
      <c r="P104" s="883"/>
      <c r="Q104" s="883"/>
      <c r="R104" s="883"/>
      <c r="S104" s="883"/>
      <c r="T104" s="883"/>
      <c r="U104" s="883"/>
      <c r="V104" s="883"/>
      <c r="W104" s="883"/>
      <c r="X104" s="883"/>
      <c r="Y104" s="883"/>
      <c r="Z104" s="883"/>
      <c r="AA104" s="883"/>
      <c r="AB104" s="883"/>
      <c r="AC104" s="883"/>
      <c r="AD104" s="883"/>
      <c r="AE104" s="883"/>
      <c r="AF104" s="883"/>
      <c r="AG104" s="883"/>
      <c r="AH104" s="883"/>
      <c r="AI104" s="883"/>
      <c r="AJ104" s="883"/>
      <c r="AK104" s="883"/>
      <c r="AL104" s="883"/>
      <c r="AM104" s="883"/>
      <c r="AN104" s="883"/>
    </row>
    <row r="105" spans="1:40" s="887" customFormat="1" x14ac:dyDescent="0.3">
      <c r="A105" s="886"/>
      <c r="B105" s="955"/>
      <c r="C105" s="955"/>
      <c r="D105" s="955"/>
      <c r="E105" s="955"/>
      <c r="F105" s="955"/>
      <c r="G105" s="955"/>
      <c r="I105" s="884"/>
      <c r="J105" s="884"/>
      <c r="K105" s="883"/>
      <c r="L105" s="883"/>
      <c r="M105" s="883"/>
      <c r="N105" s="883"/>
      <c r="O105" s="883"/>
      <c r="P105" s="883"/>
      <c r="Q105" s="883"/>
      <c r="R105" s="883"/>
      <c r="S105" s="883"/>
      <c r="T105" s="883"/>
      <c r="U105" s="883"/>
      <c r="V105" s="883"/>
      <c r="W105" s="883"/>
      <c r="X105" s="883"/>
      <c r="Y105" s="883"/>
      <c r="Z105" s="883"/>
      <c r="AA105" s="883"/>
      <c r="AB105" s="883"/>
      <c r="AC105" s="883"/>
      <c r="AD105" s="883"/>
      <c r="AE105" s="883"/>
      <c r="AF105" s="883"/>
      <c r="AG105" s="883"/>
      <c r="AH105" s="883"/>
      <c r="AI105" s="883"/>
      <c r="AJ105" s="883"/>
      <c r="AK105" s="883"/>
      <c r="AL105" s="883"/>
      <c r="AM105" s="883"/>
      <c r="AN105" s="883"/>
    </row>
    <row r="106" spans="1:40" s="887" customFormat="1" x14ac:dyDescent="0.3">
      <c r="A106" s="886"/>
      <c r="B106" s="955"/>
      <c r="C106" s="955"/>
      <c r="D106" s="955"/>
      <c r="E106" s="955"/>
      <c r="F106" s="955"/>
      <c r="G106" s="955"/>
      <c r="I106" s="884"/>
      <c r="J106" s="884"/>
      <c r="K106" s="883"/>
      <c r="L106" s="883"/>
      <c r="M106" s="883"/>
      <c r="N106" s="883"/>
      <c r="O106" s="883"/>
      <c r="P106" s="883"/>
      <c r="Q106" s="883"/>
      <c r="R106" s="883"/>
      <c r="S106" s="883"/>
      <c r="T106" s="883"/>
      <c r="U106" s="883"/>
      <c r="V106" s="883"/>
      <c r="W106" s="883"/>
      <c r="X106" s="883"/>
      <c r="Y106" s="883"/>
      <c r="Z106" s="883"/>
      <c r="AA106" s="883"/>
      <c r="AB106" s="883"/>
      <c r="AC106" s="883"/>
      <c r="AD106" s="883"/>
      <c r="AE106" s="883"/>
      <c r="AF106" s="883"/>
      <c r="AG106" s="883"/>
      <c r="AH106" s="883"/>
      <c r="AI106" s="883"/>
      <c r="AJ106" s="883"/>
      <c r="AK106" s="883"/>
      <c r="AL106" s="883"/>
      <c r="AM106" s="883"/>
      <c r="AN106" s="883"/>
    </row>
    <row r="107" spans="1:40" s="887" customFormat="1" x14ac:dyDescent="0.3">
      <c r="A107" s="886"/>
      <c r="B107" s="955"/>
      <c r="C107" s="955"/>
      <c r="D107" s="955"/>
      <c r="E107" s="955"/>
      <c r="F107" s="955"/>
      <c r="G107" s="955"/>
      <c r="I107" s="884"/>
      <c r="J107" s="884"/>
      <c r="K107" s="883"/>
      <c r="L107" s="883"/>
      <c r="M107" s="883"/>
      <c r="N107" s="883"/>
      <c r="O107" s="883"/>
      <c r="P107" s="883"/>
      <c r="Q107" s="883"/>
      <c r="R107" s="883"/>
      <c r="S107" s="883"/>
      <c r="T107" s="883"/>
      <c r="U107" s="883"/>
      <c r="V107" s="883"/>
      <c r="W107" s="883"/>
      <c r="X107" s="883"/>
      <c r="Y107" s="883"/>
      <c r="Z107" s="883"/>
      <c r="AA107" s="883"/>
      <c r="AB107" s="883"/>
      <c r="AC107" s="883"/>
      <c r="AD107" s="883"/>
      <c r="AE107" s="883"/>
      <c r="AF107" s="883"/>
      <c r="AG107" s="883"/>
      <c r="AH107" s="883"/>
      <c r="AI107" s="883"/>
      <c r="AJ107" s="883"/>
      <c r="AK107" s="883"/>
      <c r="AL107" s="883"/>
      <c r="AM107" s="883"/>
      <c r="AN107" s="883"/>
    </row>
    <row r="108" spans="1:40" s="887" customFormat="1" x14ac:dyDescent="0.3">
      <c r="A108" s="886"/>
      <c r="B108" s="955"/>
      <c r="C108" s="955"/>
      <c r="D108" s="955"/>
      <c r="E108" s="955"/>
      <c r="F108" s="955"/>
      <c r="G108" s="955"/>
      <c r="I108" s="884"/>
      <c r="J108" s="884"/>
      <c r="K108" s="883"/>
      <c r="L108" s="883"/>
      <c r="M108" s="883"/>
      <c r="N108" s="883"/>
      <c r="O108" s="883"/>
      <c r="P108" s="883"/>
      <c r="Q108" s="883"/>
      <c r="R108" s="883"/>
      <c r="S108" s="883"/>
      <c r="T108" s="883"/>
      <c r="U108" s="883"/>
      <c r="V108" s="883"/>
      <c r="W108" s="883"/>
      <c r="X108" s="883"/>
      <c r="Y108" s="883"/>
      <c r="Z108" s="883"/>
      <c r="AA108" s="883"/>
      <c r="AB108" s="883"/>
      <c r="AC108" s="883"/>
      <c r="AD108" s="883"/>
      <c r="AE108" s="883"/>
      <c r="AF108" s="883"/>
      <c r="AG108" s="883"/>
      <c r="AH108" s="883"/>
      <c r="AI108" s="883"/>
      <c r="AJ108" s="883"/>
      <c r="AK108" s="883"/>
      <c r="AL108" s="883"/>
      <c r="AM108" s="883"/>
      <c r="AN108" s="883"/>
    </row>
    <row r="109" spans="1:40" s="887" customFormat="1" x14ac:dyDescent="0.3">
      <c r="A109" s="886"/>
      <c r="B109" s="955"/>
      <c r="C109" s="955"/>
      <c r="D109" s="955"/>
      <c r="E109" s="955"/>
      <c r="F109" s="955"/>
      <c r="G109" s="955"/>
      <c r="I109" s="884"/>
      <c r="J109" s="884"/>
      <c r="K109" s="883"/>
      <c r="L109" s="883"/>
      <c r="M109" s="883"/>
      <c r="N109" s="883"/>
      <c r="O109" s="883"/>
      <c r="P109" s="883"/>
      <c r="Q109" s="883"/>
      <c r="R109" s="883"/>
      <c r="S109" s="883"/>
      <c r="T109" s="883"/>
      <c r="U109" s="883"/>
      <c r="V109" s="883"/>
      <c r="W109" s="883"/>
      <c r="X109" s="883"/>
      <c r="Y109" s="883"/>
      <c r="Z109" s="883"/>
      <c r="AA109" s="883"/>
      <c r="AB109" s="883"/>
      <c r="AC109" s="883"/>
      <c r="AD109" s="883"/>
      <c r="AE109" s="883"/>
      <c r="AF109" s="883"/>
      <c r="AG109" s="883"/>
      <c r="AH109" s="883"/>
      <c r="AI109" s="883"/>
      <c r="AJ109" s="883"/>
      <c r="AK109" s="883"/>
      <c r="AL109" s="883"/>
      <c r="AM109" s="883"/>
      <c r="AN109" s="883"/>
    </row>
    <row r="110" spans="1:40" s="887" customFormat="1" x14ac:dyDescent="0.3">
      <c r="A110" s="886"/>
      <c r="B110" s="955"/>
      <c r="C110" s="955"/>
      <c r="D110" s="955"/>
      <c r="E110" s="955"/>
      <c r="F110" s="955"/>
      <c r="G110" s="955"/>
      <c r="I110" s="884"/>
      <c r="J110" s="884"/>
      <c r="K110" s="883"/>
      <c r="L110" s="883"/>
      <c r="M110" s="883"/>
      <c r="N110" s="883"/>
      <c r="O110" s="883"/>
      <c r="P110" s="883"/>
      <c r="Q110" s="883"/>
      <c r="R110" s="883"/>
      <c r="S110" s="883"/>
      <c r="T110" s="883"/>
      <c r="U110" s="883"/>
      <c r="V110" s="883"/>
      <c r="W110" s="883"/>
      <c r="X110" s="883"/>
      <c r="Y110" s="883"/>
      <c r="Z110" s="883"/>
      <c r="AA110" s="883"/>
      <c r="AB110" s="883"/>
      <c r="AC110" s="883"/>
      <c r="AD110" s="883"/>
      <c r="AE110" s="883"/>
      <c r="AF110" s="883"/>
      <c r="AG110" s="883"/>
      <c r="AH110" s="883"/>
      <c r="AI110" s="883"/>
      <c r="AJ110" s="883"/>
      <c r="AK110" s="883"/>
      <c r="AL110" s="883"/>
      <c r="AM110" s="883"/>
      <c r="AN110" s="883"/>
    </row>
    <row r="111" spans="1:40" s="887" customFormat="1" x14ac:dyDescent="0.3">
      <c r="A111" s="886"/>
      <c r="B111" s="955"/>
      <c r="C111" s="955"/>
      <c r="D111" s="955"/>
      <c r="E111" s="955"/>
      <c r="F111" s="955"/>
      <c r="G111" s="955"/>
      <c r="I111" s="884"/>
      <c r="J111" s="884"/>
      <c r="K111" s="883"/>
      <c r="L111" s="883"/>
      <c r="M111" s="883"/>
      <c r="N111" s="883"/>
      <c r="O111" s="883"/>
      <c r="P111" s="883"/>
      <c r="Q111" s="883"/>
      <c r="R111" s="883"/>
      <c r="S111" s="883"/>
      <c r="T111" s="883"/>
      <c r="U111" s="883"/>
      <c r="V111" s="883"/>
      <c r="W111" s="883"/>
      <c r="X111" s="883"/>
      <c r="Y111" s="883"/>
      <c r="Z111" s="883"/>
      <c r="AA111" s="883"/>
      <c r="AB111" s="883"/>
      <c r="AC111" s="883"/>
      <c r="AD111" s="883"/>
      <c r="AE111" s="883"/>
      <c r="AF111" s="883"/>
      <c r="AG111" s="883"/>
      <c r="AH111" s="883"/>
      <c r="AI111" s="883"/>
      <c r="AJ111" s="883"/>
      <c r="AK111" s="883"/>
      <c r="AL111" s="883"/>
      <c r="AM111" s="883"/>
      <c r="AN111" s="883"/>
    </row>
    <row r="112" spans="1:40" s="887" customFormat="1" x14ac:dyDescent="0.3">
      <c r="A112" s="886"/>
      <c r="B112" s="955"/>
      <c r="C112" s="955"/>
      <c r="D112" s="955"/>
      <c r="E112" s="955"/>
      <c r="F112" s="955"/>
      <c r="G112" s="955"/>
      <c r="I112" s="884"/>
      <c r="J112" s="884"/>
      <c r="K112" s="883"/>
      <c r="L112" s="883"/>
      <c r="M112" s="883"/>
      <c r="N112" s="883"/>
      <c r="O112" s="883"/>
      <c r="P112" s="883"/>
      <c r="Q112" s="883"/>
      <c r="R112" s="883"/>
      <c r="S112" s="883"/>
      <c r="T112" s="883"/>
      <c r="U112" s="883"/>
      <c r="V112" s="883"/>
      <c r="W112" s="883"/>
      <c r="X112" s="883"/>
      <c r="Y112" s="883"/>
      <c r="Z112" s="883"/>
      <c r="AA112" s="883"/>
      <c r="AB112" s="883"/>
      <c r="AC112" s="883"/>
      <c r="AD112" s="883"/>
      <c r="AE112" s="883"/>
      <c r="AF112" s="883"/>
      <c r="AG112" s="883"/>
      <c r="AH112" s="883"/>
      <c r="AI112" s="883"/>
      <c r="AJ112" s="883"/>
      <c r="AK112" s="883"/>
      <c r="AL112" s="883"/>
      <c r="AM112" s="883"/>
      <c r="AN112" s="883"/>
    </row>
    <row r="113" spans="1:40" s="887" customFormat="1" x14ac:dyDescent="0.3">
      <c r="A113" s="886"/>
      <c r="B113" s="955"/>
      <c r="C113" s="955"/>
      <c r="D113" s="955"/>
      <c r="E113" s="955"/>
      <c r="F113" s="955"/>
      <c r="G113" s="955"/>
      <c r="I113" s="884"/>
      <c r="J113" s="884"/>
      <c r="K113" s="883"/>
      <c r="L113" s="883"/>
      <c r="M113" s="883"/>
      <c r="N113" s="883"/>
      <c r="O113" s="883"/>
      <c r="P113" s="883"/>
      <c r="Q113" s="883"/>
      <c r="R113" s="883"/>
      <c r="S113" s="883"/>
      <c r="T113" s="883"/>
      <c r="U113" s="883"/>
      <c r="V113" s="883"/>
      <c r="W113" s="883"/>
      <c r="X113" s="883"/>
      <c r="Y113" s="883"/>
      <c r="Z113" s="883"/>
      <c r="AA113" s="883"/>
      <c r="AB113" s="883"/>
      <c r="AC113" s="883"/>
      <c r="AD113" s="883"/>
      <c r="AE113" s="883"/>
      <c r="AF113" s="883"/>
      <c r="AG113" s="883"/>
      <c r="AH113" s="883"/>
      <c r="AI113" s="883"/>
      <c r="AJ113" s="883"/>
      <c r="AK113" s="883"/>
      <c r="AL113" s="883"/>
      <c r="AM113" s="883"/>
      <c r="AN113" s="883"/>
    </row>
    <row r="114" spans="1:40" s="887" customFormat="1" x14ac:dyDescent="0.3">
      <c r="A114" s="886"/>
      <c r="B114" s="955"/>
      <c r="C114" s="955"/>
      <c r="D114" s="955"/>
      <c r="E114" s="955"/>
      <c r="F114" s="955"/>
      <c r="G114" s="955"/>
      <c r="I114" s="884"/>
      <c r="J114" s="884"/>
      <c r="K114" s="883"/>
      <c r="L114" s="883"/>
      <c r="M114" s="883"/>
      <c r="N114" s="883"/>
      <c r="O114" s="883"/>
      <c r="P114" s="883"/>
      <c r="Q114" s="883"/>
      <c r="R114" s="883"/>
      <c r="S114" s="883"/>
      <c r="T114" s="883"/>
      <c r="U114" s="883"/>
      <c r="V114" s="883"/>
      <c r="W114" s="883"/>
      <c r="X114" s="883"/>
      <c r="Y114" s="883"/>
      <c r="Z114" s="883"/>
      <c r="AA114" s="883"/>
      <c r="AB114" s="883"/>
      <c r="AC114" s="883"/>
      <c r="AD114" s="883"/>
      <c r="AE114" s="883"/>
      <c r="AF114" s="883"/>
      <c r="AG114" s="883"/>
      <c r="AH114" s="883"/>
      <c r="AI114" s="883"/>
      <c r="AJ114" s="883"/>
      <c r="AK114" s="883"/>
      <c r="AL114" s="883"/>
      <c r="AM114" s="883"/>
      <c r="AN114" s="883"/>
    </row>
    <row r="115" spans="1:40" s="887" customFormat="1" x14ac:dyDescent="0.3">
      <c r="A115" s="886"/>
      <c r="B115" s="955"/>
      <c r="C115" s="955"/>
      <c r="D115" s="955"/>
      <c r="E115" s="955"/>
      <c r="F115" s="955"/>
      <c r="G115" s="955"/>
      <c r="I115" s="884"/>
      <c r="J115" s="884"/>
      <c r="K115" s="883"/>
      <c r="L115" s="883"/>
      <c r="M115" s="883"/>
      <c r="N115" s="883"/>
      <c r="O115" s="883"/>
      <c r="P115" s="883"/>
      <c r="Q115" s="883"/>
      <c r="R115" s="883"/>
      <c r="S115" s="883"/>
      <c r="T115" s="883"/>
      <c r="U115" s="883"/>
      <c r="V115" s="883"/>
      <c r="W115" s="883"/>
      <c r="X115" s="883"/>
      <c r="Y115" s="883"/>
      <c r="Z115" s="883"/>
      <c r="AA115" s="883"/>
      <c r="AB115" s="883"/>
      <c r="AC115" s="883"/>
      <c r="AD115" s="883"/>
      <c r="AE115" s="883"/>
      <c r="AF115" s="883"/>
      <c r="AG115" s="883"/>
      <c r="AH115" s="883"/>
      <c r="AI115" s="883"/>
      <c r="AJ115" s="883"/>
      <c r="AK115" s="883"/>
      <c r="AL115" s="883"/>
      <c r="AM115" s="883"/>
      <c r="AN115" s="883"/>
    </row>
    <row r="116" spans="1:40" s="887" customFormat="1" x14ac:dyDescent="0.3">
      <c r="A116" s="886"/>
      <c r="B116" s="955"/>
      <c r="C116" s="955"/>
      <c r="D116" s="955"/>
      <c r="E116" s="955"/>
      <c r="F116" s="955"/>
      <c r="G116" s="955"/>
      <c r="I116" s="884"/>
      <c r="J116" s="884"/>
      <c r="K116" s="883"/>
      <c r="L116" s="883"/>
      <c r="M116" s="883"/>
      <c r="N116" s="883"/>
      <c r="O116" s="883"/>
      <c r="P116" s="883"/>
      <c r="Q116" s="883"/>
      <c r="R116" s="883"/>
      <c r="S116" s="883"/>
      <c r="T116" s="883"/>
      <c r="U116" s="883"/>
      <c r="V116" s="883"/>
      <c r="W116" s="883"/>
      <c r="X116" s="883"/>
      <c r="Y116" s="883"/>
      <c r="Z116" s="883"/>
      <c r="AA116" s="883"/>
      <c r="AB116" s="883"/>
      <c r="AC116" s="883"/>
      <c r="AD116" s="883"/>
      <c r="AE116" s="883"/>
      <c r="AF116" s="883"/>
      <c r="AG116" s="883"/>
      <c r="AH116" s="883"/>
      <c r="AI116" s="883"/>
      <c r="AJ116" s="883"/>
      <c r="AK116" s="883"/>
      <c r="AL116" s="883"/>
      <c r="AM116" s="883"/>
      <c r="AN116" s="883"/>
    </row>
    <row r="117" spans="1:40" s="887" customFormat="1" x14ac:dyDescent="0.3">
      <c r="A117" s="886"/>
      <c r="B117" s="955"/>
      <c r="C117" s="955"/>
      <c r="D117" s="955"/>
      <c r="E117" s="955"/>
      <c r="F117" s="955"/>
      <c r="G117" s="955"/>
      <c r="I117" s="884"/>
      <c r="J117" s="884"/>
      <c r="K117" s="883"/>
      <c r="L117" s="883"/>
      <c r="M117" s="883"/>
      <c r="N117" s="883"/>
      <c r="O117" s="883"/>
      <c r="P117" s="883"/>
      <c r="Q117" s="883"/>
      <c r="R117" s="883"/>
      <c r="S117" s="883"/>
      <c r="T117" s="883"/>
      <c r="U117" s="883"/>
      <c r="V117" s="883"/>
      <c r="W117" s="883"/>
      <c r="X117" s="883"/>
      <c r="Y117" s="883"/>
      <c r="Z117" s="883"/>
      <c r="AA117" s="883"/>
      <c r="AB117" s="883"/>
      <c r="AC117" s="883"/>
      <c r="AD117" s="883"/>
      <c r="AE117" s="883"/>
      <c r="AF117" s="883"/>
      <c r="AG117" s="883"/>
      <c r="AH117" s="883"/>
      <c r="AI117" s="883"/>
      <c r="AJ117" s="883"/>
      <c r="AK117" s="883"/>
      <c r="AL117" s="883"/>
      <c r="AM117" s="883"/>
      <c r="AN117" s="883"/>
    </row>
    <row r="118" spans="1:40" s="887" customFormat="1" x14ac:dyDescent="0.3">
      <c r="A118" s="886"/>
      <c r="B118" s="955"/>
      <c r="C118" s="955"/>
      <c r="D118" s="955"/>
      <c r="E118" s="955"/>
      <c r="F118" s="955"/>
      <c r="G118" s="955"/>
      <c r="I118" s="884"/>
      <c r="J118" s="884"/>
      <c r="K118" s="883"/>
      <c r="L118" s="883"/>
      <c r="M118" s="883"/>
      <c r="N118" s="883"/>
      <c r="O118" s="883"/>
      <c r="P118" s="883"/>
      <c r="Q118" s="883"/>
      <c r="R118" s="883"/>
      <c r="S118" s="883"/>
      <c r="T118" s="883"/>
      <c r="U118" s="883"/>
      <c r="V118" s="883"/>
      <c r="W118" s="883"/>
      <c r="X118" s="883"/>
      <c r="Y118" s="883"/>
      <c r="Z118" s="883"/>
      <c r="AA118" s="883"/>
      <c r="AB118" s="883"/>
      <c r="AC118" s="883"/>
      <c r="AD118" s="883"/>
      <c r="AE118" s="883"/>
      <c r="AF118" s="883"/>
      <c r="AG118" s="883"/>
      <c r="AH118" s="883"/>
      <c r="AI118" s="883"/>
      <c r="AJ118" s="883"/>
      <c r="AK118" s="883"/>
      <c r="AL118" s="883"/>
      <c r="AM118" s="883"/>
      <c r="AN118" s="883"/>
    </row>
    <row r="119" spans="1:40" s="887" customFormat="1" x14ac:dyDescent="0.3">
      <c r="A119" s="886"/>
      <c r="B119" s="955"/>
      <c r="C119" s="955"/>
      <c r="D119" s="955"/>
      <c r="E119" s="955"/>
      <c r="F119" s="955"/>
      <c r="G119" s="955"/>
      <c r="I119" s="884"/>
      <c r="J119" s="884"/>
      <c r="K119" s="883"/>
      <c r="L119" s="883"/>
      <c r="M119" s="883"/>
      <c r="N119" s="883"/>
      <c r="O119" s="883"/>
      <c r="P119" s="883"/>
      <c r="Q119" s="883"/>
      <c r="R119" s="883"/>
      <c r="S119" s="883"/>
      <c r="T119" s="883"/>
      <c r="U119" s="883"/>
      <c r="V119" s="883"/>
      <c r="W119" s="883"/>
      <c r="X119" s="883"/>
      <c r="Y119" s="883"/>
      <c r="Z119" s="883"/>
      <c r="AA119" s="883"/>
      <c r="AB119" s="883"/>
      <c r="AC119" s="883"/>
      <c r="AD119" s="883"/>
      <c r="AE119" s="883"/>
      <c r="AF119" s="883"/>
      <c r="AG119" s="883"/>
      <c r="AH119" s="883"/>
      <c r="AI119" s="883"/>
      <c r="AJ119" s="883"/>
      <c r="AK119" s="883"/>
      <c r="AL119" s="883"/>
      <c r="AM119" s="883"/>
      <c r="AN119" s="883"/>
    </row>
    <row r="120" spans="1:40" s="887" customFormat="1" x14ac:dyDescent="0.3">
      <c r="A120" s="886"/>
      <c r="B120" s="955"/>
      <c r="C120" s="955"/>
      <c r="D120" s="955"/>
      <c r="E120" s="955"/>
      <c r="F120" s="955"/>
      <c r="G120" s="955"/>
      <c r="I120" s="884"/>
      <c r="J120" s="884"/>
      <c r="K120" s="883"/>
      <c r="L120" s="883"/>
      <c r="M120" s="883"/>
      <c r="N120" s="883"/>
      <c r="O120" s="883"/>
      <c r="P120" s="883"/>
      <c r="Q120" s="883"/>
      <c r="R120" s="883"/>
      <c r="S120" s="883"/>
      <c r="T120" s="883"/>
      <c r="U120" s="883"/>
      <c r="V120" s="883"/>
      <c r="W120" s="883"/>
      <c r="X120" s="883"/>
      <c r="Y120" s="883"/>
      <c r="Z120" s="883"/>
      <c r="AA120" s="883"/>
      <c r="AB120" s="883"/>
      <c r="AC120" s="883"/>
      <c r="AD120" s="883"/>
      <c r="AE120" s="883"/>
      <c r="AF120" s="883"/>
      <c r="AG120" s="883"/>
      <c r="AH120" s="883"/>
      <c r="AI120" s="883"/>
      <c r="AJ120" s="883"/>
      <c r="AK120" s="883"/>
      <c r="AL120" s="883"/>
      <c r="AM120" s="883"/>
      <c r="AN120" s="883"/>
    </row>
    <row r="121" spans="1:40" s="887" customFormat="1" x14ac:dyDescent="0.3">
      <c r="A121" s="886"/>
      <c r="B121" s="955"/>
      <c r="C121" s="955"/>
      <c r="D121" s="955"/>
      <c r="E121" s="955"/>
      <c r="F121" s="955"/>
      <c r="G121" s="955"/>
      <c r="I121" s="884"/>
      <c r="J121" s="884"/>
      <c r="K121" s="883"/>
      <c r="L121" s="883"/>
      <c r="M121" s="883"/>
      <c r="N121" s="883"/>
      <c r="O121" s="883"/>
      <c r="P121" s="883"/>
      <c r="Q121" s="883"/>
      <c r="R121" s="883"/>
      <c r="S121" s="883"/>
      <c r="T121" s="883"/>
      <c r="U121" s="883"/>
      <c r="V121" s="883"/>
      <c r="W121" s="883"/>
      <c r="X121" s="883"/>
      <c r="Y121" s="883"/>
      <c r="Z121" s="883"/>
      <c r="AA121" s="883"/>
      <c r="AB121" s="883"/>
      <c r="AC121" s="883"/>
      <c r="AD121" s="883"/>
      <c r="AE121" s="883"/>
      <c r="AF121" s="883"/>
      <c r="AG121" s="883"/>
      <c r="AH121" s="883"/>
      <c r="AI121" s="883"/>
      <c r="AJ121" s="883"/>
      <c r="AK121" s="883"/>
      <c r="AL121" s="883"/>
      <c r="AM121" s="883"/>
      <c r="AN121" s="883"/>
    </row>
    <row r="122" spans="1:40" s="887" customFormat="1" x14ac:dyDescent="0.3">
      <c r="A122" s="886"/>
      <c r="B122" s="955"/>
      <c r="C122" s="955"/>
      <c r="D122" s="955"/>
      <c r="E122" s="955"/>
      <c r="F122" s="955"/>
      <c r="G122" s="955"/>
      <c r="I122" s="884"/>
      <c r="J122" s="884"/>
      <c r="K122" s="883"/>
      <c r="L122" s="883"/>
      <c r="M122" s="883"/>
      <c r="N122" s="883"/>
      <c r="O122" s="883"/>
      <c r="P122" s="883"/>
      <c r="Q122" s="883"/>
      <c r="R122" s="883"/>
      <c r="S122" s="883"/>
      <c r="T122" s="883"/>
      <c r="U122" s="883"/>
      <c r="V122" s="883"/>
      <c r="W122" s="883"/>
      <c r="X122" s="883"/>
      <c r="Y122" s="883"/>
      <c r="Z122" s="883"/>
      <c r="AA122" s="883"/>
      <c r="AB122" s="883"/>
      <c r="AC122" s="883"/>
      <c r="AD122" s="883"/>
      <c r="AE122" s="883"/>
      <c r="AF122" s="883"/>
      <c r="AG122" s="883"/>
      <c r="AH122" s="883"/>
      <c r="AI122" s="883"/>
      <c r="AJ122" s="883"/>
      <c r="AK122" s="883"/>
      <c r="AL122" s="883"/>
      <c r="AM122" s="883"/>
      <c r="AN122" s="883"/>
    </row>
    <row r="123" spans="1:40" s="887" customFormat="1" x14ac:dyDescent="0.3">
      <c r="A123" s="886"/>
      <c r="B123" s="955"/>
      <c r="C123" s="955"/>
      <c r="D123" s="955"/>
      <c r="E123" s="955"/>
      <c r="F123" s="955"/>
      <c r="G123" s="955"/>
      <c r="I123" s="884"/>
      <c r="J123" s="884"/>
      <c r="K123" s="883"/>
      <c r="L123" s="883"/>
      <c r="M123" s="883"/>
      <c r="N123" s="883"/>
      <c r="O123" s="883"/>
      <c r="P123" s="883"/>
      <c r="Q123" s="883"/>
      <c r="R123" s="883"/>
      <c r="S123" s="883"/>
      <c r="T123" s="883"/>
      <c r="U123" s="883"/>
      <c r="V123" s="883"/>
      <c r="W123" s="883"/>
      <c r="X123" s="883"/>
      <c r="Y123" s="883"/>
      <c r="Z123" s="883"/>
      <c r="AA123" s="883"/>
      <c r="AB123" s="883"/>
      <c r="AC123" s="883"/>
      <c r="AD123" s="883"/>
      <c r="AE123" s="883"/>
      <c r="AF123" s="883"/>
      <c r="AG123" s="883"/>
      <c r="AH123" s="883"/>
      <c r="AI123" s="883"/>
      <c r="AJ123" s="883"/>
      <c r="AK123" s="883"/>
      <c r="AL123" s="883"/>
      <c r="AM123" s="883"/>
      <c r="AN123" s="883"/>
    </row>
    <row r="124" spans="1:40" s="887" customFormat="1" x14ac:dyDescent="0.3">
      <c r="A124" s="886"/>
      <c r="B124" s="955"/>
      <c r="C124" s="955"/>
      <c r="D124" s="955"/>
      <c r="E124" s="955"/>
      <c r="F124" s="955"/>
      <c r="G124" s="955"/>
      <c r="I124" s="884"/>
      <c r="J124" s="884"/>
      <c r="K124" s="883"/>
      <c r="L124" s="883"/>
      <c r="M124" s="883"/>
      <c r="N124" s="883"/>
      <c r="O124" s="883"/>
      <c r="P124" s="883"/>
      <c r="Q124" s="883"/>
      <c r="R124" s="883"/>
      <c r="S124" s="883"/>
      <c r="T124" s="883"/>
      <c r="U124" s="883"/>
      <c r="V124" s="883"/>
      <c r="W124" s="883"/>
      <c r="X124" s="883"/>
      <c r="Y124" s="883"/>
      <c r="Z124" s="883"/>
      <c r="AA124" s="883"/>
      <c r="AB124" s="883"/>
      <c r="AC124" s="883"/>
      <c r="AD124" s="883"/>
      <c r="AE124" s="883"/>
      <c r="AF124" s="883"/>
      <c r="AG124" s="883"/>
      <c r="AH124" s="883"/>
      <c r="AI124" s="883"/>
      <c r="AJ124" s="883"/>
      <c r="AK124" s="883"/>
      <c r="AL124" s="883"/>
      <c r="AM124" s="883"/>
      <c r="AN124" s="883"/>
    </row>
    <row r="125" spans="1:40" s="887" customFormat="1" x14ac:dyDescent="0.3">
      <c r="A125" s="886"/>
      <c r="B125" s="886"/>
      <c r="C125" s="955"/>
      <c r="D125" s="955"/>
      <c r="E125" s="955"/>
      <c r="F125" s="955"/>
      <c r="G125" s="955"/>
      <c r="I125" s="884"/>
      <c r="J125" s="884"/>
      <c r="K125" s="883"/>
      <c r="L125" s="883"/>
      <c r="M125" s="883"/>
      <c r="N125" s="883"/>
      <c r="O125" s="883"/>
      <c r="P125" s="883"/>
      <c r="Q125" s="883"/>
      <c r="R125" s="883"/>
      <c r="S125" s="883"/>
      <c r="T125" s="883"/>
      <c r="U125" s="883"/>
      <c r="V125" s="883"/>
      <c r="W125" s="883"/>
      <c r="X125" s="883"/>
      <c r="Y125" s="883"/>
      <c r="Z125" s="883"/>
      <c r="AA125" s="883"/>
      <c r="AB125" s="883"/>
      <c r="AC125" s="883"/>
      <c r="AD125" s="883"/>
      <c r="AE125" s="883"/>
      <c r="AF125" s="883"/>
      <c r="AG125" s="883"/>
      <c r="AH125" s="883"/>
      <c r="AI125" s="883"/>
      <c r="AJ125" s="883"/>
      <c r="AK125" s="883"/>
      <c r="AL125" s="883"/>
      <c r="AM125" s="883"/>
      <c r="AN125" s="883"/>
    </row>
    <row r="126" spans="1:40" s="887" customFormat="1" x14ac:dyDescent="0.3">
      <c r="A126" s="886"/>
      <c r="B126" s="886"/>
      <c r="C126" s="955"/>
      <c r="D126" s="955"/>
      <c r="E126" s="955"/>
      <c r="F126" s="955"/>
      <c r="G126" s="955"/>
      <c r="I126" s="884"/>
      <c r="J126" s="884"/>
      <c r="K126" s="883"/>
      <c r="L126" s="883"/>
      <c r="M126" s="883"/>
      <c r="N126" s="883"/>
      <c r="O126" s="883"/>
      <c r="P126" s="883"/>
      <c r="Q126" s="883"/>
      <c r="R126" s="883"/>
      <c r="S126" s="883"/>
      <c r="T126" s="883"/>
      <c r="U126" s="883"/>
      <c r="V126" s="883"/>
      <c r="W126" s="883"/>
      <c r="X126" s="883"/>
      <c r="Y126" s="883"/>
      <c r="Z126" s="883"/>
      <c r="AA126" s="883"/>
      <c r="AB126" s="883"/>
      <c r="AC126" s="883"/>
      <c r="AD126" s="883"/>
      <c r="AE126" s="883"/>
      <c r="AF126" s="883"/>
      <c r="AG126" s="883"/>
      <c r="AH126" s="883"/>
      <c r="AI126" s="883"/>
      <c r="AJ126" s="883"/>
      <c r="AK126" s="883"/>
      <c r="AL126" s="883"/>
      <c r="AM126" s="883"/>
      <c r="AN126" s="883"/>
    </row>
    <row r="127" spans="1:40" s="887" customFormat="1" x14ac:dyDescent="0.3">
      <c r="A127" s="886"/>
      <c r="B127" s="886"/>
      <c r="C127" s="955"/>
      <c r="D127" s="955"/>
      <c r="E127" s="955"/>
      <c r="F127" s="955"/>
      <c r="G127" s="955"/>
      <c r="I127" s="884"/>
      <c r="J127" s="884"/>
      <c r="K127" s="883"/>
      <c r="L127" s="883"/>
      <c r="M127" s="883"/>
      <c r="N127" s="883"/>
      <c r="O127" s="883"/>
      <c r="P127" s="883"/>
      <c r="Q127" s="883"/>
      <c r="R127" s="883"/>
      <c r="S127" s="883"/>
      <c r="T127" s="883"/>
      <c r="U127" s="883"/>
      <c r="V127" s="883"/>
      <c r="W127" s="883"/>
      <c r="X127" s="883"/>
      <c r="Y127" s="883"/>
      <c r="Z127" s="883"/>
      <c r="AA127" s="883"/>
      <c r="AB127" s="883"/>
      <c r="AC127" s="883"/>
      <c r="AD127" s="883"/>
      <c r="AE127" s="883"/>
      <c r="AF127" s="883"/>
      <c r="AG127" s="883"/>
      <c r="AH127" s="883"/>
      <c r="AI127" s="883"/>
      <c r="AJ127" s="883"/>
      <c r="AK127" s="883"/>
      <c r="AL127" s="883"/>
      <c r="AM127" s="883"/>
      <c r="AN127" s="883"/>
    </row>
    <row r="128" spans="1:40" s="887" customFormat="1" x14ac:dyDescent="0.3">
      <c r="A128" s="886"/>
      <c r="B128" s="886"/>
      <c r="C128" s="955"/>
      <c r="D128" s="955"/>
      <c r="E128" s="955"/>
      <c r="F128" s="955"/>
      <c r="G128" s="955"/>
      <c r="I128" s="884"/>
      <c r="J128" s="884"/>
      <c r="K128" s="883"/>
      <c r="L128" s="883"/>
      <c r="M128" s="883"/>
      <c r="N128" s="883"/>
      <c r="O128" s="883"/>
      <c r="P128" s="883"/>
      <c r="Q128" s="883"/>
      <c r="R128" s="883"/>
      <c r="S128" s="883"/>
      <c r="T128" s="883"/>
      <c r="U128" s="883"/>
      <c r="V128" s="883"/>
      <c r="W128" s="883"/>
      <c r="X128" s="883"/>
      <c r="Y128" s="883"/>
      <c r="Z128" s="883"/>
      <c r="AA128" s="883"/>
      <c r="AB128" s="883"/>
      <c r="AC128" s="883"/>
      <c r="AD128" s="883"/>
      <c r="AE128" s="883"/>
      <c r="AF128" s="883"/>
      <c r="AG128" s="883"/>
      <c r="AH128" s="883"/>
      <c r="AI128" s="883"/>
      <c r="AJ128" s="883"/>
      <c r="AK128" s="883"/>
      <c r="AL128" s="883"/>
      <c r="AM128" s="883"/>
      <c r="AN128" s="883"/>
    </row>
    <row r="129" spans="1:40" s="887" customFormat="1" x14ac:dyDescent="0.3">
      <c r="A129" s="886"/>
      <c r="B129" s="886"/>
      <c r="C129" s="955"/>
      <c r="D129" s="955"/>
      <c r="E129" s="955"/>
      <c r="F129" s="955"/>
      <c r="G129" s="955"/>
      <c r="I129" s="884"/>
      <c r="J129" s="884"/>
      <c r="K129" s="883"/>
      <c r="L129" s="883"/>
      <c r="M129" s="883"/>
      <c r="N129" s="883"/>
      <c r="O129" s="883"/>
      <c r="P129" s="883"/>
      <c r="Q129" s="883"/>
      <c r="R129" s="883"/>
      <c r="S129" s="883"/>
      <c r="T129" s="883"/>
      <c r="U129" s="883"/>
      <c r="V129" s="883"/>
      <c r="W129" s="883"/>
      <c r="X129" s="883"/>
      <c r="Y129" s="883"/>
      <c r="Z129" s="883"/>
      <c r="AA129" s="883"/>
      <c r="AB129" s="883"/>
      <c r="AC129" s="883"/>
      <c r="AD129" s="883"/>
      <c r="AE129" s="883"/>
      <c r="AF129" s="883"/>
      <c r="AG129" s="883"/>
      <c r="AH129" s="883"/>
      <c r="AI129" s="883"/>
      <c r="AJ129" s="883"/>
      <c r="AK129" s="883"/>
      <c r="AL129" s="883"/>
      <c r="AM129" s="883"/>
      <c r="AN129" s="883"/>
    </row>
    <row r="130" spans="1:40" s="887" customFormat="1" x14ac:dyDescent="0.3">
      <c r="A130" s="886"/>
      <c r="B130" s="886"/>
      <c r="C130" s="955"/>
      <c r="D130" s="955"/>
      <c r="E130" s="955"/>
      <c r="F130" s="955"/>
      <c r="G130" s="955"/>
      <c r="I130" s="884"/>
      <c r="J130" s="884"/>
      <c r="K130" s="883"/>
      <c r="L130" s="883"/>
      <c r="M130" s="883"/>
      <c r="N130" s="883"/>
      <c r="O130" s="883"/>
      <c r="P130" s="883"/>
      <c r="Q130" s="883"/>
      <c r="R130" s="883"/>
      <c r="S130" s="883"/>
      <c r="T130" s="883"/>
      <c r="U130" s="883"/>
      <c r="V130" s="883"/>
      <c r="W130" s="883"/>
      <c r="X130" s="883"/>
      <c r="Y130" s="883"/>
      <c r="Z130" s="883"/>
      <c r="AA130" s="883"/>
      <c r="AB130" s="883"/>
      <c r="AC130" s="883"/>
      <c r="AD130" s="883"/>
      <c r="AE130" s="883"/>
      <c r="AF130" s="883"/>
      <c r="AG130" s="883"/>
      <c r="AH130" s="883"/>
      <c r="AI130" s="883"/>
      <c r="AJ130" s="883"/>
      <c r="AK130" s="883"/>
      <c r="AL130" s="883"/>
      <c r="AM130" s="883"/>
      <c r="AN130" s="883"/>
    </row>
    <row r="131" spans="1:40" s="887" customFormat="1" x14ac:dyDescent="0.3">
      <c r="A131" s="886"/>
      <c r="B131" s="886"/>
      <c r="C131" s="955"/>
      <c r="D131" s="955"/>
      <c r="E131" s="955"/>
      <c r="F131" s="955"/>
      <c r="G131" s="955"/>
      <c r="I131" s="884"/>
      <c r="J131" s="884"/>
      <c r="K131" s="883"/>
      <c r="L131" s="883"/>
      <c r="M131" s="883"/>
      <c r="N131" s="883"/>
      <c r="O131" s="883"/>
      <c r="P131" s="883"/>
      <c r="Q131" s="883"/>
      <c r="R131" s="883"/>
      <c r="S131" s="883"/>
      <c r="T131" s="883"/>
      <c r="U131" s="883"/>
      <c r="V131" s="883"/>
      <c r="W131" s="883"/>
      <c r="X131" s="883"/>
      <c r="Y131" s="883"/>
      <c r="Z131" s="883"/>
      <c r="AA131" s="883"/>
      <c r="AB131" s="883"/>
      <c r="AC131" s="883"/>
      <c r="AD131" s="883"/>
      <c r="AE131" s="883"/>
      <c r="AF131" s="883"/>
      <c r="AG131" s="883"/>
      <c r="AH131" s="883"/>
      <c r="AI131" s="883"/>
      <c r="AJ131" s="883"/>
      <c r="AK131" s="883"/>
      <c r="AL131" s="883"/>
      <c r="AM131" s="883"/>
      <c r="AN131" s="883"/>
    </row>
    <row r="132" spans="1:40" s="887" customFormat="1" x14ac:dyDescent="0.3">
      <c r="A132" s="886"/>
      <c r="B132" s="886"/>
      <c r="C132" s="955"/>
      <c r="D132" s="955"/>
      <c r="E132" s="955"/>
      <c r="F132" s="955"/>
      <c r="G132" s="955"/>
      <c r="I132" s="884"/>
      <c r="J132" s="884"/>
      <c r="K132" s="883"/>
      <c r="L132" s="883"/>
      <c r="M132" s="883"/>
      <c r="N132" s="883"/>
      <c r="O132" s="883"/>
      <c r="P132" s="883"/>
      <c r="Q132" s="883"/>
      <c r="R132" s="883"/>
      <c r="S132" s="883"/>
      <c r="T132" s="883"/>
      <c r="U132" s="883"/>
      <c r="V132" s="883"/>
      <c r="W132" s="883"/>
      <c r="X132" s="883"/>
      <c r="Y132" s="883"/>
      <c r="Z132" s="883"/>
      <c r="AA132" s="883"/>
      <c r="AB132" s="883"/>
      <c r="AC132" s="883"/>
      <c r="AD132" s="883"/>
      <c r="AE132" s="883"/>
      <c r="AF132" s="883"/>
      <c r="AG132" s="883"/>
      <c r="AH132" s="883"/>
      <c r="AI132" s="883"/>
      <c r="AJ132" s="883"/>
      <c r="AK132" s="883"/>
      <c r="AL132" s="883"/>
      <c r="AM132" s="883"/>
      <c r="AN132" s="883"/>
    </row>
    <row r="133" spans="1:40" s="887" customFormat="1" x14ac:dyDescent="0.3">
      <c r="A133" s="886"/>
      <c r="B133" s="886"/>
      <c r="C133" s="955"/>
      <c r="D133" s="955"/>
      <c r="E133" s="955"/>
      <c r="F133" s="955"/>
      <c r="G133" s="955"/>
      <c r="I133" s="884"/>
      <c r="J133" s="884"/>
      <c r="K133" s="883"/>
      <c r="L133" s="883"/>
      <c r="M133" s="883"/>
      <c r="N133" s="883"/>
      <c r="O133" s="883"/>
      <c r="P133" s="883"/>
      <c r="Q133" s="883"/>
      <c r="R133" s="883"/>
      <c r="S133" s="883"/>
      <c r="T133" s="883"/>
      <c r="U133" s="883"/>
      <c r="V133" s="883"/>
      <c r="W133" s="883"/>
      <c r="X133" s="883"/>
      <c r="Y133" s="883"/>
      <c r="Z133" s="883"/>
      <c r="AA133" s="883"/>
      <c r="AB133" s="883"/>
      <c r="AC133" s="883"/>
      <c r="AD133" s="883"/>
      <c r="AE133" s="883"/>
      <c r="AF133" s="883"/>
      <c r="AG133" s="883"/>
      <c r="AH133" s="883"/>
      <c r="AI133" s="883"/>
      <c r="AJ133" s="883"/>
      <c r="AK133" s="883"/>
      <c r="AL133" s="883"/>
      <c r="AM133" s="883"/>
      <c r="AN133" s="883"/>
    </row>
    <row r="134" spans="1:40" s="887" customFormat="1" x14ac:dyDescent="0.3">
      <c r="A134" s="886"/>
      <c r="B134" s="886"/>
      <c r="C134" s="955"/>
      <c r="D134" s="955"/>
      <c r="E134" s="955"/>
      <c r="F134" s="955"/>
      <c r="G134" s="955"/>
      <c r="I134" s="884"/>
      <c r="J134" s="884"/>
      <c r="K134" s="883"/>
      <c r="L134" s="883"/>
      <c r="M134" s="883"/>
      <c r="N134" s="883"/>
      <c r="O134" s="883"/>
      <c r="P134" s="883"/>
      <c r="Q134" s="883"/>
      <c r="R134" s="883"/>
      <c r="S134" s="883"/>
      <c r="T134" s="883"/>
      <c r="U134" s="883"/>
      <c r="V134" s="883"/>
      <c r="W134" s="883"/>
      <c r="X134" s="883"/>
      <c r="Y134" s="883"/>
      <c r="Z134" s="883"/>
      <c r="AA134" s="883"/>
      <c r="AB134" s="883"/>
      <c r="AC134" s="883"/>
      <c r="AD134" s="883"/>
      <c r="AE134" s="883"/>
      <c r="AF134" s="883"/>
      <c r="AG134" s="883"/>
      <c r="AH134" s="883"/>
      <c r="AI134" s="883"/>
      <c r="AJ134" s="883"/>
      <c r="AK134" s="883"/>
      <c r="AL134" s="883"/>
      <c r="AM134" s="883"/>
      <c r="AN134" s="883"/>
    </row>
    <row r="135" spans="1:40" s="887" customFormat="1" x14ac:dyDescent="0.3">
      <c r="A135" s="886"/>
      <c r="B135" s="886"/>
      <c r="C135" s="955"/>
      <c r="D135" s="955"/>
      <c r="E135" s="955"/>
      <c r="F135" s="955"/>
      <c r="G135" s="955"/>
      <c r="I135" s="884"/>
      <c r="J135" s="884"/>
      <c r="K135" s="883"/>
      <c r="L135" s="883"/>
      <c r="M135" s="883"/>
      <c r="N135" s="883"/>
      <c r="O135" s="883"/>
      <c r="P135" s="883"/>
      <c r="Q135" s="883"/>
      <c r="R135" s="883"/>
      <c r="S135" s="883"/>
      <c r="T135" s="883"/>
      <c r="U135" s="883"/>
      <c r="V135" s="883"/>
      <c r="W135" s="883"/>
      <c r="X135" s="883"/>
      <c r="Y135" s="883"/>
      <c r="Z135" s="883"/>
      <c r="AA135" s="883"/>
      <c r="AB135" s="883"/>
      <c r="AC135" s="883"/>
      <c r="AD135" s="883"/>
      <c r="AE135" s="883"/>
      <c r="AF135" s="883"/>
      <c r="AG135" s="883"/>
      <c r="AH135" s="883"/>
      <c r="AI135" s="883"/>
      <c r="AJ135" s="883"/>
      <c r="AK135" s="883"/>
      <c r="AL135" s="883"/>
      <c r="AM135" s="883"/>
      <c r="AN135" s="883"/>
    </row>
    <row r="136" spans="1:40" s="887" customFormat="1" x14ac:dyDescent="0.3">
      <c r="A136" s="886"/>
      <c r="B136" s="886"/>
      <c r="C136" s="955"/>
      <c r="D136" s="955"/>
      <c r="E136" s="955"/>
      <c r="F136" s="955"/>
      <c r="G136" s="955"/>
      <c r="I136" s="884"/>
      <c r="J136" s="884"/>
      <c r="K136" s="883"/>
      <c r="L136" s="883"/>
      <c r="M136" s="883"/>
      <c r="N136" s="883"/>
      <c r="O136" s="883"/>
      <c r="P136" s="883"/>
      <c r="Q136" s="883"/>
      <c r="R136" s="883"/>
      <c r="S136" s="883"/>
      <c r="T136" s="883"/>
      <c r="U136" s="883"/>
      <c r="V136" s="883"/>
      <c r="W136" s="883"/>
      <c r="X136" s="883"/>
      <c r="Y136" s="883"/>
      <c r="Z136" s="883"/>
      <c r="AA136" s="883"/>
      <c r="AB136" s="883"/>
      <c r="AC136" s="883"/>
      <c r="AD136" s="883"/>
      <c r="AE136" s="883"/>
      <c r="AF136" s="883"/>
      <c r="AG136" s="883"/>
      <c r="AH136" s="883"/>
      <c r="AI136" s="883"/>
      <c r="AJ136" s="883"/>
      <c r="AK136" s="883"/>
      <c r="AL136" s="883"/>
      <c r="AM136" s="883"/>
      <c r="AN136" s="883"/>
    </row>
    <row r="137" spans="1:40" s="887" customFormat="1" x14ac:dyDescent="0.3">
      <c r="A137" s="886"/>
      <c r="B137" s="886"/>
      <c r="C137" s="955"/>
      <c r="D137" s="955"/>
      <c r="E137" s="955"/>
      <c r="F137" s="955"/>
      <c r="G137" s="955"/>
      <c r="I137" s="884"/>
      <c r="J137" s="884"/>
      <c r="K137" s="883"/>
      <c r="L137" s="883"/>
      <c r="M137" s="883"/>
      <c r="N137" s="883"/>
      <c r="O137" s="883"/>
      <c r="P137" s="883"/>
      <c r="Q137" s="883"/>
      <c r="R137" s="883"/>
      <c r="S137" s="883"/>
      <c r="T137" s="883"/>
      <c r="U137" s="883"/>
      <c r="V137" s="883"/>
      <c r="W137" s="883"/>
      <c r="X137" s="883"/>
      <c r="Y137" s="883"/>
      <c r="Z137" s="883"/>
      <c r="AA137" s="883"/>
      <c r="AB137" s="883"/>
      <c r="AC137" s="883"/>
      <c r="AD137" s="883"/>
      <c r="AE137" s="883"/>
      <c r="AF137" s="883"/>
      <c r="AG137" s="883"/>
      <c r="AH137" s="883"/>
      <c r="AI137" s="883"/>
      <c r="AJ137" s="883"/>
      <c r="AK137" s="883"/>
      <c r="AL137" s="883"/>
      <c r="AM137" s="883"/>
      <c r="AN137" s="883"/>
    </row>
    <row r="138" spans="1:40" s="887" customFormat="1" x14ac:dyDescent="0.3">
      <c r="A138" s="886"/>
      <c r="B138" s="886"/>
      <c r="C138" s="955"/>
      <c r="D138" s="955"/>
      <c r="E138" s="955"/>
      <c r="F138" s="955"/>
      <c r="G138" s="955"/>
      <c r="I138" s="884"/>
      <c r="J138" s="884"/>
      <c r="K138" s="883"/>
      <c r="L138" s="883"/>
      <c r="M138" s="883"/>
      <c r="N138" s="883"/>
      <c r="O138" s="883"/>
      <c r="P138" s="883"/>
      <c r="Q138" s="883"/>
      <c r="R138" s="883"/>
      <c r="S138" s="883"/>
      <c r="T138" s="883"/>
      <c r="U138" s="883"/>
      <c r="V138" s="883"/>
      <c r="W138" s="883"/>
      <c r="X138" s="883"/>
      <c r="Y138" s="883"/>
      <c r="Z138" s="883"/>
      <c r="AA138" s="883"/>
      <c r="AB138" s="883"/>
      <c r="AC138" s="883"/>
      <c r="AD138" s="883"/>
      <c r="AE138" s="883"/>
      <c r="AF138" s="883"/>
      <c r="AG138" s="883"/>
      <c r="AH138" s="883"/>
      <c r="AI138" s="883"/>
      <c r="AJ138" s="883"/>
      <c r="AK138" s="883"/>
      <c r="AL138" s="883"/>
      <c r="AM138" s="883"/>
      <c r="AN138" s="883"/>
    </row>
    <row r="139" spans="1:40" s="887" customFormat="1" x14ac:dyDescent="0.3">
      <c r="A139" s="886"/>
      <c r="B139" s="886"/>
      <c r="C139" s="955"/>
      <c r="D139" s="955"/>
      <c r="E139" s="955"/>
      <c r="F139" s="955"/>
      <c r="G139" s="955"/>
      <c r="I139" s="884"/>
      <c r="J139" s="884"/>
      <c r="K139" s="883"/>
      <c r="L139" s="883"/>
      <c r="M139" s="883"/>
      <c r="N139" s="883"/>
      <c r="O139" s="883"/>
      <c r="P139" s="883"/>
      <c r="Q139" s="883"/>
      <c r="R139" s="883"/>
      <c r="S139" s="883"/>
      <c r="T139" s="883"/>
      <c r="U139" s="883"/>
      <c r="V139" s="883"/>
      <c r="W139" s="883"/>
      <c r="X139" s="883"/>
      <c r="Y139" s="883"/>
      <c r="Z139" s="883"/>
      <c r="AA139" s="883"/>
      <c r="AB139" s="883"/>
      <c r="AC139" s="883"/>
      <c r="AD139" s="883"/>
      <c r="AE139" s="883"/>
      <c r="AF139" s="883"/>
      <c r="AG139" s="883"/>
      <c r="AH139" s="883"/>
      <c r="AI139" s="883"/>
      <c r="AJ139" s="883"/>
      <c r="AK139" s="883"/>
      <c r="AL139" s="883"/>
      <c r="AM139" s="883"/>
      <c r="AN139" s="883"/>
    </row>
    <row r="140" spans="1:40" s="887" customFormat="1" x14ac:dyDescent="0.3">
      <c r="A140" s="886"/>
      <c r="B140" s="886"/>
      <c r="C140" s="955"/>
      <c r="D140" s="955"/>
      <c r="E140" s="955"/>
      <c r="F140" s="955"/>
      <c r="G140" s="955"/>
      <c r="I140" s="884"/>
      <c r="J140" s="884"/>
      <c r="K140" s="883"/>
      <c r="L140" s="883"/>
      <c r="M140" s="883"/>
      <c r="N140" s="883"/>
      <c r="O140" s="883"/>
      <c r="P140" s="883"/>
      <c r="Q140" s="883"/>
      <c r="R140" s="883"/>
      <c r="S140" s="883"/>
      <c r="T140" s="883"/>
      <c r="U140" s="883"/>
      <c r="V140" s="883"/>
      <c r="W140" s="883"/>
      <c r="X140" s="883"/>
      <c r="Y140" s="883"/>
      <c r="Z140" s="883"/>
      <c r="AA140" s="883"/>
      <c r="AB140" s="883"/>
      <c r="AC140" s="883"/>
      <c r="AD140" s="883"/>
      <c r="AE140" s="883"/>
      <c r="AF140" s="883"/>
      <c r="AG140" s="883"/>
      <c r="AH140" s="883"/>
      <c r="AI140" s="883"/>
      <c r="AJ140" s="883"/>
      <c r="AK140" s="883"/>
      <c r="AL140" s="883"/>
      <c r="AM140" s="883"/>
      <c r="AN140" s="883"/>
    </row>
    <row r="141" spans="1:40" s="887" customFormat="1" x14ac:dyDescent="0.3">
      <c r="A141" s="886"/>
      <c r="B141" s="886"/>
      <c r="C141" s="955"/>
      <c r="D141" s="955"/>
      <c r="E141" s="955"/>
      <c r="F141" s="955"/>
      <c r="G141" s="955"/>
      <c r="I141" s="884"/>
      <c r="J141" s="884"/>
      <c r="K141" s="883"/>
      <c r="L141" s="883"/>
      <c r="M141" s="883"/>
      <c r="N141" s="883"/>
      <c r="O141" s="883"/>
      <c r="P141" s="883"/>
      <c r="Q141" s="883"/>
      <c r="R141" s="883"/>
      <c r="S141" s="883"/>
      <c r="T141" s="883"/>
      <c r="U141" s="883"/>
      <c r="V141" s="883"/>
      <c r="W141" s="883"/>
      <c r="X141" s="883"/>
      <c r="Y141" s="883"/>
      <c r="Z141" s="883"/>
      <c r="AA141" s="883"/>
      <c r="AB141" s="883"/>
      <c r="AC141" s="883"/>
      <c r="AD141" s="883"/>
      <c r="AE141" s="883"/>
      <c r="AF141" s="883"/>
      <c r="AG141" s="883"/>
      <c r="AH141" s="883"/>
      <c r="AI141" s="883"/>
      <c r="AJ141" s="883"/>
      <c r="AK141" s="883"/>
      <c r="AL141" s="883"/>
      <c r="AM141" s="883"/>
      <c r="AN141" s="883"/>
    </row>
    <row r="142" spans="1:40" s="887" customFormat="1" x14ac:dyDescent="0.3">
      <c r="A142" s="886"/>
      <c r="B142" s="886"/>
      <c r="C142" s="955"/>
      <c r="D142" s="955"/>
      <c r="E142" s="955"/>
      <c r="F142" s="955"/>
      <c r="G142" s="955"/>
      <c r="I142" s="884"/>
      <c r="J142" s="884"/>
      <c r="K142" s="883"/>
      <c r="L142" s="883"/>
      <c r="M142" s="883"/>
      <c r="N142" s="883"/>
      <c r="O142" s="883"/>
      <c r="P142" s="883"/>
      <c r="Q142" s="883"/>
      <c r="R142" s="883"/>
      <c r="S142" s="883"/>
      <c r="T142" s="883"/>
      <c r="U142" s="883"/>
      <c r="V142" s="883"/>
      <c r="W142" s="883"/>
      <c r="X142" s="883"/>
      <c r="Y142" s="883"/>
      <c r="Z142" s="883"/>
      <c r="AA142" s="883"/>
      <c r="AB142" s="883"/>
      <c r="AC142" s="883"/>
      <c r="AD142" s="883"/>
      <c r="AE142" s="883"/>
      <c r="AF142" s="883"/>
      <c r="AG142" s="883"/>
      <c r="AH142" s="883"/>
      <c r="AI142" s="883"/>
      <c r="AJ142" s="883"/>
      <c r="AK142" s="883"/>
      <c r="AL142" s="883"/>
      <c r="AM142" s="883"/>
      <c r="AN142" s="883"/>
    </row>
    <row r="143" spans="1:40" s="887" customFormat="1" x14ac:dyDescent="0.3">
      <c r="A143" s="886"/>
      <c r="B143" s="886"/>
      <c r="C143" s="955"/>
      <c r="D143" s="955"/>
      <c r="E143" s="955"/>
      <c r="F143" s="955"/>
      <c r="G143" s="955"/>
      <c r="I143" s="884"/>
      <c r="J143" s="884"/>
      <c r="K143" s="883"/>
      <c r="L143" s="883"/>
      <c r="M143" s="883"/>
      <c r="N143" s="883"/>
      <c r="O143" s="883"/>
      <c r="P143" s="883"/>
      <c r="Q143" s="883"/>
      <c r="R143" s="883"/>
      <c r="S143" s="883"/>
      <c r="T143" s="883"/>
      <c r="U143" s="883"/>
      <c r="V143" s="883"/>
      <c r="W143" s="883"/>
      <c r="X143" s="883"/>
      <c r="Y143" s="883"/>
      <c r="Z143" s="883"/>
      <c r="AA143" s="883"/>
      <c r="AB143" s="883"/>
      <c r="AC143" s="883"/>
      <c r="AD143" s="883"/>
      <c r="AE143" s="883"/>
      <c r="AF143" s="883"/>
      <c r="AG143" s="883"/>
      <c r="AH143" s="883"/>
      <c r="AI143" s="883"/>
      <c r="AJ143" s="883"/>
      <c r="AK143" s="883"/>
      <c r="AL143" s="883"/>
      <c r="AM143" s="883"/>
      <c r="AN143" s="883"/>
    </row>
    <row r="144" spans="1:40" s="887" customFormat="1" x14ac:dyDescent="0.3">
      <c r="A144" s="886"/>
      <c r="B144" s="886"/>
      <c r="C144" s="955"/>
      <c r="D144" s="955"/>
      <c r="E144" s="955"/>
      <c r="F144" s="955"/>
      <c r="G144" s="955"/>
      <c r="I144" s="884"/>
      <c r="J144" s="884"/>
      <c r="K144" s="883"/>
      <c r="L144" s="883"/>
      <c r="M144" s="883"/>
      <c r="N144" s="883"/>
      <c r="O144" s="883"/>
      <c r="P144" s="883"/>
      <c r="Q144" s="883"/>
      <c r="R144" s="883"/>
      <c r="S144" s="883"/>
      <c r="T144" s="883"/>
      <c r="U144" s="883"/>
      <c r="V144" s="883"/>
      <c r="W144" s="883"/>
      <c r="X144" s="883"/>
      <c r="Y144" s="883"/>
      <c r="Z144" s="883"/>
      <c r="AA144" s="883"/>
      <c r="AB144" s="883"/>
      <c r="AC144" s="883"/>
      <c r="AD144" s="883"/>
      <c r="AE144" s="883"/>
      <c r="AF144" s="883"/>
      <c r="AG144" s="883"/>
      <c r="AH144" s="883"/>
      <c r="AI144" s="883"/>
      <c r="AJ144" s="883"/>
      <c r="AK144" s="883"/>
      <c r="AL144" s="883"/>
      <c r="AM144" s="883"/>
      <c r="AN144" s="883"/>
    </row>
    <row r="145" spans="1:40" s="887" customFormat="1" x14ac:dyDescent="0.3">
      <c r="A145" s="886"/>
      <c r="B145" s="886"/>
      <c r="C145" s="955"/>
      <c r="D145" s="955"/>
      <c r="E145" s="955"/>
      <c r="F145" s="955"/>
      <c r="G145" s="955"/>
      <c r="I145" s="884"/>
      <c r="J145" s="884"/>
      <c r="K145" s="883"/>
      <c r="L145" s="883"/>
      <c r="M145" s="883"/>
      <c r="N145" s="883"/>
      <c r="O145" s="883"/>
      <c r="P145" s="883"/>
      <c r="Q145" s="883"/>
      <c r="R145" s="883"/>
      <c r="S145" s="883"/>
      <c r="T145" s="883"/>
      <c r="U145" s="883"/>
      <c r="V145" s="883"/>
      <c r="W145" s="883"/>
      <c r="X145" s="883"/>
      <c r="Y145" s="883"/>
      <c r="Z145" s="883"/>
      <c r="AA145" s="883"/>
      <c r="AB145" s="883"/>
      <c r="AC145" s="883"/>
      <c r="AD145" s="883"/>
      <c r="AE145" s="883"/>
      <c r="AF145" s="883"/>
      <c r="AG145" s="883"/>
      <c r="AH145" s="883"/>
      <c r="AI145" s="883"/>
      <c r="AJ145" s="883"/>
      <c r="AK145" s="883"/>
      <c r="AL145" s="883"/>
      <c r="AM145" s="883"/>
      <c r="AN145" s="883"/>
    </row>
    <row r="146" spans="1:40" s="887" customFormat="1" x14ac:dyDescent="0.3">
      <c r="A146" s="886"/>
      <c r="B146" s="886"/>
      <c r="C146" s="955"/>
      <c r="D146" s="955"/>
      <c r="E146" s="955"/>
      <c r="F146" s="955"/>
      <c r="G146" s="955"/>
      <c r="I146" s="884"/>
      <c r="J146" s="884"/>
      <c r="K146" s="883"/>
      <c r="L146" s="883"/>
      <c r="M146" s="883"/>
      <c r="N146" s="883"/>
      <c r="O146" s="883"/>
      <c r="P146" s="883"/>
      <c r="Q146" s="883"/>
      <c r="R146" s="883"/>
      <c r="S146" s="883"/>
      <c r="T146" s="883"/>
      <c r="U146" s="883"/>
      <c r="V146" s="883"/>
      <c r="W146" s="883"/>
      <c r="X146" s="883"/>
      <c r="Y146" s="883"/>
      <c r="Z146" s="883"/>
      <c r="AA146" s="883"/>
      <c r="AB146" s="883"/>
      <c r="AC146" s="883"/>
      <c r="AD146" s="883"/>
      <c r="AE146" s="883"/>
      <c r="AF146" s="883"/>
      <c r="AG146" s="883"/>
      <c r="AH146" s="883"/>
      <c r="AI146" s="883"/>
      <c r="AJ146" s="883"/>
      <c r="AK146" s="883"/>
      <c r="AL146" s="883"/>
      <c r="AM146" s="883"/>
      <c r="AN146" s="883"/>
    </row>
    <row r="147" spans="1:40" s="887" customFormat="1" x14ac:dyDescent="0.3">
      <c r="A147" s="886"/>
      <c r="B147" s="886"/>
      <c r="C147" s="955"/>
      <c r="D147" s="955"/>
      <c r="E147" s="955"/>
      <c r="F147" s="955"/>
      <c r="G147" s="955"/>
      <c r="I147" s="884"/>
      <c r="J147" s="884"/>
      <c r="K147" s="883"/>
      <c r="L147" s="883"/>
      <c r="M147" s="883"/>
      <c r="N147" s="883"/>
      <c r="O147" s="883"/>
      <c r="P147" s="883"/>
      <c r="Q147" s="883"/>
      <c r="R147" s="883"/>
      <c r="S147" s="883"/>
      <c r="T147" s="883"/>
      <c r="U147" s="883"/>
      <c r="V147" s="883"/>
      <c r="W147" s="883"/>
      <c r="X147" s="883"/>
      <c r="Y147" s="883"/>
      <c r="Z147" s="883"/>
      <c r="AA147" s="883"/>
      <c r="AB147" s="883"/>
      <c r="AC147" s="883"/>
      <c r="AD147" s="883"/>
      <c r="AE147" s="883"/>
      <c r="AF147" s="883"/>
      <c r="AG147" s="883"/>
      <c r="AH147" s="883"/>
      <c r="AI147" s="883"/>
      <c r="AJ147" s="883"/>
      <c r="AK147" s="883"/>
      <c r="AL147" s="883"/>
      <c r="AM147" s="883"/>
      <c r="AN147" s="883"/>
    </row>
    <row r="148" spans="1:40" s="887" customFormat="1" x14ac:dyDescent="0.3">
      <c r="A148" s="886"/>
      <c r="B148" s="886"/>
      <c r="C148" s="955"/>
      <c r="D148" s="955"/>
      <c r="E148" s="955"/>
      <c r="F148" s="955"/>
      <c r="G148" s="955"/>
      <c r="I148" s="884"/>
      <c r="J148" s="884"/>
      <c r="K148" s="883"/>
      <c r="L148" s="883"/>
      <c r="M148" s="883"/>
      <c r="N148" s="883"/>
      <c r="O148" s="883"/>
      <c r="P148" s="883"/>
      <c r="Q148" s="883"/>
      <c r="R148" s="883"/>
      <c r="S148" s="883"/>
      <c r="T148" s="883"/>
      <c r="U148" s="883"/>
      <c r="V148" s="883"/>
      <c r="W148" s="883"/>
      <c r="X148" s="883"/>
      <c r="Y148" s="883"/>
      <c r="Z148" s="883"/>
      <c r="AA148" s="883"/>
      <c r="AB148" s="883"/>
      <c r="AC148" s="883"/>
      <c r="AD148" s="883"/>
      <c r="AE148" s="883"/>
      <c r="AF148" s="883"/>
      <c r="AG148" s="883"/>
      <c r="AH148" s="883"/>
      <c r="AI148" s="883"/>
      <c r="AJ148" s="883"/>
      <c r="AK148" s="883"/>
      <c r="AL148" s="883"/>
      <c r="AM148" s="883"/>
      <c r="AN148" s="883"/>
    </row>
    <row r="149" spans="1:40" s="887" customFormat="1" x14ac:dyDescent="0.3">
      <c r="A149" s="886"/>
      <c r="B149" s="886"/>
      <c r="C149" s="955"/>
      <c r="D149" s="955"/>
      <c r="E149" s="955"/>
      <c r="F149" s="955"/>
      <c r="G149" s="955"/>
      <c r="I149" s="884"/>
      <c r="J149" s="884"/>
      <c r="K149" s="883"/>
      <c r="L149" s="883"/>
      <c r="M149" s="883"/>
      <c r="N149" s="883"/>
      <c r="O149" s="883"/>
      <c r="P149" s="883"/>
      <c r="Q149" s="883"/>
      <c r="R149" s="883"/>
      <c r="S149" s="883"/>
      <c r="T149" s="883"/>
      <c r="U149" s="883"/>
      <c r="V149" s="883"/>
      <c r="W149" s="883"/>
      <c r="X149" s="883"/>
      <c r="Y149" s="883"/>
      <c r="Z149" s="883"/>
      <c r="AA149" s="883"/>
      <c r="AB149" s="883"/>
      <c r="AC149" s="883"/>
      <c r="AD149" s="883"/>
      <c r="AE149" s="883"/>
      <c r="AF149" s="883"/>
      <c r="AG149" s="883"/>
      <c r="AH149" s="883"/>
      <c r="AI149" s="883"/>
      <c r="AJ149" s="883"/>
      <c r="AK149" s="883"/>
      <c r="AL149" s="883"/>
      <c r="AM149" s="883"/>
      <c r="AN149" s="883"/>
    </row>
    <row r="150" spans="1:40" s="887" customFormat="1" x14ac:dyDescent="0.3">
      <c r="A150" s="886"/>
      <c r="B150" s="886"/>
      <c r="C150" s="955"/>
      <c r="D150" s="955"/>
      <c r="E150" s="955"/>
      <c r="F150" s="955"/>
      <c r="G150" s="955"/>
      <c r="I150" s="884"/>
      <c r="J150" s="884"/>
      <c r="K150" s="883"/>
      <c r="L150" s="883"/>
      <c r="M150" s="883"/>
      <c r="N150" s="883"/>
      <c r="O150" s="883"/>
      <c r="P150" s="883"/>
      <c r="Q150" s="883"/>
      <c r="R150" s="883"/>
      <c r="S150" s="883"/>
      <c r="T150" s="883"/>
      <c r="U150" s="883"/>
      <c r="V150" s="883"/>
      <c r="W150" s="883"/>
      <c r="X150" s="883"/>
      <c r="Y150" s="883"/>
      <c r="Z150" s="883"/>
      <c r="AA150" s="883"/>
      <c r="AB150" s="883"/>
      <c r="AC150" s="883"/>
      <c r="AD150" s="883"/>
      <c r="AE150" s="883"/>
      <c r="AF150" s="883"/>
      <c r="AG150" s="883"/>
      <c r="AH150" s="883"/>
      <c r="AI150" s="883"/>
      <c r="AJ150" s="883"/>
      <c r="AK150" s="883"/>
      <c r="AL150" s="883"/>
      <c r="AM150" s="883"/>
      <c r="AN150" s="883"/>
    </row>
    <row r="151" spans="1:40" s="887" customFormat="1" x14ac:dyDescent="0.3">
      <c r="A151" s="886"/>
      <c r="B151" s="886"/>
      <c r="C151" s="955"/>
      <c r="D151" s="955"/>
      <c r="E151" s="955"/>
      <c r="F151" s="955"/>
      <c r="G151" s="955"/>
      <c r="I151" s="884"/>
      <c r="J151" s="884"/>
      <c r="K151" s="883"/>
      <c r="L151" s="883"/>
      <c r="M151" s="883"/>
      <c r="N151" s="883"/>
      <c r="O151" s="883"/>
      <c r="P151" s="883"/>
      <c r="Q151" s="883"/>
      <c r="R151" s="883"/>
      <c r="S151" s="883"/>
      <c r="T151" s="883"/>
      <c r="U151" s="883"/>
      <c r="V151" s="883"/>
      <c r="W151" s="883"/>
      <c r="X151" s="883"/>
      <c r="Y151" s="883"/>
      <c r="Z151" s="883"/>
      <c r="AA151" s="883"/>
      <c r="AB151" s="883"/>
      <c r="AC151" s="883"/>
      <c r="AD151" s="883"/>
      <c r="AE151" s="883"/>
      <c r="AF151" s="883"/>
      <c r="AG151" s="883"/>
      <c r="AH151" s="883"/>
      <c r="AI151" s="883"/>
      <c r="AJ151" s="883"/>
      <c r="AK151" s="883"/>
      <c r="AL151" s="883"/>
      <c r="AM151" s="883"/>
      <c r="AN151" s="883"/>
    </row>
    <row r="152" spans="1:40" s="887" customFormat="1" x14ac:dyDescent="0.3">
      <c r="A152" s="886"/>
      <c r="B152" s="886"/>
      <c r="C152" s="955"/>
      <c r="D152" s="955"/>
      <c r="E152" s="955"/>
      <c r="F152" s="955"/>
      <c r="G152" s="955"/>
      <c r="I152" s="884"/>
      <c r="J152" s="884"/>
      <c r="K152" s="883"/>
      <c r="L152" s="883"/>
      <c r="M152" s="883"/>
      <c r="N152" s="883"/>
      <c r="O152" s="883"/>
      <c r="P152" s="883"/>
      <c r="Q152" s="883"/>
      <c r="R152" s="883"/>
      <c r="S152" s="883"/>
      <c r="T152" s="883"/>
      <c r="U152" s="883"/>
      <c r="V152" s="883"/>
      <c r="W152" s="883"/>
      <c r="X152" s="883"/>
      <c r="Y152" s="883"/>
      <c r="Z152" s="883"/>
      <c r="AA152" s="883"/>
      <c r="AB152" s="883"/>
      <c r="AC152" s="883"/>
      <c r="AD152" s="883"/>
      <c r="AE152" s="883"/>
      <c r="AF152" s="883"/>
      <c r="AG152" s="883"/>
      <c r="AH152" s="883"/>
      <c r="AI152" s="883"/>
      <c r="AJ152" s="883"/>
      <c r="AK152" s="883"/>
      <c r="AL152" s="883"/>
      <c r="AM152" s="883"/>
      <c r="AN152" s="883"/>
    </row>
    <row r="153" spans="1:40" s="887" customFormat="1" x14ac:dyDescent="0.3">
      <c r="A153" s="886"/>
      <c r="B153" s="886"/>
      <c r="C153" s="955"/>
      <c r="D153" s="955"/>
      <c r="E153" s="955"/>
      <c r="F153" s="955"/>
      <c r="G153" s="955"/>
      <c r="I153" s="884"/>
      <c r="J153" s="884"/>
      <c r="K153" s="883"/>
      <c r="L153" s="883"/>
      <c r="M153" s="883"/>
      <c r="N153" s="883"/>
      <c r="O153" s="883"/>
      <c r="P153" s="883"/>
      <c r="Q153" s="883"/>
      <c r="R153" s="883"/>
      <c r="S153" s="883"/>
      <c r="T153" s="883"/>
      <c r="U153" s="883"/>
      <c r="V153" s="883"/>
      <c r="W153" s="883"/>
      <c r="X153" s="883"/>
      <c r="Y153" s="883"/>
      <c r="Z153" s="883"/>
      <c r="AA153" s="883"/>
      <c r="AB153" s="883"/>
      <c r="AC153" s="883"/>
      <c r="AD153" s="883"/>
      <c r="AE153" s="883"/>
      <c r="AF153" s="883"/>
      <c r="AG153" s="883"/>
      <c r="AH153" s="883"/>
      <c r="AI153" s="883"/>
      <c r="AJ153" s="883"/>
      <c r="AK153" s="883"/>
      <c r="AL153" s="883"/>
      <c r="AM153" s="883"/>
      <c r="AN153" s="883"/>
    </row>
    <row r="154" spans="1:40" s="887" customFormat="1" x14ac:dyDescent="0.3">
      <c r="A154" s="886"/>
      <c r="B154" s="886"/>
      <c r="C154" s="955"/>
      <c r="D154" s="955"/>
      <c r="E154" s="955"/>
      <c r="F154" s="955"/>
      <c r="G154" s="955"/>
      <c r="I154" s="884"/>
      <c r="J154" s="884"/>
      <c r="K154" s="883"/>
      <c r="L154" s="883"/>
      <c r="M154" s="883"/>
      <c r="N154" s="883"/>
      <c r="O154" s="883"/>
      <c r="P154" s="883"/>
      <c r="Q154" s="883"/>
      <c r="R154" s="883"/>
      <c r="S154" s="883"/>
      <c r="T154" s="883"/>
      <c r="U154" s="883"/>
      <c r="V154" s="883"/>
      <c r="W154" s="883"/>
      <c r="X154" s="883"/>
      <c r="Y154" s="883"/>
      <c r="Z154" s="883"/>
      <c r="AA154" s="883"/>
      <c r="AB154" s="883"/>
      <c r="AC154" s="883"/>
      <c r="AD154" s="883"/>
      <c r="AE154" s="883"/>
      <c r="AF154" s="883"/>
      <c r="AG154" s="883"/>
      <c r="AH154" s="883"/>
      <c r="AI154" s="883"/>
      <c r="AJ154" s="883"/>
      <c r="AK154" s="883"/>
      <c r="AL154" s="883"/>
      <c r="AM154" s="883"/>
      <c r="AN154" s="883"/>
    </row>
    <row r="155" spans="1:40" s="887" customFormat="1" x14ac:dyDescent="0.3">
      <c r="A155" s="886"/>
      <c r="B155" s="886"/>
      <c r="C155" s="955"/>
      <c r="D155" s="955"/>
      <c r="E155" s="955"/>
      <c r="F155" s="955"/>
      <c r="G155" s="955"/>
      <c r="I155" s="884"/>
      <c r="J155" s="884"/>
      <c r="K155" s="883"/>
      <c r="L155" s="883"/>
      <c r="M155" s="883"/>
      <c r="N155" s="883"/>
      <c r="O155" s="883"/>
      <c r="P155" s="883"/>
      <c r="Q155" s="883"/>
      <c r="R155" s="883"/>
      <c r="S155" s="883"/>
      <c r="T155" s="883"/>
      <c r="U155" s="883"/>
      <c r="V155" s="883"/>
      <c r="W155" s="883"/>
      <c r="X155" s="883"/>
      <c r="Y155" s="883"/>
      <c r="Z155" s="883"/>
      <c r="AA155" s="883"/>
      <c r="AB155" s="883"/>
      <c r="AC155" s="883"/>
      <c r="AD155" s="883"/>
      <c r="AE155" s="883"/>
      <c r="AF155" s="883"/>
      <c r="AG155" s="883"/>
      <c r="AH155" s="883"/>
      <c r="AI155" s="883"/>
      <c r="AJ155" s="883"/>
      <c r="AK155" s="883"/>
      <c r="AL155" s="883"/>
      <c r="AM155" s="883"/>
      <c r="AN155" s="883"/>
    </row>
    <row r="156" spans="1:40" s="887" customFormat="1" x14ac:dyDescent="0.3">
      <c r="A156" s="886"/>
      <c r="B156" s="886"/>
      <c r="C156" s="955"/>
      <c r="D156" s="955"/>
      <c r="E156" s="955"/>
      <c r="F156" s="955"/>
      <c r="G156" s="955"/>
      <c r="I156" s="884"/>
      <c r="J156" s="884"/>
      <c r="K156" s="883"/>
      <c r="L156" s="883"/>
      <c r="M156" s="883"/>
      <c r="N156" s="883"/>
      <c r="O156" s="883"/>
      <c r="P156" s="883"/>
      <c r="Q156" s="883"/>
      <c r="R156" s="883"/>
      <c r="S156" s="883"/>
      <c r="T156" s="883"/>
      <c r="U156" s="883"/>
      <c r="V156" s="883"/>
      <c r="W156" s="883"/>
      <c r="X156" s="883"/>
      <c r="Y156" s="883"/>
      <c r="Z156" s="883"/>
      <c r="AA156" s="883"/>
      <c r="AB156" s="883"/>
      <c r="AC156" s="883"/>
      <c r="AD156" s="883"/>
      <c r="AE156" s="883"/>
      <c r="AF156" s="883"/>
      <c r="AG156" s="883"/>
      <c r="AH156" s="883"/>
      <c r="AI156" s="883"/>
      <c r="AJ156" s="883"/>
      <c r="AK156" s="883"/>
      <c r="AL156" s="883"/>
      <c r="AM156" s="883"/>
      <c r="AN156" s="883"/>
    </row>
    <row r="157" spans="1:40" s="887" customFormat="1" x14ac:dyDescent="0.3">
      <c r="A157" s="886"/>
      <c r="B157" s="886"/>
      <c r="C157" s="955"/>
      <c r="D157" s="955"/>
      <c r="E157" s="955"/>
      <c r="F157" s="955"/>
      <c r="G157" s="955"/>
      <c r="I157" s="884"/>
      <c r="J157" s="884"/>
      <c r="K157" s="883"/>
      <c r="L157" s="883"/>
      <c r="M157" s="883"/>
      <c r="N157" s="883"/>
      <c r="O157" s="883"/>
      <c r="P157" s="883"/>
      <c r="Q157" s="883"/>
      <c r="R157" s="883"/>
      <c r="S157" s="883"/>
      <c r="T157" s="883"/>
      <c r="U157" s="883"/>
      <c r="V157" s="883"/>
      <c r="W157" s="883"/>
      <c r="X157" s="883"/>
      <c r="Y157" s="883"/>
      <c r="Z157" s="883"/>
      <c r="AA157" s="883"/>
      <c r="AB157" s="883"/>
      <c r="AC157" s="883"/>
      <c r="AD157" s="883"/>
      <c r="AE157" s="883"/>
      <c r="AF157" s="883"/>
      <c r="AG157" s="883"/>
      <c r="AH157" s="883"/>
      <c r="AI157" s="883"/>
      <c r="AJ157" s="883"/>
      <c r="AK157" s="883"/>
      <c r="AL157" s="883"/>
      <c r="AM157" s="883"/>
      <c r="AN157" s="883"/>
    </row>
    <row r="158" spans="1:40" s="887" customFormat="1" x14ac:dyDescent="0.3">
      <c r="A158" s="886"/>
      <c r="B158" s="886"/>
      <c r="C158" s="955"/>
      <c r="D158" s="955"/>
      <c r="E158" s="955"/>
      <c r="F158" s="955"/>
      <c r="G158" s="955"/>
      <c r="I158" s="884"/>
      <c r="J158" s="884"/>
      <c r="K158" s="883"/>
      <c r="L158" s="883"/>
      <c r="M158" s="883"/>
      <c r="N158" s="883"/>
      <c r="O158" s="883"/>
      <c r="P158" s="883"/>
      <c r="Q158" s="883"/>
      <c r="R158" s="883"/>
      <c r="S158" s="883"/>
      <c r="T158" s="883"/>
      <c r="U158" s="883"/>
      <c r="V158" s="883"/>
      <c r="W158" s="883"/>
      <c r="X158" s="883"/>
      <c r="Y158" s="883"/>
      <c r="Z158" s="883"/>
      <c r="AA158" s="883"/>
      <c r="AB158" s="883"/>
      <c r="AC158" s="883"/>
      <c r="AD158" s="883"/>
      <c r="AE158" s="883"/>
      <c r="AF158" s="883"/>
      <c r="AG158" s="883"/>
      <c r="AH158" s="883"/>
      <c r="AI158" s="883"/>
      <c r="AJ158" s="883"/>
      <c r="AK158" s="883"/>
      <c r="AL158" s="883"/>
      <c r="AM158" s="883"/>
      <c r="AN158" s="883"/>
    </row>
    <row r="159" spans="1:40" s="887" customFormat="1" x14ac:dyDescent="0.3">
      <c r="A159" s="886"/>
      <c r="B159" s="886"/>
      <c r="C159" s="955"/>
      <c r="D159" s="955"/>
      <c r="E159" s="955"/>
      <c r="F159" s="955"/>
      <c r="G159" s="955"/>
      <c r="I159" s="884"/>
      <c r="J159" s="884"/>
      <c r="K159" s="883"/>
      <c r="L159" s="883"/>
      <c r="M159" s="883"/>
      <c r="N159" s="883"/>
      <c r="O159" s="883"/>
      <c r="P159" s="883"/>
      <c r="Q159" s="883"/>
      <c r="R159" s="883"/>
      <c r="S159" s="883"/>
      <c r="T159" s="883"/>
      <c r="U159" s="883"/>
      <c r="V159" s="883"/>
      <c r="W159" s="883"/>
      <c r="X159" s="883"/>
      <c r="Y159" s="883"/>
      <c r="Z159" s="883"/>
      <c r="AA159" s="883"/>
      <c r="AB159" s="883"/>
      <c r="AC159" s="883"/>
      <c r="AD159" s="883"/>
      <c r="AE159" s="883"/>
      <c r="AF159" s="883"/>
      <c r="AG159" s="883"/>
      <c r="AH159" s="883"/>
      <c r="AI159" s="883"/>
      <c r="AJ159" s="883"/>
      <c r="AK159" s="883"/>
      <c r="AL159" s="883"/>
      <c r="AM159" s="883"/>
      <c r="AN159" s="883"/>
    </row>
    <row r="160" spans="1:40" s="887" customFormat="1" x14ac:dyDescent="0.3">
      <c r="A160" s="886"/>
      <c r="B160" s="886"/>
      <c r="C160" s="955"/>
      <c r="D160" s="955"/>
      <c r="E160" s="955"/>
      <c r="F160" s="955"/>
      <c r="G160" s="955"/>
      <c r="I160" s="884"/>
      <c r="J160" s="884"/>
      <c r="K160" s="883"/>
      <c r="L160" s="883"/>
      <c r="M160" s="883"/>
      <c r="N160" s="883"/>
      <c r="O160" s="883"/>
      <c r="P160" s="883"/>
      <c r="Q160" s="883"/>
      <c r="R160" s="883"/>
      <c r="S160" s="883"/>
      <c r="T160" s="883"/>
      <c r="U160" s="883"/>
      <c r="V160" s="883"/>
      <c r="W160" s="883"/>
      <c r="X160" s="883"/>
      <c r="Y160" s="883"/>
      <c r="Z160" s="883"/>
      <c r="AA160" s="883"/>
      <c r="AB160" s="883"/>
      <c r="AC160" s="883"/>
      <c r="AD160" s="883"/>
      <c r="AE160" s="883"/>
      <c r="AF160" s="883"/>
      <c r="AG160" s="883"/>
      <c r="AH160" s="883"/>
      <c r="AI160" s="883"/>
      <c r="AJ160" s="883"/>
      <c r="AK160" s="883"/>
      <c r="AL160" s="883"/>
      <c r="AM160" s="883"/>
      <c r="AN160" s="883"/>
    </row>
    <row r="161" spans="1:40" s="887" customFormat="1" x14ac:dyDescent="0.3">
      <c r="A161" s="886"/>
      <c r="B161" s="886"/>
      <c r="C161" s="955"/>
      <c r="D161" s="955"/>
      <c r="E161" s="955"/>
      <c r="F161" s="955"/>
      <c r="G161" s="955"/>
      <c r="I161" s="884"/>
      <c r="J161" s="884"/>
      <c r="K161" s="883"/>
      <c r="L161" s="883"/>
      <c r="M161" s="883"/>
      <c r="N161" s="883"/>
      <c r="O161" s="883"/>
      <c r="P161" s="883"/>
      <c r="Q161" s="883"/>
      <c r="R161" s="883"/>
      <c r="S161" s="883"/>
      <c r="T161" s="883"/>
      <c r="U161" s="883"/>
      <c r="V161" s="883"/>
      <c r="W161" s="883"/>
      <c r="X161" s="883"/>
      <c r="Y161" s="883"/>
      <c r="Z161" s="883"/>
      <c r="AA161" s="883"/>
      <c r="AB161" s="883"/>
      <c r="AC161" s="883"/>
      <c r="AD161" s="883"/>
      <c r="AE161" s="883"/>
      <c r="AF161" s="883"/>
      <c r="AG161" s="883"/>
      <c r="AH161" s="883"/>
      <c r="AI161" s="883"/>
      <c r="AJ161" s="883"/>
      <c r="AK161" s="883"/>
      <c r="AL161" s="883"/>
      <c r="AM161" s="883"/>
      <c r="AN161" s="883"/>
    </row>
    <row r="162" spans="1:40" s="887" customFormat="1" x14ac:dyDescent="0.3">
      <c r="A162" s="886"/>
      <c r="B162" s="886"/>
      <c r="C162" s="955"/>
      <c r="D162" s="955"/>
      <c r="E162" s="955"/>
      <c r="F162" s="955"/>
      <c r="G162" s="955"/>
      <c r="I162" s="884"/>
      <c r="J162" s="884"/>
      <c r="K162" s="883"/>
      <c r="L162" s="883"/>
      <c r="M162" s="883"/>
      <c r="N162" s="883"/>
      <c r="O162" s="883"/>
      <c r="P162" s="883"/>
      <c r="Q162" s="883"/>
      <c r="R162" s="883"/>
      <c r="S162" s="883"/>
      <c r="T162" s="883"/>
      <c r="U162" s="883"/>
      <c r="V162" s="883"/>
      <c r="W162" s="883"/>
      <c r="X162" s="883"/>
      <c r="Y162" s="883"/>
      <c r="Z162" s="883"/>
      <c r="AA162" s="883"/>
      <c r="AB162" s="883"/>
      <c r="AC162" s="883"/>
      <c r="AD162" s="883"/>
      <c r="AE162" s="883"/>
      <c r="AF162" s="883"/>
      <c r="AG162" s="883"/>
      <c r="AH162" s="883"/>
      <c r="AI162" s="883"/>
      <c r="AJ162" s="883"/>
      <c r="AK162" s="883"/>
      <c r="AL162" s="883"/>
      <c r="AM162" s="883"/>
      <c r="AN162" s="883"/>
    </row>
    <row r="163" spans="1:40" s="887" customFormat="1" x14ac:dyDescent="0.3">
      <c r="A163" s="886"/>
      <c r="B163" s="886"/>
      <c r="C163" s="955"/>
      <c r="D163" s="955"/>
      <c r="E163" s="955"/>
      <c r="F163" s="955"/>
      <c r="G163" s="955"/>
      <c r="I163" s="884"/>
      <c r="J163" s="884"/>
      <c r="K163" s="883"/>
      <c r="L163" s="883"/>
      <c r="M163" s="883"/>
      <c r="N163" s="883"/>
      <c r="O163" s="883"/>
      <c r="P163" s="883"/>
      <c r="Q163" s="883"/>
      <c r="R163" s="883"/>
      <c r="S163" s="883"/>
      <c r="T163" s="883"/>
      <c r="U163" s="883"/>
      <c r="V163" s="883"/>
      <c r="W163" s="883"/>
      <c r="X163" s="883"/>
      <c r="Y163" s="883"/>
      <c r="Z163" s="883"/>
      <c r="AA163" s="883"/>
      <c r="AB163" s="883"/>
      <c r="AC163" s="883"/>
      <c r="AD163" s="883"/>
      <c r="AE163" s="883"/>
      <c r="AF163" s="883"/>
      <c r="AG163" s="883"/>
      <c r="AH163" s="883"/>
      <c r="AI163" s="883"/>
      <c r="AJ163" s="883"/>
      <c r="AK163" s="883"/>
      <c r="AL163" s="883"/>
      <c r="AM163" s="883"/>
      <c r="AN163" s="883"/>
    </row>
    <row r="164" spans="1:40" s="887" customFormat="1" x14ac:dyDescent="0.3">
      <c r="A164" s="886"/>
      <c r="B164" s="886"/>
      <c r="C164" s="955"/>
      <c r="D164" s="955"/>
      <c r="E164" s="955"/>
      <c r="F164" s="955"/>
      <c r="G164" s="955"/>
      <c r="I164" s="884"/>
      <c r="J164" s="884"/>
      <c r="K164" s="883"/>
      <c r="L164" s="883"/>
      <c r="M164" s="883"/>
      <c r="N164" s="883"/>
      <c r="O164" s="883"/>
      <c r="P164" s="883"/>
      <c r="Q164" s="883"/>
      <c r="R164" s="883"/>
      <c r="S164" s="883"/>
      <c r="T164" s="883"/>
      <c r="U164" s="883"/>
      <c r="V164" s="883"/>
      <c r="W164" s="883"/>
      <c r="X164" s="883"/>
      <c r="Y164" s="883"/>
      <c r="Z164" s="883"/>
      <c r="AA164" s="883"/>
      <c r="AB164" s="883"/>
      <c r="AC164" s="883"/>
      <c r="AD164" s="883"/>
      <c r="AE164" s="883"/>
      <c r="AF164" s="883"/>
      <c r="AG164" s="883"/>
      <c r="AH164" s="883"/>
      <c r="AI164" s="883"/>
      <c r="AJ164" s="883"/>
      <c r="AK164" s="883"/>
      <c r="AL164" s="883"/>
      <c r="AM164" s="883"/>
      <c r="AN164" s="883"/>
    </row>
    <row r="165" spans="1:40" s="887" customFormat="1" x14ac:dyDescent="0.3">
      <c r="A165" s="886"/>
      <c r="B165" s="886"/>
      <c r="C165" s="955"/>
      <c r="D165" s="955"/>
      <c r="E165" s="955"/>
      <c r="F165" s="955"/>
      <c r="G165" s="955"/>
      <c r="I165" s="884"/>
      <c r="J165" s="884"/>
      <c r="K165" s="883"/>
      <c r="L165" s="883"/>
      <c r="M165" s="883"/>
      <c r="N165" s="883"/>
      <c r="O165" s="883"/>
      <c r="P165" s="883"/>
      <c r="Q165" s="883"/>
      <c r="R165" s="883"/>
      <c r="S165" s="883"/>
      <c r="T165" s="883"/>
      <c r="U165" s="883"/>
      <c r="V165" s="883"/>
      <c r="W165" s="883"/>
      <c r="X165" s="883"/>
      <c r="Y165" s="883"/>
      <c r="Z165" s="883"/>
      <c r="AA165" s="883"/>
      <c r="AB165" s="883"/>
      <c r="AC165" s="883"/>
      <c r="AD165" s="883"/>
      <c r="AE165" s="883"/>
      <c r="AF165" s="883"/>
      <c r="AG165" s="883"/>
      <c r="AH165" s="883"/>
      <c r="AI165" s="883"/>
      <c r="AJ165" s="883"/>
      <c r="AK165" s="883"/>
      <c r="AL165" s="883"/>
      <c r="AM165" s="883"/>
      <c r="AN165" s="883"/>
    </row>
    <row r="166" spans="1:40" s="887" customFormat="1" x14ac:dyDescent="0.3">
      <c r="A166" s="886"/>
      <c r="B166" s="886"/>
      <c r="C166" s="955"/>
      <c r="D166" s="955"/>
      <c r="E166" s="955"/>
      <c r="F166" s="955"/>
      <c r="G166" s="955"/>
      <c r="I166" s="884"/>
      <c r="J166" s="884"/>
      <c r="K166" s="883"/>
      <c r="L166" s="883"/>
      <c r="M166" s="883"/>
      <c r="N166" s="883"/>
      <c r="O166" s="883"/>
      <c r="P166" s="883"/>
      <c r="Q166" s="883"/>
      <c r="R166" s="883"/>
      <c r="S166" s="883"/>
      <c r="T166" s="883"/>
      <c r="U166" s="883"/>
      <c r="V166" s="883"/>
      <c r="W166" s="883"/>
      <c r="X166" s="883"/>
      <c r="Y166" s="883"/>
      <c r="Z166" s="883"/>
      <c r="AA166" s="883"/>
      <c r="AB166" s="883"/>
      <c r="AC166" s="883"/>
      <c r="AD166" s="883"/>
      <c r="AE166" s="883"/>
      <c r="AF166" s="883"/>
      <c r="AG166" s="883"/>
      <c r="AH166" s="883"/>
      <c r="AI166" s="883"/>
      <c r="AJ166" s="883"/>
      <c r="AK166" s="883"/>
      <c r="AL166" s="883"/>
      <c r="AM166" s="883"/>
      <c r="AN166" s="883"/>
    </row>
    <row r="167" spans="1:40" s="887" customFormat="1" x14ac:dyDescent="0.3">
      <c r="A167" s="886"/>
      <c r="B167" s="886"/>
      <c r="C167" s="955"/>
      <c r="D167" s="955"/>
      <c r="E167" s="955"/>
      <c r="F167" s="955"/>
      <c r="G167" s="955"/>
      <c r="I167" s="884"/>
      <c r="J167" s="884"/>
      <c r="K167" s="883"/>
      <c r="L167" s="883"/>
      <c r="M167" s="883"/>
      <c r="N167" s="883"/>
      <c r="O167" s="883"/>
      <c r="P167" s="883"/>
      <c r="Q167" s="883"/>
      <c r="R167" s="883"/>
      <c r="S167" s="883"/>
      <c r="T167" s="883"/>
      <c r="U167" s="883"/>
      <c r="V167" s="883"/>
      <c r="W167" s="883"/>
      <c r="X167" s="883"/>
      <c r="Y167" s="883"/>
      <c r="Z167" s="883"/>
      <c r="AA167" s="883"/>
      <c r="AB167" s="883"/>
      <c r="AC167" s="883"/>
      <c r="AD167" s="883"/>
      <c r="AE167" s="883"/>
      <c r="AF167" s="883"/>
      <c r="AG167" s="883"/>
      <c r="AH167" s="883"/>
      <c r="AI167" s="883"/>
      <c r="AJ167" s="883"/>
      <c r="AK167" s="883"/>
      <c r="AL167" s="883"/>
      <c r="AM167" s="883"/>
      <c r="AN167" s="883"/>
    </row>
    <row r="168" spans="1:40" s="887" customFormat="1" x14ac:dyDescent="0.3">
      <c r="A168" s="886"/>
      <c r="B168" s="886"/>
      <c r="C168" s="955"/>
      <c r="D168" s="955"/>
      <c r="E168" s="955"/>
      <c r="F168" s="955"/>
      <c r="G168" s="955"/>
      <c r="I168" s="884"/>
      <c r="J168" s="884"/>
      <c r="K168" s="883"/>
      <c r="L168" s="883"/>
      <c r="M168" s="883"/>
      <c r="N168" s="883"/>
      <c r="O168" s="883"/>
      <c r="P168" s="883"/>
      <c r="Q168" s="883"/>
      <c r="R168" s="883"/>
      <c r="S168" s="883"/>
      <c r="T168" s="883"/>
      <c r="U168" s="883"/>
      <c r="V168" s="883"/>
      <c r="W168" s="883"/>
      <c r="X168" s="883"/>
      <c r="Y168" s="883"/>
      <c r="Z168" s="883"/>
      <c r="AA168" s="883"/>
      <c r="AB168" s="883"/>
      <c r="AC168" s="883"/>
      <c r="AD168" s="883"/>
      <c r="AE168" s="883"/>
      <c r="AF168" s="883"/>
      <c r="AG168" s="883"/>
      <c r="AH168" s="883"/>
      <c r="AI168" s="883"/>
      <c r="AJ168" s="883"/>
      <c r="AK168" s="883"/>
      <c r="AL168" s="883"/>
      <c r="AM168" s="883"/>
      <c r="AN168" s="883"/>
    </row>
    <row r="169" spans="1:40" s="887" customFormat="1" x14ac:dyDescent="0.3">
      <c r="A169" s="886"/>
      <c r="B169" s="886"/>
      <c r="C169" s="955"/>
      <c r="D169" s="955"/>
      <c r="E169" s="955"/>
      <c r="F169" s="955"/>
      <c r="G169" s="955"/>
      <c r="I169" s="884"/>
      <c r="J169" s="884"/>
      <c r="K169" s="883"/>
      <c r="L169" s="883"/>
      <c r="M169" s="883"/>
      <c r="N169" s="883"/>
      <c r="O169" s="883"/>
      <c r="P169" s="883"/>
      <c r="Q169" s="883"/>
      <c r="R169" s="883"/>
      <c r="S169" s="883"/>
      <c r="T169" s="883"/>
      <c r="U169" s="883"/>
      <c r="V169" s="883"/>
      <c r="W169" s="883"/>
      <c r="X169" s="883"/>
      <c r="Y169" s="883"/>
      <c r="Z169" s="883"/>
      <c r="AA169" s="883"/>
      <c r="AB169" s="883"/>
      <c r="AC169" s="883"/>
      <c r="AD169" s="883"/>
      <c r="AE169" s="883"/>
      <c r="AF169" s="883"/>
      <c r="AG169" s="883"/>
      <c r="AH169" s="883"/>
      <c r="AI169" s="883"/>
      <c r="AJ169" s="883"/>
      <c r="AK169" s="883"/>
      <c r="AL169" s="883"/>
      <c r="AM169" s="883"/>
      <c r="AN169" s="883"/>
    </row>
    <row r="170" spans="1:40" s="887" customFormat="1" x14ac:dyDescent="0.3">
      <c r="A170" s="886"/>
      <c r="B170" s="886"/>
      <c r="C170" s="955"/>
      <c r="D170" s="955"/>
      <c r="E170" s="955"/>
      <c r="F170" s="955"/>
      <c r="G170" s="955"/>
      <c r="I170" s="884"/>
      <c r="J170" s="884"/>
      <c r="K170" s="883"/>
      <c r="L170" s="883"/>
      <c r="M170" s="883"/>
      <c r="N170" s="883"/>
      <c r="O170" s="883"/>
      <c r="P170" s="883"/>
      <c r="Q170" s="883"/>
      <c r="R170" s="883"/>
      <c r="S170" s="883"/>
      <c r="T170" s="883"/>
      <c r="U170" s="883"/>
      <c r="V170" s="883"/>
      <c r="W170" s="883"/>
      <c r="X170" s="883"/>
      <c r="Y170" s="883"/>
      <c r="Z170" s="883"/>
      <c r="AA170" s="883"/>
      <c r="AB170" s="883"/>
      <c r="AC170" s="883"/>
      <c r="AD170" s="883"/>
      <c r="AE170" s="883"/>
      <c r="AF170" s="883"/>
      <c r="AG170" s="883"/>
      <c r="AH170" s="883"/>
      <c r="AI170" s="883"/>
      <c r="AJ170" s="883"/>
      <c r="AK170" s="883"/>
      <c r="AL170" s="883"/>
      <c r="AM170" s="883"/>
      <c r="AN170" s="883"/>
    </row>
    <row r="171" spans="1:40" s="887" customFormat="1" x14ac:dyDescent="0.3">
      <c r="A171" s="886"/>
      <c r="B171" s="886"/>
      <c r="C171" s="955"/>
      <c r="D171" s="955"/>
      <c r="E171" s="955"/>
      <c r="F171" s="955"/>
      <c r="G171" s="955"/>
      <c r="I171" s="884"/>
      <c r="J171" s="884"/>
      <c r="K171" s="883"/>
      <c r="L171" s="883"/>
      <c r="M171" s="883"/>
      <c r="N171" s="883"/>
      <c r="O171" s="883"/>
      <c r="P171" s="883"/>
      <c r="Q171" s="883"/>
      <c r="R171" s="883"/>
      <c r="S171" s="883"/>
      <c r="T171" s="883"/>
      <c r="U171" s="883"/>
      <c r="V171" s="883"/>
      <c r="W171" s="883"/>
      <c r="X171" s="883"/>
      <c r="Y171" s="883"/>
      <c r="Z171" s="883"/>
      <c r="AA171" s="883"/>
      <c r="AB171" s="883"/>
      <c r="AC171" s="883"/>
      <c r="AD171" s="883"/>
      <c r="AE171" s="883"/>
      <c r="AF171" s="883"/>
      <c r="AG171" s="883"/>
      <c r="AH171" s="883"/>
      <c r="AI171" s="883"/>
      <c r="AJ171" s="883"/>
      <c r="AK171" s="883"/>
      <c r="AL171" s="883"/>
      <c r="AM171" s="883"/>
      <c r="AN171" s="883"/>
    </row>
    <row r="172" spans="1:40" s="887" customFormat="1" x14ac:dyDescent="0.3">
      <c r="A172" s="886"/>
      <c r="B172" s="886"/>
      <c r="C172" s="955"/>
      <c r="D172" s="955"/>
      <c r="E172" s="955"/>
      <c r="F172" s="955"/>
      <c r="G172" s="955"/>
      <c r="I172" s="884"/>
      <c r="J172" s="884"/>
      <c r="K172" s="883"/>
      <c r="L172" s="883"/>
      <c r="M172" s="883"/>
      <c r="N172" s="883"/>
      <c r="O172" s="883"/>
      <c r="P172" s="883"/>
      <c r="Q172" s="883"/>
      <c r="R172" s="883"/>
      <c r="S172" s="883"/>
      <c r="T172" s="883"/>
      <c r="U172" s="883"/>
      <c r="V172" s="883"/>
      <c r="W172" s="883"/>
      <c r="X172" s="883"/>
      <c r="Y172" s="883"/>
      <c r="Z172" s="883"/>
      <c r="AA172" s="883"/>
      <c r="AB172" s="883"/>
      <c r="AC172" s="883"/>
      <c r="AD172" s="883"/>
      <c r="AE172" s="883"/>
      <c r="AF172" s="883"/>
      <c r="AG172" s="883"/>
      <c r="AH172" s="883"/>
      <c r="AI172" s="883"/>
      <c r="AJ172" s="883"/>
      <c r="AK172" s="883"/>
      <c r="AL172" s="883"/>
      <c r="AM172" s="883"/>
      <c r="AN172" s="883"/>
    </row>
    <row r="173" spans="1:40" s="887" customFormat="1" x14ac:dyDescent="0.3">
      <c r="A173" s="886"/>
      <c r="B173" s="886"/>
      <c r="C173" s="955"/>
      <c r="D173" s="955"/>
      <c r="E173" s="955"/>
      <c r="F173" s="955"/>
      <c r="G173" s="955"/>
      <c r="I173" s="884"/>
      <c r="J173" s="884"/>
      <c r="K173" s="883"/>
      <c r="L173" s="883"/>
      <c r="M173" s="883"/>
      <c r="N173" s="883"/>
      <c r="O173" s="883"/>
      <c r="P173" s="883"/>
      <c r="Q173" s="883"/>
      <c r="R173" s="883"/>
      <c r="S173" s="883"/>
      <c r="T173" s="883"/>
      <c r="U173" s="883"/>
      <c r="V173" s="883"/>
      <c r="W173" s="883"/>
      <c r="X173" s="883"/>
      <c r="Y173" s="883"/>
      <c r="Z173" s="883"/>
      <c r="AA173" s="883"/>
      <c r="AB173" s="883"/>
      <c r="AC173" s="883"/>
      <c r="AD173" s="883"/>
      <c r="AE173" s="883"/>
      <c r="AF173" s="883"/>
      <c r="AG173" s="883"/>
      <c r="AH173" s="883"/>
      <c r="AI173" s="883"/>
      <c r="AJ173" s="883"/>
      <c r="AK173" s="883"/>
      <c r="AL173" s="883"/>
      <c r="AM173" s="883"/>
      <c r="AN173" s="883"/>
    </row>
    <row r="174" spans="1:40" s="887" customFormat="1" x14ac:dyDescent="0.3">
      <c r="A174" s="886"/>
      <c r="B174" s="886"/>
      <c r="C174" s="955"/>
      <c r="D174" s="955"/>
      <c r="E174" s="955"/>
      <c r="F174" s="955"/>
      <c r="G174" s="955"/>
      <c r="I174" s="884"/>
      <c r="J174" s="884"/>
      <c r="K174" s="883"/>
      <c r="L174" s="883"/>
      <c r="M174" s="883"/>
      <c r="N174" s="883"/>
      <c r="O174" s="883"/>
      <c r="P174" s="883"/>
      <c r="Q174" s="883"/>
      <c r="R174" s="883"/>
      <c r="S174" s="883"/>
      <c r="T174" s="883"/>
      <c r="U174" s="883"/>
      <c r="V174" s="883"/>
      <c r="W174" s="883"/>
      <c r="X174" s="883"/>
      <c r="Y174" s="883"/>
      <c r="Z174" s="883"/>
      <c r="AA174" s="883"/>
      <c r="AB174" s="883"/>
      <c r="AC174" s="883"/>
      <c r="AD174" s="883"/>
      <c r="AE174" s="883"/>
      <c r="AF174" s="883"/>
      <c r="AG174" s="883"/>
      <c r="AH174" s="883"/>
      <c r="AI174" s="883"/>
      <c r="AJ174" s="883"/>
      <c r="AK174" s="883"/>
      <c r="AL174" s="883"/>
      <c r="AM174" s="883"/>
      <c r="AN174" s="883"/>
    </row>
    <row r="175" spans="1:40" s="887" customFormat="1" x14ac:dyDescent="0.3">
      <c r="A175" s="886"/>
      <c r="B175" s="886"/>
      <c r="C175" s="955"/>
      <c r="D175" s="955"/>
      <c r="E175" s="955"/>
      <c r="F175" s="955"/>
      <c r="G175" s="955"/>
      <c r="I175" s="884"/>
      <c r="J175" s="884"/>
      <c r="K175" s="883"/>
      <c r="L175" s="883"/>
      <c r="M175" s="883"/>
      <c r="N175" s="883"/>
      <c r="O175" s="883"/>
      <c r="P175" s="883"/>
      <c r="Q175" s="883"/>
      <c r="R175" s="883"/>
      <c r="S175" s="883"/>
      <c r="T175" s="883"/>
      <c r="U175" s="883"/>
      <c r="V175" s="883"/>
      <c r="W175" s="883"/>
      <c r="X175" s="883"/>
      <c r="Y175" s="883"/>
      <c r="Z175" s="883"/>
      <c r="AA175" s="883"/>
      <c r="AB175" s="883"/>
      <c r="AC175" s="883"/>
      <c r="AD175" s="883"/>
      <c r="AE175" s="883"/>
      <c r="AF175" s="883"/>
      <c r="AG175" s="883"/>
      <c r="AH175" s="883"/>
      <c r="AI175" s="883"/>
      <c r="AJ175" s="883"/>
      <c r="AK175" s="883"/>
      <c r="AL175" s="883"/>
      <c r="AM175" s="883"/>
      <c r="AN175" s="883"/>
    </row>
    <row r="176" spans="1:40" s="887" customFormat="1" x14ac:dyDescent="0.3">
      <c r="A176" s="886"/>
      <c r="B176" s="886"/>
      <c r="C176" s="955"/>
      <c r="D176" s="955"/>
      <c r="E176" s="955"/>
      <c r="F176" s="955"/>
      <c r="G176" s="955"/>
      <c r="I176" s="884"/>
      <c r="J176" s="884"/>
      <c r="K176" s="883"/>
      <c r="L176" s="883"/>
      <c r="M176" s="883"/>
      <c r="N176" s="883"/>
      <c r="O176" s="883"/>
      <c r="P176" s="883"/>
      <c r="Q176" s="883"/>
      <c r="R176" s="883"/>
      <c r="S176" s="883"/>
      <c r="T176" s="883"/>
      <c r="U176" s="883"/>
      <c r="V176" s="883"/>
      <c r="W176" s="883"/>
      <c r="X176" s="883"/>
      <c r="Y176" s="883"/>
      <c r="Z176" s="883"/>
      <c r="AA176" s="883"/>
      <c r="AB176" s="883"/>
      <c r="AC176" s="883"/>
      <c r="AD176" s="883"/>
      <c r="AE176" s="883"/>
      <c r="AF176" s="883"/>
      <c r="AG176" s="883"/>
      <c r="AH176" s="883"/>
      <c r="AI176" s="883"/>
      <c r="AJ176" s="883"/>
      <c r="AK176" s="883"/>
      <c r="AL176" s="883"/>
      <c r="AM176" s="883"/>
      <c r="AN176" s="883"/>
    </row>
    <row r="177" spans="1:40" s="887" customFormat="1" x14ac:dyDescent="0.3">
      <c r="A177" s="886"/>
      <c r="B177" s="886"/>
      <c r="C177" s="955"/>
      <c r="D177" s="955"/>
      <c r="E177" s="955"/>
      <c r="F177" s="955"/>
      <c r="G177" s="955"/>
      <c r="I177" s="884"/>
      <c r="J177" s="884"/>
      <c r="K177" s="883"/>
      <c r="L177" s="883"/>
      <c r="M177" s="883"/>
      <c r="N177" s="883"/>
      <c r="O177" s="883"/>
      <c r="P177" s="883"/>
      <c r="Q177" s="883"/>
      <c r="R177" s="883"/>
      <c r="S177" s="883"/>
      <c r="T177" s="883"/>
      <c r="U177" s="883"/>
      <c r="V177" s="883"/>
      <c r="W177" s="883"/>
      <c r="X177" s="883"/>
      <c r="Y177" s="883"/>
      <c r="Z177" s="883"/>
      <c r="AA177" s="883"/>
      <c r="AB177" s="883"/>
      <c r="AC177" s="883"/>
      <c r="AD177" s="883"/>
      <c r="AE177" s="883"/>
      <c r="AF177" s="883"/>
      <c r="AG177" s="883"/>
      <c r="AH177" s="883"/>
      <c r="AI177" s="883"/>
      <c r="AJ177" s="883"/>
      <c r="AK177" s="883"/>
      <c r="AL177" s="883"/>
      <c r="AM177" s="883"/>
      <c r="AN177" s="883"/>
    </row>
    <row r="178" spans="1:40" s="887" customFormat="1" x14ac:dyDescent="0.3">
      <c r="A178" s="886"/>
      <c r="B178" s="886"/>
      <c r="C178" s="955"/>
      <c r="D178" s="955"/>
      <c r="E178" s="955"/>
      <c r="F178" s="955"/>
      <c r="G178" s="955"/>
      <c r="I178" s="884"/>
      <c r="J178" s="884"/>
      <c r="K178" s="883"/>
      <c r="L178" s="883"/>
      <c r="M178" s="883"/>
      <c r="N178" s="883"/>
      <c r="O178" s="883"/>
      <c r="P178" s="883"/>
      <c r="Q178" s="883"/>
      <c r="R178" s="883"/>
      <c r="S178" s="883"/>
      <c r="T178" s="883"/>
      <c r="U178" s="883"/>
      <c r="V178" s="883"/>
      <c r="W178" s="883"/>
      <c r="X178" s="883"/>
      <c r="Y178" s="883"/>
      <c r="Z178" s="883"/>
      <c r="AA178" s="883"/>
      <c r="AB178" s="883"/>
      <c r="AC178" s="883"/>
      <c r="AD178" s="883"/>
      <c r="AE178" s="883"/>
      <c r="AF178" s="883"/>
      <c r="AG178" s="883"/>
      <c r="AH178" s="883"/>
      <c r="AI178" s="883"/>
      <c r="AJ178" s="883"/>
      <c r="AK178" s="883"/>
      <c r="AL178" s="883"/>
      <c r="AM178" s="883"/>
      <c r="AN178" s="883"/>
    </row>
    <row r="179" spans="1:40" s="887" customFormat="1" x14ac:dyDescent="0.3">
      <c r="A179" s="886"/>
      <c r="B179" s="886"/>
      <c r="C179" s="955"/>
      <c r="D179" s="955"/>
      <c r="E179" s="955"/>
      <c r="F179" s="955"/>
      <c r="G179" s="955"/>
      <c r="I179" s="884"/>
      <c r="J179" s="884"/>
      <c r="K179" s="883"/>
      <c r="L179" s="883"/>
      <c r="M179" s="883"/>
      <c r="N179" s="883"/>
      <c r="O179" s="883"/>
      <c r="P179" s="883"/>
      <c r="Q179" s="883"/>
      <c r="R179" s="883"/>
      <c r="S179" s="883"/>
      <c r="T179" s="883"/>
      <c r="U179" s="883"/>
      <c r="V179" s="883"/>
      <c r="W179" s="883"/>
      <c r="X179" s="883"/>
      <c r="Y179" s="883"/>
      <c r="Z179" s="883"/>
      <c r="AA179" s="883"/>
      <c r="AB179" s="883"/>
      <c r="AC179" s="883"/>
      <c r="AD179" s="883"/>
      <c r="AE179" s="883"/>
      <c r="AF179" s="883"/>
      <c r="AG179" s="883"/>
      <c r="AH179" s="883"/>
      <c r="AI179" s="883"/>
      <c r="AJ179" s="883"/>
      <c r="AK179" s="883"/>
      <c r="AL179" s="883"/>
      <c r="AM179" s="883"/>
      <c r="AN179" s="883"/>
    </row>
    <row r="180" spans="1:40" s="887" customFormat="1" x14ac:dyDescent="0.3">
      <c r="A180" s="886"/>
      <c r="B180" s="886"/>
      <c r="C180" s="955"/>
      <c r="D180" s="955"/>
      <c r="E180" s="955"/>
      <c r="F180" s="955"/>
      <c r="G180" s="955"/>
      <c r="I180" s="884"/>
      <c r="J180" s="884"/>
      <c r="K180" s="883"/>
      <c r="L180" s="883"/>
      <c r="M180" s="883"/>
      <c r="N180" s="883"/>
      <c r="O180" s="883"/>
      <c r="P180" s="883"/>
      <c r="Q180" s="883"/>
      <c r="R180" s="883"/>
      <c r="S180" s="883"/>
      <c r="T180" s="883"/>
      <c r="U180" s="883"/>
      <c r="V180" s="883"/>
      <c r="W180" s="883"/>
      <c r="X180" s="883"/>
      <c r="Y180" s="883"/>
      <c r="Z180" s="883"/>
      <c r="AA180" s="883"/>
      <c r="AB180" s="883"/>
      <c r="AC180" s="883"/>
      <c r="AD180" s="883"/>
      <c r="AE180" s="883"/>
      <c r="AF180" s="883"/>
      <c r="AG180" s="883"/>
      <c r="AH180" s="883"/>
      <c r="AI180" s="883"/>
      <c r="AJ180" s="883"/>
      <c r="AK180" s="883"/>
      <c r="AL180" s="883"/>
      <c r="AM180" s="883"/>
      <c r="AN180" s="883"/>
    </row>
    <row r="181" spans="1:40" s="887" customFormat="1" x14ac:dyDescent="0.3">
      <c r="A181" s="886"/>
      <c r="B181" s="886"/>
      <c r="C181" s="955"/>
      <c r="D181" s="955"/>
      <c r="E181" s="955"/>
      <c r="F181" s="955"/>
      <c r="G181" s="955"/>
      <c r="I181" s="884"/>
      <c r="J181" s="884"/>
      <c r="K181" s="883"/>
      <c r="L181" s="883"/>
      <c r="M181" s="883"/>
      <c r="N181" s="883"/>
      <c r="O181" s="883"/>
      <c r="P181" s="883"/>
      <c r="Q181" s="883"/>
      <c r="R181" s="883"/>
      <c r="S181" s="883"/>
      <c r="T181" s="883"/>
      <c r="U181" s="883"/>
      <c r="V181" s="883"/>
      <c r="W181" s="883"/>
      <c r="X181" s="883"/>
      <c r="Y181" s="883"/>
      <c r="Z181" s="883"/>
      <c r="AA181" s="883"/>
      <c r="AB181" s="883"/>
      <c r="AC181" s="883"/>
      <c r="AD181" s="883"/>
      <c r="AE181" s="883"/>
      <c r="AF181" s="883"/>
      <c r="AG181" s="883"/>
      <c r="AH181" s="883"/>
      <c r="AI181" s="883"/>
      <c r="AJ181" s="883"/>
      <c r="AK181" s="883"/>
      <c r="AL181" s="883"/>
      <c r="AM181" s="883"/>
      <c r="AN181" s="883"/>
    </row>
    <row r="182" spans="1:40" s="887" customFormat="1" x14ac:dyDescent="0.3">
      <c r="A182" s="886"/>
      <c r="B182" s="886"/>
      <c r="C182" s="955"/>
      <c r="D182" s="955"/>
      <c r="E182" s="955"/>
      <c r="F182" s="955"/>
      <c r="G182" s="955"/>
      <c r="I182" s="884"/>
      <c r="J182" s="884"/>
      <c r="K182" s="883"/>
      <c r="L182" s="883"/>
      <c r="M182" s="883"/>
      <c r="N182" s="883"/>
      <c r="O182" s="883"/>
      <c r="P182" s="883"/>
      <c r="Q182" s="883"/>
      <c r="R182" s="883"/>
      <c r="S182" s="883"/>
      <c r="T182" s="883"/>
      <c r="U182" s="883"/>
      <c r="V182" s="883"/>
      <c r="W182" s="883"/>
      <c r="X182" s="883"/>
      <c r="Y182" s="883"/>
      <c r="Z182" s="883"/>
      <c r="AA182" s="883"/>
      <c r="AB182" s="883"/>
      <c r="AC182" s="883"/>
      <c r="AD182" s="883"/>
      <c r="AE182" s="883"/>
      <c r="AF182" s="883"/>
      <c r="AG182" s="883"/>
      <c r="AH182" s="883"/>
      <c r="AI182" s="883"/>
      <c r="AJ182" s="883"/>
      <c r="AK182" s="883"/>
      <c r="AL182" s="883"/>
      <c r="AM182" s="883"/>
      <c r="AN182" s="883"/>
    </row>
    <row r="183" spans="1:40" s="887" customFormat="1" x14ac:dyDescent="0.3">
      <c r="A183" s="886"/>
      <c r="B183" s="886"/>
      <c r="C183" s="955"/>
      <c r="D183" s="955"/>
      <c r="E183" s="955"/>
      <c r="F183" s="955"/>
      <c r="G183" s="955"/>
      <c r="I183" s="884"/>
      <c r="J183" s="884"/>
      <c r="K183" s="883"/>
      <c r="L183" s="883"/>
      <c r="M183" s="883"/>
      <c r="N183" s="883"/>
      <c r="O183" s="883"/>
      <c r="P183" s="883"/>
      <c r="Q183" s="883"/>
      <c r="R183" s="883"/>
      <c r="S183" s="883"/>
      <c r="T183" s="883"/>
      <c r="U183" s="883"/>
      <c r="V183" s="883"/>
      <c r="W183" s="883"/>
      <c r="X183" s="883"/>
      <c r="Y183" s="883"/>
      <c r="Z183" s="883"/>
      <c r="AA183" s="883"/>
      <c r="AB183" s="883"/>
      <c r="AC183" s="883"/>
      <c r="AD183" s="883"/>
      <c r="AE183" s="883"/>
      <c r="AF183" s="883"/>
      <c r="AG183" s="883"/>
      <c r="AH183" s="883"/>
      <c r="AI183" s="883"/>
      <c r="AJ183" s="883"/>
      <c r="AK183" s="883"/>
      <c r="AL183" s="883"/>
      <c r="AM183" s="883"/>
      <c r="AN183" s="883"/>
    </row>
    <row r="184" spans="1:40" s="887" customFormat="1" x14ac:dyDescent="0.3">
      <c r="A184" s="886"/>
      <c r="B184" s="886"/>
      <c r="C184" s="955"/>
      <c r="D184" s="955"/>
      <c r="E184" s="955"/>
      <c r="F184" s="955"/>
      <c r="G184" s="955"/>
      <c r="I184" s="884"/>
      <c r="J184" s="884"/>
      <c r="K184" s="883"/>
      <c r="L184" s="883"/>
      <c r="M184" s="883"/>
      <c r="N184" s="883"/>
      <c r="O184" s="883"/>
      <c r="P184" s="883"/>
      <c r="Q184" s="883"/>
      <c r="R184" s="883"/>
      <c r="S184" s="883"/>
      <c r="T184" s="883"/>
      <c r="U184" s="883"/>
      <c r="V184" s="883"/>
      <c r="W184" s="883"/>
      <c r="X184" s="883"/>
      <c r="Y184" s="883"/>
      <c r="Z184" s="883"/>
      <c r="AA184" s="883"/>
      <c r="AB184" s="883"/>
      <c r="AC184" s="883"/>
      <c r="AD184" s="883"/>
      <c r="AE184" s="883"/>
      <c r="AF184" s="883"/>
      <c r="AG184" s="883"/>
      <c r="AH184" s="883"/>
      <c r="AI184" s="883"/>
      <c r="AJ184" s="883"/>
      <c r="AK184" s="883"/>
      <c r="AL184" s="883"/>
      <c r="AM184" s="883"/>
      <c r="AN184" s="883"/>
    </row>
    <row r="185" spans="1:40" s="887" customFormat="1" x14ac:dyDescent="0.3">
      <c r="A185" s="886"/>
      <c r="B185" s="886"/>
      <c r="C185" s="955"/>
      <c r="D185" s="955"/>
      <c r="E185" s="955"/>
      <c r="F185" s="955"/>
      <c r="G185" s="955"/>
      <c r="I185" s="884"/>
      <c r="J185" s="884"/>
      <c r="K185" s="883"/>
      <c r="L185" s="883"/>
      <c r="M185" s="883"/>
      <c r="N185" s="883"/>
      <c r="O185" s="883"/>
      <c r="P185" s="883"/>
      <c r="Q185" s="883"/>
      <c r="R185" s="883"/>
      <c r="S185" s="883"/>
      <c r="T185" s="883"/>
      <c r="U185" s="883"/>
      <c r="V185" s="883"/>
      <c r="W185" s="883"/>
      <c r="X185" s="883"/>
      <c r="Y185" s="883"/>
      <c r="Z185" s="883"/>
      <c r="AA185" s="883"/>
      <c r="AB185" s="883"/>
      <c r="AC185" s="883"/>
      <c r="AD185" s="883"/>
      <c r="AE185" s="883"/>
      <c r="AF185" s="883"/>
      <c r="AG185" s="883"/>
      <c r="AH185" s="883"/>
      <c r="AI185" s="883"/>
      <c r="AJ185" s="883"/>
      <c r="AK185" s="883"/>
      <c r="AL185" s="883"/>
      <c r="AM185" s="883"/>
      <c r="AN185" s="883"/>
    </row>
    <row r="186" spans="1:40" s="887" customFormat="1" x14ac:dyDescent="0.3">
      <c r="A186" s="886"/>
      <c r="B186" s="886"/>
      <c r="C186" s="955"/>
      <c r="D186" s="955"/>
      <c r="E186" s="955"/>
      <c r="F186" s="955"/>
      <c r="G186" s="955"/>
      <c r="I186" s="884"/>
      <c r="J186" s="884"/>
      <c r="K186" s="883"/>
      <c r="L186" s="883"/>
      <c r="M186" s="883"/>
      <c r="N186" s="883"/>
      <c r="O186" s="883"/>
      <c r="P186" s="883"/>
      <c r="Q186" s="883"/>
      <c r="R186" s="883"/>
      <c r="S186" s="883"/>
      <c r="T186" s="883"/>
      <c r="U186" s="883"/>
      <c r="V186" s="883"/>
      <c r="W186" s="883"/>
      <c r="X186" s="883"/>
      <c r="Y186" s="883"/>
      <c r="Z186" s="883"/>
      <c r="AA186" s="883"/>
      <c r="AB186" s="883"/>
      <c r="AC186" s="883"/>
      <c r="AD186" s="883"/>
      <c r="AE186" s="883"/>
      <c r="AF186" s="883"/>
      <c r="AG186" s="883"/>
      <c r="AH186" s="883"/>
      <c r="AI186" s="883"/>
      <c r="AJ186" s="883"/>
      <c r="AK186" s="883"/>
      <c r="AL186" s="883"/>
      <c r="AM186" s="883"/>
      <c r="AN186" s="883"/>
    </row>
    <row r="187" spans="1:40" s="887" customFormat="1" x14ac:dyDescent="0.3">
      <c r="A187" s="886"/>
      <c r="B187" s="886"/>
      <c r="C187" s="955"/>
      <c r="D187" s="955"/>
      <c r="E187" s="955"/>
      <c r="F187" s="955"/>
      <c r="G187" s="955"/>
      <c r="I187" s="884"/>
      <c r="J187" s="884"/>
      <c r="K187" s="883"/>
      <c r="L187" s="883"/>
      <c r="M187" s="883"/>
      <c r="N187" s="883"/>
      <c r="O187" s="883"/>
      <c r="P187" s="883"/>
      <c r="Q187" s="883"/>
      <c r="R187" s="883"/>
      <c r="S187" s="883"/>
      <c r="T187" s="883"/>
      <c r="U187" s="883"/>
      <c r="V187" s="883"/>
      <c r="W187" s="883"/>
      <c r="X187" s="883"/>
      <c r="Y187" s="883"/>
      <c r="Z187" s="883"/>
      <c r="AA187" s="883"/>
      <c r="AB187" s="883"/>
      <c r="AC187" s="883"/>
      <c r="AD187" s="883"/>
      <c r="AE187" s="883"/>
      <c r="AF187" s="883"/>
      <c r="AG187" s="883"/>
      <c r="AH187" s="883"/>
      <c r="AI187" s="883"/>
      <c r="AJ187" s="883"/>
      <c r="AK187" s="883"/>
      <c r="AL187" s="883"/>
      <c r="AM187" s="883"/>
      <c r="AN187" s="883"/>
    </row>
    <row r="188" spans="1:40" s="887" customFormat="1" x14ac:dyDescent="0.3">
      <c r="A188" s="886"/>
      <c r="B188" s="886"/>
      <c r="C188" s="955"/>
      <c r="D188" s="955"/>
      <c r="E188" s="955"/>
      <c r="F188" s="955"/>
      <c r="G188" s="955"/>
      <c r="I188" s="884"/>
      <c r="J188" s="884"/>
      <c r="K188" s="883"/>
      <c r="L188" s="883"/>
      <c r="M188" s="883"/>
      <c r="N188" s="883"/>
      <c r="O188" s="883"/>
      <c r="P188" s="883"/>
      <c r="Q188" s="883"/>
      <c r="R188" s="883"/>
      <c r="S188" s="883"/>
      <c r="T188" s="883"/>
      <c r="U188" s="883"/>
      <c r="V188" s="883"/>
      <c r="W188" s="883"/>
      <c r="X188" s="883"/>
      <c r="Y188" s="883"/>
      <c r="Z188" s="883"/>
      <c r="AA188" s="883"/>
      <c r="AB188" s="883"/>
      <c r="AC188" s="883"/>
      <c r="AD188" s="883"/>
      <c r="AE188" s="883"/>
      <c r="AF188" s="883"/>
      <c r="AG188" s="883"/>
      <c r="AH188" s="883"/>
      <c r="AI188" s="883"/>
      <c r="AJ188" s="883"/>
      <c r="AK188" s="883"/>
      <c r="AL188" s="883"/>
      <c r="AM188" s="883"/>
      <c r="AN188" s="883"/>
    </row>
    <row r="189" spans="1:40" s="887" customFormat="1" x14ac:dyDescent="0.3">
      <c r="A189" s="886"/>
      <c r="B189" s="886"/>
      <c r="C189" s="955"/>
      <c r="D189" s="955"/>
      <c r="E189" s="955"/>
      <c r="F189" s="955"/>
      <c r="G189" s="955"/>
      <c r="I189" s="884"/>
      <c r="J189" s="884"/>
      <c r="K189" s="883"/>
      <c r="L189" s="883"/>
      <c r="M189" s="883"/>
      <c r="N189" s="883"/>
      <c r="O189" s="883"/>
      <c r="P189" s="883"/>
      <c r="Q189" s="883"/>
      <c r="R189" s="883"/>
      <c r="S189" s="883"/>
      <c r="T189" s="883"/>
      <c r="U189" s="883"/>
      <c r="V189" s="883"/>
      <c r="W189" s="883"/>
      <c r="X189" s="883"/>
      <c r="Y189" s="883"/>
      <c r="Z189" s="883"/>
      <c r="AA189" s="883"/>
      <c r="AB189" s="883"/>
      <c r="AC189" s="883"/>
      <c r="AD189" s="883"/>
      <c r="AE189" s="883"/>
      <c r="AF189" s="883"/>
      <c r="AG189" s="883"/>
      <c r="AH189" s="883"/>
      <c r="AI189" s="883"/>
      <c r="AJ189" s="883"/>
      <c r="AK189" s="883"/>
      <c r="AL189" s="883"/>
      <c r="AM189" s="883"/>
      <c r="AN189" s="883"/>
    </row>
    <row r="190" spans="1:40" s="887" customFormat="1" x14ac:dyDescent="0.3">
      <c r="A190" s="886"/>
      <c r="B190" s="886"/>
      <c r="C190" s="955"/>
      <c r="D190" s="955"/>
      <c r="E190" s="955"/>
      <c r="F190" s="955"/>
      <c r="G190" s="955"/>
      <c r="I190" s="884"/>
      <c r="J190" s="884"/>
      <c r="K190" s="883"/>
      <c r="L190" s="883"/>
      <c r="M190" s="883"/>
      <c r="N190" s="883"/>
      <c r="O190" s="883"/>
      <c r="P190" s="883"/>
      <c r="Q190" s="883"/>
      <c r="R190" s="883"/>
      <c r="S190" s="883"/>
      <c r="T190" s="883"/>
      <c r="U190" s="883"/>
      <c r="V190" s="883"/>
      <c r="W190" s="883"/>
      <c r="X190" s="883"/>
      <c r="Y190" s="883"/>
      <c r="Z190" s="883"/>
      <c r="AA190" s="883"/>
      <c r="AB190" s="883"/>
      <c r="AC190" s="883"/>
      <c r="AD190" s="883"/>
      <c r="AE190" s="883"/>
      <c r="AF190" s="883"/>
      <c r="AG190" s="883"/>
      <c r="AH190" s="883"/>
      <c r="AI190" s="883"/>
      <c r="AJ190" s="883"/>
      <c r="AK190" s="883"/>
      <c r="AL190" s="883"/>
      <c r="AM190" s="883"/>
      <c r="AN190" s="883"/>
    </row>
    <row r="191" spans="1:40" s="887" customFormat="1" x14ac:dyDescent="0.3">
      <c r="A191" s="886"/>
      <c r="B191" s="886"/>
      <c r="C191" s="955"/>
      <c r="D191" s="955"/>
      <c r="E191" s="955"/>
      <c r="F191" s="955"/>
      <c r="G191" s="955"/>
      <c r="I191" s="884"/>
      <c r="J191" s="884"/>
      <c r="K191" s="883"/>
      <c r="L191" s="883"/>
      <c r="M191" s="883"/>
      <c r="N191" s="883"/>
      <c r="O191" s="883"/>
      <c r="P191" s="883"/>
      <c r="Q191" s="883"/>
      <c r="R191" s="883"/>
      <c r="S191" s="883"/>
      <c r="T191" s="883"/>
      <c r="U191" s="883"/>
      <c r="V191" s="883"/>
      <c r="W191" s="883"/>
      <c r="X191" s="883"/>
      <c r="Y191" s="883"/>
      <c r="Z191" s="883"/>
      <c r="AA191" s="883"/>
      <c r="AB191" s="883"/>
      <c r="AC191" s="883"/>
      <c r="AD191" s="883"/>
      <c r="AE191" s="883"/>
      <c r="AF191" s="883"/>
      <c r="AG191" s="883"/>
      <c r="AH191" s="883"/>
      <c r="AI191" s="883"/>
      <c r="AJ191" s="883"/>
      <c r="AK191" s="883"/>
      <c r="AL191" s="883"/>
      <c r="AM191" s="883"/>
      <c r="AN191" s="883"/>
    </row>
    <row r="192" spans="1:40" s="887" customFormat="1" x14ac:dyDescent="0.3">
      <c r="A192" s="886"/>
      <c r="B192" s="886"/>
      <c r="C192" s="955"/>
      <c r="D192" s="955"/>
      <c r="E192" s="955"/>
      <c r="F192" s="955"/>
      <c r="G192" s="955"/>
      <c r="I192" s="884"/>
      <c r="J192" s="884"/>
      <c r="K192" s="883"/>
      <c r="L192" s="883"/>
      <c r="M192" s="883"/>
      <c r="N192" s="883"/>
      <c r="O192" s="883"/>
      <c r="P192" s="883"/>
      <c r="Q192" s="883"/>
      <c r="R192" s="883"/>
      <c r="S192" s="883"/>
      <c r="T192" s="883"/>
      <c r="U192" s="883"/>
      <c r="V192" s="883"/>
      <c r="W192" s="883"/>
      <c r="X192" s="883"/>
      <c r="Y192" s="883"/>
      <c r="Z192" s="883"/>
      <c r="AA192" s="883"/>
      <c r="AB192" s="883"/>
      <c r="AC192" s="883"/>
      <c r="AD192" s="883"/>
      <c r="AE192" s="883"/>
      <c r="AF192" s="883"/>
      <c r="AG192" s="883"/>
      <c r="AH192" s="883"/>
      <c r="AI192" s="883"/>
      <c r="AJ192" s="883"/>
      <c r="AK192" s="883"/>
      <c r="AL192" s="883"/>
      <c r="AM192" s="883"/>
      <c r="AN192" s="883"/>
    </row>
    <row r="193" spans="1:40" s="887" customFormat="1" x14ac:dyDescent="0.3">
      <c r="A193" s="886"/>
      <c r="B193" s="886"/>
      <c r="C193" s="955"/>
      <c r="D193" s="955"/>
      <c r="E193" s="955"/>
      <c r="F193" s="955"/>
      <c r="G193" s="955"/>
      <c r="I193" s="884"/>
      <c r="J193" s="884"/>
      <c r="K193" s="883"/>
      <c r="L193" s="883"/>
      <c r="M193" s="883"/>
      <c r="N193" s="883"/>
      <c r="O193" s="883"/>
      <c r="P193" s="883"/>
      <c r="Q193" s="883"/>
      <c r="R193" s="883"/>
      <c r="S193" s="883"/>
      <c r="T193" s="883"/>
      <c r="U193" s="883"/>
      <c r="V193" s="883"/>
      <c r="W193" s="883"/>
      <c r="X193" s="883"/>
      <c r="Y193" s="883"/>
      <c r="Z193" s="883"/>
      <c r="AA193" s="883"/>
      <c r="AB193" s="883"/>
      <c r="AC193" s="883"/>
      <c r="AD193" s="883"/>
      <c r="AE193" s="883"/>
      <c r="AF193" s="883"/>
      <c r="AG193" s="883"/>
      <c r="AH193" s="883"/>
      <c r="AI193" s="883"/>
      <c r="AJ193" s="883"/>
      <c r="AK193" s="883"/>
      <c r="AL193" s="883"/>
      <c r="AM193" s="883"/>
      <c r="AN193" s="883"/>
    </row>
    <row r="194" spans="1:40" s="887" customFormat="1" x14ac:dyDescent="0.3">
      <c r="A194" s="886"/>
      <c r="B194" s="886"/>
      <c r="C194" s="955"/>
      <c r="D194" s="955"/>
      <c r="E194" s="955"/>
      <c r="F194" s="955"/>
      <c r="G194" s="955"/>
      <c r="I194" s="884"/>
      <c r="J194" s="884"/>
      <c r="K194" s="883"/>
      <c r="L194" s="883"/>
      <c r="M194" s="883"/>
      <c r="N194" s="883"/>
      <c r="O194" s="883"/>
      <c r="P194" s="883"/>
      <c r="Q194" s="883"/>
      <c r="R194" s="883"/>
      <c r="S194" s="883"/>
      <c r="T194" s="883"/>
      <c r="U194" s="883"/>
      <c r="V194" s="883"/>
      <c r="W194" s="883"/>
      <c r="X194" s="883"/>
      <c r="Y194" s="883"/>
      <c r="Z194" s="883"/>
      <c r="AA194" s="883"/>
      <c r="AB194" s="883"/>
      <c r="AC194" s="883"/>
      <c r="AD194" s="883"/>
      <c r="AE194" s="883"/>
      <c r="AF194" s="883"/>
      <c r="AG194" s="883"/>
      <c r="AH194" s="883"/>
      <c r="AI194" s="883"/>
      <c r="AJ194" s="883"/>
      <c r="AK194" s="883"/>
      <c r="AL194" s="883"/>
      <c r="AM194" s="883"/>
      <c r="AN194" s="883"/>
    </row>
    <row r="195" spans="1:40" s="887" customFormat="1" x14ac:dyDescent="0.3">
      <c r="A195" s="886"/>
      <c r="B195" s="886"/>
      <c r="C195" s="955"/>
      <c r="D195" s="955"/>
      <c r="E195" s="955"/>
      <c r="F195" s="955"/>
      <c r="G195" s="955"/>
      <c r="I195" s="884"/>
      <c r="J195" s="884"/>
      <c r="K195" s="883"/>
      <c r="L195" s="883"/>
      <c r="M195" s="883"/>
      <c r="N195" s="883"/>
      <c r="O195" s="883"/>
      <c r="P195" s="883"/>
      <c r="Q195" s="883"/>
      <c r="R195" s="883"/>
      <c r="S195" s="883"/>
      <c r="T195" s="883"/>
      <c r="U195" s="883"/>
      <c r="V195" s="883"/>
      <c r="W195" s="883"/>
      <c r="X195" s="883"/>
      <c r="Y195" s="883"/>
      <c r="Z195" s="883"/>
      <c r="AA195" s="883"/>
      <c r="AB195" s="883"/>
      <c r="AC195" s="883"/>
      <c r="AD195" s="883"/>
      <c r="AE195" s="883"/>
      <c r="AF195" s="883"/>
      <c r="AG195" s="883"/>
      <c r="AH195" s="883"/>
      <c r="AI195" s="883"/>
      <c r="AJ195" s="883"/>
      <c r="AK195" s="883"/>
      <c r="AL195" s="883"/>
      <c r="AM195" s="883"/>
      <c r="AN195" s="883"/>
    </row>
    <row r="196" spans="1:40" s="887" customFormat="1" x14ac:dyDescent="0.3">
      <c r="A196" s="886"/>
      <c r="B196" s="886"/>
      <c r="C196" s="955"/>
      <c r="D196" s="955"/>
      <c r="E196" s="955"/>
      <c r="F196" s="955"/>
      <c r="G196" s="955"/>
      <c r="I196" s="884"/>
      <c r="J196" s="884"/>
      <c r="K196" s="883"/>
      <c r="L196" s="883"/>
      <c r="M196" s="883"/>
      <c r="N196" s="883"/>
      <c r="O196" s="883"/>
      <c r="P196" s="883"/>
      <c r="Q196" s="883"/>
      <c r="R196" s="883"/>
      <c r="S196" s="883"/>
      <c r="T196" s="883"/>
      <c r="U196" s="883"/>
      <c r="V196" s="883"/>
      <c r="W196" s="883"/>
      <c r="X196" s="883"/>
      <c r="Y196" s="883"/>
      <c r="Z196" s="883"/>
      <c r="AA196" s="883"/>
      <c r="AB196" s="883"/>
      <c r="AC196" s="883"/>
      <c r="AD196" s="883"/>
      <c r="AE196" s="883"/>
      <c r="AF196" s="883"/>
      <c r="AG196" s="883"/>
      <c r="AH196" s="883"/>
      <c r="AI196" s="883"/>
      <c r="AJ196" s="883"/>
      <c r="AK196" s="883"/>
      <c r="AL196" s="883"/>
      <c r="AM196" s="883"/>
      <c r="AN196" s="883"/>
    </row>
  </sheetData>
  <mergeCells count="48">
    <mergeCell ref="A1:H1"/>
    <mergeCell ref="K1:X1"/>
    <mergeCell ref="M2:M3"/>
    <mergeCell ref="N2:N3"/>
    <mergeCell ref="Z2:Z3"/>
    <mergeCell ref="AC2:AD2"/>
    <mergeCell ref="AE2:AF2"/>
    <mergeCell ref="AG2:AH2"/>
    <mergeCell ref="AI2:AJ2"/>
    <mergeCell ref="K16:X16"/>
    <mergeCell ref="AA2:AB2"/>
    <mergeCell ref="AE17:AF17"/>
    <mergeCell ref="AG17:AH17"/>
    <mergeCell ref="AI17:AJ17"/>
    <mergeCell ref="K37:X37"/>
    <mergeCell ref="M38:M39"/>
    <mergeCell ref="N38:N39"/>
    <mergeCell ref="Z38:Z39"/>
    <mergeCell ref="AA38:AB38"/>
    <mergeCell ref="AC38:AD38"/>
    <mergeCell ref="AE38:AF38"/>
    <mergeCell ref="M17:M18"/>
    <mergeCell ref="N17:N18"/>
    <mergeCell ref="Z17:Z18"/>
    <mergeCell ref="AA17:AB17"/>
    <mergeCell ref="AC17:AD17"/>
    <mergeCell ref="AG38:AH38"/>
    <mergeCell ref="AI38:AJ38"/>
    <mergeCell ref="K57:X57"/>
    <mergeCell ref="M58:M59"/>
    <mergeCell ref="N58:N59"/>
    <mergeCell ref="Z58:Z59"/>
    <mergeCell ref="AA58:AB58"/>
    <mergeCell ref="AC58:AD58"/>
    <mergeCell ref="AE58:AF58"/>
    <mergeCell ref="AG58:AH58"/>
    <mergeCell ref="AG70:AH70"/>
    <mergeCell ref="AI70:AJ70"/>
    <mergeCell ref="AI58:AJ58"/>
    <mergeCell ref="A64:G64"/>
    <mergeCell ref="A66:G66"/>
    <mergeCell ref="K69:X69"/>
    <mergeCell ref="M70:M71"/>
    <mergeCell ref="N70:N71"/>
    <mergeCell ref="Z70:Z71"/>
    <mergeCell ref="AA70:AB70"/>
    <mergeCell ref="AC70:AD70"/>
    <mergeCell ref="AE70:AF70"/>
  </mergeCells>
  <conditionalFormatting sqref="G46">
    <cfRule type="containsText" dxfId="68" priority="23" operator="containsText" text="O">
      <formula>NOT(ISERROR(SEARCH("O",G46)))</formula>
    </cfRule>
  </conditionalFormatting>
  <conditionalFormatting sqref="G46">
    <cfRule type="containsText" dxfId="67" priority="20" operator="containsText" text="N/A">
      <formula>NOT(ISERROR(SEARCH("N/A",G46)))</formula>
    </cfRule>
    <cfRule type="containsText" dxfId="66" priority="21" operator="containsText" text="Blank">
      <formula>NOT(ISERROR(SEARCH("Blank",G46)))</formula>
    </cfRule>
    <cfRule type="containsText" dxfId="65" priority="22" operator="containsText" text="M">
      <formula>NOT(ISERROR(SEARCH("M",G46)))</formula>
    </cfRule>
  </conditionalFormatting>
  <conditionalFormatting sqref="C7:D7 F7:H7">
    <cfRule type="containsText" dxfId="64" priority="17" operator="containsText" text="N/A">
      <formula>NOT(ISERROR(SEARCH("N/A",C7)))</formula>
    </cfRule>
    <cfRule type="containsText" dxfId="63" priority="18" operator="containsText" text="Blank">
      <formula>NOT(ISERROR(SEARCH("Blank",C7)))</formula>
    </cfRule>
    <cfRule type="containsText" dxfId="62" priority="19" operator="containsText" text="M">
      <formula>NOT(ISERROR(SEARCH("M",C7)))</formula>
    </cfRule>
  </conditionalFormatting>
  <conditionalFormatting sqref="F46">
    <cfRule type="containsText" dxfId="61" priority="16" operator="containsText" text="O">
      <formula>NOT(ISERROR(SEARCH("O",F46)))</formula>
    </cfRule>
  </conditionalFormatting>
  <conditionalFormatting sqref="F46">
    <cfRule type="containsText" dxfId="60" priority="13" operator="containsText" text="N/A">
      <formula>NOT(ISERROR(SEARCH("N/A",F46)))</formula>
    </cfRule>
    <cfRule type="containsText" dxfId="59" priority="14" operator="containsText" text="Blank">
      <formula>NOT(ISERROR(SEARCH("Blank",F46)))</formula>
    </cfRule>
    <cfRule type="containsText" dxfId="58" priority="15" operator="containsText" text="M">
      <formula>NOT(ISERROR(SEARCH("M",F46)))</formula>
    </cfRule>
  </conditionalFormatting>
  <conditionalFormatting sqref="C46:D46">
    <cfRule type="containsText" dxfId="57" priority="12" operator="containsText" text="O">
      <formula>NOT(ISERROR(SEARCH("O",C46)))</formula>
    </cfRule>
  </conditionalFormatting>
  <conditionalFormatting sqref="C46:D46">
    <cfRule type="containsText" dxfId="56" priority="9" operator="containsText" text="N/A">
      <formula>NOT(ISERROR(SEARCH("N/A",C46)))</formula>
    </cfRule>
    <cfRule type="containsText" dxfId="55" priority="10" operator="containsText" text="Blank">
      <formula>NOT(ISERROR(SEARCH("Blank",C46)))</formula>
    </cfRule>
    <cfRule type="containsText" dxfId="54" priority="11" operator="containsText" text="M">
      <formula>NOT(ISERROR(SEARCH("M",C46)))</formula>
    </cfRule>
  </conditionalFormatting>
  <conditionalFormatting sqref="B125:B1048576 B1:B28 B30:B69">
    <cfRule type="duplicateValues" dxfId="53" priority="8"/>
  </conditionalFormatting>
  <conditionalFormatting sqref="B29">
    <cfRule type="duplicateValues" dxfId="52" priority="7"/>
  </conditionalFormatting>
  <conditionalFormatting sqref="Z4 Z51:Z55 Z40:Z43 Z45:Z49 Z19:Z35">
    <cfRule type="cellIs" dxfId="51" priority="6" operator="greaterThan">
      <formula>0</formula>
    </cfRule>
  </conditionalFormatting>
  <conditionalFormatting sqref="Z5:Z14">
    <cfRule type="cellIs" dxfId="50" priority="5" operator="greaterThan">
      <formula>0</formula>
    </cfRule>
  </conditionalFormatting>
  <conditionalFormatting sqref="Z60:Z67">
    <cfRule type="cellIs" dxfId="49" priority="4" operator="greaterThan">
      <formula>0</formula>
    </cfRule>
  </conditionalFormatting>
  <conditionalFormatting sqref="Z72:Z75">
    <cfRule type="cellIs" dxfId="48" priority="3" operator="greaterThan">
      <formula>0</formula>
    </cfRule>
  </conditionalFormatting>
  <conditionalFormatting sqref="Z50">
    <cfRule type="cellIs" dxfId="47" priority="2" operator="greaterThan">
      <formula>0</formula>
    </cfRule>
  </conditionalFormatting>
  <conditionalFormatting sqref="Z44">
    <cfRule type="cellIs" dxfId="46" priority="1" operator="greaterThan">
      <formula>0</formula>
    </cfRule>
  </conditionalFormatting>
  <dataValidations count="3">
    <dataValidation type="list" allowBlank="1" showInputMessage="1" showErrorMessage="1" sqref="V58:V68 V70:V79 V38:V56 V17:V36 V2:V15">
      <formula1>"Passed, Failed, N/A"</formula1>
    </dataValidation>
    <dataValidation type="list" allowBlank="1" showInputMessage="1" showErrorMessage="1" sqref="T70:T79 T58:T68 T2:T15 T17:T36 T38:T56">
      <formula1>"M, O, N/A"</formula1>
    </dataValidation>
    <dataValidation type="list" allowBlank="1" showInputMessage="1" showErrorMessage="1" sqref="X33 X19 X21 X4:X10 W70:W79 W2:W15 W58:W68 X12 W17:W36 W38:W56">
      <formula1>"Y, N"</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scale="30" fitToHeight="0" orientation="landscape" r:id="rId19"/>
  <drawing r:id="rId20"/>
  <legacyDrawing r:id="rId21"/>
  <controls>
    <mc:AlternateContent xmlns:mc="http://schemas.openxmlformats.org/markup-compatibility/2006">
      <mc:Choice Requires="x14">
        <control shapeId="999425" r:id="rId22" name="CommandButton1">
          <controlPr defaultSize="0" autoLine="0" r:id="rId23">
            <anchor moveWithCells="1">
              <from>
                <xdr:col>8</xdr:col>
                <xdr:colOff>114300</xdr:colOff>
                <xdr:row>6</xdr:row>
                <xdr:rowOff>106680</xdr:rowOff>
              </from>
              <to>
                <xdr:col>9</xdr:col>
                <xdr:colOff>403860</xdr:colOff>
                <xdr:row>7</xdr:row>
                <xdr:rowOff>99060</xdr:rowOff>
              </to>
            </anchor>
          </controlPr>
        </control>
      </mc:Choice>
      <mc:Fallback>
        <control shapeId="999425" r:id="rId22" name="CommandButton1"/>
      </mc:Fallback>
    </mc:AlternateContent>
    <mc:AlternateContent xmlns:mc="http://schemas.openxmlformats.org/markup-compatibility/2006">
      <mc:Choice Requires="x14">
        <control shapeId="999426" r:id="rId24" name="CommandButton2">
          <controlPr defaultSize="0" autoLine="0" r:id="rId25">
            <anchor moveWithCells="1">
              <from>
                <xdr:col>8</xdr:col>
                <xdr:colOff>121920</xdr:colOff>
                <xdr:row>9</xdr:row>
                <xdr:rowOff>68580</xdr:rowOff>
              </from>
              <to>
                <xdr:col>9</xdr:col>
                <xdr:colOff>441960</xdr:colOff>
                <xdr:row>11</xdr:row>
                <xdr:rowOff>152400</xdr:rowOff>
              </to>
            </anchor>
          </controlPr>
        </control>
      </mc:Choice>
      <mc:Fallback>
        <control shapeId="999426" r:id="rId24" name="CommandButton2"/>
      </mc:Fallback>
    </mc:AlternateContent>
    <mc:AlternateContent xmlns:mc="http://schemas.openxmlformats.org/markup-compatibility/2006">
      <mc:Choice Requires="x14">
        <control shapeId="999427" r:id="rId26" name="CommandButton3">
          <controlPr defaultSize="0" autoLine="0" r:id="rId27">
            <anchor moveWithCells="1">
              <from>
                <xdr:col>8</xdr:col>
                <xdr:colOff>114300</xdr:colOff>
                <xdr:row>6</xdr:row>
                <xdr:rowOff>106680</xdr:rowOff>
              </from>
              <to>
                <xdr:col>9</xdr:col>
                <xdr:colOff>403860</xdr:colOff>
                <xdr:row>7</xdr:row>
                <xdr:rowOff>99060</xdr:rowOff>
              </to>
            </anchor>
          </controlPr>
        </control>
      </mc:Choice>
      <mc:Fallback>
        <control shapeId="999427" r:id="rId26" name="CommandButton3"/>
      </mc:Fallback>
    </mc:AlternateContent>
    <mc:AlternateContent xmlns:mc="http://schemas.openxmlformats.org/markup-compatibility/2006">
      <mc:Choice Requires="x14">
        <control shapeId="999428" r:id="rId28" name="CommandButton4">
          <controlPr defaultSize="0" autoLine="0" r:id="rId29">
            <anchor moveWithCells="1">
              <from>
                <xdr:col>8</xdr:col>
                <xdr:colOff>121920</xdr:colOff>
                <xdr:row>9</xdr:row>
                <xdr:rowOff>68580</xdr:rowOff>
              </from>
              <to>
                <xdr:col>9</xdr:col>
                <xdr:colOff>441960</xdr:colOff>
                <xdr:row>11</xdr:row>
                <xdr:rowOff>152400</xdr:rowOff>
              </to>
            </anchor>
          </controlPr>
        </control>
      </mc:Choice>
      <mc:Fallback>
        <control shapeId="999428" r:id="rId28" name="CommandButton4"/>
      </mc:Fallback>
    </mc:AlternateContent>
  </controls>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0">
    <tabColor theme="7" tint="0.79998168889431442"/>
    <pageSetUpPr fitToPage="1"/>
  </sheetPr>
  <dimension ref="A1:AN196"/>
  <sheetViews>
    <sheetView showGridLines="0" topLeftCell="J10" zoomScaleNormal="100" workbookViewId="0">
      <selection activeCell="V22" sqref="V22"/>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26.109375" style="883" customWidth="1"/>
    <col min="19" max="19" width="12.6640625" style="883" bestFit="1" customWidth="1"/>
    <col min="20" max="20" width="12.5546875" style="883" customWidth="1"/>
    <col min="21" max="21" width="11" style="883" bestFit="1" customWidth="1"/>
    <col min="22" max="22" width="10.44140625" style="883" bestFit="1" customWidth="1"/>
    <col min="23" max="23" width="23.44140625" style="883" bestFit="1" customWidth="1"/>
    <col min="24" max="24" width="22.88671875" style="883" bestFit="1" customWidth="1"/>
    <col min="25" max="25" width="42.33203125" style="883" bestFit="1" customWidth="1"/>
    <col min="26" max="26" width="16.5546875" style="883" bestFit="1" customWidth="1"/>
    <col min="27" max="36" width="11" style="883" bestFit="1" customWidth="1"/>
    <col min="37" max="40" width="9.109375" style="883"/>
    <col min="41" max="16384" width="9.109375" style="884"/>
  </cols>
  <sheetData>
    <row r="1" spans="1:36" s="883" customFormat="1" ht="12.75" customHeight="1" x14ac:dyDescent="0.45">
      <c r="A1" s="1188" t="s">
        <v>82</v>
      </c>
      <c r="B1" s="1189"/>
      <c r="C1" s="1189"/>
      <c r="D1" s="1189"/>
      <c r="E1" s="1189"/>
      <c r="F1" s="1189"/>
      <c r="G1" s="1189"/>
      <c r="H1" s="1189"/>
      <c r="I1" s="884"/>
      <c r="J1" s="884"/>
      <c r="K1" s="1173" t="s">
        <v>627</v>
      </c>
      <c r="L1" s="1174"/>
      <c r="M1" s="1174"/>
      <c r="N1" s="1174"/>
      <c r="O1" s="1174"/>
      <c r="P1" s="1174"/>
      <c r="Q1" s="1174"/>
      <c r="R1" s="1174"/>
      <c r="S1" s="1174"/>
      <c r="T1" s="1174"/>
      <c r="U1" s="1174"/>
      <c r="V1" s="1174"/>
      <c r="W1" s="1174"/>
      <c r="X1" s="1174"/>
      <c r="Y1" s="978"/>
      <c r="Z1" s="985"/>
      <c r="AA1" s="978"/>
      <c r="AB1" s="978"/>
      <c r="AC1" s="978"/>
      <c r="AD1" s="978"/>
      <c r="AE1" s="978"/>
      <c r="AF1" s="978"/>
      <c r="AG1" s="978"/>
      <c r="AH1" s="978"/>
      <c r="AI1" s="978"/>
      <c r="AJ1" s="978"/>
    </row>
    <row r="2" spans="1:36" s="883" customFormat="1" ht="27.6" x14ac:dyDescent="0.3">
      <c r="A2" s="932" t="s">
        <v>367</v>
      </c>
      <c r="B2" s="997" t="s">
        <v>730</v>
      </c>
      <c r="C2" s="884"/>
      <c r="D2" s="884"/>
      <c r="E2" s="884"/>
      <c r="F2" s="884"/>
      <c r="G2" s="884"/>
      <c r="H2" s="884"/>
      <c r="I2" s="884"/>
      <c r="J2" s="884"/>
      <c r="K2" s="956" t="s">
        <v>133</v>
      </c>
      <c r="L2" s="956" t="s">
        <v>91</v>
      </c>
      <c r="M2" s="1182" t="s">
        <v>75</v>
      </c>
      <c r="N2" s="1190" t="s">
        <v>134</v>
      </c>
      <c r="O2" s="956" t="s">
        <v>135</v>
      </c>
      <c r="P2" s="956" t="s">
        <v>136</v>
      </c>
      <c r="Q2" s="956" t="s">
        <v>137</v>
      </c>
      <c r="R2" s="956" t="s">
        <v>138</v>
      </c>
      <c r="S2" s="953" t="s">
        <v>139</v>
      </c>
      <c r="T2" s="953" t="s">
        <v>344</v>
      </c>
      <c r="U2" s="953" t="s">
        <v>342</v>
      </c>
      <c r="V2" s="953" t="s">
        <v>343</v>
      </c>
      <c r="W2" s="953" t="s">
        <v>375</v>
      </c>
      <c r="X2" s="953" t="s">
        <v>376</v>
      </c>
      <c r="Y2" s="983" t="s">
        <v>140</v>
      </c>
      <c r="Z2" s="1186" t="s">
        <v>667</v>
      </c>
      <c r="AA2" s="1172" t="s">
        <v>666</v>
      </c>
      <c r="AB2" s="1172"/>
      <c r="AC2" s="1172" t="s">
        <v>668</v>
      </c>
      <c r="AD2" s="1172"/>
      <c r="AE2" s="1172" t="s">
        <v>669</v>
      </c>
      <c r="AF2" s="1172"/>
      <c r="AG2" s="1172" t="s">
        <v>670</v>
      </c>
      <c r="AH2" s="1172"/>
      <c r="AI2" s="1172" t="s">
        <v>671</v>
      </c>
      <c r="AJ2" s="1172"/>
    </row>
    <row r="3" spans="1:36" s="883" customFormat="1" ht="12.75" customHeight="1" x14ac:dyDescent="0.3">
      <c r="A3" s="932" t="s">
        <v>347</v>
      </c>
      <c r="B3" s="946">
        <v>43899</v>
      </c>
      <c r="C3" s="950"/>
      <c r="D3" s="884"/>
      <c r="E3" s="884"/>
      <c r="F3" s="884"/>
      <c r="G3" s="884"/>
      <c r="H3" s="884"/>
      <c r="I3" s="884"/>
      <c r="J3" s="884"/>
      <c r="K3" s="957"/>
      <c r="L3" s="957"/>
      <c r="M3" s="1183"/>
      <c r="N3" s="1185"/>
      <c r="O3" s="957"/>
      <c r="P3" s="888" t="s">
        <v>141</v>
      </c>
      <c r="Q3" s="957"/>
      <c r="R3" s="957"/>
      <c r="S3" s="953"/>
      <c r="T3" s="953"/>
      <c r="U3" s="953"/>
      <c r="V3" s="953"/>
      <c r="W3" s="953"/>
      <c r="X3" s="953"/>
      <c r="Y3" s="984"/>
      <c r="Z3" s="1187"/>
      <c r="AA3" s="977" t="s">
        <v>672</v>
      </c>
      <c r="AB3" s="977" t="s">
        <v>673</v>
      </c>
      <c r="AC3" s="977" t="s">
        <v>672</v>
      </c>
      <c r="AD3" s="977" t="s">
        <v>673</v>
      </c>
      <c r="AE3" s="977" t="s">
        <v>672</v>
      </c>
      <c r="AF3" s="977" t="s">
        <v>673</v>
      </c>
      <c r="AG3" s="977" t="s">
        <v>672</v>
      </c>
      <c r="AH3" s="977" t="s">
        <v>673</v>
      </c>
      <c r="AI3" s="977" t="s">
        <v>672</v>
      </c>
      <c r="AJ3" s="977" t="s">
        <v>673</v>
      </c>
    </row>
    <row r="4" spans="1:36" s="883" customFormat="1" x14ac:dyDescent="0.3">
      <c r="A4" s="932" t="s">
        <v>368</v>
      </c>
      <c r="B4" s="949">
        <f ca="1">DATEDIF(B3,TODAY(),"D")/365</f>
        <v>0.67123287671232879</v>
      </c>
      <c r="C4" s="884"/>
      <c r="D4" s="884"/>
      <c r="E4" s="884"/>
      <c r="F4" s="884"/>
      <c r="G4" s="884"/>
      <c r="H4" s="884"/>
      <c r="I4" s="884"/>
      <c r="J4" s="884"/>
      <c r="K4" s="959" t="s">
        <v>142</v>
      </c>
      <c r="L4" s="959" t="s">
        <v>143</v>
      </c>
      <c r="M4" s="934" t="s">
        <v>5</v>
      </c>
      <c r="N4" s="929" t="s">
        <v>144</v>
      </c>
      <c r="O4" s="924" t="s">
        <v>372</v>
      </c>
      <c r="P4" s="964" t="s">
        <v>145</v>
      </c>
      <c r="Q4" s="964" t="s">
        <v>146</v>
      </c>
      <c r="R4" s="962" t="s">
        <v>147</v>
      </c>
      <c r="S4" s="889"/>
      <c r="T4" s="997"/>
      <c r="U4" s="997"/>
      <c r="V4" s="997"/>
      <c r="W4" s="997"/>
      <c r="X4" s="997"/>
      <c r="Y4" s="979" t="s">
        <v>148</v>
      </c>
      <c r="Z4" s="981">
        <f t="shared" ref="Z4:Z14" si="0">DATEDIF(AA4,AB4,"m")/12+DATEDIF(AC4,AD4,"m")/12+DATEDIF(AE4,AF4,"m")/12+DATEDIF(AG4,AH4,"m")/12+DATEDIF(AI4,AJ4,"m")/12</f>
        <v>0</v>
      </c>
      <c r="AA4" s="982"/>
      <c r="AB4" s="982"/>
      <c r="AC4" s="982"/>
      <c r="AD4" s="982"/>
      <c r="AE4" s="980"/>
      <c r="AF4" s="980"/>
      <c r="AG4" s="980"/>
      <c r="AH4" s="980"/>
      <c r="AI4" s="980"/>
      <c r="AJ4" s="980"/>
    </row>
    <row r="5" spans="1:36" s="883" customFormat="1" ht="12.75" customHeight="1" x14ac:dyDescent="0.3">
      <c r="A5" s="932" t="s">
        <v>387</v>
      </c>
      <c r="B5" s="949">
        <v>0</v>
      </c>
      <c r="C5" s="951"/>
      <c r="D5" s="884"/>
      <c r="E5" s="884"/>
      <c r="F5" s="884"/>
      <c r="G5" s="884"/>
      <c r="H5" s="884"/>
      <c r="I5" s="884"/>
      <c r="J5" s="884"/>
      <c r="K5" s="960"/>
      <c r="L5" s="960"/>
      <c r="M5" s="934" t="s">
        <v>5</v>
      </c>
      <c r="N5" s="929" t="s">
        <v>144</v>
      </c>
      <c r="O5" s="924" t="s">
        <v>373</v>
      </c>
      <c r="P5" s="966"/>
      <c r="Q5" s="965" t="s">
        <v>150</v>
      </c>
      <c r="R5" s="963" t="s">
        <v>151</v>
      </c>
      <c r="S5" s="889"/>
      <c r="T5" s="997"/>
      <c r="U5" s="997"/>
      <c r="V5" s="997"/>
      <c r="W5" s="997"/>
      <c r="X5" s="997"/>
      <c r="Y5" s="972"/>
      <c r="Z5" s="981">
        <f t="shared" ca="1" si="0"/>
        <v>0.91666666666666663</v>
      </c>
      <c r="AA5" s="982">
        <v>43796</v>
      </c>
      <c r="AB5" s="982">
        <f ca="1">TODAY()</f>
        <v>44144</v>
      </c>
      <c r="AC5" s="982"/>
      <c r="AD5" s="982"/>
      <c r="AE5" s="980"/>
      <c r="AF5" s="980"/>
      <c r="AG5" s="980"/>
      <c r="AH5" s="980"/>
      <c r="AI5" s="980"/>
      <c r="AJ5" s="980"/>
    </row>
    <row r="6" spans="1:36" s="883" customFormat="1" ht="15" thickBot="1" x14ac:dyDescent="0.35">
      <c r="A6" s="932" t="s">
        <v>388</v>
      </c>
      <c r="B6" s="949">
        <f ca="1">B4+B5</f>
        <v>0.67123287671232879</v>
      </c>
      <c r="C6" s="951"/>
      <c r="D6" s="886"/>
      <c r="E6" s="886"/>
      <c r="F6" s="886"/>
      <c r="G6" s="886"/>
      <c r="H6" s="887"/>
      <c r="I6" s="884"/>
      <c r="J6" s="884"/>
      <c r="K6" s="960"/>
      <c r="L6" s="960"/>
      <c r="M6" s="934" t="s">
        <v>5</v>
      </c>
      <c r="N6" s="891" t="s">
        <v>149</v>
      </c>
      <c r="O6" s="918" t="s">
        <v>149</v>
      </c>
      <c r="P6" s="966"/>
      <c r="Q6" s="892" t="s">
        <v>150</v>
      </c>
      <c r="R6" s="893" t="s">
        <v>151</v>
      </c>
      <c r="S6" s="889"/>
      <c r="T6" s="997"/>
      <c r="U6" s="997"/>
      <c r="V6" s="997"/>
      <c r="W6" s="997"/>
      <c r="X6" s="997"/>
      <c r="Y6" s="894" t="s">
        <v>152</v>
      </c>
      <c r="Z6" s="981">
        <f t="shared" ca="1" si="0"/>
        <v>0.91666666666666663</v>
      </c>
      <c r="AA6" s="982">
        <v>43796</v>
      </c>
      <c r="AB6" s="982">
        <f ca="1">TODAY()</f>
        <v>44144</v>
      </c>
      <c r="AC6" s="982"/>
      <c r="AD6" s="982"/>
      <c r="AE6" s="980"/>
      <c r="AF6" s="980"/>
      <c r="AG6" s="980"/>
      <c r="AH6" s="980"/>
      <c r="AI6" s="980"/>
      <c r="AJ6" s="980"/>
    </row>
    <row r="7" spans="1:36" s="883" customFormat="1" ht="28.2" thickBot="1" x14ac:dyDescent="0.35">
      <c r="A7" s="947" t="s">
        <v>4</v>
      </c>
      <c r="B7" s="948" t="s">
        <v>135</v>
      </c>
      <c r="C7" s="935" t="s">
        <v>5</v>
      </c>
      <c r="D7" s="935" t="s">
        <v>6</v>
      </c>
      <c r="E7" s="935" t="s">
        <v>7</v>
      </c>
      <c r="F7" s="935" t="s">
        <v>8</v>
      </c>
      <c r="G7" s="935" t="s">
        <v>9</v>
      </c>
      <c r="H7" s="936" t="s">
        <v>76</v>
      </c>
      <c r="I7" s="884"/>
      <c r="J7" s="884"/>
      <c r="K7" s="960"/>
      <c r="L7" s="960"/>
      <c r="M7" s="934" t="s">
        <v>5</v>
      </c>
      <c r="N7" s="931" t="s">
        <v>144</v>
      </c>
      <c r="O7" s="917" t="s">
        <v>452</v>
      </c>
      <c r="P7" s="966"/>
      <c r="Q7" s="964" t="s">
        <v>247</v>
      </c>
      <c r="R7" s="962" t="s">
        <v>154</v>
      </c>
      <c r="S7" s="889" t="s">
        <v>730</v>
      </c>
      <c r="T7" s="997" t="s">
        <v>72</v>
      </c>
      <c r="U7" s="997"/>
      <c r="V7" s="997"/>
      <c r="W7" s="997"/>
      <c r="X7" s="997"/>
      <c r="Y7" s="895" t="s">
        <v>248</v>
      </c>
      <c r="Z7" s="981">
        <f t="shared" si="0"/>
        <v>0</v>
      </c>
      <c r="AA7" s="982"/>
      <c r="AB7" s="982"/>
      <c r="AC7" s="982"/>
      <c r="AD7" s="982"/>
      <c r="AE7" s="980"/>
      <c r="AF7" s="980"/>
      <c r="AG7" s="980"/>
      <c r="AH7" s="980"/>
      <c r="AI7" s="980"/>
      <c r="AJ7" s="980"/>
    </row>
    <row r="8" spans="1:36" s="883" customFormat="1" x14ac:dyDescent="0.3">
      <c r="A8" s="937" t="s">
        <v>56</v>
      </c>
      <c r="B8" s="938" t="s">
        <v>182</v>
      </c>
      <c r="C8" s="1003" t="s">
        <v>77</v>
      </c>
      <c r="D8" s="1002"/>
      <c r="E8" s="1002"/>
      <c r="F8" s="1002"/>
      <c r="G8" s="1002"/>
      <c r="H8" s="939">
        <f>IF(C8&lt;&gt;"",'[4]CBL Score Standard'!$D64,IF(D8&lt;&gt;"",SUM('[4]CBL Score Standard'!$D64:$E64),IF(E8&lt;&gt;"",SUM('[4]CBL Score Standard'!$D64:$F64),IF(F8&lt;&gt;"",SUM('[4]CBL Score Standard'!$D64:$G64),IF(G8&lt;&gt;"",SUM('[4]CBL Score Standard'!$D64:$H64,0))))))</f>
        <v>0</v>
      </c>
      <c r="I8" s="884"/>
      <c r="J8" s="884"/>
      <c r="K8" s="960"/>
      <c r="L8" s="960"/>
      <c r="M8" s="934" t="s">
        <v>5</v>
      </c>
      <c r="N8" s="931" t="s">
        <v>144</v>
      </c>
      <c r="O8" s="896" t="s">
        <v>517</v>
      </c>
      <c r="P8" s="966"/>
      <c r="Q8" s="892" t="s">
        <v>153</v>
      </c>
      <c r="R8" s="893" t="s">
        <v>156</v>
      </c>
      <c r="S8" s="889" t="s">
        <v>730</v>
      </c>
      <c r="T8" s="997" t="s">
        <v>72</v>
      </c>
      <c r="U8" s="997"/>
      <c r="V8" s="997"/>
      <c r="W8" s="997"/>
      <c r="X8" s="997"/>
      <c r="Y8" s="897" t="s">
        <v>157</v>
      </c>
      <c r="Z8" s="981">
        <f t="shared" si="0"/>
        <v>0</v>
      </c>
      <c r="AA8" s="982"/>
      <c r="AB8" s="982"/>
      <c r="AC8" s="982"/>
      <c r="AD8" s="982"/>
      <c r="AE8" s="980"/>
      <c r="AF8" s="980"/>
      <c r="AG8" s="980"/>
      <c r="AH8" s="980"/>
      <c r="AI8" s="980"/>
      <c r="AJ8" s="980"/>
    </row>
    <row r="9" spans="1:36" s="883" customFormat="1" x14ac:dyDescent="0.3">
      <c r="A9" s="940" t="s">
        <v>56</v>
      </c>
      <c r="B9" s="933" t="s">
        <v>427</v>
      </c>
      <c r="C9" s="1003" t="s">
        <v>77</v>
      </c>
      <c r="D9" s="1002"/>
      <c r="E9" s="1002"/>
      <c r="F9" s="1002"/>
      <c r="G9" s="1002"/>
      <c r="H9" s="939">
        <f>IF(C9&lt;&gt;"",'[4]CBL Score Standard'!$D65,IF(D9&lt;&gt;"",SUM('[4]CBL Score Standard'!$D65:$E65),IF(E9&lt;&gt;"",SUM('[4]CBL Score Standard'!$D65:$F65),IF(F9&lt;&gt;"",SUM('[4]CBL Score Standard'!$D65:$G65),IF(G9&lt;&gt;"",SUM('[4]CBL Score Standard'!$D65:$H65,0))))))</f>
        <v>0</v>
      </c>
      <c r="I9" s="884"/>
      <c r="J9" s="884"/>
      <c r="K9" s="960"/>
      <c r="L9" s="960"/>
      <c r="M9" s="934" t="s">
        <v>5</v>
      </c>
      <c r="N9" s="931" t="s">
        <v>144</v>
      </c>
      <c r="O9" s="896" t="s">
        <v>661</v>
      </c>
      <c r="P9" s="966"/>
      <c r="Q9" s="892" t="s">
        <v>155</v>
      </c>
      <c r="R9" s="893" t="s">
        <v>158</v>
      </c>
      <c r="S9" s="889" t="s">
        <v>730</v>
      </c>
      <c r="T9" s="997" t="s">
        <v>72</v>
      </c>
      <c r="U9" s="997"/>
      <c r="V9" s="997"/>
      <c r="W9" s="997"/>
      <c r="X9" s="997"/>
      <c r="Y9" s="894" t="s">
        <v>159</v>
      </c>
      <c r="Z9" s="981">
        <f t="shared" ca="1" si="0"/>
        <v>0.91666666666666663</v>
      </c>
      <c r="AA9" s="982">
        <v>43796</v>
      </c>
      <c r="AB9" s="982">
        <f ca="1">TODAY()</f>
        <v>44144</v>
      </c>
      <c r="AC9" s="982"/>
      <c r="AD9" s="982"/>
      <c r="AE9" s="980"/>
      <c r="AF9" s="980"/>
      <c r="AG9" s="980"/>
      <c r="AH9" s="980"/>
      <c r="AI9" s="980"/>
      <c r="AJ9" s="980"/>
    </row>
    <row r="10" spans="1:36" s="883" customFormat="1" x14ac:dyDescent="0.3">
      <c r="A10" s="940" t="s">
        <v>56</v>
      </c>
      <c r="B10" s="933" t="s">
        <v>663</v>
      </c>
      <c r="C10" s="1003"/>
      <c r="D10" s="1003"/>
      <c r="E10" s="1005"/>
      <c r="F10" s="1002"/>
      <c r="G10" s="1002"/>
      <c r="H10" s="939" t="b">
        <f>IF(C10&lt;&gt;"",'[4]CBL Score Standard'!$D66,IF(D10&lt;&gt;"",SUM('[4]CBL Score Standard'!$D66:$E66),IF(E10&lt;&gt;"",SUM('[4]CBL Score Standard'!$D66:$F66),IF(F10&lt;&gt;"",SUM('[4]CBL Score Standard'!$D66:$G66),IF(G10&lt;&gt;"",SUM('[4]CBL Score Standard'!$D66:$H66,0))))))</f>
        <v>0</v>
      </c>
      <c r="I10" s="884"/>
      <c r="J10" s="884"/>
      <c r="K10" s="960"/>
      <c r="L10" s="960"/>
      <c r="M10" s="934" t="s">
        <v>5</v>
      </c>
      <c r="N10" s="931" t="s">
        <v>144</v>
      </c>
      <c r="O10" s="896" t="s">
        <v>662</v>
      </c>
      <c r="P10" s="966"/>
      <c r="Q10" s="976" t="s">
        <v>659</v>
      </c>
      <c r="R10" s="976" t="s">
        <v>278</v>
      </c>
      <c r="S10" s="889"/>
      <c r="T10" s="997"/>
      <c r="U10" s="997"/>
      <c r="V10" s="997"/>
      <c r="W10" s="997"/>
      <c r="X10" s="997"/>
      <c r="Y10" s="899" t="s">
        <v>160</v>
      </c>
      <c r="Z10" s="981">
        <f t="shared" si="0"/>
        <v>0</v>
      </c>
      <c r="AA10" s="982"/>
      <c r="AB10" s="982"/>
      <c r="AC10" s="982"/>
      <c r="AD10" s="982"/>
      <c r="AE10" s="980"/>
      <c r="AF10" s="980"/>
      <c r="AG10" s="980"/>
      <c r="AH10" s="980"/>
      <c r="AI10" s="980"/>
      <c r="AJ10" s="980"/>
    </row>
    <row r="11" spans="1:36" s="883" customFormat="1" x14ac:dyDescent="0.3">
      <c r="A11" s="940" t="s">
        <v>56</v>
      </c>
      <c r="B11" s="933" t="s">
        <v>215</v>
      </c>
      <c r="C11" s="1003"/>
      <c r="D11" s="1003"/>
      <c r="E11" s="1005"/>
      <c r="F11" s="1002"/>
      <c r="G11" s="1002"/>
      <c r="H11" s="939" t="b">
        <f>IF(C11&lt;&gt;"",'[4]CBL Score Standard'!$D67,IF(D11&lt;&gt;"",SUM('[4]CBL Score Standard'!$D67:$E67),IF(E11&lt;&gt;"",SUM('[4]CBL Score Standard'!$D67:$F67),IF(F11&lt;&gt;"",SUM('[4]CBL Score Standard'!$D67:$G67),IF(G11&lt;&gt;"",SUM('[4]CBL Score Standard'!$D67:$H67,0))))))</f>
        <v>0</v>
      </c>
      <c r="I11" s="884"/>
      <c r="J11" s="884"/>
      <c r="K11" s="960"/>
      <c r="L11" s="960"/>
      <c r="M11" s="934" t="s">
        <v>5</v>
      </c>
      <c r="N11" s="889" t="s">
        <v>31</v>
      </c>
      <c r="O11" s="925" t="s">
        <v>175</v>
      </c>
      <c r="P11" s="960"/>
      <c r="Q11" s="890" t="s">
        <v>383</v>
      </c>
      <c r="R11" s="893" t="s">
        <v>176</v>
      </c>
      <c r="S11" s="889" t="s">
        <v>730</v>
      </c>
      <c r="T11" s="997" t="s">
        <v>72</v>
      </c>
      <c r="U11" s="999">
        <v>44029</v>
      </c>
      <c r="V11" s="997" t="s">
        <v>374</v>
      </c>
      <c r="W11" s="997"/>
      <c r="X11" s="997"/>
      <c r="Y11" s="897" t="s">
        <v>177</v>
      </c>
      <c r="Z11" s="981">
        <f t="shared" si="0"/>
        <v>0</v>
      </c>
      <c r="AA11" s="982"/>
      <c r="AB11" s="982"/>
      <c r="AC11" s="982"/>
      <c r="AD11" s="982"/>
      <c r="AE11" s="980"/>
      <c r="AF11" s="980"/>
      <c r="AG11" s="980"/>
      <c r="AH11" s="980"/>
      <c r="AI11" s="980"/>
      <c r="AJ11" s="980"/>
    </row>
    <row r="12" spans="1:36" s="883" customFormat="1" x14ac:dyDescent="0.3">
      <c r="A12" s="940" t="s">
        <v>63</v>
      </c>
      <c r="B12" s="933" t="s">
        <v>236</v>
      </c>
      <c r="C12" s="1003"/>
      <c r="D12" s="1003"/>
      <c r="E12" s="1003"/>
      <c r="F12" s="1002"/>
      <c r="G12" s="1002"/>
      <c r="H12" s="939" t="b">
        <f>IF(C12&lt;&gt;"",'[4]CBL Score Standard'!$D68,IF(D12&lt;&gt;"",SUM('[4]CBL Score Standard'!$D68:$E68),IF(E12&lt;&gt;"",SUM('[4]CBL Score Standard'!$D68:$F68),IF(F12&lt;&gt;"",SUM('[4]CBL Score Standard'!$D68:$G68),IF(G12&lt;&gt;"",SUM('[4]CBL Score Standard'!$D68:$H68,0))))))</f>
        <v>0</v>
      </c>
      <c r="I12" s="884"/>
      <c r="J12" s="884"/>
      <c r="K12" s="960"/>
      <c r="L12" s="960"/>
      <c r="M12" s="934" t="s">
        <v>5</v>
      </c>
      <c r="N12" s="931" t="s">
        <v>31</v>
      </c>
      <c r="O12" s="896" t="s">
        <v>660</v>
      </c>
      <c r="P12" s="995">
        <v>43613</v>
      </c>
      <c r="Q12" s="892" t="s">
        <v>167</v>
      </c>
      <c r="R12" s="893" t="s">
        <v>168</v>
      </c>
      <c r="S12" s="889" t="s">
        <v>730</v>
      </c>
      <c r="T12" s="997" t="s">
        <v>72</v>
      </c>
      <c r="U12" s="997"/>
      <c r="V12" s="997"/>
      <c r="W12" s="997"/>
      <c r="X12" s="997"/>
      <c r="Y12" s="894"/>
      <c r="Z12" s="981">
        <f t="shared" si="0"/>
        <v>0</v>
      </c>
      <c r="AA12" s="982"/>
      <c r="AB12" s="982"/>
      <c r="AC12" s="982"/>
      <c r="AD12" s="982"/>
      <c r="AE12" s="980"/>
      <c r="AF12" s="980"/>
      <c r="AG12" s="980"/>
      <c r="AH12" s="980"/>
      <c r="AI12" s="980"/>
      <c r="AJ12" s="980"/>
    </row>
    <row r="13" spans="1:36" s="883" customFormat="1" x14ac:dyDescent="0.3">
      <c r="A13" s="940" t="s">
        <v>63</v>
      </c>
      <c r="B13" s="933" t="s">
        <v>244</v>
      </c>
      <c r="C13" s="1003"/>
      <c r="D13" s="1003"/>
      <c r="E13" s="1003"/>
      <c r="F13" s="1003"/>
      <c r="G13" s="1002"/>
      <c r="H13" s="939" t="b">
        <f>IF(C13&lt;&gt;"",'[4]CBL Score Standard'!$D69,IF(D13&lt;&gt;"",SUM('[4]CBL Score Standard'!$D69:$E69),IF(E13&lt;&gt;"",SUM('[4]CBL Score Standard'!$D69:$F69),IF(F13&lt;&gt;"",SUM('[4]CBL Score Standard'!$D69:$G69),IF(G13&lt;&gt;"",SUM('[4]CBL Score Standard'!$D69:$H69,0))))))</f>
        <v>0</v>
      </c>
      <c r="I13" s="884"/>
      <c r="J13" s="884"/>
      <c r="K13" s="960"/>
      <c r="L13" s="960"/>
      <c r="M13" s="934" t="s">
        <v>5</v>
      </c>
      <c r="N13" s="931" t="s">
        <v>54</v>
      </c>
      <c r="O13" s="896" t="s">
        <v>425</v>
      </c>
      <c r="P13" s="892" t="s">
        <v>230</v>
      </c>
      <c r="Q13" s="892" t="s">
        <v>217</v>
      </c>
      <c r="R13" s="892" t="s">
        <v>217</v>
      </c>
      <c r="S13" s="889" t="s">
        <v>730</v>
      </c>
      <c r="T13" s="997" t="s">
        <v>72</v>
      </c>
      <c r="U13" s="1000">
        <v>44063</v>
      </c>
      <c r="V13" s="997" t="s">
        <v>374</v>
      </c>
      <c r="W13" s="997"/>
      <c r="X13" s="997"/>
      <c r="Y13" s="894" t="s">
        <v>169</v>
      </c>
      <c r="Z13" s="981">
        <f t="shared" si="0"/>
        <v>0</v>
      </c>
      <c r="AA13" s="982"/>
      <c r="AB13" s="982"/>
      <c r="AC13" s="982"/>
      <c r="AD13" s="982"/>
      <c r="AE13" s="980"/>
      <c r="AF13" s="980"/>
      <c r="AG13" s="980"/>
      <c r="AH13" s="980"/>
      <c r="AI13" s="980"/>
      <c r="AJ13" s="980"/>
    </row>
    <row r="14" spans="1:36" s="883" customFormat="1" ht="27.6" x14ac:dyDescent="0.3">
      <c r="A14" s="940" t="s">
        <v>55</v>
      </c>
      <c r="B14" s="933" t="s">
        <v>694</v>
      </c>
      <c r="C14" s="1003"/>
      <c r="D14" s="1003"/>
      <c r="E14" s="1002"/>
      <c r="F14" s="1002"/>
      <c r="G14" s="1002"/>
      <c r="H14" s="939" t="b">
        <f>IF(C14&lt;&gt;"",'[4]CBL Score Standard'!$D70,IF(D14&lt;&gt;"",SUM('[4]CBL Score Standard'!$D70:$E70),IF(E14&lt;&gt;"",SUM('[4]CBL Score Standard'!$D70:$F70),IF(F14&lt;&gt;"",SUM('[4]CBL Score Standard'!$D70:$G70),IF(G14&lt;&gt;"",SUM('[4]CBL Score Standard'!$D70:$H70,0))))))</f>
        <v>0</v>
      </c>
      <c r="I14" s="884"/>
      <c r="J14" s="884"/>
      <c r="K14" s="961"/>
      <c r="L14" s="961"/>
      <c r="M14" s="934" t="s">
        <v>5</v>
      </c>
      <c r="N14" s="889" t="s">
        <v>41</v>
      </c>
      <c r="O14" s="923" t="s">
        <v>450</v>
      </c>
      <c r="P14" s="995">
        <v>43627</v>
      </c>
      <c r="Q14" s="892" t="s">
        <v>381</v>
      </c>
      <c r="R14" s="893" t="s">
        <v>382</v>
      </c>
      <c r="S14" s="889" t="s">
        <v>730</v>
      </c>
      <c r="T14" s="997" t="s">
        <v>73</v>
      </c>
      <c r="U14" s="995"/>
      <c r="V14" s="997"/>
      <c r="W14" s="997"/>
      <c r="X14" s="997"/>
      <c r="Y14" s="894" t="s">
        <v>163</v>
      </c>
      <c r="Z14" s="981">
        <f t="shared" si="0"/>
        <v>0</v>
      </c>
      <c r="AA14" s="982"/>
      <c r="AB14" s="982"/>
      <c r="AC14" s="982"/>
      <c r="AD14" s="982"/>
      <c r="AE14" s="980"/>
      <c r="AF14" s="980"/>
      <c r="AG14" s="980"/>
      <c r="AH14" s="980"/>
      <c r="AI14" s="980"/>
      <c r="AJ14" s="980"/>
    </row>
    <row r="15" spans="1:36" s="883" customFormat="1" x14ac:dyDescent="0.3">
      <c r="A15" s="940" t="s">
        <v>55</v>
      </c>
      <c r="B15" s="933" t="s">
        <v>185</v>
      </c>
      <c r="C15" s="1003"/>
      <c r="D15" s="1002"/>
      <c r="E15" s="1002"/>
      <c r="F15" s="1002"/>
      <c r="G15" s="1002"/>
      <c r="H15" s="939" t="b">
        <f>IF(C15&lt;&gt;"",'[4]CBL Score Standard'!$D71,IF(D15&lt;&gt;"",SUM('[4]CBL Score Standard'!$D71:$E71),IF(E15&lt;&gt;"",SUM('[4]CBL Score Standard'!$D71:$F71),IF(F15&lt;&gt;"",SUM('[4]CBL Score Standard'!$D71:$G71),IF(G15&lt;&gt;"",SUM('[4]CBL Score Standard'!$D71:$H71,0))))))</f>
        <v>0</v>
      </c>
      <c r="I15" s="884"/>
      <c r="J15" s="884"/>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s="883" customFormat="1" ht="23.4" x14ac:dyDescent="0.45">
      <c r="A16" s="940" t="s">
        <v>55</v>
      </c>
      <c r="B16" s="933" t="s">
        <v>192</v>
      </c>
      <c r="C16" s="1003" t="s">
        <v>77</v>
      </c>
      <c r="D16" s="1003"/>
      <c r="E16" s="1006"/>
      <c r="F16" s="1003"/>
      <c r="G16" s="1003"/>
      <c r="H16" s="939">
        <f>IF(C16&lt;&gt;"",'[4]CBL Score Standard'!$D72,IF(D16&lt;&gt;"",SUM('[4]CBL Score Standard'!$D72:$E72),IF(E16&lt;&gt;"",SUM('[4]CBL Score Standard'!$D72:$F72),IF(F16&lt;&gt;"",SUM('[4]CBL Score Standard'!$D72:$G72),IF(G16&lt;&gt;"",SUM('[4]CBL Score Standard'!$D72:$H72,0))))))</f>
        <v>0</v>
      </c>
      <c r="I16" s="884"/>
      <c r="J16" s="884"/>
      <c r="K16" s="1173" t="s">
        <v>170</v>
      </c>
      <c r="L16" s="1174"/>
      <c r="M16" s="1174"/>
      <c r="N16" s="1174"/>
      <c r="O16" s="1174"/>
      <c r="P16" s="1174"/>
      <c r="Q16" s="1174"/>
      <c r="R16" s="1174"/>
      <c r="S16" s="1174"/>
      <c r="T16" s="1174"/>
      <c r="U16" s="1174"/>
      <c r="V16" s="1174"/>
      <c r="W16" s="1174"/>
      <c r="X16" s="1174"/>
      <c r="Y16" s="978"/>
      <c r="Z16" s="985"/>
      <c r="AA16" s="978"/>
      <c r="AB16" s="978"/>
      <c r="AC16" s="978"/>
      <c r="AD16" s="978"/>
      <c r="AE16" s="978"/>
      <c r="AF16" s="978"/>
      <c r="AG16" s="978"/>
      <c r="AH16" s="978"/>
      <c r="AI16" s="978"/>
      <c r="AJ16" s="978"/>
    </row>
    <row r="17" spans="1:36" s="883" customFormat="1" ht="27.6" x14ac:dyDescent="0.3">
      <c r="A17" s="940" t="s">
        <v>55</v>
      </c>
      <c r="B17" s="933" t="s">
        <v>194</v>
      </c>
      <c r="C17" s="1003"/>
      <c r="D17" s="1003"/>
      <c r="E17" s="1003"/>
      <c r="F17" s="1003"/>
      <c r="G17" s="1003"/>
      <c r="H17" s="939" t="b">
        <f>IF(C17&lt;&gt;"",'[4]CBL Score Standard'!$D73,IF(D17&lt;&gt;"",SUM('[4]CBL Score Standard'!$D73:$E73),IF(E17&lt;&gt;"",SUM('[4]CBL Score Standard'!$D73:$F73),IF(F17&lt;&gt;"",SUM('[4]CBL Score Standard'!$D73:$G73),IF(G17&lt;&gt;"",SUM('[4]CBL Score Standard'!$D73:$H73,0))))))</f>
        <v>0</v>
      </c>
      <c r="I17" s="884"/>
      <c r="J17" s="884"/>
      <c r="K17" s="958" t="s">
        <v>133</v>
      </c>
      <c r="L17" s="958" t="s">
        <v>91</v>
      </c>
      <c r="M17" s="1182" t="s">
        <v>75</v>
      </c>
      <c r="N17" s="1184" t="s">
        <v>134</v>
      </c>
      <c r="O17" s="958" t="s">
        <v>135</v>
      </c>
      <c r="P17" s="958" t="s">
        <v>136</v>
      </c>
      <c r="Q17" s="958" t="s">
        <v>137</v>
      </c>
      <c r="R17" s="958" t="s">
        <v>138</v>
      </c>
      <c r="S17" s="987" t="s">
        <v>139</v>
      </c>
      <c r="T17" s="953" t="s">
        <v>344</v>
      </c>
      <c r="U17" s="953" t="s">
        <v>342</v>
      </c>
      <c r="V17" s="953" t="s">
        <v>343</v>
      </c>
      <c r="W17" s="953" t="s">
        <v>375</v>
      </c>
      <c r="X17" s="953" t="s">
        <v>376</v>
      </c>
      <c r="Y17" s="958" t="s">
        <v>140</v>
      </c>
      <c r="Z17" s="1186" t="s">
        <v>667</v>
      </c>
      <c r="AA17" s="1172" t="s">
        <v>666</v>
      </c>
      <c r="AB17" s="1172"/>
      <c r="AC17" s="1172" t="s">
        <v>668</v>
      </c>
      <c r="AD17" s="1172"/>
      <c r="AE17" s="1172" t="s">
        <v>669</v>
      </c>
      <c r="AF17" s="1172"/>
      <c r="AG17" s="1172" t="s">
        <v>670</v>
      </c>
      <c r="AH17" s="1172"/>
      <c r="AI17" s="1172" t="s">
        <v>671</v>
      </c>
      <c r="AJ17" s="1172"/>
    </row>
    <row r="18" spans="1:36" s="883" customFormat="1" ht="27.6" x14ac:dyDescent="0.3">
      <c r="A18" s="940" t="s">
        <v>55</v>
      </c>
      <c r="B18" s="933" t="s">
        <v>196</v>
      </c>
      <c r="C18" s="1003"/>
      <c r="D18" s="1003"/>
      <c r="E18" s="1003"/>
      <c r="F18" s="1003"/>
      <c r="G18" s="1003"/>
      <c r="H18" s="939" t="b">
        <f>IF(C18&lt;&gt;"",'[4]CBL Score Standard'!$D74,IF(D18&lt;&gt;"",SUM('[4]CBL Score Standard'!$D74:$E74),IF(E18&lt;&gt;"",SUM('[4]CBL Score Standard'!$D74:$F74),IF(F18&lt;&gt;"",SUM('[4]CBL Score Standard'!$D74:$G74),IF(G18&lt;&gt;"",SUM('[4]CBL Score Standard'!$D74:$H74,0))))))</f>
        <v>0</v>
      </c>
      <c r="I18" s="884"/>
      <c r="J18" s="884"/>
      <c r="K18" s="957"/>
      <c r="L18" s="957"/>
      <c r="M18" s="1183"/>
      <c r="N18" s="1190"/>
      <c r="O18" s="957"/>
      <c r="P18" s="888" t="s">
        <v>141</v>
      </c>
      <c r="Q18" s="957"/>
      <c r="R18" s="957"/>
      <c r="S18" s="986"/>
      <c r="T18" s="953"/>
      <c r="U18" s="953"/>
      <c r="V18" s="953"/>
      <c r="W18" s="953"/>
      <c r="X18" s="953"/>
      <c r="Y18" s="957"/>
      <c r="Z18" s="1187"/>
      <c r="AA18" s="977" t="s">
        <v>672</v>
      </c>
      <c r="AB18" s="977" t="s">
        <v>673</v>
      </c>
      <c r="AC18" s="977" t="s">
        <v>672</v>
      </c>
      <c r="AD18" s="977" t="s">
        <v>673</v>
      </c>
      <c r="AE18" s="977" t="s">
        <v>672</v>
      </c>
      <c r="AF18" s="977" t="s">
        <v>673</v>
      </c>
      <c r="AG18" s="977" t="s">
        <v>672</v>
      </c>
      <c r="AH18" s="977" t="s">
        <v>673</v>
      </c>
      <c r="AI18" s="977" t="s">
        <v>672</v>
      </c>
      <c r="AJ18" s="977" t="s">
        <v>673</v>
      </c>
    </row>
    <row r="19" spans="1:36" s="883" customFormat="1" x14ac:dyDescent="0.3">
      <c r="A19" s="940" t="s">
        <v>55</v>
      </c>
      <c r="B19" s="933" t="s">
        <v>198</v>
      </c>
      <c r="C19" s="1003"/>
      <c r="D19" s="1003"/>
      <c r="E19" s="1003"/>
      <c r="F19" s="1003"/>
      <c r="G19" s="1003"/>
      <c r="H19" s="939" t="b">
        <f>IF(C19&lt;&gt;"",'[4]CBL Score Standard'!$D75,IF(D19&lt;&gt;"",SUM('[4]CBL Score Standard'!$D75:$E75),IF(E19&lt;&gt;"",SUM('[4]CBL Score Standard'!$D75:$F75),IF(F19&lt;&gt;"",SUM('[4]CBL Score Standard'!$D75:$G75),IF(G19&lt;&gt;"",SUM('[4]CBL Score Standard'!$D75:$H75,0))))))</f>
        <v>0</v>
      </c>
      <c r="I19" s="884"/>
      <c r="J19" s="884"/>
      <c r="K19" s="959" t="s">
        <v>142</v>
      </c>
      <c r="L19" s="959" t="s">
        <v>143</v>
      </c>
      <c r="M19" s="934" t="s">
        <v>6</v>
      </c>
      <c r="N19" s="889" t="s">
        <v>46</v>
      </c>
      <c r="O19" s="925" t="s">
        <v>171</v>
      </c>
      <c r="P19" s="959" t="s">
        <v>145</v>
      </c>
      <c r="Q19" s="890" t="s">
        <v>172</v>
      </c>
      <c r="R19" s="893" t="s">
        <v>173</v>
      </c>
      <c r="S19" s="889" t="s">
        <v>730</v>
      </c>
      <c r="T19" s="997" t="s">
        <v>72</v>
      </c>
      <c r="U19" s="999">
        <v>44075</v>
      </c>
      <c r="V19" s="997" t="s">
        <v>374</v>
      </c>
      <c r="W19" s="997"/>
      <c r="X19" s="997"/>
      <c r="Y19" s="897" t="s">
        <v>174</v>
      </c>
      <c r="Z19" s="981">
        <f t="shared" ref="Z19:Z35" si="1">DATEDIF(AA19,AB19,"m")/12+DATEDIF(AC19,AD19,"m")/12+DATEDIF(AE19,AF19,"m")/12+DATEDIF(AG19,AH19,"m")/12+DATEDIF(AI19,AJ19,"m")/12</f>
        <v>0</v>
      </c>
      <c r="AA19" s="982"/>
      <c r="AB19" s="982"/>
      <c r="AC19" s="982"/>
      <c r="AD19" s="982"/>
      <c r="AE19" s="980"/>
      <c r="AF19" s="980"/>
      <c r="AG19" s="980"/>
      <c r="AH19" s="980"/>
      <c r="AI19" s="980"/>
      <c r="AJ19" s="980"/>
    </row>
    <row r="20" spans="1:36" s="883" customFormat="1" ht="27.6" x14ac:dyDescent="0.3">
      <c r="A20" s="940" t="s">
        <v>55</v>
      </c>
      <c r="B20" s="933" t="s">
        <v>202</v>
      </c>
      <c r="C20" s="1003"/>
      <c r="D20" s="1003"/>
      <c r="E20" s="1003"/>
      <c r="F20" s="1003"/>
      <c r="G20" s="1003"/>
      <c r="H20" s="939" t="b">
        <f>IF(C20&lt;&gt;"",'[4]CBL Score Standard'!$D76,IF(D20&lt;&gt;"",SUM('[4]CBL Score Standard'!$D76:$E76),IF(E20&lt;&gt;"",SUM('[4]CBL Score Standard'!$D76:$F76),IF(F20&lt;&gt;"",SUM('[4]CBL Score Standard'!$D76:$G76),IF(G20&lt;&gt;"",SUM('[4]CBL Score Standard'!$D76:$H76,0))))))</f>
        <v>0</v>
      </c>
      <c r="I20" s="884"/>
      <c r="J20" s="884"/>
      <c r="K20" s="960"/>
      <c r="L20" s="960"/>
      <c r="M20" s="934" t="s">
        <v>6</v>
      </c>
      <c r="N20" s="889" t="s">
        <v>41</v>
      </c>
      <c r="O20" s="925" t="s">
        <v>178</v>
      </c>
      <c r="P20" s="961"/>
      <c r="Q20" s="890" t="s">
        <v>179</v>
      </c>
      <c r="R20" s="893" t="s">
        <v>180</v>
      </c>
      <c r="S20" s="889" t="s">
        <v>730</v>
      </c>
      <c r="T20" s="997" t="s">
        <v>72</v>
      </c>
      <c r="U20" s="999">
        <v>44083</v>
      </c>
      <c r="V20" s="997" t="s">
        <v>374</v>
      </c>
      <c r="W20" s="997"/>
      <c r="X20" s="997"/>
      <c r="Y20" s="897" t="s">
        <v>181</v>
      </c>
      <c r="Z20" s="981">
        <f t="shared" si="1"/>
        <v>0</v>
      </c>
      <c r="AA20" s="982"/>
      <c r="AB20" s="982"/>
      <c r="AC20" s="982"/>
      <c r="AD20" s="982"/>
      <c r="AE20" s="980"/>
      <c r="AF20" s="980"/>
      <c r="AG20" s="980"/>
      <c r="AH20" s="980"/>
      <c r="AI20" s="980"/>
      <c r="AJ20" s="980"/>
    </row>
    <row r="21" spans="1:36" s="883" customFormat="1" x14ac:dyDescent="0.3">
      <c r="A21" s="940" t="s">
        <v>55</v>
      </c>
      <c r="B21" s="933" t="s">
        <v>664</v>
      </c>
      <c r="C21" s="1003" t="s">
        <v>77</v>
      </c>
      <c r="D21" s="1003"/>
      <c r="E21" s="1005"/>
      <c r="F21" s="1002"/>
      <c r="G21" s="1002"/>
      <c r="H21" s="939">
        <f>IF(C21&lt;&gt;"",'[4]CBL Score Standard'!$D77,IF(D21&lt;&gt;"",SUM('[4]CBL Score Standard'!$D77:$E77),IF(E21&lt;&gt;"",SUM('[4]CBL Score Standard'!$D77:$F77),IF(F21&lt;&gt;"",SUM('[4]CBL Score Standard'!$D77:$G77),IF(G21&lt;&gt;"",SUM('[4]CBL Score Standard'!$D77:$H77,0))))))</f>
        <v>0</v>
      </c>
      <c r="I21" s="884"/>
      <c r="J21" s="884"/>
      <c r="K21" s="960"/>
      <c r="L21" s="960"/>
      <c r="M21" s="934" t="s">
        <v>6</v>
      </c>
      <c r="N21" s="889" t="s">
        <v>56</v>
      </c>
      <c r="O21" s="923" t="s">
        <v>182</v>
      </c>
      <c r="P21" s="995">
        <v>43609</v>
      </c>
      <c r="Q21" s="892" t="s">
        <v>172</v>
      </c>
      <c r="R21" s="898" t="s">
        <v>183</v>
      </c>
      <c r="S21" s="889" t="s">
        <v>730</v>
      </c>
      <c r="T21" s="997" t="s">
        <v>72</v>
      </c>
      <c r="U21" s="1000"/>
      <c r="V21" s="997"/>
      <c r="W21" s="997"/>
      <c r="X21" s="997"/>
      <c r="Y21" s="899" t="s">
        <v>184</v>
      </c>
      <c r="Z21" s="981">
        <f t="shared" si="1"/>
        <v>0</v>
      </c>
      <c r="AA21" s="982"/>
      <c r="AB21" s="982"/>
      <c r="AC21" s="982"/>
      <c r="AD21" s="982"/>
      <c r="AE21" s="980"/>
      <c r="AF21" s="980"/>
      <c r="AG21" s="980"/>
      <c r="AH21" s="980"/>
      <c r="AI21" s="980"/>
      <c r="AJ21" s="980"/>
    </row>
    <row r="22" spans="1:36" s="883" customFormat="1" x14ac:dyDescent="0.3">
      <c r="A22" s="940" t="s">
        <v>55</v>
      </c>
      <c r="B22" s="933" t="s">
        <v>448</v>
      </c>
      <c r="C22" s="1003"/>
      <c r="D22" s="1003"/>
      <c r="E22" s="1005"/>
      <c r="F22" s="1002"/>
      <c r="G22" s="1002"/>
      <c r="H22" s="939" t="b">
        <f>IF(C22&lt;&gt;"",'[4]CBL Score Standard'!$D78,IF(D22&lt;&gt;"",SUM('[4]CBL Score Standard'!$D78:$E78),IF(E22&lt;&gt;"",SUM('[4]CBL Score Standard'!$D78:$F78),IF(F22&lt;&gt;"",SUM('[4]CBL Score Standard'!$D78:$G78),IF(G22&lt;&gt;"",SUM('[4]CBL Score Standard'!$D78:$H78,0))))))</f>
        <v>0</v>
      </c>
      <c r="I22" s="884"/>
      <c r="J22" s="884"/>
      <c r="K22" s="960"/>
      <c r="L22" s="960"/>
      <c r="M22" s="934" t="s">
        <v>6</v>
      </c>
      <c r="N22" s="889" t="s">
        <v>144</v>
      </c>
      <c r="O22" s="923" t="s">
        <v>187</v>
      </c>
      <c r="P22" s="960"/>
      <c r="Q22" s="890" t="s">
        <v>153</v>
      </c>
      <c r="R22" s="893" t="s">
        <v>156</v>
      </c>
      <c r="S22" s="889" t="s">
        <v>730</v>
      </c>
      <c r="T22" s="997" t="s">
        <v>72</v>
      </c>
      <c r="U22" s="999">
        <v>44063</v>
      </c>
      <c r="V22" s="997" t="s">
        <v>374</v>
      </c>
      <c r="W22" s="997"/>
      <c r="X22" s="997"/>
      <c r="Y22" s="897" t="s">
        <v>157</v>
      </c>
      <c r="Z22" s="981">
        <f t="shared" si="1"/>
        <v>0</v>
      </c>
      <c r="AA22" s="982"/>
      <c r="AB22" s="982"/>
      <c r="AC22" s="982"/>
      <c r="AD22" s="982"/>
      <c r="AE22" s="980"/>
      <c r="AF22" s="980"/>
      <c r="AG22" s="980"/>
      <c r="AH22" s="980"/>
      <c r="AI22" s="980"/>
      <c r="AJ22" s="980"/>
    </row>
    <row r="23" spans="1:36" s="883" customFormat="1" ht="12.75" customHeight="1" x14ac:dyDescent="0.3">
      <c r="A23" s="940" t="s">
        <v>55</v>
      </c>
      <c r="B23" s="933" t="s">
        <v>665</v>
      </c>
      <c r="C23" s="1003"/>
      <c r="D23" s="1003"/>
      <c r="E23" s="1005"/>
      <c r="F23" s="1002"/>
      <c r="G23" s="1002"/>
      <c r="H23" s="939" t="b">
        <f>IF(C23&lt;&gt;"",'[4]CBL Score Standard'!$D79,IF(D23&lt;&gt;"",SUM('[4]CBL Score Standard'!$D79:$E79),IF(E23&lt;&gt;"",SUM('[4]CBL Score Standard'!$D79:$F79),IF(F23&lt;&gt;"",SUM('[4]CBL Score Standard'!$D79:$G79),IF(G23&lt;&gt;"",SUM('[4]CBL Score Standard'!$D79:$H79,0))))))</f>
        <v>0</v>
      </c>
      <c r="I23" s="884"/>
      <c r="J23" s="884"/>
      <c r="K23" s="960"/>
      <c r="L23" s="960"/>
      <c r="M23" s="934" t="s">
        <v>6</v>
      </c>
      <c r="N23" s="889" t="s">
        <v>144</v>
      </c>
      <c r="O23" s="923" t="s">
        <v>188</v>
      </c>
      <c r="P23" s="960"/>
      <c r="Q23" s="892" t="s">
        <v>155</v>
      </c>
      <c r="R23" s="893" t="s">
        <v>158</v>
      </c>
      <c r="S23" s="889" t="s">
        <v>730</v>
      </c>
      <c r="T23" s="997" t="s">
        <v>72</v>
      </c>
      <c r="U23" s="999">
        <v>44097</v>
      </c>
      <c r="V23" s="997" t="s">
        <v>374</v>
      </c>
      <c r="W23" s="997"/>
      <c r="X23" s="997"/>
      <c r="Y23" s="894" t="s">
        <v>159</v>
      </c>
      <c r="Z23" s="981">
        <f t="shared" si="1"/>
        <v>0</v>
      </c>
      <c r="AA23" s="982"/>
      <c r="AB23" s="982"/>
      <c r="AC23" s="982"/>
      <c r="AD23" s="982"/>
      <c r="AE23" s="980"/>
      <c r="AF23" s="980"/>
      <c r="AG23" s="980"/>
      <c r="AH23" s="980"/>
      <c r="AI23" s="980"/>
      <c r="AJ23" s="980"/>
    </row>
    <row r="24" spans="1:36" s="883" customFormat="1" ht="12.75" customHeight="1" x14ac:dyDescent="0.3">
      <c r="A24" s="940" t="s">
        <v>55</v>
      </c>
      <c r="B24" s="933" t="s">
        <v>238</v>
      </c>
      <c r="C24" s="1003"/>
      <c r="D24" s="1003"/>
      <c r="E24" s="1003"/>
      <c r="F24" s="1002"/>
      <c r="G24" s="1002"/>
      <c r="H24" s="939" t="b">
        <f>IF(C24&lt;&gt;"",'[4]CBL Score Standard'!$D80,IF(D24&lt;&gt;"",SUM('[4]CBL Score Standard'!$D80:$E80),IF(E24&lt;&gt;"",SUM('[4]CBL Score Standard'!$D80:$F80),IF(F24&lt;&gt;"",SUM('[4]CBL Score Standard'!$D80:$G80),IF(G24&lt;&gt;"",SUM('[4]CBL Score Standard'!$D80:$H80,0))))))</f>
        <v>0</v>
      </c>
      <c r="I24" s="884"/>
      <c r="J24" s="884"/>
      <c r="K24" s="960"/>
      <c r="L24" s="960"/>
      <c r="M24" s="934" t="s">
        <v>6</v>
      </c>
      <c r="N24" s="889" t="s">
        <v>144</v>
      </c>
      <c r="O24" s="923" t="s">
        <v>189</v>
      </c>
      <c r="P24" s="960"/>
      <c r="Q24" s="976" t="s">
        <v>659</v>
      </c>
      <c r="R24" s="976" t="s">
        <v>278</v>
      </c>
      <c r="S24" s="889" t="s">
        <v>730</v>
      </c>
      <c r="T24" s="997" t="s">
        <v>73</v>
      </c>
      <c r="U24" s="999">
        <v>44092</v>
      </c>
      <c r="V24" s="997" t="s">
        <v>374</v>
      </c>
      <c r="W24" s="997"/>
      <c r="X24" s="997"/>
      <c r="Y24" s="899" t="s">
        <v>160</v>
      </c>
      <c r="Z24" s="981">
        <f t="shared" si="1"/>
        <v>0</v>
      </c>
      <c r="AA24" s="982"/>
      <c r="AB24" s="982"/>
      <c r="AC24" s="982"/>
      <c r="AD24" s="982"/>
      <c r="AE24" s="980"/>
      <c r="AF24" s="980"/>
      <c r="AG24" s="980"/>
      <c r="AH24" s="980"/>
      <c r="AI24" s="980"/>
      <c r="AJ24" s="980"/>
    </row>
    <row r="25" spans="1:36" s="883" customFormat="1" x14ac:dyDescent="0.3">
      <c r="A25" s="940" t="s">
        <v>55</v>
      </c>
      <c r="B25" s="933" t="s">
        <v>515</v>
      </c>
      <c r="C25" s="1003" t="s">
        <v>77</v>
      </c>
      <c r="D25" s="1003"/>
      <c r="E25" s="1003"/>
      <c r="F25" s="1002"/>
      <c r="G25" s="1002"/>
      <c r="H25" s="939">
        <f>IF(C25&lt;&gt;"",'[4]CBL Score Standard'!$D81,IF(D25&lt;&gt;"",SUM('[4]CBL Score Standard'!$D81:$E81),IF(E25&lt;&gt;"",SUM('[4]CBL Score Standard'!$D81:$F81),IF(F25&lt;&gt;"",SUM('[4]CBL Score Standard'!$D81:$G81),IF(G25&lt;&gt;"",SUM('[4]CBL Score Standard'!$D81:$H81,0))))))</f>
        <v>0</v>
      </c>
      <c r="I25" s="884"/>
      <c r="J25" s="884"/>
      <c r="K25" s="960"/>
      <c r="L25" s="960"/>
      <c r="M25" s="934" t="s">
        <v>6</v>
      </c>
      <c r="N25" s="889" t="s">
        <v>144</v>
      </c>
      <c r="O25" s="923" t="s">
        <v>190</v>
      </c>
      <c r="P25" s="960"/>
      <c r="Q25" s="890" t="s">
        <v>161</v>
      </c>
      <c r="R25" s="893" t="s">
        <v>162</v>
      </c>
      <c r="S25" s="889" t="s">
        <v>730</v>
      </c>
      <c r="T25" s="997" t="s">
        <v>73</v>
      </c>
      <c r="U25" s="997"/>
      <c r="V25" s="997"/>
      <c r="W25" s="997"/>
      <c r="X25" s="997"/>
      <c r="Y25" s="899" t="s">
        <v>163</v>
      </c>
      <c r="Z25" s="981">
        <f t="shared" si="1"/>
        <v>0</v>
      </c>
      <c r="AA25" s="982"/>
      <c r="AB25" s="982"/>
      <c r="AC25" s="982"/>
      <c r="AD25" s="982"/>
      <c r="AE25" s="980"/>
      <c r="AF25" s="980"/>
      <c r="AG25" s="980"/>
      <c r="AH25" s="980"/>
      <c r="AI25" s="980"/>
      <c r="AJ25" s="980"/>
    </row>
    <row r="26" spans="1:36" s="883" customFormat="1" ht="26.4" x14ac:dyDescent="0.3">
      <c r="A26" s="940" t="s">
        <v>3</v>
      </c>
      <c r="B26" s="933" t="s">
        <v>516</v>
      </c>
      <c r="C26" s="1003"/>
      <c r="D26" s="1003"/>
      <c r="E26" s="1003"/>
      <c r="F26" s="1003"/>
      <c r="G26" s="1002"/>
      <c r="H26" s="939" t="b">
        <f>IF(C26&lt;&gt;"",'[4]CBL Score Standard'!$D82,IF(D26&lt;&gt;"",SUM('[4]CBL Score Standard'!$D82:$E82),IF(E26&lt;&gt;"",SUM('[4]CBL Score Standard'!$D82:$F82),IF(F26&lt;&gt;"",SUM('[4]CBL Score Standard'!$D82:$G82),IF(G26&lt;&gt;"",SUM('[4]CBL Score Standard'!$D82:$H82,0))))))</f>
        <v>0</v>
      </c>
      <c r="I26" s="884"/>
      <c r="J26" s="884"/>
      <c r="K26" s="960"/>
      <c r="L26" s="960"/>
      <c r="M26" s="934" t="s">
        <v>6</v>
      </c>
      <c r="N26" s="889" t="s">
        <v>144</v>
      </c>
      <c r="O26" s="923" t="s">
        <v>191</v>
      </c>
      <c r="P26" s="961"/>
      <c r="Q26" s="890" t="s">
        <v>164</v>
      </c>
      <c r="R26" s="893" t="s">
        <v>165</v>
      </c>
      <c r="S26" s="889" t="s">
        <v>730</v>
      </c>
      <c r="T26" s="997" t="s">
        <v>73</v>
      </c>
      <c r="U26" s="999">
        <v>44088</v>
      </c>
      <c r="V26" s="997" t="s">
        <v>374</v>
      </c>
      <c r="W26" s="997"/>
      <c r="X26" s="997"/>
      <c r="Y26" s="899" t="s">
        <v>166</v>
      </c>
      <c r="Z26" s="981">
        <f t="shared" si="1"/>
        <v>0</v>
      </c>
      <c r="AA26" s="982"/>
      <c r="AB26" s="982"/>
      <c r="AC26" s="982"/>
      <c r="AD26" s="982"/>
      <c r="AE26" s="980"/>
      <c r="AF26" s="980"/>
      <c r="AG26" s="980"/>
      <c r="AH26" s="980"/>
      <c r="AI26" s="980"/>
      <c r="AJ26" s="980"/>
    </row>
    <row r="27" spans="1:36" s="883" customFormat="1" ht="26.4" x14ac:dyDescent="0.3">
      <c r="A27" s="940" t="s">
        <v>3</v>
      </c>
      <c r="B27" s="933" t="s">
        <v>246</v>
      </c>
      <c r="C27" s="1003"/>
      <c r="D27" s="1003"/>
      <c r="E27" s="1003"/>
      <c r="F27" s="1003"/>
      <c r="G27" s="1002"/>
      <c r="H27" s="939" t="b">
        <f>IF(C27&lt;&gt;"",'[4]CBL Score Standard'!$D83,IF(D27&lt;&gt;"",SUM('[4]CBL Score Standard'!$D83:$E83),IF(E27&lt;&gt;"",SUM('[4]CBL Score Standard'!$D83:$F83),IF(F27&lt;&gt;"",SUM('[4]CBL Score Standard'!$D83:$G83),IF(G27&lt;&gt;"",SUM('[4]CBL Score Standard'!$D83:$H83,0))))))</f>
        <v>0</v>
      </c>
      <c r="I27" s="884"/>
      <c r="J27" s="884"/>
      <c r="K27" s="960"/>
      <c r="L27" s="960"/>
      <c r="M27" s="934" t="s">
        <v>6</v>
      </c>
      <c r="N27" s="889" t="s">
        <v>55</v>
      </c>
      <c r="O27" s="923" t="s">
        <v>192</v>
      </c>
      <c r="P27" s="995">
        <v>43608</v>
      </c>
      <c r="Q27" s="892" t="s">
        <v>383</v>
      </c>
      <c r="R27" s="898" t="s">
        <v>341</v>
      </c>
      <c r="S27" s="889" t="s">
        <v>730</v>
      </c>
      <c r="T27" s="997" t="s">
        <v>72</v>
      </c>
      <c r="U27" s="1000">
        <v>44064</v>
      </c>
      <c r="V27" s="997" t="s">
        <v>374</v>
      </c>
      <c r="W27" s="997"/>
      <c r="X27" s="997"/>
      <c r="Y27" s="899" t="s">
        <v>193</v>
      </c>
      <c r="Z27" s="981">
        <f t="shared" si="1"/>
        <v>0</v>
      </c>
      <c r="AA27" s="982"/>
      <c r="AB27" s="982"/>
      <c r="AC27" s="982"/>
      <c r="AD27" s="982"/>
      <c r="AE27" s="980"/>
      <c r="AF27" s="980"/>
      <c r="AG27" s="980"/>
      <c r="AH27" s="980"/>
      <c r="AI27" s="980"/>
      <c r="AJ27" s="980"/>
    </row>
    <row r="28" spans="1:36" s="883" customFormat="1" ht="27.6" x14ac:dyDescent="0.3">
      <c r="A28" s="940" t="s">
        <v>59</v>
      </c>
      <c r="B28" s="933" t="s">
        <v>684</v>
      </c>
      <c r="C28" s="1003" t="s">
        <v>77</v>
      </c>
      <c r="D28" s="1003"/>
      <c r="E28" s="1002"/>
      <c r="F28" s="1002"/>
      <c r="G28" s="1002"/>
      <c r="H28" s="939">
        <f>IF(C28&lt;&gt;"",'[4]CBL Score Standard'!$D84,IF(D28&lt;&gt;"",SUM('[4]CBL Score Standard'!$D84:$E84),IF(E28&lt;&gt;"",SUM('[4]CBL Score Standard'!$D84:$F84),IF(F28&lt;&gt;"",SUM('[4]CBL Score Standard'!$D84:$G84),IF(G28&lt;&gt;"",SUM('[4]CBL Score Standard'!$D84:$H84,0))))))</f>
        <v>0</v>
      </c>
      <c r="I28" s="884"/>
      <c r="J28" s="884"/>
      <c r="K28" s="960"/>
      <c r="L28" s="960"/>
      <c r="M28" s="934" t="s">
        <v>6</v>
      </c>
      <c r="N28" s="889" t="s">
        <v>55</v>
      </c>
      <c r="O28" s="923" t="s">
        <v>194</v>
      </c>
      <c r="P28" s="995">
        <v>43544</v>
      </c>
      <c r="Q28" s="976" t="s">
        <v>649</v>
      </c>
      <c r="R28" s="976" t="s">
        <v>650</v>
      </c>
      <c r="S28" s="889"/>
      <c r="T28" s="997"/>
      <c r="U28" s="997"/>
      <c r="V28" s="997"/>
      <c r="W28" s="997"/>
      <c r="X28" s="997"/>
      <c r="Y28" s="899" t="s">
        <v>195</v>
      </c>
      <c r="Z28" s="981">
        <f t="shared" si="1"/>
        <v>0</v>
      </c>
      <c r="AA28" s="982"/>
      <c r="AB28" s="982"/>
      <c r="AC28" s="982"/>
      <c r="AD28" s="982"/>
      <c r="AE28" s="980"/>
      <c r="AF28" s="980"/>
      <c r="AG28" s="980"/>
      <c r="AH28" s="980"/>
      <c r="AI28" s="980"/>
      <c r="AJ28" s="980"/>
    </row>
    <row r="29" spans="1:36" s="883" customFormat="1" ht="27.6" x14ac:dyDescent="0.3">
      <c r="A29" s="940" t="s">
        <v>59</v>
      </c>
      <c r="B29" s="933" t="s">
        <v>683</v>
      </c>
      <c r="C29" s="1003" t="s">
        <v>77</v>
      </c>
      <c r="D29" s="1003"/>
      <c r="E29" s="1002"/>
      <c r="F29" s="1002"/>
      <c r="G29" s="1002"/>
      <c r="H29" s="939">
        <f>IF(C29&lt;&gt;"",'[4]CBL Score Standard'!$D85,IF(D29&lt;&gt;"",SUM('[4]CBL Score Standard'!$D85:$E85),IF(E29&lt;&gt;"",SUM('[4]CBL Score Standard'!$D85:$F85),IF(F29&lt;&gt;"",SUM('[4]CBL Score Standard'!$D85:$G85),IF(G29&lt;&gt;"",SUM('[4]CBL Score Standard'!$D85:$H85,0))))))</f>
        <v>0</v>
      </c>
      <c r="I29" s="884"/>
      <c r="J29" s="884"/>
      <c r="K29" s="960"/>
      <c r="L29" s="960"/>
      <c r="M29" s="934" t="s">
        <v>6</v>
      </c>
      <c r="N29" s="889" t="s">
        <v>55</v>
      </c>
      <c r="O29" s="923" t="s">
        <v>196</v>
      </c>
      <c r="P29" s="964" t="s">
        <v>145</v>
      </c>
      <c r="Q29" s="976" t="s">
        <v>651</v>
      </c>
      <c r="R29" s="976" t="s">
        <v>652</v>
      </c>
      <c r="S29" s="889"/>
      <c r="T29" s="997"/>
      <c r="U29" s="997"/>
      <c r="V29" s="997"/>
      <c r="W29" s="997"/>
      <c r="X29" s="997"/>
      <c r="Y29" s="899" t="s">
        <v>197</v>
      </c>
      <c r="Z29" s="981">
        <f t="shared" si="1"/>
        <v>0</v>
      </c>
      <c r="AA29" s="982"/>
      <c r="AB29" s="982"/>
      <c r="AC29" s="982"/>
      <c r="AD29" s="982"/>
      <c r="AE29" s="980"/>
      <c r="AF29" s="980"/>
      <c r="AG29" s="980"/>
      <c r="AH29" s="980"/>
      <c r="AI29" s="980"/>
      <c r="AJ29" s="980"/>
    </row>
    <row r="30" spans="1:36" s="883" customFormat="1" x14ac:dyDescent="0.3">
      <c r="A30" s="940" t="s">
        <v>149</v>
      </c>
      <c r="B30" s="933" t="s">
        <v>149</v>
      </c>
      <c r="C30" s="1002" t="s">
        <v>77</v>
      </c>
      <c r="D30" s="1002"/>
      <c r="E30" s="1002"/>
      <c r="F30" s="1002"/>
      <c r="G30" s="1002"/>
      <c r="H30" s="939">
        <f>IF(C30&lt;&gt;"",'[4]CBL Score Standard'!$D86,IF(D30&lt;&gt;"",SUM('[4]CBL Score Standard'!$D86:$E86),IF(E30&lt;&gt;"",SUM('[4]CBL Score Standard'!$D86:$F86),IF(F30&lt;&gt;"",SUM('[4]CBL Score Standard'!$D86:$G86),IF(G30&lt;&gt;"",SUM('[4]CBL Score Standard'!$D86:$H86,0))))))</f>
        <v>9.0909090909090912E-2</v>
      </c>
      <c r="I30" s="884"/>
      <c r="J30" s="884"/>
      <c r="K30" s="960"/>
      <c r="L30" s="960"/>
      <c r="M30" s="934" t="s">
        <v>6</v>
      </c>
      <c r="N30" s="889" t="s">
        <v>55</v>
      </c>
      <c r="O30" s="923" t="s">
        <v>198</v>
      </c>
      <c r="P30" s="965"/>
      <c r="Q30" s="892" t="s">
        <v>199</v>
      </c>
      <c r="R30" s="898" t="s">
        <v>200</v>
      </c>
      <c r="S30" s="889"/>
      <c r="T30" s="997"/>
      <c r="U30" s="997"/>
      <c r="V30" s="997"/>
      <c r="W30" s="997"/>
      <c r="X30" s="997"/>
      <c r="Y30" s="902" t="s">
        <v>201</v>
      </c>
      <c r="Z30" s="981">
        <f t="shared" si="1"/>
        <v>0</v>
      </c>
      <c r="AA30" s="982"/>
      <c r="AB30" s="982"/>
      <c r="AC30" s="982"/>
      <c r="AD30" s="982"/>
      <c r="AE30" s="980"/>
      <c r="AF30" s="980"/>
      <c r="AG30" s="980"/>
      <c r="AH30" s="980"/>
      <c r="AI30" s="980"/>
      <c r="AJ30" s="980"/>
    </row>
    <row r="31" spans="1:36" s="883" customFormat="1" x14ac:dyDescent="0.3">
      <c r="A31" s="940" t="s">
        <v>149</v>
      </c>
      <c r="B31" s="933" t="s">
        <v>370</v>
      </c>
      <c r="C31" s="1003"/>
      <c r="D31" s="1003"/>
      <c r="E31" s="1004"/>
      <c r="F31" s="1002"/>
      <c r="G31" s="1002"/>
      <c r="H31" s="939" t="b">
        <f>IF(C31&lt;&gt;"",'[4]CBL Score Standard'!$D87,IF(D31&lt;&gt;"",SUM('[4]CBL Score Standard'!$D87:$E87),IF(E31&lt;&gt;"",SUM('[4]CBL Score Standard'!$D87:$F87),IF(F31&lt;&gt;"",SUM('[4]CBL Score Standard'!$D87:$G87),IF(G31&lt;&gt;"",SUM('[4]CBL Score Standard'!$D87:$H87,0))))))</f>
        <v>0</v>
      </c>
      <c r="I31" s="884"/>
      <c r="J31" s="884"/>
      <c r="K31" s="960"/>
      <c r="L31" s="960"/>
      <c r="M31" s="934" t="s">
        <v>6</v>
      </c>
      <c r="N31" s="889" t="s">
        <v>55</v>
      </c>
      <c r="O31" s="923" t="s">
        <v>202</v>
      </c>
      <c r="P31" s="995">
        <v>43629</v>
      </c>
      <c r="Q31" s="892" t="s">
        <v>384</v>
      </c>
      <c r="R31" s="898" t="s">
        <v>385</v>
      </c>
      <c r="S31" s="903" t="s">
        <v>730</v>
      </c>
      <c r="T31" s="997" t="s">
        <v>72</v>
      </c>
      <c r="U31" s="997"/>
      <c r="V31" s="997"/>
      <c r="W31" s="997"/>
      <c r="X31" s="997"/>
      <c r="Y31" s="902" t="s">
        <v>203</v>
      </c>
      <c r="Z31" s="981">
        <f t="shared" si="1"/>
        <v>0</v>
      </c>
      <c r="AA31" s="982"/>
      <c r="AB31" s="982"/>
      <c r="AC31" s="982"/>
      <c r="AD31" s="982"/>
      <c r="AE31" s="980"/>
      <c r="AF31" s="980"/>
      <c r="AG31" s="980"/>
      <c r="AH31" s="980"/>
      <c r="AI31" s="980"/>
      <c r="AJ31" s="980"/>
    </row>
    <row r="32" spans="1:36" s="883" customFormat="1" ht="26.4" x14ac:dyDescent="0.3">
      <c r="A32" s="940" t="s">
        <v>31</v>
      </c>
      <c r="B32" s="933" t="s">
        <v>660</v>
      </c>
      <c r="C32" s="1002" t="s">
        <v>77</v>
      </c>
      <c r="D32" s="1002"/>
      <c r="E32" s="1002"/>
      <c r="F32" s="1002"/>
      <c r="G32" s="1002"/>
      <c r="H32" s="939">
        <f>IF(C32&lt;&gt;"",'[4]CBL Score Standard'!$D88,IF(D32&lt;&gt;"",SUM('[4]CBL Score Standard'!$D88:$E88),IF(E32&lt;&gt;"",SUM('[4]CBL Score Standard'!$D88:$F88),IF(F32&lt;&gt;"",SUM('[4]CBL Score Standard'!$D88:$G88),IF(G32&lt;&gt;"",SUM('[4]CBL Score Standard'!$D88:$H88,0))))))</f>
        <v>9.0909090909090912E-2</v>
      </c>
      <c r="I32" s="884"/>
      <c r="J32" s="884"/>
      <c r="K32" s="960"/>
      <c r="L32" s="960"/>
      <c r="M32" s="934" t="s">
        <v>6</v>
      </c>
      <c r="N32" s="889" t="s">
        <v>56</v>
      </c>
      <c r="O32" s="923" t="s">
        <v>427</v>
      </c>
      <c r="P32" s="995">
        <v>43613</v>
      </c>
      <c r="Q32" s="892" t="s">
        <v>167</v>
      </c>
      <c r="R32" s="898" t="s">
        <v>204</v>
      </c>
      <c r="S32" s="889" t="s">
        <v>730</v>
      </c>
      <c r="T32" s="997" t="s">
        <v>72</v>
      </c>
      <c r="U32" s="993">
        <v>44048</v>
      </c>
      <c r="V32" s="1001" t="s">
        <v>374</v>
      </c>
      <c r="W32" s="997"/>
      <c r="X32" s="997"/>
      <c r="Y32" s="899" t="s">
        <v>205</v>
      </c>
      <c r="Z32" s="981">
        <f t="shared" si="1"/>
        <v>0</v>
      </c>
      <c r="AA32" s="982"/>
      <c r="AB32" s="982"/>
      <c r="AC32" s="982"/>
      <c r="AD32" s="982"/>
      <c r="AE32" s="980"/>
      <c r="AF32" s="980"/>
      <c r="AG32" s="980"/>
      <c r="AH32" s="980"/>
      <c r="AI32" s="980"/>
      <c r="AJ32" s="980"/>
    </row>
    <row r="33" spans="1:36" s="883" customFormat="1" x14ac:dyDescent="0.3">
      <c r="A33" s="940" t="s">
        <v>31</v>
      </c>
      <c r="B33" s="933" t="s">
        <v>175</v>
      </c>
      <c r="C33" s="1003" t="s">
        <v>77</v>
      </c>
      <c r="D33" s="1002"/>
      <c r="E33" s="1005"/>
      <c r="F33" s="1002"/>
      <c r="G33" s="1002"/>
      <c r="H33" s="939">
        <f>IF(C33&lt;&gt;"",'[4]CBL Score Standard'!$D89,IF(D33&lt;&gt;"",SUM('[4]CBL Score Standard'!$D89:$E89),IF(E33&lt;&gt;"",SUM('[4]CBL Score Standard'!$D89:$F89),IF(F33&lt;&gt;"",SUM('[4]CBL Score Standard'!$D89:$G89),IF(G33&lt;&gt;"",SUM('[4]CBL Score Standard'!$D89:$H89,0))))))</f>
        <v>9.0909090909090912E-2</v>
      </c>
      <c r="I33" s="884"/>
      <c r="J33" s="884"/>
      <c r="K33" s="960"/>
      <c r="L33" s="960"/>
      <c r="M33" s="934" t="s">
        <v>6</v>
      </c>
      <c r="N33" s="889" t="s">
        <v>0</v>
      </c>
      <c r="O33" s="923" t="s">
        <v>426</v>
      </c>
      <c r="P33" s="892" t="s">
        <v>145</v>
      </c>
      <c r="Q33" s="892" t="s">
        <v>206</v>
      </c>
      <c r="R33" s="893" t="s">
        <v>206</v>
      </c>
      <c r="S33" s="903"/>
      <c r="T33" s="997"/>
      <c r="U33" s="997"/>
      <c r="V33" s="997"/>
      <c r="W33" s="997"/>
      <c r="X33" s="997"/>
      <c r="Y33" s="894"/>
      <c r="Z33" s="981">
        <f t="shared" si="1"/>
        <v>0</v>
      </c>
      <c r="AA33" s="982"/>
      <c r="AB33" s="982"/>
      <c r="AC33" s="982"/>
      <c r="AD33" s="982"/>
      <c r="AE33" s="980"/>
      <c r="AF33" s="980"/>
      <c r="AG33" s="980"/>
      <c r="AH33" s="980"/>
      <c r="AI33" s="980"/>
      <c r="AJ33" s="980"/>
    </row>
    <row r="34" spans="1:36" s="883" customFormat="1" x14ac:dyDescent="0.3">
      <c r="A34" s="940" t="s">
        <v>46</v>
      </c>
      <c r="B34" s="933" t="s">
        <v>171</v>
      </c>
      <c r="C34" s="1003" t="s">
        <v>77</v>
      </c>
      <c r="D34" s="1002"/>
      <c r="E34" s="1005"/>
      <c r="F34" s="1002"/>
      <c r="G34" s="1002"/>
      <c r="H34" s="939">
        <f>IF(C34&lt;&gt;"",'[4]CBL Score Standard'!$D90,IF(D34&lt;&gt;"",SUM('[4]CBL Score Standard'!$D90:$E90),IF(E34&lt;&gt;"",SUM('[4]CBL Score Standard'!$D90:$F90),IF(F34&lt;&gt;"",SUM('[4]CBL Score Standard'!$D90:$G90),IF(G34&lt;&gt;"",SUM('[4]CBL Score Standard'!$D90:$H90,0))))))</f>
        <v>0</v>
      </c>
      <c r="I34" s="884"/>
      <c r="J34" s="884"/>
      <c r="K34" s="960"/>
      <c r="L34" s="960"/>
      <c r="M34" s="934" t="s">
        <v>6</v>
      </c>
      <c r="N34" s="889" t="s">
        <v>53</v>
      </c>
      <c r="O34" s="926" t="s">
        <v>371</v>
      </c>
      <c r="P34" s="892" t="s">
        <v>145</v>
      </c>
      <c r="Q34" s="892" t="s">
        <v>164</v>
      </c>
      <c r="R34" s="898" t="s">
        <v>207</v>
      </c>
      <c r="S34" s="889"/>
      <c r="T34" s="997"/>
      <c r="U34" s="997"/>
      <c r="V34" s="997"/>
      <c r="W34" s="997"/>
      <c r="X34" s="997"/>
      <c r="Y34" s="902" t="s">
        <v>208</v>
      </c>
      <c r="Z34" s="981">
        <f t="shared" si="1"/>
        <v>0</v>
      </c>
      <c r="AA34" s="982"/>
      <c r="AB34" s="982"/>
      <c r="AC34" s="982"/>
      <c r="AD34" s="982"/>
      <c r="AE34" s="980"/>
      <c r="AF34" s="980"/>
      <c r="AG34" s="980"/>
      <c r="AH34" s="980"/>
      <c r="AI34" s="980"/>
      <c r="AJ34" s="980"/>
    </row>
    <row r="35" spans="1:36" s="883" customFormat="1" ht="28.8" x14ac:dyDescent="0.3">
      <c r="A35" s="940" t="s">
        <v>2</v>
      </c>
      <c r="B35" s="933" t="s">
        <v>234</v>
      </c>
      <c r="C35" s="1003"/>
      <c r="D35" s="1003"/>
      <c r="E35" s="1003"/>
      <c r="F35" s="1002"/>
      <c r="G35" s="1002"/>
      <c r="H35" s="939" t="b">
        <f>IF(C35&lt;&gt;"",'[4]CBL Score Standard'!$D91,IF(D35&lt;&gt;"",SUM('[4]CBL Score Standard'!$D91:$E91),IF(E35&lt;&gt;"",SUM('[4]CBL Score Standard'!$D91:$F91),IF(F35&lt;&gt;"",SUM('[4]CBL Score Standard'!$D91:$G91),IF(G35&lt;&gt;"",SUM('[4]CBL Score Standard'!$D91:$H91,0))))))</f>
        <v>0</v>
      </c>
      <c r="I35" s="884"/>
      <c r="J35" s="884"/>
      <c r="K35" s="961"/>
      <c r="L35" s="961"/>
      <c r="M35" s="934" t="s">
        <v>6</v>
      </c>
      <c r="N35" s="889" t="s">
        <v>54</v>
      </c>
      <c r="O35" s="923" t="s">
        <v>345</v>
      </c>
      <c r="P35" s="995">
        <v>43644</v>
      </c>
      <c r="Q35" s="892" t="s">
        <v>209</v>
      </c>
      <c r="R35" s="898" t="s">
        <v>210</v>
      </c>
      <c r="S35" s="889" t="s">
        <v>730</v>
      </c>
      <c r="T35" s="997" t="s">
        <v>72</v>
      </c>
      <c r="U35" s="999">
        <v>43999</v>
      </c>
      <c r="V35" s="997" t="s">
        <v>374</v>
      </c>
      <c r="W35" s="997"/>
      <c r="X35" s="997"/>
      <c r="Y35" s="973" t="s">
        <v>629</v>
      </c>
      <c r="Z35" s="981">
        <f t="shared" si="1"/>
        <v>0</v>
      </c>
      <c r="AA35" s="982"/>
      <c r="AB35" s="982"/>
      <c r="AC35" s="982"/>
      <c r="AD35" s="982"/>
      <c r="AE35" s="980"/>
      <c r="AF35" s="980"/>
      <c r="AG35" s="980"/>
      <c r="AH35" s="980"/>
      <c r="AI35" s="980"/>
      <c r="AJ35" s="980"/>
    </row>
    <row r="36" spans="1:36" s="883" customFormat="1" x14ac:dyDescent="0.3">
      <c r="A36" s="940" t="s">
        <v>54</v>
      </c>
      <c r="B36" s="933" t="s">
        <v>425</v>
      </c>
      <c r="C36" s="1002" t="s">
        <v>77</v>
      </c>
      <c r="D36" s="1002"/>
      <c r="E36" s="1002"/>
      <c r="F36" s="1002"/>
      <c r="G36" s="1002"/>
      <c r="H36" s="939">
        <f>IF(C36&lt;&gt;"",'[4]CBL Score Standard'!$D92,IF(D36&lt;&gt;"",SUM('[4]CBL Score Standard'!$D92:$E92),IF(E36&lt;&gt;"",SUM('[4]CBL Score Standard'!$D92:$F92),IF(F36&lt;&gt;"",SUM('[4]CBL Score Standard'!$D92:$G92),IF(G36&lt;&gt;"",SUM('[4]CBL Score Standard'!$D92:$H92,0))))))</f>
        <v>9.0909090909090912E-2</v>
      </c>
      <c r="I36" s="884"/>
      <c r="J36" s="884"/>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s="883" customFormat="1" ht="23.4" x14ac:dyDescent="0.45">
      <c r="A37" s="940" t="s">
        <v>54</v>
      </c>
      <c r="B37" s="933" t="s">
        <v>345</v>
      </c>
      <c r="C37" s="1003" t="s">
        <v>77</v>
      </c>
      <c r="D37" s="1002"/>
      <c r="E37" s="1002"/>
      <c r="F37" s="1002"/>
      <c r="G37" s="1002"/>
      <c r="H37" s="939">
        <f>IF(C37&lt;&gt;"",'[4]CBL Score Standard'!$D93,IF(D37&lt;&gt;"",SUM('[4]CBL Score Standard'!$D93:$E93),IF(E37&lt;&gt;"",SUM('[4]CBL Score Standard'!$D93:$F93),IF(F37&lt;&gt;"",SUM('[4]CBL Score Standard'!$D93:$G93),IF(G37&lt;&gt;"",SUM('[4]CBL Score Standard'!$D93:$H93,0))))))</f>
        <v>0</v>
      </c>
      <c r="I37" s="884"/>
      <c r="J37" s="884"/>
      <c r="K37" s="1173" t="s">
        <v>211</v>
      </c>
      <c r="L37" s="1174"/>
      <c r="M37" s="1174"/>
      <c r="N37" s="1174"/>
      <c r="O37" s="1174"/>
      <c r="P37" s="1174"/>
      <c r="Q37" s="1174"/>
      <c r="R37" s="1174"/>
      <c r="S37" s="1174"/>
      <c r="T37" s="1174"/>
      <c r="U37" s="1174"/>
      <c r="V37" s="1174"/>
      <c r="W37" s="1174"/>
      <c r="X37" s="1174"/>
      <c r="Y37" s="978"/>
      <c r="Z37" s="985"/>
      <c r="AA37" s="978"/>
      <c r="AB37" s="978"/>
      <c r="AC37" s="978"/>
      <c r="AD37" s="978"/>
      <c r="AE37" s="978"/>
      <c r="AF37" s="978"/>
      <c r="AG37" s="978"/>
      <c r="AH37" s="978"/>
      <c r="AI37" s="978"/>
      <c r="AJ37" s="978"/>
    </row>
    <row r="38" spans="1:36" s="883" customFormat="1" ht="27.6" x14ac:dyDescent="0.3">
      <c r="A38" s="940" t="s">
        <v>54</v>
      </c>
      <c r="B38" s="933" t="s">
        <v>231</v>
      </c>
      <c r="C38" s="1003"/>
      <c r="D38" s="1003"/>
      <c r="E38" s="1002"/>
      <c r="F38" s="1002"/>
      <c r="G38" s="1002"/>
      <c r="H38" s="939" t="b">
        <f>IF(C38&lt;&gt;"",'[4]CBL Score Standard'!$D94,IF(D38&lt;&gt;"",SUM('[4]CBL Score Standard'!$D94:$E94),IF(E38&lt;&gt;"",SUM('[4]CBL Score Standard'!$D94:$F94),IF(F38&lt;&gt;"",SUM('[4]CBL Score Standard'!$D94:$G94),IF(G38&lt;&gt;"",SUM('[4]CBL Score Standard'!$D94:$H94,0))))))</f>
        <v>0</v>
      </c>
      <c r="I38" s="884"/>
      <c r="J38" s="884"/>
      <c r="K38" s="958" t="s">
        <v>133</v>
      </c>
      <c r="L38" s="958" t="s">
        <v>91</v>
      </c>
      <c r="M38" s="1182" t="s">
        <v>75</v>
      </c>
      <c r="N38" s="1184" t="s">
        <v>134</v>
      </c>
      <c r="O38" s="971" t="s">
        <v>135</v>
      </c>
      <c r="P38" s="958" t="s">
        <v>136</v>
      </c>
      <c r="Q38" s="958" t="s">
        <v>137</v>
      </c>
      <c r="R38" s="958" t="s">
        <v>138</v>
      </c>
      <c r="S38" s="987" t="s">
        <v>139</v>
      </c>
      <c r="T38" s="953" t="s">
        <v>344</v>
      </c>
      <c r="U38" s="953" t="s">
        <v>342</v>
      </c>
      <c r="V38" s="953" t="s">
        <v>343</v>
      </c>
      <c r="W38" s="953" t="s">
        <v>375</v>
      </c>
      <c r="X38" s="953" t="s">
        <v>376</v>
      </c>
      <c r="Y38" s="958" t="s">
        <v>140</v>
      </c>
      <c r="Z38" s="1186" t="s">
        <v>667</v>
      </c>
      <c r="AA38" s="1172" t="s">
        <v>666</v>
      </c>
      <c r="AB38" s="1172"/>
      <c r="AC38" s="1172" t="s">
        <v>668</v>
      </c>
      <c r="AD38" s="1172"/>
      <c r="AE38" s="1172" t="s">
        <v>669</v>
      </c>
      <c r="AF38" s="1172"/>
      <c r="AG38" s="1172" t="s">
        <v>670</v>
      </c>
      <c r="AH38" s="1172"/>
      <c r="AI38" s="1172" t="s">
        <v>671</v>
      </c>
      <c r="AJ38" s="1172"/>
    </row>
    <row r="39" spans="1:36" s="883" customFormat="1" ht="27.6" x14ac:dyDescent="0.3">
      <c r="A39" s="940" t="s">
        <v>53</v>
      </c>
      <c r="B39" s="933" t="s">
        <v>371</v>
      </c>
      <c r="C39" s="1003"/>
      <c r="D39" s="1004"/>
      <c r="E39" s="1004"/>
      <c r="F39" s="1002"/>
      <c r="G39" s="1002"/>
      <c r="H39" s="939" t="b">
        <f>IF(C39&lt;&gt;"",'[4]CBL Score Standard'!$D95,IF(D39&lt;&gt;"",SUM('[4]CBL Score Standard'!$D95:$E95),IF(E39&lt;&gt;"",SUM('[4]CBL Score Standard'!$D95:$F95),IF(F39&lt;&gt;"",SUM('[4]CBL Score Standard'!$D95:$G95),IF(G39&lt;&gt;"",SUM('[4]CBL Score Standard'!$D95:$H95,0))))))</f>
        <v>0</v>
      </c>
      <c r="I39" s="884"/>
      <c r="J39" s="884"/>
      <c r="K39" s="957"/>
      <c r="L39" s="957"/>
      <c r="M39" s="1183"/>
      <c r="N39" s="1190"/>
      <c r="O39" s="970"/>
      <c r="P39" s="888" t="s">
        <v>141</v>
      </c>
      <c r="Q39" s="957"/>
      <c r="R39" s="957"/>
      <c r="S39" s="986"/>
      <c r="T39" s="953"/>
      <c r="U39" s="953"/>
      <c r="V39" s="953"/>
      <c r="W39" s="953"/>
      <c r="X39" s="953"/>
      <c r="Y39" s="957"/>
      <c r="Z39" s="1187"/>
      <c r="AA39" s="977" t="s">
        <v>672</v>
      </c>
      <c r="AB39" s="977" t="s">
        <v>673</v>
      </c>
      <c r="AC39" s="977" t="s">
        <v>672</v>
      </c>
      <c r="AD39" s="977" t="s">
        <v>673</v>
      </c>
      <c r="AE39" s="977" t="s">
        <v>672</v>
      </c>
      <c r="AF39" s="977" t="s">
        <v>673</v>
      </c>
      <c r="AG39" s="977" t="s">
        <v>672</v>
      </c>
      <c r="AH39" s="977" t="s">
        <v>673</v>
      </c>
      <c r="AI39" s="977" t="s">
        <v>672</v>
      </c>
      <c r="AJ39" s="977" t="s">
        <v>673</v>
      </c>
    </row>
    <row r="40" spans="1:36" s="883" customFormat="1" x14ac:dyDescent="0.3">
      <c r="A40" s="940" t="s">
        <v>53</v>
      </c>
      <c r="B40" s="933" t="s">
        <v>223</v>
      </c>
      <c r="C40" s="1003"/>
      <c r="D40" s="1003"/>
      <c r="E40" s="1004"/>
      <c r="F40" s="1002"/>
      <c r="G40" s="1002"/>
      <c r="H40" s="939" t="b">
        <f>IF(C40&lt;&gt;"",'[4]CBL Score Standard'!$D96,IF(D40&lt;&gt;"",SUM('[4]CBL Score Standard'!$D96:$E96),IF(E40&lt;&gt;"",SUM('[4]CBL Score Standard'!$D96:$F96),IF(F40&lt;&gt;"",SUM('[4]CBL Score Standard'!$D96:$G96),IF(G40&lt;&gt;"",SUM('[4]CBL Score Standard'!$D96:$H96,0))))))</f>
        <v>0</v>
      </c>
      <c r="I40" s="884"/>
      <c r="J40" s="884"/>
      <c r="K40" s="959" t="s">
        <v>142</v>
      </c>
      <c r="L40" s="959" t="s">
        <v>143</v>
      </c>
      <c r="M40" s="934" t="s">
        <v>7</v>
      </c>
      <c r="N40" s="889" t="s">
        <v>56</v>
      </c>
      <c r="O40" s="923" t="s">
        <v>663</v>
      </c>
      <c r="P40" s="964" t="s">
        <v>145</v>
      </c>
      <c r="Q40" s="892" t="s">
        <v>212</v>
      </c>
      <c r="R40" s="898" t="s">
        <v>213</v>
      </c>
      <c r="S40" s="919"/>
      <c r="T40" s="998"/>
      <c r="U40" s="999"/>
      <c r="V40" s="1001"/>
      <c r="W40" s="997"/>
      <c r="X40" s="997"/>
      <c r="Y40" s="899" t="s">
        <v>214</v>
      </c>
      <c r="Z40" s="981">
        <f t="shared" ref="Z40:Z55" si="2">DATEDIF(AA40,AB40,"m")/12+DATEDIF(AC40,AD40,"m")/12+DATEDIF(AE40,AF40,"m")/12+DATEDIF(AG40,AH40,"m")/12+DATEDIF(AI40,AJ40,"m")/12</f>
        <v>0</v>
      </c>
      <c r="AA40" s="982"/>
      <c r="AB40" s="982"/>
      <c r="AC40" s="982"/>
      <c r="AD40" s="982"/>
      <c r="AE40" s="980"/>
      <c r="AF40" s="980"/>
      <c r="AG40" s="980"/>
      <c r="AH40" s="980"/>
      <c r="AI40" s="980"/>
      <c r="AJ40" s="980"/>
    </row>
    <row r="41" spans="1:36" s="883" customFormat="1" x14ac:dyDescent="0.3">
      <c r="A41" s="940" t="s">
        <v>53</v>
      </c>
      <c r="B41" s="933" t="s">
        <v>226</v>
      </c>
      <c r="C41" s="1003"/>
      <c r="D41" s="1003"/>
      <c r="E41" s="1004"/>
      <c r="F41" s="1002"/>
      <c r="G41" s="1002"/>
      <c r="H41" s="939" t="b">
        <f>IF(C41&lt;&gt;"",'[4]CBL Score Standard'!$D97,IF(D41&lt;&gt;"",SUM('[4]CBL Score Standard'!$D97:$E97),IF(E41&lt;&gt;"",SUM('[4]CBL Score Standard'!$D97:$F97),IF(F41&lt;&gt;"",SUM('[4]CBL Score Standard'!$D97:$G97),IF(G41&lt;&gt;"",SUM('[4]CBL Score Standard'!$D97:$H97,0))))))</f>
        <v>0</v>
      </c>
      <c r="I41" s="884"/>
      <c r="J41" s="884"/>
      <c r="K41" s="960"/>
      <c r="L41" s="960"/>
      <c r="M41" s="934" t="s">
        <v>7</v>
      </c>
      <c r="N41" s="889" t="s">
        <v>56</v>
      </c>
      <c r="O41" s="923" t="s">
        <v>215</v>
      </c>
      <c r="P41" s="966"/>
      <c r="Q41" s="892" t="s">
        <v>164</v>
      </c>
      <c r="R41" s="898" t="s">
        <v>207</v>
      </c>
      <c r="S41" s="889"/>
      <c r="T41" s="997"/>
      <c r="U41" s="999"/>
      <c r="V41" s="1001"/>
      <c r="W41" s="997"/>
      <c r="X41" s="997"/>
      <c r="Y41" s="902" t="s">
        <v>216</v>
      </c>
      <c r="Z41" s="981">
        <f t="shared" si="2"/>
        <v>0</v>
      </c>
      <c r="AA41" s="982"/>
      <c r="AB41" s="982"/>
      <c r="AC41" s="982"/>
      <c r="AD41" s="982"/>
      <c r="AE41" s="980"/>
      <c r="AF41" s="980"/>
      <c r="AG41" s="980"/>
      <c r="AH41" s="980"/>
      <c r="AI41" s="980"/>
      <c r="AJ41" s="980"/>
    </row>
    <row r="42" spans="1:36" s="883" customFormat="1" ht="12.75" customHeight="1" x14ac:dyDescent="0.3">
      <c r="A42" s="940" t="s">
        <v>53</v>
      </c>
      <c r="B42" s="933" t="s">
        <v>239</v>
      </c>
      <c r="C42" s="1003"/>
      <c r="D42" s="1003"/>
      <c r="E42" s="1003"/>
      <c r="F42" s="1002"/>
      <c r="G42" s="1002"/>
      <c r="H42" s="939" t="b">
        <f>IF(C42&lt;&gt;"",'[4]CBL Score Standard'!$D98,IF(D42&lt;&gt;"",SUM('[4]CBL Score Standard'!$D98:$E98),IF(E42&lt;&gt;"",SUM('[4]CBL Score Standard'!$D98:$F98),IF(F42&lt;&gt;"",SUM('[4]CBL Score Standard'!$D98:$G98),IF(G42&lt;&gt;"",SUM('[4]CBL Score Standard'!$D98:$H98,0))))))</f>
        <v>0</v>
      </c>
      <c r="I42" s="884"/>
      <c r="J42" s="884"/>
      <c r="K42" s="960"/>
      <c r="L42" s="960"/>
      <c r="M42" s="934" t="s">
        <v>7</v>
      </c>
      <c r="N42" s="889" t="s">
        <v>55</v>
      </c>
      <c r="O42" s="927" t="s">
        <v>664</v>
      </c>
      <c r="P42" s="966"/>
      <c r="Q42" s="976" t="s">
        <v>653</v>
      </c>
      <c r="R42" s="976" t="s">
        <v>654</v>
      </c>
      <c r="S42" s="889" t="s">
        <v>730</v>
      </c>
      <c r="T42" s="997"/>
      <c r="U42" s="999">
        <v>44049</v>
      </c>
      <c r="V42" s="1001" t="s">
        <v>374</v>
      </c>
      <c r="W42" s="997"/>
      <c r="X42" s="997"/>
      <c r="Y42" s="905" t="s">
        <v>249</v>
      </c>
      <c r="Z42" s="981">
        <f t="shared" si="2"/>
        <v>0</v>
      </c>
      <c r="AA42" s="982"/>
      <c r="AB42" s="982"/>
      <c r="AC42" s="982"/>
      <c r="AD42" s="982"/>
      <c r="AE42" s="980"/>
      <c r="AF42" s="980"/>
      <c r="AG42" s="980"/>
      <c r="AH42" s="980"/>
      <c r="AI42" s="980"/>
      <c r="AJ42" s="980"/>
    </row>
    <row r="43" spans="1:36" s="883" customFormat="1" ht="27.6" x14ac:dyDescent="0.3">
      <c r="A43" s="940" t="s">
        <v>0</v>
      </c>
      <c r="B43" s="933" t="s">
        <v>426</v>
      </c>
      <c r="C43" s="1003" t="s">
        <v>77</v>
      </c>
      <c r="D43" s="1002"/>
      <c r="E43" s="1002"/>
      <c r="F43" s="1002"/>
      <c r="G43" s="1002"/>
      <c r="H43" s="939">
        <f>IF(C43&lt;&gt;"",'[4]CBL Score Standard'!$D99,IF(D43&lt;&gt;"",SUM('[4]CBL Score Standard'!$D99:$E99),IF(E43&lt;&gt;"",SUM('[4]CBL Score Standard'!$D99:$F99),IF(F43&lt;&gt;"",SUM('[4]CBL Score Standard'!$D99:$G99),IF(G43&lt;&gt;"",SUM('[4]CBL Score Standard'!$D99:$H99,0))))))</f>
        <v>0</v>
      </c>
      <c r="I43" s="884"/>
      <c r="J43" s="884"/>
      <c r="K43" s="960"/>
      <c r="L43" s="960"/>
      <c r="M43" s="934" t="s">
        <v>7</v>
      </c>
      <c r="N43" s="889" t="s">
        <v>55</v>
      </c>
      <c r="O43" s="923" t="s">
        <v>448</v>
      </c>
      <c r="P43" s="965"/>
      <c r="Q43" s="976" t="s">
        <v>655</v>
      </c>
      <c r="R43" s="976" t="s">
        <v>656</v>
      </c>
      <c r="S43" s="889" t="s">
        <v>730</v>
      </c>
      <c r="T43" s="997"/>
      <c r="U43" s="999">
        <v>44111</v>
      </c>
      <c r="V43" s="1001" t="s">
        <v>418</v>
      </c>
      <c r="W43" s="997"/>
      <c r="X43" s="997"/>
      <c r="Y43" s="902" t="s">
        <v>219</v>
      </c>
      <c r="Z43" s="981">
        <f t="shared" si="2"/>
        <v>0</v>
      </c>
      <c r="AA43" s="982"/>
      <c r="AB43" s="982"/>
      <c r="AC43" s="982"/>
      <c r="AD43" s="982"/>
      <c r="AE43" s="980"/>
      <c r="AF43" s="980"/>
      <c r="AG43" s="980"/>
      <c r="AH43" s="980"/>
      <c r="AI43" s="980"/>
      <c r="AJ43" s="980"/>
    </row>
    <row r="44" spans="1:36" s="883" customFormat="1" ht="26.4" x14ac:dyDescent="0.3">
      <c r="A44" s="940" t="s">
        <v>41</v>
      </c>
      <c r="B44" s="933" t="s">
        <v>450</v>
      </c>
      <c r="C44" s="1002"/>
      <c r="D44" s="1002" t="s">
        <v>77</v>
      </c>
      <c r="E44" s="1002"/>
      <c r="F44" s="1002"/>
      <c r="G44" s="1002"/>
      <c r="H44" s="939">
        <f>IF(C44&lt;&gt;"",'[4]CBL Score Standard'!$D100,IF(D44&lt;&gt;"",SUM('[4]CBL Score Standard'!$D100:$E100),IF(E44&lt;&gt;"",SUM('[4]CBL Score Standard'!$D100:$F100),IF(F44&lt;&gt;"",SUM('[4]CBL Score Standard'!$D100:$G100),IF(G44&lt;&gt;"",SUM('[4]CBL Score Standard'!$D100:$H100,0))))))</f>
        <v>0.13742071881606766</v>
      </c>
      <c r="I44" s="884"/>
      <c r="J44" s="884"/>
      <c r="K44" s="960"/>
      <c r="L44" s="960"/>
      <c r="M44" s="934" t="s">
        <v>7</v>
      </c>
      <c r="N44" s="889" t="s">
        <v>55</v>
      </c>
      <c r="O44" s="923" t="s">
        <v>185</v>
      </c>
      <c r="P44" s="959" t="s">
        <v>145</v>
      </c>
      <c r="Q44" s="976" t="s">
        <v>220</v>
      </c>
      <c r="R44" s="976" t="s">
        <v>270</v>
      </c>
      <c r="S44" s="889"/>
      <c r="T44" s="997"/>
      <c r="U44" s="997"/>
      <c r="V44" s="997"/>
      <c r="W44" s="997"/>
      <c r="X44" s="997"/>
      <c r="Y44" s="902" t="s">
        <v>186</v>
      </c>
      <c r="Z44" s="981">
        <f t="shared" si="2"/>
        <v>0</v>
      </c>
      <c r="AA44" s="982"/>
      <c r="AB44" s="982"/>
      <c r="AC44" s="982"/>
      <c r="AD44" s="982"/>
      <c r="AE44" s="980"/>
      <c r="AF44" s="980"/>
      <c r="AG44" s="980"/>
      <c r="AH44" s="980"/>
      <c r="AI44" s="980"/>
      <c r="AJ44" s="980"/>
    </row>
    <row r="45" spans="1:36" s="883" customFormat="1" ht="27.6" x14ac:dyDescent="0.3">
      <c r="A45" s="940" t="s">
        <v>41</v>
      </c>
      <c r="B45" s="933" t="s">
        <v>178</v>
      </c>
      <c r="C45" s="1003" t="s">
        <v>77</v>
      </c>
      <c r="D45" s="1002"/>
      <c r="E45" s="1005"/>
      <c r="F45" s="1002"/>
      <c r="G45" s="1002"/>
      <c r="H45" s="939">
        <f>IF(C45&lt;&gt;"",'[4]CBL Score Standard'!$D101,IF(D45&lt;&gt;"",SUM('[4]CBL Score Standard'!$D101:$E101),IF(E45&lt;&gt;"",SUM('[4]CBL Score Standard'!$D101:$F101),IF(F45&lt;&gt;"",SUM('[4]CBL Score Standard'!$D101:$G101),IF(G45&lt;&gt;"",SUM('[4]CBL Score Standard'!$D101:$H101,0))))))</f>
        <v>0</v>
      </c>
      <c r="I45" s="884"/>
      <c r="J45" s="884"/>
      <c r="K45" s="960"/>
      <c r="L45" s="960"/>
      <c r="M45" s="934" t="s">
        <v>7</v>
      </c>
      <c r="N45" s="889" t="s">
        <v>55</v>
      </c>
      <c r="O45" s="923" t="s">
        <v>694</v>
      </c>
      <c r="P45" s="995">
        <v>43539</v>
      </c>
      <c r="Q45" s="976" t="s">
        <v>658</v>
      </c>
      <c r="R45" s="976" t="s">
        <v>657</v>
      </c>
      <c r="S45" s="889"/>
      <c r="T45" s="997"/>
      <c r="U45" s="997"/>
      <c r="V45" s="997"/>
      <c r="W45" s="997"/>
      <c r="X45" s="997"/>
      <c r="Y45" s="902" t="s">
        <v>186</v>
      </c>
      <c r="Z45" s="981">
        <f t="shared" si="2"/>
        <v>0</v>
      </c>
      <c r="AA45" s="982"/>
      <c r="AB45" s="982"/>
      <c r="AC45" s="982"/>
      <c r="AD45" s="982"/>
      <c r="AE45" s="980"/>
      <c r="AF45" s="980"/>
      <c r="AG45" s="980"/>
      <c r="AH45" s="980"/>
      <c r="AI45" s="980"/>
      <c r="AJ45" s="980"/>
    </row>
    <row r="46" spans="1:36" s="883" customFormat="1" x14ac:dyDescent="0.3">
      <c r="A46" s="940" t="s">
        <v>229</v>
      </c>
      <c r="B46" s="933" t="s">
        <v>245</v>
      </c>
      <c r="C46" s="1003"/>
      <c r="D46" s="1003"/>
      <c r="E46" s="1003"/>
      <c r="F46" s="1003"/>
      <c r="G46" s="1002"/>
      <c r="H46" s="939" t="b">
        <f>IF(C46&lt;&gt;"",'[4]CBL Score Standard'!$D102,IF(D46&lt;&gt;"",SUM('[4]CBL Score Standard'!$D102:$E102),IF(E46&lt;&gt;"",SUM('[4]CBL Score Standard'!$D102:$F102),IF(F46&lt;&gt;"",SUM('[4]CBL Score Standard'!$D102:$G102),IF(G46&lt;&gt;"",SUM('[4]CBL Score Standard'!$D102:$H102,0))))))</f>
        <v>0</v>
      </c>
      <c r="I46" s="884"/>
      <c r="J46" s="884"/>
      <c r="K46" s="960"/>
      <c r="L46" s="960"/>
      <c r="M46" s="934" t="s">
        <v>7</v>
      </c>
      <c r="N46" s="889" t="s">
        <v>55</v>
      </c>
      <c r="O46" s="923" t="s">
        <v>665</v>
      </c>
      <c r="P46" s="995">
        <v>43607</v>
      </c>
      <c r="Q46" s="892" t="s">
        <v>221</v>
      </c>
      <c r="R46" s="898" t="s">
        <v>200</v>
      </c>
      <c r="S46" s="889"/>
      <c r="T46" s="997"/>
      <c r="U46" s="995"/>
      <c r="V46" s="997"/>
      <c r="W46" s="997"/>
      <c r="X46" s="997"/>
      <c r="Y46" s="899" t="s">
        <v>222</v>
      </c>
      <c r="Z46" s="981">
        <f t="shared" si="2"/>
        <v>0</v>
      </c>
      <c r="AA46" s="982"/>
      <c r="AB46" s="982"/>
      <c r="AC46" s="982"/>
      <c r="AD46" s="982"/>
      <c r="AE46" s="980"/>
      <c r="AF46" s="980"/>
      <c r="AG46" s="980"/>
      <c r="AH46" s="980"/>
      <c r="AI46" s="980"/>
      <c r="AJ46" s="980"/>
    </row>
    <row r="47" spans="1:36" s="883" customFormat="1" x14ac:dyDescent="0.3">
      <c r="A47" s="940" t="s">
        <v>144</v>
      </c>
      <c r="B47" s="933" t="s">
        <v>372</v>
      </c>
      <c r="C47" s="1002" t="s">
        <v>77</v>
      </c>
      <c r="D47" s="1002"/>
      <c r="E47" s="1002"/>
      <c r="F47" s="1002"/>
      <c r="G47" s="1002"/>
      <c r="H47" s="939">
        <f>IF(C47&lt;&gt;"",'[4]CBL Score Standard'!$D103,IF(D47&lt;&gt;"",SUM('[4]CBL Score Standard'!$D103:$E103),IF(E47&lt;&gt;"",SUM('[4]CBL Score Standard'!$D103:$F103),IF(F47&lt;&gt;"",SUM('[4]CBL Score Standard'!$D103:$G103),IF(G47&lt;&gt;"",SUM('[4]CBL Score Standard'!$D103:$H103,0))))))</f>
        <v>9.0909090909090912E-2</v>
      </c>
      <c r="I47" s="884"/>
      <c r="J47" s="884"/>
      <c r="K47" s="960"/>
      <c r="L47" s="960"/>
      <c r="M47" s="934" t="s">
        <v>7</v>
      </c>
      <c r="N47" s="889" t="s">
        <v>53</v>
      </c>
      <c r="O47" s="923" t="s">
        <v>223</v>
      </c>
      <c r="P47" s="906">
        <v>43621</v>
      </c>
      <c r="Q47" s="891" t="s">
        <v>224</v>
      </c>
      <c r="R47" s="907" t="s">
        <v>225</v>
      </c>
      <c r="S47" s="889"/>
      <c r="T47" s="997"/>
      <c r="U47" s="997"/>
      <c r="V47" s="997"/>
      <c r="W47" s="997"/>
      <c r="X47" s="997"/>
      <c r="Y47" s="908" t="s">
        <v>632</v>
      </c>
      <c r="Z47" s="981">
        <f t="shared" si="2"/>
        <v>0</v>
      </c>
      <c r="AA47" s="982"/>
      <c r="AB47" s="982"/>
      <c r="AC47" s="982"/>
      <c r="AD47" s="982"/>
      <c r="AE47" s="980"/>
      <c r="AF47" s="980"/>
      <c r="AG47" s="980"/>
      <c r="AH47" s="980"/>
      <c r="AI47" s="980"/>
      <c r="AJ47" s="980"/>
    </row>
    <row r="48" spans="1:36" s="883" customFormat="1" ht="39.6" x14ac:dyDescent="0.3">
      <c r="A48" s="940" t="s">
        <v>144</v>
      </c>
      <c r="B48" s="933" t="s">
        <v>373</v>
      </c>
      <c r="C48" s="1002"/>
      <c r="D48" s="1002" t="s">
        <v>77</v>
      </c>
      <c r="E48" s="1002"/>
      <c r="F48" s="1002"/>
      <c r="G48" s="1002"/>
      <c r="H48" s="939">
        <f>IF(C48&lt;&gt;"",'[4]CBL Score Standard'!$D104,IF(D48&lt;&gt;"",SUM('[4]CBL Score Standard'!$D104:$E104),IF(E48&lt;&gt;"",SUM('[4]CBL Score Standard'!$D104:$F104),IF(F48&lt;&gt;"",SUM('[4]CBL Score Standard'!$D104:$G104),IF(G48&lt;&gt;"",SUM('[4]CBL Score Standard'!$D104:$H104,0))))))</f>
        <v>0.13742071881606766</v>
      </c>
      <c r="I48" s="884"/>
      <c r="J48" s="884"/>
      <c r="K48" s="960"/>
      <c r="L48" s="960"/>
      <c r="M48" s="934" t="s">
        <v>7</v>
      </c>
      <c r="N48" s="889" t="s">
        <v>53</v>
      </c>
      <c r="O48" s="923" t="s">
        <v>226</v>
      </c>
      <c r="P48" s="906">
        <v>43602</v>
      </c>
      <c r="Q48" s="891" t="s">
        <v>227</v>
      </c>
      <c r="R48" s="907" t="s">
        <v>228</v>
      </c>
      <c r="S48" s="889"/>
      <c r="T48" s="997"/>
      <c r="U48" s="997"/>
      <c r="V48" s="997"/>
      <c r="W48" s="997"/>
      <c r="X48" s="997"/>
      <c r="Y48" s="908" t="s">
        <v>633</v>
      </c>
      <c r="Z48" s="981">
        <f t="shared" si="2"/>
        <v>0</v>
      </c>
      <c r="AA48" s="982"/>
      <c r="AB48" s="982"/>
      <c r="AC48" s="982"/>
      <c r="AD48" s="982"/>
      <c r="AE48" s="980"/>
      <c r="AF48" s="980"/>
      <c r="AG48" s="980"/>
      <c r="AH48" s="980"/>
      <c r="AI48" s="980"/>
      <c r="AJ48" s="980"/>
    </row>
    <row r="49" spans="1:36" s="883" customFormat="1" ht="27.6" x14ac:dyDescent="0.3">
      <c r="A49" s="940" t="s">
        <v>144</v>
      </c>
      <c r="B49" s="933" t="s">
        <v>452</v>
      </c>
      <c r="C49" s="1002" t="s">
        <v>77</v>
      </c>
      <c r="D49" s="1002"/>
      <c r="E49" s="1002"/>
      <c r="F49" s="1002"/>
      <c r="G49" s="1002"/>
      <c r="H49" s="939">
        <f>IF(C49&lt;&gt;"",'[4]CBL Score Standard'!$D105,IF(D49&lt;&gt;"",SUM('[4]CBL Score Standard'!$D105:$E105),IF(E49&lt;&gt;"",SUM('[4]CBL Score Standard'!$D105:$F105),IF(F49&lt;&gt;"",SUM('[4]CBL Score Standard'!$D105:$G105),IF(G49&lt;&gt;"",SUM('[4]CBL Score Standard'!$D105:$H105,0))))))</f>
        <v>9.0909090909090912E-2</v>
      </c>
      <c r="I49" s="884"/>
      <c r="J49" s="884"/>
      <c r="K49" s="960"/>
      <c r="L49" s="960"/>
      <c r="M49" s="934" t="s">
        <v>7</v>
      </c>
      <c r="N49" s="889" t="s">
        <v>59</v>
      </c>
      <c r="O49" s="925" t="s">
        <v>684</v>
      </c>
      <c r="P49" s="906">
        <v>43623</v>
      </c>
      <c r="Q49" s="891" t="s">
        <v>153</v>
      </c>
      <c r="R49" s="907" t="s">
        <v>156</v>
      </c>
      <c r="S49" s="889" t="s">
        <v>730</v>
      </c>
      <c r="T49" s="997"/>
      <c r="U49" s="1000">
        <v>44039</v>
      </c>
      <c r="V49" s="1001" t="s">
        <v>374</v>
      </c>
      <c r="W49" s="997"/>
      <c r="X49" s="997"/>
      <c r="Y49" s="908" t="s">
        <v>631</v>
      </c>
      <c r="Z49" s="981">
        <f t="shared" si="2"/>
        <v>0</v>
      </c>
      <c r="AA49" s="982"/>
      <c r="AB49" s="982"/>
      <c r="AC49" s="982"/>
      <c r="AD49" s="982"/>
      <c r="AE49" s="980"/>
      <c r="AF49" s="980"/>
      <c r="AG49" s="980"/>
      <c r="AH49" s="980"/>
      <c r="AI49" s="980"/>
      <c r="AJ49" s="980"/>
    </row>
    <row r="50" spans="1:36" s="883" customFormat="1" ht="27.6" x14ac:dyDescent="0.3">
      <c r="A50" s="940" t="s">
        <v>144</v>
      </c>
      <c r="B50" s="933" t="s">
        <v>517</v>
      </c>
      <c r="C50" s="1002" t="s">
        <v>77</v>
      </c>
      <c r="D50" s="1002"/>
      <c r="E50" s="1002"/>
      <c r="F50" s="1002"/>
      <c r="G50" s="1002"/>
      <c r="H50" s="939">
        <f>IF(C50&lt;&gt;"",'[4]CBL Score Standard'!$D106,IF(D50&lt;&gt;"",SUM('[4]CBL Score Standard'!$D106:$E106),IF(E50&lt;&gt;"",SUM('[4]CBL Score Standard'!$D106:$F106),IF(F50&lt;&gt;"",SUM('[4]CBL Score Standard'!$D106:$G106),IF(G50&lt;&gt;"",SUM('[4]CBL Score Standard'!$D106:$H106,0))))))</f>
        <v>9.0909090909090912E-2</v>
      </c>
      <c r="I50" s="884"/>
      <c r="J50" s="884"/>
      <c r="K50" s="960"/>
      <c r="L50" s="960"/>
      <c r="M50" s="934" t="s">
        <v>7</v>
      </c>
      <c r="N50" s="889" t="s">
        <v>59</v>
      </c>
      <c r="O50" s="925" t="s">
        <v>683</v>
      </c>
      <c r="P50" s="906">
        <v>43623</v>
      </c>
      <c r="Q50" s="891" t="s">
        <v>153</v>
      </c>
      <c r="R50" s="907" t="s">
        <v>156</v>
      </c>
      <c r="S50" s="889" t="s">
        <v>730</v>
      </c>
      <c r="T50" s="997"/>
      <c r="U50" s="1000">
        <v>44008</v>
      </c>
      <c r="V50" s="1001" t="s">
        <v>374</v>
      </c>
      <c r="W50" s="997"/>
      <c r="X50" s="997"/>
      <c r="Y50" s="908" t="s">
        <v>631</v>
      </c>
      <c r="Z50" s="981">
        <f t="shared" si="2"/>
        <v>0</v>
      </c>
      <c r="AA50" s="982"/>
      <c r="AB50" s="982"/>
      <c r="AC50" s="982"/>
      <c r="AD50" s="982"/>
      <c r="AE50" s="980"/>
      <c r="AF50" s="980"/>
      <c r="AG50" s="980"/>
      <c r="AH50" s="980"/>
      <c r="AI50" s="980"/>
      <c r="AJ50" s="980"/>
    </row>
    <row r="51" spans="1:36" s="883" customFormat="1" ht="28.2" thickBot="1" x14ac:dyDescent="0.35">
      <c r="A51" s="940" t="s">
        <v>144</v>
      </c>
      <c r="B51" s="933" t="s">
        <v>661</v>
      </c>
      <c r="C51" s="1002" t="s">
        <v>77</v>
      </c>
      <c r="D51" s="1002"/>
      <c r="E51" s="1002"/>
      <c r="F51" s="1002"/>
      <c r="G51" s="1002"/>
      <c r="H51" s="939">
        <f>IF(C51&lt;&gt;"",'[4]CBL Score Standard'!$D107,IF(D51&lt;&gt;"",SUM('[4]CBL Score Standard'!$D107:$E107),IF(E51&lt;&gt;"",SUM('[4]CBL Score Standard'!$D107:$F107),IF(F51&lt;&gt;"",SUM('[4]CBL Score Standard'!$D107:$G107),IF(G51&lt;&gt;"",SUM('[4]CBL Score Standard'!$D107:$H107,0))))))</f>
        <v>9.0909090909090912E-2</v>
      </c>
      <c r="I51" s="884"/>
      <c r="J51" s="884"/>
      <c r="K51" s="960"/>
      <c r="L51" s="960"/>
      <c r="M51" s="934" t="s">
        <v>7</v>
      </c>
      <c r="N51" s="889" t="s">
        <v>56</v>
      </c>
      <c r="O51" s="925" t="s">
        <v>67</v>
      </c>
      <c r="P51" s="906"/>
      <c r="Q51" s="974" t="s">
        <v>639</v>
      </c>
      <c r="R51" s="975" t="s">
        <v>640</v>
      </c>
      <c r="S51" s="997"/>
      <c r="T51" s="997"/>
      <c r="U51" s="997"/>
      <c r="V51" s="997"/>
      <c r="W51" s="997"/>
      <c r="X51" s="997"/>
      <c r="Y51" s="908" t="s">
        <v>634</v>
      </c>
      <c r="Z51" s="981">
        <f t="shared" si="2"/>
        <v>0</v>
      </c>
      <c r="AA51" s="982"/>
      <c r="AB51" s="982"/>
      <c r="AC51" s="982"/>
      <c r="AD51" s="982"/>
      <c r="AE51" s="980"/>
      <c r="AF51" s="980"/>
      <c r="AG51" s="980"/>
      <c r="AH51" s="980"/>
      <c r="AI51" s="980"/>
      <c r="AJ51" s="980"/>
    </row>
    <row r="52" spans="1:36" s="883" customFormat="1" ht="28.2" thickBot="1" x14ac:dyDescent="0.35">
      <c r="A52" s="940" t="s">
        <v>144</v>
      </c>
      <c r="B52" s="933" t="s">
        <v>662</v>
      </c>
      <c r="C52" s="1004"/>
      <c r="D52" s="1004"/>
      <c r="E52" s="1004"/>
      <c r="F52" s="1002"/>
      <c r="G52" s="1002"/>
      <c r="H52" s="939" t="b">
        <f>IF(C52&lt;&gt;"",'[4]CBL Score Standard'!$D108,IF(D52&lt;&gt;"",SUM('[4]CBL Score Standard'!$D108:$E108),IF(E52&lt;&gt;"",SUM('[4]CBL Score Standard'!$D108:$F108),IF(F52&lt;&gt;"",SUM('[4]CBL Score Standard'!$D108:$G108),IF(G52&lt;&gt;"",SUM('[4]CBL Score Standard'!$D108:$H108,0))))))</f>
        <v>0</v>
      </c>
      <c r="I52" s="884"/>
      <c r="J52" s="884"/>
      <c r="K52" s="960"/>
      <c r="L52" s="960"/>
      <c r="M52" s="934" t="s">
        <v>7</v>
      </c>
      <c r="N52" s="889" t="s">
        <v>55</v>
      </c>
      <c r="O52" s="925" t="s">
        <v>1</v>
      </c>
      <c r="P52" s="906"/>
      <c r="Q52" s="974" t="s">
        <v>641</v>
      </c>
      <c r="R52" s="975" t="s">
        <v>318</v>
      </c>
      <c r="S52" s="997"/>
      <c r="T52" s="997"/>
      <c r="U52" s="997"/>
      <c r="V52" s="997"/>
      <c r="W52" s="997"/>
      <c r="X52" s="997"/>
      <c r="Y52" s="908" t="s">
        <v>635</v>
      </c>
      <c r="Z52" s="981">
        <f t="shared" si="2"/>
        <v>0</v>
      </c>
      <c r="AA52" s="982"/>
      <c r="AB52" s="982"/>
      <c r="AC52" s="982"/>
      <c r="AD52" s="982"/>
      <c r="AE52" s="980"/>
      <c r="AF52" s="980"/>
      <c r="AG52" s="980"/>
      <c r="AH52" s="980"/>
      <c r="AI52" s="980"/>
      <c r="AJ52" s="980"/>
    </row>
    <row r="53" spans="1:36" s="883" customFormat="1" ht="28.8" x14ac:dyDescent="0.3">
      <c r="A53" s="940" t="s">
        <v>144</v>
      </c>
      <c r="B53" s="933" t="s">
        <v>187</v>
      </c>
      <c r="C53" s="1003" t="s">
        <v>77</v>
      </c>
      <c r="D53" s="1002"/>
      <c r="E53" s="1002"/>
      <c r="F53" s="1002"/>
      <c r="G53" s="1002"/>
      <c r="H53" s="939">
        <f>IF(C53&lt;&gt;"",'[4]CBL Score Standard'!$D109,IF(D53&lt;&gt;"",SUM('[4]CBL Score Standard'!$D109:$E109),IF(E53&lt;&gt;"",SUM('[4]CBL Score Standard'!$D109:$F109),IF(F53&lt;&gt;"",SUM('[4]CBL Score Standard'!$D109:$G109),IF(G53&lt;&gt;"",SUM('[4]CBL Score Standard'!$D109:$H109,0))))))</f>
        <v>0</v>
      </c>
      <c r="I53" s="884"/>
      <c r="J53" s="884"/>
      <c r="K53" s="960"/>
      <c r="L53" s="960"/>
      <c r="M53" s="934" t="s">
        <v>7</v>
      </c>
      <c r="N53" s="889" t="s">
        <v>56</v>
      </c>
      <c r="O53" s="925" t="s">
        <v>419</v>
      </c>
      <c r="P53" s="906">
        <v>43684</v>
      </c>
      <c r="Q53" s="891" t="s">
        <v>420</v>
      </c>
      <c r="R53" s="907" t="s">
        <v>420</v>
      </c>
      <c r="S53" s="889"/>
      <c r="T53" s="997"/>
      <c r="U53" s="1000"/>
      <c r="V53" s="997"/>
      <c r="W53" s="997"/>
      <c r="X53" s="997"/>
      <c r="Y53" s="973" t="s">
        <v>630</v>
      </c>
      <c r="Z53" s="981">
        <f t="shared" si="2"/>
        <v>0</v>
      </c>
      <c r="AA53" s="982"/>
      <c r="AB53" s="982"/>
      <c r="AC53" s="982"/>
      <c r="AD53" s="982"/>
      <c r="AE53" s="980"/>
      <c r="AF53" s="980"/>
      <c r="AG53" s="980"/>
      <c r="AH53" s="980"/>
      <c r="AI53" s="980"/>
      <c r="AJ53" s="980"/>
    </row>
    <row r="54" spans="1:36" s="883" customFormat="1" ht="26.4" x14ac:dyDescent="0.3">
      <c r="A54" s="940" t="s">
        <v>144</v>
      </c>
      <c r="B54" s="933" t="s">
        <v>188</v>
      </c>
      <c r="C54" s="1003" t="s">
        <v>77</v>
      </c>
      <c r="D54" s="1002"/>
      <c r="E54" s="1002"/>
      <c r="F54" s="1002"/>
      <c r="G54" s="1002"/>
      <c r="H54" s="939">
        <f>IF(C54&lt;&gt;"",'[4]CBL Score Standard'!$D110,IF(D54&lt;&gt;"",SUM('[4]CBL Score Standard'!$D110:$E110),IF(E54&lt;&gt;"",SUM('[4]CBL Score Standard'!$D110:$F110),IF(F54&lt;&gt;"",SUM('[4]CBL Score Standard'!$D110:$G110),IF(G54&lt;&gt;"",SUM('[4]CBL Score Standard'!$D110:$H110,0))))))</f>
        <v>0</v>
      </c>
      <c r="I54" s="884"/>
      <c r="J54" s="884"/>
      <c r="K54" s="960"/>
      <c r="L54" s="960"/>
      <c r="M54" s="934" t="s">
        <v>7</v>
      </c>
      <c r="N54" s="889" t="s">
        <v>56</v>
      </c>
      <c r="O54" s="925" t="s">
        <v>421</v>
      </c>
      <c r="P54" s="890" t="s">
        <v>230</v>
      </c>
      <c r="Q54" s="891" t="s">
        <v>230</v>
      </c>
      <c r="R54" s="907" t="s">
        <v>230</v>
      </c>
      <c r="S54" s="889"/>
      <c r="T54" s="997"/>
      <c r="U54" s="997"/>
      <c r="V54" s="997"/>
      <c r="W54" s="997"/>
      <c r="X54" s="997"/>
      <c r="Y54" s="973" t="s">
        <v>628</v>
      </c>
      <c r="Z54" s="981">
        <f t="shared" si="2"/>
        <v>0</v>
      </c>
      <c r="AA54" s="982"/>
      <c r="AB54" s="982"/>
      <c r="AC54" s="982"/>
      <c r="AD54" s="982"/>
      <c r="AE54" s="980"/>
      <c r="AF54" s="980"/>
      <c r="AG54" s="980"/>
      <c r="AH54" s="980"/>
      <c r="AI54" s="980"/>
      <c r="AJ54" s="980"/>
    </row>
    <row r="55" spans="1:36" s="883" customFormat="1" x14ac:dyDescent="0.3">
      <c r="A55" s="940" t="s">
        <v>144</v>
      </c>
      <c r="B55" s="933" t="s">
        <v>189</v>
      </c>
      <c r="C55" s="1003" t="s">
        <v>77</v>
      </c>
      <c r="D55" s="1004"/>
      <c r="E55" s="1004"/>
      <c r="F55" s="1002"/>
      <c r="G55" s="1002"/>
      <c r="H55" s="939">
        <f>IF(C55&lt;&gt;"",'[4]CBL Score Standard'!$D111,IF(D55&lt;&gt;"",SUM('[4]CBL Score Standard'!$D111:$E111),IF(E55&lt;&gt;"",SUM('[4]CBL Score Standard'!$D111:$F111),IF(F55&lt;&gt;"",SUM('[4]CBL Score Standard'!$D111:$G111),IF(G55&lt;&gt;"",SUM('[4]CBL Score Standard'!$D111:$H111,0))))))</f>
        <v>0</v>
      </c>
      <c r="K55" s="961"/>
      <c r="L55" s="961"/>
      <c r="M55" s="934" t="s">
        <v>7</v>
      </c>
      <c r="N55" s="889" t="s">
        <v>54</v>
      </c>
      <c r="O55" s="925" t="s">
        <v>231</v>
      </c>
      <c r="P55" s="995">
        <v>43610</v>
      </c>
      <c r="Q55" s="892" t="s">
        <v>164</v>
      </c>
      <c r="R55" s="898" t="s">
        <v>165</v>
      </c>
      <c r="S55" s="889"/>
      <c r="T55" s="997"/>
      <c r="U55" s="997"/>
      <c r="V55" s="997"/>
      <c r="W55" s="997"/>
      <c r="X55" s="997"/>
      <c r="Y55" s="902" t="s">
        <v>232</v>
      </c>
      <c r="Z55" s="981">
        <f t="shared" si="2"/>
        <v>0</v>
      </c>
      <c r="AA55" s="982"/>
      <c r="AB55" s="982"/>
      <c r="AC55" s="982"/>
      <c r="AD55" s="982"/>
      <c r="AE55" s="980"/>
      <c r="AF55" s="980"/>
      <c r="AG55" s="980"/>
      <c r="AH55" s="980"/>
      <c r="AI55" s="980"/>
      <c r="AJ55" s="980"/>
    </row>
    <row r="56" spans="1:36" s="883" customFormat="1" x14ac:dyDescent="0.3">
      <c r="A56" s="940" t="s">
        <v>144</v>
      </c>
      <c r="B56" s="933" t="s">
        <v>190</v>
      </c>
      <c r="C56" s="1003"/>
      <c r="D56" s="1004"/>
      <c r="E56" s="1004"/>
      <c r="F56" s="1002"/>
      <c r="G56" s="1002"/>
      <c r="H56" s="939" t="b">
        <f>IF(C56&lt;&gt;"",'[4]CBL Score Standard'!$D112,IF(D56&lt;&gt;"",SUM('[4]CBL Score Standard'!$D112:$E112),IF(E56&lt;&gt;"",SUM('[4]CBL Score Standard'!$D112:$F112),IF(F56&lt;&gt;"",SUM('[4]CBL Score Standard'!$D112:$G112),IF(G56&lt;&gt;"",SUM('[4]CBL Score Standard'!$D112:$H112,0))))))</f>
        <v>0</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s="883" customFormat="1" ht="26.4" x14ac:dyDescent="0.45">
      <c r="A57" s="940" t="s">
        <v>144</v>
      </c>
      <c r="B57" s="933" t="s">
        <v>191</v>
      </c>
      <c r="C57" s="1003" t="s">
        <v>77</v>
      </c>
      <c r="D57" s="1002"/>
      <c r="E57" s="1002"/>
      <c r="F57" s="1002"/>
      <c r="G57" s="1002"/>
      <c r="H57" s="939">
        <f>IF(C57&lt;&gt;"",'[4]CBL Score Standard'!$D113,IF(D57&lt;&gt;"",SUM('[4]CBL Score Standard'!$D113:$E113),IF(E57&lt;&gt;"",SUM('[4]CBL Score Standard'!$D113:$F113),IF(F57&lt;&gt;"",SUM('[4]CBL Score Standard'!$D113:$G113),IF(G57&lt;&gt;"",SUM('[4]CBL Score Standard'!$D113:$H113,0))))))</f>
        <v>0</v>
      </c>
      <c r="I57" s="884"/>
      <c r="J57" s="884"/>
      <c r="K57" s="1173" t="s">
        <v>233</v>
      </c>
      <c r="L57" s="1174"/>
      <c r="M57" s="1174"/>
      <c r="N57" s="1174"/>
      <c r="O57" s="1174"/>
      <c r="P57" s="1174"/>
      <c r="Q57" s="1174"/>
      <c r="R57" s="1174"/>
      <c r="S57" s="1174"/>
      <c r="T57" s="1174"/>
      <c r="U57" s="1174"/>
      <c r="V57" s="1174"/>
      <c r="W57" s="1174"/>
      <c r="X57" s="1174"/>
      <c r="Y57" s="978"/>
      <c r="Z57" s="985"/>
      <c r="AA57" s="978"/>
      <c r="AB57" s="978"/>
      <c r="AC57" s="978"/>
      <c r="AD57" s="978"/>
      <c r="AE57" s="978"/>
      <c r="AF57" s="978"/>
      <c r="AG57" s="978"/>
      <c r="AH57" s="978"/>
      <c r="AI57" s="978"/>
      <c r="AJ57" s="978"/>
    </row>
    <row r="58" spans="1:36" s="883" customFormat="1" ht="27.6" x14ac:dyDescent="0.3">
      <c r="A58" s="940" t="s">
        <v>55</v>
      </c>
      <c r="B58" s="933" t="s">
        <v>419</v>
      </c>
      <c r="C58" s="1003"/>
      <c r="D58" s="1003"/>
      <c r="E58" s="1004"/>
      <c r="F58" s="1002"/>
      <c r="G58" s="1002"/>
      <c r="H58" s="939" t="b">
        <f>IF(C58&lt;&gt;"",'[4]CBL Score Standard'!$D114,IF(D58&lt;&gt;"",SUM('[4]CBL Score Standard'!$D114:$E114),IF(E58&lt;&gt;"",SUM('[4]CBL Score Standard'!$D114:$F114),IF(F58&lt;&gt;"",SUM('[4]CBL Score Standard'!$D114:$G114),IF(G58&lt;&gt;"",SUM('[4]CBL Score Standard'!$D114:$H114,0))))))</f>
        <v>0</v>
      </c>
      <c r="I58" s="884"/>
      <c r="J58" s="884"/>
      <c r="K58" s="958" t="s">
        <v>133</v>
      </c>
      <c r="L58" s="958" t="s">
        <v>91</v>
      </c>
      <c r="M58" s="1182" t="s">
        <v>75</v>
      </c>
      <c r="N58" s="1184" t="s">
        <v>134</v>
      </c>
      <c r="O58" s="971" t="s">
        <v>135</v>
      </c>
      <c r="P58" s="958" t="s">
        <v>136</v>
      </c>
      <c r="Q58" s="958" t="s">
        <v>137</v>
      </c>
      <c r="R58" s="958" t="s">
        <v>138</v>
      </c>
      <c r="S58" s="987" t="s">
        <v>139</v>
      </c>
      <c r="T58" s="953" t="s">
        <v>344</v>
      </c>
      <c r="U58" s="953" t="s">
        <v>342</v>
      </c>
      <c r="V58" s="953" t="s">
        <v>343</v>
      </c>
      <c r="W58" s="953" t="s">
        <v>375</v>
      </c>
      <c r="X58" s="953" t="s">
        <v>376</v>
      </c>
      <c r="Y58" s="958" t="s">
        <v>140</v>
      </c>
      <c r="Z58" s="1186" t="s">
        <v>667</v>
      </c>
      <c r="AA58" s="1172" t="s">
        <v>666</v>
      </c>
      <c r="AB58" s="1172"/>
      <c r="AC58" s="1172" t="s">
        <v>668</v>
      </c>
      <c r="AD58" s="1172"/>
      <c r="AE58" s="1172" t="s">
        <v>669</v>
      </c>
      <c r="AF58" s="1172"/>
      <c r="AG58" s="1172" t="s">
        <v>670</v>
      </c>
      <c r="AH58" s="1172"/>
      <c r="AI58" s="1172" t="s">
        <v>671</v>
      </c>
      <c r="AJ58" s="1172"/>
    </row>
    <row r="59" spans="1:36" s="883" customFormat="1" ht="27.6" x14ac:dyDescent="0.3">
      <c r="A59" s="940" t="s">
        <v>56</v>
      </c>
      <c r="B59" s="933" t="s">
        <v>421</v>
      </c>
      <c r="C59" s="1003"/>
      <c r="D59" s="1003"/>
      <c r="E59" s="1004"/>
      <c r="F59" s="1002"/>
      <c r="G59" s="1002"/>
      <c r="H59" s="939" t="b">
        <f>IF(C59&lt;&gt;"",'[4]CBL Score Standard'!$D115,IF(D59&lt;&gt;"",SUM('[4]CBL Score Standard'!$D115:$E115),IF(E59&lt;&gt;"",SUM('[4]CBL Score Standard'!$D115:$F115),IF(F59&lt;&gt;"",SUM('[4]CBL Score Standard'!$D115:$G115),IF(G59&lt;&gt;"",SUM('[4]CBL Score Standard'!$D115:$H115,0))))))</f>
        <v>0</v>
      </c>
      <c r="I59" s="884"/>
      <c r="J59" s="884"/>
      <c r="K59" s="957"/>
      <c r="L59" s="957"/>
      <c r="M59" s="1183"/>
      <c r="N59" s="1185"/>
      <c r="O59" s="970"/>
      <c r="P59" s="888" t="s">
        <v>141</v>
      </c>
      <c r="Q59" s="957"/>
      <c r="R59" s="957"/>
      <c r="S59" s="986"/>
      <c r="T59" s="953"/>
      <c r="U59" s="953"/>
      <c r="V59" s="953"/>
      <c r="W59" s="953"/>
      <c r="X59" s="953"/>
      <c r="Y59" s="957"/>
      <c r="Z59" s="1187"/>
      <c r="AA59" s="977" t="s">
        <v>672</v>
      </c>
      <c r="AB59" s="977" t="s">
        <v>673</v>
      </c>
      <c r="AC59" s="977" t="s">
        <v>672</v>
      </c>
      <c r="AD59" s="977" t="s">
        <v>673</v>
      </c>
      <c r="AE59" s="977" t="s">
        <v>672</v>
      </c>
      <c r="AF59" s="977" t="s">
        <v>673</v>
      </c>
      <c r="AG59" s="977" t="s">
        <v>672</v>
      </c>
      <c r="AH59" s="977" t="s">
        <v>673</v>
      </c>
      <c r="AI59" s="977" t="s">
        <v>672</v>
      </c>
      <c r="AJ59" s="977" t="s">
        <v>673</v>
      </c>
    </row>
    <row r="60" spans="1:36" s="883" customFormat="1" ht="26.4" x14ac:dyDescent="0.3">
      <c r="A60" s="940" t="s">
        <v>56</v>
      </c>
      <c r="B60" s="933" t="s">
        <v>237</v>
      </c>
      <c r="C60" s="1003"/>
      <c r="D60" s="1003"/>
      <c r="E60" s="1003"/>
      <c r="F60" s="1002"/>
      <c r="G60" s="1002"/>
      <c r="H60" s="939" t="b">
        <f>IF(C60&lt;&gt;"",'[4]CBL Score Standard'!$D116,IF(D60&lt;&gt;"",SUM('[4]CBL Score Standard'!$D116:$E116),IF(E60&lt;&gt;"",SUM('[4]CBL Score Standard'!$D116:$F116),IF(F60&lt;&gt;"",SUM('[4]CBL Score Standard'!$D116:$G116),IF(G60&lt;&gt;"",SUM('[4]CBL Score Standard'!$D116:$H116,0))))))</f>
        <v>0</v>
      </c>
      <c r="I60" s="884"/>
      <c r="J60" s="884"/>
      <c r="K60" s="959" t="s">
        <v>142</v>
      </c>
      <c r="L60" s="959" t="s">
        <v>143</v>
      </c>
      <c r="M60" s="934" t="s">
        <v>8</v>
      </c>
      <c r="N60" s="910" t="s">
        <v>2</v>
      </c>
      <c r="O60" s="891" t="s">
        <v>234</v>
      </c>
      <c r="P60" s="911"/>
      <c r="Q60" s="909"/>
      <c r="R60" s="912"/>
      <c r="S60" s="889"/>
      <c r="T60" s="997"/>
      <c r="U60" s="997"/>
      <c r="V60" s="997" t="str">
        <f t="shared" ref="V60:V67" si="3">IF(AND(W60="Y",X60="Y"),"Passed",IF(T60="M","Passed", ""))</f>
        <v/>
      </c>
      <c r="W60" s="997"/>
      <c r="X60" s="997"/>
      <c r="Y60" s="908"/>
      <c r="Z60" s="981">
        <f t="shared" ref="Z60:Z67" si="4">DATEDIF(AA60,AB60,"m")/12+DATEDIF(AC60,AD60,"m")/12+DATEDIF(AE60,AF60,"m")/12+DATEDIF(AG60,AH60,"m")/12+DATEDIF(AI60,AJ60,"m")/12</f>
        <v>0</v>
      </c>
      <c r="AA60" s="982"/>
      <c r="AB60" s="982"/>
      <c r="AC60" s="982"/>
      <c r="AD60" s="982"/>
      <c r="AE60" s="980"/>
      <c r="AF60" s="980"/>
      <c r="AG60" s="980"/>
      <c r="AH60" s="980"/>
      <c r="AI60" s="980"/>
      <c r="AJ60" s="980"/>
    </row>
    <row r="61" spans="1:36" s="883" customFormat="1" ht="27.6" x14ac:dyDescent="0.3">
      <c r="A61" s="940" t="s">
        <v>59</v>
      </c>
      <c r="B61" s="933" t="s">
        <v>240</v>
      </c>
      <c r="C61" s="1003"/>
      <c r="D61" s="1003"/>
      <c r="E61" s="1003"/>
      <c r="F61" s="1002"/>
      <c r="G61" s="1002"/>
      <c r="H61" s="939" t="b">
        <f>IF(C61&lt;&gt;"",'[4]CBL Score Standard'!$D117,IF(D61&lt;&gt;"",SUM('[4]CBL Score Standard'!$D117:$E117),IF(E61&lt;&gt;"",SUM('[4]CBL Score Standard'!$D117:$F117),IF(F61&lt;&gt;"",SUM('[4]CBL Score Standard'!$D117:$G117),IF(G61&lt;&gt;"",SUM('[4]CBL Score Standard'!$D117:$H117,0))))))</f>
        <v>0</v>
      </c>
      <c r="I61" s="884"/>
      <c r="J61" s="884"/>
      <c r="K61" s="960"/>
      <c r="L61" s="960"/>
      <c r="M61" s="934" t="s">
        <v>8</v>
      </c>
      <c r="N61" s="910" t="s">
        <v>63</v>
      </c>
      <c r="O61" s="891" t="s">
        <v>236</v>
      </c>
      <c r="P61" s="911"/>
      <c r="Q61" s="909"/>
      <c r="R61" s="912"/>
      <c r="S61" s="889"/>
      <c r="T61" s="997"/>
      <c r="U61" s="997"/>
      <c r="V61" s="997" t="str">
        <f t="shared" si="3"/>
        <v/>
      </c>
      <c r="W61" s="997"/>
      <c r="X61" s="997"/>
      <c r="Y61" s="908"/>
      <c r="Z61" s="981">
        <f t="shared" si="4"/>
        <v>0</v>
      </c>
      <c r="AA61" s="982"/>
      <c r="AB61" s="982"/>
      <c r="AC61" s="982"/>
      <c r="AD61" s="982"/>
      <c r="AE61" s="980"/>
      <c r="AF61" s="980"/>
      <c r="AG61" s="980"/>
      <c r="AH61" s="980"/>
      <c r="AI61" s="980"/>
      <c r="AJ61" s="980"/>
    </row>
    <row r="62" spans="1:36" s="883" customFormat="1" x14ac:dyDescent="0.3">
      <c r="A62" s="940" t="s">
        <v>56</v>
      </c>
      <c r="B62" s="933" t="s">
        <v>67</v>
      </c>
      <c r="C62" s="1003"/>
      <c r="D62" s="1003"/>
      <c r="E62" s="1002"/>
      <c r="F62" s="1002"/>
      <c r="G62" s="1002"/>
      <c r="H62" s="939" t="b">
        <f>IF(C62&lt;&gt;"",'[4]CBL Score Standard'!$D118,IF(D62&lt;&gt;"",SUM('[4]CBL Score Standard'!$D118:$E118),IF(E62&lt;&gt;"",SUM('[4]CBL Score Standard'!$D118:$F118),IF(F62&lt;&gt;"",SUM('[4]CBL Score Standard'!$D118:$G118),IF(G62&lt;&gt;"",SUM('[4]CBL Score Standard'!$D118:$H118,0))))))</f>
        <v>0</v>
      </c>
      <c r="I62" s="884"/>
      <c r="J62" s="884"/>
      <c r="K62" s="960"/>
      <c r="L62" s="960"/>
      <c r="M62" s="934" t="s">
        <v>8</v>
      </c>
      <c r="N62" s="889" t="s">
        <v>56</v>
      </c>
      <c r="O62" s="891" t="s">
        <v>237</v>
      </c>
      <c r="P62" s="911"/>
      <c r="Q62" s="909"/>
      <c r="R62" s="912"/>
      <c r="S62" s="889"/>
      <c r="T62" s="997"/>
      <c r="U62" s="997"/>
      <c r="V62" s="997" t="str">
        <f t="shared" si="3"/>
        <v/>
      </c>
      <c r="W62" s="997"/>
      <c r="X62" s="997"/>
      <c r="Y62" s="908"/>
      <c r="Z62" s="981">
        <f t="shared" si="4"/>
        <v>0</v>
      </c>
      <c r="AA62" s="982"/>
      <c r="AB62" s="982"/>
      <c r="AC62" s="982"/>
      <c r="AD62" s="982"/>
      <c r="AE62" s="980"/>
      <c r="AF62" s="980"/>
      <c r="AG62" s="980"/>
      <c r="AH62" s="980"/>
      <c r="AI62" s="980"/>
      <c r="AJ62" s="980"/>
    </row>
    <row r="63" spans="1:36" s="883" customFormat="1" ht="12.75" customHeight="1" thickBot="1" x14ac:dyDescent="0.35">
      <c r="A63" s="941" t="s">
        <v>55</v>
      </c>
      <c r="B63" s="933" t="s">
        <v>1</v>
      </c>
      <c r="C63" s="1003"/>
      <c r="D63" s="1003"/>
      <c r="E63" s="1002"/>
      <c r="F63" s="1002"/>
      <c r="G63" s="1002"/>
      <c r="H63" s="939" t="b">
        <f>IF(C63&lt;&gt;"",'[4]CBL Score Standard'!$D119,IF(D63&lt;&gt;"",SUM('[4]CBL Score Standard'!$D119:$E119),IF(E63&lt;&gt;"",SUM('[4]CBL Score Standard'!$D119:$F119),IF(F63&lt;&gt;"",SUM('[4]CBL Score Standard'!$D119:$G119),IF(G63&lt;&gt;"",SUM('[4]CBL Score Standard'!$D119:$H119,0))))))</f>
        <v>0</v>
      </c>
      <c r="I63" s="884"/>
      <c r="J63" s="884"/>
      <c r="K63" s="960"/>
      <c r="L63" s="960"/>
      <c r="M63" s="934" t="s">
        <v>8</v>
      </c>
      <c r="N63" s="889" t="s">
        <v>55</v>
      </c>
      <c r="O63" s="891" t="s">
        <v>238</v>
      </c>
      <c r="P63" s="911"/>
      <c r="Q63" s="909"/>
      <c r="R63" s="912"/>
      <c r="S63" s="889"/>
      <c r="T63" s="997"/>
      <c r="U63" s="997"/>
      <c r="V63" s="997" t="str">
        <f t="shared" si="3"/>
        <v/>
      </c>
      <c r="W63" s="997"/>
      <c r="X63" s="997"/>
      <c r="Y63" s="908"/>
      <c r="Z63" s="981">
        <f t="shared" si="4"/>
        <v>0</v>
      </c>
      <c r="AA63" s="982"/>
      <c r="AB63" s="982"/>
      <c r="AC63" s="982"/>
      <c r="AD63" s="982"/>
      <c r="AE63" s="980"/>
      <c r="AF63" s="980"/>
      <c r="AG63" s="980"/>
      <c r="AH63" s="980"/>
      <c r="AI63" s="980"/>
      <c r="AJ63" s="980"/>
    </row>
    <row r="64" spans="1:36" s="883" customFormat="1" ht="15" thickBot="1" x14ac:dyDescent="0.35">
      <c r="A64" s="1175" t="s">
        <v>79</v>
      </c>
      <c r="B64" s="1176"/>
      <c r="C64" s="1177"/>
      <c r="D64" s="1177"/>
      <c r="E64" s="1177"/>
      <c r="F64" s="1177"/>
      <c r="G64" s="1177"/>
      <c r="H64" s="885">
        <f>SUM(H8:H63)</f>
        <v>1.0021141649048626</v>
      </c>
      <c r="I64" s="884"/>
      <c r="J64" s="884"/>
      <c r="K64" s="960"/>
      <c r="L64" s="960"/>
      <c r="M64" s="934" t="s">
        <v>8</v>
      </c>
      <c r="N64" s="910" t="s">
        <v>53</v>
      </c>
      <c r="O64" s="891" t="s">
        <v>239</v>
      </c>
      <c r="P64" s="911"/>
      <c r="Q64" s="909"/>
      <c r="R64" s="912"/>
      <c r="S64" s="889"/>
      <c r="T64" s="997"/>
      <c r="U64" s="997"/>
      <c r="V64" s="997" t="str">
        <f t="shared" si="3"/>
        <v/>
      </c>
      <c r="W64" s="997"/>
      <c r="X64" s="997"/>
      <c r="Y64" s="908"/>
      <c r="Z64" s="981">
        <f t="shared" si="4"/>
        <v>0</v>
      </c>
      <c r="AA64" s="982"/>
      <c r="AB64" s="982"/>
      <c r="AC64" s="982"/>
      <c r="AD64" s="982"/>
      <c r="AE64" s="980"/>
      <c r="AF64" s="980"/>
      <c r="AG64" s="980"/>
      <c r="AH64" s="980"/>
      <c r="AI64" s="980"/>
      <c r="AJ64" s="980"/>
    </row>
    <row r="65" spans="1:36" s="883" customFormat="1" ht="28.2" thickBot="1" x14ac:dyDescent="0.35">
      <c r="A65" s="942" t="s">
        <v>83</v>
      </c>
      <c r="B65" s="943"/>
      <c r="C65" s="954">
        <v>0.90909090909090906</v>
      </c>
      <c r="D65" s="954">
        <v>0.10526315789473684</v>
      </c>
      <c r="E65" s="954">
        <v>0</v>
      </c>
      <c r="F65" s="954">
        <v>0</v>
      </c>
      <c r="G65" s="954">
        <v>0</v>
      </c>
      <c r="H65" s="944">
        <v>0</v>
      </c>
      <c r="I65" s="884"/>
      <c r="J65" s="884"/>
      <c r="K65" s="960"/>
      <c r="L65" s="960"/>
      <c r="M65" s="934" t="s">
        <v>8</v>
      </c>
      <c r="N65" s="910" t="s">
        <v>59</v>
      </c>
      <c r="O65" s="891" t="s">
        <v>240</v>
      </c>
      <c r="P65" s="911"/>
      <c r="Q65" s="909"/>
      <c r="R65" s="912"/>
      <c r="S65" s="889"/>
      <c r="T65" s="997"/>
      <c r="U65" s="997"/>
      <c r="V65" s="997" t="str">
        <f t="shared" si="3"/>
        <v/>
      </c>
      <c r="W65" s="997"/>
      <c r="X65" s="997"/>
      <c r="Y65" s="908"/>
      <c r="Z65" s="981">
        <f t="shared" si="4"/>
        <v>0</v>
      </c>
      <c r="AA65" s="982"/>
      <c r="AB65" s="982"/>
      <c r="AC65" s="982"/>
      <c r="AD65" s="982"/>
      <c r="AE65" s="980"/>
      <c r="AF65" s="980"/>
      <c r="AG65" s="980"/>
      <c r="AH65" s="980"/>
      <c r="AI65" s="980"/>
      <c r="AJ65" s="980"/>
    </row>
    <row r="66" spans="1:36" s="883" customFormat="1" ht="15" thickBot="1" x14ac:dyDescent="0.35">
      <c r="A66" s="1178" t="s">
        <v>81</v>
      </c>
      <c r="B66" s="1179"/>
      <c r="C66" s="1180"/>
      <c r="D66" s="1180"/>
      <c r="E66" s="1180"/>
      <c r="F66" s="1180"/>
      <c r="G66" s="1181"/>
      <c r="H66" s="945">
        <v>0</v>
      </c>
      <c r="I66" s="884"/>
      <c r="J66" s="884"/>
      <c r="K66" s="960"/>
      <c r="L66" s="960"/>
      <c r="M66" s="934" t="s">
        <v>8</v>
      </c>
      <c r="N66" s="910" t="s">
        <v>55</v>
      </c>
      <c r="O66" s="891" t="s">
        <v>515</v>
      </c>
      <c r="P66" s="911"/>
      <c r="Q66" s="909"/>
      <c r="R66" s="912"/>
      <c r="S66" s="889" t="s">
        <v>730</v>
      </c>
      <c r="T66" s="997"/>
      <c r="U66" s="1134">
        <v>44042.458333333336</v>
      </c>
      <c r="V66" s="997" t="s">
        <v>374</v>
      </c>
      <c r="W66" s="997"/>
      <c r="X66" s="997"/>
      <c r="Y66" s="908"/>
      <c r="Z66" s="981">
        <f t="shared" si="4"/>
        <v>0</v>
      </c>
      <c r="AA66" s="982"/>
      <c r="AB66" s="982"/>
      <c r="AC66" s="982"/>
      <c r="AD66" s="982"/>
      <c r="AE66" s="980"/>
      <c r="AF66" s="980"/>
      <c r="AG66" s="980"/>
      <c r="AH66" s="980"/>
      <c r="AI66" s="980"/>
      <c r="AJ66" s="980"/>
    </row>
    <row r="67" spans="1:36" s="883" customFormat="1" x14ac:dyDescent="0.3">
      <c r="A67" s="886"/>
      <c r="B67" s="886"/>
      <c r="C67" s="955"/>
      <c r="D67" s="955"/>
      <c r="E67" s="955"/>
      <c r="F67" s="955"/>
      <c r="G67" s="955"/>
      <c r="H67" s="887"/>
      <c r="I67" s="884"/>
      <c r="J67" s="884"/>
      <c r="K67" s="961"/>
      <c r="L67" s="961"/>
      <c r="M67" s="934" t="s">
        <v>8</v>
      </c>
      <c r="N67" s="910" t="s">
        <v>149</v>
      </c>
      <c r="O67" s="891" t="s">
        <v>370</v>
      </c>
      <c r="P67" s="904" t="s">
        <v>145</v>
      </c>
      <c r="Q67" s="892" t="s">
        <v>217</v>
      </c>
      <c r="R67" s="898" t="s">
        <v>241</v>
      </c>
      <c r="S67" s="889"/>
      <c r="T67" s="997"/>
      <c r="U67" s="997"/>
      <c r="V67" s="997" t="str">
        <f t="shared" si="3"/>
        <v/>
      </c>
      <c r="W67" s="997"/>
      <c r="X67" s="997"/>
      <c r="Y67" s="899" t="s">
        <v>242</v>
      </c>
      <c r="Z67" s="981">
        <f t="shared" si="4"/>
        <v>0</v>
      </c>
      <c r="AA67" s="982"/>
      <c r="AB67" s="982"/>
      <c r="AC67" s="982"/>
      <c r="AD67" s="982"/>
      <c r="AE67" s="980"/>
      <c r="AF67" s="980"/>
      <c r="AG67" s="980"/>
      <c r="AH67" s="980"/>
      <c r="AI67" s="980"/>
      <c r="AJ67" s="980"/>
    </row>
    <row r="68" spans="1:36" s="883" customFormat="1" x14ac:dyDescent="0.3">
      <c r="A68" s="886"/>
      <c r="B68" s="886"/>
      <c r="C68" s="955"/>
      <c r="D68" s="955"/>
      <c r="E68" s="955"/>
      <c r="F68" s="955"/>
      <c r="G68" s="955"/>
      <c r="H68" s="887"/>
      <c r="I68" s="884"/>
      <c r="J68" s="884"/>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s="883" customFormat="1" ht="23.4" x14ac:dyDescent="0.45">
      <c r="A69" s="886"/>
      <c r="B69" s="886"/>
      <c r="C69" s="955"/>
      <c r="D69" s="955"/>
      <c r="E69" s="955"/>
      <c r="F69" s="955"/>
      <c r="G69" s="955"/>
      <c r="H69" s="887"/>
      <c r="I69" s="884"/>
      <c r="J69" s="884"/>
      <c r="K69" s="1173" t="s">
        <v>243</v>
      </c>
      <c r="L69" s="1174"/>
      <c r="M69" s="1174"/>
      <c r="N69" s="1174"/>
      <c r="O69" s="1174"/>
      <c r="P69" s="1174"/>
      <c r="Q69" s="1174"/>
      <c r="R69" s="1174"/>
      <c r="S69" s="1174"/>
      <c r="T69" s="1174"/>
      <c r="U69" s="1174"/>
      <c r="V69" s="1174"/>
      <c r="W69" s="1174"/>
      <c r="X69" s="1174"/>
      <c r="Y69" s="978"/>
      <c r="Z69" s="985"/>
      <c r="AA69" s="978"/>
      <c r="AB69" s="978"/>
      <c r="AC69" s="978"/>
      <c r="AD69" s="978"/>
      <c r="AE69" s="978"/>
      <c r="AF69" s="978"/>
      <c r="AG69" s="978"/>
      <c r="AH69" s="978"/>
      <c r="AI69" s="978"/>
      <c r="AJ69" s="978"/>
    </row>
    <row r="70" spans="1:36" s="883" customFormat="1" ht="27.6" x14ac:dyDescent="0.3">
      <c r="A70" s="886"/>
      <c r="B70" s="955"/>
      <c r="C70" s="955"/>
      <c r="D70" s="955"/>
      <c r="E70" s="955"/>
      <c r="F70" s="955"/>
      <c r="G70" s="955"/>
      <c r="H70" s="887"/>
      <c r="I70" s="884"/>
      <c r="J70" s="884"/>
      <c r="K70" s="958" t="s">
        <v>133</v>
      </c>
      <c r="L70" s="958" t="s">
        <v>91</v>
      </c>
      <c r="M70" s="1182" t="s">
        <v>75</v>
      </c>
      <c r="N70" s="1184" t="s">
        <v>134</v>
      </c>
      <c r="O70" s="971" t="s">
        <v>135</v>
      </c>
      <c r="P70" s="958" t="s">
        <v>136</v>
      </c>
      <c r="Q70" s="958" t="s">
        <v>137</v>
      </c>
      <c r="R70" s="958" t="s">
        <v>138</v>
      </c>
      <c r="S70" s="987" t="s">
        <v>139</v>
      </c>
      <c r="T70" s="953" t="s">
        <v>344</v>
      </c>
      <c r="U70" s="953" t="s">
        <v>342</v>
      </c>
      <c r="V70" s="953" t="s">
        <v>343</v>
      </c>
      <c r="W70" s="953" t="s">
        <v>375</v>
      </c>
      <c r="X70" s="953" t="s">
        <v>379</v>
      </c>
      <c r="Y70" s="958" t="s">
        <v>140</v>
      </c>
      <c r="Z70" s="1186" t="s">
        <v>667</v>
      </c>
      <c r="AA70" s="1172" t="s">
        <v>666</v>
      </c>
      <c r="AB70" s="1172"/>
      <c r="AC70" s="1172" t="s">
        <v>668</v>
      </c>
      <c r="AD70" s="1172"/>
      <c r="AE70" s="1172" t="s">
        <v>669</v>
      </c>
      <c r="AF70" s="1172"/>
      <c r="AG70" s="1172" t="s">
        <v>670</v>
      </c>
      <c r="AH70" s="1172"/>
      <c r="AI70" s="1172" t="s">
        <v>671</v>
      </c>
      <c r="AJ70" s="1172"/>
    </row>
    <row r="71" spans="1:36" s="883" customFormat="1" ht="27.6" x14ac:dyDescent="0.3">
      <c r="A71" s="886"/>
      <c r="B71" s="955"/>
      <c r="C71" s="955"/>
      <c r="D71" s="955"/>
      <c r="E71" s="955"/>
      <c r="F71" s="955"/>
      <c r="G71" s="955"/>
      <c r="H71" s="887"/>
      <c r="I71" s="884"/>
      <c r="J71" s="884"/>
      <c r="K71" s="957"/>
      <c r="L71" s="957"/>
      <c r="M71" s="1183"/>
      <c r="N71" s="1185"/>
      <c r="O71" s="970"/>
      <c r="P71" s="888" t="s">
        <v>141</v>
      </c>
      <c r="Q71" s="957"/>
      <c r="R71" s="957"/>
      <c r="S71" s="986"/>
      <c r="T71" s="953"/>
      <c r="U71" s="953"/>
      <c r="V71" s="953"/>
      <c r="W71" s="953"/>
      <c r="X71" s="953"/>
      <c r="Y71" s="957"/>
      <c r="Z71" s="1187"/>
      <c r="AA71" s="977" t="s">
        <v>672</v>
      </c>
      <c r="AB71" s="977" t="s">
        <v>673</v>
      </c>
      <c r="AC71" s="977" t="s">
        <v>672</v>
      </c>
      <c r="AD71" s="977" t="s">
        <v>673</v>
      </c>
      <c r="AE71" s="977" t="s">
        <v>672</v>
      </c>
      <c r="AF71" s="977" t="s">
        <v>673</v>
      </c>
      <c r="AG71" s="977" t="s">
        <v>672</v>
      </c>
      <c r="AH71" s="977" t="s">
        <v>673</v>
      </c>
      <c r="AI71" s="977" t="s">
        <v>672</v>
      </c>
      <c r="AJ71" s="977" t="s">
        <v>673</v>
      </c>
    </row>
    <row r="72" spans="1:36" s="883" customFormat="1" x14ac:dyDescent="0.3">
      <c r="A72" s="886"/>
      <c r="B72" s="955"/>
      <c r="C72" s="955"/>
      <c r="D72" s="955"/>
      <c r="E72" s="955"/>
      <c r="F72" s="955"/>
      <c r="G72" s="955"/>
      <c r="H72" s="887"/>
      <c r="I72" s="884"/>
      <c r="J72" s="884"/>
      <c r="K72" s="959" t="s">
        <v>142</v>
      </c>
      <c r="L72" s="959" t="s">
        <v>143</v>
      </c>
      <c r="M72" s="934" t="s">
        <v>9</v>
      </c>
      <c r="N72" s="910" t="s">
        <v>235</v>
      </c>
      <c r="O72" s="891" t="s">
        <v>244</v>
      </c>
      <c r="P72" s="913"/>
      <c r="Q72" s="914"/>
      <c r="R72" s="915"/>
      <c r="S72" s="889"/>
      <c r="T72" s="997"/>
      <c r="U72" s="997"/>
      <c r="V72" s="997" t="str">
        <f>IF(AND(W72="Y",X72="Y"),"Passed",IF(T72="M","Passed", ""))</f>
        <v/>
      </c>
      <c r="W72" s="997"/>
      <c r="X72" s="997"/>
      <c r="Y72" s="916"/>
      <c r="Z72" s="981">
        <f>DATEDIF(AA72,AB72,"m")/12+DATEDIF(AC72,AD72,"m")/12+DATEDIF(AE72,AF72,"m")/12+DATEDIF(AG72,AH72,"m")/12+DATEDIF(AI72,AJ72,"m")/12</f>
        <v>0</v>
      </c>
      <c r="AA72" s="982"/>
      <c r="AB72" s="982"/>
      <c r="AC72" s="982"/>
      <c r="AD72" s="982"/>
      <c r="AE72" s="980"/>
      <c r="AF72" s="980"/>
      <c r="AG72" s="980"/>
      <c r="AH72" s="980"/>
      <c r="AI72" s="980"/>
      <c r="AJ72" s="980"/>
    </row>
    <row r="73" spans="1:36" s="883" customFormat="1" x14ac:dyDescent="0.3">
      <c r="A73" s="886"/>
      <c r="B73" s="955"/>
      <c r="C73" s="955"/>
      <c r="D73" s="955"/>
      <c r="E73" s="955"/>
      <c r="F73" s="955"/>
      <c r="G73" s="955"/>
      <c r="H73" s="887"/>
      <c r="I73" s="884"/>
      <c r="J73" s="884"/>
      <c r="K73" s="960"/>
      <c r="L73" s="960"/>
      <c r="M73" s="934" t="s">
        <v>9</v>
      </c>
      <c r="N73" s="910" t="s">
        <v>229</v>
      </c>
      <c r="O73" s="891" t="s">
        <v>245</v>
      </c>
      <c r="P73" s="913"/>
      <c r="Q73" s="914"/>
      <c r="R73" s="915"/>
      <c r="S73" s="889"/>
      <c r="T73" s="997"/>
      <c r="U73" s="997"/>
      <c r="V73" s="997" t="str">
        <f>IF(AND(W73="Y",X73="Y"),"Passed",IF(T73="M","Passed", ""))</f>
        <v/>
      </c>
      <c r="W73" s="997"/>
      <c r="X73" s="997"/>
      <c r="Y73" s="916"/>
      <c r="Z73" s="981">
        <f>DATEDIF(AA73,AB73,"m")/12+DATEDIF(AC73,AD73,"m")/12+DATEDIF(AE73,AF73,"m")/12+DATEDIF(AG73,AH73,"m")/12+DATEDIF(AI73,AJ73,"m")/12</f>
        <v>0</v>
      </c>
      <c r="AA73" s="982"/>
      <c r="AB73" s="982"/>
      <c r="AC73" s="982"/>
      <c r="AD73" s="982"/>
      <c r="AE73" s="980"/>
      <c r="AF73" s="980"/>
      <c r="AG73" s="980"/>
      <c r="AH73" s="980"/>
      <c r="AI73" s="980"/>
      <c r="AJ73" s="980"/>
    </row>
    <row r="74" spans="1:36" s="883" customFormat="1" ht="41.4" x14ac:dyDescent="0.3">
      <c r="A74" s="886"/>
      <c r="B74" s="955"/>
      <c r="C74" s="955"/>
      <c r="D74" s="955"/>
      <c r="E74" s="955"/>
      <c r="F74" s="955"/>
      <c r="G74" s="955"/>
      <c r="H74" s="887"/>
      <c r="I74" s="884"/>
      <c r="J74" s="884"/>
      <c r="K74" s="960"/>
      <c r="L74" s="960"/>
      <c r="M74" s="934" t="s">
        <v>9</v>
      </c>
      <c r="N74" s="910" t="s">
        <v>3</v>
      </c>
      <c r="O74" s="891" t="s">
        <v>516</v>
      </c>
      <c r="P74" s="913"/>
      <c r="Q74" s="914"/>
      <c r="R74" s="915"/>
      <c r="S74" s="889"/>
      <c r="T74" s="997"/>
      <c r="U74" s="997"/>
      <c r="V74" s="997" t="str">
        <f>IF(AND(W74="Y",X74="Y"),"Passed",IF(T74="M","Passed", ""))</f>
        <v/>
      </c>
      <c r="W74" s="997"/>
      <c r="X74" s="997"/>
      <c r="Y74" s="916"/>
      <c r="Z74" s="981">
        <f>DATEDIF(AA74,AB74,"m")/12+DATEDIF(AC74,AD74,"m")/12+DATEDIF(AE74,AF74,"m")/12+DATEDIF(AG74,AH74,"m")/12+DATEDIF(AI74,AJ74,"m")/12</f>
        <v>0</v>
      </c>
      <c r="AA74" s="982"/>
      <c r="AB74" s="982"/>
      <c r="AC74" s="982"/>
      <c r="AD74" s="982"/>
      <c r="AE74" s="980"/>
      <c r="AF74" s="980"/>
      <c r="AG74" s="980"/>
      <c r="AH74" s="980"/>
      <c r="AI74" s="980"/>
      <c r="AJ74" s="980"/>
    </row>
    <row r="75" spans="1:36" s="883" customFormat="1" ht="12.75" customHeight="1" x14ac:dyDescent="0.3">
      <c r="A75" s="886"/>
      <c r="B75" s="955"/>
      <c r="C75" s="955"/>
      <c r="D75" s="955"/>
      <c r="E75" s="955"/>
      <c r="F75" s="955"/>
      <c r="G75" s="955"/>
      <c r="H75" s="887"/>
      <c r="I75" s="884"/>
      <c r="J75" s="884"/>
      <c r="K75" s="961"/>
      <c r="L75" s="961"/>
      <c r="M75" s="934" t="s">
        <v>9</v>
      </c>
      <c r="N75" s="910" t="s">
        <v>3</v>
      </c>
      <c r="O75" s="891" t="s">
        <v>246</v>
      </c>
      <c r="P75" s="913"/>
      <c r="Q75" s="914"/>
      <c r="R75" s="915"/>
      <c r="S75" s="889"/>
      <c r="T75" s="997"/>
      <c r="U75" s="997"/>
      <c r="V75" s="997" t="str">
        <f>IF(AND(W75="Y",X75="Y"),"Passed",IF(T75="M","Passed", ""))</f>
        <v/>
      </c>
      <c r="W75" s="997"/>
      <c r="X75" s="997"/>
      <c r="Y75" s="916"/>
      <c r="Z75" s="981">
        <f>DATEDIF(AA75,AB75,"m")/12+DATEDIF(AC75,AD75,"m")/12+DATEDIF(AE75,AF75,"m")/12+DATEDIF(AG75,AH75,"m")/12+DATEDIF(AI75,AJ75,"m")/12</f>
        <v>0</v>
      </c>
      <c r="AA75" s="982"/>
      <c r="AB75" s="982"/>
      <c r="AC75" s="982"/>
      <c r="AD75" s="982"/>
      <c r="AE75" s="980"/>
      <c r="AF75" s="980"/>
      <c r="AG75" s="980"/>
      <c r="AH75" s="980"/>
      <c r="AI75" s="980"/>
      <c r="AJ75" s="980"/>
    </row>
    <row r="76" spans="1:36" s="883" customFormat="1" x14ac:dyDescent="0.3">
      <c r="A76" s="886"/>
      <c r="B76" s="955"/>
      <c r="C76" s="955"/>
      <c r="D76" s="955"/>
      <c r="E76" s="955"/>
      <c r="F76" s="955"/>
      <c r="G76" s="955"/>
      <c r="H76" s="887"/>
      <c r="I76" s="884"/>
      <c r="J76" s="884"/>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s="883" customFormat="1" x14ac:dyDescent="0.3">
      <c r="A77" s="886"/>
      <c r="B77" s="955"/>
      <c r="C77" s="955"/>
      <c r="D77" s="955"/>
      <c r="E77" s="955"/>
      <c r="F77" s="955"/>
      <c r="G77" s="955"/>
      <c r="H77" s="887"/>
      <c r="I77" s="884"/>
      <c r="J77" s="884"/>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s="883" customFormat="1" x14ac:dyDescent="0.3">
      <c r="A78" s="886"/>
      <c r="B78" s="955"/>
      <c r="C78" s="955"/>
      <c r="D78" s="955"/>
      <c r="E78" s="955"/>
      <c r="F78" s="955"/>
      <c r="G78" s="955"/>
      <c r="H78" s="887"/>
      <c r="I78" s="884"/>
      <c r="J78" s="884"/>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s="883" customFormat="1" x14ac:dyDescent="0.3">
      <c r="A79" s="886"/>
      <c r="B79" s="955"/>
      <c r="C79" s="955"/>
      <c r="D79" s="955"/>
      <c r="E79" s="955"/>
      <c r="F79" s="955"/>
      <c r="G79" s="955"/>
      <c r="H79" s="887"/>
      <c r="I79" s="884"/>
      <c r="J79" s="884"/>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s="883" customFormat="1" x14ac:dyDescent="0.3">
      <c r="A80" s="886"/>
      <c r="B80" s="955"/>
      <c r="C80" s="955"/>
      <c r="D80" s="955"/>
      <c r="E80" s="955"/>
      <c r="F80" s="955"/>
      <c r="G80" s="955"/>
      <c r="H80" s="887"/>
      <c r="I80" s="884"/>
      <c r="J80" s="884"/>
    </row>
    <row r="81" spans="1:40" s="887" customFormat="1" x14ac:dyDescent="0.3">
      <c r="A81" s="886"/>
      <c r="B81" s="955"/>
      <c r="C81" s="955"/>
      <c r="D81" s="955"/>
      <c r="E81" s="955"/>
      <c r="F81" s="955"/>
      <c r="G81" s="955"/>
      <c r="I81" s="884"/>
      <c r="J81" s="884"/>
      <c r="K81" s="883"/>
      <c r="L81" s="883"/>
      <c r="M81" s="883"/>
      <c r="N81" s="883"/>
      <c r="O81" s="883"/>
      <c r="P81" s="883"/>
      <c r="Q81" s="883"/>
      <c r="R81" s="883"/>
      <c r="S81" s="883"/>
      <c r="T81" s="883"/>
      <c r="U81" s="883"/>
      <c r="V81" s="883"/>
      <c r="W81" s="883"/>
      <c r="X81" s="883"/>
      <c r="Y81" s="883"/>
      <c r="Z81" s="883"/>
      <c r="AA81" s="883"/>
      <c r="AB81" s="883"/>
      <c r="AC81" s="883"/>
      <c r="AD81" s="883"/>
      <c r="AE81" s="883"/>
      <c r="AF81" s="883"/>
      <c r="AG81" s="883"/>
      <c r="AH81" s="883"/>
      <c r="AI81" s="883"/>
      <c r="AJ81" s="883"/>
      <c r="AK81" s="883"/>
      <c r="AL81" s="883"/>
      <c r="AM81" s="883"/>
      <c r="AN81" s="883"/>
    </row>
    <row r="82" spans="1:40" s="887" customFormat="1" x14ac:dyDescent="0.3">
      <c r="A82" s="886"/>
      <c r="B82" s="955"/>
      <c r="C82" s="955"/>
      <c r="D82" s="955"/>
      <c r="E82" s="955"/>
      <c r="F82" s="955"/>
      <c r="G82" s="955"/>
      <c r="I82" s="884"/>
      <c r="J82" s="884"/>
      <c r="K82" s="883"/>
      <c r="L82" s="883"/>
      <c r="M82" s="883"/>
      <c r="N82" s="883"/>
      <c r="O82" s="883"/>
      <c r="P82" s="883"/>
      <c r="Q82" s="883"/>
      <c r="R82" s="883"/>
      <c r="S82" s="883"/>
      <c r="T82" s="883"/>
      <c r="U82" s="883"/>
      <c r="V82" s="883"/>
      <c r="W82" s="883"/>
      <c r="X82" s="883"/>
      <c r="Y82" s="883"/>
      <c r="Z82" s="883"/>
      <c r="AA82" s="883"/>
      <c r="AB82" s="883"/>
      <c r="AC82" s="883"/>
      <c r="AD82" s="883"/>
      <c r="AE82" s="883"/>
      <c r="AF82" s="883"/>
      <c r="AG82" s="883"/>
      <c r="AH82" s="883"/>
      <c r="AI82" s="883"/>
      <c r="AJ82" s="883"/>
      <c r="AK82" s="883"/>
      <c r="AL82" s="883"/>
      <c r="AM82" s="883"/>
      <c r="AN82" s="883"/>
    </row>
    <row r="83" spans="1:40" s="887" customFormat="1" x14ac:dyDescent="0.3">
      <c r="A83" s="886"/>
      <c r="B83" s="955"/>
      <c r="C83" s="955"/>
      <c r="D83" s="955"/>
      <c r="E83" s="955"/>
      <c r="F83" s="955"/>
      <c r="G83" s="955"/>
      <c r="I83" s="884"/>
      <c r="J83" s="884"/>
      <c r="K83" s="883"/>
      <c r="L83" s="883"/>
      <c r="M83" s="883"/>
      <c r="N83" s="883"/>
      <c r="O83" s="883"/>
      <c r="P83" s="883"/>
      <c r="Q83" s="883"/>
      <c r="R83" s="883"/>
      <c r="S83" s="883"/>
      <c r="T83" s="883"/>
      <c r="U83" s="883"/>
      <c r="V83" s="883"/>
      <c r="W83" s="883"/>
      <c r="X83" s="883"/>
      <c r="Y83" s="883"/>
      <c r="Z83" s="883"/>
      <c r="AA83" s="883"/>
      <c r="AB83" s="883"/>
      <c r="AC83" s="883"/>
      <c r="AD83" s="883"/>
      <c r="AE83" s="883"/>
      <c r="AF83" s="883"/>
      <c r="AG83" s="883"/>
      <c r="AH83" s="883"/>
      <c r="AI83" s="883"/>
      <c r="AJ83" s="883"/>
      <c r="AK83" s="883"/>
      <c r="AL83" s="883"/>
      <c r="AM83" s="883"/>
      <c r="AN83" s="883"/>
    </row>
    <row r="84" spans="1:40" s="887" customFormat="1" x14ac:dyDescent="0.3">
      <c r="A84" s="886"/>
      <c r="B84" s="955"/>
      <c r="C84" s="955"/>
      <c r="D84" s="955"/>
      <c r="E84" s="955"/>
      <c r="F84" s="955"/>
      <c r="G84" s="955"/>
      <c r="I84" s="884"/>
      <c r="J84" s="884"/>
      <c r="K84" s="883"/>
      <c r="L84" s="883"/>
      <c r="M84" s="883"/>
      <c r="N84" s="883"/>
      <c r="O84" s="883"/>
      <c r="P84" s="883"/>
      <c r="Q84" s="883"/>
      <c r="R84" s="883"/>
      <c r="S84" s="883"/>
      <c r="T84" s="883"/>
      <c r="U84" s="883"/>
      <c r="V84" s="883"/>
      <c r="W84" s="883"/>
      <c r="X84" s="883"/>
      <c r="Y84" s="883"/>
      <c r="Z84" s="883"/>
      <c r="AA84" s="883"/>
      <c r="AB84" s="883"/>
      <c r="AC84" s="883"/>
      <c r="AD84" s="883"/>
      <c r="AE84" s="883"/>
      <c r="AF84" s="883"/>
      <c r="AG84" s="883"/>
      <c r="AH84" s="883"/>
      <c r="AI84" s="883"/>
      <c r="AJ84" s="883"/>
      <c r="AK84" s="883"/>
      <c r="AL84" s="883"/>
      <c r="AM84" s="883"/>
      <c r="AN84" s="883"/>
    </row>
    <row r="85" spans="1:40" s="887" customFormat="1" x14ac:dyDescent="0.3">
      <c r="A85" s="886"/>
      <c r="B85" s="955"/>
      <c r="C85" s="955"/>
      <c r="D85" s="955"/>
      <c r="E85" s="955"/>
      <c r="F85" s="955"/>
      <c r="G85" s="955"/>
      <c r="I85" s="884"/>
      <c r="J85" s="884"/>
      <c r="K85" s="883"/>
      <c r="L85" s="883"/>
      <c r="M85" s="883"/>
      <c r="N85" s="883"/>
      <c r="O85" s="883"/>
      <c r="P85" s="883"/>
      <c r="Q85" s="883"/>
      <c r="R85" s="883"/>
      <c r="S85" s="883"/>
      <c r="T85" s="883"/>
      <c r="U85" s="883"/>
      <c r="V85" s="883"/>
      <c r="W85" s="883"/>
      <c r="X85" s="883"/>
      <c r="Y85" s="883"/>
      <c r="Z85" s="883"/>
      <c r="AA85" s="883"/>
      <c r="AB85" s="883"/>
      <c r="AC85" s="883"/>
      <c r="AD85" s="883"/>
      <c r="AE85" s="883"/>
      <c r="AF85" s="883"/>
      <c r="AG85" s="883"/>
      <c r="AH85" s="883"/>
      <c r="AI85" s="883"/>
      <c r="AJ85" s="883"/>
      <c r="AK85" s="883"/>
      <c r="AL85" s="883"/>
      <c r="AM85" s="883"/>
      <c r="AN85" s="883"/>
    </row>
    <row r="86" spans="1:40" s="887" customFormat="1" x14ac:dyDescent="0.3">
      <c r="A86" s="886"/>
      <c r="B86" s="955"/>
      <c r="C86" s="955"/>
      <c r="D86" s="955"/>
      <c r="E86" s="955"/>
      <c r="F86" s="955"/>
      <c r="G86" s="955"/>
      <c r="I86" s="884"/>
      <c r="J86" s="884"/>
      <c r="K86" s="883"/>
      <c r="L86" s="883"/>
      <c r="M86" s="883"/>
      <c r="N86" s="883"/>
      <c r="O86" s="883"/>
      <c r="P86" s="883"/>
      <c r="Q86" s="883"/>
      <c r="R86" s="883"/>
      <c r="S86" s="883"/>
      <c r="T86" s="883"/>
      <c r="U86" s="883"/>
      <c r="V86" s="883"/>
      <c r="W86" s="883"/>
      <c r="X86" s="883"/>
      <c r="Y86" s="883"/>
      <c r="Z86" s="883"/>
      <c r="AA86" s="883"/>
      <c r="AB86" s="883"/>
      <c r="AC86" s="883"/>
      <c r="AD86" s="883"/>
      <c r="AE86" s="883"/>
      <c r="AF86" s="883"/>
      <c r="AG86" s="883"/>
      <c r="AH86" s="883"/>
      <c r="AI86" s="883"/>
      <c r="AJ86" s="883"/>
      <c r="AK86" s="883"/>
      <c r="AL86" s="883"/>
      <c r="AM86" s="883"/>
      <c r="AN86" s="883"/>
    </row>
    <row r="87" spans="1:40" s="887" customFormat="1" x14ac:dyDescent="0.3">
      <c r="A87" s="886"/>
      <c r="B87" s="955"/>
      <c r="C87" s="955"/>
      <c r="D87" s="955"/>
      <c r="E87" s="955"/>
      <c r="F87" s="955"/>
      <c r="G87" s="955"/>
      <c r="I87" s="884"/>
      <c r="J87" s="884"/>
      <c r="K87" s="883"/>
      <c r="L87" s="883"/>
      <c r="M87" s="883"/>
      <c r="N87" s="883"/>
      <c r="O87" s="883"/>
      <c r="P87" s="883"/>
      <c r="Q87" s="883"/>
      <c r="R87" s="883"/>
      <c r="S87" s="883"/>
      <c r="T87" s="883"/>
      <c r="U87" s="883"/>
      <c r="V87" s="883"/>
      <c r="W87" s="883"/>
      <c r="X87" s="883"/>
      <c r="Y87" s="883"/>
      <c r="Z87" s="883"/>
      <c r="AA87" s="883"/>
      <c r="AB87" s="883"/>
      <c r="AC87" s="883"/>
      <c r="AD87" s="883"/>
      <c r="AE87" s="883"/>
      <c r="AF87" s="883"/>
      <c r="AG87" s="883"/>
      <c r="AH87" s="883"/>
      <c r="AI87" s="883"/>
      <c r="AJ87" s="883"/>
      <c r="AK87" s="883"/>
      <c r="AL87" s="883"/>
      <c r="AM87" s="883"/>
      <c r="AN87" s="883"/>
    </row>
    <row r="88" spans="1:40" s="887" customFormat="1" x14ac:dyDescent="0.3">
      <c r="A88" s="886"/>
      <c r="B88" s="955"/>
      <c r="C88" s="955"/>
      <c r="D88" s="955"/>
      <c r="E88" s="955"/>
      <c r="F88" s="955"/>
      <c r="G88" s="955"/>
      <c r="I88" s="884"/>
      <c r="J88" s="884"/>
      <c r="K88" s="883"/>
      <c r="L88" s="883"/>
      <c r="M88" s="883"/>
      <c r="N88" s="883"/>
      <c r="O88" s="883"/>
      <c r="P88" s="883"/>
      <c r="Q88" s="883"/>
      <c r="R88" s="883"/>
      <c r="S88" s="883"/>
      <c r="T88" s="883"/>
      <c r="U88" s="883"/>
      <c r="V88" s="883"/>
      <c r="W88" s="883"/>
      <c r="X88" s="883"/>
      <c r="Y88" s="883"/>
      <c r="Z88" s="883"/>
      <c r="AA88" s="883"/>
      <c r="AB88" s="883"/>
      <c r="AC88" s="883"/>
      <c r="AD88" s="883"/>
      <c r="AE88" s="883"/>
      <c r="AF88" s="883"/>
      <c r="AG88" s="883"/>
      <c r="AH88" s="883"/>
      <c r="AI88" s="883"/>
      <c r="AJ88" s="883"/>
      <c r="AK88" s="883"/>
      <c r="AL88" s="883"/>
      <c r="AM88" s="883"/>
      <c r="AN88" s="883"/>
    </row>
    <row r="89" spans="1:40" s="887" customFormat="1" x14ac:dyDescent="0.3">
      <c r="A89" s="886"/>
      <c r="B89" s="955"/>
      <c r="C89" s="955"/>
      <c r="D89" s="955"/>
      <c r="E89" s="955"/>
      <c r="F89" s="955"/>
      <c r="G89" s="955"/>
      <c r="I89" s="884"/>
      <c r="J89" s="884"/>
      <c r="K89" s="883"/>
      <c r="L89" s="883"/>
      <c r="M89" s="883"/>
      <c r="N89" s="883"/>
      <c r="O89" s="883"/>
      <c r="P89" s="883"/>
      <c r="Q89" s="883"/>
      <c r="R89" s="883"/>
      <c r="S89" s="883"/>
      <c r="T89" s="883"/>
      <c r="U89" s="883"/>
      <c r="V89" s="883"/>
      <c r="W89" s="883"/>
      <c r="X89" s="883"/>
      <c r="Y89" s="883"/>
      <c r="Z89" s="883"/>
      <c r="AA89" s="883"/>
      <c r="AB89" s="883"/>
      <c r="AC89" s="883"/>
      <c r="AD89" s="883"/>
      <c r="AE89" s="883"/>
      <c r="AF89" s="883"/>
      <c r="AG89" s="883"/>
      <c r="AH89" s="883"/>
      <c r="AI89" s="883"/>
      <c r="AJ89" s="883"/>
      <c r="AK89" s="883"/>
      <c r="AL89" s="883"/>
      <c r="AM89" s="883"/>
      <c r="AN89" s="883"/>
    </row>
    <row r="90" spans="1:40" s="887" customFormat="1" x14ac:dyDescent="0.3">
      <c r="A90" s="886"/>
      <c r="B90" s="955"/>
      <c r="C90" s="955"/>
      <c r="D90" s="955"/>
      <c r="E90" s="955"/>
      <c r="F90" s="955"/>
      <c r="G90" s="955"/>
      <c r="I90" s="884"/>
      <c r="J90" s="884"/>
      <c r="K90" s="883"/>
      <c r="L90" s="883"/>
      <c r="M90" s="883"/>
      <c r="N90" s="883"/>
      <c r="O90" s="883"/>
      <c r="P90" s="883"/>
      <c r="Q90" s="883"/>
      <c r="R90" s="883"/>
      <c r="S90" s="883"/>
      <c r="T90" s="883"/>
      <c r="U90" s="883"/>
      <c r="V90" s="883"/>
      <c r="W90" s="883"/>
      <c r="X90" s="883"/>
      <c r="Y90" s="883"/>
      <c r="Z90" s="883"/>
      <c r="AA90" s="883"/>
      <c r="AB90" s="883"/>
      <c r="AC90" s="883"/>
      <c r="AD90" s="883"/>
      <c r="AE90" s="883"/>
      <c r="AF90" s="883"/>
      <c r="AG90" s="883"/>
      <c r="AH90" s="883"/>
      <c r="AI90" s="883"/>
      <c r="AJ90" s="883"/>
      <c r="AK90" s="883"/>
      <c r="AL90" s="883"/>
      <c r="AM90" s="883"/>
      <c r="AN90" s="883"/>
    </row>
    <row r="91" spans="1:40" s="887" customFormat="1" x14ac:dyDescent="0.3">
      <c r="A91" s="886"/>
      <c r="B91" s="955"/>
      <c r="C91" s="955"/>
      <c r="D91" s="955"/>
      <c r="E91" s="955"/>
      <c r="F91" s="955"/>
      <c r="G91" s="955"/>
      <c r="I91" s="884"/>
      <c r="J91" s="884"/>
      <c r="K91" s="883"/>
      <c r="L91" s="883"/>
      <c r="M91" s="883"/>
      <c r="N91" s="883"/>
      <c r="O91" s="883"/>
      <c r="P91" s="883"/>
      <c r="Q91" s="883"/>
      <c r="R91" s="883"/>
      <c r="S91" s="883"/>
      <c r="T91" s="883"/>
      <c r="U91" s="883"/>
      <c r="V91" s="883"/>
      <c r="W91" s="883"/>
      <c r="X91" s="883"/>
      <c r="Y91" s="883"/>
      <c r="Z91" s="883"/>
      <c r="AA91" s="883"/>
      <c r="AB91" s="883"/>
      <c r="AC91" s="883"/>
      <c r="AD91" s="883"/>
      <c r="AE91" s="883"/>
      <c r="AF91" s="883"/>
      <c r="AG91" s="883"/>
      <c r="AH91" s="883"/>
      <c r="AI91" s="883"/>
      <c r="AJ91" s="883"/>
      <c r="AK91" s="883"/>
      <c r="AL91" s="883"/>
      <c r="AM91" s="883"/>
      <c r="AN91" s="883"/>
    </row>
    <row r="92" spans="1:40" s="887" customFormat="1" x14ac:dyDescent="0.3">
      <c r="A92" s="886"/>
      <c r="B92" s="955"/>
      <c r="C92" s="955"/>
      <c r="D92" s="955"/>
      <c r="E92" s="955"/>
      <c r="F92" s="955"/>
      <c r="G92" s="955"/>
      <c r="I92" s="884"/>
      <c r="J92" s="884"/>
      <c r="K92" s="883"/>
      <c r="L92" s="883"/>
      <c r="M92" s="883"/>
      <c r="N92" s="883"/>
      <c r="O92" s="883"/>
      <c r="P92" s="883"/>
      <c r="Q92" s="883"/>
      <c r="R92" s="883"/>
      <c r="S92" s="883"/>
      <c r="T92" s="883"/>
      <c r="U92" s="883"/>
      <c r="V92" s="883"/>
      <c r="W92" s="883"/>
      <c r="X92" s="883"/>
      <c r="Y92" s="883"/>
      <c r="Z92" s="883"/>
      <c r="AA92" s="883"/>
      <c r="AB92" s="883"/>
      <c r="AC92" s="883"/>
      <c r="AD92" s="883"/>
      <c r="AE92" s="883"/>
      <c r="AF92" s="883"/>
      <c r="AG92" s="883"/>
      <c r="AH92" s="883"/>
      <c r="AI92" s="883"/>
      <c r="AJ92" s="883"/>
      <c r="AK92" s="883"/>
      <c r="AL92" s="883"/>
      <c r="AM92" s="883"/>
      <c r="AN92" s="883"/>
    </row>
    <row r="93" spans="1:40" s="887" customFormat="1" x14ac:dyDescent="0.3">
      <c r="A93" s="886"/>
      <c r="B93" s="955"/>
      <c r="C93" s="955"/>
      <c r="D93" s="955"/>
      <c r="E93" s="955"/>
      <c r="F93" s="955"/>
      <c r="G93" s="955"/>
      <c r="I93" s="884"/>
      <c r="J93" s="884"/>
      <c r="K93" s="883"/>
      <c r="L93" s="883"/>
      <c r="M93" s="883"/>
      <c r="N93" s="883"/>
      <c r="O93" s="883"/>
      <c r="P93" s="883"/>
      <c r="Q93" s="883"/>
      <c r="R93" s="883"/>
      <c r="S93" s="883"/>
      <c r="T93" s="883"/>
      <c r="U93" s="883"/>
      <c r="V93" s="883"/>
      <c r="W93" s="883"/>
      <c r="X93" s="883"/>
      <c r="Y93" s="883"/>
      <c r="Z93" s="883"/>
      <c r="AA93" s="883"/>
      <c r="AB93" s="883"/>
      <c r="AC93" s="883"/>
      <c r="AD93" s="883"/>
      <c r="AE93" s="883"/>
      <c r="AF93" s="883"/>
      <c r="AG93" s="883"/>
      <c r="AH93" s="883"/>
      <c r="AI93" s="883"/>
      <c r="AJ93" s="883"/>
      <c r="AK93" s="883"/>
      <c r="AL93" s="883"/>
      <c r="AM93" s="883"/>
      <c r="AN93" s="883"/>
    </row>
    <row r="94" spans="1:40" s="887" customFormat="1" x14ac:dyDescent="0.3">
      <c r="A94" s="886"/>
      <c r="B94" s="955"/>
      <c r="C94" s="955"/>
      <c r="D94" s="955"/>
      <c r="E94" s="955"/>
      <c r="F94" s="955"/>
      <c r="G94" s="955"/>
      <c r="I94" s="884"/>
      <c r="J94" s="884"/>
      <c r="K94" s="883"/>
      <c r="L94" s="883"/>
      <c r="M94" s="883"/>
      <c r="N94" s="883"/>
      <c r="O94" s="883"/>
      <c r="P94" s="883"/>
      <c r="Q94" s="883"/>
      <c r="R94" s="883"/>
      <c r="S94" s="883"/>
      <c r="T94" s="883"/>
      <c r="U94" s="883"/>
      <c r="V94" s="883"/>
      <c r="W94" s="883"/>
      <c r="X94" s="883"/>
      <c r="Y94" s="883"/>
      <c r="Z94" s="883"/>
      <c r="AA94" s="883"/>
      <c r="AB94" s="883"/>
      <c r="AC94" s="883"/>
      <c r="AD94" s="883"/>
      <c r="AE94" s="883"/>
      <c r="AF94" s="883"/>
      <c r="AG94" s="883"/>
      <c r="AH94" s="883"/>
      <c r="AI94" s="883"/>
      <c r="AJ94" s="883"/>
      <c r="AK94" s="883"/>
      <c r="AL94" s="883"/>
      <c r="AM94" s="883"/>
      <c r="AN94" s="883"/>
    </row>
    <row r="95" spans="1:40" s="887" customFormat="1" x14ac:dyDescent="0.3">
      <c r="A95" s="886"/>
      <c r="B95" s="955"/>
      <c r="C95" s="955"/>
      <c r="D95" s="955"/>
      <c r="E95" s="955"/>
      <c r="F95" s="955"/>
      <c r="G95" s="955"/>
      <c r="I95" s="884"/>
      <c r="J95" s="884"/>
      <c r="K95" s="883"/>
      <c r="L95" s="883"/>
      <c r="M95" s="883"/>
      <c r="N95" s="883"/>
      <c r="O95" s="883"/>
      <c r="P95" s="883"/>
      <c r="Q95" s="883"/>
      <c r="R95" s="883"/>
      <c r="S95" s="883"/>
      <c r="T95" s="883"/>
      <c r="U95" s="883"/>
      <c r="V95" s="883"/>
      <c r="W95" s="883"/>
      <c r="X95" s="883"/>
      <c r="Y95" s="883"/>
      <c r="Z95" s="883"/>
      <c r="AA95" s="883"/>
      <c r="AB95" s="883"/>
      <c r="AC95" s="883"/>
      <c r="AD95" s="883"/>
      <c r="AE95" s="883"/>
      <c r="AF95" s="883"/>
      <c r="AG95" s="883"/>
      <c r="AH95" s="883"/>
      <c r="AI95" s="883"/>
      <c r="AJ95" s="883"/>
      <c r="AK95" s="883"/>
      <c r="AL95" s="883"/>
      <c r="AM95" s="883"/>
      <c r="AN95" s="883"/>
    </row>
    <row r="96" spans="1:40" s="887" customFormat="1" x14ac:dyDescent="0.3">
      <c r="A96" s="886"/>
      <c r="B96" s="955"/>
      <c r="C96" s="955"/>
      <c r="D96" s="955"/>
      <c r="E96" s="955"/>
      <c r="F96" s="955"/>
      <c r="G96" s="955"/>
      <c r="I96" s="884"/>
      <c r="J96" s="884"/>
      <c r="K96" s="883"/>
      <c r="L96" s="883"/>
      <c r="M96" s="883"/>
      <c r="N96" s="883"/>
      <c r="O96" s="883"/>
      <c r="P96" s="883"/>
      <c r="Q96" s="883"/>
      <c r="R96" s="883"/>
      <c r="S96" s="883"/>
      <c r="T96" s="883"/>
      <c r="U96" s="883"/>
      <c r="V96" s="883"/>
      <c r="W96" s="883"/>
      <c r="X96" s="883"/>
      <c r="Y96" s="883"/>
      <c r="Z96" s="883"/>
      <c r="AA96" s="883"/>
      <c r="AB96" s="883"/>
      <c r="AC96" s="883"/>
      <c r="AD96" s="883"/>
      <c r="AE96" s="883"/>
      <c r="AF96" s="883"/>
      <c r="AG96" s="883"/>
      <c r="AH96" s="883"/>
      <c r="AI96" s="883"/>
      <c r="AJ96" s="883"/>
      <c r="AK96" s="883"/>
      <c r="AL96" s="883"/>
      <c r="AM96" s="883"/>
      <c r="AN96" s="883"/>
    </row>
    <row r="97" spans="1:40" s="887" customFormat="1" x14ac:dyDescent="0.3">
      <c r="A97" s="886"/>
      <c r="B97" s="955"/>
      <c r="C97" s="955"/>
      <c r="D97" s="955"/>
      <c r="E97" s="955"/>
      <c r="F97" s="955"/>
      <c r="G97" s="955"/>
      <c r="I97" s="884"/>
      <c r="J97" s="884"/>
      <c r="K97" s="883"/>
      <c r="L97" s="883"/>
      <c r="M97" s="883"/>
      <c r="N97" s="883"/>
      <c r="O97" s="883"/>
      <c r="P97" s="883"/>
      <c r="Q97" s="883"/>
      <c r="R97" s="883"/>
      <c r="S97" s="883"/>
      <c r="T97" s="883"/>
      <c r="U97" s="883"/>
      <c r="V97" s="883"/>
      <c r="W97" s="883"/>
      <c r="X97" s="883"/>
      <c r="Y97" s="883"/>
      <c r="Z97" s="883"/>
      <c r="AA97" s="883"/>
      <c r="AB97" s="883"/>
      <c r="AC97" s="883"/>
      <c r="AD97" s="883"/>
      <c r="AE97" s="883"/>
      <c r="AF97" s="883"/>
      <c r="AG97" s="883"/>
      <c r="AH97" s="883"/>
      <c r="AI97" s="883"/>
      <c r="AJ97" s="883"/>
      <c r="AK97" s="883"/>
      <c r="AL97" s="883"/>
      <c r="AM97" s="883"/>
      <c r="AN97" s="883"/>
    </row>
    <row r="98" spans="1:40" s="887" customFormat="1" x14ac:dyDescent="0.3">
      <c r="A98" s="886"/>
      <c r="B98" s="955"/>
      <c r="C98" s="955"/>
      <c r="D98" s="955"/>
      <c r="E98" s="955"/>
      <c r="F98" s="955"/>
      <c r="G98" s="955"/>
      <c r="I98" s="884"/>
      <c r="J98" s="884"/>
      <c r="K98" s="883"/>
      <c r="L98" s="883"/>
      <c r="M98" s="883"/>
      <c r="N98" s="883"/>
      <c r="O98" s="883"/>
      <c r="P98" s="883"/>
      <c r="Q98" s="883"/>
      <c r="R98" s="883"/>
      <c r="S98" s="883"/>
      <c r="T98" s="883"/>
      <c r="U98" s="883"/>
      <c r="V98" s="883"/>
      <c r="W98" s="883"/>
      <c r="X98" s="883"/>
      <c r="Y98" s="883"/>
      <c r="Z98" s="883"/>
      <c r="AA98" s="883"/>
      <c r="AB98" s="883"/>
      <c r="AC98" s="883"/>
      <c r="AD98" s="883"/>
      <c r="AE98" s="883"/>
      <c r="AF98" s="883"/>
      <c r="AG98" s="883"/>
      <c r="AH98" s="883"/>
      <c r="AI98" s="883"/>
      <c r="AJ98" s="883"/>
      <c r="AK98" s="883"/>
      <c r="AL98" s="883"/>
      <c r="AM98" s="883"/>
      <c r="AN98" s="883"/>
    </row>
    <row r="99" spans="1:40" s="887" customFormat="1" x14ac:dyDescent="0.3">
      <c r="A99" s="886"/>
      <c r="B99" s="955"/>
      <c r="C99" s="955"/>
      <c r="D99" s="955"/>
      <c r="E99" s="955"/>
      <c r="F99" s="955"/>
      <c r="G99" s="955"/>
      <c r="I99" s="884"/>
      <c r="J99" s="884"/>
      <c r="K99" s="883"/>
      <c r="L99" s="883"/>
      <c r="M99" s="883"/>
      <c r="N99" s="883"/>
      <c r="O99" s="883"/>
      <c r="P99" s="883"/>
      <c r="Q99" s="883"/>
      <c r="R99" s="883"/>
      <c r="S99" s="883"/>
      <c r="T99" s="883"/>
      <c r="U99" s="883"/>
      <c r="V99" s="883"/>
      <c r="W99" s="883"/>
      <c r="X99" s="883"/>
      <c r="Y99" s="883"/>
      <c r="Z99" s="883"/>
      <c r="AA99" s="883"/>
      <c r="AB99" s="883"/>
      <c r="AC99" s="883"/>
      <c r="AD99" s="883"/>
      <c r="AE99" s="883"/>
      <c r="AF99" s="883"/>
      <c r="AG99" s="883"/>
      <c r="AH99" s="883"/>
      <c r="AI99" s="883"/>
      <c r="AJ99" s="883"/>
      <c r="AK99" s="883"/>
      <c r="AL99" s="883"/>
      <c r="AM99" s="883"/>
      <c r="AN99" s="883"/>
    </row>
    <row r="100" spans="1:40" s="887" customFormat="1" x14ac:dyDescent="0.3">
      <c r="A100" s="886"/>
      <c r="B100" s="955"/>
      <c r="C100" s="955"/>
      <c r="D100" s="955"/>
      <c r="E100" s="955"/>
      <c r="F100" s="955"/>
      <c r="G100" s="955"/>
      <c r="I100" s="884"/>
      <c r="J100" s="884"/>
      <c r="K100" s="883"/>
      <c r="L100" s="883"/>
      <c r="M100" s="883"/>
      <c r="N100" s="883"/>
      <c r="O100" s="883"/>
      <c r="P100" s="883"/>
      <c r="Q100" s="883"/>
      <c r="R100" s="883"/>
      <c r="S100" s="883"/>
      <c r="T100" s="883"/>
      <c r="U100" s="883"/>
      <c r="V100" s="883"/>
      <c r="W100" s="883"/>
      <c r="X100" s="883"/>
      <c r="Y100" s="883"/>
      <c r="Z100" s="883"/>
      <c r="AA100" s="883"/>
      <c r="AB100" s="883"/>
      <c r="AC100" s="883"/>
      <c r="AD100" s="883"/>
      <c r="AE100" s="883"/>
      <c r="AF100" s="883"/>
      <c r="AG100" s="883"/>
      <c r="AH100" s="883"/>
      <c r="AI100" s="883"/>
      <c r="AJ100" s="883"/>
      <c r="AK100" s="883"/>
      <c r="AL100" s="883"/>
      <c r="AM100" s="883"/>
      <c r="AN100" s="883"/>
    </row>
    <row r="101" spans="1:40" s="887" customFormat="1" x14ac:dyDescent="0.3">
      <c r="A101" s="886"/>
      <c r="B101" s="955"/>
      <c r="C101" s="955"/>
      <c r="D101" s="955"/>
      <c r="E101" s="955"/>
      <c r="F101" s="955"/>
      <c r="G101" s="955"/>
      <c r="I101" s="884"/>
      <c r="J101" s="884"/>
      <c r="K101" s="883"/>
      <c r="L101" s="883"/>
      <c r="M101" s="883"/>
      <c r="N101" s="883"/>
      <c r="O101" s="883"/>
      <c r="P101" s="883"/>
      <c r="Q101" s="883"/>
      <c r="R101" s="883"/>
      <c r="S101" s="883"/>
      <c r="T101" s="883"/>
      <c r="U101" s="883"/>
      <c r="V101" s="883"/>
      <c r="W101" s="883"/>
      <c r="X101" s="883"/>
      <c r="Y101" s="883"/>
      <c r="Z101" s="883"/>
      <c r="AA101" s="883"/>
      <c r="AB101" s="883"/>
      <c r="AC101" s="883"/>
      <c r="AD101" s="883"/>
      <c r="AE101" s="883"/>
      <c r="AF101" s="883"/>
      <c r="AG101" s="883"/>
      <c r="AH101" s="883"/>
      <c r="AI101" s="883"/>
      <c r="AJ101" s="883"/>
      <c r="AK101" s="883"/>
      <c r="AL101" s="883"/>
      <c r="AM101" s="883"/>
      <c r="AN101" s="883"/>
    </row>
    <row r="102" spans="1:40" s="887" customFormat="1" x14ac:dyDescent="0.3">
      <c r="A102" s="886"/>
      <c r="B102" s="955"/>
      <c r="C102" s="955"/>
      <c r="D102" s="955"/>
      <c r="E102" s="955"/>
      <c r="F102" s="955"/>
      <c r="G102" s="955"/>
      <c r="I102" s="884"/>
      <c r="J102" s="884"/>
      <c r="K102" s="883"/>
      <c r="L102" s="883"/>
      <c r="M102" s="883"/>
      <c r="N102" s="883"/>
      <c r="O102" s="883"/>
      <c r="P102" s="883"/>
      <c r="Q102" s="883"/>
      <c r="R102" s="883"/>
      <c r="S102" s="883"/>
      <c r="T102" s="883"/>
      <c r="U102" s="883"/>
      <c r="V102" s="883"/>
      <c r="W102" s="883"/>
      <c r="X102" s="883"/>
      <c r="Y102" s="883"/>
      <c r="Z102" s="883"/>
      <c r="AA102" s="883"/>
      <c r="AB102" s="883"/>
      <c r="AC102" s="883"/>
      <c r="AD102" s="883"/>
      <c r="AE102" s="883"/>
      <c r="AF102" s="883"/>
      <c r="AG102" s="883"/>
      <c r="AH102" s="883"/>
      <c r="AI102" s="883"/>
      <c r="AJ102" s="883"/>
      <c r="AK102" s="883"/>
      <c r="AL102" s="883"/>
      <c r="AM102" s="883"/>
      <c r="AN102" s="883"/>
    </row>
    <row r="103" spans="1:40" s="887" customFormat="1" x14ac:dyDescent="0.3">
      <c r="A103" s="886"/>
      <c r="B103" s="955"/>
      <c r="C103" s="955"/>
      <c r="D103" s="955"/>
      <c r="E103" s="955"/>
      <c r="F103" s="955"/>
      <c r="G103" s="955"/>
      <c r="I103" s="884"/>
      <c r="J103" s="884"/>
      <c r="K103" s="883"/>
      <c r="L103" s="883"/>
      <c r="M103" s="883"/>
      <c r="N103" s="883"/>
      <c r="O103" s="883"/>
      <c r="P103" s="883"/>
      <c r="Q103" s="883"/>
      <c r="R103" s="883"/>
      <c r="S103" s="883"/>
      <c r="T103" s="883"/>
      <c r="U103" s="883"/>
      <c r="V103" s="883"/>
      <c r="W103" s="883"/>
      <c r="X103" s="883"/>
      <c r="Y103" s="883"/>
      <c r="Z103" s="883"/>
      <c r="AA103" s="883"/>
      <c r="AB103" s="883"/>
      <c r="AC103" s="883"/>
      <c r="AD103" s="883"/>
      <c r="AE103" s="883"/>
      <c r="AF103" s="883"/>
      <c r="AG103" s="883"/>
      <c r="AH103" s="883"/>
      <c r="AI103" s="883"/>
      <c r="AJ103" s="883"/>
      <c r="AK103" s="883"/>
      <c r="AL103" s="883"/>
      <c r="AM103" s="883"/>
      <c r="AN103" s="883"/>
    </row>
    <row r="104" spans="1:40" s="887" customFormat="1" x14ac:dyDescent="0.3">
      <c r="A104" s="886"/>
      <c r="B104" s="955"/>
      <c r="C104" s="955"/>
      <c r="D104" s="955"/>
      <c r="E104" s="955"/>
      <c r="F104" s="955"/>
      <c r="G104" s="955"/>
      <c r="I104" s="884"/>
      <c r="J104" s="884"/>
      <c r="K104" s="883"/>
      <c r="L104" s="883"/>
      <c r="M104" s="883"/>
      <c r="N104" s="883"/>
      <c r="O104" s="883"/>
      <c r="P104" s="883"/>
      <c r="Q104" s="883"/>
      <c r="R104" s="883"/>
      <c r="S104" s="883"/>
      <c r="T104" s="883"/>
      <c r="U104" s="883"/>
      <c r="V104" s="883"/>
      <c r="W104" s="883"/>
      <c r="X104" s="883"/>
      <c r="Y104" s="883"/>
      <c r="Z104" s="883"/>
      <c r="AA104" s="883"/>
      <c r="AB104" s="883"/>
      <c r="AC104" s="883"/>
      <c r="AD104" s="883"/>
      <c r="AE104" s="883"/>
      <c r="AF104" s="883"/>
      <c r="AG104" s="883"/>
      <c r="AH104" s="883"/>
      <c r="AI104" s="883"/>
      <c r="AJ104" s="883"/>
      <c r="AK104" s="883"/>
      <c r="AL104" s="883"/>
      <c r="AM104" s="883"/>
      <c r="AN104" s="883"/>
    </row>
    <row r="105" spans="1:40" s="887" customFormat="1" x14ac:dyDescent="0.3">
      <c r="A105" s="886"/>
      <c r="B105" s="955"/>
      <c r="C105" s="955"/>
      <c r="D105" s="955"/>
      <c r="E105" s="955"/>
      <c r="F105" s="955"/>
      <c r="G105" s="955"/>
      <c r="I105" s="884"/>
      <c r="J105" s="884"/>
      <c r="K105" s="883"/>
      <c r="L105" s="883"/>
      <c r="M105" s="883"/>
      <c r="N105" s="883"/>
      <c r="O105" s="883"/>
      <c r="P105" s="883"/>
      <c r="Q105" s="883"/>
      <c r="R105" s="883"/>
      <c r="S105" s="883"/>
      <c r="T105" s="883"/>
      <c r="U105" s="883"/>
      <c r="V105" s="883"/>
      <c r="W105" s="883"/>
      <c r="X105" s="883"/>
      <c r="Y105" s="883"/>
      <c r="Z105" s="883"/>
      <c r="AA105" s="883"/>
      <c r="AB105" s="883"/>
      <c r="AC105" s="883"/>
      <c r="AD105" s="883"/>
      <c r="AE105" s="883"/>
      <c r="AF105" s="883"/>
      <c r="AG105" s="883"/>
      <c r="AH105" s="883"/>
      <c r="AI105" s="883"/>
      <c r="AJ105" s="883"/>
      <c r="AK105" s="883"/>
      <c r="AL105" s="883"/>
      <c r="AM105" s="883"/>
      <c r="AN105" s="883"/>
    </row>
    <row r="106" spans="1:40" s="887" customFormat="1" x14ac:dyDescent="0.3">
      <c r="A106" s="886"/>
      <c r="B106" s="955"/>
      <c r="C106" s="955"/>
      <c r="D106" s="955"/>
      <c r="E106" s="955"/>
      <c r="F106" s="955"/>
      <c r="G106" s="955"/>
      <c r="I106" s="884"/>
      <c r="J106" s="884"/>
      <c r="K106" s="883"/>
      <c r="L106" s="883"/>
      <c r="M106" s="883"/>
      <c r="N106" s="883"/>
      <c r="O106" s="883"/>
      <c r="P106" s="883"/>
      <c r="Q106" s="883"/>
      <c r="R106" s="883"/>
      <c r="S106" s="883"/>
      <c r="T106" s="883"/>
      <c r="U106" s="883"/>
      <c r="V106" s="883"/>
      <c r="W106" s="883"/>
      <c r="X106" s="883"/>
      <c r="Y106" s="883"/>
      <c r="Z106" s="883"/>
      <c r="AA106" s="883"/>
      <c r="AB106" s="883"/>
      <c r="AC106" s="883"/>
      <c r="AD106" s="883"/>
      <c r="AE106" s="883"/>
      <c r="AF106" s="883"/>
      <c r="AG106" s="883"/>
      <c r="AH106" s="883"/>
      <c r="AI106" s="883"/>
      <c r="AJ106" s="883"/>
      <c r="AK106" s="883"/>
      <c r="AL106" s="883"/>
      <c r="AM106" s="883"/>
      <c r="AN106" s="883"/>
    </row>
    <row r="107" spans="1:40" s="887" customFormat="1" x14ac:dyDescent="0.3">
      <c r="A107" s="886"/>
      <c r="B107" s="955"/>
      <c r="C107" s="955"/>
      <c r="D107" s="955"/>
      <c r="E107" s="955"/>
      <c r="F107" s="955"/>
      <c r="G107" s="955"/>
      <c r="I107" s="884"/>
      <c r="J107" s="884"/>
      <c r="K107" s="883"/>
      <c r="L107" s="883"/>
      <c r="M107" s="883"/>
      <c r="N107" s="883"/>
      <c r="O107" s="883"/>
      <c r="P107" s="883"/>
      <c r="Q107" s="883"/>
      <c r="R107" s="883"/>
      <c r="S107" s="883"/>
      <c r="T107" s="883"/>
      <c r="U107" s="883"/>
      <c r="V107" s="883"/>
      <c r="W107" s="883"/>
      <c r="X107" s="883"/>
      <c r="Y107" s="883"/>
      <c r="Z107" s="883"/>
      <c r="AA107" s="883"/>
      <c r="AB107" s="883"/>
      <c r="AC107" s="883"/>
      <c r="AD107" s="883"/>
      <c r="AE107" s="883"/>
      <c r="AF107" s="883"/>
      <c r="AG107" s="883"/>
      <c r="AH107" s="883"/>
      <c r="AI107" s="883"/>
      <c r="AJ107" s="883"/>
      <c r="AK107" s="883"/>
      <c r="AL107" s="883"/>
      <c r="AM107" s="883"/>
      <c r="AN107" s="883"/>
    </row>
    <row r="108" spans="1:40" s="887" customFormat="1" x14ac:dyDescent="0.3">
      <c r="A108" s="886"/>
      <c r="B108" s="955"/>
      <c r="C108" s="955"/>
      <c r="D108" s="955"/>
      <c r="E108" s="955"/>
      <c r="F108" s="955"/>
      <c r="G108" s="955"/>
      <c r="I108" s="884"/>
      <c r="J108" s="884"/>
      <c r="K108" s="883"/>
      <c r="L108" s="883"/>
      <c r="M108" s="883"/>
      <c r="N108" s="883"/>
      <c r="O108" s="883"/>
      <c r="P108" s="883"/>
      <c r="Q108" s="883"/>
      <c r="R108" s="883"/>
      <c r="S108" s="883"/>
      <c r="T108" s="883"/>
      <c r="U108" s="883"/>
      <c r="V108" s="883"/>
      <c r="W108" s="883"/>
      <c r="X108" s="883"/>
      <c r="Y108" s="883"/>
      <c r="Z108" s="883"/>
      <c r="AA108" s="883"/>
      <c r="AB108" s="883"/>
      <c r="AC108" s="883"/>
      <c r="AD108" s="883"/>
      <c r="AE108" s="883"/>
      <c r="AF108" s="883"/>
      <c r="AG108" s="883"/>
      <c r="AH108" s="883"/>
      <c r="AI108" s="883"/>
      <c r="AJ108" s="883"/>
      <c r="AK108" s="883"/>
      <c r="AL108" s="883"/>
      <c r="AM108" s="883"/>
      <c r="AN108" s="883"/>
    </row>
    <row r="109" spans="1:40" s="887" customFormat="1" x14ac:dyDescent="0.3">
      <c r="A109" s="886"/>
      <c r="B109" s="955"/>
      <c r="C109" s="955"/>
      <c r="D109" s="955"/>
      <c r="E109" s="955"/>
      <c r="F109" s="955"/>
      <c r="G109" s="955"/>
      <c r="I109" s="884"/>
      <c r="J109" s="884"/>
      <c r="K109" s="883"/>
      <c r="L109" s="883"/>
      <c r="M109" s="883"/>
      <c r="N109" s="883"/>
      <c r="O109" s="883"/>
      <c r="P109" s="883"/>
      <c r="Q109" s="883"/>
      <c r="R109" s="883"/>
      <c r="S109" s="883"/>
      <c r="T109" s="883"/>
      <c r="U109" s="883"/>
      <c r="V109" s="883"/>
      <c r="W109" s="883"/>
      <c r="X109" s="883"/>
      <c r="Y109" s="883"/>
      <c r="Z109" s="883"/>
      <c r="AA109" s="883"/>
      <c r="AB109" s="883"/>
      <c r="AC109" s="883"/>
      <c r="AD109" s="883"/>
      <c r="AE109" s="883"/>
      <c r="AF109" s="883"/>
      <c r="AG109" s="883"/>
      <c r="AH109" s="883"/>
      <c r="AI109" s="883"/>
      <c r="AJ109" s="883"/>
      <c r="AK109" s="883"/>
      <c r="AL109" s="883"/>
      <c r="AM109" s="883"/>
      <c r="AN109" s="883"/>
    </row>
    <row r="110" spans="1:40" s="887" customFormat="1" x14ac:dyDescent="0.3">
      <c r="A110" s="886"/>
      <c r="B110" s="955"/>
      <c r="C110" s="955"/>
      <c r="D110" s="955"/>
      <c r="E110" s="955"/>
      <c r="F110" s="955"/>
      <c r="G110" s="955"/>
      <c r="I110" s="884"/>
      <c r="J110" s="884"/>
      <c r="K110" s="883"/>
      <c r="L110" s="883"/>
      <c r="M110" s="883"/>
      <c r="N110" s="883"/>
      <c r="O110" s="883"/>
      <c r="P110" s="883"/>
      <c r="Q110" s="883"/>
      <c r="R110" s="883"/>
      <c r="S110" s="883"/>
      <c r="T110" s="883"/>
      <c r="U110" s="883"/>
      <c r="V110" s="883"/>
      <c r="W110" s="883"/>
      <c r="X110" s="883"/>
      <c r="Y110" s="883"/>
      <c r="Z110" s="883"/>
      <c r="AA110" s="883"/>
      <c r="AB110" s="883"/>
      <c r="AC110" s="883"/>
      <c r="AD110" s="883"/>
      <c r="AE110" s="883"/>
      <c r="AF110" s="883"/>
      <c r="AG110" s="883"/>
      <c r="AH110" s="883"/>
      <c r="AI110" s="883"/>
      <c r="AJ110" s="883"/>
      <c r="AK110" s="883"/>
      <c r="AL110" s="883"/>
      <c r="AM110" s="883"/>
      <c r="AN110" s="883"/>
    </row>
    <row r="111" spans="1:40" s="887" customFormat="1" x14ac:dyDescent="0.3">
      <c r="A111" s="886"/>
      <c r="B111" s="955"/>
      <c r="C111" s="955"/>
      <c r="D111" s="955"/>
      <c r="E111" s="955"/>
      <c r="F111" s="955"/>
      <c r="G111" s="955"/>
      <c r="I111" s="884"/>
      <c r="J111" s="884"/>
      <c r="K111" s="883"/>
      <c r="L111" s="883"/>
      <c r="M111" s="883"/>
      <c r="N111" s="883"/>
      <c r="O111" s="883"/>
      <c r="P111" s="883"/>
      <c r="Q111" s="883"/>
      <c r="R111" s="883"/>
      <c r="S111" s="883"/>
      <c r="T111" s="883"/>
      <c r="U111" s="883"/>
      <c r="V111" s="883"/>
      <c r="W111" s="883"/>
      <c r="X111" s="883"/>
      <c r="Y111" s="883"/>
      <c r="Z111" s="883"/>
      <c r="AA111" s="883"/>
      <c r="AB111" s="883"/>
      <c r="AC111" s="883"/>
      <c r="AD111" s="883"/>
      <c r="AE111" s="883"/>
      <c r="AF111" s="883"/>
      <c r="AG111" s="883"/>
      <c r="AH111" s="883"/>
      <c r="AI111" s="883"/>
      <c r="AJ111" s="883"/>
      <c r="AK111" s="883"/>
      <c r="AL111" s="883"/>
      <c r="AM111" s="883"/>
      <c r="AN111" s="883"/>
    </row>
    <row r="112" spans="1:40" s="887" customFormat="1" x14ac:dyDescent="0.3">
      <c r="A112" s="886"/>
      <c r="B112" s="955"/>
      <c r="C112" s="955"/>
      <c r="D112" s="955"/>
      <c r="E112" s="955"/>
      <c r="F112" s="955"/>
      <c r="G112" s="955"/>
      <c r="I112" s="884"/>
      <c r="J112" s="884"/>
      <c r="K112" s="883"/>
      <c r="L112" s="883"/>
      <c r="M112" s="883"/>
      <c r="N112" s="883"/>
      <c r="O112" s="883"/>
      <c r="P112" s="883"/>
      <c r="Q112" s="883"/>
      <c r="R112" s="883"/>
      <c r="S112" s="883"/>
      <c r="T112" s="883"/>
      <c r="U112" s="883"/>
      <c r="V112" s="883"/>
      <c r="W112" s="883"/>
      <c r="X112" s="883"/>
      <c r="Y112" s="883"/>
      <c r="Z112" s="883"/>
      <c r="AA112" s="883"/>
      <c r="AB112" s="883"/>
      <c r="AC112" s="883"/>
      <c r="AD112" s="883"/>
      <c r="AE112" s="883"/>
      <c r="AF112" s="883"/>
      <c r="AG112" s="883"/>
      <c r="AH112" s="883"/>
      <c r="AI112" s="883"/>
      <c r="AJ112" s="883"/>
      <c r="AK112" s="883"/>
      <c r="AL112" s="883"/>
      <c r="AM112" s="883"/>
      <c r="AN112" s="883"/>
    </row>
    <row r="113" spans="1:40" s="887" customFormat="1" x14ac:dyDescent="0.3">
      <c r="A113" s="886"/>
      <c r="B113" s="955"/>
      <c r="C113" s="955"/>
      <c r="D113" s="955"/>
      <c r="E113" s="955"/>
      <c r="F113" s="955"/>
      <c r="G113" s="955"/>
      <c r="I113" s="884"/>
      <c r="J113" s="884"/>
      <c r="K113" s="883"/>
      <c r="L113" s="883"/>
      <c r="M113" s="883"/>
      <c r="N113" s="883"/>
      <c r="O113" s="883"/>
      <c r="P113" s="883"/>
      <c r="Q113" s="883"/>
      <c r="R113" s="883"/>
      <c r="S113" s="883"/>
      <c r="T113" s="883"/>
      <c r="U113" s="883"/>
      <c r="V113" s="883"/>
      <c r="W113" s="883"/>
      <c r="X113" s="883"/>
      <c r="Y113" s="883"/>
      <c r="Z113" s="883"/>
      <c r="AA113" s="883"/>
      <c r="AB113" s="883"/>
      <c r="AC113" s="883"/>
      <c r="AD113" s="883"/>
      <c r="AE113" s="883"/>
      <c r="AF113" s="883"/>
      <c r="AG113" s="883"/>
      <c r="AH113" s="883"/>
      <c r="AI113" s="883"/>
      <c r="AJ113" s="883"/>
      <c r="AK113" s="883"/>
      <c r="AL113" s="883"/>
      <c r="AM113" s="883"/>
      <c r="AN113" s="883"/>
    </row>
    <row r="114" spans="1:40" s="887" customFormat="1" x14ac:dyDescent="0.3">
      <c r="A114" s="886"/>
      <c r="B114" s="955"/>
      <c r="C114" s="955"/>
      <c r="D114" s="955"/>
      <c r="E114" s="955"/>
      <c r="F114" s="955"/>
      <c r="G114" s="955"/>
      <c r="I114" s="884"/>
      <c r="J114" s="884"/>
      <c r="K114" s="883"/>
      <c r="L114" s="883"/>
      <c r="M114" s="883"/>
      <c r="N114" s="883"/>
      <c r="O114" s="883"/>
      <c r="P114" s="883"/>
      <c r="Q114" s="883"/>
      <c r="R114" s="883"/>
      <c r="S114" s="883"/>
      <c r="T114" s="883"/>
      <c r="U114" s="883"/>
      <c r="V114" s="883"/>
      <c r="W114" s="883"/>
      <c r="X114" s="883"/>
      <c r="Y114" s="883"/>
      <c r="Z114" s="883"/>
      <c r="AA114" s="883"/>
      <c r="AB114" s="883"/>
      <c r="AC114" s="883"/>
      <c r="AD114" s="883"/>
      <c r="AE114" s="883"/>
      <c r="AF114" s="883"/>
      <c r="AG114" s="883"/>
      <c r="AH114" s="883"/>
      <c r="AI114" s="883"/>
      <c r="AJ114" s="883"/>
      <c r="AK114" s="883"/>
      <c r="AL114" s="883"/>
      <c r="AM114" s="883"/>
      <c r="AN114" s="883"/>
    </row>
    <row r="115" spans="1:40" s="887" customFormat="1" x14ac:dyDescent="0.3">
      <c r="A115" s="886"/>
      <c r="B115" s="955"/>
      <c r="C115" s="955"/>
      <c r="D115" s="955"/>
      <c r="E115" s="955"/>
      <c r="F115" s="955"/>
      <c r="G115" s="955"/>
      <c r="I115" s="884"/>
      <c r="J115" s="884"/>
      <c r="K115" s="883"/>
      <c r="L115" s="883"/>
      <c r="M115" s="883"/>
      <c r="N115" s="883"/>
      <c r="O115" s="883"/>
      <c r="P115" s="883"/>
      <c r="Q115" s="883"/>
      <c r="R115" s="883"/>
      <c r="S115" s="883"/>
      <c r="T115" s="883"/>
      <c r="U115" s="883"/>
      <c r="V115" s="883"/>
      <c r="W115" s="883"/>
      <c r="X115" s="883"/>
      <c r="Y115" s="883"/>
      <c r="Z115" s="883"/>
      <c r="AA115" s="883"/>
      <c r="AB115" s="883"/>
      <c r="AC115" s="883"/>
      <c r="AD115" s="883"/>
      <c r="AE115" s="883"/>
      <c r="AF115" s="883"/>
      <c r="AG115" s="883"/>
      <c r="AH115" s="883"/>
      <c r="AI115" s="883"/>
      <c r="AJ115" s="883"/>
      <c r="AK115" s="883"/>
      <c r="AL115" s="883"/>
      <c r="AM115" s="883"/>
      <c r="AN115" s="883"/>
    </row>
    <row r="116" spans="1:40" s="887" customFormat="1" x14ac:dyDescent="0.3">
      <c r="A116" s="886"/>
      <c r="B116" s="955"/>
      <c r="C116" s="955"/>
      <c r="D116" s="955"/>
      <c r="E116" s="955"/>
      <c r="F116" s="955"/>
      <c r="G116" s="955"/>
      <c r="I116" s="884"/>
      <c r="J116" s="884"/>
      <c r="K116" s="883"/>
      <c r="L116" s="883"/>
      <c r="M116" s="883"/>
      <c r="N116" s="883"/>
      <c r="O116" s="883"/>
      <c r="P116" s="883"/>
      <c r="Q116" s="883"/>
      <c r="R116" s="883"/>
      <c r="S116" s="883"/>
      <c r="T116" s="883"/>
      <c r="U116" s="883"/>
      <c r="V116" s="883"/>
      <c r="W116" s="883"/>
      <c r="X116" s="883"/>
      <c r="Y116" s="883"/>
      <c r="Z116" s="883"/>
      <c r="AA116" s="883"/>
      <c r="AB116" s="883"/>
      <c r="AC116" s="883"/>
      <c r="AD116" s="883"/>
      <c r="AE116" s="883"/>
      <c r="AF116" s="883"/>
      <c r="AG116" s="883"/>
      <c r="AH116" s="883"/>
      <c r="AI116" s="883"/>
      <c r="AJ116" s="883"/>
      <c r="AK116" s="883"/>
      <c r="AL116" s="883"/>
      <c r="AM116" s="883"/>
      <c r="AN116" s="883"/>
    </row>
    <row r="117" spans="1:40" s="887" customFormat="1" x14ac:dyDescent="0.3">
      <c r="A117" s="886"/>
      <c r="B117" s="955"/>
      <c r="C117" s="955"/>
      <c r="D117" s="955"/>
      <c r="E117" s="955"/>
      <c r="F117" s="955"/>
      <c r="G117" s="955"/>
      <c r="I117" s="884"/>
      <c r="J117" s="884"/>
      <c r="K117" s="883"/>
      <c r="L117" s="883"/>
      <c r="M117" s="883"/>
      <c r="N117" s="883"/>
      <c r="O117" s="883"/>
      <c r="P117" s="883"/>
      <c r="Q117" s="883"/>
      <c r="R117" s="883"/>
      <c r="S117" s="883"/>
      <c r="T117" s="883"/>
      <c r="U117" s="883"/>
      <c r="V117" s="883"/>
      <c r="W117" s="883"/>
      <c r="X117" s="883"/>
      <c r="Y117" s="883"/>
      <c r="Z117" s="883"/>
      <c r="AA117" s="883"/>
      <c r="AB117" s="883"/>
      <c r="AC117" s="883"/>
      <c r="AD117" s="883"/>
      <c r="AE117" s="883"/>
      <c r="AF117" s="883"/>
      <c r="AG117" s="883"/>
      <c r="AH117" s="883"/>
      <c r="AI117" s="883"/>
      <c r="AJ117" s="883"/>
      <c r="AK117" s="883"/>
      <c r="AL117" s="883"/>
      <c r="AM117" s="883"/>
      <c r="AN117" s="883"/>
    </row>
    <row r="118" spans="1:40" s="887" customFormat="1" x14ac:dyDescent="0.3">
      <c r="A118" s="886"/>
      <c r="B118" s="955"/>
      <c r="C118" s="955"/>
      <c r="D118" s="955"/>
      <c r="E118" s="955"/>
      <c r="F118" s="955"/>
      <c r="G118" s="955"/>
      <c r="I118" s="884"/>
      <c r="J118" s="884"/>
      <c r="K118" s="883"/>
      <c r="L118" s="883"/>
      <c r="M118" s="883"/>
      <c r="N118" s="883"/>
      <c r="O118" s="883"/>
      <c r="P118" s="883"/>
      <c r="Q118" s="883"/>
      <c r="R118" s="883"/>
      <c r="S118" s="883"/>
      <c r="T118" s="883"/>
      <c r="U118" s="883"/>
      <c r="V118" s="883"/>
      <c r="W118" s="883"/>
      <c r="X118" s="883"/>
      <c r="Y118" s="883"/>
      <c r="Z118" s="883"/>
      <c r="AA118" s="883"/>
      <c r="AB118" s="883"/>
      <c r="AC118" s="883"/>
      <c r="AD118" s="883"/>
      <c r="AE118" s="883"/>
      <c r="AF118" s="883"/>
      <c r="AG118" s="883"/>
      <c r="AH118" s="883"/>
      <c r="AI118" s="883"/>
      <c r="AJ118" s="883"/>
      <c r="AK118" s="883"/>
      <c r="AL118" s="883"/>
      <c r="AM118" s="883"/>
      <c r="AN118" s="883"/>
    </row>
    <row r="119" spans="1:40" s="887" customFormat="1" x14ac:dyDescent="0.3">
      <c r="A119" s="886"/>
      <c r="B119" s="955"/>
      <c r="C119" s="955"/>
      <c r="D119" s="955"/>
      <c r="E119" s="955"/>
      <c r="F119" s="955"/>
      <c r="G119" s="955"/>
      <c r="I119" s="884"/>
      <c r="J119" s="884"/>
      <c r="K119" s="883"/>
      <c r="L119" s="883"/>
      <c r="M119" s="883"/>
      <c r="N119" s="883"/>
      <c r="O119" s="883"/>
      <c r="P119" s="883"/>
      <c r="Q119" s="883"/>
      <c r="R119" s="883"/>
      <c r="S119" s="883"/>
      <c r="T119" s="883"/>
      <c r="U119" s="883"/>
      <c r="V119" s="883"/>
      <c r="W119" s="883"/>
      <c r="X119" s="883"/>
      <c r="Y119" s="883"/>
      <c r="Z119" s="883"/>
      <c r="AA119" s="883"/>
      <c r="AB119" s="883"/>
      <c r="AC119" s="883"/>
      <c r="AD119" s="883"/>
      <c r="AE119" s="883"/>
      <c r="AF119" s="883"/>
      <c r="AG119" s="883"/>
      <c r="AH119" s="883"/>
      <c r="AI119" s="883"/>
      <c r="AJ119" s="883"/>
      <c r="AK119" s="883"/>
      <c r="AL119" s="883"/>
      <c r="AM119" s="883"/>
      <c r="AN119" s="883"/>
    </row>
    <row r="120" spans="1:40" s="887" customFormat="1" x14ac:dyDescent="0.3">
      <c r="A120" s="886"/>
      <c r="B120" s="955"/>
      <c r="C120" s="955"/>
      <c r="D120" s="955"/>
      <c r="E120" s="955"/>
      <c r="F120" s="955"/>
      <c r="G120" s="955"/>
      <c r="I120" s="884"/>
      <c r="J120" s="884"/>
      <c r="K120" s="883"/>
      <c r="L120" s="883"/>
      <c r="M120" s="883"/>
      <c r="N120" s="883"/>
      <c r="O120" s="883"/>
      <c r="P120" s="883"/>
      <c r="Q120" s="883"/>
      <c r="R120" s="883"/>
      <c r="S120" s="883"/>
      <c r="T120" s="883"/>
      <c r="U120" s="883"/>
      <c r="V120" s="883"/>
      <c r="W120" s="883"/>
      <c r="X120" s="883"/>
      <c r="Y120" s="883"/>
      <c r="Z120" s="883"/>
      <c r="AA120" s="883"/>
      <c r="AB120" s="883"/>
      <c r="AC120" s="883"/>
      <c r="AD120" s="883"/>
      <c r="AE120" s="883"/>
      <c r="AF120" s="883"/>
      <c r="AG120" s="883"/>
      <c r="AH120" s="883"/>
      <c r="AI120" s="883"/>
      <c r="AJ120" s="883"/>
      <c r="AK120" s="883"/>
      <c r="AL120" s="883"/>
      <c r="AM120" s="883"/>
      <c r="AN120" s="883"/>
    </row>
    <row r="121" spans="1:40" s="887" customFormat="1" x14ac:dyDescent="0.3">
      <c r="A121" s="886"/>
      <c r="B121" s="955"/>
      <c r="C121" s="955"/>
      <c r="D121" s="955"/>
      <c r="E121" s="955"/>
      <c r="F121" s="955"/>
      <c r="G121" s="955"/>
      <c r="I121" s="884"/>
      <c r="J121" s="884"/>
      <c r="K121" s="883"/>
      <c r="L121" s="883"/>
      <c r="M121" s="883"/>
      <c r="N121" s="883"/>
      <c r="O121" s="883"/>
      <c r="P121" s="883"/>
      <c r="Q121" s="883"/>
      <c r="R121" s="883"/>
      <c r="S121" s="883"/>
      <c r="T121" s="883"/>
      <c r="U121" s="883"/>
      <c r="V121" s="883"/>
      <c r="W121" s="883"/>
      <c r="X121" s="883"/>
      <c r="Y121" s="883"/>
      <c r="Z121" s="883"/>
      <c r="AA121" s="883"/>
      <c r="AB121" s="883"/>
      <c r="AC121" s="883"/>
      <c r="AD121" s="883"/>
      <c r="AE121" s="883"/>
      <c r="AF121" s="883"/>
      <c r="AG121" s="883"/>
      <c r="AH121" s="883"/>
      <c r="AI121" s="883"/>
      <c r="AJ121" s="883"/>
      <c r="AK121" s="883"/>
      <c r="AL121" s="883"/>
      <c r="AM121" s="883"/>
      <c r="AN121" s="883"/>
    </row>
    <row r="122" spans="1:40" s="887" customFormat="1" x14ac:dyDescent="0.3">
      <c r="A122" s="886"/>
      <c r="B122" s="955"/>
      <c r="C122" s="955"/>
      <c r="D122" s="955"/>
      <c r="E122" s="955"/>
      <c r="F122" s="955"/>
      <c r="G122" s="955"/>
      <c r="I122" s="884"/>
      <c r="J122" s="884"/>
      <c r="K122" s="883"/>
      <c r="L122" s="883"/>
      <c r="M122" s="883"/>
      <c r="N122" s="883"/>
      <c r="O122" s="883"/>
      <c r="P122" s="883"/>
      <c r="Q122" s="883"/>
      <c r="R122" s="883"/>
      <c r="S122" s="883"/>
      <c r="T122" s="883"/>
      <c r="U122" s="883"/>
      <c r="V122" s="883"/>
      <c r="W122" s="883"/>
      <c r="X122" s="883"/>
      <c r="Y122" s="883"/>
      <c r="Z122" s="883"/>
      <c r="AA122" s="883"/>
      <c r="AB122" s="883"/>
      <c r="AC122" s="883"/>
      <c r="AD122" s="883"/>
      <c r="AE122" s="883"/>
      <c r="AF122" s="883"/>
      <c r="AG122" s="883"/>
      <c r="AH122" s="883"/>
      <c r="AI122" s="883"/>
      <c r="AJ122" s="883"/>
      <c r="AK122" s="883"/>
      <c r="AL122" s="883"/>
      <c r="AM122" s="883"/>
      <c r="AN122" s="883"/>
    </row>
    <row r="123" spans="1:40" s="887" customFormat="1" x14ac:dyDescent="0.3">
      <c r="A123" s="886"/>
      <c r="B123" s="955"/>
      <c r="C123" s="955"/>
      <c r="D123" s="955"/>
      <c r="E123" s="955"/>
      <c r="F123" s="955"/>
      <c r="G123" s="955"/>
      <c r="I123" s="884"/>
      <c r="J123" s="884"/>
      <c r="K123" s="883"/>
      <c r="L123" s="883"/>
      <c r="M123" s="883"/>
      <c r="N123" s="883"/>
      <c r="O123" s="883"/>
      <c r="P123" s="883"/>
      <c r="Q123" s="883"/>
      <c r="R123" s="883"/>
      <c r="S123" s="883"/>
      <c r="T123" s="883"/>
      <c r="U123" s="883"/>
      <c r="V123" s="883"/>
      <c r="W123" s="883"/>
      <c r="X123" s="883"/>
      <c r="Y123" s="883"/>
      <c r="Z123" s="883"/>
      <c r="AA123" s="883"/>
      <c r="AB123" s="883"/>
      <c r="AC123" s="883"/>
      <c r="AD123" s="883"/>
      <c r="AE123" s="883"/>
      <c r="AF123" s="883"/>
      <c r="AG123" s="883"/>
      <c r="AH123" s="883"/>
      <c r="AI123" s="883"/>
      <c r="AJ123" s="883"/>
      <c r="AK123" s="883"/>
      <c r="AL123" s="883"/>
      <c r="AM123" s="883"/>
      <c r="AN123" s="883"/>
    </row>
    <row r="124" spans="1:40" s="887" customFormat="1" x14ac:dyDescent="0.3">
      <c r="A124" s="886"/>
      <c r="B124" s="955"/>
      <c r="C124" s="955"/>
      <c r="D124" s="955"/>
      <c r="E124" s="955"/>
      <c r="F124" s="955"/>
      <c r="G124" s="955"/>
      <c r="I124" s="884"/>
      <c r="J124" s="884"/>
      <c r="K124" s="883"/>
      <c r="L124" s="883"/>
      <c r="M124" s="883"/>
      <c r="N124" s="883"/>
      <c r="O124" s="883"/>
      <c r="P124" s="883"/>
      <c r="Q124" s="883"/>
      <c r="R124" s="883"/>
      <c r="S124" s="883"/>
      <c r="T124" s="883"/>
      <c r="U124" s="883"/>
      <c r="V124" s="883"/>
      <c r="W124" s="883"/>
      <c r="X124" s="883"/>
      <c r="Y124" s="883"/>
      <c r="Z124" s="883"/>
      <c r="AA124" s="883"/>
      <c r="AB124" s="883"/>
      <c r="AC124" s="883"/>
      <c r="AD124" s="883"/>
      <c r="AE124" s="883"/>
      <c r="AF124" s="883"/>
      <c r="AG124" s="883"/>
      <c r="AH124" s="883"/>
      <c r="AI124" s="883"/>
      <c r="AJ124" s="883"/>
      <c r="AK124" s="883"/>
      <c r="AL124" s="883"/>
      <c r="AM124" s="883"/>
      <c r="AN124" s="883"/>
    </row>
    <row r="125" spans="1:40" s="887" customFormat="1" x14ac:dyDescent="0.3">
      <c r="A125" s="886"/>
      <c r="B125" s="886"/>
      <c r="C125" s="955"/>
      <c r="D125" s="955"/>
      <c r="E125" s="955"/>
      <c r="F125" s="955"/>
      <c r="G125" s="955"/>
      <c r="I125" s="884"/>
      <c r="J125" s="884"/>
      <c r="K125" s="883"/>
      <c r="L125" s="883"/>
      <c r="M125" s="883"/>
      <c r="N125" s="883"/>
      <c r="O125" s="883"/>
      <c r="P125" s="883"/>
      <c r="Q125" s="883"/>
      <c r="R125" s="883"/>
      <c r="S125" s="883"/>
      <c r="T125" s="883"/>
      <c r="U125" s="883"/>
      <c r="V125" s="883"/>
      <c r="W125" s="883"/>
      <c r="X125" s="883"/>
      <c r="Y125" s="883"/>
      <c r="Z125" s="883"/>
      <c r="AA125" s="883"/>
      <c r="AB125" s="883"/>
      <c r="AC125" s="883"/>
      <c r="AD125" s="883"/>
      <c r="AE125" s="883"/>
      <c r="AF125" s="883"/>
      <c r="AG125" s="883"/>
      <c r="AH125" s="883"/>
      <c r="AI125" s="883"/>
      <c r="AJ125" s="883"/>
      <c r="AK125" s="883"/>
      <c r="AL125" s="883"/>
      <c r="AM125" s="883"/>
      <c r="AN125" s="883"/>
    </row>
    <row r="126" spans="1:40" s="887" customFormat="1" x14ac:dyDescent="0.3">
      <c r="A126" s="886"/>
      <c r="B126" s="886"/>
      <c r="C126" s="955"/>
      <c r="D126" s="955"/>
      <c r="E126" s="955"/>
      <c r="F126" s="955"/>
      <c r="G126" s="955"/>
      <c r="I126" s="884"/>
      <c r="J126" s="884"/>
      <c r="K126" s="883"/>
      <c r="L126" s="883"/>
      <c r="M126" s="883"/>
      <c r="N126" s="883"/>
      <c r="O126" s="883"/>
      <c r="P126" s="883"/>
      <c r="Q126" s="883"/>
      <c r="R126" s="883"/>
      <c r="S126" s="883"/>
      <c r="T126" s="883"/>
      <c r="U126" s="883"/>
      <c r="V126" s="883"/>
      <c r="W126" s="883"/>
      <c r="X126" s="883"/>
      <c r="Y126" s="883"/>
      <c r="Z126" s="883"/>
      <c r="AA126" s="883"/>
      <c r="AB126" s="883"/>
      <c r="AC126" s="883"/>
      <c r="AD126" s="883"/>
      <c r="AE126" s="883"/>
      <c r="AF126" s="883"/>
      <c r="AG126" s="883"/>
      <c r="AH126" s="883"/>
      <c r="AI126" s="883"/>
      <c r="AJ126" s="883"/>
      <c r="AK126" s="883"/>
      <c r="AL126" s="883"/>
      <c r="AM126" s="883"/>
      <c r="AN126" s="883"/>
    </row>
    <row r="127" spans="1:40" s="887" customFormat="1" x14ac:dyDescent="0.3">
      <c r="A127" s="886"/>
      <c r="B127" s="886"/>
      <c r="C127" s="955"/>
      <c r="D127" s="955"/>
      <c r="E127" s="955"/>
      <c r="F127" s="955"/>
      <c r="G127" s="955"/>
      <c r="I127" s="884"/>
      <c r="J127" s="884"/>
      <c r="K127" s="883"/>
      <c r="L127" s="883"/>
      <c r="M127" s="883"/>
      <c r="N127" s="883"/>
      <c r="O127" s="883"/>
      <c r="P127" s="883"/>
      <c r="Q127" s="883"/>
      <c r="R127" s="883"/>
      <c r="S127" s="883"/>
      <c r="T127" s="883"/>
      <c r="U127" s="883"/>
      <c r="V127" s="883"/>
      <c r="W127" s="883"/>
      <c r="X127" s="883"/>
      <c r="Y127" s="883"/>
      <c r="Z127" s="883"/>
      <c r="AA127" s="883"/>
      <c r="AB127" s="883"/>
      <c r="AC127" s="883"/>
      <c r="AD127" s="883"/>
      <c r="AE127" s="883"/>
      <c r="AF127" s="883"/>
      <c r="AG127" s="883"/>
      <c r="AH127" s="883"/>
      <c r="AI127" s="883"/>
      <c r="AJ127" s="883"/>
      <c r="AK127" s="883"/>
      <c r="AL127" s="883"/>
      <c r="AM127" s="883"/>
      <c r="AN127" s="883"/>
    </row>
    <row r="128" spans="1:40" s="887" customFormat="1" x14ac:dyDescent="0.3">
      <c r="A128" s="886"/>
      <c r="B128" s="886"/>
      <c r="C128" s="955"/>
      <c r="D128" s="955"/>
      <c r="E128" s="955"/>
      <c r="F128" s="955"/>
      <c r="G128" s="955"/>
      <c r="I128" s="884"/>
      <c r="J128" s="884"/>
      <c r="K128" s="883"/>
      <c r="L128" s="883"/>
      <c r="M128" s="883"/>
      <c r="N128" s="883"/>
      <c r="O128" s="883"/>
      <c r="P128" s="883"/>
      <c r="Q128" s="883"/>
      <c r="R128" s="883"/>
      <c r="S128" s="883"/>
      <c r="T128" s="883"/>
      <c r="U128" s="883"/>
      <c r="V128" s="883"/>
      <c r="W128" s="883"/>
      <c r="X128" s="883"/>
      <c r="Y128" s="883"/>
      <c r="Z128" s="883"/>
      <c r="AA128" s="883"/>
      <c r="AB128" s="883"/>
      <c r="AC128" s="883"/>
      <c r="AD128" s="883"/>
      <c r="AE128" s="883"/>
      <c r="AF128" s="883"/>
      <c r="AG128" s="883"/>
      <c r="AH128" s="883"/>
      <c r="AI128" s="883"/>
      <c r="AJ128" s="883"/>
      <c r="AK128" s="883"/>
      <c r="AL128" s="883"/>
      <c r="AM128" s="883"/>
      <c r="AN128" s="883"/>
    </row>
    <row r="129" spans="1:40" s="887" customFormat="1" x14ac:dyDescent="0.3">
      <c r="A129" s="886"/>
      <c r="B129" s="886"/>
      <c r="C129" s="955"/>
      <c r="D129" s="955"/>
      <c r="E129" s="955"/>
      <c r="F129" s="955"/>
      <c r="G129" s="955"/>
      <c r="I129" s="884"/>
      <c r="J129" s="884"/>
      <c r="K129" s="883"/>
      <c r="L129" s="883"/>
      <c r="M129" s="883"/>
      <c r="N129" s="883"/>
      <c r="O129" s="883"/>
      <c r="P129" s="883"/>
      <c r="Q129" s="883"/>
      <c r="R129" s="883"/>
      <c r="S129" s="883"/>
      <c r="T129" s="883"/>
      <c r="U129" s="883"/>
      <c r="V129" s="883"/>
      <c r="W129" s="883"/>
      <c r="X129" s="883"/>
      <c r="Y129" s="883"/>
      <c r="Z129" s="883"/>
      <c r="AA129" s="883"/>
      <c r="AB129" s="883"/>
      <c r="AC129" s="883"/>
      <c r="AD129" s="883"/>
      <c r="AE129" s="883"/>
      <c r="AF129" s="883"/>
      <c r="AG129" s="883"/>
      <c r="AH129" s="883"/>
      <c r="AI129" s="883"/>
      <c r="AJ129" s="883"/>
      <c r="AK129" s="883"/>
      <c r="AL129" s="883"/>
      <c r="AM129" s="883"/>
      <c r="AN129" s="883"/>
    </row>
    <row r="130" spans="1:40" s="887" customFormat="1" x14ac:dyDescent="0.3">
      <c r="A130" s="886"/>
      <c r="B130" s="886"/>
      <c r="C130" s="955"/>
      <c r="D130" s="955"/>
      <c r="E130" s="955"/>
      <c r="F130" s="955"/>
      <c r="G130" s="955"/>
      <c r="I130" s="884"/>
      <c r="J130" s="884"/>
      <c r="K130" s="883"/>
      <c r="L130" s="883"/>
      <c r="M130" s="883"/>
      <c r="N130" s="883"/>
      <c r="O130" s="883"/>
      <c r="P130" s="883"/>
      <c r="Q130" s="883"/>
      <c r="R130" s="883"/>
      <c r="S130" s="883"/>
      <c r="T130" s="883"/>
      <c r="U130" s="883"/>
      <c r="V130" s="883"/>
      <c r="W130" s="883"/>
      <c r="X130" s="883"/>
      <c r="Y130" s="883"/>
      <c r="Z130" s="883"/>
      <c r="AA130" s="883"/>
      <c r="AB130" s="883"/>
      <c r="AC130" s="883"/>
      <c r="AD130" s="883"/>
      <c r="AE130" s="883"/>
      <c r="AF130" s="883"/>
      <c r="AG130" s="883"/>
      <c r="AH130" s="883"/>
      <c r="AI130" s="883"/>
      <c r="AJ130" s="883"/>
      <c r="AK130" s="883"/>
      <c r="AL130" s="883"/>
      <c r="AM130" s="883"/>
      <c r="AN130" s="883"/>
    </row>
    <row r="131" spans="1:40" s="887" customFormat="1" x14ac:dyDescent="0.3">
      <c r="A131" s="886"/>
      <c r="B131" s="886"/>
      <c r="C131" s="955"/>
      <c r="D131" s="955"/>
      <c r="E131" s="955"/>
      <c r="F131" s="955"/>
      <c r="G131" s="955"/>
      <c r="I131" s="884"/>
      <c r="J131" s="884"/>
      <c r="K131" s="883"/>
      <c r="L131" s="883"/>
      <c r="M131" s="883"/>
      <c r="N131" s="883"/>
      <c r="O131" s="883"/>
      <c r="P131" s="883"/>
      <c r="Q131" s="883"/>
      <c r="R131" s="883"/>
      <c r="S131" s="883"/>
      <c r="T131" s="883"/>
      <c r="U131" s="883"/>
      <c r="V131" s="883"/>
      <c r="W131" s="883"/>
      <c r="X131" s="883"/>
      <c r="Y131" s="883"/>
      <c r="Z131" s="883"/>
      <c r="AA131" s="883"/>
      <c r="AB131" s="883"/>
      <c r="AC131" s="883"/>
      <c r="AD131" s="883"/>
      <c r="AE131" s="883"/>
      <c r="AF131" s="883"/>
      <c r="AG131" s="883"/>
      <c r="AH131" s="883"/>
      <c r="AI131" s="883"/>
      <c r="AJ131" s="883"/>
      <c r="AK131" s="883"/>
      <c r="AL131" s="883"/>
      <c r="AM131" s="883"/>
      <c r="AN131" s="883"/>
    </row>
    <row r="132" spans="1:40" s="887" customFormat="1" x14ac:dyDescent="0.3">
      <c r="A132" s="886"/>
      <c r="B132" s="886"/>
      <c r="C132" s="955"/>
      <c r="D132" s="955"/>
      <c r="E132" s="955"/>
      <c r="F132" s="955"/>
      <c r="G132" s="955"/>
      <c r="I132" s="884"/>
      <c r="J132" s="884"/>
      <c r="K132" s="883"/>
      <c r="L132" s="883"/>
      <c r="M132" s="883"/>
      <c r="N132" s="883"/>
      <c r="O132" s="883"/>
      <c r="P132" s="883"/>
      <c r="Q132" s="883"/>
      <c r="R132" s="883"/>
      <c r="S132" s="883"/>
      <c r="T132" s="883"/>
      <c r="U132" s="883"/>
      <c r="V132" s="883"/>
      <c r="W132" s="883"/>
      <c r="X132" s="883"/>
      <c r="Y132" s="883"/>
      <c r="Z132" s="883"/>
      <c r="AA132" s="883"/>
      <c r="AB132" s="883"/>
      <c r="AC132" s="883"/>
      <c r="AD132" s="883"/>
      <c r="AE132" s="883"/>
      <c r="AF132" s="883"/>
      <c r="AG132" s="883"/>
      <c r="AH132" s="883"/>
      <c r="AI132" s="883"/>
      <c r="AJ132" s="883"/>
      <c r="AK132" s="883"/>
      <c r="AL132" s="883"/>
      <c r="AM132" s="883"/>
      <c r="AN132" s="883"/>
    </row>
    <row r="133" spans="1:40" s="887" customFormat="1" x14ac:dyDescent="0.3">
      <c r="A133" s="886"/>
      <c r="B133" s="886"/>
      <c r="C133" s="955"/>
      <c r="D133" s="955"/>
      <c r="E133" s="955"/>
      <c r="F133" s="955"/>
      <c r="G133" s="955"/>
      <c r="I133" s="884"/>
      <c r="J133" s="884"/>
      <c r="K133" s="883"/>
      <c r="L133" s="883"/>
      <c r="M133" s="883"/>
      <c r="N133" s="883"/>
      <c r="O133" s="883"/>
      <c r="P133" s="883"/>
      <c r="Q133" s="883"/>
      <c r="R133" s="883"/>
      <c r="S133" s="883"/>
      <c r="T133" s="883"/>
      <c r="U133" s="883"/>
      <c r="V133" s="883"/>
      <c r="W133" s="883"/>
      <c r="X133" s="883"/>
      <c r="Y133" s="883"/>
      <c r="Z133" s="883"/>
      <c r="AA133" s="883"/>
      <c r="AB133" s="883"/>
      <c r="AC133" s="883"/>
      <c r="AD133" s="883"/>
      <c r="AE133" s="883"/>
      <c r="AF133" s="883"/>
      <c r="AG133" s="883"/>
      <c r="AH133" s="883"/>
      <c r="AI133" s="883"/>
      <c r="AJ133" s="883"/>
      <c r="AK133" s="883"/>
      <c r="AL133" s="883"/>
      <c r="AM133" s="883"/>
      <c r="AN133" s="883"/>
    </row>
    <row r="134" spans="1:40" s="887" customFormat="1" x14ac:dyDescent="0.3">
      <c r="A134" s="886"/>
      <c r="B134" s="886"/>
      <c r="C134" s="955"/>
      <c r="D134" s="955"/>
      <c r="E134" s="955"/>
      <c r="F134" s="955"/>
      <c r="G134" s="955"/>
      <c r="I134" s="884"/>
      <c r="J134" s="884"/>
      <c r="K134" s="883"/>
      <c r="L134" s="883"/>
      <c r="M134" s="883"/>
      <c r="N134" s="883"/>
      <c r="O134" s="883"/>
      <c r="P134" s="883"/>
      <c r="Q134" s="883"/>
      <c r="R134" s="883"/>
      <c r="S134" s="883"/>
      <c r="T134" s="883"/>
      <c r="U134" s="883"/>
      <c r="V134" s="883"/>
      <c r="W134" s="883"/>
      <c r="X134" s="883"/>
      <c r="Y134" s="883"/>
      <c r="Z134" s="883"/>
      <c r="AA134" s="883"/>
      <c r="AB134" s="883"/>
      <c r="AC134" s="883"/>
      <c r="AD134" s="883"/>
      <c r="AE134" s="883"/>
      <c r="AF134" s="883"/>
      <c r="AG134" s="883"/>
      <c r="AH134" s="883"/>
      <c r="AI134" s="883"/>
      <c r="AJ134" s="883"/>
      <c r="AK134" s="883"/>
      <c r="AL134" s="883"/>
      <c r="AM134" s="883"/>
      <c r="AN134" s="883"/>
    </row>
    <row r="135" spans="1:40" s="887" customFormat="1" x14ac:dyDescent="0.3">
      <c r="A135" s="886"/>
      <c r="B135" s="886"/>
      <c r="C135" s="955"/>
      <c r="D135" s="955"/>
      <c r="E135" s="955"/>
      <c r="F135" s="955"/>
      <c r="G135" s="955"/>
      <c r="I135" s="884"/>
      <c r="J135" s="884"/>
      <c r="K135" s="883"/>
      <c r="L135" s="883"/>
      <c r="M135" s="883"/>
      <c r="N135" s="883"/>
      <c r="O135" s="883"/>
      <c r="P135" s="883"/>
      <c r="Q135" s="883"/>
      <c r="R135" s="883"/>
      <c r="S135" s="883"/>
      <c r="T135" s="883"/>
      <c r="U135" s="883"/>
      <c r="V135" s="883"/>
      <c r="W135" s="883"/>
      <c r="X135" s="883"/>
      <c r="Y135" s="883"/>
      <c r="Z135" s="883"/>
      <c r="AA135" s="883"/>
      <c r="AB135" s="883"/>
      <c r="AC135" s="883"/>
      <c r="AD135" s="883"/>
      <c r="AE135" s="883"/>
      <c r="AF135" s="883"/>
      <c r="AG135" s="883"/>
      <c r="AH135" s="883"/>
      <c r="AI135" s="883"/>
      <c r="AJ135" s="883"/>
      <c r="AK135" s="883"/>
      <c r="AL135" s="883"/>
      <c r="AM135" s="883"/>
      <c r="AN135" s="883"/>
    </row>
    <row r="136" spans="1:40" s="887" customFormat="1" x14ac:dyDescent="0.3">
      <c r="A136" s="886"/>
      <c r="B136" s="886"/>
      <c r="C136" s="955"/>
      <c r="D136" s="955"/>
      <c r="E136" s="955"/>
      <c r="F136" s="955"/>
      <c r="G136" s="955"/>
      <c r="I136" s="884"/>
      <c r="J136" s="884"/>
      <c r="K136" s="883"/>
      <c r="L136" s="883"/>
      <c r="M136" s="883"/>
      <c r="N136" s="883"/>
      <c r="O136" s="883"/>
      <c r="P136" s="883"/>
      <c r="Q136" s="883"/>
      <c r="R136" s="883"/>
      <c r="S136" s="883"/>
      <c r="T136" s="883"/>
      <c r="U136" s="883"/>
      <c r="V136" s="883"/>
      <c r="W136" s="883"/>
      <c r="X136" s="883"/>
      <c r="Y136" s="883"/>
      <c r="Z136" s="883"/>
      <c r="AA136" s="883"/>
      <c r="AB136" s="883"/>
      <c r="AC136" s="883"/>
      <c r="AD136" s="883"/>
      <c r="AE136" s="883"/>
      <c r="AF136" s="883"/>
      <c r="AG136" s="883"/>
      <c r="AH136" s="883"/>
      <c r="AI136" s="883"/>
      <c r="AJ136" s="883"/>
      <c r="AK136" s="883"/>
      <c r="AL136" s="883"/>
      <c r="AM136" s="883"/>
      <c r="AN136" s="883"/>
    </row>
    <row r="137" spans="1:40" s="887" customFormat="1" x14ac:dyDescent="0.3">
      <c r="A137" s="886"/>
      <c r="B137" s="886"/>
      <c r="C137" s="955"/>
      <c r="D137" s="955"/>
      <c r="E137" s="955"/>
      <c r="F137" s="955"/>
      <c r="G137" s="955"/>
      <c r="I137" s="884"/>
      <c r="J137" s="884"/>
      <c r="K137" s="883"/>
      <c r="L137" s="883"/>
      <c r="M137" s="883"/>
      <c r="N137" s="883"/>
      <c r="O137" s="883"/>
      <c r="P137" s="883"/>
      <c r="Q137" s="883"/>
      <c r="R137" s="883"/>
      <c r="S137" s="883"/>
      <c r="T137" s="883"/>
      <c r="U137" s="883"/>
      <c r="V137" s="883"/>
      <c r="W137" s="883"/>
      <c r="X137" s="883"/>
      <c r="Y137" s="883"/>
      <c r="Z137" s="883"/>
      <c r="AA137" s="883"/>
      <c r="AB137" s="883"/>
      <c r="AC137" s="883"/>
      <c r="AD137" s="883"/>
      <c r="AE137" s="883"/>
      <c r="AF137" s="883"/>
      <c r="AG137" s="883"/>
      <c r="AH137" s="883"/>
      <c r="AI137" s="883"/>
      <c r="AJ137" s="883"/>
      <c r="AK137" s="883"/>
      <c r="AL137" s="883"/>
      <c r="AM137" s="883"/>
      <c r="AN137" s="883"/>
    </row>
    <row r="138" spans="1:40" s="887" customFormat="1" x14ac:dyDescent="0.3">
      <c r="A138" s="886"/>
      <c r="B138" s="886"/>
      <c r="C138" s="955"/>
      <c r="D138" s="955"/>
      <c r="E138" s="955"/>
      <c r="F138" s="955"/>
      <c r="G138" s="955"/>
      <c r="I138" s="884"/>
      <c r="J138" s="884"/>
      <c r="K138" s="883"/>
      <c r="L138" s="883"/>
      <c r="M138" s="883"/>
      <c r="N138" s="883"/>
      <c r="O138" s="883"/>
      <c r="P138" s="883"/>
      <c r="Q138" s="883"/>
      <c r="R138" s="883"/>
      <c r="S138" s="883"/>
      <c r="T138" s="883"/>
      <c r="U138" s="883"/>
      <c r="V138" s="883"/>
      <c r="W138" s="883"/>
      <c r="X138" s="883"/>
      <c r="Y138" s="883"/>
      <c r="Z138" s="883"/>
      <c r="AA138" s="883"/>
      <c r="AB138" s="883"/>
      <c r="AC138" s="883"/>
      <c r="AD138" s="883"/>
      <c r="AE138" s="883"/>
      <c r="AF138" s="883"/>
      <c r="AG138" s="883"/>
      <c r="AH138" s="883"/>
      <c r="AI138" s="883"/>
      <c r="AJ138" s="883"/>
      <c r="AK138" s="883"/>
      <c r="AL138" s="883"/>
      <c r="AM138" s="883"/>
      <c r="AN138" s="883"/>
    </row>
    <row r="139" spans="1:40" s="887" customFormat="1" x14ac:dyDescent="0.3">
      <c r="A139" s="886"/>
      <c r="B139" s="886"/>
      <c r="C139" s="955"/>
      <c r="D139" s="955"/>
      <c r="E139" s="955"/>
      <c r="F139" s="955"/>
      <c r="G139" s="955"/>
      <c r="I139" s="884"/>
      <c r="J139" s="884"/>
      <c r="K139" s="883"/>
      <c r="L139" s="883"/>
      <c r="M139" s="883"/>
      <c r="N139" s="883"/>
      <c r="O139" s="883"/>
      <c r="P139" s="883"/>
      <c r="Q139" s="883"/>
      <c r="R139" s="883"/>
      <c r="S139" s="883"/>
      <c r="T139" s="883"/>
      <c r="U139" s="883"/>
      <c r="V139" s="883"/>
      <c r="W139" s="883"/>
      <c r="X139" s="883"/>
      <c r="Y139" s="883"/>
      <c r="Z139" s="883"/>
      <c r="AA139" s="883"/>
      <c r="AB139" s="883"/>
      <c r="AC139" s="883"/>
      <c r="AD139" s="883"/>
      <c r="AE139" s="883"/>
      <c r="AF139" s="883"/>
      <c r="AG139" s="883"/>
      <c r="AH139" s="883"/>
      <c r="AI139" s="883"/>
      <c r="AJ139" s="883"/>
      <c r="AK139" s="883"/>
      <c r="AL139" s="883"/>
      <c r="AM139" s="883"/>
      <c r="AN139" s="883"/>
    </row>
    <row r="140" spans="1:40" s="887" customFormat="1" x14ac:dyDescent="0.3">
      <c r="A140" s="886"/>
      <c r="B140" s="886"/>
      <c r="C140" s="955"/>
      <c r="D140" s="955"/>
      <c r="E140" s="955"/>
      <c r="F140" s="955"/>
      <c r="G140" s="955"/>
      <c r="I140" s="884"/>
      <c r="J140" s="884"/>
      <c r="K140" s="883"/>
      <c r="L140" s="883"/>
      <c r="M140" s="883"/>
      <c r="N140" s="883"/>
      <c r="O140" s="883"/>
      <c r="P140" s="883"/>
      <c r="Q140" s="883"/>
      <c r="R140" s="883"/>
      <c r="S140" s="883"/>
      <c r="T140" s="883"/>
      <c r="U140" s="883"/>
      <c r="V140" s="883"/>
      <c r="W140" s="883"/>
      <c r="X140" s="883"/>
      <c r="Y140" s="883"/>
      <c r="Z140" s="883"/>
      <c r="AA140" s="883"/>
      <c r="AB140" s="883"/>
      <c r="AC140" s="883"/>
      <c r="AD140" s="883"/>
      <c r="AE140" s="883"/>
      <c r="AF140" s="883"/>
      <c r="AG140" s="883"/>
      <c r="AH140" s="883"/>
      <c r="AI140" s="883"/>
      <c r="AJ140" s="883"/>
      <c r="AK140" s="883"/>
      <c r="AL140" s="883"/>
      <c r="AM140" s="883"/>
      <c r="AN140" s="883"/>
    </row>
    <row r="141" spans="1:40" s="887" customFormat="1" x14ac:dyDescent="0.3">
      <c r="A141" s="886"/>
      <c r="B141" s="886"/>
      <c r="C141" s="955"/>
      <c r="D141" s="955"/>
      <c r="E141" s="955"/>
      <c r="F141" s="955"/>
      <c r="G141" s="955"/>
      <c r="I141" s="884"/>
      <c r="J141" s="884"/>
      <c r="K141" s="883"/>
      <c r="L141" s="883"/>
      <c r="M141" s="883"/>
      <c r="N141" s="883"/>
      <c r="O141" s="883"/>
      <c r="P141" s="883"/>
      <c r="Q141" s="883"/>
      <c r="R141" s="883"/>
      <c r="S141" s="883"/>
      <c r="T141" s="883"/>
      <c r="U141" s="883"/>
      <c r="V141" s="883"/>
      <c r="W141" s="883"/>
      <c r="X141" s="883"/>
      <c r="Y141" s="883"/>
      <c r="Z141" s="883"/>
      <c r="AA141" s="883"/>
      <c r="AB141" s="883"/>
      <c r="AC141" s="883"/>
      <c r="AD141" s="883"/>
      <c r="AE141" s="883"/>
      <c r="AF141" s="883"/>
      <c r="AG141" s="883"/>
      <c r="AH141" s="883"/>
      <c r="AI141" s="883"/>
      <c r="AJ141" s="883"/>
      <c r="AK141" s="883"/>
      <c r="AL141" s="883"/>
      <c r="AM141" s="883"/>
      <c r="AN141" s="883"/>
    </row>
    <row r="142" spans="1:40" s="887" customFormat="1" x14ac:dyDescent="0.3">
      <c r="A142" s="886"/>
      <c r="B142" s="886"/>
      <c r="C142" s="955"/>
      <c r="D142" s="955"/>
      <c r="E142" s="955"/>
      <c r="F142" s="955"/>
      <c r="G142" s="955"/>
      <c r="I142" s="884"/>
      <c r="J142" s="884"/>
      <c r="K142" s="883"/>
      <c r="L142" s="883"/>
      <c r="M142" s="883"/>
      <c r="N142" s="883"/>
      <c r="O142" s="883"/>
      <c r="P142" s="883"/>
      <c r="Q142" s="883"/>
      <c r="R142" s="883"/>
      <c r="S142" s="883"/>
      <c r="T142" s="883"/>
      <c r="U142" s="883"/>
      <c r="V142" s="883"/>
      <c r="W142" s="883"/>
      <c r="X142" s="883"/>
      <c r="Y142" s="883"/>
      <c r="Z142" s="883"/>
      <c r="AA142" s="883"/>
      <c r="AB142" s="883"/>
      <c r="AC142" s="883"/>
      <c r="AD142" s="883"/>
      <c r="AE142" s="883"/>
      <c r="AF142" s="883"/>
      <c r="AG142" s="883"/>
      <c r="AH142" s="883"/>
      <c r="AI142" s="883"/>
      <c r="AJ142" s="883"/>
      <c r="AK142" s="883"/>
      <c r="AL142" s="883"/>
      <c r="AM142" s="883"/>
      <c r="AN142" s="883"/>
    </row>
    <row r="143" spans="1:40" s="887" customFormat="1" x14ac:dyDescent="0.3">
      <c r="A143" s="886"/>
      <c r="B143" s="886"/>
      <c r="C143" s="955"/>
      <c r="D143" s="955"/>
      <c r="E143" s="955"/>
      <c r="F143" s="955"/>
      <c r="G143" s="955"/>
      <c r="I143" s="884"/>
      <c r="J143" s="884"/>
      <c r="K143" s="883"/>
      <c r="L143" s="883"/>
      <c r="M143" s="883"/>
      <c r="N143" s="883"/>
      <c r="O143" s="883"/>
      <c r="P143" s="883"/>
      <c r="Q143" s="883"/>
      <c r="R143" s="883"/>
      <c r="S143" s="883"/>
      <c r="T143" s="883"/>
      <c r="U143" s="883"/>
      <c r="V143" s="883"/>
      <c r="W143" s="883"/>
      <c r="X143" s="883"/>
      <c r="Y143" s="883"/>
      <c r="Z143" s="883"/>
      <c r="AA143" s="883"/>
      <c r="AB143" s="883"/>
      <c r="AC143" s="883"/>
      <c r="AD143" s="883"/>
      <c r="AE143" s="883"/>
      <c r="AF143" s="883"/>
      <c r="AG143" s="883"/>
      <c r="AH143" s="883"/>
      <c r="AI143" s="883"/>
      <c r="AJ143" s="883"/>
      <c r="AK143" s="883"/>
      <c r="AL143" s="883"/>
      <c r="AM143" s="883"/>
      <c r="AN143" s="883"/>
    </row>
    <row r="144" spans="1:40" s="887" customFormat="1" x14ac:dyDescent="0.3">
      <c r="A144" s="886"/>
      <c r="B144" s="886"/>
      <c r="C144" s="955"/>
      <c r="D144" s="955"/>
      <c r="E144" s="955"/>
      <c r="F144" s="955"/>
      <c r="G144" s="955"/>
      <c r="I144" s="884"/>
      <c r="J144" s="884"/>
      <c r="K144" s="883"/>
      <c r="L144" s="883"/>
      <c r="M144" s="883"/>
      <c r="N144" s="883"/>
      <c r="O144" s="883"/>
      <c r="P144" s="883"/>
      <c r="Q144" s="883"/>
      <c r="R144" s="883"/>
      <c r="S144" s="883"/>
      <c r="T144" s="883"/>
      <c r="U144" s="883"/>
      <c r="V144" s="883"/>
      <c r="W144" s="883"/>
      <c r="X144" s="883"/>
      <c r="Y144" s="883"/>
      <c r="Z144" s="883"/>
      <c r="AA144" s="883"/>
      <c r="AB144" s="883"/>
      <c r="AC144" s="883"/>
      <c r="AD144" s="883"/>
      <c r="AE144" s="883"/>
      <c r="AF144" s="883"/>
      <c r="AG144" s="883"/>
      <c r="AH144" s="883"/>
      <c r="AI144" s="883"/>
      <c r="AJ144" s="883"/>
      <c r="AK144" s="883"/>
      <c r="AL144" s="883"/>
      <c r="AM144" s="883"/>
      <c r="AN144" s="883"/>
    </row>
    <row r="145" spans="1:40" s="887" customFormat="1" x14ac:dyDescent="0.3">
      <c r="A145" s="886"/>
      <c r="B145" s="886"/>
      <c r="C145" s="955"/>
      <c r="D145" s="955"/>
      <c r="E145" s="955"/>
      <c r="F145" s="955"/>
      <c r="G145" s="955"/>
      <c r="I145" s="884"/>
      <c r="J145" s="884"/>
      <c r="K145" s="883"/>
      <c r="L145" s="883"/>
      <c r="M145" s="883"/>
      <c r="N145" s="883"/>
      <c r="O145" s="883"/>
      <c r="P145" s="883"/>
      <c r="Q145" s="883"/>
      <c r="R145" s="883"/>
      <c r="S145" s="883"/>
      <c r="T145" s="883"/>
      <c r="U145" s="883"/>
      <c r="V145" s="883"/>
      <c r="W145" s="883"/>
      <c r="X145" s="883"/>
      <c r="Y145" s="883"/>
      <c r="Z145" s="883"/>
      <c r="AA145" s="883"/>
      <c r="AB145" s="883"/>
      <c r="AC145" s="883"/>
      <c r="AD145" s="883"/>
      <c r="AE145" s="883"/>
      <c r="AF145" s="883"/>
      <c r="AG145" s="883"/>
      <c r="AH145" s="883"/>
      <c r="AI145" s="883"/>
      <c r="AJ145" s="883"/>
      <c r="AK145" s="883"/>
      <c r="AL145" s="883"/>
      <c r="AM145" s="883"/>
      <c r="AN145" s="883"/>
    </row>
    <row r="146" spans="1:40" s="887" customFormat="1" x14ac:dyDescent="0.3">
      <c r="A146" s="886"/>
      <c r="B146" s="886"/>
      <c r="C146" s="955"/>
      <c r="D146" s="955"/>
      <c r="E146" s="955"/>
      <c r="F146" s="955"/>
      <c r="G146" s="955"/>
      <c r="I146" s="884"/>
      <c r="J146" s="884"/>
      <c r="K146" s="883"/>
      <c r="L146" s="883"/>
      <c r="M146" s="883"/>
      <c r="N146" s="883"/>
      <c r="O146" s="883"/>
      <c r="P146" s="883"/>
      <c r="Q146" s="883"/>
      <c r="R146" s="883"/>
      <c r="S146" s="883"/>
      <c r="T146" s="883"/>
      <c r="U146" s="883"/>
      <c r="V146" s="883"/>
      <c r="W146" s="883"/>
      <c r="X146" s="883"/>
      <c r="Y146" s="883"/>
      <c r="Z146" s="883"/>
      <c r="AA146" s="883"/>
      <c r="AB146" s="883"/>
      <c r="AC146" s="883"/>
      <c r="AD146" s="883"/>
      <c r="AE146" s="883"/>
      <c r="AF146" s="883"/>
      <c r="AG146" s="883"/>
      <c r="AH146" s="883"/>
      <c r="AI146" s="883"/>
      <c r="AJ146" s="883"/>
      <c r="AK146" s="883"/>
      <c r="AL146" s="883"/>
      <c r="AM146" s="883"/>
      <c r="AN146" s="883"/>
    </row>
    <row r="147" spans="1:40" s="887" customFormat="1" x14ac:dyDescent="0.3">
      <c r="A147" s="886"/>
      <c r="B147" s="886"/>
      <c r="C147" s="955"/>
      <c r="D147" s="955"/>
      <c r="E147" s="955"/>
      <c r="F147" s="955"/>
      <c r="G147" s="955"/>
      <c r="I147" s="884"/>
      <c r="J147" s="884"/>
      <c r="K147" s="883"/>
      <c r="L147" s="883"/>
      <c r="M147" s="883"/>
      <c r="N147" s="883"/>
      <c r="O147" s="883"/>
      <c r="P147" s="883"/>
      <c r="Q147" s="883"/>
      <c r="R147" s="883"/>
      <c r="S147" s="883"/>
      <c r="T147" s="883"/>
      <c r="U147" s="883"/>
      <c r="V147" s="883"/>
      <c r="W147" s="883"/>
      <c r="X147" s="883"/>
      <c r="Y147" s="883"/>
      <c r="Z147" s="883"/>
      <c r="AA147" s="883"/>
      <c r="AB147" s="883"/>
      <c r="AC147" s="883"/>
      <c r="AD147" s="883"/>
      <c r="AE147" s="883"/>
      <c r="AF147" s="883"/>
      <c r="AG147" s="883"/>
      <c r="AH147" s="883"/>
      <c r="AI147" s="883"/>
      <c r="AJ147" s="883"/>
      <c r="AK147" s="883"/>
      <c r="AL147" s="883"/>
      <c r="AM147" s="883"/>
      <c r="AN147" s="883"/>
    </row>
    <row r="148" spans="1:40" s="887" customFormat="1" x14ac:dyDescent="0.3">
      <c r="A148" s="886"/>
      <c r="B148" s="886"/>
      <c r="C148" s="955"/>
      <c r="D148" s="955"/>
      <c r="E148" s="955"/>
      <c r="F148" s="955"/>
      <c r="G148" s="955"/>
      <c r="I148" s="884"/>
      <c r="J148" s="884"/>
      <c r="K148" s="883"/>
      <c r="L148" s="883"/>
      <c r="M148" s="883"/>
      <c r="N148" s="883"/>
      <c r="O148" s="883"/>
      <c r="P148" s="883"/>
      <c r="Q148" s="883"/>
      <c r="R148" s="883"/>
      <c r="S148" s="883"/>
      <c r="T148" s="883"/>
      <c r="U148" s="883"/>
      <c r="V148" s="883"/>
      <c r="W148" s="883"/>
      <c r="X148" s="883"/>
      <c r="Y148" s="883"/>
      <c r="Z148" s="883"/>
      <c r="AA148" s="883"/>
      <c r="AB148" s="883"/>
      <c r="AC148" s="883"/>
      <c r="AD148" s="883"/>
      <c r="AE148" s="883"/>
      <c r="AF148" s="883"/>
      <c r="AG148" s="883"/>
      <c r="AH148" s="883"/>
      <c r="AI148" s="883"/>
      <c r="AJ148" s="883"/>
      <c r="AK148" s="883"/>
      <c r="AL148" s="883"/>
      <c r="AM148" s="883"/>
      <c r="AN148" s="883"/>
    </row>
    <row r="149" spans="1:40" s="887" customFormat="1" x14ac:dyDescent="0.3">
      <c r="A149" s="886"/>
      <c r="B149" s="886"/>
      <c r="C149" s="955"/>
      <c r="D149" s="955"/>
      <c r="E149" s="955"/>
      <c r="F149" s="955"/>
      <c r="G149" s="955"/>
      <c r="I149" s="884"/>
      <c r="J149" s="884"/>
      <c r="K149" s="883"/>
      <c r="L149" s="883"/>
      <c r="M149" s="883"/>
      <c r="N149" s="883"/>
      <c r="O149" s="883"/>
      <c r="P149" s="883"/>
      <c r="Q149" s="883"/>
      <c r="R149" s="883"/>
      <c r="S149" s="883"/>
      <c r="T149" s="883"/>
      <c r="U149" s="883"/>
      <c r="V149" s="883"/>
      <c r="W149" s="883"/>
      <c r="X149" s="883"/>
      <c r="Y149" s="883"/>
      <c r="Z149" s="883"/>
      <c r="AA149" s="883"/>
      <c r="AB149" s="883"/>
      <c r="AC149" s="883"/>
      <c r="AD149" s="883"/>
      <c r="AE149" s="883"/>
      <c r="AF149" s="883"/>
      <c r="AG149" s="883"/>
      <c r="AH149" s="883"/>
      <c r="AI149" s="883"/>
      <c r="AJ149" s="883"/>
      <c r="AK149" s="883"/>
      <c r="AL149" s="883"/>
      <c r="AM149" s="883"/>
      <c r="AN149" s="883"/>
    </row>
    <row r="150" spans="1:40" s="887" customFormat="1" x14ac:dyDescent="0.3">
      <c r="A150" s="886"/>
      <c r="B150" s="886"/>
      <c r="C150" s="955"/>
      <c r="D150" s="955"/>
      <c r="E150" s="955"/>
      <c r="F150" s="955"/>
      <c r="G150" s="955"/>
      <c r="I150" s="884"/>
      <c r="J150" s="884"/>
      <c r="K150" s="883"/>
      <c r="L150" s="883"/>
      <c r="M150" s="883"/>
      <c r="N150" s="883"/>
      <c r="O150" s="883"/>
      <c r="P150" s="883"/>
      <c r="Q150" s="883"/>
      <c r="R150" s="883"/>
      <c r="S150" s="883"/>
      <c r="T150" s="883"/>
      <c r="U150" s="883"/>
      <c r="V150" s="883"/>
      <c r="W150" s="883"/>
      <c r="X150" s="883"/>
      <c r="Y150" s="883"/>
      <c r="Z150" s="883"/>
      <c r="AA150" s="883"/>
      <c r="AB150" s="883"/>
      <c r="AC150" s="883"/>
      <c r="AD150" s="883"/>
      <c r="AE150" s="883"/>
      <c r="AF150" s="883"/>
      <c r="AG150" s="883"/>
      <c r="AH150" s="883"/>
      <c r="AI150" s="883"/>
      <c r="AJ150" s="883"/>
      <c r="AK150" s="883"/>
      <c r="AL150" s="883"/>
      <c r="AM150" s="883"/>
      <c r="AN150" s="883"/>
    </row>
    <row r="151" spans="1:40" s="887" customFormat="1" x14ac:dyDescent="0.3">
      <c r="A151" s="886"/>
      <c r="B151" s="886"/>
      <c r="C151" s="955"/>
      <c r="D151" s="955"/>
      <c r="E151" s="955"/>
      <c r="F151" s="955"/>
      <c r="G151" s="955"/>
      <c r="I151" s="884"/>
      <c r="J151" s="884"/>
      <c r="K151" s="883"/>
      <c r="L151" s="883"/>
      <c r="M151" s="883"/>
      <c r="N151" s="883"/>
      <c r="O151" s="883"/>
      <c r="P151" s="883"/>
      <c r="Q151" s="883"/>
      <c r="R151" s="883"/>
      <c r="S151" s="883"/>
      <c r="T151" s="883"/>
      <c r="U151" s="883"/>
      <c r="V151" s="883"/>
      <c r="W151" s="883"/>
      <c r="X151" s="883"/>
      <c r="Y151" s="883"/>
      <c r="Z151" s="883"/>
      <c r="AA151" s="883"/>
      <c r="AB151" s="883"/>
      <c r="AC151" s="883"/>
      <c r="AD151" s="883"/>
      <c r="AE151" s="883"/>
      <c r="AF151" s="883"/>
      <c r="AG151" s="883"/>
      <c r="AH151" s="883"/>
      <c r="AI151" s="883"/>
      <c r="AJ151" s="883"/>
      <c r="AK151" s="883"/>
      <c r="AL151" s="883"/>
      <c r="AM151" s="883"/>
      <c r="AN151" s="883"/>
    </row>
    <row r="152" spans="1:40" s="887" customFormat="1" x14ac:dyDescent="0.3">
      <c r="A152" s="886"/>
      <c r="B152" s="886"/>
      <c r="C152" s="955"/>
      <c r="D152" s="955"/>
      <c r="E152" s="955"/>
      <c r="F152" s="955"/>
      <c r="G152" s="955"/>
      <c r="I152" s="884"/>
      <c r="J152" s="884"/>
      <c r="K152" s="883"/>
      <c r="L152" s="883"/>
      <c r="M152" s="883"/>
      <c r="N152" s="883"/>
      <c r="O152" s="883"/>
      <c r="P152" s="883"/>
      <c r="Q152" s="883"/>
      <c r="R152" s="883"/>
      <c r="S152" s="883"/>
      <c r="T152" s="883"/>
      <c r="U152" s="883"/>
      <c r="V152" s="883"/>
      <c r="W152" s="883"/>
      <c r="X152" s="883"/>
      <c r="Y152" s="883"/>
      <c r="Z152" s="883"/>
      <c r="AA152" s="883"/>
      <c r="AB152" s="883"/>
      <c r="AC152" s="883"/>
      <c r="AD152" s="883"/>
      <c r="AE152" s="883"/>
      <c r="AF152" s="883"/>
      <c r="AG152" s="883"/>
      <c r="AH152" s="883"/>
      <c r="AI152" s="883"/>
      <c r="AJ152" s="883"/>
      <c r="AK152" s="883"/>
      <c r="AL152" s="883"/>
      <c r="AM152" s="883"/>
      <c r="AN152" s="883"/>
    </row>
    <row r="153" spans="1:40" s="887" customFormat="1" x14ac:dyDescent="0.3">
      <c r="A153" s="886"/>
      <c r="B153" s="886"/>
      <c r="C153" s="955"/>
      <c r="D153" s="955"/>
      <c r="E153" s="955"/>
      <c r="F153" s="955"/>
      <c r="G153" s="955"/>
      <c r="I153" s="884"/>
      <c r="J153" s="884"/>
      <c r="K153" s="883"/>
      <c r="L153" s="883"/>
      <c r="M153" s="883"/>
      <c r="N153" s="883"/>
      <c r="O153" s="883"/>
      <c r="P153" s="883"/>
      <c r="Q153" s="883"/>
      <c r="R153" s="883"/>
      <c r="S153" s="883"/>
      <c r="T153" s="883"/>
      <c r="U153" s="883"/>
      <c r="V153" s="883"/>
      <c r="W153" s="883"/>
      <c r="X153" s="883"/>
      <c r="Y153" s="883"/>
      <c r="Z153" s="883"/>
      <c r="AA153" s="883"/>
      <c r="AB153" s="883"/>
      <c r="AC153" s="883"/>
      <c r="AD153" s="883"/>
      <c r="AE153" s="883"/>
      <c r="AF153" s="883"/>
      <c r="AG153" s="883"/>
      <c r="AH153" s="883"/>
      <c r="AI153" s="883"/>
      <c r="AJ153" s="883"/>
      <c r="AK153" s="883"/>
      <c r="AL153" s="883"/>
      <c r="AM153" s="883"/>
      <c r="AN153" s="883"/>
    </row>
    <row r="154" spans="1:40" s="887" customFormat="1" x14ac:dyDescent="0.3">
      <c r="A154" s="886"/>
      <c r="B154" s="886"/>
      <c r="C154" s="955"/>
      <c r="D154" s="955"/>
      <c r="E154" s="955"/>
      <c r="F154" s="955"/>
      <c r="G154" s="955"/>
      <c r="I154" s="884"/>
      <c r="J154" s="884"/>
      <c r="K154" s="883"/>
      <c r="L154" s="883"/>
      <c r="M154" s="883"/>
      <c r="N154" s="883"/>
      <c r="O154" s="883"/>
      <c r="P154" s="883"/>
      <c r="Q154" s="883"/>
      <c r="R154" s="883"/>
      <c r="S154" s="883"/>
      <c r="T154" s="883"/>
      <c r="U154" s="883"/>
      <c r="V154" s="883"/>
      <c r="W154" s="883"/>
      <c r="X154" s="883"/>
      <c r="Y154" s="883"/>
      <c r="Z154" s="883"/>
      <c r="AA154" s="883"/>
      <c r="AB154" s="883"/>
      <c r="AC154" s="883"/>
      <c r="AD154" s="883"/>
      <c r="AE154" s="883"/>
      <c r="AF154" s="883"/>
      <c r="AG154" s="883"/>
      <c r="AH154" s="883"/>
      <c r="AI154" s="883"/>
      <c r="AJ154" s="883"/>
      <c r="AK154" s="883"/>
      <c r="AL154" s="883"/>
      <c r="AM154" s="883"/>
      <c r="AN154" s="883"/>
    </row>
    <row r="155" spans="1:40" s="887" customFormat="1" x14ac:dyDescent="0.3">
      <c r="A155" s="886"/>
      <c r="B155" s="886"/>
      <c r="C155" s="955"/>
      <c r="D155" s="955"/>
      <c r="E155" s="955"/>
      <c r="F155" s="955"/>
      <c r="G155" s="955"/>
      <c r="I155" s="884"/>
      <c r="J155" s="884"/>
      <c r="K155" s="883"/>
      <c r="L155" s="883"/>
      <c r="M155" s="883"/>
      <c r="N155" s="883"/>
      <c r="O155" s="883"/>
      <c r="P155" s="883"/>
      <c r="Q155" s="883"/>
      <c r="R155" s="883"/>
      <c r="S155" s="883"/>
      <c r="T155" s="883"/>
      <c r="U155" s="883"/>
      <c r="V155" s="883"/>
      <c r="W155" s="883"/>
      <c r="X155" s="883"/>
      <c r="Y155" s="883"/>
      <c r="Z155" s="883"/>
      <c r="AA155" s="883"/>
      <c r="AB155" s="883"/>
      <c r="AC155" s="883"/>
      <c r="AD155" s="883"/>
      <c r="AE155" s="883"/>
      <c r="AF155" s="883"/>
      <c r="AG155" s="883"/>
      <c r="AH155" s="883"/>
      <c r="AI155" s="883"/>
      <c r="AJ155" s="883"/>
      <c r="AK155" s="883"/>
      <c r="AL155" s="883"/>
      <c r="AM155" s="883"/>
      <c r="AN155" s="883"/>
    </row>
    <row r="156" spans="1:40" s="887" customFormat="1" x14ac:dyDescent="0.3">
      <c r="A156" s="886"/>
      <c r="B156" s="886"/>
      <c r="C156" s="955"/>
      <c r="D156" s="955"/>
      <c r="E156" s="955"/>
      <c r="F156" s="955"/>
      <c r="G156" s="955"/>
      <c r="I156" s="884"/>
      <c r="J156" s="884"/>
      <c r="K156" s="883"/>
      <c r="L156" s="883"/>
      <c r="M156" s="883"/>
      <c r="N156" s="883"/>
      <c r="O156" s="883"/>
      <c r="P156" s="883"/>
      <c r="Q156" s="883"/>
      <c r="R156" s="883"/>
      <c r="S156" s="883"/>
      <c r="T156" s="883"/>
      <c r="U156" s="883"/>
      <c r="V156" s="883"/>
      <c r="W156" s="883"/>
      <c r="X156" s="883"/>
      <c r="Y156" s="883"/>
      <c r="Z156" s="883"/>
      <c r="AA156" s="883"/>
      <c r="AB156" s="883"/>
      <c r="AC156" s="883"/>
      <c r="AD156" s="883"/>
      <c r="AE156" s="883"/>
      <c r="AF156" s="883"/>
      <c r="AG156" s="883"/>
      <c r="AH156" s="883"/>
      <c r="AI156" s="883"/>
      <c r="AJ156" s="883"/>
      <c r="AK156" s="883"/>
      <c r="AL156" s="883"/>
      <c r="AM156" s="883"/>
      <c r="AN156" s="883"/>
    </row>
    <row r="157" spans="1:40" s="887" customFormat="1" x14ac:dyDescent="0.3">
      <c r="A157" s="886"/>
      <c r="B157" s="886"/>
      <c r="C157" s="955"/>
      <c r="D157" s="955"/>
      <c r="E157" s="955"/>
      <c r="F157" s="955"/>
      <c r="G157" s="955"/>
      <c r="I157" s="884"/>
      <c r="J157" s="884"/>
      <c r="K157" s="883"/>
      <c r="L157" s="883"/>
      <c r="M157" s="883"/>
      <c r="N157" s="883"/>
      <c r="O157" s="883"/>
      <c r="P157" s="883"/>
      <c r="Q157" s="883"/>
      <c r="R157" s="883"/>
      <c r="S157" s="883"/>
      <c r="T157" s="883"/>
      <c r="U157" s="883"/>
      <c r="V157" s="883"/>
      <c r="W157" s="883"/>
      <c r="X157" s="883"/>
      <c r="Y157" s="883"/>
      <c r="Z157" s="883"/>
      <c r="AA157" s="883"/>
      <c r="AB157" s="883"/>
      <c r="AC157" s="883"/>
      <c r="AD157" s="883"/>
      <c r="AE157" s="883"/>
      <c r="AF157" s="883"/>
      <c r="AG157" s="883"/>
      <c r="AH157" s="883"/>
      <c r="AI157" s="883"/>
      <c r="AJ157" s="883"/>
      <c r="AK157" s="883"/>
      <c r="AL157" s="883"/>
      <c r="AM157" s="883"/>
      <c r="AN157" s="883"/>
    </row>
    <row r="158" spans="1:40" s="887" customFormat="1" x14ac:dyDescent="0.3">
      <c r="A158" s="886"/>
      <c r="B158" s="886"/>
      <c r="C158" s="955"/>
      <c r="D158" s="955"/>
      <c r="E158" s="955"/>
      <c r="F158" s="955"/>
      <c r="G158" s="955"/>
      <c r="I158" s="884"/>
      <c r="J158" s="884"/>
      <c r="K158" s="883"/>
      <c r="L158" s="883"/>
      <c r="M158" s="883"/>
      <c r="N158" s="883"/>
      <c r="O158" s="883"/>
      <c r="P158" s="883"/>
      <c r="Q158" s="883"/>
      <c r="R158" s="883"/>
      <c r="S158" s="883"/>
      <c r="T158" s="883"/>
      <c r="U158" s="883"/>
      <c r="V158" s="883"/>
      <c r="W158" s="883"/>
      <c r="X158" s="883"/>
      <c r="Y158" s="883"/>
      <c r="Z158" s="883"/>
      <c r="AA158" s="883"/>
      <c r="AB158" s="883"/>
      <c r="AC158" s="883"/>
      <c r="AD158" s="883"/>
      <c r="AE158" s="883"/>
      <c r="AF158" s="883"/>
      <c r="AG158" s="883"/>
      <c r="AH158" s="883"/>
      <c r="AI158" s="883"/>
      <c r="AJ158" s="883"/>
      <c r="AK158" s="883"/>
      <c r="AL158" s="883"/>
      <c r="AM158" s="883"/>
      <c r="AN158" s="883"/>
    </row>
    <row r="159" spans="1:40" s="887" customFormat="1" x14ac:dyDescent="0.3">
      <c r="A159" s="886"/>
      <c r="B159" s="886"/>
      <c r="C159" s="955"/>
      <c r="D159" s="955"/>
      <c r="E159" s="955"/>
      <c r="F159" s="955"/>
      <c r="G159" s="955"/>
      <c r="I159" s="884"/>
      <c r="J159" s="884"/>
      <c r="K159" s="883"/>
      <c r="L159" s="883"/>
      <c r="M159" s="883"/>
      <c r="N159" s="883"/>
      <c r="O159" s="883"/>
      <c r="P159" s="883"/>
      <c r="Q159" s="883"/>
      <c r="R159" s="883"/>
      <c r="S159" s="883"/>
      <c r="T159" s="883"/>
      <c r="U159" s="883"/>
      <c r="V159" s="883"/>
      <c r="W159" s="883"/>
      <c r="X159" s="883"/>
      <c r="Y159" s="883"/>
      <c r="Z159" s="883"/>
      <c r="AA159" s="883"/>
      <c r="AB159" s="883"/>
      <c r="AC159" s="883"/>
      <c r="AD159" s="883"/>
      <c r="AE159" s="883"/>
      <c r="AF159" s="883"/>
      <c r="AG159" s="883"/>
      <c r="AH159" s="883"/>
      <c r="AI159" s="883"/>
      <c r="AJ159" s="883"/>
      <c r="AK159" s="883"/>
      <c r="AL159" s="883"/>
      <c r="AM159" s="883"/>
      <c r="AN159" s="883"/>
    </row>
    <row r="160" spans="1:40" s="887" customFormat="1" x14ac:dyDescent="0.3">
      <c r="A160" s="886"/>
      <c r="B160" s="886"/>
      <c r="C160" s="955"/>
      <c r="D160" s="955"/>
      <c r="E160" s="955"/>
      <c r="F160" s="955"/>
      <c r="G160" s="955"/>
      <c r="I160" s="884"/>
      <c r="J160" s="884"/>
      <c r="K160" s="883"/>
      <c r="L160" s="883"/>
      <c r="M160" s="883"/>
      <c r="N160" s="883"/>
      <c r="O160" s="883"/>
      <c r="P160" s="883"/>
      <c r="Q160" s="883"/>
      <c r="R160" s="883"/>
      <c r="S160" s="883"/>
      <c r="T160" s="883"/>
      <c r="U160" s="883"/>
      <c r="V160" s="883"/>
      <c r="W160" s="883"/>
      <c r="X160" s="883"/>
      <c r="Y160" s="883"/>
      <c r="Z160" s="883"/>
      <c r="AA160" s="883"/>
      <c r="AB160" s="883"/>
      <c r="AC160" s="883"/>
      <c r="AD160" s="883"/>
      <c r="AE160" s="883"/>
      <c r="AF160" s="883"/>
      <c r="AG160" s="883"/>
      <c r="AH160" s="883"/>
      <c r="AI160" s="883"/>
      <c r="AJ160" s="883"/>
      <c r="AK160" s="883"/>
      <c r="AL160" s="883"/>
      <c r="AM160" s="883"/>
      <c r="AN160" s="883"/>
    </row>
    <row r="161" spans="1:40" s="887" customFormat="1" x14ac:dyDescent="0.3">
      <c r="A161" s="886"/>
      <c r="B161" s="886"/>
      <c r="C161" s="955"/>
      <c r="D161" s="955"/>
      <c r="E161" s="955"/>
      <c r="F161" s="955"/>
      <c r="G161" s="955"/>
      <c r="I161" s="884"/>
      <c r="J161" s="884"/>
      <c r="K161" s="883"/>
      <c r="L161" s="883"/>
      <c r="M161" s="883"/>
      <c r="N161" s="883"/>
      <c r="O161" s="883"/>
      <c r="P161" s="883"/>
      <c r="Q161" s="883"/>
      <c r="R161" s="883"/>
      <c r="S161" s="883"/>
      <c r="T161" s="883"/>
      <c r="U161" s="883"/>
      <c r="V161" s="883"/>
      <c r="W161" s="883"/>
      <c r="X161" s="883"/>
      <c r="Y161" s="883"/>
      <c r="Z161" s="883"/>
      <c r="AA161" s="883"/>
      <c r="AB161" s="883"/>
      <c r="AC161" s="883"/>
      <c r="AD161" s="883"/>
      <c r="AE161" s="883"/>
      <c r="AF161" s="883"/>
      <c r="AG161" s="883"/>
      <c r="AH161" s="883"/>
      <c r="AI161" s="883"/>
      <c r="AJ161" s="883"/>
      <c r="AK161" s="883"/>
      <c r="AL161" s="883"/>
      <c r="AM161" s="883"/>
      <c r="AN161" s="883"/>
    </row>
    <row r="162" spans="1:40" s="887" customFormat="1" x14ac:dyDescent="0.3">
      <c r="A162" s="886"/>
      <c r="B162" s="886"/>
      <c r="C162" s="955"/>
      <c r="D162" s="955"/>
      <c r="E162" s="955"/>
      <c r="F162" s="955"/>
      <c r="G162" s="955"/>
      <c r="I162" s="884"/>
      <c r="J162" s="884"/>
      <c r="K162" s="883"/>
      <c r="L162" s="883"/>
      <c r="M162" s="883"/>
      <c r="N162" s="883"/>
      <c r="O162" s="883"/>
      <c r="P162" s="883"/>
      <c r="Q162" s="883"/>
      <c r="R162" s="883"/>
      <c r="S162" s="883"/>
      <c r="T162" s="883"/>
      <c r="U162" s="883"/>
      <c r="V162" s="883"/>
      <c r="W162" s="883"/>
      <c r="X162" s="883"/>
      <c r="Y162" s="883"/>
      <c r="Z162" s="883"/>
      <c r="AA162" s="883"/>
      <c r="AB162" s="883"/>
      <c r="AC162" s="883"/>
      <c r="AD162" s="883"/>
      <c r="AE162" s="883"/>
      <c r="AF162" s="883"/>
      <c r="AG162" s="883"/>
      <c r="AH162" s="883"/>
      <c r="AI162" s="883"/>
      <c r="AJ162" s="883"/>
      <c r="AK162" s="883"/>
      <c r="AL162" s="883"/>
      <c r="AM162" s="883"/>
      <c r="AN162" s="883"/>
    </row>
    <row r="163" spans="1:40" s="887" customFormat="1" x14ac:dyDescent="0.3">
      <c r="A163" s="886"/>
      <c r="B163" s="886"/>
      <c r="C163" s="955"/>
      <c r="D163" s="955"/>
      <c r="E163" s="955"/>
      <c r="F163" s="955"/>
      <c r="G163" s="955"/>
      <c r="I163" s="884"/>
      <c r="J163" s="884"/>
      <c r="K163" s="883"/>
      <c r="L163" s="883"/>
      <c r="M163" s="883"/>
      <c r="N163" s="883"/>
      <c r="O163" s="883"/>
      <c r="P163" s="883"/>
      <c r="Q163" s="883"/>
      <c r="R163" s="883"/>
      <c r="S163" s="883"/>
      <c r="T163" s="883"/>
      <c r="U163" s="883"/>
      <c r="V163" s="883"/>
      <c r="W163" s="883"/>
      <c r="X163" s="883"/>
      <c r="Y163" s="883"/>
      <c r="Z163" s="883"/>
      <c r="AA163" s="883"/>
      <c r="AB163" s="883"/>
      <c r="AC163" s="883"/>
      <c r="AD163" s="883"/>
      <c r="AE163" s="883"/>
      <c r="AF163" s="883"/>
      <c r="AG163" s="883"/>
      <c r="AH163" s="883"/>
      <c r="AI163" s="883"/>
      <c r="AJ163" s="883"/>
      <c r="AK163" s="883"/>
      <c r="AL163" s="883"/>
      <c r="AM163" s="883"/>
      <c r="AN163" s="883"/>
    </row>
    <row r="164" spans="1:40" s="887" customFormat="1" x14ac:dyDescent="0.3">
      <c r="A164" s="886"/>
      <c r="B164" s="886"/>
      <c r="C164" s="955"/>
      <c r="D164" s="955"/>
      <c r="E164" s="955"/>
      <c r="F164" s="955"/>
      <c r="G164" s="955"/>
      <c r="I164" s="884"/>
      <c r="J164" s="884"/>
      <c r="K164" s="883"/>
      <c r="L164" s="883"/>
      <c r="M164" s="883"/>
      <c r="N164" s="883"/>
      <c r="O164" s="883"/>
      <c r="P164" s="883"/>
      <c r="Q164" s="883"/>
      <c r="R164" s="883"/>
      <c r="S164" s="883"/>
      <c r="T164" s="883"/>
      <c r="U164" s="883"/>
      <c r="V164" s="883"/>
      <c r="W164" s="883"/>
      <c r="X164" s="883"/>
      <c r="Y164" s="883"/>
      <c r="Z164" s="883"/>
      <c r="AA164" s="883"/>
      <c r="AB164" s="883"/>
      <c r="AC164" s="883"/>
      <c r="AD164" s="883"/>
      <c r="AE164" s="883"/>
      <c r="AF164" s="883"/>
      <c r="AG164" s="883"/>
      <c r="AH164" s="883"/>
      <c r="AI164" s="883"/>
      <c r="AJ164" s="883"/>
      <c r="AK164" s="883"/>
      <c r="AL164" s="883"/>
      <c r="AM164" s="883"/>
      <c r="AN164" s="883"/>
    </row>
    <row r="165" spans="1:40" s="887" customFormat="1" x14ac:dyDescent="0.3">
      <c r="A165" s="886"/>
      <c r="B165" s="886"/>
      <c r="C165" s="955"/>
      <c r="D165" s="955"/>
      <c r="E165" s="955"/>
      <c r="F165" s="955"/>
      <c r="G165" s="955"/>
      <c r="I165" s="884"/>
      <c r="J165" s="884"/>
      <c r="K165" s="883"/>
      <c r="L165" s="883"/>
      <c r="M165" s="883"/>
      <c r="N165" s="883"/>
      <c r="O165" s="883"/>
      <c r="P165" s="883"/>
      <c r="Q165" s="883"/>
      <c r="R165" s="883"/>
      <c r="S165" s="883"/>
      <c r="T165" s="883"/>
      <c r="U165" s="883"/>
      <c r="V165" s="883"/>
      <c r="W165" s="883"/>
      <c r="X165" s="883"/>
      <c r="Y165" s="883"/>
      <c r="Z165" s="883"/>
      <c r="AA165" s="883"/>
      <c r="AB165" s="883"/>
      <c r="AC165" s="883"/>
      <c r="AD165" s="883"/>
      <c r="AE165" s="883"/>
      <c r="AF165" s="883"/>
      <c r="AG165" s="883"/>
      <c r="AH165" s="883"/>
      <c r="AI165" s="883"/>
      <c r="AJ165" s="883"/>
      <c r="AK165" s="883"/>
      <c r="AL165" s="883"/>
      <c r="AM165" s="883"/>
      <c r="AN165" s="883"/>
    </row>
    <row r="166" spans="1:40" s="887" customFormat="1" x14ac:dyDescent="0.3">
      <c r="A166" s="886"/>
      <c r="B166" s="886"/>
      <c r="C166" s="955"/>
      <c r="D166" s="955"/>
      <c r="E166" s="955"/>
      <c r="F166" s="955"/>
      <c r="G166" s="955"/>
      <c r="I166" s="884"/>
      <c r="J166" s="884"/>
      <c r="K166" s="883"/>
      <c r="L166" s="883"/>
      <c r="M166" s="883"/>
      <c r="N166" s="883"/>
      <c r="O166" s="883"/>
      <c r="P166" s="883"/>
      <c r="Q166" s="883"/>
      <c r="R166" s="883"/>
      <c r="S166" s="883"/>
      <c r="T166" s="883"/>
      <c r="U166" s="883"/>
      <c r="V166" s="883"/>
      <c r="W166" s="883"/>
      <c r="X166" s="883"/>
      <c r="Y166" s="883"/>
      <c r="Z166" s="883"/>
      <c r="AA166" s="883"/>
      <c r="AB166" s="883"/>
      <c r="AC166" s="883"/>
      <c r="AD166" s="883"/>
      <c r="AE166" s="883"/>
      <c r="AF166" s="883"/>
      <c r="AG166" s="883"/>
      <c r="AH166" s="883"/>
      <c r="AI166" s="883"/>
      <c r="AJ166" s="883"/>
      <c r="AK166" s="883"/>
      <c r="AL166" s="883"/>
      <c r="AM166" s="883"/>
      <c r="AN166" s="883"/>
    </row>
    <row r="167" spans="1:40" s="887" customFormat="1" x14ac:dyDescent="0.3">
      <c r="A167" s="886"/>
      <c r="B167" s="886"/>
      <c r="C167" s="955"/>
      <c r="D167" s="955"/>
      <c r="E167" s="955"/>
      <c r="F167" s="955"/>
      <c r="G167" s="955"/>
      <c r="I167" s="884"/>
      <c r="J167" s="884"/>
      <c r="K167" s="883"/>
      <c r="L167" s="883"/>
      <c r="M167" s="883"/>
      <c r="N167" s="883"/>
      <c r="O167" s="883"/>
      <c r="P167" s="883"/>
      <c r="Q167" s="883"/>
      <c r="R167" s="883"/>
      <c r="S167" s="883"/>
      <c r="T167" s="883"/>
      <c r="U167" s="883"/>
      <c r="V167" s="883"/>
      <c r="W167" s="883"/>
      <c r="X167" s="883"/>
      <c r="Y167" s="883"/>
      <c r="Z167" s="883"/>
      <c r="AA167" s="883"/>
      <c r="AB167" s="883"/>
      <c r="AC167" s="883"/>
      <c r="AD167" s="883"/>
      <c r="AE167" s="883"/>
      <c r="AF167" s="883"/>
      <c r="AG167" s="883"/>
      <c r="AH167" s="883"/>
      <c r="AI167" s="883"/>
      <c r="AJ167" s="883"/>
      <c r="AK167" s="883"/>
      <c r="AL167" s="883"/>
      <c r="AM167" s="883"/>
      <c r="AN167" s="883"/>
    </row>
    <row r="168" spans="1:40" s="887" customFormat="1" x14ac:dyDescent="0.3">
      <c r="A168" s="886"/>
      <c r="B168" s="886"/>
      <c r="C168" s="955"/>
      <c r="D168" s="955"/>
      <c r="E168" s="955"/>
      <c r="F168" s="955"/>
      <c r="G168" s="955"/>
      <c r="I168" s="884"/>
      <c r="J168" s="884"/>
      <c r="K168" s="883"/>
      <c r="L168" s="883"/>
      <c r="M168" s="883"/>
      <c r="N168" s="883"/>
      <c r="O168" s="883"/>
      <c r="P168" s="883"/>
      <c r="Q168" s="883"/>
      <c r="R168" s="883"/>
      <c r="S168" s="883"/>
      <c r="T168" s="883"/>
      <c r="U168" s="883"/>
      <c r="V168" s="883"/>
      <c r="W168" s="883"/>
      <c r="X168" s="883"/>
      <c r="Y168" s="883"/>
      <c r="Z168" s="883"/>
      <c r="AA168" s="883"/>
      <c r="AB168" s="883"/>
      <c r="AC168" s="883"/>
      <c r="AD168" s="883"/>
      <c r="AE168" s="883"/>
      <c r="AF168" s="883"/>
      <c r="AG168" s="883"/>
      <c r="AH168" s="883"/>
      <c r="AI168" s="883"/>
      <c r="AJ168" s="883"/>
      <c r="AK168" s="883"/>
      <c r="AL168" s="883"/>
      <c r="AM168" s="883"/>
      <c r="AN168" s="883"/>
    </row>
    <row r="169" spans="1:40" s="887" customFormat="1" x14ac:dyDescent="0.3">
      <c r="A169" s="886"/>
      <c r="B169" s="886"/>
      <c r="C169" s="955"/>
      <c r="D169" s="955"/>
      <c r="E169" s="955"/>
      <c r="F169" s="955"/>
      <c r="G169" s="955"/>
      <c r="I169" s="884"/>
      <c r="J169" s="884"/>
      <c r="K169" s="883"/>
      <c r="L169" s="883"/>
      <c r="M169" s="883"/>
      <c r="N169" s="883"/>
      <c r="O169" s="883"/>
      <c r="P169" s="883"/>
      <c r="Q169" s="883"/>
      <c r="R169" s="883"/>
      <c r="S169" s="883"/>
      <c r="T169" s="883"/>
      <c r="U169" s="883"/>
      <c r="V169" s="883"/>
      <c r="W169" s="883"/>
      <c r="X169" s="883"/>
      <c r="Y169" s="883"/>
      <c r="Z169" s="883"/>
      <c r="AA169" s="883"/>
      <c r="AB169" s="883"/>
      <c r="AC169" s="883"/>
      <c r="AD169" s="883"/>
      <c r="AE169" s="883"/>
      <c r="AF169" s="883"/>
      <c r="AG169" s="883"/>
      <c r="AH169" s="883"/>
      <c r="AI169" s="883"/>
      <c r="AJ169" s="883"/>
      <c r="AK169" s="883"/>
      <c r="AL169" s="883"/>
      <c r="AM169" s="883"/>
      <c r="AN169" s="883"/>
    </row>
    <row r="170" spans="1:40" s="887" customFormat="1" x14ac:dyDescent="0.3">
      <c r="A170" s="886"/>
      <c r="B170" s="886"/>
      <c r="C170" s="955"/>
      <c r="D170" s="955"/>
      <c r="E170" s="955"/>
      <c r="F170" s="955"/>
      <c r="G170" s="955"/>
      <c r="I170" s="884"/>
      <c r="J170" s="884"/>
      <c r="K170" s="883"/>
      <c r="L170" s="883"/>
      <c r="M170" s="883"/>
      <c r="N170" s="883"/>
      <c r="O170" s="883"/>
      <c r="P170" s="883"/>
      <c r="Q170" s="883"/>
      <c r="R170" s="883"/>
      <c r="S170" s="883"/>
      <c r="T170" s="883"/>
      <c r="U170" s="883"/>
      <c r="V170" s="883"/>
      <c r="W170" s="883"/>
      <c r="X170" s="883"/>
      <c r="Y170" s="883"/>
      <c r="Z170" s="883"/>
      <c r="AA170" s="883"/>
      <c r="AB170" s="883"/>
      <c r="AC170" s="883"/>
      <c r="AD170" s="883"/>
      <c r="AE170" s="883"/>
      <c r="AF170" s="883"/>
      <c r="AG170" s="883"/>
      <c r="AH170" s="883"/>
      <c r="AI170" s="883"/>
      <c r="AJ170" s="883"/>
      <c r="AK170" s="883"/>
      <c r="AL170" s="883"/>
      <c r="AM170" s="883"/>
      <c r="AN170" s="883"/>
    </row>
    <row r="171" spans="1:40" s="887" customFormat="1" x14ac:dyDescent="0.3">
      <c r="A171" s="886"/>
      <c r="B171" s="886"/>
      <c r="C171" s="955"/>
      <c r="D171" s="955"/>
      <c r="E171" s="955"/>
      <c r="F171" s="955"/>
      <c r="G171" s="955"/>
      <c r="I171" s="884"/>
      <c r="J171" s="884"/>
      <c r="K171" s="883"/>
      <c r="L171" s="883"/>
      <c r="M171" s="883"/>
      <c r="N171" s="883"/>
      <c r="O171" s="883"/>
      <c r="P171" s="883"/>
      <c r="Q171" s="883"/>
      <c r="R171" s="883"/>
      <c r="S171" s="883"/>
      <c r="T171" s="883"/>
      <c r="U171" s="883"/>
      <c r="V171" s="883"/>
      <c r="W171" s="883"/>
      <c r="X171" s="883"/>
      <c r="Y171" s="883"/>
      <c r="Z171" s="883"/>
      <c r="AA171" s="883"/>
      <c r="AB171" s="883"/>
      <c r="AC171" s="883"/>
      <c r="AD171" s="883"/>
      <c r="AE171" s="883"/>
      <c r="AF171" s="883"/>
      <c r="AG171" s="883"/>
      <c r="AH171" s="883"/>
      <c r="AI171" s="883"/>
      <c r="AJ171" s="883"/>
      <c r="AK171" s="883"/>
      <c r="AL171" s="883"/>
      <c r="AM171" s="883"/>
      <c r="AN171" s="883"/>
    </row>
    <row r="172" spans="1:40" s="887" customFormat="1" x14ac:dyDescent="0.3">
      <c r="A172" s="886"/>
      <c r="B172" s="886"/>
      <c r="C172" s="955"/>
      <c r="D172" s="955"/>
      <c r="E172" s="955"/>
      <c r="F172" s="955"/>
      <c r="G172" s="955"/>
      <c r="I172" s="884"/>
      <c r="J172" s="884"/>
      <c r="K172" s="883"/>
      <c r="L172" s="883"/>
      <c r="M172" s="883"/>
      <c r="N172" s="883"/>
      <c r="O172" s="883"/>
      <c r="P172" s="883"/>
      <c r="Q172" s="883"/>
      <c r="R172" s="883"/>
      <c r="S172" s="883"/>
      <c r="T172" s="883"/>
      <c r="U172" s="883"/>
      <c r="V172" s="883"/>
      <c r="W172" s="883"/>
      <c r="X172" s="883"/>
      <c r="Y172" s="883"/>
      <c r="Z172" s="883"/>
      <c r="AA172" s="883"/>
      <c r="AB172" s="883"/>
      <c r="AC172" s="883"/>
      <c r="AD172" s="883"/>
      <c r="AE172" s="883"/>
      <c r="AF172" s="883"/>
      <c r="AG172" s="883"/>
      <c r="AH172" s="883"/>
      <c r="AI172" s="883"/>
      <c r="AJ172" s="883"/>
      <c r="AK172" s="883"/>
      <c r="AL172" s="883"/>
      <c r="AM172" s="883"/>
      <c r="AN172" s="883"/>
    </row>
    <row r="173" spans="1:40" s="887" customFormat="1" x14ac:dyDescent="0.3">
      <c r="A173" s="886"/>
      <c r="B173" s="886"/>
      <c r="C173" s="955"/>
      <c r="D173" s="955"/>
      <c r="E173" s="955"/>
      <c r="F173" s="955"/>
      <c r="G173" s="955"/>
      <c r="I173" s="884"/>
      <c r="J173" s="884"/>
      <c r="K173" s="883"/>
      <c r="L173" s="883"/>
      <c r="M173" s="883"/>
      <c r="N173" s="883"/>
      <c r="O173" s="883"/>
      <c r="P173" s="883"/>
      <c r="Q173" s="883"/>
      <c r="R173" s="883"/>
      <c r="S173" s="883"/>
      <c r="T173" s="883"/>
      <c r="U173" s="883"/>
      <c r="V173" s="883"/>
      <c r="W173" s="883"/>
      <c r="X173" s="883"/>
      <c r="Y173" s="883"/>
      <c r="Z173" s="883"/>
      <c r="AA173" s="883"/>
      <c r="AB173" s="883"/>
      <c r="AC173" s="883"/>
      <c r="AD173" s="883"/>
      <c r="AE173" s="883"/>
      <c r="AF173" s="883"/>
      <c r="AG173" s="883"/>
      <c r="AH173" s="883"/>
      <c r="AI173" s="883"/>
      <c r="AJ173" s="883"/>
      <c r="AK173" s="883"/>
      <c r="AL173" s="883"/>
      <c r="AM173" s="883"/>
      <c r="AN173" s="883"/>
    </row>
    <row r="174" spans="1:40" s="887" customFormat="1" x14ac:dyDescent="0.3">
      <c r="A174" s="886"/>
      <c r="B174" s="886"/>
      <c r="C174" s="955"/>
      <c r="D174" s="955"/>
      <c r="E174" s="955"/>
      <c r="F174" s="955"/>
      <c r="G174" s="955"/>
      <c r="I174" s="884"/>
      <c r="J174" s="884"/>
      <c r="K174" s="883"/>
      <c r="L174" s="883"/>
      <c r="M174" s="883"/>
      <c r="N174" s="883"/>
      <c r="O174" s="883"/>
      <c r="P174" s="883"/>
      <c r="Q174" s="883"/>
      <c r="R174" s="883"/>
      <c r="S174" s="883"/>
      <c r="T174" s="883"/>
      <c r="U174" s="883"/>
      <c r="V174" s="883"/>
      <c r="W174" s="883"/>
      <c r="X174" s="883"/>
      <c r="Y174" s="883"/>
      <c r="Z174" s="883"/>
      <c r="AA174" s="883"/>
      <c r="AB174" s="883"/>
      <c r="AC174" s="883"/>
      <c r="AD174" s="883"/>
      <c r="AE174" s="883"/>
      <c r="AF174" s="883"/>
      <c r="AG174" s="883"/>
      <c r="AH174" s="883"/>
      <c r="AI174" s="883"/>
      <c r="AJ174" s="883"/>
      <c r="AK174" s="883"/>
      <c r="AL174" s="883"/>
      <c r="AM174" s="883"/>
      <c r="AN174" s="883"/>
    </row>
    <row r="175" spans="1:40" s="887" customFormat="1" x14ac:dyDescent="0.3">
      <c r="A175" s="886"/>
      <c r="B175" s="886"/>
      <c r="C175" s="955"/>
      <c r="D175" s="955"/>
      <c r="E175" s="955"/>
      <c r="F175" s="955"/>
      <c r="G175" s="955"/>
      <c r="I175" s="884"/>
      <c r="J175" s="884"/>
      <c r="K175" s="883"/>
      <c r="L175" s="883"/>
      <c r="M175" s="883"/>
      <c r="N175" s="883"/>
      <c r="O175" s="883"/>
      <c r="P175" s="883"/>
      <c r="Q175" s="883"/>
      <c r="R175" s="883"/>
      <c r="S175" s="883"/>
      <c r="T175" s="883"/>
      <c r="U175" s="883"/>
      <c r="V175" s="883"/>
      <c r="W175" s="883"/>
      <c r="X175" s="883"/>
      <c r="Y175" s="883"/>
      <c r="Z175" s="883"/>
      <c r="AA175" s="883"/>
      <c r="AB175" s="883"/>
      <c r="AC175" s="883"/>
      <c r="AD175" s="883"/>
      <c r="AE175" s="883"/>
      <c r="AF175" s="883"/>
      <c r="AG175" s="883"/>
      <c r="AH175" s="883"/>
      <c r="AI175" s="883"/>
      <c r="AJ175" s="883"/>
      <c r="AK175" s="883"/>
      <c r="AL175" s="883"/>
      <c r="AM175" s="883"/>
      <c r="AN175" s="883"/>
    </row>
    <row r="176" spans="1:40" s="887" customFormat="1" x14ac:dyDescent="0.3">
      <c r="A176" s="886"/>
      <c r="B176" s="886"/>
      <c r="C176" s="955"/>
      <c r="D176" s="955"/>
      <c r="E176" s="955"/>
      <c r="F176" s="955"/>
      <c r="G176" s="955"/>
      <c r="I176" s="884"/>
      <c r="J176" s="884"/>
      <c r="K176" s="883"/>
      <c r="L176" s="883"/>
      <c r="M176" s="883"/>
      <c r="N176" s="883"/>
      <c r="O176" s="883"/>
      <c r="P176" s="883"/>
      <c r="Q176" s="883"/>
      <c r="R176" s="883"/>
      <c r="S176" s="883"/>
      <c r="T176" s="883"/>
      <c r="U176" s="883"/>
      <c r="V176" s="883"/>
      <c r="W176" s="883"/>
      <c r="X176" s="883"/>
      <c r="Y176" s="883"/>
      <c r="Z176" s="883"/>
      <c r="AA176" s="883"/>
      <c r="AB176" s="883"/>
      <c r="AC176" s="883"/>
      <c r="AD176" s="883"/>
      <c r="AE176" s="883"/>
      <c r="AF176" s="883"/>
      <c r="AG176" s="883"/>
      <c r="AH176" s="883"/>
      <c r="AI176" s="883"/>
      <c r="AJ176" s="883"/>
      <c r="AK176" s="883"/>
      <c r="AL176" s="883"/>
      <c r="AM176" s="883"/>
      <c r="AN176" s="883"/>
    </row>
    <row r="177" spans="1:40" s="887" customFormat="1" x14ac:dyDescent="0.3">
      <c r="A177" s="886"/>
      <c r="B177" s="886"/>
      <c r="C177" s="955"/>
      <c r="D177" s="955"/>
      <c r="E177" s="955"/>
      <c r="F177" s="955"/>
      <c r="G177" s="955"/>
      <c r="I177" s="884"/>
      <c r="J177" s="884"/>
      <c r="K177" s="883"/>
      <c r="L177" s="883"/>
      <c r="M177" s="883"/>
      <c r="N177" s="883"/>
      <c r="O177" s="883"/>
      <c r="P177" s="883"/>
      <c r="Q177" s="883"/>
      <c r="R177" s="883"/>
      <c r="S177" s="883"/>
      <c r="T177" s="883"/>
      <c r="U177" s="883"/>
      <c r="V177" s="883"/>
      <c r="W177" s="883"/>
      <c r="X177" s="883"/>
      <c r="Y177" s="883"/>
      <c r="Z177" s="883"/>
      <c r="AA177" s="883"/>
      <c r="AB177" s="883"/>
      <c r="AC177" s="883"/>
      <c r="AD177" s="883"/>
      <c r="AE177" s="883"/>
      <c r="AF177" s="883"/>
      <c r="AG177" s="883"/>
      <c r="AH177" s="883"/>
      <c r="AI177" s="883"/>
      <c r="AJ177" s="883"/>
      <c r="AK177" s="883"/>
      <c r="AL177" s="883"/>
      <c r="AM177" s="883"/>
      <c r="AN177" s="883"/>
    </row>
    <row r="178" spans="1:40" s="887" customFormat="1" x14ac:dyDescent="0.3">
      <c r="A178" s="886"/>
      <c r="B178" s="886"/>
      <c r="C178" s="955"/>
      <c r="D178" s="955"/>
      <c r="E178" s="955"/>
      <c r="F178" s="955"/>
      <c r="G178" s="955"/>
      <c r="I178" s="884"/>
      <c r="J178" s="884"/>
      <c r="K178" s="883"/>
      <c r="L178" s="883"/>
      <c r="M178" s="883"/>
      <c r="N178" s="883"/>
      <c r="O178" s="883"/>
      <c r="P178" s="883"/>
      <c r="Q178" s="883"/>
      <c r="R178" s="883"/>
      <c r="S178" s="883"/>
      <c r="T178" s="883"/>
      <c r="U178" s="883"/>
      <c r="V178" s="883"/>
      <c r="W178" s="883"/>
      <c r="X178" s="883"/>
      <c r="Y178" s="883"/>
      <c r="Z178" s="883"/>
      <c r="AA178" s="883"/>
      <c r="AB178" s="883"/>
      <c r="AC178" s="883"/>
      <c r="AD178" s="883"/>
      <c r="AE178" s="883"/>
      <c r="AF178" s="883"/>
      <c r="AG178" s="883"/>
      <c r="AH178" s="883"/>
      <c r="AI178" s="883"/>
      <c r="AJ178" s="883"/>
      <c r="AK178" s="883"/>
      <c r="AL178" s="883"/>
      <c r="AM178" s="883"/>
      <c r="AN178" s="883"/>
    </row>
    <row r="179" spans="1:40" s="887" customFormat="1" x14ac:dyDescent="0.3">
      <c r="A179" s="886"/>
      <c r="B179" s="886"/>
      <c r="C179" s="955"/>
      <c r="D179" s="955"/>
      <c r="E179" s="955"/>
      <c r="F179" s="955"/>
      <c r="G179" s="955"/>
      <c r="I179" s="884"/>
      <c r="J179" s="884"/>
      <c r="K179" s="883"/>
      <c r="L179" s="883"/>
      <c r="M179" s="883"/>
      <c r="N179" s="883"/>
      <c r="O179" s="883"/>
      <c r="P179" s="883"/>
      <c r="Q179" s="883"/>
      <c r="R179" s="883"/>
      <c r="S179" s="883"/>
      <c r="T179" s="883"/>
      <c r="U179" s="883"/>
      <c r="V179" s="883"/>
      <c r="W179" s="883"/>
      <c r="X179" s="883"/>
      <c r="Y179" s="883"/>
      <c r="Z179" s="883"/>
      <c r="AA179" s="883"/>
      <c r="AB179" s="883"/>
      <c r="AC179" s="883"/>
      <c r="AD179" s="883"/>
      <c r="AE179" s="883"/>
      <c r="AF179" s="883"/>
      <c r="AG179" s="883"/>
      <c r="AH179" s="883"/>
      <c r="AI179" s="883"/>
      <c r="AJ179" s="883"/>
      <c r="AK179" s="883"/>
      <c r="AL179" s="883"/>
      <c r="AM179" s="883"/>
      <c r="AN179" s="883"/>
    </row>
    <row r="180" spans="1:40" s="887" customFormat="1" x14ac:dyDescent="0.3">
      <c r="A180" s="886"/>
      <c r="B180" s="886"/>
      <c r="C180" s="955"/>
      <c r="D180" s="955"/>
      <c r="E180" s="955"/>
      <c r="F180" s="955"/>
      <c r="G180" s="955"/>
      <c r="I180" s="884"/>
      <c r="J180" s="884"/>
      <c r="K180" s="883"/>
      <c r="L180" s="883"/>
      <c r="M180" s="883"/>
      <c r="N180" s="883"/>
      <c r="O180" s="883"/>
      <c r="P180" s="883"/>
      <c r="Q180" s="883"/>
      <c r="R180" s="883"/>
      <c r="S180" s="883"/>
      <c r="T180" s="883"/>
      <c r="U180" s="883"/>
      <c r="V180" s="883"/>
      <c r="W180" s="883"/>
      <c r="X180" s="883"/>
      <c r="Y180" s="883"/>
      <c r="Z180" s="883"/>
      <c r="AA180" s="883"/>
      <c r="AB180" s="883"/>
      <c r="AC180" s="883"/>
      <c r="AD180" s="883"/>
      <c r="AE180" s="883"/>
      <c r="AF180" s="883"/>
      <c r="AG180" s="883"/>
      <c r="AH180" s="883"/>
      <c r="AI180" s="883"/>
      <c r="AJ180" s="883"/>
      <c r="AK180" s="883"/>
      <c r="AL180" s="883"/>
      <c r="AM180" s="883"/>
      <c r="AN180" s="883"/>
    </row>
    <row r="181" spans="1:40" s="887" customFormat="1" x14ac:dyDescent="0.3">
      <c r="A181" s="886"/>
      <c r="B181" s="886"/>
      <c r="C181" s="955"/>
      <c r="D181" s="955"/>
      <c r="E181" s="955"/>
      <c r="F181" s="955"/>
      <c r="G181" s="955"/>
      <c r="I181" s="884"/>
      <c r="J181" s="884"/>
      <c r="K181" s="883"/>
      <c r="L181" s="883"/>
      <c r="M181" s="883"/>
      <c r="N181" s="883"/>
      <c r="O181" s="883"/>
      <c r="P181" s="883"/>
      <c r="Q181" s="883"/>
      <c r="R181" s="883"/>
      <c r="S181" s="883"/>
      <c r="T181" s="883"/>
      <c r="U181" s="883"/>
      <c r="V181" s="883"/>
      <c r="W181" s="883"/>
      <c r="X181" s="883"/>
      <c r="Y181" s="883"/>
      <c r="Z181" s="883"/>
      <c r="AA181" s="883"/>
      <c r="AB181" s="883"/>
      <c r="AC181" s="883"/>
      <c r="AD181" s="883"/>
      <c r="AE181" s="883"/>
      <c r="AF181" s="883"/>
      <c r="AG181" s="883"/>
      <c r="AH181" s="883"/>
      <c r="AI181" s="883"/>
      <c r="AJ181" s="883"/>
      <c r="AK181" s="883"/>
      <c r="AL181" s="883"/>
      <c r="AM181" s="883"/>
      <c r="AN181" s="883"/>
    </row>
    <row r="182" spans="1:40" s="887" customFormat="1" x14ac:dyDescent="0.3">
      <c r="A182" s="886"/>
      <c r="B182" s="886"/>
      <c r="C182" s="955"/>
      <c r="D182" s="955"/>
      <c r="E182" s="955"/>
      <c r="F182" s="955"/>
      <c r="G182" s="955"/>
      <c r="I182" s="884"/>
      <c r="J182" s="884"/>
      <c r="K182" s="883"/>
      <c r="L182" s="883"/>
      <c r="M182" s="883"/>
      <c r="N182" s="883"/>
      <c r="O182" s="883"/>
      <c r="P182" s="883"/>
      <c r="Q182" s="883"/>
      <c r="R182" s="883"/>
      <c r="S182" s="883"/>
      <c r="T182" s="883"/>
      <c r="U182" s="883"/>
      <c r="V182" s="883"/>
      <c r="W182" s="883"/>
      <c r="X182" s="883"/>
      <c r="Y182" s="883"/>
      <c r="Z182" s="883"/>
      <c r="AA182" s="883"/>
      <c r="AB182" s="883"/>
      <c r="AC182" s="883"/>
      <c r="AD182" s="883"/>
      <c r="AE182" s="883"/>
      <c r="AF182" s="883"/>
      <c r="AG182" s="883"/>
      <c r="AH182" s="883"/>
      <c r="AI182" s="883"/>
      <c r="AJ182" s="883"/>
      <c r="AK182" s="883"/>
      <c r="AL182" s="883"/>
      <c r="AM182" s="883"/>
      <c r="AN182" s="883"/>
    </row>
    <row r="183" spans="1:40" s="887" customFormat="1" x14ac:dyDescent="0.3">
      <c r="A183" s="886"/>
      <c r="B183" s="886"/>
      <c r="C183" s="955"/>
      <c r="D183" s="955"/>
      <c r="E183" s="955"/>
      <c r="F183" s="955"/>
      <c r="G183" s="955"/>
      <c r="I183" s="884"/>
      <c r="J183" s="884"/>
      <c r="K183" s="883"/>
      <c r="L183" s="883"/>
      <c r="M183" s="883"/>
      <c r="N183" s="883"/>
      <c r="O183" s="883"/>
      <c r="P183" s="883"/>
      <c r="Q183" s="883"/>
      <c r="R183" s="883"/>
      <c r="S183" s="883"/>
      <c r="T183" s="883"/>
      <c r="U183" s="883"/>
      <c r="V183" s="883"/>
      <c r="W183" s="883"/>
      <c r="X183" s="883"/>
      <c r="Y183" s="883"/>
      <c r="Z183" s="883"/>
      <c r="AA183" s="883"/>
      <c r="AB183" s="883"/>
      <c r="AC183" s="883"/>
      <c r="AD183" s="883"/>
      <c r="AE183" s="883"/>
      <c r="AF183" s="883"/>
      <c r="AG183" s="883"/>
      <c r="AH183" s="883"/>
      <c r="AI183" s="883"/>
      <c r="AJ183" s="883"/>
      <c r="AK183" s="883"/>
      <c r="AL183" s="883"/>
      <c r="AM183" s="883"/>
      <c r="AN183" s="883"/>
    </row>
    <row r="184" spans="1:40" s="887" customFormat="1" x14ac:dyDescent="0.3">
      <c r="A184" s="886"/>
      <c r="B184" s="886"/>
      <c r="C184" s="955"/>
      <c r="D184" s="955"/>
      <c r="E184" s="955"/>
      <c r="F184" s="955"/>
      <c r="G184" s="955"/>
      <c r="I184" s="884"/>
      <c r="J184" s="884"/>
      <c r="K184" s="883"/>
      <c r="L184" s="883"/>
      <c r="M184" s="883"/>
      <c r="N184" s="883"/>
      <c r="O184" s="883"/>
      <c r="P184" s="883"/>
      <c r="Q184" s="883"/>
      <c r="R184" s="883"/>
      <c r="S184" s="883"/>
      <c r="T184" s="883"/>
      <c r="U184" s="883"/>
      <c r="V184" s="883"/>
      <c r="W184" s="883"/>
      <c r="X184" s="883"/>
      <c r="Y184" s="883"/>
      <c r="Z184" s="883"/>
      <c r="AA184" s="883"/>
      <c r="AB184" s="883"/>
      <c r="AC184" s="883"/>
      <c r="AD184" s="883"/>
      <c r="AE184" s="883"/>
      <c r="AF184" s="883"/>
      <c r="AG184" s="883"/>
      <c r="AH184" s="883"/>
      <c r="AI184" s="883"/>
      <c r="AJ184" s="883"/>
      <c r="AK184" s="883"/>
      <c r="AL184" s="883"/>
      <c r="AM184" s="883"/>
      <c r="AN184" s="883"/>
    </row>
    <row r="185" spans="1:40" s="887" customFormat="1" x14ac:dyDescent="0.3">
      <c r="A185" s="886"/>
      <c r="B185" s="886"/>
      <c r="C185" s="955"/>
      <c r="D185" s="955"/>
      <c r="E185" s="955"/>
      <c r="F185" s="955"/>
      <c r="G185" s="955"/>
      <c r="I185" s="884"/>
      <c r="J185" s="884"/>
      <c r="K185" s="883"/>
      <c r="L185" s="883"/>
      <c r="M185" s="883"/>
      <c r="N185" s="883"/>
      <c r="O185" s="883"/>
      <c r="P185" s="883"/>
      <c r="Q185" s="883"/>
      <c r="R185" s="883"/>
      <c r="S185" s="883"/>
      <c r="T185" s="883"/>
      <c r="U185" s="883"/>
      <c r="V185" s="883"/>
      <c r="W185" s="883"/>
      <c r="X185" s="883"/>
      <c r="Y185" s="883"/>
      <c r="Z185" s="883"/>
      <c r="AA185" s="883"/>
      <c r="AB185" s="883"/>
      <c r="AC185" s="883"/>
      <c r="AD185" s="883"/>
      <c r="AE185" s="883"/>
      <c r="AF185" s="883"/>
      <c r="AG185" s="883"/>
      <c r="AH185" s="883"/>
      <c r="AI185" s="883"/>
      <c r="AJ185" s="883"/>
      <c r="AK185" s="883"/>
      <c r="AL185" s="883"/>
      <c r="AM185" s="883"/>
      <c r="AN185" s="883"/>
    </row>
    <row r="186" spans="1:40" s="887" customFormat="1" x14ac:dyDescent="0.3">
      <c r="A186" s="886"/>
      <c r="B186" s="886"/>
      <c r="C186" s="955"/>
      <c r="D186" s="955"/>
      <c r="E186" s="955"/>
      <c r="F186" s="955"/>
      <c r="G186" s="955"/>
      <c r="I186" s="884"/>
      <c r="J186" s="884"/>
      <c r="K186" s="883"/>
      <c r="L186" s="883"/>
      <c r="M186" s="883"/>
      <c r="N186" s="883"/>
      <c r="O186" s="883"/>
      <c r="P186" s="883"/>
      <c r="Q186" s="883"/>
      <c r="R186" s="883"/>
      <c r="S186" s="883"/>
      <c r="T186" s="883"/>
      <c r="U186" s="883"/>
      <c r="V186" s="883"/>
      <c r="W186" s="883"/>
      <c r="X186" s="883"/>
      <c r="Y186" s="883"/>
      <c r="Z186" s="883"/>
      <c r="AA186" s="883"/>
      <c r="AB186" s="883"/>
      <c r="AC186" s="883"/>
      <c r="AD186" s="883"/>
      <c r="AE186" s="883"/>
      <c r="AF186" s="883"/>
      <c r="AG186" s="883"/>
      <c r="AH186" s="883"/>
      <c r="AI186" s="883"/>
      <c r="AJ186" s="883"/>
      <c r="AK186" s="883"/>
      <c r="AL186" s="883"/>
      <c r="AM186" s="883"/>
      <c r="AN186" s="883"/>
    </row>
    <row r="187" spans="1:40" s="887" customFormat="1" x14ac:dyDescent="0.3">
      <c r="A187" s="886"/>
      <c r="B187" s="886"/>
      <c r="C187" s="955"/>
      <c r="D187" s="955"/>
      <c r="E187" s="955"/>
      <c r="F187" s="955"/>
      <c r="G187" s="955"/>
      <c r="I187" s="884"/>
      <c r="J187" s="884"/>
      <c r="K187" s="883"/>
      <c r="L187" s="883"/>
      <c r="M187" s="883"/>
      <c r="N187" s="883"/>
      <c r="O187" s="883"/>
      <c r="P187" s="883"/>
      <c r="Q187" s="883"/>
      <c r="R187" s="883"/>
      <c r="S187" s="883"/>
      <c r="T187" s="883"/>
      <c r="U187" s="883"/>
      <c r="V187" s="883"/>
      <c r="W187" s="883"/>
      <c r="X187" s="883"/>
      <c r="Y187" s="883"/>
      <c r="Z187" s="883"/>
      <c r="AA187" s="883"/>
      <c r="AB187" s="883"/>
      <c r="AC187" s="883"/>
      <c r="AD187" s="883"/>
      <c r="AE187" s="883"/>
      <c r="AF187" s="883"/>
      <c r="AG187" s="883"/>
      <c r="AH187" s="883"/>
      <c r="AI187" s="883"/>
      <c r="AJ187" s="883"/>
      <c r="AK187" s="883"/>
      <c r="AL187" s="883"/>
      <c r="AM187" s="883"/>
      <c r="AN187" s="883"/>
    </row>
    <row r="188" spans="1:40" s="887" customFormat="1" x14ac:dyDescent="0.3">
      <c r="A188" s="886"/>
      <c r="B188" s="886"/>
      <c r="C188" s="955"/>
      <c r="D188" s="955"/>
      <c r="E188" s="955"/>
      <c r="F188" s="955"/>
      <c r="G188" s="955"/>
      <c r="I188" s="884"/>
      <c r="J188" s="884"/>
      <c r="K188" s="883"/>
      <c r="L188" s="883"/>
      <c r="M188" s="883"/>
      <c r="N188" s="883"/>
      <c r="O188" s="883"/>
      <c r="P188" s="883"/>
      <c r="Q188" s="883"/>
      <c r="R188" s="883"/>
      <c r="S188" s="883"/>
      <c r="T188" s="883"/>
      <c r="U188" s="883"/>
      <c r="V188" s="883"/>
      <c r="W188" s="883"/>
      <c r="X188" s="883"/>
      <c r="Y188" s="883"/>
      <c r="Z188" s="883"/>
      <c r="AA188" s="883"/>
      <c r="AB188" s="883"/>
      <c r="AC188" s="883"/>
      <c r="AD188" s="883"/>
      <c r="AE188" s="883"/>
      <c r="AF188" s="883"/>
      <c r="AG188" s="883"/>
      <c r="AH188" s="883"/>
      <c r="AI188" s="883"/>
      <c r="AJ188" s="883"/>
      <c r="AK188" s="883"/>
      <c r="AL188" s="883"/>
      <c r="AM188" s="883"/>
      <c r="AN188" s="883"/>
    </row>
    <row r="189" spans="1:40" s="887" customFormat="1" x14ac:dyDescent="0.3">
      <c r="A189" s="886"/>
      <c r="B189" s="886"/>
      <c r="C189" s="955"/>
      <c r="D189" s="955"/>
      <c r="E189" s="955"/>
      <c r="F189" s="955"/>
      <c r="G189" s="955"/>
      <c r="I189" s="884"/>
      <c r="J189" s="884"/>
      <c r="K189" s="883"/>
      <c r="L189" s="883"/>
      <c r="M189" s="883"/>
      <c r="N189" s="883"/>
      <c r="O189" s="883"/>
      <c r="P189" s="883"/>
      <c r="Q189" s="883"/>
      <c r="R189" s="883"/>
      <c r="S189" s="883"/>
      <c r="T189" s="883"/>
      <c r="U189" s="883"/>
      <c r="V189" s="883"/>
      <c r="W189" s="883"/>
      <c r="X189" s="883"/>
      <c r="Y189" s="883"/>
      <c r="Z189" s="883"/>
      <c r="AA189" s="883"/>
      <c r="AB189" s="883"/>
      <c r="AC189" s="883"/>
      <c r="AD189" s="883"/>
      <c r="AE189" s="883"/>
      <c r="AF189" s="883"/>
      <c r="AG189" s="883"/>
      <c r="AH189" s="883"/>
      <c r="AI189" s="883"/>
      <c r="AJ189" s="883"/>
      <c r="AK189" s="883"/>
      <c r="AL189" s="883"/>
      <c r="AM189" s="883"/>
      <c r="AN189" s="883"/>
    </row>
    <row r="190" spans="1:40" s="887" customFormat="1" x14ac:dyDescent="0.3">
      <c r="A190" s="886"/>
      <c r="B190" s="886"/>
      <c r="C190" s="955"/>
      <c r="D190" s="955"/>
      <c r="E190" s="955"/>
      <c r="F190" s="955"/>
      <c r="G190" s="955"/>
      <c r="I190" s="884"/>
      <c r="J190" s="884"/>
      <c r="K190" s="883"/>
      <c r="L190" s="883"/>
      <c r="M190" s="883"/>
      <c r="N190" s="883"/>
      <c r="O190" s="883"/>
      <c r="P190" s="883"/>
      <c r="Q190" s="883"/>
      <c r="R190" s="883"/>
      <c r="S190" s="883"/>
      <c r="T190" s="883"/>
      <c r="U190" s="883"/>
      <c r="V190" s="883"/>
      <c r="W190" s="883"/>
      <c r="X190" s="883"/>
      <c r="Y190" s="883"/>
      <c r="Z190" s="883"/>
      <c r="AA190" s="883"/>
      <c r="AB190" s="883"/>
      <c r="AC190" s="883"/>
      <c r="AD190" s="883"/>
      <c r="AE190" s="883"/>
      <c r="AF190" s="883"/>
      <c r="AG190" s="883"/>
      <c r="AH190" s="883"/>
      <c r="AI190" s="883"/>
      <c r="AJ190" s="883"/>
      <c r="AK190" s="883"/>
      <c r="AL190" s="883"/>
      <c r="AM190" s="883"/>
      <c r="AN190" s="883"/>
    </row>
    <row r="191" spans="1:40" s="887" customFormat="1" x14ac:dyDescent="0.3">
      <c r="A191" s="886"/>
      <c r="B191" s="886"/>
      <c r="C191" s="955"/>
      <c r="D191" s="955"/>
      <c r="E191" s="955"/>
      <c r="F191" s="955"/>
      <c r="G191" s="955"/>
      <c r="I191" s="884"/>
      <c r="J191" s="884"/>
      <c r="K191" s="883"/>
      <c r="L191" s="883"/>
      <c r="M191" s="883"/>
      <c r="N191" s="883"/>
      <c r="O191" s="883"/>
      <c r="P191" s="883"/>
      <c r="Q191" s="883"/>
      <c r="R191" s="883"/>
      <c r="S191" s="883"/>
      <c r="T191" s="883"/>
      <c r="U191" s="883"/>
      <c r="V191" s="883"/>
      <c r="W191" s="883"/>
      <c r="X191" s="883"/>
      <c r="Y191" s="883"/>
      <c r="Z191" s="883"/>
      <c r="AA191" s="883"/>
      <c r="AB191" s="883"/>
      <c r="AC191" s="883"/>
      <c r="AD191" s="883"/>
      <c r="AE191" s="883"/>
      <c r="AF191" s="883"/>
      <c r="AG191" s="883"/>
      <c r="AH191" s="883"/>
      <c r="AI191" s="883"/>
      <c r="AJ191" s="883"/>
      <c r="AK191" s="883"/>
      <c r="AL191" s="883"/>
      <c r="AM191" s="883"/>
      <c r="AN191" s="883"/>
    </row>
    <row r="192" spans="1:40" s="887" customFormat="1" x14ac:dyDescent="0.3">
      <c r="A192" s="886"/>
      <c r="B192" s="886"/>
      <c r="C192" s="955"/>
      <c r="D192" s="955"/>
      <c r="E192" s="955"/>
      <c r="F192" s="955"/>
      <c r="G192" s="955"/>
      <c r="I192" s="884"/>
      <c r="J192" s="884"/>
      <c r="K192" s="883"/>
      <c r="L192" s="883"/>
      <c r="M192" s="883"/>
      <c r="N192" s="883"/>
      <c r="O192" s="883"/>
      <c r="P192" s="883"/>
      <c r="Q192" s="883"/>
      <c r="R192" s="883"/>
      <c r="S192" s="883"/>
      <c r="T192" s="883"/>
      <c r="U192" s="883"/>
      <c r="V192" s="883"/>
      <c r="W192" s="883"/>
      <c r="X192" s="883"/>
      <c r="Y192" s="883"/>
      <c r="Z192" s="883"/>
      <c r="AA192" s="883"/>
      <c r="AB192" s="883"/>
      <c r="AC192" s="883"/>
      <c r="AD192" s="883"/>
      <c r="AE192" s="883"/>
      <c r="AF192" s="883"/>
      <c r="AG192" s="883"/>
      <c r="AH192" s="883"/>
      <c r="AI192" s="883"/>
      <c r="AJ192" s="883"/>
      <c r="AK192" s="883"/>
      <c r="AL192" s="883"/>
      <c r="AM192" s="883"/>
      <c r="AN192" s="883"/>
    </row>
    <row r="193" spans="1:40" s="887" customFormat="1" x14ac:dyDescent="0.3">
      <c r="A193" s="886"/>
      <c r="B193" s="886"/>
      <c r="C193" s="955"/>
      <c r="D193" s="955"/>
      <c r="E193" s="955"/>
      <c r="F193" s="955"/>
      <c r="G193" s="955"/>
      <c r="I193" s="884"/>
      <c r="J193" s="884"/>
      <c r="K193" s="883"/>
      <c r="L193" s="883"/>
      <c r="M193" s="883"/>
      <c r="N193" s="883"/>
      <c r="O193" s="883"/>
      <c r="P193" s="883"/>
      <c r="Q193" s="883"/>
      <c r="R193" s="883"/>
      <c r="S193" s="883"/>
      <c r="T193" s="883"/>
      <c r="U193" s="883"/>
      <c r="V193" s="883"/>
      <c r="W193" s="883"/>
      <c r="X193" s="883"/>
      <c r="Y193" s="883"/>
      <c r="Z193" s="883"/>
      <c r="AA193" s="883"/>
      <c r="AB193" s="883"/>
      <c r="AC193" s="883"/>
      <c r="AD193" s="883"/>
      <c r="AE193" s="883"/>
      <c r="AF193" s="883"/>
      <c r="AG193" s="883"/>
      <c r="AH193" s="883"/>
      <c r="AI193" s="883"/>
      <c r="AJ193" s="883"/>
      <c r="AK193" s="883"/>
      <c r="AL193" s="883"/>
      <c r="AM193" s="883"/>
      <c r="AN193" s="883"/>
    </row>
    <row r="194" spans="1:40" s="887" customFormat="1" x14ac:dyDescent="0.3">
      <c r="A194" s="886"/>
      <c r="B194" s="886"/>
      <c r="C194" s="955"/>
      <c r="D194" s="955"/>
      <c r="E194" s="955"/>
      <c r="F194" s="955"/>
      <c r="G194" s="955"/>
      <c r="I194" s="884"/>
      <c r="J194" s="884"/>
      <c r="K194" s="883"/>
      <c r="L194" s="883"/>
      <c r="M194" s="883"/>
      <c r="N194" s="883"/>
      <c r="O194" s="883"/>
      <c r="P194" s="883"/>
      <c r="Q194" s="883"/>
      <c r="R194" s="883"/>
      <c r="S194" s="883"/>
      <c r="T194" s="883"/>
      <c r="U194" s="883"/>
      <c r="V194" s="883"/>
      <c r="W194" s="883"/>
      <c r="X194" s="883"/>
      <c r="Y194" s="883"/>
      <c r="Z194" s="883"/>
      <c r="AA194" s="883"/>
      <c r="AB194" s="883"/>
      <c r="AC194" s="883"/>
      <c r="AD194" s="883"/>
      <c r="AE194" s="883"/>
      <c r="AF194" s="883"/>
      <c r="AG194" s="883"/>
      <c r="AH194" s="883"/>
      <c r="AI194" s="883"/>
      <c r="AJ194" s="883"/>
      <c r="AK194" s="883"/>
      <c r="AL194" s="883"/>
      <c r="AM194" s="883"/>
      <c r="AN194" s="883"/>
    </row>
    <row r="195" spans="1:40" s="887" customFormat="1" x14ac:dyDescent="0.3">
      <c r="A195" s="886"/>
      <c r="B195" s="886"/>
      <c r="C195" s="955"/>
      <c r="D195" s="955"/>
      <c r="E195" s="955"/>
      <c r="F195" s="955"/>
      <c r="G195" s="955"/>
      <c r="I195" s="884"/>
      <c r="J195" s="884"/>
      <c r="K195" s="883"/>
      <c r="L195" s="883"/>
      <c r="M195" s="883"/>
      <c r="N195" s="883"/>
      <c r="O195" s="883"/>
      <c r="P195" s="883"/>
      <c r="Q195" s="883"/>
      <c r="R195" s="883"/>
      <c r="S195" s="883"/>
      <c r="T195" s="883"/>
      <c r="U195" s="883"/>
      <c r="V195" s="883"/>
      <c r="W195" s="883"/>
      <c r="X195" s="883"/>
      <c r="Y195" s="883"/>
      <c r="Z195" s="883"/>
      <c r="AA195" s="883"/>
      <c r="AB195" s="883"/>
      <c r="AC195" s="883"/>
      <c r="AD195" s="883"/>
      <c r="AE195" s="883"/>
      <c r="AF195" s="883"/>
      <c r="AG195" s="883"/>
      <c r="AH195" s="883"/>
      <c r="AI195" s="883"/>
      <c r="AJ195" s="883"/>
      <c r="AK195" s="883"/>
      <c r="AL195" s="883"/>
      <c r="AM195" s="883"/>
      <c r="AN195" s="883"/>
    </row>
    <row r="196" spans="1:40" s="887" customFormat="1" x14ac:dyDescent="0.3">
      <c r="A196" s="886"/>
      <c r="B196" s="886"/>
      <c r="C196" s="955"/>
      <c r="D196" s="955"/>
      <c r="E196" s="955"/>
      <c r="F196" s="955"/>
      <c r="G196" s="955"/>
      <c r="I196" s="884"/>
      <c r="J196" s="884"/>
      <c r="K196" s="883"/>
      <c r="L196" s="883"/>
      <c r="M196" s="883"/>
      <c r="N196" s="883"/>
      <c r="O196" s="883"/>
      <c r="P196" s="883"/>
      <c r="Q196" s="883"/>
      <c r="R196" s="883"/>
      <c r="S196" s="883"/>
      <c r="T196" s="883"/>
      <c r="U196" s="883"/>
      <c r="V196" s="883"/>
      <c r="W196" s="883"/>
      <c r="X196" s="883"/>
      <c r="Y196" s="883"/>
      <c r="Z196" s="883"/>
      <c r="AA196" s="883"/>
      <c r="AB196" s="883"/>
      <c r="AC196" s="883"/>
      <c r="AD196" s="883"/>
      <c r="AE196" s="883"/>
      <c r="AF196" s="883"/>
      <c r="AG196" s="883"/>
      <c r="AH196" s="883"/>
      <c r="AI196" s="883"/>
      <c r="AJ196" s="883"/>
      <c r="AK196" s="883"/>
      <c r="AL196" s="883"/>
      <c r="AM196" s="883"/>
      <c r="AN196" s="883"/>
    </row>
  </sheetData>
  <mergeCells count="48">
    <mergeCell ref="A1:H1"/>
    <mergeCell ref="K1:X1"/>
    <mergeCell ref="M2:M3"/>
    <mergeCell ref="N2:N3"/>
    <mergeCell ref="Z2:Z3"/>
    <mergeCell ref="AC2:AD2"/>
    <mergeCell ref="AE2:AF2"/>
    <mergeCell ref="AG2:AH2"/>
    <mergeCell ref="AI2:AJ2"/>
    <mergeCell ref="K16:X16"/>
    <mergeCell ref="AA2:AB2"/>
    <mergeCell ref="AE17:AF17"/>
    <mergeCell ref="AG17:AH17"/>
    <mergeCell ref="AI17:AJ17"/>
    <mergeCell ref="K37:X37"/>
    <mergeCell ref="M38:M39"/>
    <mergeCell ref="N38:N39"/>
    <mergeCell ref="Z38:Z39"/>
    <mergeCell ref="AA38:AB38"/>
    <mergeCell ref="AC38:AD38"/>
    <mergeCell ref="AE38:AF38"/>
    <mergeCell ref="M17:M18"/>
    <mergeCell ref="N17:N18"/>
    <mergeCell ref="Z17:Z18"/>
    <mergeCell ref="AA17:AB17"/>
    <mergeCell ref="AC17:AD17"/>
    <mergeCell ref="AG38:AH38"/>
    <mergeCell ref="AI38:AJ38"/>
    <mergeCell ref="K57:X57"/>
    <mergeCell ref="M58:M59"/>
    <mergeCell ref="N58:N59"/>
    <mergeCell ref="Z58:Z59"/>
    <mergeCell ref="AA58:AB58"/>
    <mergeCell ref="AC58:AD58"/>
    <mergeCell ref="AE58:AF58"/>
    <mergeCell ref="AG58:AH58"/>
    <mergeCell ref="AG70:AH70"/>
    <mergeCell ref="AI70:AJ70"/>
    <mergeCell ref="AI58:AJ58"/>
    <mergeCell ref="A64:G64"/>
    <mergeCell ref="A66:G66"/>
    <mergeCell ref="K69:X69"/>
    <mergeCell ref="M70:M71"/>
    <mergeCell ref="N70:N71"/>
    <mergeCell ref="Z70:Z71"/>
    <mergeCell ref="AA70:AB70"/>
    <mergeCell ref="AC70:AD70"/>
    <mergeCell ref="AE70:AF70"/>
  </mergeCells>
  <conditionalFormatting sqref="G46">
    <cfRule type="containsText" dxfId="45" priority="23" operator="containsText" text="O">
      <formula>NOT(ISERROR(SEARCH("O",G46)))</formula>
    </cfRule>
  </conditionalFormatting>
  <conditionalFormatting sqref="G46">
    <cfRule type="containsText" dxfId="44" priority="20" operator="containsText" text="N/A">
      <formula>NOT(ISERROR(SEARCH("N/A",G46)))</formula>
    </cfRule>
    <cfRule type="containsText" dxfId="43" priority="21" operator="containsText" text="Blank">
      <formula>NOT(ISERROR(SEARCH("Blank",G46)))</formula>
    </cfRule>
    <cfRule type="containsText" dxfId="42" priority="22" operator="containsText" text="M">
      <formula>NOT(ISERROR(SEARCH("M",G46)))</formula>
    </cfRule>
  </conditionalFormatting>
  <conditionalFormatting sqref="C7:D7 F7:H7">
    <cfRule type="containsText" dxfId="41" priority="17" operator="containsText" text="N/A">
      <formula>NOT(ISERROR(SEARCH("N/A",C7)))</formula>
    </cfRule>
    <cfRule type="containsText" dxfId="40" priority="18" operator="containsText" text="Blank">
      <formula>NOT(ISERROR(SEARCH("Blank",C7)))</formula>
    </cfRule>
    <cfRule type="containsText" dxfId="39" priority="19" operator="containsText" text="M">
      <formula>NOT(ISERROR(SEARCH("M",C7)))</formula>
    </cfRule>
  </conditionalFormatting>
  <conditionalFormatting sqref="F46">
    <cfRule type="containsText" dxfId="38" priority="16" operator="containsText" text="O">
      <formula>NOT(ISERROR(SEARCH("O",F46)))</formula>
    </cfRule>
  </conditionalFormatting>
  <conditionalFormatting sqref="F46">
    <cfRule type="containsText" dxfId="37" priority="13" operator="containsText" text="N/A">
      <formula>NOT(ISERROR(SEARCH("N/A",F46)))</formula>
    </cfRule>
    <cfRule type="containsText" dxfId="36" priority="14" operator="containsText" text="Blank">
      <formula>NOT(ISERROR(SEARCH("Blank",F46)))</formula>
    </cfRule>
    <cfRule type="containsText" dxfId="35" priority="15" operator="containsText" text="M">
      <formula>NOT(ISERROR(SEARCH("M",F46)))</formula>
    </cfRule>
  </conditionalFormatting>
  <conditionalFormatting sqref="C46:D46">
    <cfRule type="containsText" dxfId="34" priority="12" operator="containsText" text="O">
      <formula>NOT(ISERROR(SEARCH("O",C46)))</formula>
    </cfRule>
  </conditionalFormatting>
  <conditionalFormatting sqref="C46:D46">
    <cfRule type="containsText" dxfId="33" priority="9" operator="containsText" text="N/A">
      <formula>NOT(ISERROR(SEARCH("N/A",C46)))</formula>
    </cfRule>
    <cfRule type="containsText" dxfId="32" priority="10" operator="containsText" text="Blank">
      <formula>NOT(ISERROR(SEARCH("Blank",C46)))</formula>
    </cfRule>
    <cfRule type="containsText" dxfId="31" priority="11" operator="containsText" text="M">
      <formula>NOT(ISERROR(SEARCH("M",C46)))</formula>
    </cfRule>
  </conditionalFormatting>
  <conditionalFormatting sqref="B125:B1048576 B1:B28 B30:B69">
    <cfRule type="duplicateValues" dxfId="30" priority="8"/>
  </conditionalFormatting>
  <conditionalFormatting sqref="B29">
    <cfRule type="duplicateValues" dxfId="29" priority="7"/>
  </conditionalFormatting>
  <conditionalFormatting sqref="Z4 Z51:Z55 Z40:Z43 Z45:Z49 Z19:Z35">
    <cfRule type="cellIs" dxfId="28" priority="6" operator="greaterThan">
      <formula>0</formula>
    </cfRule>
  </conditionalFormatting>
  <conditionalFormatting sqref="Z5:Z14">
    <cfRule type="cellIs" dxfId="27" priority="5" operator="greaterThan">
      <formula>0</formula>
    </cfRule>
  </conditionalFormatting>
  <conditionalFormatting sqref="Z60:Z67">
    <cfRule type="cellIs" dxfId="26" priority="4" operator="greaterThan">
      <formula>0</formula>
    </cfRule>
  </conditionalFormatting>
  <conditionalFormatting sqref="Z72:Z75">
    <cfRule type="cellIs" dxfId="25" priority="3" operator="greaterThan">
      <formula>0</formula>
    </cfRule>
  </conditionalFormatting>
  <conditionalFormatting sqref="Z50">
    <cfRule type="cellIs" dxfId="24" priority="2" operator="greaterThan">
      <formula>0</formula>
    </cfRule>
  </conditionalFormatting>
  <conditionalFormatting sqref="Z44">
    <cfRule type="cellIs" dxfId="23" priority="1" operator="greaterThan">
      <formula>0</formula>
    </cfRule>
  </conditionalFormatting>
  <dataValidations count="3">
    <dataValidation type="list" allowBlank="1" showInputMessage="1" showErrorMessage="1" sqref="X33 X19 X21 X4:X10 W70:W79 W2:W15 W58:W68 X12 W17:W36 W38:W56">
      <formula1>"Y, N"</formula1>
    </dataValidation>
    <dataValidation type="list" allowBlank="1" showInputMessage="1" showErrorMessage="1" sqref="T70:T79 T58:T68 T2:T15 T38:T56 T17:T36">
      <formula1>"M, O, N/A"</formula1>
    </dataValidation>
    <dataValidation type="list" allowBlank="1" showInputMessage="1" showErrorMessage="1" sqref="V58:V68 V70:V79 V38:V56 V17:V36 V2:V15">
      <formula1>"Passed, Failed, N/A"</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scale="30" fitToHeight="0" orientation="landscape" r:id="rId19"/>
  <drawing r:id="rId20"/>
  <legacyDrawing r:id="rId21"/>
  <controls>
    <mc:AlternateContent xmlns:mc="http://schemas.openxmlformats.org/markup-compatibility/2006">
      <mc:Choice Requires="x14">
        <control shapeId="1000449" r:id="rId22" name="CommandButton1">
          <controlPr defaultSize="0" autoLine="0" r:id="rId23">
            <anchor moveWithCells="1">
              <from>
                <xdr:col>8</xdr:col>
                <xdr:colOff>114300</xdr:colOff>
                <xdr:row>6</xdr:row>
                <xdr:rowOff>106680</xdr:rowOff>
              </from>
              <to>
                <xdr:col>9</xdr:col>
                <xdr:colOff>403860</xdr:colOff>
                <xdr:row>7</xdr:row>
                <xdr:rowOff>99060</xdr:rowOff>
              </to>
            </anchor>
          </controlPr>
        </control>
      </mc:Choice>
      <mc:Fallback>
        <control shapeId="1000449" r:id="rId22" name="CommandButton1"/>
      </mc:Fallback>
    </mc:AlternateContent>
    <mc:AlternateContent xmlns:mc="http://schemas.openxmlformats.org/markup-compatibility/2006">
      <mc:Choice Requires="x14">
        <control shapeId="1000450" r:id="rId24" name="CommandButton2">
          <controlPr defaultSize="0" autoLine="0" r:id="rId25">
            <anchor moveWithCells="1">
              <from>
                <xdr:col>8</xdr:col>
                <xdr:colOff>121920</xdr:colOff>
                <xdr:row>9</xdr:row>
                <xdr:rowOff>68580</xdr:rowOff>
              </from>
              <to>
                <xdr:col>9</xdr:col>
                <xdr:colOff>441960</xdr:colOff>
                <xdr:row>11</xdr:row>
                <xdr:rowOff>152400</xdr:rowOff>
              </to>
            </anchor>
          </controlPr>
        </control>
      </mc:Choice>
      <mc:Fallback>
        <control shapeId="1000450" r:id="rId24" name="CommandButton2"/>
      </mc:Fallback>
    </mc:AlternateContent>
    <mc:AlternateContent xmlns:mc="http://schemas.openxmlformats.org/markup-compatibility/2006">
      <mc:Choice Requires="x14">
        <control shapeId="1000451" r:id="rId26" name="CommandButton3">
          <controlPr defaultSize="0" autoLine="0" r:id="rId27">
            <anchor moveWithCells="1">
              <from>
                <xdr:col>8</xdr:col>
                <xdr:colOff>114300</xdr:colOff>
                <xdr:row>6</xdr:row>
                <xdr:rowOff>106680</xdr:rowOff>
              </from>
              <to>
                <xdr:col>9</xdr:col>
                <xdr:colOff>403860</xdr:colOff>
                <xdr:row>7</xdr:row>
                <xdr:rowOff>99060</xdr:rowOff>
              </to>
            </anchor>
          </controlPr>
        </control>
      </mc:Choice>
      <mc:Fallback>
        <control shapeId="1000451" r:id="rId26" name="CommandButton3"/>
      </mc:Fallback>
    </mc:AlternateContent>
    <mc:AlternateContent xmlns:mc="http://schemas.openxmlformats.org/markup-compatibility/2006">
      <mc:Choice Requires="x14">
        <control shapeId="1000452" r:id="rId28" name="CommandButton4">
          <controlPr defaultSize="0" autoLine="0" r:id="rId29">
            <anchor moveWithCells="1">
              <from>
                <xdr:col>8</xdr:col>
                <xdr:colOff>121920</xdr:colOff>
                <xdr:row>9</xdr:row>
                <xdr:rowOff>68580</xdr:rowOff>
              </from>
              <to>
                <xdr:col>9</xdr:col>
                <xdr:colOff>441960</xdr:colOff>
                <xdr:row>11</xdr:row>
                <xdr:rowOff>152400</xdr:rowOff>
              </to>
            </anchor>
          </controlPr>
        </control>
      </mc:Choice>
      <mc:Fallback>
        <control shapeId="1000452" r:id="rId28" name="CommandButton4"/>
      </mc:Fallback>
    </mc:AlternateContent>
  </controls>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7">
    <tabColor theme="7" tint="0.79998168889431442"/>
    <pageSetUpPr fitToPage="1"/>
  </sheetPr>
  <dimension ref="A1:AN196"/>
  <sheetViews>
    <sheetView showGridLines="0" zoomScaleNormal="100" workbookViewId="0">
      <selection activeCell="C15" sqref="C15"/>
    </sheetView>
  </sheetViews>
  <sheetFormatPr defaultColWidth="9.109375" defaultRowHeight="14.4" x14ac:dyDescent="0.3"/>
  <cols>
    <col min="1" max="1" width="31.44140625" style="886" customWidth="1"/>
    <col min="2" max="2" width="38.88671875" style="886" customWidth="1"/>
    <col min="3" max="3" width="9.109375" style="886"/>
    <col min="4" max="5" width="10" style="886" bestFit="1" customWidth="1"/>
    <col min="6" max="7" width="9.109375" style="886"/>
    <col min="8" max="8" width="9.109375" style="887"/>
    <col min="9" max="10" width="9.109375" style="884"/>
    <col min="11" max="11" width="8.5546875" style="883" bestFit="1" customWidth="1"/>
    <col min="12" max="12" width="6.44140625" style="883" bestFit="1" customWidth="1"/>
    <col min="13" max="13" width="7.88671875" style="883" bestFit="1" customWidth="1"/>
    <col min="14" max="14" width="18.44140625" style="883" bestFit="1" customWidth="1"/>
    <col min="15" max="15" width="46.5546875" style="883" customWidth="1"/>
    <col min="16" max="16" width="27.5546875" style="883" customWidth="1"/>
    <col min="17" max="17" width="24.88671875" style="883" customWidth="1"/>
    <col min="18" max="18" width="26.109375" style="883" customWidth="1"/>
    <col min="19" max="19" width="12.6640625" style="883" bestFit="1" customWidth="1"/>
    <col min="20" max="20" width="12.5546875" style="883" customWidth="1"/>
    <col min="21" max="21" width="11" style="883" bestFit="1" customWidth="1"/>
    <col min="22" max="22" width="10.44140625" style="883" bestFit="1" customWidth="1"/>
    <col min="23" max="23" width="23.44140625" style="883" bestFit="1" customWidth="1"/>
    <col min="24" max="24" width="22.88671875" style="883" bestFit="1" customWidth="1"/>
    <col min="25" max="25" width="42.33203125" style="883" bestFit="1" customWidth="1"/>
    <col min="26" max="26" width="16.5546875" style="883" bestFit="1" customWidth="1"/>
    <col min="27" max="36" width="11" style="883" bestFit="1" customWidth="1"/>
    <col min="37" max="40" width="9.109375" style="883"/>
    <col min="41" max="16384" width="9.109375" style="884"/>
  </cols>
  <sheetData>
    <row r="1" spans="1:36" s="883" customFormat="1" ht="12.75" customHeight="1" x14ac:dyDescent="0.45">
      <c r="A1" s="1188" t="s">
        <v>82</v>
      </c>
      <c r="B1" s="1189"/>
      <c r="C1" s="1189"/>
      <c r="D1" s="1189"/>
      <c r="E1" s="1189"/>
      <c r="F1" s="1189"/>
      <c r="G1" s="1189"/>
      <c r="H1" s="1189"/>
      <c r="I1" s="884"/>
      <c r="J1" s="884"/>
      <c r="K1" s="1173" t="s">
        <v>627</v>
      </c>
      <c r="L1" s="1174"/>
      <c r="M1" s="1174"/>
      <c r="N1" s="1174"/>
      <c r="O1" s="1174"/>
      <c r="P1" s="1174"/>
      <c r="Q1" s="1174"/>
      <c r="R1" s="1174"/>
      <c r="S1" s="1174"/>
      <c r="T1" s="1174"/>
      <c r="U1" s="1174"/>
      <c r="V1" s="1174"/>
      <c r="W1" s="1174"/>
      <c r="X1" s="1174"/>
      <c r="Y1" s="978"/>
      <c r="Z1" s="985"/>
      <c r="AA1" s="978"/>
      <c r="AB1" s="978"/>
      <c r="AC1" s="978"/>
      <c r="AD1" s="978"/>
      <c r="AE1" s="978"/>
      <c r="AF1" s="978"/>
      <c r="AG1" s="978"/>
      <c r="AH1" s="978"/>
      <c r="AI1" s="978"/>
      <c r="AJ1" s="978"/>
    </row>
    <row r="2" spans="1:36" s="883" customFormat="1" ht="27.6" x14ac:dyDescent="0.3">
      <c r="A2" s="932" t="s">
        <v>367</v>
      </c>
      <c r="B2" s="997" t="s">
        <v>727</v>
      </c>
      <c r="C2" s="884"/>
      <c r="D2" s="884"/>
      <c r="E2" s="884"/>
      <c r="F2" s="884"/>
      <c r="G2" s="884"/>
      <c r="H2" s="884"/>
      <c r="I2" s="884"/>
      <c r="J2" s="884"/>
      <c r="K2" s="956" t="s">
        <v>133</v>
      </c>
      <c r="L2" s="956" t="s">
        <v>91</v>
      </c>
      <c r="M2" s="1182" t="s">
        <v>75</v>
      </c>
      <c r="N2" s="1190" t="s">
        <v>134</v>
      </c>
      <c r="O2" s="956" t="s">
        <v>135</v>
      </c>
      <c r="P2" s="956" t="s">
        <v>136</v>
      </c>
      <c r="Q2" s="956" t="s">
        <v>137</v>
      </c>
      <c r="R2" s="956" t="s">
        <v>138</v>
      </c>
      <c r="S2" s="953" t="s">
        <v>139</v>
      </c>
      <c r="T2" s="953" t="s">
        <v>344</v>
      </c>
      <c r="U2" s="953" t="s">
        <v>342</v>
      </c>
      <c r="V2" s="953" t="s">
        <v>343</v>
      </c>
      <c r="W2" s="953" t="s">
        <v>375</v>
      </c>
      <c r="X2" s="953" t="s">
        <v>376</v>
      </c>
      <c r="Y2" s="983" t="s">
        <v>140</v>
      </c>
      <c r="Z2" s="1186" t="s">
        <v>667</v>
      </c>
      <c r="AA2" s="1172" t="s">
        <v>666</v>
      </c>
      <c r="AB2" s="1172"/>
      <c r="AC2" s="1172" t="s">
        <v>668</v>
      </c>
      <c r="AD2" s="1172"/>
      <c r="AE2" s="1172" t="s">
        <v>669</v>
      </c>
      <c r="AF2" s="1172"/>
      <c r="AG2" s="1172" t="s">
        <v>670</v>
      </c>
      <c r="AH2" s="1172"/>
      <c r="AI2" s="1172" t="s">
        <v>671</v>
      </c>
      <c r="AJ2" s="1172"/>
    </row>
    <row r="3" spans="1:36" s="883" customFormat="1" ht="12.75" customHeight="1" x14ac:dyDescent="0.3">
      <c r="A3" s="932" t="s">
        <v>347</v>
      </c>
      <c r="B3" s="946">
        <v>43934</v>
      </c>
      <c r="C3" s="950"/>
      <c r="D3" s="884"/>
      <c r="E3" s="884"/>
      <c r="F3" s="884"/>
      <c r="G3" s="884"/>
      <c r="H3" s="884"/>
      <c r="I3" s="884"/>
      <c r="J3" s="884"/>
      <c r="K3" s="957"/>
      <c r="L3" s="957"/>
      <c r="M3" s="1183"/>
      <c r="N3" s="1185"/>
      <c r="O3" s="957"/>
      <c r="P3" s="888" t="s">
        <v>141</v>
      </c>
      <c r="Q3" s="957"/>
      <c r="R3" s="957"/>
      <c r="S3" s="953"/>
      <c r="T3" s="953"/>
      <c r="U3" s="953"/>
      <c r="V3" s="953"/>
      <c r="W3" s="953"/>
      <c r="X3" s="953"/>
      <c r="Y3" s="984"/>
      <c r="Z3" s="1187"/>
      <c r="AA3" s="977" t="s">
        <v>672</v>
      </c>
      <c r="AB3" s="977" t="s">
        <v>673</v>
      </c>
      <c r="AC3" s="977" t="s">
        <v>672</v>
      </c>
      <c r="AD3" s="977" t="s">
        <v>673</v>
      </c>
      <c r="AE3" s="977" t="s">
        <v>672</v>
      </c>
      <c r="AF3" s="977" t="s">
        <v>673</v>
      </c>
      <c r="AG3" s="977" t="s">
        <v>672</v>
      </c>
      <c r="AH3" s="977" t="s">
        <v>673</v>
      </c>
      <c r="AI3" s="977" t="s">
        <v>672</v>
      </c>
      <c r="AJ3" s="977" t="s">
        <v>673</v>
      </c>
    </row>
    <row r="4" spans="1:36" s="883" customFormat="1" x14ac:dyDescent="0.3">
      <c r="A4" s="932" t="s">
        <v>368</v>
      </c>
      <c r="B4" s="949">
        <f ca="1">DATEDIF(B3,TODAY(),"D")/365</f>
        <v>0.57534246575342463</v>
      </c>
      <c r="C4" s="884"/>
      <c r="D4" s="884"/>
      <c r="E4" s="884"/>
      <c r="F4" s="884"/>
      <c r="G4" s="884"/>
      <c r="H4" s="884"/>
      <c r="I4" s="884"/>
      <c r="J4" s="884"/>
      <c r="K4" s="959" t="s">
        <v>142</v>
      </c>
      <c r="L4" s="959" t="s">
        <v>143</v>
      </c>
      <c r="M4" s="934" t="s">
        <v>5</v>
      </c>
      <c r="N4" s="929" t="s">
        <v>144</v>
      </c>
      <c r="O4" s="924" t="s">
        <v>372</v>
      </c>
      <c r="P4" s="964" t="s">
        <v>145</v>
      </c>
      <c r="Q4" s="964" t="s">
        <v>146</v>
      </c>
      <c r="R4" s="962" t="s">
        <v>147</v>
      </c>
      <c r="S4" s="889" t="s">
        <v>740</v>
      </c>
      <c r="T4" s="997" t="s">
        <v>72</v>
      </c>
      <c r="U4" s="1134">
        <v>44041.194444444445</v>
      </c>
      <c r="V4" s="997" t="s">
        <v>374</v>
      </c>
      <c r="W4" s="997"/>
      <c r="X4" s="997"/>
      <c r="Y4" s="979" t="s">
        <v>148</v>
      </c>
      <c r="Z4" s="981">
        <f t="shared" ref="Z4:Z14" si="0">DATEDIF(AA4,AB4,"m")/12+DATEDIF(AC4,AD4,"m")/12+DATEDIF(AE4,AF4,"m")/12+DATEDIF(AG4,AH4,"m")/12+DATEDIF(AI4,AJ4,"m")/12</f>
        <v>0</v>
      </c>
      <c r="AA4" s="982"/>
      <c r="AB4" s="982"/>
      <c r="AC4" s="982"/>
      <c r="AD4" s="982"/>
      <c r="AE4" s="980"/>
      <c r="AF4" s="980"/>
      <c r="AG4" s="980"/>
      <c r="AH4" s="980"/>
      <c r="AI4" s="980"/>
      <c r="AJ4" s="980"/>
    </row>
    <row r="5" spans="1:36" s="883" customFormat="1" ht="12.75" customHeight="1" x14ac:dyDescent="0.3">
      <c r="A5" s="932" t="s">
        <v>387</v>
      </c>
      <c r="B5" s="949">
        <v>0</v>
      </c>
      <c r="C5" s="951"/>
      <c r="D5" s="884"/>
      <c r="E5" s="884"/>
      <c r="F5" s="884"/>
      <c r="G5" s="884"/>
      <c r="H5" s="884"/>
      <c r="I5" s="884"/>
      <c r="J5" s="884"/>
      <c r="K5" s="960"/>
      <c r="L5" s="960"/>
      <c r="M5" s="934" t="s">
        <v>5</v>
      </c>
      <c r="N5" s="929" t="s">
        <v>144</v>
      </c>
      <c r="O5" s="924" t="s">
        <v>373</v>
      </c>
      <c r="P5" s="966"/>
      <c r="Q5" s="965" t="s">
        <v>150</v>
      </c>
      <c r="R5" s="963" t="s">
        <v>151</v>
      </c>
      <c r="S5" s="889" t="s">
        <v>727</v>
      </c>
      <c r="T5" s="997" t="s">
        <v>72</v>
      </c>
      <c r="U5" s="997"/>
      <c r="V5" s="997"/>
      <c r="W5" s="997"/>
      <c r="X5" s="997"/>
      <c r="Y5" s="972"/>
      <c r="Z5" s="981">
        <f t="shared" ca="1" si="0"/>
        <v>0.91666666666666663</v>
      </c>
      <c r="AA5" s="982">
        <v>43796</v>
      </c>
      <c r="AB5" s="982">
        <f ca="1">TODAY()</f>
        <v>44144</v>
      </c>
      <c r="AC5" s="982"/>
      <c r="AD5" s="982"/>
      <c r="AE5" s="980"/>
      <c r="AF5" s="980"/>
      <c r="AG5" s="980"/>
      <c r="AH5" s="980"/>
      <c r="AI5" s="980"/>
      <c r="AJ5" s="980"/>
    </row>
    <row r="6" spans="1:36" s="883" customFormat="1" ht="15" thickBot="1" x14ac:dyDescent="0.35">
      <c r="A6" s="932" t="s">
        <v>388</v>
      </c>
      <c r="B6" s="949">
        <f ca="1">B4+B5</f>
        <v>0.57534246575342463</v>
      </c>
      <c r="C6" s="951"/>
      <c r="D6" s="886"/>
      <c r="E6" s="886"/>
      <c r="F6" s="886"/>
      <c r="G6" s="886"/>
      <c r="H6" s="887"/>
      <c r="I6" s="884"/>
      <c r="J6" s="884"/>
      <c r="K6" s="960"/>
      <c r="L6" s="960"/>
      <c r="M6" s="934" t="s">
        <v>5</v>
      </c>
      <c r="N6" s="891" t="s">
        <v>149</v>
      </c>
      <c r="O6" s="918" t="s">
        <v>149</v>
      </c>
      <c r="P6" s="966"/>
      <c r="Q6" s="892" t="s">
        <v>150</v>
      </c>
      <c r="R6" s="893" t="s">
        <v>151</v>
      </c>
      <c r="S6" s="889" t="s">
        <v>727</v>
      </c>
      <c r="T6" s="997" t="s">
        <v>72</v>
      </c>
      <c r="U6" s="997"/>
      <c r="V6" s="997"/>
      <c r="W6" s="997"/>
      <c r="X6" s="997"/>
      <c r="Y6" s="894" t="s">
        <v>152</v>
      </c>
      <c r="Z6" s="981">
        <f t="shared" ca="1" si="0"/>
        <v>0.91666666666666663</v>
      </c>
      <c r="AA6" s="982">
        <v>43796</v>
      </c>
      <c r="AB6" s="982">
        <f ca="1">TODAY()</f>
        <v>44144</v>
      </c>
      <c r="AC6" s="982"/>
      <c r="AD6" s="982"/>
      <c r="AE6" s="980"/>
      <c r="AF6" s="980"/>
      <c r="AG6" s="980"/>
      <c r="AH6" s="980"/>
      <c r="AI6" s="980"/>
      <c r="AJ6" s="980"/>
    </row>
    <row r="7" spans="1:36" s="883" customFormat="1" ht="28.2" thickBot="1" x14ac:dyDescent="0.35">
      <c r="A7" s="947" t="s">
        <v>4</v>
      </c>
      <c r="B7" s="948" t="s">
        <v>135</v>
      </c>
      <c r="C7" s="935" t="s">
        <v>5</v>
      </c>
      <c r="D7" s="935" t="s">
        <v>6</v>
      </c>
      <c r="E7" s="935" t="s">
        <v>7</v>
      </c>
      <c r="F7" s="935" t="s">
        <v>8</v>
      </c>
      <c r="G7" s="935" t="s">
        <v>9</v>
      </c>
      <c r="H7" s="936" t="s">
        <v>76</v>
      </c>
      <c r="I7" s="884"/>
      <c r="J7" s="884"/>
      <c r="K7" s="960"/>
      <c r="L7" s="960"/>
      <c r="M7" s="934" t="s">
        <v>5</v>
      </c>
      <c r="N7" s="931" t="s">
        <v>144</v>
      </c>
      <c r="O7" s="917" t="s">
        <v>452</v>
      </c>
      <c r="P7" s="966"/>
      <c r="Q7" s="964" t="s">
        <v>247</v>
      </c>
      <c r="R7" s="962" t="s">
        <v>154</v>
      </c>
      <c r="S7" s="889" t="s">
        <v>727</v>
      </c>
      <c r="T7" s="997" t="s">
        <v>72</v>
      </c>
      <c r="U7" s="997"/>
      <c r="V7" s="997"/>
      <c r="W7" s="997"/>
      <c r="X7" s="997"/>
      <c r="Y7" s="895" t="s">
        <v>248</v>
      </c>
      <c r="Z7" s="981">
        <f t="shared" si="0"/>
        <v>0</v>
      </c>
      <c r="AA7" s="982"/>
      <c r="AB7" s="982"/>
      <c r="AC7" s="982"/>
      <c r="AD7" s="982"/>
      <c r="AE7" s="980"/>
      <c r="AF7" s="980"/>
      <c r="AG7" s="980"/>
      <c r="AH7" s="980"/>
      <c r="AI7" s="980"/>
      <c r="AJ7" s="980"/>
    </row>
    <row r="8" spans="1:36" s="883" customFormat="1" x14ac:dyDescent="0.3">
      <c r="A8" s="937" t="s">
        <v>56</v>
      </c>
      <c r="B8" s="938" t="s">
        <v>182</v>
      </c>
      <c r="C8" s="1003" t="s">
        <v>77</v>
      </c>
      <c r="D8" s="1002"/>
      <c r="E8" s="1002"/>
      <c r="F8" s="1002"/>
      <c r="G8" s="1002"/>
      <c r="H8" s="939">
        <f>IF(C8&lt;&gt;"",'[4]CBL Score Standard'!$D64,IF(D8&lt;&gt;"",SUM('[4]CBL Score Standard'!$D64:$E64),IF(E8&lt;&gt;"",SUM('[4]CBL Score Standard'!$D64:$F64),IF(F8&lt;&gt;"",SUM('[4]CBL Score Standard'!$D64:$G64),IF(G8&lt;&gt;"",SUM('[4]CBL Score Standard'!$D64:$H64,0))))))</f>
        <v>0</v>
      </c>
      <c r="I8" s="884"/>
      <c r="J8" s="884"/>
      <c r="K8" s="960"/>
      <c r="L8" s="960"/>
      <c r="M8" s="934" t="s">
        <v>5</v>
      </c>
      <c r="N8" s="931" t="s">
        <v>144</v>
      </c>
      <c r="O8" s="896" t="s">
        <v>517</v>
      </c>
      <c r="P8" s="966"/>
      <c r="Q8" s="892" t="s">
        <v>153</v>
      </c>
      <c r="R8" s="893" t="s">
        <v>156</v>
      </c>
      <c r="S8" s="889" t="s">
        <v>727</v>
      </c>
      <c r="T8" s="997" t="s">
        <v>72</v>
      </c>
      <c r="U8" s="997"/>
      <c r="V8" s="997"/>
      <c r="W8" s="997"/>
      <c r="X8" s="997"/>
      <c r="Y8" s="897" t="s">
        <v>157</v>
      </c>
      <c r="Z8" s="981">
        <f t="shared" si="0"/>
        <v>0</v>
      </c>
      <c r="AA8" s="982"/>
      <c r="AB8" s="982"/>
      <c r="AC8" s="982"/>
      <c r="AD8" s="982"/>
      <c r="AE8" s="980"/>
      <c r="AF8" s="980"/>
      <c r="AG8" s="980"/>
      <c r="AH8" s="980"/>
      <c r="AI8" s="980"/>
      <c r="AJ8" s="980"/>
    </row>
    <row r="9" spans="1:36" s="883" customFormat="1" x14ac:dyDescent="0.3">
      <c r="A9" s="940" t="s">
        <v>56</v>
      </c>
      <c r="B9" s="933" t="s">
        <v>427</v>
      </c>
      <c r="C9" s="1003" t="s">
        <v>77</v>
      </c>
      <c r="D9" s="1002"/>
      <c r="E9" s="1002"/>
      <c r="F9" s="1002"/>
      <c r="G9" s="1002"/>
      <c r="H9" s="939">
        <f>IF(C9&lt;&gt;"",'[4]CBL Score Standard'!$D65,IF(D9&lt;&gt;"",SUM('[4]CBL Score Standard'!$D65:$E65),IF(E9&lt;&gt;"",SUM('[4]CBL Score Standard'!$D65:$F65),IF(F9&lt;&gt;"",SUM('[4]CBL Score Standard'!$D65:$G65),IF(G9&lt;&gt;"",SUM('[4]CBL Score Standard'!$D65:$H65,0))))))</f>
        <v>0</v>
      </c>
      <c r="I9" s="884"/>
      <c r="J9" s="884"/>
      <c r="K9" s="960"/>
      <c r="L9" s="960"/>
      <c r="M9" s="934" t="s">
        <v>5</v>
      </c>
      <c r="N9" s="931" t="s">
        <v>144</v>
      </c>
      <c r="O9" s="896" t="s">
        <v>661</v>
      </c>
      <c r="P9" s="966"/>
      <c r="Q9" s="892" t="s">
        <v>155</v>
      </c>
      <c r="R9" s="893" t="s">
        <v>158</v>
      </c>
      <c r="S9" s="889" t="s">
        <v>727</v>
      </c>
      <c r="T9" s="997" t="s">
        <v>72</v>
      </c>
      <c r="U9" s="997"/>
      <c r="V9" s="997"/>
      <c r="W9" s="997"/>
      <c r="X9" s="997"/>
      <c r="Y9" s="894" t="s">
        <v>159</v>
      </c>
      <c r="Z9" s="981">
        <f t="shared" ca="1" si="0"/>
        <v>0.91666666666666663</v>
      </c>
      <c r="AA9" s="982">
        <v>43796</v>
      </c>
      <c r="AB9" s="982">
        <f ca="1">TODAY()</f>
        <v>44144</v>
      </c>
      <c r="AC9" s="982"/>
      <c r="AD9" s="982"/>
      <c r="AE9" s="980"/>
      <c r="AF9" s="980"/>
      <c r="AG9" s="980"/>
      <c r="AH9" s="980"/>
      <c r="AI9" s="980"/>
      <c r="AJ9" s="980"/>
    </row>
    <row r="10" spans="1:36" s="883" customFormat="1" x14ac:dyDescent="0.3">
      <c r="A10" s="940" t="s">
        <v>56</v>
      </c>
      <c r="B10" s="933" t="s">
        <v>663</v>
      </c>
      <c r="C10" s="1003"/>
      <c r="D10" s="1003"/>
      <c r="E10" s="1005"/>
      <c r="F10" s="1002"/>
      <c r="G10" s="1002"/>
      <c r="H10" s="939" t="b">
        <f>IF(C10&lt;&gt;"",'[4]CBL Score Standard'!$D66,IF(D10&lt;&gt;"",SUM('[4]CBL Score Standard'!$D66:$E66),IF(E10&lt;&gt;"",SUM('[4]CBL Score Standard'!$D66:$F66),IF(F10&lt;&gt;"",SUM('[4]CBL Score Standard'!$D66:$G66),IF(G10&lt;&gt;"",SUM('[4]CBL Score Standard'!$D66:$H66,0))))))</f>
        <v>0</v>
      </c>
      <c r="I10" s="884"/>
      <c r="J10" s="884"/>
      <c r="K10" s="960"/>
      <c r="L10" s="960"/>
      <c r="M10" s="934" t="s">
        <v>5</v>
      </c>
      <c r="N10" s="931" t="s">
        <v>144</v>
      </c>
      <c r="O10" s="896" t="s">
        <v>662</v>
      </c>
      <c r="P10" s="966"/>
      <c r="Q10" s="976" t="s">
        <v>659</v>
      </c>
      <c r="R10" s="976" t="s">
        <v>278</v>
      </c>
      <c r="S10" s="889" t="s">
        <v>727</v>
      </c>
      <c r="T10" s="997" t="s">
        <v>72</v>
      </c>
      <c r="U10" s="997"/>
      <c r="V10" s="997"/>
      <c r="W10" s="997"/>
      <c r="X10" s="997"/>
      <c r="Y10" s="899" t="s">
        <v>160</v>
      </c>
      <c r="Z10" s="981">
        <f t="shared" si="0"/>
        <v>0</v>
      </c>
      <c r="AA10" s="982"/>
      <c r="AB10" s="982"/>
      <c r="AC10" s="982"/>
      <c r="AD10" s="982"/>
      <c r="AE10" s="980"/>
      <c r="AF10" s="980"/>
      <c r="AG10" s="980"/>
      <c r="AH10" s="980"/>
      <c r="AI10" s="980"/>
      <c r="AJ10" s="980"/>
    </row>
    <row r="11" spans="1:36" s="883" customFormat="1" x14ac:dyDescent="0.3">
      <c r="A11" s="940" t="s">
        <v>56</v>
      </c>
      <c r="B11" s="933" t="s">
        <v>215</v>
      </c>
      <c r="C11" s="1003"/>
      <c r="D11" s="1003"/>
      <c r="E11" s="1005"/>
      <c r="F11" s="1002"/>
      <c r="G11" s="1002"/>
      <c r="H11" s="939" t="b">
        <f>IF(C11&lt;&gt;"",'[4]CBL Score Standard'!$D67,IF(D11&lt;&gt;"",SUM('[4]CBL Score Standard'!$D67:$E67),IF(E11&lt;&gt;"",SUM('[4]CBL Score Standard'!$D67:$F67),IF(F11&lt;&gt;"",SUM('[4]CBL Score Standard'!$D67:$G67),IF(G11&lt;&gt;"",SUM('[4]CBL Score Standard'!$D67:$H67,0))))))</f>
        <v>0</v>
      </c>
      <c r="I11" s="884"/>
      <c r="J11" s="884"/>
      <c r="K11" s="960"/>
      <c r="L11" s="960"/>
      <c r="M11" s="934" t="s">
        <v>5</v>
      </c>
      <c r="N11" s="889" t="s">
        <v>31</v>
      </c>
      <c r="O11" s="925" t="s">
        <v>175</v>
      </c>
      <c r="P11" s="960"/>
      <c r="Q11" s="890" t="s">
        <v>383</v>
      </c>
      <c r="R11" s="893" t="s">
        <v>176</v>
      </c>
      <c r="S11" s="889" t="s">
        <v>740</v>
      </c>
      <c r="T11" s="997" t="s">
        <v>72</v>
      </c>
      <c r="U11" s="999">
        <v>44029</v>
      </c>
      <c r="V11" s="997" t="s">
        <v>374</v>
      </c>
      <c r="W11" s="997"/>
      <c r="X11" s="997"/>
      <c r="Y11" s="897" t="s">
        <v>177</v>
      </c>
      <c r="Z11" s="981">
        <f t="shared" si="0"/>
        <v>0</v>
      </c>
      <c r="AA11" s="982"/>
      <c r="AB11" s="982"/>
      <c r="AC11" s="982"/>
      <c r="AD11" s="982"/>
      <c r="AE11" s="980"/>
      <c r="AF11" s="980"/>
      <c r="AG11" s="980"/>
      <c r="AH11" s="980"/>
      <c r="AI11" s="980"/>
      <c r="AJ11" s="980"/>
    </row>
    <row r="12" spans="1:36" s="883" customFormat="1" x14ac:dyDescent="0.3">
      <c r="A12" s="940" t="s">
        <v>63</v>
      </c>
      <c r="B12" s="933" t="s">
        <v>236</v>
      </c>
      <c r="C12" s="1003"/>
      <c r="D12" s="1003"/>
      <c r="E12" s="1003"/>
      <c r="F12" s="1002"/>
      <c r="G12" s="1002"/>
      <c r="H12" s="939" t="b">
        <f>IF(C12&lt;&gt;"",'[4]CBL Score Standard'!$D68,IF(D12&lt;&gt;"",SUM('[4]CBL Score Standard'!$D68:$E68),IF(E12&lt;&gt;"",SUM('[4]CBL Score Standard'!$D68:$F68),IF(F12&lt;&gt;"",SUM('[4]CBL Score Standard'!$D68:$G68),IF(G12&lt;&gt;"",SUM('[4]CBL Score Standard'!$D68:$H68,0))))))</f>
        <v>0</v>
      </c>
      <c r="I12" s="884"/>
      <c r="J12" s="884"/>
      <c r="K12" s="960"/>
      <c r="L12" s="960"/>
      <c r="M12" s="934" t="s">
        <v>5</v>
      </c>
      <c r="N12" s="931" t="s">
        <v>31</v>
      </c>
      <c r="O12" s="896" t="s">
        <v>660</v>
      </c>
      <c r="P12" s="995">
        <v>43613</v>
      </c>
      <c r="Q12" s="892" t="s">
        <v>167</v>
      </c>
      <c r="R12" s="893" t="s">
        <v>168</v>
      </c>
      <c r="S12" s="889" t="s">
        <v>727</v>
      </c>
      <c r="T12" s="997" t="s">
        <v>72</v>
      </c>
      <c r="U12" s="997"/>
      <c r="V12" s="997"/>
      <c r="W12" s="997"/>
      <c r="X12" s="997"/>
      <c r="Y12" s="894"/>
      <c r="Z12" s="981">
        <f t="shared" si="0"/>
        <v>0</v>
      </c>
      <c r="AA12" s="982"/>
      <c r="AB12" s="982"/>
      <c r="AC12" s="982"/>
      <c r="AD12" s="982"/>
      <c r="AE12" s="980"/>
      <c r="AF12" s="980"/>
      <c r="AG12" s="980"/>
      <c r="AH12" s="980"/>
      <c r="AI12" s="980"/>
      <c r="AJ12" s="980"/>
    </row>
    <row r="13" spans="1:36" s="883" customFormat="1" x14ac:dyDescent="0.3">
      <c r="A13" s="940" t="s">
        <v>63</v>
      </c>
      <c r="B13" s="933" t="s">
        <v>244</v>
      </c>
      <c r="C13" s="1003"/>
      <c r="D13" s="1003"/>
      <c r="E13" s="1003"/>
      <c r="F13" s="1003"/>
      <c r="G13" s="1002"/>
      <c r="H13" s="939" t="b">
        <f>IF(C13&lt;&gt;"",'[4]CBL Score Standard'!$D69,IF(D13&lt;&gt;"",SUM('[4]CBL Score Standard'!$D69:$E69),IF(E13&lt;&gt;"",SUM('[4]CBL Score Standard'!$D69:$F69),IF(F13&lt;&gt;"",SUM('[4]CBL Score Standard'!$D69:$G69),IF(G13&lt;&gt;"",SUM('[4]CBL Score Standard'!$D69:$H69,0))))))</f>
        <v>0</v>
      </c>
      <c r="I13" s="884"/>
      <c r="J13" s="884"/>
      <c r="K13" s="960"/>
      <c r="L13" s="960"/>
      <c r="M13" s="934" t="s">
        <v>5</v>
      </c>
      <c r="N13" s="931" t="s">
        <v>54</v>
      </c>
      <c r="O13" s="896" t="s">
        <v>425</v>
      </c>
      <c r="P13" s="892" t="s">
        <v>230</v>
      </c>
      <c r="Q13" s="892" t="s">
        <v>217</v>
      </c>
      <c r="R13" s="892" t="s">
        <v>217</v>
      </c>
      <c r="S13" s="889" t="s">
        <v>740</v>
      </c>
      <c r="T13" s="997" t="s">
        <v>72</v>
      </c>
      <c r="U13" s="1000">
        <v>44063</v>
      </c>
      <c r="V13" s="997" t="s">
        <v>374</v>
      </c>
      <c r="W13" s="997"/>
      <c r="X13" s="997"/>
      <c r="Y13" s="894" t="s">
        <v>169</v>
      </c>
      <c r="Z13" s="981">
        <f t="shared" si="0"/>
        <v>0</v>
      </c>
      <c r="AA13" s="982"/>
      <c r="AB13" s="982"/>
      <c r="AC13" s="982"/>
      <c r="AD13" s="982"/>
      <c r="AE13" s="980"/>
      <c r="AF13" s="980"/>
      <c r="AG13" s="980"/>
      <c r="AH13" s="980"/>
      <c r="AI13" s="980"/>
      <c r="AJ13" s="980"/>
    </row>
    <row r="14" spans="1:36" s="883" customFormat="1" ht="27.6" x14ac:dyDescent="0.3">
      <c r="A14" s="940" t="s">
        <v>55</v>
      </c>
      <c r="B14" s="933" t="s">
        <v>694</v>
      </c>
      <c r="C14" s="1003"/>
      <c r="D14" s="1003"/>
      <c r="E14" s="1002"/>
      <c r="F14" s="1002"/>
      <c r="G14" s="1002"/>
      <c r="H14" s="939" t="b">
        <f>IF(C14&lt;&gt;"",'[4]CBL Score Standard'!$D70,IF(D14&lt;&gt;"",SUM('[4]CBL Score Standard'!$D70:$E70),IF(E14&lt;&gt;"",SUM('[4]CBL Score Standard'!$D70:$F70),IF(F14&lt;&gt;"",SUM('[4]CBL Score Standard'!$D70:$G70),IF(G14&lt;&gt;"",SUM('[4]CBL Score Standard'!$D70:$H70,0))))))</f>
        <v>0</v>
      </c>
      <c r="I14" s="884"/>
      <c r="J14" s="884"/>
      <c r="K14" s="961"/>
      <c r="L14" s="961"/>
      <c r="M14" s="934" t="s">
        <v>5</v>
      </c>
      <c r="N14" s="889" t="s">
        <v>41</v>
      </c>
      <c r="O14" s="923" t="s">
        <v>450</v>
      </c>
      <c r="P14" s="995">
        <v>43627</v>
      </c>
      <c r="Q14" s="892" t="s">
        <v>381</v>
      </c>
      <c r="R14" s="893" t="s">
        <v>382</v>
      </c>
      <c r="S14" s="889" t="s">
        <v>727</v>
      </c>
      <c r="T14" s="997" t="s">
        <v>73</v>
      </c>
      <c r="U14" s="995"/>
      <c r="V14" s="997"/>
      <c r="W14" s="997"/>
      <c r="X14" s="997"/>
      <c r="Y14" s="894" t="s">
        <v>163</v>
      </c>
      <c r="Z14" s="981">
        <f t="shared" si="0"/>
        <v>0</v>
      </c>
      <c r="AA14" s="982"/>
      <c r="AB14" s="982"/>
      <c r="AC14" s="982"/>
      <c r="AD14" s="982"/>
      <c r="AE14" s="980"/>
      <c r="AF14" s="980"/>
      <c r="AG14" s="980"/>
      <c r="AH14" s="980"/>
      <c r="AI14" s="980"/>
      <c r="AJ14" s="980"/>
    </row>
    <row r="15" spans="1:36" s="883" customFormat="1" x14ac:dyDescent="0.3">
      <c r="A15" s="940" t="s">
        <v>55</v>
      </c>
      <c r="B15" s="933" t="s">
        <v>185</v>
      </c>
      <c r="C15" s="1003"/>
      <c r="D15" s="1002"/>
      <c r="E15" s="1002"/>
      <c r="F15" s="1002"/>
      <c r="G15" s="1002"/>
      <c r="H15" s="939" t="b">
        <f>IF(C15&lt;&gt;"",'[4]CBL Score Standard'!$D71,IF(D15&lt;&gt;"",SUM('[4]CBL Score Standard'!$D71:$E71),IF(E15&lt;&gt;"",SUM('[4]CBL Score Standard'!$D71:$F71),IF(F15&lt;&gt;"",SUM('[4]CBL Score Standard'!$D71:$G71),IF(G15&lt;&gt;"",SUM('[4]CBL Score Standard'!$D71:$H71,0))))))</f>
        <v>0</v>
      </c>
      <c r="I15" s="884"/>
      <c r="J15" s="884"/>
      <c r="K15" s="901"/>
      <c r="L15" s="901"/>
      <c r="M15" s="884"/>
      <c r="N15" s="930"/>
      <c r="O15" s="901"/>
      <c r="P15" s="901"/>
      <c r="Q15" s="901"/>
      <c r="R15" s="901"/>
      <c r="S15" s="901"/>
      <c r="T15" s="921"/>
      <c r="U15" s="921"/>
      <c r="V15" s="921"/>
      <c r="W15" s="921"/>
      <c r="X15" s="921"/>
      <c r="Y15" s="901"/>
      <c r="Z15" s="901"/>
      <c r="AA15" s="901"/>
      <c r="AB15" s="901"/>
      <c r="AC15" s="901"/>
      <c r="AD15" s="901"/>
      <c r="AE15" s="901"/>
      <c r="AF15" s="901"/>
      <c r="AG15" s="901"/>
      <c r="AH15" s="901"/>
      <c r="AI15" s="901"/>
      <c r="AJ15" s="901"/>
    </row>
    <row r="16" spans="1:36" s="883" customFormat="1" ht="23.4" x14ac:dyDescent="0.45">
      <c r="A16" s="940" t="s">
        <v>55</v>
      </c>
      <c r="B16" s="933" t="s">
        <v>192</v>
      </c>
      <c r="C16" s="1003"/>
      <c r="D16" s="1003" t="s">
        <v>77</v>
      </c>
      <c r="E16" s="1006"/>
      <c r="F16" s="1003"/>
      <c r="G16" s="1003"/>
      <c r="H16" s="939">
        <f>IF(C16&lt;&gt;"",'[4]CBL Score Standard'!$D72,IF(D16&lt;&gt;"",SUM('[4]CBL Score Standard'!$D72:$E72),IF(E16&lt;&gt;"",SUM('[4]CBL Score Standard'!$D72:$F72),IF(F16&lt;&gt;"",SUM('[4]CBL Score Standard'!$D72:$G72),IF(G16&lt;&gt;"",SUM('[4]CBL Score Standard'!$D72:$H72,0))))))</f>
        <v>0</v>
      </c>
      <c r="I16" s="884"/>
      <c r="J16" s="884"/>
      <c r="K16" s="1173" t="s">
        <v>170</v>
      </c>
      <c r="L16" s="1174"/>
      <c r="M16" s="1174"/>
      <c r="N16" s="1174"/>
      <c r="O16" s="1174"/>
      <c r="P16" s="1174"/>
      <c r="Q16" s="1174"/>
      <c r="R16" s="1174"/>
      <c r="S16" s="1174"/>
      <c r="T16" s="1174"/>
      <c r="U16" s="1174"/>
      <c r="V16" s="1174"/>
      <c r="W16" s="1174"/>
      <c r="X16" s="1174"/>
      <c r="Y16" s="978"/>
      <c r="Z16" s="985"/>
      <c r="AA16" s="978"/>
      <c r="AB16" s="978"/>
      <c r="AC16" s="978"/>
      <c r="AD16" s="978"/>
      <c r="AE16" s="978"/>
      <c r="AF16" s="978"/>
      <c r="AG16" s="978"/>
      <c r="AH16" s="978"/>
      <c r="AI16" s="978"/>
      <c r="AJ16" s="978"/>
    </row>
    <row r="17" spans="1:36" s="883" customFormat="1" ht="27.6" x14ac:dyDescent="0.3">
      <c r="A17" s="940" t="s">
        <v>55</v>
      </c>
      <c r="B17" s="933" t="s">
        <v>194</v>
      </c>
      <c r="C17" s="1003"/>
      <c r="D17" s="1003"/>
      <c r="E17" s="1003"/>
      <c r="F17" s="1003"/>
      <c r="G17" s="1003"/>
      <c r="H17" s="939" t="b">
        <f>IF(C17&lt;&gt;"",'[4]CBL Score Standard'!$D73,IF(D17&lt;&gt;"",SUM('[4]CBL Score Standard'!$D73:$E73),IF(E17&lt;&gt;"",SUM('[4]CBL Score Standard'!$D73:$F73),IF(F17&lt;&gt;"",SUM('[4]CBL Score Standard'!$D73:$G73),IF(G17&lt;&gt;"",SUM('[4]CBL Score Standard'!$D73:$H73,0))))))</f>
        <v>0</v>
      </c>
      <c r="I17" s="884"/>
      <c r="J17" s="884"/>
      <c r="K17" s="958" t="s">
        <v>133</v>
      </c>
      <c r="L17" s="958" t="s">
        <v>91</v>
      </c>
      <c r="M17" s="1182" t="s">
        <v>75</v>
      </c>
      <c r="N17" s="1184" t="s">
        <v>134</v>
      </c>
      <c r="O17" s="958" t="s">
        <v>135</v>
      </c>
      <c r="P17" s="958" t="s">
        <v>136</v>
      </c>
      <c r="Q17" s="958" t="s">
        <v>137</v>
      </c>
      <c r="R17" s="958" t="s">
        <v>138</v>
      </c>
      <c r="S17" s="987" t="s">
        <v>139</v>
      </c>
      <c r="T17" s="953" t="s">
        <v>344</v>
      </c>
      <c r="U17" s="953" t="s">
        <v>342</v>
      </c>
      <c r="V17" s="953" t="s">
        <v>343</v>
      </c>
      <c r="W17" s="953" t="s">
        <v>375</v>
      </c>
      <c r="X17" s="953" t="s">
        <v>376</v>
      </c>
      <c r="Y17" s="958" t="s">
        <v>140</v>
      </c>
      <c r="Z17" s="1186" t="s">
        <v>667</v>
      </c>
      <c r="AA17" s="1172" t="s">
        <v>666</v>
      </c>
      <c r="AB17" s="1172"/>
      <c r="AC17" s="1172" t="s">
        <v>668</v>
      </c>
      <c r="AD17" s="1172"/>
      <c r="AE17" s="1172" t="s">
        <v>669</v>
      </c>
      <c r="AF17" s="1172"/>
      <c r="AG17" s="1172" t="s">
        <v>670</v>
      </c>
      <c r="AH17" s="1172"/>
      <c r="AI17" s="1172" t="s">
        <v>671</v>
      </c>
      <c r="AJ17" s="1172"/>
    </row>
    <row r="18" spans="1:36" s="883" customFormat="1" ht="27.6" x14ac:dyDescent="0.3">
      <c r="A18" s="940" t="s">
        <v>55</v>
      </c>
      <c r="B18" s="933" t="s">
        <v>196</v>
      </c>
      <c r="C18" s="1003" t="s">
        <v>77</v>
      </c>
      <c r="D18" s="1003"/>
      <c r="E18" s="1003"/>
      <c r="F18" s="1003"/>
      <c r="G18" s="1003"/>
      <c r="H18" s="939">
        <f>IF(C18&lt;&gt;"",'[4]CBL Score Standard'!$D74,IF(D18&lt;&gt;"",SUM('[4]CBL Score Standard'!$D74:$E74),IF(E18&lt;&gt;"",SUM('[4]CBL Score Standard'!$D74:$F74),IF(F18&lt;&gt;"",SUM('[4]CBL Score Standard'!$D74:$G74),IF(G18&lt;&gt;"",SUM('[4]CBL Score Standard'!$D74:$H74,0))))))</f>
        <v>0</v>
      </c>
      <c r="I18" s="884"/>
      <c r="J18" s="884"/>
      <c r="K18" s="957"/>
      <c r="L18" s="957"/>
      <c r="M18" s="1183"/>
      <c r="N18" s="1190"/>
      <c r="O18" s="957"/>
      <c r="P18" s="888" t="s">
        <v>141</v>
      </c>
      <c r="Q18" s="957"/>
      <c r="R18" s="957"/>
      <c r="S18" s="986"/>
      <c r="T18" s="953"/>
      <c r="U18" s="953"/>
      <c r="V18" s="953"/>
      <c r="W18" s="953"/>
      <c r="X18" s="953"/>
      <c r="Y18" s="957"/>
      <c r="Z18" s="1187"/>
      <c r="AA18" s="977" t="s">
        <v>672</v>
      </c>
      <c r="AB18" s="977" t="s">
        <v>673</v>
      </c>
      <c r="AC18" s="977" t="s">
        <v>672</v>
      </c>
      <c r="AD18" s="977" t="s">
        <v>673</v>
      </c>
      <c r="AE18" s="977" t="s">
        <v>672</v>
      </c>
      <c r="AF18" s="977" t="s">
        <v>673</v>
      </c>
      <c r="AG18" s="977" t="s">
        <v>672</v>
      </c>
      <c r="AH18" s="977" t="s">
        <v>673</v>
      </c>
      <c r="AI18" s="977" t="s">
        <v>672</v>
      </c>
      <c r="AJ18" s="977" t="s">
        <v>673</v>
      </c>
    </row>
    <row r="19" spans="1:36" s="883" customFormat="1" x14ac:dyDescent="0.3">
      <c r="A19" s="940" t="s">
        <v>55</v>
      </c>
      <c r="B19" s="933" t="s">
        <v>198</v>
      </c>
      <c r="C19" s="1003"/>
      <c r="D19" s="1003"/>
      <c r="E19" s="1003"/>
      <c r="F19" s="1003"/>
      <c r="G19" s="1003"/>
      <c r="H19" s="939" t="b">
        <f>IF(C19&lt;&gt;"",'[4]CBL Score Standard'!$D75,IF(D19&lt;&gt;"",SUM('[4]CBL Score Standard'!$D75:$E75),IF(E19&lt;&gt;"",SUM('[4]CBL Score Standard'!$D75:$F75),IF(F19&lt;&gt;"",SUM('[4]CBL Score Standard'!$D75:$G75),IF(G19&lt;&gt;"",SUM('[4]CBL Score Standard'!$D75:$H75,0))))))</f>
        <v>0</v>
      </c>
      <c r="I19" s="884"/>
      <c r="J19" s="884"/>
      <c r="K19" s="959" t="s">
        <v>142</v>
      </c>
      <c r="L19" s="959" t="s">
        <v>143</v>
      </c>
      <c r="M19" s="934" t="s">
        <v>6</v>
      </c>
      <c r="N19" s="889" t="s">
        <v>46</v>
      </c>
      <c r="O19" s="925" t="s">
        <v>171</v>
      </c>
      <c r="P19" s="959" t="s">
        <v>145</v>
      </c>
      <c r="Q19" s="890" t="s">
        <v>172</v>
      </c>
      <c r="R19" s="893" t="s">
        <v>173</v>
      </c>
      <c r="S19" s="889" t="s">
        <v>740</v>
      </c>
      <c r="T19" s="997" t="s">
        <v>72</v>
      </c>
      <c r="U19" s="999">
        <v>44075</v>
      </c>
      <c r="V19" s="997" t="s">
        <v>374</v>
      </c>
      <c r="W19" s="997"/>
      <c r="X19" s="997"/>
      <c r="Y19" s="897" t="s">
        <v>174</v>
      </c>
      <c r="Z19" s="981">
        <f t="shared" ref="Z19:Z35" si="1">DATEDIF(AA19,AB19,"m")/12+DATEDIF(AC19,AD19,"m")/12+DATEDIF(AE19,AF19,"m")/12+DATEDIF(AG19,AH19,"m")/12+DATEDIF(AI19,AJ19,"m")/12</f>
        <v>0</v>
      </c>
      <c r="AA19" s="982"/>
      <c r="AB19" s="982"/>
      <c r="AC19" s="982"/>
      <c r="AD19" s="982"/>
      <c r="AE19" s="980"/>
      <c r="AF19" s="980"/>
      <c r="AG19" s="980"/>
      <c r="AH19" s="980"/>
      <c r="AI19" s="980"/>
      <c r="AJ19" s="980"/>
    </row>
    <row r="20" spans="1:36" s="883" customFormat="1" ht="27.6" x14ac:dyDescent="0.3">
      <c r="A20" s="940" t="s">
        <v>55</v>
      </c>
      <c r="B20" s="933" t="s">
        <v>202</v>
      </c>
      <c r="C20" s="1003"/>
      <c r="D20" s="1003" t="s">
        <v>77</v>
      </c>
      <c r="E20" s="1003"/>
      <c r="F20" s="1003"/>
      <c r="G20" s="1003"/>
      <c r="H20" s="939">
        <f>IF(C20&lt;&gt;"",'[4]CBL Score Standard'!$D76,IF(D20&lt;&gt;"",SUM('[4]CBL Score Standard'!$D76:$E76),IF(E20&lt;&gt;"",SUM('[4]CBL Score Standard'!$D76:$F76),IF(F20&lt;&gt;"",SUM('[4]CBL Score Standard'!$D76:$G76),IF(G20&lt;&gt;"",SUM('[4]CBL Score Standard'!$D76:$H76,0))))))</f>
        <v>0</v>
      </c>
      <c r="I20" s="884"/>
      <c r="J20" s="884"/>
      <c r="K20" s="960"/>
      <c r="L20" s="960"/>
      <c r="M20" s="934" t="s">
        <v>6</v>
      </c>
      <c r="N20" s="889" t="s">
        <v>41</v>
      </c>
      <c r="O20" s="925" t="s">
        <v>178</v>
      </c>
      <c r="P20" s="961"/>
      <c r="Q20" s="890" t="s">
        <v>179</v>
      </c>
      <c r="R20" s="893" t="s">
        <v>180</v>
      </c>
      <c r="S20" s="889" t="s">
        <v>740</v>
      </c>
      <c r="T20" s="997" t="s">
        <v>72</v>
      </c>
      <c r="U20" s="999">
        <v>44083</v>
      </c>
      <c r="V20" s="997" t="s">
        <v>374</v>
      </c>
      <c r="W20" s="997"/>
      <c r="X20" s="997"/>
      <c r="Y20" s="897" t="s">
        <v>181</v>
      </c>
      <c r="Z20" s="981">
        <f t="shared" si="1"/>
        <v>0</v>
      </c>
      <c r="AA20" s="982"/>
      <c r="AB20" s="982"/>
      <c r="AC20" s="982"/>
      <c r="AD20" s="982"/>
      <c r="AE20" s="980"/>
      <c r="AF20" s="980"/>
      <c r="AG20" s="980"/>
      <c r="AH20" s="980"/>
      <c r="AI20" s="980"/>
      <c r="AJ20" s="980"/>
    </row>
    <row r="21" spans="1:36" s="883" customFormat="1" x14ac:dyDescent="0.3">
      <c r="A21" s="940" t="s">
        <v>55</v>
      </c>
      <c r="B21" s="933" t="s">
        <v>664</v>
      </c>
      <c r="C21" s="1003"/>
      <c r="D21" s="1003"/>
      <c r="E21" s="1005"/>
      <c r="F21" s="1002"/>
      <c r="G21" s="1002"/>
      <c r="H21" s="939" t="b">
        <f>IF(C21&lt;&gt;"",'[4]CBL Score Standard'!$D77,IF(D21&lt;&gt;"",SUM('[4]CBL Score Standard'!$D77:$E77),IF(E21&lt;&gt;"",SUM('[4]CBL Score Standard'!$D77:$F77),IF(F21&lt;&gt;"",SUM('[4]CBL Score Standard'!$D77:$G77),IF(G21&lt;&gt;"",SUM('[4]CBL Score Standard'!$D77:$H77,0))))))</f>
        <v>0</v>
      </c>
      <c r="I21" s="884"/>
      <c r="J21" s="884"/>
      <c r="K21" s="960"/>
      <c r="L21" s="960"/>
      <c r="M21" s="934" t="s">
        <v>6</v>
      </c>
      <c r="N21" s="889" t="s">
        <v>56</v>
      </c>
      <c r="O21" s="923" t="s">
        <v>182</v>
      </c>
      <c r="P21" s="995">
        <v>43609</v>
      </c>
      <c r="Q21" s="892" t="s">
        <v>172</v>
      </c>
      <c r="R21" s="898" t="s">
        <v>183</v>
      </c>
      <c r="S21" s="889" t="s">
        <v>727</v>
      </c>
      <c r="T21" s="997" t="s">
        <v>72</v>
      </c>
      <c r="U21" s="1000"/>
      <c r="V21" s="997"/>
      <c r="W21" s="997"/>
      <c r="X21" s="997"/>
      <c r="Y21" s="899" t="s">
        <v>184</v>
      </c>
      <c r="Z21" s="981">
        <f t="shared" si="1"/>
        <v>0</v>
      </c>
      <c r="AA21" s="982"/>
      <c r="AB21" s="982"/>
      <c r="AC21" s="982"/>
      <c r="AD21" s="982"/>
      <c r="AE21" s="980"/>
      <c r="AF21" s="980"/>
      <c r="AG21" s="980"/>
      <c r="AH21" s="980"/>
      <c r="AI21" s="980"/>
      <c r="AJ21" s="980"/>
    </row>
    <row r="22" spans="1:36" s="883" customFormat="1" x14ac:dyDescent="0.3">
      <c r="A22" s="940" t="s">
        <v>55</v>
      </c>
      <c r="B22" s="933" t="s">
        <v>448</v>
      </c>
      <c r="C22" s="1003"/>
      <c r="D22" s="1003" t="s">
        <v>77</v>
      </c>
      <c r="E22" s="1005"/>
      <c r="F22" s="1002"/>
      <c r="G22" s="1002"/>
      <c r="H22" s="939">
        <f>IF(C22&lt;&gt;"",'[4]CBL Score Standard'!$D78,IF(D22&lt;&gt;"",SUM('[4]CBL Score Standard'!$D78:$E78),IF(E22&lt;&gt;"",SUM('[4]CBL Score Standard'!$D78:$F78),IF(F22&lt;&gt;"",SUM('[4]CBL Score Standard'!$D78:$G78),IF(G22&lt;&gt;"",SUM('[4]CBL Score Standard'!$D78:$H78,0))))))</f>
        <v>0</v>
      </c>
      <c r="I22" s="884"/>
      <c r="J22" s="884"/>
      <c r="K22" s="960"/>
      <c r="L22" s="960"/>
      <c r="M22" s="934" t="s">
        <v>6</v>
      </c>
      <c r="N22" s="889" t="s">
        <v>144</v>
      </c>
      <c r="O22" s="923" t="s">
        <v>187</v>
      </c>
      <c r="P22" s="960"/>
      <c r="Q22" s="890" t="s">
        <v>153</v>
      </c>
      <c r="R22" s="893" t="s">
        <v>156</v>
      </c>
      <c r="S22" s="889" t="s">
        <v>740</v>
      </c>
      <c r="T22" s="997" t="s">
        <v>72</v>
      </c>
      <c r="U22" s="999">
        <v>44063</v>
      </c>
      <c r="V22" s="997" t="s">
        <v>374</v>
      </c>
      <c r="W22" s="997"/>
      <c r="X22" s="997"/>
      <c r="Y22" s="897" t="s">
        <v>157</v>
      </c>
      <c r="Z22" s="981">
        <f t="shared" si="1"/>
        <v>0</v>
      </c>
      <c r="AA22" s="982"/>
      <c r="AB22" s="982"/>
      <c r="AC22" s="982"/>
      <c r="AD22" s="982"/>
      <c r="AE22" s="980"/>
      <c r="AF22" s="980"/>
      <c r="AG22" s="980"/>
      <c r="AH22" s="980"/>
      <c r="AI22" s="980"/>
      <c r="AJ22" s="980"/>
    </row>
    <row r="23" spans="1:36" s="883" customFormat="1" ht="12.75" customHeight="1" x14ac:dyDescent="0.3">
      <c r="A23" s="940" t="s">
        <v>55</v>
      </c>
      <c r="B23" s="933" t="s">
        <v>665</v>
      </c>
      <c r="C23" s="1003"/>
      <c r="D23" s="1003"/>
      <c r="E23" s="1005"/>
      <c r="F23" s="1002"/>
      <c r="G23" s="1002"/>
      <c r="H23" s="939" t="b">
        <f>IF(C23&lt;&gt;"",'[4]CBL Score Standard'!$D79,IF(D23&lt;&gt;"",SUM('[4]CBL Score Standard'!$D79:$E79),IF(E23&lt;&gt;"",SUM('[4]CBL Score Standard'!$D79:$F79),IF(F23&lt;&gt;"",SUM('[4]CBL Score Standard'!$D79:$G79),IF(G23&lt;&gt;"",SUM('[4]CBL Score Standard'!$D79:$H79,0))))))</f>
        <v>0</v>
      </c>
      <c r="I23" s="884"/>
      <c r="J23" s="884"/>
      <c r="K23" s="960"/>
      <c r="L23" s="960"/>
      <c r="M23" s="934" t="s">
        <v>6</v>
      </c>
      <c r="N23" s="889" t="s">
        <v>144</v>
      </c>
      <c r="O23" s="923" t="s">
        <v>188</v>
      </c>
      <c r="P23" s="960"/>
      <c r="Q23" s="892" t="s">
        <v>155</v>
      </c>
      <c r="R23" s="893" t="s">
        <v>158</v>
      </c>
      <c r="S23" s="889" t="s">
        <v>727</v>
      </c>
      <c r="T23" s="997" t="s">
        <v>72</v>
      </c>
      <c r="U23" s="997"/>
      <c r="V23" s="997"/>
      <c r="W23" s="997"/>
      <c r="X23" s="997"/>
      <c r="Y23" s="894" t="s">
        <v>159</v>
      </c>
      <c r="Z23" s="981">
        <f t="shared" si="1"/>
        <v>0</v>
      </c>
      <c r="AA23" s="982"/>
      <c r="AB23" s="982"/>
      <c r="AC23" s="982"/>
      <c r="AD23" s="982"/>
      <c r="AE23" s="980"/>
      <c r="AF23" s="980"/>
      <c r="AG23" s="980"/>
      <c r="AH23" s="980"/>
      <c r="AI23" s="980"/>
      <c r="AJ23" s="980"/>
    </row>
    <row r="24" spans="1:36" s="883" customFormat="1" ht="12.75" customHeight="1" x14ac:dyDescent="0.3">
      <c r="A24" s="940" t="s">
        <v>55</v>
      </c>
      <c r="B24" s="933" t="s">
        <v>238</v>
      </c>
      <c r="C24" s="1003"/>
      <c r="D24" s="1003"/>
      <c r="E24" s="1003"/>
      <c r="F24" s="1002"/>
      <c r="G24" s="1002"/>
      <c r="H24" s="939" t="b">
        <f>IF(C24&lt;&gt;"",'[4]CBL Score Standard'!$D80,IF(D24&lt;&gt;"",SUM('[4]CBL Score Standard'!$D80:$E80),IF(E24&lt;&gt;"",SUM('[4]CBL Score Standard'!$D80:$F80),IF(F24&lt;&gt;"",SUM('[4]CBL Score Standard'!$D80:$G80),IF(G24&lt;&gt;"",SUM('[4]CBL Score Standard'!$D80:$H80,0))))))</f>
        <v>0</v>
      </c>
      <c r="I24" s="884"/>
      <c r="J24" s="884"/>
      <c r="K24" s="960"/>
      <c r="L24" s="960"/>
      <c r="M24" s="934" t="s">
        <v>6</v>
      </c>
      <c r="N24" s="889" t="s">
        <v>144</v>
      </c>
      <c r="O24" s="923" t="s">
        <v>189</v>
      </c>
      <c r="P24" s="960"/>
      <c r="Q24" s="976" t="s">
        <v>659</v>
      </c>
      <c r="R24" s="976" t="s">
        <v>278</v>
      </c>
      <c r="S24" s="889"/>
      <c r="T24" s="997"/>
      <c r="U24" s="997"/>
      <c r="V24" s="997"/>
      <c r="W24" s="997"/>
      <c r="X24" s="997"/>
      <c r="Y24" s="899" t="s">
        <v>160</v>
      </c>
      <c r="Z24" s="981">
        <f t="shared" si="1"/>
        <v>0</v>
      </c>
      <c r="AA24" s="982"/>
      <c r="AB24" s="982"/>
      <c r="AC24" s="982"/>
      <c r="AD24" s="982"/>
      <c r="AE24" s="980"/>
      <c r="AF24" s="980"/>
      <c r="AG24" s="980"/>
      <c r="AH24" s="980"/>
      <c r="AI24" s="980"/>
      <c r="AJ24" s="980"/>
    </row>
    <row r="25" spans="1:36" s="883" customFormat="1" x14ac:dyDescent="0.3">
      <c r="A25" s="940" t="s">
        <v>55</v>
      </c>
      <c r="B25" s="933" t="s">
        <v>515</v>
      </c>
      <c r="C25" s="1003"/>
      <c r="D25" s="1003"/>
      <c r="E25" s="1003"/>
      <c r="F25" s="1002"/>
      <c r="G25" s="1002"/>
      <c r="H25" s="939" t="b">
        <f>IF(C25&lt;&gt;"",'[4]CBL Score Standard'!$D81,IF(D25&lt;&gt;"",SUM('[4]CBL Score Standard'!$D81:$E81),IF(E25&lt;&gt;"",SUM('[4]CBL Score Standard'!$D81:$F81),IF(F25&lt;&gt;"",SUM('[4]CBL Score Standard'!$D81:$G81),IF(G25&lt;&gt;"",SUM('[4]CBL Score Standard'!$D81:$H81,0))))))</f>
        <v>0</v>
      </c>
      <c r="I25" s="884"/>
      <c r="J25" s="884"/>
      <c r="K25" s="960"/>
      <c r="L25" s="960"/>
      <c r="M25" s="934" t="s">
        <v>6</v>
      </c>
      <c r="N25" s="889" t="s">
        <v>144</v>
      </c>
      <c r="O25" s="923" t="s">
        <v>190</v>
      </c>
      <c r="P25" s="960"/>
      <c r="Q25" s="890" t="s">
        <v>161</v>
      </c>
      <c r="R25" s="893" t="s">
        <v>162</v>
      </c>
      <c r="S25" s="889"/>
      <c r="T25" s="997"/>
      <c r="U25" s="997"/>
      <c r="V25" s="997"/>
      <c r="W25" s="997"/>
      <c r="X25" s="997"/>
      <c r="Y25" s="899" t="s">
        <v>163</v>
      </c>
      <c r="Z25" s="981">
        <f t="shared" si="1"/>
        <v>0</v>
      </c>
      <c r="AA25" s="982"/>
      <c r="AB25" s="982"/>
      <c r="AC25" s="982"/>
      <c r="AD25" s="982"/>
      <c r="AE25" s="980"/>
      <c r="AF25" s="980"/>
      <c r="AG25" s="980"/>
      <c r="AH25" s="980"/>
      <c r="AI25" s="980"/>
      <c r="AJ25" s="980"/>
    </row>
    <row r="26" spans="1:36" s="883" customFormat="1" ht="26.4" x14ac:dyDescent="0.3">
      <c r="A26" s="940" t="s">
        <v>3</v>
      </c>
      <c r="B26" s="933" t="s">
        <v>516</v>
      </c>
      <c r="C26" s="1003"/>
      <c r="D26" s="1003"/>
      <c r="E26" s="1003"/>
      <c r="F26" s="1003"/>
      <c r="G26" s="1002"/>
      <c r="H26" s="939" t="b">
        <f>IF(C26&lt;&gt;"",'[4]CBL Score Standard'!$D82,IF(D26&lt;&gt;"",SUM('[4]CBL Score Standard'!$D82:$E82),IF(E26&lt;&gt;"",SUM('[4]CBL Score Standard'!$D82:$F82),IF(F26&lt;&gt;"",SUM('[4]CBL Score Standard'!$D82:$G82),IF(G26&lt;&gt;"",SUM('[4]CBL Score Standard'!$D82:$H82,0))))))</f>
        <v>0</v>
      </c>
      <c r="I26" s="884"/>
      <c r="J26" s="884"/>
      <c r="K26" s="960"/>
      <c r="L26" s="960"/>
      <c r="M26" s="934" t="s">
        <v>6</v>
      </c>
      <c r="N26" s="889" t="s">
        <v>144</v>
      </c>
      <c r="O26" s="923" t="s">
        <v>191</v>
      </c>
      <c r="P26" s="961"/>
      <c r="Q26" s="890" t="s">
        <v>164</v>
      </c>
      <c r="R26" s="893" t="s">
        <v>165</v>
      </c>
      <c r="S26" s="889"/>
      <c r="T26" s="997"/>
      <c r="U26" s="997"/>
      <c r="V26" s="997"/>
      <c r="W26" s="997"/>
      <c r="X26" s="997"/>
      <c r="Y26" s="899" t="s">
        <v>166</v>
      </c>
      <c r="Z26" s="981">
        <f t="shared" si="1"/>
        <v>0</v>
      </c>
      <c r="AA26" s="982"/>
      <c r="AB26" s="982"/>
      <c r="AC26" s="982"/>
      <c r="AD26" s="982"/>
      <c r="AE26" s="980"/>
      <c r="AF26" s="980"/>
      <c r="AG26" s="980"/>
      <c r="AH26" s="980"/>
      <c r="AI26" s="980"/>
      <c r="AJ26" s="980"/>
    </row>
    <row r="27" spans="1:36" s="883" customFormat="1" ht="26.4" x14ac:dyDescent="0.3">
      <c r="A27" s="940" t="s">
        <v>3</v>
      </c>
      <c r="B27" s="933" t="s">
        <v>246</v>
      </c>
      <c r="C27" s="1003"/>
      <c r="D27" s="1003"/>
      <c r="E27" s="1003"/>
      <c r="F27" s="1003"/>
      <c r="G27" s="1002"/>
      <c r="H27" s="939" t="b">
        <f>IF(C27&lt;&gt;"",'[4]CBL Score Standard'!$D83,IF(D27&lt;&gt;"",SUM('[4]CBL Score Standard'!$D83:$E83),IF(E27&lt;&gt;"",SUM('[4]CBL Score Standard'!$D83:$F83),IF(F27&lt;&gt;"",SUM('[4]CBL Score Standard'!$D83:$G83),IF(G27&lt;&gt;"",SUM('[4]CBL Score Standard'!$D83:$H83,0))))))</f>
        <v>0</v>
      </c>
      <c r="I27" s="884"/>
      <c r="J27" s="884"/>
      <c r="K27" s="960"/>
      <c r="L27" s="960"/>
      <c r="M27" s="934" t="s">
        <v>6</v>
      </c>
      <c r="N27" s="889" t="s">
        <v>55</v>
      </c>
      <c r="O27" s="923" t="s">
        <v>192</v>
      </c>
      <c r="P27" s="995">
        <v>43608</v>
      </c>
      <c r="Q27" s="892" t="s">
        <v>383</v>
      </c>
      <c r="R27" s="898" t="s">
        <v>341</v>
      </c>
      <c r="S27" s="889" t="s">
        <v>740</v>
      </c>
      <c r="T27" s="997" t="s">
        <v>72</v>
      </c>
      <c r="U27" s="1000">
        <v>44064</v>
      </c>
      <c r="V27" s="997" t="s">
        <v>374</v>
      </c>
      <c r="W27" s="997"/>
      <c r="X27" s="997"/>
      <c r="Y27" s="899" t="s">
        <v>193</v>
      </c>
      <c r="Z27" s="981">
        <f t="shared" si="1"/>
        <v>0</v>
      </c>
      <c r="AA27" s="982"/>
      <c r="AB27" s="982"/>
      <c r="AC27" s="982"/>
      <c r="AD27" s="982"/>
      <c r="AE27" s="980"/>
      <c r="AF27" s="980"/>
      <c r="AG27" s="980"/>
      <c r="AH27" s="980"/>
      <c r="AI27" s="980"/>
      <c r="AJ27" s="980"/>
    </row>
    <row r="28" spans="1:36" s="883" customFormat="1" ht="27.6" x14ac:dyDescent="0.3">
      <c r="A28" s="940" t="s">
        <v>59</v>
      </c>
      <c r="B28" s="933" t="s">
        <v>684</v>
      </c>
      <c r="C28" s="1003" t="s">
        <v>77</v>
      </c>
      <c r="D28" s="1003"/>
      <c r="E28" s="1002"/>
      <c r="F28" s="1002"/>
      <c r="G28" s="1002"/>
      <c r="H28" s="939">
        <f>IF(C28&lt;&gt;"",'[4]CBL Score Standard'!$D84,IF(D28&lt;&gt;"",SUM('[4]CBL Score Standard'!$D84:$E84),IF(E28&lt;&gt;"",SUM('[4]CBL Score Standard'!$D84:$F84),IF(F28&lt;&gt;"",SUM('[4]CBL Score Standard'!$D84:$G84),IF(G28&lt;&gt;"",SUM('[4]CBL Score Standard'!$D84:$H84,0))))))</f>
        <v>0</v>
      </c>
      <c r="I28" s="884"/>
      <c r="J28" s="884"/>
      <c r="K28" s="960"/>
      <c r="L28" s="960"/>
      <c r="M28" s="934" t="s">
        <v>6</v>
      </c>
      <c r="N28" s="889" t="s">
        <v>55</v>
      </c>
      <c r="O28" s="923" t="s">
        <v>194</v>
      </c>
      <c r="P28" s="995">
        <v>43544</v>
      </c>
      <c r="Q28" s="976" t="s">
        <v>649</v>
      </c>
      <c r="R28" s="976" t="s">
        <v>650</v>
      </c>
      <c r="S28" s="889"/>
      <c r="T28" s="997"/>
      <c r="U28" s="997"/>
      <c r="V28" s="997"/>
      <c r="W28" s="997"/>
      <c r="X28" s="997"/>
      <c r="Y28" s="899" t="s">
        <v>195</v>
      </c>
      <c r="Z28" s="981">
        <f t="shared" si="1"/>
        <v>0</v>
      </c>
      <c r="AA28" s="982"/>
      <c r="AB28" s="982"/>
      <c r="AC28" s="982"/>
      <c r="AD28" s="982"/>
      <c r="AE28" s="980"/>
      <c r="AF28" s="980"/>
      <c r="AG28" s="980"/>
      <c r="AH28" s="980"/>
      <c r="AI28" s="980"/>
      <c r="AJ28" s="980"/>
    </row>
    <row r="29" spans="1:36" s="883" customFormat="1" ht="27.6" x14ac:dyDescent="0.3">
      <c r="A29" s="940" t="s">
        <v>59</v>
      </c>
      <c r="B29" s="933" t="s">
        <v>683</v>
      </c>
      <c r="C29" s="1003" t="s">
        <v>77</v>
      </c>
      <c r="D29" s="1003"/>
      <c r="E29" s="1002"/>
      <c r="F29" s="1002"/>
      <c r="G29" s="1002"/>
      <c r="H29" s="939">
        <f>IF(C29&lt;&gt;"",'[4]CBL Score Standard'!$D85,IF(D29&lt;&gt;"",SUM('[4]CBL Score Standard'!$D85:$E85),IF(E29&lt;&gt;"",SUM('[4]CBL Score Standard'!$D85:$F85),IF(F29&lt;&gt;"",SUM('[4]CBL Score Standard'!$D85:$G85),IF(G29&lt;&gt;"",SUM('[4]CBL Score Standard'!$D85:$H85,0))))))</f>
        <v>0</v>
      </c>
      <c r="I29" s="884"/>
      <c r="J29" s="884"/>
      <c r="K29" s="960"/>
      <c r="L29" s="960"/>
      <c r="M29" s="934" t="s">
        <v>6</v>
      </c>
      <c r="N29" s="889" t="s">
        <v>55</v>
      </c>
      <c r="O29" s="923" t="s">
        <v>196</v>
      </c>
      <c r="P29" s="964" t="s">
        <v>145</v>
      </c>
      <c r="Q29" s="976" t="s">
        <v>651</v>
      </c>
      <c r="R29" s="976" t="s">
        <v>652</v>
      </c>
      <c r="S29" s="889" t="s">
        <v>740</v>
      </c>
      <c r="T29" s="997" t="s">
        <v>72</v>
      </c>
      <c r="U29" s="999">
        <v>44078</v>
      </c>
      <c r="V29" s="997" t="s">
        <v>374</v>
      </c>
      <c r="W29" s="997"/>
      <c r="X29" s="997"/>
      <c r="Y29" s="899" t="s">
        <v>197</v>
      </c>
      <c r="Z29" s="981">
        <f t="shared" si="1"/>
        <v>0</v>
      </c>
      <c r="AA29" s="982"/>
      <c r="AB29" s="982"/>
      <c r="AC29" s="982"/>
      <c r="AD29" s="982"/>
      <c r="AE29" s="980"/>
      <c r="AF29" s="980"/>
      <c r="AG29" s="980"/>
      <c r="AH29" s="980"/>
      <c r="AI29" s="980"/>
      <c r="AJ29" s="980"/>
    </row>
    <row r="30" spans="1:36" s="883" customFormat="1" x14ac:dyDescent="0.3">
      <c r="A30" s="940" t="s">
        <v>149</v>
      </c>
      <c r="B30" s="933" t="s">
        <v>149</v>
      </c>
      <c r="C30" s="1002" t="s">
        <v>77</v>
      </c>
      <c r="D30" s="1002"/>
      <c r="E30" s="1002"/>
      <c r="F30" s="1002"/>
      <c r="G30" s="1002"/>
      <c r="H30" s="939">
        <f>IF(C30&lt;&gt;"",'[4]CBL Score Standard'!$D86,IF(D30&lt;&gt;"",SUM('[4]CBL Score Standard'!$D86:$E86),IF(E30&lt;&gt;"",SUM('[4]CBL Score Standard'!$D86:$F86),IF(F30&lt;&gt;"",SUM('[4]CBL Score Standard'!$D86:$G86),IF(G30&lt;&gt;"",SUM('[4]CBL Score Standard'!$D86:$H86,0))))))</f>
        <v>9.0909090909090912E-2</v>
      </c>
      <c r="I30" s="884"/>
      <c r="J30" s="884"/>
      <c r="K30" s="960"/>
      <c r="L30" s="960"/>
      <c r="M30" s="934" t="s">
        <v>6</v>
      </c>
      <c r="N30" s="889" t="s">
        <v>55</v>
      </c>
      <c r="O30" s="923" t="s">
        <v>198</v>
      </c>
      <c r="P30" s="965"/>
      <c r="Q30" s="892" t="s">
        <v>199</v>
      </c>
      <c r="R30" s="898" t="s">
        <v>200</v>
      </c>
      <c r="S30" s="889"/>
      <c r="T30" s="997"/>
      <c r="U30" s="997"/>
      <c r="V30" s="997"/>
      <c r="W30" s="997"/>
      <c r="X30" s="997"/>
      <c r="Y30" s="902" t="s">
        <v>201</v>
      </c>
      <c r="Z30" s="981">
        <f t="shared" si="1"/>
        <v>0</v>
      </c>
      <c r="AA30" s="982"/>
      <c r="AB30" s="982"/>
      <c r="AC30" s="982"/>
      <c r="AD30" s="982"/>
      <c r="AE30" s="980"/>
      <c r="AF30" s="980"/>
      <c r="AG30" s="980"/>
      <c r="AH30" s="980"/>
      <c r="AI30" s="980"/>
      <c r="AJ30" s="980"/>
    </row>
    <row r="31" spans="1:36" s="883" customFormat="1" x14ac:dyDescent="0.3">
      <c r="A31" s="940" t="s">
        <v>149</v>
      </c>
      <c r="B31" s="933" t="s">
        <v>370</v>
      </c>
      <c r="C31" s="1003"/>
      <c r="D31" s="1003"/>
      <c r="E31" s="1004"/>
      <c r="F31" s="1002"/>
      <c r="G31" s="1002"/>
      <c r="H31" s="939" t="b">
        <f>IF(C31&lt;&gt;"",'[4]CBL Score Standard'!$D87,IF(D31&lt;&gt;"",SUM('[4]CBL Score Standard'!$D87:$E87),IF(E31&lt;&gt;"",SUM('[4]CBL Score Standard'!$D87:$F87),IF(F31&lt;&gt;"",SUM('[4]CBL Score Standard'!$D87:$G87),IF(G31&lt;&gt;"",SUM('[4]CBL Score Standard'!$D87:$H87,0))))))</f>
        <v>0</v>
      </c>
      <c r="I31" s="884"/>
      <c r="J31" s="884"/>
      <c r="K31" s="960"/>
      <c r="L31" s="960"/>
      <c r="M31" s="934" t="s">
        <v>6</v>
      </c>
      <c r="N31" s="889" t="s">
        <v>55</v>
      </c>
      <c r="O31" s="923" t="s">
        <v>202</v>
      </c>
      <c r="P31" s="995">
        <v>43629</v>
      </c>
      <c r="Q31" s="892" t="s">
        <v>384</v>
      </c>
      <c r="R31" s="898" t="s">
        <v>385</v>
      </c>
      <c r="S31" s="903" t="s">
        <v>727</v>
      </c>
      <c r="T31" s="997" t="s">
        <v>72</v>
      </c>
      <c r="U31" s="997"/>
      <c r="V31" s="997"/>
      <c r="W31" s="997"/>
      <c r="X31" s="997"/>
      <c r="Y31" s="902" t="s">
        <v>203</v>
      </c>
      <c r="Z31" s="981">
        <f t="shared" si="1"/>
        <v>0</v>
      </c>
      <c r="AA31" s="982"/>
      <c r="AB31" s="982"/>
      <c r="AC31" s="982"/>
      <c r="AD31" s="982"/>
      <c r="AE31" s="980"/>
      <c r="AF31" s="980"/>
      <c r="AG31" s="980"/>
      <c r="AH31" s="980"/>
      <c r="AI31" s="980"/>
      <c r="AJ31" s="980"/>
    </row>
    <row r="32" spans="1:36" s="883" customFormat="1" ht="26.4" x14ac:dyDescent="0.3">
      <c r="A32" s="940" t="s">
        <v>31</v>
      </c>
      <c r="B32" s="933" t="s">
        <v>660</v>
      </c>
      <c r="C32" s="1002" t="s">
        <v>77</v>
      </c>
      <c r="D32" s="1002"/>
      <c r="E32" s="1002"/>
      <c r="F32" s="1002"/>
      <c r="G32" s="1002"/>
      <c r="H32" s="939">
        <f>IF(C32&lt;&gt;"",'[4]CBL Score Standard'!$D88,IF(D32&lt;&gt;"",SUM('[4]CBL Score Standard'!$D88:$E88),IF(E32&lt;&gt;"",SUM('[4]CBL Score Standard'!$D88:$F88),IF(F32&lt;&gt;"",SUM('[4]CBL Score Standard'!$D88:$G88),IF(G32&lt;&gt;"",SUM('[4]CBL Score Standard'!$D88:$H88,0))))))</f>
        <v>9.0909090909090912E-2</v>
      </c>
      <c r="I32" s="884"/>
      <c r="J32" s="884"/>
      <c r="K32" s="960"/>
      <c r="L32" s="960"/>
      <c r="M32" s="934" t="s">
        <v>6</v>
      </c>
      <c r="N32" s="889" t="s">
        <v>56</v>
      </c>
      <c r="O32" s="923" t="s">
        <v>427</v>
      </c>
      <c r="P32" s="995">
        <v>43613</v>
      </c>
      <c r="Q32" s="892" t="s">
        <v>167</v>
      </c>
      <c r="R32" s="898" t="s">
        <v>204</v>
      </c>
      <c r="S32" s="889" t="s">
        <v>740</v>
      </c>
      <c r="T32" s="997" t="s">
        <v>72</v>
      </c>
      <c r="U32" s="993">
        <v>44048</v>
      </c>
      <c r="V32" s="1001" t="s">
        <v>374</v>
      </c>
      <c r="W32" s="997"/>
      <c r="X32" s="997"/>
      <c r="Y32" s="899" t="s">
        <v>205</v>
      </c>
      <c r="Z32" s="981">
        <f t="shared" si="1"/>
        <v>0</v>
      </c>
      <c r="AA32" s="982"/>
      <c r="AB32" s="982"/>
      <c r="AC32" s="982"/>
      <c r="AD32" s="982"/>
      <c r="AE32" s="980"/>
      <c r="AF32" s="980"/>
      <c r="AG32" s="980"/>
      <c r="AH32" s="980"/>
      <c r="AI32" s="980"/>
      <c r="AJ32" s="980"/>
    </row>
    <row r="33" spans="1:36" s="883" customFormat="1" x14ac:dyDescent="0.3">
      <c r="A33" s="940" t="s">
        <v>31</v>
      </c>
      <c r="B33" s="933" t="s">
        <v>175</v>
      </c>
      <c r="C33" s="1003"/>
      <c r="D33" s="1002" t="s">
        <v>77</v>
      </c>
      <c r="E33" s="1005"/>
      <c r="F33" s="1002"/>
      <c r="G33" s="1002"/>
      <c r="H33" s="939">
        <f>IF(C33&lt;&gt;"",'[4]CBL Score Standard'!$D89,IF(D33&lt;&gt;"",SUM('[4]CBL Score Standard'!$D89:$E89),IF(E33&lt;&gt;"",SUM('[4]CBL Score Standard'!$D89:$F89),IF(F33&lt;&gt;"",SUM('[4]CBL Score Standard'!$D89:$G89),IF(G33&lt;&gt;"",SUM('[4]CBL Score Standard'!$D89:$H89,0))))))</f>
        <v>0.13742071881606766</v>
      </c>
      <c r="I33" s="884"/>
      <c r="J33" s="884"/>
      <c r="K33" s="960"/>
      <c r="L33" s="960"/>
      <c r="M33" s="934" t="s">
        <v>6</v>
      </c>
      <c r="N33" s="889" t="s">
        <v>0</v>
      </c>
      <c r="O33" s="923" t="s">
        <v>426</v>
      </c>
      <c r="P33" s="892" t="s">
        <v>145</v>
      </c>
      <c r="Q33" s="892" t="s">
        <v>206</v>
      </c>
      <c r="R33" s="893" t="s">
        <v>206</v>
      </c>
      <c r="S33" s="903"/>
      <c r="T33" s="997"/>
      <c r="U33" s="997"/>
      <c r="V33" s="997"/>
      <c r="W33" s="997"/>
      <c r="X33" s="997"/>
      <c r="Y33" s="894"/>
      <c r="Z33" s="981">
        <f t="shared" si="1"/>
        <v>0</v>
      </c>
      <c r="AA33" s="982"/>
      <c r="AB33" s="982"/>
      <c r="AC33" s="982"/>
      <c r="AD33" s="982"/>
      <c r="AE33" s="980"/>
      <c r="AF33" s="980"/>
      <c r="AG33" s="980"/>
      <c r="AH33" s="980"/>
      <c r="AI33" s="980"/>
      <c r="AJ33" s="980"/>
    </row>
    <row r="34" spans="1:36" s="883" customFormat="1" x14ac:dyDescent="0.3">
      <c r="A34" s="940" t="s">
        <v>46</v>
      </c>
      <c r="B34" s="933" t="s">
        <v>171</v>
      </c>
      <c r="C34" s="1003"/>
      <c r="D34" s="1002" t="s">
        <v>77</v>
      </c>
      <c r="E34" s="1005"/>
      <c r="F34" s="1002"/>
      <c r="G34" s="1002"/>
      <c r="H34" s="939">
        <f>IF(C34&lt;&gt;"",'[4]CBL Score Standard'!$D90,IF(D34&lt;&gt;"",SUM('[4]CBL Score Standard'!$D90:$E90),IF(E34&lt;&gt;"",SUM('[4]CBL Score Standard'!$D90:$F90),IF(F34&lt;&gt;"",SUM('[4]CBL Score Standard'!$D90:$G90),IF(G34&lt;&gt;"",SUM('[4]CBL Score Standard'!$D90:$H90,0))))))</f>
        <v>4.6511627906976744E-2</v>
      </c>
      <c r="I34" s="884"/>
      <c r="J34" s="884"/>
      <c r="K34" s="960"/>
      <c r="L34" s="960"/>
      <c r="M34" s="934" t="s">
        <v>6</v>
      </c>
      <c r="N34" s="889" t="s">
        <v>53</v>
      </c>
      <c r="O34" s="926" t="s">
        <v>371</v>
      </c>
      <c r="P34" s="892" t="s">
        <v>145</v>
      </c>
      <c r="Q34" s="892" t="s">
        <v>164</v>
      </c>
      <c r="R34" s="898" t="s">
        <v>207</v>
      </c>
      <c r="S34" s="889"/>
      <c r="T34" s="997"/>
      <c r="U34" s="997"/>
      <c r="V34" s="997"/>
      <c r="W34" s="997"/>
      <c r="X34" s="997"/>
      <c r="Y34" s="902" t="s">
        <v>208</v>
      </c>
      <c r="Z34" s="981">
        <f t="shared" si="1"/>
        <v>0</v>
      </c>
      <c r="AA34" s="982"/>
      <c r="AB34" s="982"/>
      <c r="AC34" s="982"/>
      <c r="AD34" s="982"/>
      <c r="AE34" s="980"/>
      <c r="AF34" s="980"/>
      <c r="AG34" s="980"/>
      <c r="AH34" s="980"/>
      <c r="AI34" s="980"/>
      <c r="AJ34" s="980"/>
    </row>
    <row r="35" spans="1:36" s="883" customFormat="1" ht="28.8" x14ac:dyDescent="0.3">
      <c r="A35" s="940" t="s">
        <v>2</v>
      </c>
      <c r="B35" s="933" t="s">
        <v>234</v>
      </c>
      <c r="C35" s="1003"/>
      <c r="D35" s="1003"/>
      <c r="E35" s="1003"/>
      <c r="F35" s="1002"/>
      <c r="G35" s="1002"/>
      <c r="H35" s="939" t="b">
        <f>IF(C35&lt;&gt;"",'[4]CBL Score Standard'!$D91,IF(D35&lt;&gt;"",SUM('[4]CBL Score Standard'!$D91:$E91),IF(E35&lt;&gt;"",SUM('[4]CBL Score Standard'!$D91:$F91),IF(F35&lt;&gt;"",SUM('[4]CBL Score Standard'!$D91:$G91),IF(G35&lt;&gt;"",SUM('[4]CBL Score Standard'!$D91:$H91,0))))))</f>
        <v>0</v>
      </c>
      <c r="I35" s="884"/>
      <c r="J35" s="884"/>
      <c r="K35" s="961"/>
      <c r="L35" s="961"/>
      <c r="M35" s="934" t="s">
        <v>6</v>
      </c>
      <c r="N35" s="889" t="s">
        <v>54</v>
      </c>
      <c r="O35" s="923" t="s">
        <v>345</v>
      </c>
      <c r="P35" s="995">
        <v>43644</v>
      </c>
      <c r="Q35" s="892" t="s">
        <v>209</v>
      </c>
      <c r="R35" s="898" t="s">
        <v>210</v>
      </c>
      <c r="S35" s="889" t="s">
        <v>727</v>
      </c>
      <c r="T35" s="997" t="s">
        <v>72</v>
      </c>
      <c r="U35" s="997"/>
      <c r="V35" s="997"/>
      <c r="W35" s="997"/>
      <c r="X35" s="997"/>
      <c r="Y35" s="973" t="s">
        <v>629</v>
      </c>
      <c r="Z35" s="981">
        <f t="shared" si="1"/>
        <v>0</v>
      </c>
      <c r="AA35" s="982"/>
      <c r="AB35" s="982"/>
      <c r="AC35" s="982"/>
      <c r="AD35" s="982"/>
      <c r="AE35" s="980"/>
      <c r="AF35" s="980"/>
      <c r="AG35" s="980"/>
      <c r="AH35" s="980"/>
      <c r="AI35" s="980"/>
      <c r="AJ35" s="980"/>
    </row>
    <row r="36" spans="1:36" s="883" customFormat="1" x14ac:dyDescent="0.3">
      <c r="A36" s="940" t="s">
        <v>54</v>
      </c>
      <c r="B36" s="933" t="s">
        <v>425</v>
      </c>
      <c r="C36" s="1002" t="s">
        <v>77</v>
      </c>
      <c r="D36" s="1002"/>
      <c r="E36" s="1002"/>
      <c r="F36" s="1002"/>
      <c r="G36" s="1002"/>
      <c r="H36" s="939">
        <f>IF(C36&lt;&gt;"",'[4]CBL Score Standard'!$D92,IF(D36&lt;&gt;"",SUM('[4]CBL Score Standard'!$D92:$E92),IF(E36&lt;&gt;"",SUM('[4]CBL Score Standard'!$D92:$F92),IF(F36&lt;&gt;"",SUM('[4]CBL Score Standard'!$D92:$G92),IF(G36&lt;&gt;"",SUM('[4]CBL Score Standard'!$D92:$H92,0))))))</f>
        <v>9.0909090909090912E-2</v>
      </c>
      <c r="I36" s="884"/>
      <c r="J36" s="884"/>
      <c r="K36" s="884"/>
      <c r="L36" s="884"/>
      <c r="M36" s="884"/>
      <c r="N36" s="928"/>
      <c r="O36" s="884"/>
      <c r="P36" s="884"/>
      <c r="Q36" s="884"/>
      <c r="R36" s="884"/>
      <c r="S36" s="884"/>
      <c r="T36" s="996"/>
      <c r="U36" s="996"/>
      <c r="V36" s="996"/>
      <c r="W36" s="996"/>
      <c r="X36" s="996"/>
      <c r="Y36" s="884"/>
      <c r="Z36" s="884"/>
      <c r="AA36" s="884"/>
      <c r="AB36" s="884"/>
      <c r="AC36" s="884"/>
      <c r="AD36" s="884"/>
      <c r="AE36" s="884"/>
      <c r="AF36" s="884"/>
      <c r="AG36" s="884"/>
      <c r="AH36" s="884"/>
      <c r="AI36" s="884"/>
      <c r="AJ36" s="884"/>
    </row>
    <row r="37" spans="1:36" s="883" customFormat="1" ht="23.4" x14ac:dyDescent="0.45">
      <c r="A37" s="940" t="s">
        <v>54</v>
      </c>
      <c r="B37" s="933" t="s">
        <v>345</v>
      </c>
      <c r="C37" s="1003" t="s">
        <v>77</v>
      </c>
      <c r="D37" s="1002"/>
      <c r="E37" s="1002"/>
      <c r="F37" s="1002"/>
      <c r="G37" s="1002"/>
      <c r="H37" s="939">
        <f>IF(C37&lt;&gt;"",'[4]CBL Score Standard'!$D93,IF(D37&lt;&gt;"",SUM('[4]CBL Score Standard'!$D93:$E93),IF(E37&lt;&gt;"",SUM('[4]CBL Score Standard'!$D93:$F93),IF(F37&lt;&gt;"",SUM('[4]CBL Score Standard'!$D93:$G93),IF(G37&lt;&gt;"",SUM('[4]CBL Score Standard'!$D93:$H93,0))))))</f>
        <v>0</v>
      </c>
      <c r="I37" s="884"/>
      <c r="J37" s="884"/>
      <c r="K37" s="1173" t="s">
        <v>211</v>
      </c>
      <c r="L37" s="1174"/>
      <c r="M37" s="1174"/>
      <c r="N37" s="1174"/>
      <c r="O37" s="1174"/>
      <c r="P37" s="1174"/>
      <c r="Q37" s="1174"/>
      <c r="R37" s="1174"/>
      <c r="S37" s="1174"/>
      <c r="T37" s="1174"/>
      <c r="U37" s="1174"/>
      <c r="V37" s="1174"/>
      <c r="W37" s="1174"/>
      <c r="X37" s="1174"/>
      <c r="Y37" s="978"/>
      <c r="Z37" s="985"/>
      <c r="AA37" s="978"/>
      <c r="AB37" s="978"/>
      <c r="AC37" s="978"/>
      <c r="AD37" s="978"/>
      <c r="AE37" s="978"/>
      <c r="AF37" s="978"/>
      <c r="AG37" s="978"/>
      <c r="AH37" s="978"/>
      <c r="AI37" s="978"/>
      <c r="AJ37" s="978"/>
    </row>
    <row r="38" spans="1:36" s="883" customFormat="1" ht="27.6" x14ac:dyDescent="0.3">
      <c r="A38" s="940" t="s">
        <v>54</v>
      </c>
      <c r="B38" s="933" t="s">
        <v>231</v>
      </c>
      <c r="C38" s="1003"/>
      <c r="D38" s="1003"/>
      <c r="E38" s="1002"/>
      <c r="F38" s="1002"/>
      <c r="G38" s="1002"/>
      <c r="H38" s="939" t="b">
        <f>IF(C38&lt;&gt;"",'[4]CBL Score Standard'!$D94,IF(D38&lt;&gt;"",SUM('[4]CBL Score Standard'!$D94:$E94),IF(E38&lt;&gt;"",SUM('[4]CBL Score Standard'!$D94:$F94),IF(F38&lt;&gt;"",SUM('[4]CBL Score Standard'!$D94:$G94),IF(G38&lt;&gt;"",SUM('[4]CBL Score Standard'!$D94:$H94,0))))))</f>
        <v>0</v>
      </c>
      <c r="I38" s="884"/>
      <c r="J38" s="884"/>
      <c r="K38" s="958" t="s">
        <v>133</v>
      </c>
      <c r="L38" s="958" t="s">
        <v>91</v>
      </c>
      <c r="M38" s="1182" t="s">
        <v>75</v>
      </c>
      <c r="N38" s="1184" t="s">
        <v>134</v>
      </c>
      <c r="O38" s="971" t="s">
        <v>135</v>
      </c>
      <c r="P38" s="958" t="s">
        <v>136</v>
      </c>
      <c r="Q38" s="958" t="s">
        <v>137</v>
      </c>
      <c r="R38" s="958" t="s">
        <v>138</v>
      </c>
      <c r="S38" s="987" t="s">
        <v>139</v>
      </c>
      <c r="T38" s="953" t="s">
        <v>344</v>
      </c>
      <c r="U38" s="953" t="s">
        <v>342</v>
      </c>
      <c r="V38" s="953" t="s">
        <v>343</v>
      </c>
      <c r="W38" s="953" t="s">
        <v>375</v>
      </c>
      <c r="X38" s="953" t="s">
        <v>376</v>
      </c>
      <c r="Y38" s="958" t="s">
        <v>140</v>
      </c>
      <c r="Z38" s="1186" t="s">
        <v>667</v>
      </c>
      <c r="AA38" s="1172" t="s">
        <v>666</v>
      </c>
      <c r="AB38" s="1172"/>
      <c r="AC38" s="1172" t="s">
        <v>668</v>
      </c>
      <c r="AD38" s="1172"/>
      <c r="AE38" s="1172" t="s">
        <v>669</v>
      </c>
      <c r="AF38" s="1172"/>
      <c r="AG38" s="1172" t="s">
        <v>670</v>
      </c>
      <c r="AH38" s="1172"/>
      <c r="AI38" s="1172" t="s">
        <v>671</v>
      </c>
      <c r="AJ38" s="1172"/>
    </row>
    <row r="39" spans="1:36" s="883" customFormat="1" ht="27.6" x14ac:dyDescent="0.3">
      <c r="A39" s="940" t="s">
        <v>53</v>
      </c>
      <c r="B39" s="933" t="s">
        <v>371</v>
      </c>
      <c r="C39" s="1003"/>
      <c r="D39" s="1004"/>
      <c r="E39" s="1004"/>
      <c r="F39" s="1002"/>
      <c r="G39" s="1002"/>
      <c r="H39" s="939" t="b">
        <f>IF(C39&lt;&gt;"",'[4]CBL Score Standard'!$D95,IF(D39&lt;&gt;"",SUM('[4]CBL Score Standard'!$D95:$E95),IF(E39&lt;&gt;"",SUM('[4]CBL Score Standard'!$D95:$F95),IF(F39&lt;&gt;"",SUM('[4]CBL Score Standard'!$D95:$G95),IF(G39&lt;&gt;"",SUM('[4]CBL Score Standard'!$D95:$H95,0))))))</f>
        <v>0</v>
      </c>
      <c r="I39" s="884"/>
      <c r="J39" s="884"/>
      <c r="K39" s="957"/>
      <c r="L39" s="957"/>
      <c r="M39" s="1183"/>
      <c r="N39" s="1190"/>
      <c r="O39" s="970"/>
      <c r="P39" s="888" t="s">
        <v>141</v>
      </c>
      <c r="Q39" s="957"/>
      <c r="R39" s="957"/>
      <c r="S39" s="986"/>
      <c r="T39" s="953"/>
      <c r="U39" s="953"/>
      <c r="V39" s="953"/>
      <c r="W39" s="953"/>
      <c r="X39" s="953"/>
      <c r="Y39" s="957"/>
      <c r="Z39" s="1187"/>
      <c r="AA39" s="977" t="s">
        <v>672</v>
      </c>
      <c r="AB39" s="977" t="s">
        <v>673</v>
      </c>
      <c r="AC39" s="977" t="s">
        <v>672</v>
      </c>
      <c r="AD39" s="977" t="s">
        <v>673</v>
      </c>
      <c r="AE39" s="977" t="s">
        <v>672</v>
      </c>
      <c r="AF39" s="977" t="s">
        <v>673</v>
      </c>
      <c r="AG39" s="977" t="s">
        <v>672</v>
      </c>
      <c r="AH39" s="977" t="s">
        <v>673</v>
      </c>
      <c r="AI39" s="977" t="s">
        <v>672</v>
      </c>
      <c r="AJ39" s="977" t="s">
        <v>673</v>
      </c>
    </row>
    <row r="40" spans="1:36" s="883" customFormat="1" x14ac:dyDescent="0.3">
      <c r="A40" s="940" t="s">
        <v>53</v>
      </c>
      <c r="B40" s="933" t="s">
        <v>223</v>
      </c>
      <c r="C40" s="1003"/>
      <c r="D40" s="1003"/>
      <c r="E40" s="1004"/>
      <c r="F40" s="1002"/>
      <c r="G40" s="1002"/>
      <c r="H40" s="939" t="b">
        <f>IF(C40&lt;&gt;"",'[4]CBL Score Standard'!$D96,IF(D40&lt;&gt;"",SUM('[4]CBL Score Standard'!$D96:$E96),IF(E40&lt;&gt;"",SUM('[4]CBL Score Standard'!$D96:$F96),IF(F40&lt;&gt;"",SUM('[4]CBL Score Standard'!$D96:$G96),IF(G40&lt;&gt;"",SUM('[4]CBL Score Standard'!$D96:$H96,0))))))</f>
        <v>0</v>
      </c>
      <c r="I40" s="884"/>
      <c r="J40" s="884"/>
      <c r="K40" s="959" t="s">
        <v>142</v>
      </c>
      <c r="L40" s="959" t="s">
        <v>143</v>
      </c>
      <c r="M40" s="934" t="s">
        <v>7</v>
      </c>
      <c r="N40" s="889" t="s">
        <v>56</v>
      </c>
      <c r="O40" s="923" t="s">
        <v>663</v>
      </c>
      <c r="P40" s="964" t="s">
        <v>145</v>
      </c>
      <c r="Q40" s="892" t="s">
        <v>212</v>
      </c>
      <c r="R40" s="898" t="s">
        <v>213</v>
      </c>
      <c r="S40" s="69"/>
      <c r="T40" s="84"/>
      <c r="U40" s="999"/>
      <c r="V40" s="1001"/>
      <c r="W40" s="997"/>
      <c r="X40" s="997"/>
      <c r="Y40" s="899" t="s">
        <v>214</v>
      </c>
      <c r="Z40" s="981">
        <f t="shared" ref="Z40:Z55" si="2">DATEDIF(AA40,AB40,"m")/12+DATEDIF(AC40,AD40,"m")/12+DATEDIF(AE40,AF40,"m")/12+DATEDIF(AG40,AH40,"m")/12+DATEDIF(AI40,AJ40,"m")/12</f>
        <v>0</v>
      </c>
      <c r="AA40" s="982"/>
      <c r="AB40" s="982"/>
      <c r="AC40" s="982"/>
      <c r="AD40" s="982"/>
      <c r="AE40" s="980"/>
      <c r="AF40" s="980"/>
      <c r="AG40" s="980"/>
      <c r="AH40" s="980"/>
      <c r="AI40" s="980"/>
      <c r="AJ40" s="980"/>
    </row>
    <row r="41" spans="1:36" s="883" customFormat="1" x14ac:dyDescent="0.3">
      <c r="A41" s="940" t="s">
        <v>53</v>
      </c>
      <c r="B41" s="933" t="s">
        <v>226</v>
      </c>
      <c r="C41" s="1003"/>
      <c r="D41" s="1003"/>
      <c r="E41" s="1004"/>
      <c r="F41" s="1002"/>
      <c r="G41" s="1002"/>
      <c r="H41" s="939" t="b">
        <f>IF(C41&lt;&gt;"",'[4]CBL Score Standard'!$D97,IF(D41&lt;&gt;"",SUM('[4]CBL Score Standard'!$D97:$E97),IF(E41&lt;&gt;"",SUM('[4]CBL Score Standard'!$D97:$F97),IF(F41&lt;&gt;"",SUM('[4]CBL Score Standard'!$D97:$G97),IF(G41&lt;&gt;"",SUM('[4]CBL Score Standard'!$D97:$H97,0))))))</f>
        <v>0</v>
      </c>
      <c r="I41" s="884"/>
      <c r="J41" s="884"/>
      <c r="K41" s="960"/>
      <c r="L41" s="960"/>
      <c r="M41" s="934" t="s">
        <v>7</v>
      </c>
      <c r="N41" s="889" t="s">
        <v>56</v>
      </c>
      <c r="O41" s="923" t="s">
        <v>215</v>
      </c>
      <c r="P41" s="966"/>
      <c r="Q41" s="892" t="s">
        <v>164</v>
      </c>
      <c r="R41" s="898" t="s">
        <v>207</v>
      </c>
      <c r="S41" s="889"/>
      <c r="T41" s="997"/>
      <c r="U41" s="999"/>
      <c r="V41" s="1001"/>
      <c r="W41" s="997"/>
      <c r="X41" s="997"/>
      <c r="Y41" s="902" t="s">
        <v>216</v>
      </c>
      <c r="Z41" s="981">
        <f t="shared" si="2"/>
        <v>0</v>
      </c>
      <c r="AA41" s="982"/>
      <c r="AB41" s="982"/>
      <c r="AC41" s="982"/>
      <c r="AD41" s="982"/>
      <c r="AE41" s="980"/>
      <c r="AF41" s="980"/>
      <c r="AG41" s="980"/>
      <c r="AH41" s="980"/>
      <c r="AI41" s="980"/>
      <c r="AJ41" s="980"/>
    </row>
    <row r="42" spans="1:36" s="883" customFormat="1" ht="12.75" customHeight="1" x14ac:dyDescent="0.3">
      <c r="A42" s="940" t="s">
        <v>53</v>
      </c>
      <c r="B42" s="933" t="s">
        <v>239</v>
      </c>
      <c r="C42" s="1003"/>
      <c r="D42" s="1003"/>
      <c r="E42" s="1003"/>
      <c r="F42" s="1002"/>
      <c r="G42" s="1002"/>
      <c r="H42" s="939" t="b">
        <f>IF(C42&lt;&gt;"",'[4]CBL Score Standard'!$D98,IF(D42&lt;&gt;"",SUM('[4]CBL Score Standard'!$D98:$E98),IF(E42&lt;&gt;"",SUM('[4]CBL Score Standard'!$D98:$F98),IF(F42&lt;&gt;"",SUM('[4]CBL Score Standard'!$D98:$G98),IF(G42&lt;&gt;"",SUM('[4]CBL Score Standard'!$D98:$H98,0))))))</f>
        <v>0</v>
      </c>
      <c r="I42" s="884"/>
      <c r="J42" s="884"/>
      <c r="K42" s="960"/>
      <c r="L42" s="960"/>
      <c r="M42" s="934" t="s">
        <v>7</v>
      </c>
      <c r="N42" s="889" t="s">
        <v>55</v>
      </c>
      <c r="O42" s="927" t="s">
        <v>664</v>
      </c>
      <c r="P42" s="966"/>
      <c r="Q42" s="976" t="s">
        <v>653</v>
      </c>
      <c r="R42" s="976" t="s">
        <v>654</v>
      </c>
      <c r="S42" s="889"/>
      <c r="T42" s="997"/>
      <c r="U42" s="999"/>
      <c r="V42" s="1001"/>
      <c r="W42" s="997"/>
      <c r="X42" s="997"/>
      <c r="Y42" s="905" t="s">
        <v>249</v>
      </c>
      <c r="Z42" s="981">
        <f t="shared" si="2"/>
        <v>0</v>
      </c>
      <c r="AA42" s="982"/>
      <c r="AB42" s="982"/>
      <c r="AC42" s="982"/>
      <c r="AD42" s="982"/>
      <c r="AE42" s="980"/>
      <c r="AF42" s="980"/>
      <c r="AG42" s="980"/>
      <c r="AH42" s="980"/>
      <c r="AI42" s="980"/>
      <c r="AJ42" s="980"/>
    </row>
    <row r="43" spans="1:36" s="883" customFormat="1" ht="27.6" x14ac:dyDescent="0.3">
      <c r="A43" s="940" t="s">
        <v>0</v>
      </c>
      <c r="B43" s="933" t="s">
        <v>426</v>
      </c>
      <c r="C43" s="1003"/>
      <c r="D43" s="1002" t="s">
        <v>77</v>
      </c>
      <c r="E43" s="1002"/>
      <c r="F43" s="1002"/>
      <c r="G43" s="1002"/>
      <c r="H43" s="939">
        <f>IF(C43&lt;&gt;"",'[4]CBL Score Standard'!$D99,IF(D43&lt;&gt;"",SUM('[4]CBL Score Standard'!$D99:$E99),IF(E43&lt;&gt;"",SUM('[4]CBL Score Standard'!$D99:$F99),IF(F43&lt;&gt;"",SUM('[4]CBL Score Standard'!$D99:$G99),IF(G43&lt;&gt;"",SUM('[4]CBL Score Standard'!$D99:$H99,0))))))</f>
        <v>4.6511627906976744E-2</v>
      </c>
      <c r="I43" s="884"/>
      <c r="J43" s="884"/>
      <c r="K43" s="960"/>
      <c r="L43" s="960"/>
      <c r="M43" s="934" t="s">
        <v>7</v>
      </c>
      <c r="N43" s="889" t="s">
        <v>55</v>
      </c>
      <c r="O43" s="923" t="s">
        <v>448</v>
      </c>
      <c r="P43" s="965"/>
      <c r="Q43" s="976" t="s">
        <v>655</v>
      </c>
      <c r="R43" s="976" t="s">
        <v>656</v>
      </c>
      <c r="S43" s="889"/>
      <c r="T43" s="997"/>
      <c r="U43" s="999"/>
      <c r="V43" s="1001"/>
      <c r="W43" s="997"/>
      <c r="X43" s="997"/>
      <c r="Y43" s="902" t="s">
        <v>219</v>
      </c>
      <c r="Z43" s="981">
        <f t="shared" si="2"/>
        <v>0</v>
      </c>
      <c r="AA43" s="982"/>
      <c r="AB43" s="982"/>
      <c r="AC43" s="982"/>
      <c r="AD43" s="982"/>
      <c r="AE43" s="980"/>
      <c r="AF43" s="980"/>
      <c r="AG43" s="980"/>
      <c r="AH43" s="980"/>
      <c r="AI43" s="980"/>
      <c r="AJ43" s="980"/>
    </row>
    <row r="44" spans="1:36" s="883" customFormat="1" ht="26.4" x14ac:dyDescent="0.3">
      <c r="A44" s="940" t="s">
        <v>41</v>
      </c>
      <c r="B44" s="933" t="s">
        <v>450</v>
      </c>
      <c r="C44" s="1002"/>
      <c r="D44" s="1002" t="s">
        <v>77</v>
      </c>
      <c r="E44" s="1002"/>
      <c r="F44" s="1002"/>
      <c r="G44" s="1002"/>
      <c r="H44" s="939">
        <f>IF(C44&lt;&gt;"",'[4]CBL Score Standard'!$D100,IF(D44&lt;&gt;"",SUM('[4]CBL Score Standard'!$D100:$E100),IF(E44&lt;&gt;"",SUM('[4]CBL Score Standard'!$D100:$F100),IF(F44&lt;&gt;"",SUM('[4]CBL Score Standard'!$D100:$G100),IF(G44&lt;&gt;"",SUM('[4]CBL Score Standard'!$D100:$H100,0))))))</f>
        <v>0.13742071881606766</v>
      </c>
      <c r="I44" s="884"/>
      <c r="J44" s="884"/>
      <c r="K44" s="960"/>
      <c r="L44" s="960"/>
      <c r="M44" s="934" t="s">
        <v>7</v>
      </c>
      <c r="N44" s="889" t="s">
        <v>55</v>
      </c>
      <c r="O44" s="923" t="s">
        <v>185</v>
      </c>
      <c r="P44" s="959" t="s">
        <v>145</v>
      </c>
      <c r="Q44" s="976" t="s">
        <v>220</v>
      </c>
      <c r="R44" s="976" t="s">
        <v>270</v>
      </c>
      <c r="S44" s="889"/>
      <c r="T44" s="997"/>
      <c r="U44" s="997"/>
      <c r="V44" s="997"/>
      <c r="W44" s="997"/>
      <c r="X44" s="997"/>
      <c r="Y44" s="902" t="s">
        <v>186</v>
      </c>
      <c r="Z44" s="981">
        <f t="shared" si="2"/>
        <v>0</v>
      </c>
      <c r="AA44" s="982"/>
      <c r="AB44" s="982"/>
      <c r="AC44" s="982"/>
      <c r="AD44" s="982"/>
      <c r="AE44" s="980"/>
      <c r="AF44" s="980"/>
      <c r="AG44" s="980"/>
      <c r="AH44" s="980"/>
      <c r="AI44" s="980"/>
      <c r="AJ44" s="980"/>
    </row>
    <row r="45" spans="1:36" s="883" customFormat="1" ht="27.6" x14ac:dyDescent="0.3">
      <c r="A45" s="940" t="s">
        <v>41</v>
      </c>
      <c r="B45" s="933" t="s">
        <v>178</v>
      </c>
      <c r="C45" s="1003" t="s">
        <v>77</v>
      </c>
      <c r="D45" s="1002"/>
      <c r="E45" s="1005"/>
      <c r="F45" s="1002"/>
      <c r="G45" s="1002"/>
      <c r="H45" s="939">
        <f>IF(C45&lt;&gt;"",'[4]CBL Score Standard'!$D101,IF(D45&lt;&gt;"",SUM('[4]CBL Score Standard'!$D101:$E101),IF(E45&lt;&gt;"",SUM('[4]CBL Score Standard'!$D101:$F101),IF(F45&lt;&gt;"",SUM('[4]CBL Score Standard'!$D101:$G101),IF(G45&lt;&gt;"",SUM('[4]CBL Score Standard'!$D101:$H101,0))))))</f>
        <v>0</v>
      </c>
      <c r="I45" s="884"/>
      <c r="J45" s="884"/>
      <c r="K45" s="960"/>
      <c r="L45" s="960"/>
      <c r="M45" s="934" t="s">
        <v>7</v>
      </c>
      <c r="N45" s="889" t="s">
        <v>55</v>
      </c>
      <c r="O45" s="923" t="s">
        <v>694</v>
      </c>
      <c r="P45" s="995">
        <v>43539</v>
      </c>
      <c r="Q45" s="976" t="s">
        <v>658</v>
      </c>
      <c r="R45" s="976" t="s">
        <v>657</v>
      </c>
      <c r="S45" s="889"/>
      <c r="T45" s="997"/>
      <c r="U45" s="997"/>
      <c r="V45" s="997"/>
      <c r="W45" s="997"/>
      <c r="X45" s="997"/>
      <c r="Y45" s="902" t="s">
        <v>186</v>
      </c>
      <c r="Z45" s="981">
        <f t="shared" si="2"/>
        <v>0</v>
      </c>
      <c r="AA45" s="982"/>
      <c r="AB45" s="982"/>
      <c r="AC45" s="982"/>
      <c r="AD45" s="982"/>
      <c r="AE45" s="980"/>
      <c r="AF45" s="980"/>
      <c r="AG45" s="980"/>
      <c r="AH45" s="980"/>
      <c r="AI45" s="980"/>
      <c r="AJ45" s="980"/>
    </row>
    <row r="46" spans="1:36" s="883" customFormat="1" x14ac:dyDescent="0.3">
      <c r="A46" s="940" t="s">
        <v>229</v>
      </c>
      <c r="B46" s="933" t="s">
        <v>245</v>
      </c>
      <c r="C46" s="1003"/>
      <c r="D46" s="1003"/>
      <c r="E46" s="1003"/>
      <c r="F46" s="1003"/>
      <c r="G46" s="1002"/>
      <c r="H46" s="939" t="b">
        <f>IF(C46&lt;&gt;"",'[4]CBL Score Standard'!$D102,IF(D46&lt;&gt;"",SUM('[4]CBL Score Standard'!$D102:$E102),IF(E46&lt;&gt;"",SUM('[4]CBL Score Standard'!$D102:$F102),IF(F46&lt;&gt;"",SUM('[4]CBL Score Standard'!$D102:$G102),IF(G46&lt;&gt;"",SUM('[4]CBL Score Standard'!$D102:$H102,0))))))</f>
        <v>0</v>
      </c>
      <c r="I46" s="884"/>
      <c r="J46" s="884"/>
      <c r="K46" s="960"/>
      <c r="L46" s="960"/>
      <c r="M46" s="934" t="s">
        <v>7</v>
      </c>
      <c r="N46" s="889" t="s">
        <v>55</v>
      </c>
      <c r="O46" s="923" t="s">
        <v>665</v>
      </c>
      <c r="P46" s="995">
        <v>43607</v>
      </c>
      <c r="Q46" s="892" t="s">
        <v>221</v>
      </c>
      <c r="R46" s="898" t="s">
        <v>200</v>
      </c>
      <c r="S46" s="889"/>
      <c r="T46" s="997"/>
      <c r="U46" s="995"/>
      <c r="V46" s="997"/>
      <c r="W46" s="997"/>
      <c r="X46" s="997"/>
      <c r="Y46" s="899" t="s">
        <v>222</v>
      </c>
      <c r="Z46" s="981">
        <f t="shared" si="2"/>
        <v>0</v>
      </c>
      <c r="AA46" s="982"/>
      <c r="AB46" s="982"/>
      <c r="AC46" s="982"/>
      <c r="AD46" s="982"/>
      <c r="AE46" s="980"/>
      <c r="AF46" s="980"/>
      <c r="AG46" s="980"/>
      <c r="AH46" s="980"/>
      <c r="AI46" s="980"/>
      <c r="AJ46" s="980"/>
    </row>
    <row r="47" spans="1:36" s="883" customFormat="1" x14ac:dyDescent="0.3">
      <c r="A47" s="940" t="s">
        <v>144</v>
      </c>
      <c r="B47" s="933" t="s">
        <v>372</v>
      </c>
      <c r="C47" s="1002" t="s">
        <v>77</v>
      </c>
      <c r="D47" s="1002"/>
      <c r="E47" s="1002"/>
      <c r="F47" s="1002"/>
      <c r="G47" s="1002"/>
      <c r="H47" s="939">
        <f>IF(C47&lt;&gt;"",'[4]CBL Score Standard'!$D103,IF(D47&lt;&gt;"",SUM('[4]CBL Score Standard'!$D103:$E103),IF(E47&lt;&gt;"",SUM('[4]CBL Score Standard'!$D103:$F103),IF(F47&lt;&gt;"",SUM('[4]CBL Score Standard'!$D103:$G103),IF(G47&lt;&gt;"",SUM('[4]CBL Score Standard'!$D103:$H103,0))))))</f>
        <v>9.0909090909090912E-2</v>
      </c>
      <c r="I47" s="884"/>
      <c r="J47" s="884"/>
      <c r="K47" s="960"/>
      <c r="L47" s="960"/>
      <c r="M47" s="934" t="s">
        <v>7</v>
      </c>
      <c r="N47" s="889" t="s">
        <v>53</v>
      </c>
      <c r="O47" s="923" t="s">
        <v>223</v>
      </c>
      <c r="P47" s="906">
        <v>43621</v>
      </c>
      <c r="Q47" s="891" t="s">
        <v>224</v>
      </c>
      <c r="R47" s="907" t="s">
        <v>225</v>
      </c>
      <c r="S47" s="889"/>
      <c r="T47" s="997"/>
      <c r="U47" s="997"/>
      <c r="V47" s="997"/>
      <c r="W47" s="997"/>
      <c r="X47" s="997"/>
      <c r="Y47" s="908" t="s">
        <v>632</v>
      </c>
      <c r="Z47" s="981">
        <f t="shared" si="2"/>
        <v>0</v>
      </c>
      <c r="AA47" s="982"/>
      <c r="AB47" s="982"/>
      <c r="AC47" s="982"/>
      <c r="AD47" s="982"/>
      <c r="AE47" s="980"/>
      <c r="AF47" s="980"/>
      <c r="AG47" s="980"/>
      <c r="AH47" s="980"/>
      <c r="AI47" s="980"/>
      <c r="AJ47" s="980"/>
    </row>
    <row r="48" spans="1:36" s="883" customFormat="1" ht="39.6" x14ac:dyDescent="0.3">
      <c r="A48" s="940" t="s">
        <v>144</v>
      </c>
      <c r="B48" s="933" t="s">
        <v>373</v>
      </c>
      <c r="C48" s="1002" t="s">
        <v>77</v>
      </c>
      <c r="D48" s="1002"/>
      <c r="E48" s="1002"/>
      <c r="F48" s="1002"/>
      <c r="G48" s="1002"/>
      <c r="H48" s="939">
        <f>IF(C48&lt;&gt;"",'[4]CBL Score Standard'!$D104,IF(D48&lt;&gt;"",SUM('[4]CBL Score Standard'!$D104:$E104),IF(E48&lt;&gt;"",SUM('[4]CBL Score Standard'!$D104:$F104),IF(F48&lt;&gt;"",SUM('[4]CBL Score Standard'!$D104:$G104),IF(G48&lt;&gt;"",SUM('[4]CBL Score Standard'!$D104:$H104,0))))))</f>
        <v>9.0909090909090912E-2</v>
      </c>
      <c r="I48" s="884"/>
      <c r="J48" s="884"/>
      <c r="K48" s="960"/>
      <c r="L48" s="960"/>
      <c r="M48" s="934" t="s">
        <v>7</v>
      </c>
      <c r="N48" s="889" t="s">
        <v>53</v>
      </c>
      <c r="O48" s="923" t="s">
        <v>226</v>
      </c>
      <c r="P48" s="906">
        <v>43602</v>
      </c>
      <c r="Q48" s="891" t="s">
        <v>227</v>
      </c>
      <c r="R48" s="907" t="s">
        <v>228</v>
      </c>
      <c r="S48" s="889"/>
      <c r="T48" s="997"/>
      <c r="U48" s="997"/>
      <c r="V48" s="997"/>
      <c r="W48" s="997"/>
      <c r="X48" s="997"/>
      <c r="Y48" s="908" t="s">
        <v>633</v>
      </c>
      <c r="Z48" s="981">
        <f t="shared" si="2"/>
        <v>0</v>
      </c>
      <c r="AA48" s="982"/>
      <c r="AB48" s="982"/>
      <c r="AC48" s="982"/>
      <c r="AD48" s="982"/>
      <c r="AE48" s="980"/>
      <c r="AF48" s="980"/>
      <c r="AG48" s="980"/>
      <c r="AH48" s="980"/>
      <c r="AI48" s="980"/>
      <c r="AJ48" s="980"/>
    </row>
    <row r="49" spans="1:36" s="883" customFormat="1" ht="27.6" x14ac:dyDescent="0.3">
      <c r="A49" s="940" t="s">
        <v>144</v>
      </c>
      <c r="B49" s="933" t="s">
        <v>452</v>
      </c>
      <c r="C49" s="1002" t="s">
        <v>77</v>
      </c>
      <c r="D49" s="1002"/>
      <c r="E49" s="1002"/>
      <c r="F49" s="1002"/>
      <c r="G49" s="1002"/>
      <c r="H49" s="939">
        <f>IF(C49&lt;&gt;"",'[4]CBL Score Standard'!$D105,IF(D49&lt;&gt;"",SUM('[4]CBL Score Standard'!$D105:$E105),IF(E49&lt;&gt;"",SUM('[4]CBL Score Standard'!$D105:$F105),IF(F49&lt;&gt;"",SUM('[4]CBL Score Standard'!$D105:$G105),IF(G49&lt;&gt;"",SUM('[4]CBL Score Standard'!$D105:$H105,0))))))</f>
        <v>9.0909090909090912E-2</v>
      </c>
      <c r="I49" s="884"/>
      <c r="J49" s="884"/>
      <c r="K49" s="960"/>
      <c r="L49" s="960"/>
      <c r="M49" s="934" t="s">
        <v>7</v>
      </c>
      <c r="N49" s="889" t="s">
        <v>59</v>
      </c>
      <c r="O49" s="925" t="s">
        <v>684</v>
      </c>
      <c r="P49" s="906">
        <v>43623</v>
      </c>
      <c r="Q49" s="891" t="s">
        <v>153</v>
      </c>
      <c r="R49" s="907" t="s">
        <v>156</v>
      </c>
      <c r="S49" s="889"/>
      <c r="T49" s="997"/>
      <c r="U49" s="1000"/>
      <c r="V49" s="1001"/>
      <c r="W49" s="997"/>
      <c r="X49" s="997"/>
      <c r="Y49" s="908" t="s">
        <v>631</v>
      </c>
      <c r="Z49" s="981">
        <f t="shared" si="2"/>
        <v>0</v>
      </c>
      <c r="AA49" s="982"/>
      <c r="AB49" s="982"/>
      <c r="AC49" s="982"/>
      <c r="AD49" s="982"/>
      <c r="AE49" s="980"/>
      <c r="AF49" s="980"/>
      <c r="AG49" s="980"/>
      <c r="AH49" s="980"/>
      <c r="AI49" s="980"/>
      <c r="AJ49" s="980"/>
    </row>
    <row r="50" spans="1:36" s="883" customFormat="1" ht="27.6" x14ac:dyDescent="0.3">
      <c r="A50" s="940" t="s">
        <v>144</v>
      </c>
      <c r="B50" s="933" t="s">
        <v>517</v>
      </c>
      <c r="C50" s="1002" t="s">
        <v>77</v>
      </c>
      <c r="D50" s="1002"/>
      <c r="E50" s="1002"/>
      <c r="F50" s="1002"/>
      <c r="G50" s="1002"/>
      <c r="H50" s="939">
        <f>IF(C50&lt;&gt;"",'[4]CBL Score Standard'!$D106,IF(D50&lt;&gt;"",SUM('[4]CBL Score Standard'!$D106:$E106),IF(E50&lt;&gt;"",SUM('[4]CBL Score Standard'!$D106:$F106),IF(F50&lt;&gt;"",SUM('[4]CBL Score Standard'!$D106:$G106),IF(G50&lt;&gt;"",SUM('[4]CBL Score Standard'!$D106:$H106,0))))))</f>
        <v>9.0909090909090912E-2</v>
      </c>
      <c r="I50" s="884"/>
      <c r="J50" s="884"/>
      <c r="K50" s="960"/>
      <c r="L50" s="960"/>
      <c r="M50" s="934" t="s">
        <v>7</v>
      </c>
      <c r="N50" s="889" t="s">
        <v>59</v>
      </c>
      <c r="O50" s="925" t="s">
        <v>683</v>
      </c>
      <c r="P50" s="906">
        <v>43623</v>
      </c>
      <c r="Q50" s="891" t="s">
        <v>153</v>
      </c>
      <c r="R50" s="907" t="s">
        <v>156</v>
      </c>
      <c r="S50" s="889" t="s">
        <v>740</v>
      </c>
      <c r="T50" s="997"/>
      <c r="U50" s="1000">
        <v>44008</v>
      </c>
      <c r="V50" s="1001" t="s">
        <v>374</v>
      </c>
      <c r="W50" s="997"/>
      <c r="X50" s="997"/>
      <c r="Y50" s="908" t="s">
        <v>631</v>
      </c>
      <c r="Z50" s="981">
        <f t="shared" si="2"/>
        <v>0</v>
      </c>
      <c r="AA50" s="982"/>
      <c r="AB50" s="982"/>
      <c r="AC50" s="982"/>
      <c r="AD50" s="982"/>
      <c r="AE50" s="980"/>
      <c r="AF50" s="980"/>
      <c r="AG50" s="980"/>
      <c r="AH50" s="980"/>
      <c r="AI50" s="980"/>
      <c r="AJ50" s="980"/>
    </row>
    <row r="51" spans="1:36" s="883" customFormat="1" ht="28.2" thickBot="1" x14ac:dyDescent="0.35">
      <c r="A51" s="940" t="s">
        <v>144</v>
      </c>
      <c r="B51" s="933" t="s">
        <v>661</v>
      </c>
      <c r="C51" s="1002" t="s">
        <v>77</v>
      </c>
      <c r="D51" s="1002"/>
      <c r="E51" s="1002"/>
      <c r="F51" s="1002"/>
      <c r="G51" s="1002"/>
      <c r="H51" s="939">
        <f>IF(C51&lt;&gt;"",'[4]CBL Score Standard'!$D107,IF(D51&lt;&gt;"",SUM('[4]CBL Score Standard'!$D107:$E107),IF(E51&lt;&gt;"",SUM('[4]CBL Score Standard'!$D107:$F107),IF(F51&lt;&gt;"",SUM('[4]CBL Score Standard'!$D107:$G107),IF(G51&lt;&gt;"",SUM('[4]CBL Score Standard'!$D107:$H107,0))))))</f>
        <v>9.0909090909090912E-2</v>
      </c>
      <c r="I51" s="884"/>
      <c r="J51" s="884"/>
      <c r="K51" s="960"/>
      <c r="L51" s="960"/>
      <c r="M51" s="934" t="s">
        <v>7</v>
      </c>
      <c r="N51" s="889" t="s">
        <v>56</v>
      </c>
      <c r="O51" s="925" t="s">
        <v>67</v>
      </c>
      <c r="P51" s="906"/>
      <c r="Q51" s="974" t="s">
        <v>639</v>
      </c>
      <c r="R51" s="975" t="s">
        <v>640</v>
      </c>
      <c r="S51" s="997"/>
      <c r="T51" s="997"/>
      <c r="U51" s="997"/>
      <c r="V51" s="997"/>
      <c r="W51" s="997"/>
      <c r="X51" s="997"/>
      <c r="Y51" s="908" t="s">
        <v>634</v>
      </c>
      <c r="Z51" s="981">
        <f t="shared" si="2"/>
        <v>0</v>
      </c>
      <c r="AA51" s="982"/>
      <c r="AB51" s="982"/>
      <c r="AC51" s="982"/>
      <c r="AD51" s="982"/>
      <c r="AE51" s="980"/>
      <c r="AF51" s="980"/>
      <c r="AG51" s="980"/>
      <c r="AH51" s="980"/>
      <c r="AI51" s="980"/>
      <c r="AJ51" s="980"/>
    </row>
    <row r="52" spans="1:36" s="883" customFormat="1" ht="28.2" thickBot="1" x14ac:dyDescent="0.35">
      <c r="A52" s="940" t="s">
        <v>144</v>
      </c>
      <c r="B52" s="933" t="s">
        <v>662</v>
      </c>
      <c r="C52" s="1004"/>
      <c r="D52" s="1004"/>
      <c r="E52" s="1004"/>
      <c r="F52" s="1002"/>
      <c r="G52" s="1002"/>
      <c r="H52" s="939" t="b">
        <f>IF(C52&lt;&gt;"",'[4]CBL Score Standard'!$D108,IF(D52&lt;&gt;"",SUM('[4]CBL Score Standard'!$D108:$E108),IF(E52&lt;&gt;"",SUM('[4]CBL Score Standard'!$D108:$F108),IF(F52&lt;&gt;"",SUM('[4]CBL Score Standard'!$D108:$G108),IF(G52&lt;&gt;"",SUM('[4]CBL Score Standard'!$D108:$H108,0))))))</f>
        <v>0</v>
      </c>
      <c r="I52" s="884"/>
      <c r="J52" s="884"/>
      <c r="K52" s="960"/>
      <c r="L52" s="960"/>
      <c r="M52" s="934" t="s">
        <v>7</v>
      </c>
      <c r="N52" s="889" t="s">
        <v>55</v>
      </c>
      <c r="O52" s="925" t="s">
        <v>1</v>
      </c>
      <c r="P52" s="906"/>
      <c r="Q52" s="974" t="s">
        <v>641</v>
      </c>
      <c r="R52" s="975" t="s">
        <v>318</v>
      </c>
      <c r="S52" s="997"/>
      <c r="T52" s="997"/>
      <c r="U52" s="997"/>
      <c r="V52" s="997"/>
      <c r="W52" s="997"/>
      <c r="X52" s="997"/>
      <c r="Y52" s="908" t="s">
        <v>635</v>
      </c>
      <c r="Z52" s="981">
        <f t="shared" si="2"/>
        <v>0</v>
      </c>
      <c r="AA52" s="982"/>
      <c r="AB52" s="982"/>
      <c r="AC52" s="982"/>
      <c r="AD52" s="982"/>
      <c r="AE52" s="980"/>
      <c r="AF52" s="980"/>
      <c r="AG52" s="980"/>
      <c r="AH52" s="980"/>
      <c r="AI52" s="980"/>
      <c r="AJ52" s="980"/>
    </row>
    <row r="53" spans="1:36" s="883" customFormat="1" ht="28.8" x14ac:dyDescent="0.3">
      <c r="A53" s="940" t="s">
        <v>144</v>
      </c>
      <c r="B53" s="933" t="s">
        <v>187</v>
      </c>
      <c r="C53" s="1003" t="s">
        <v>77</v>
      </c>
      <c r="D53" s="1002"/>
      <c r="E53" s="1002"/>
      <c r="F53" s="1002"/>
      <c r="G53" s="1002"/>
      <c r="H53" s="939">
        <f>IF(C53&lt;&gt;"",'[4]CBL Score Standard'!$D109,IF(D53&lt;&gt;"",SUM('[4]CBL Score Standard'!$D109:$E109),IF(E53&lt;&gt;"",SUM('[4]CBL Score Standard'!$D109:$F109),IF(F53&lt;&gt;"",SUM('[4]CBL Score Standard'!$D109:$G109),IF(G53&lt;&gt;"",SUM('[4]CBL Score Standard'!$D109:$H109,0))))))</f>
        <v>0</v>
      </c>
      <c r="I53" s="884"/>
      <c r="J53" s="884"/>
      <c r="K53" s="960"/>
      <c r="L53" s="960"/>
      <c r="M53" s="934" t="s">
        <v>7</v>
      </c>
      <c r="N53" s="889" t="s">
        <v>56</v>
      </c>
      <c r="O53" s="925" t="s">
        <v>419</v>
      </c>
      <c r="P53" s="906">
        <v>43684</v>
      </c>
      <c r="Q53" s="891" t="s">
        <v>420</v>
      </c>
      <c r="R53" s="907" t="s">
        <v>420</v>
      </c>
      <c r="S53" s="889"/>
      <c r="T53" s="997"/>
      <c r="U53" s="1000"/>
      <c r="V53" s="997"/>
      <c r="W53" s="997"/>
      <c r="X53" s="997"/>
      <c r="Y53" s="973" t="s">
        <v>630</v>
      </c>
      <c r="Z53" s="981">
        <f t="shared" si="2"/>
        <v>0</v>
      </c>
      <c r="AA53" s="982"/>
      <c r="AB53" s="982"/>
      <c r="AC53" s="982"/>
      <c r="AD53" s="982"/>
      <c r="AE53" s="980"/>
      <c r="AF53" s="980"/>
      <c r="AG53" s="980"/>
      <c r="AH53" s="980"/>
      <c r="AI53" s="980"/>
      <c r="AJ53" s="980"/>
    </row>
    <row r="54" spans="1:36" s="883" customFormat="1" ht="26.4" x14ac:dyDescent="0.3">
      <c r="A54" s="940" t="s">
        <v>144</v>
      </c>
      <c r="B54" s="933" t="s">
        <v>188</v>
      </c>
      <c r="C54" s="1003"/>
      <c r="D54" s="1002"/>
      <c r="E54" s="1002"/>
      <c r="F54" s="1002"/>
      <c r="G54" s="1002"/>
      <c r="H54" s="939" t="b">
        <f>IF(C54&lt;&gt;"",'[4]CBL Score Standard'!$D110,IF(D54&lt;&gt;"",SUM('[4]CBL Score Standard'!$D110:$E110),IF(E54&lt;&gt;"",SUM('[4]CBL Score Standard'!$D110:$F110),IF(F54&lt;&gt;"",SUM('[4]CBL Score Standard'!$D110:$G110),IF(G54&lt;&gt;"",SUM('[4]CBL Score Standard'!$D110:$H110,0))))))</f>
        <v>0</v>
      </c>
      <c r="I54" s="884"/>
      <c r="J54" s="884"/>
      <c r="K54" s="960"/>
      <c r="L54" s="960"/>
      <c r="M54" s="934" t="s">
        <v>7</v>
      </c>
      <c r="N54" s="889" t="s">
        <v>56</v>
      </c>
      <c r="O54" s="925" t="s">
        <v>421</v>
      </c>
      <c r="P54" s="890" t="s">
        <v>230</v>
      </c>
      <c r="Q54" s="891" t="s">
        <v>230</v>
      </c>
      <c r="R54" s="907" t="s">
        <v>230</v>
      </c>
      <c r="S54" s="889"/>
      <c r="T54" s="997"/>
      <c r="U54" s="997"/>
      <c r="V54" s="997"/>
      <c r="W54" s="997"/>
      <c r="X54" s="997"/>
      <c r="Y54" s="973" t="s">
        <v>628</v>
      </c>
      <c r="Z54" s="981">
        <f t="shared" si="2"/>
        <v>0</v>
      </c>
      <c r="AA54" s="982"/>
      <c r="AB54" s="982"/>
      <c r="AC54" s="982"/>
      <c r="AD54" s="982"/>
      <c r="AE54" s="980"/>
      <c r="AF54" s="980"/>
      <c r="AG54" s="980"/>
      <c r="AH54" s="980"/>
      <c r="AI54" s="980"/>
      <c r="AJ54" s="980"/>
    </row>
    <row r="55" spans="1:36" s="883" customFormat="1" x14ac:dyDescent="0.3">
      <c r="A55" s="940" t="s">
        <v>144</v>
      </c>
      <c r="B55" s="933" t="s">
        <v>189</v>
      </c>
      <c r="C55" s="1003"/>
      <c r="D55" s="1004"/>
      <c r="E55" s="1004"/>
      <c r="F55" s="1002"/>
      <c r="G55" s="1002"/>
      <c r="H55" s="939" t="b">
        <f>IF(C55&lt;&gt;"",'[4]CBL Score Standard'!$D111,IF(D55&lt;&gt;"",SUM('[4]CBL Score Standard'!$D111:$E111),IF(E55&lt;&gt;"",SUM('[4]CBL Score Standard'!$D111:$F111),IF(F55&lt;&gt;"",SUM('[4]CBL Score Standard'!$D111:$G111),IF(G55&lt;&gt;"",SUM('[4]CBL Score Standard'!$D111:$H111,0))))))</f>
        <v>0</v>
      </c>
      <c r="K55" s="961"/>
      <c r="L55" s="961"/>
      <c r="M55" s="934" t="s">
        <v>7</v>
      </c>
      <c r="N55" s="889" t="s">
        <v>54</v>
      </c>
      <c r="O55" s="925" t="s">
        <v>231</v>
      </c>
      <c r="P55" s="995">
        <v>43610</v>
      </c>
      <c r="Q55" s="892" t="s">
        <v>164</v>
      </c>
      <c r="R55" s="898" t="s">
        <v>165</v>
      </c>
      <c r="S55" s="889" t="s">
        <v>726</v>
      </c>
      <c r="T55" s="997" t="s">
        <v>72</v>
      </c>
      <c r="U55" s="997"/>
      <c r="V55" s="997"/>
      <c r="W55" s="997"/>
      <c r="X55" s="997"/>
      <c r="Y55" s="902" t="s">
        <v>232</v>
      </c>
      <c r="Z55" s="981">
        <f t="shared" si="2"/>
        <v>0</v>
      </c>
      <c r="AA55" s="982"/>
      <c r="AB55" s="982"/>
      <c r="AC55" s="982"/>
      <c r="AD55" s="982"/>
      <c r="AE55" s="980"/>
      <c r="AF55" s="980"/>
      <c r="AG55" s="980"/>
      <c r="AH55" s="980"/>
      <c r="AI55" s="980"/>
      <c r="AJ55" s="980"/>
    </row>
    <row r="56" spans="1:36" s="883" customFormat="1" x14ac:dyDescent="0.3">
      <c r="A56" s="940" t="s">
        <v>144</v>
      </c>
      <c r="B56" s="933" t="s">
        <v>190</v>
      </c>
      <c r="C56" s="1003"/>
      <c r="D56" s="1004"/>
      <c r="E56" s="1004"/>
      <c r="F56" s="1002"/>
      <c r="G56" s="1002"/>
      <c r="H56" s="939" t="b">
        <f>IF(C56&lt;&gt;"",'[4]CBL Score Standard'!$D112,IF(D56&lt;&gt;"",SUM('[4]CBL Score Standard'!$D112:$E112),IF(E56&lt;&gt;"",SUM('[4]CBL Score Standard'!$D112:$F112),IF(F56&lt;&gt;"",SUM('[4]CBL Score Standard'!$D112:$G112),IF(G56&lt;&gt;"",SUM('[4]CBL Score Standard'!$D112:$H112,0))))))</f>
        <v>0</v>
      </c>
      <c r="K56" s="884"/>
      <c r="L56" s="884"/>
      <c r="M56" s="884"/>
      <c r="N56" s="928"/>
      <c r="O56" s="884"/>
      <c r="P56" s="884"/>
      <c r="Q56" s="884"/>
      <c r="R56" s="884"/>
      <c r="S56" s="884"/>
      <c r="T56" s="996"/>
      <c r="U56" s="996"/>
      <c r="V56" s="996"/>
      <c r="W56" s="996"/>
      <c r="X56" s="996"/>
      <c r="Y56" s="884"/>
      <c r="Z56" s="884"/>
      <c r="AA56" s="884"/>
      <c r="AB56" s="884"/>
      <c r="AC56" s="884"/>
      <c r="AD56" s="884"/>
      <c r="AE56" s="884"/>
      <c r="AF56" s="884"/>
      <c r="AG56" s="884"/>
      <c r="AH56" s="884"/>
      <c r="AI56" s="884"/>
      <c r="AJ56" s="884"/>
    </row>
    <row r="57" spans="1:36" s="883" customFormat="1" ht="26.4" x14ac:dyDescent="0.45">
      <c r="A57" s="940" t="s">
        <v>144</v>
      </c>
      <c r="B57" s="933" t="s">
        <v>191</v>
      </c>
      <c r="C57" s="1003"/>
      <c r="D57" s="1002"/>
      <c r="E57" s="1002"/>
      <c r="F57" s="1002"/>
      <c r="G57" s="1002"/>
      <c r="H57" s="939" t="b">
        <f>IF(C57&lt;&gt;"",'[4]CBL Score Standard'!$D113,IF(D57&lt;&gt;"",SUM('[4]CBL Score Standard'!$D113:$E113),IF(E57&lt;&gt;"",SUM('[4]CBL Score Standard'!$D113:$F113),IF(F57&lt;&gt;"",SUM('[4]CBL Score Standard'!$D113:$G113),IF(G57&lt;&gt;"",SUM('[4]CBL Score Standard'!$D113:$H113,0))))))</f>
        <v>0</v>
      </c>
      <c r="I57" s="884"/>
      <c r="J57" s="884"/>
      <c r="K57" s="1173" t="s">
        <v>233</v>
      </c>
      <c r="L57" s="1174"/>
      <c r="M57" s="1174"/>
      <c r="N57" s="1174"/>
      <c r="O57" s="1174"/>
      <c r="P57" s="1174"/>
      <c r="Q57" s="1174"/>
      <c r="R57" s="1174"/>
      <c r="S57" s="1174"/>
      <c r="T57" s="1174"/>
      <c r="U57" s="1174"/>
      <c r="V57" s="1174"/>
      <c r="W57" s="1174"/>
      <c r="X57" s="1174"/>
      <c r="Y57" s="978"/>
      <c r="Z57" s="985"/>
      <c r="AA57" s="978"/>
      <c r="AB57" s="978"/>
      <c r="AC57" s="978"/>
      <c r="AD57" s="978"/>
      <c r="AE57" s="978"/>
      <c r="AF57" s="978"/>
      <c r="AG57" s="978"/>
      <c r="AH57" s="978"/>
      <c r="AI57" s="978"/>
      <c r="AJ57" s="978"/>
    </row>
    <row r="58" spans="1:36" s="883" customFormat="1" ht="27.6" x14ac:dyDescent="0.3">
      <c r="A58" s="940" t="s">
        <v>55</v>
      </c>
      <c r="B58" s="933" t="s">
        <v>419</v>
      </c>
      <c r="C58" s="1003"/>
      <c r="D58" s="1003"/>
      <c r="E58" s="1004"/>
      <c r="F58" s="1002"/>
      <c r="G58" s="1002"/>
      <c r="H58" s="939" t="b">
        <f>IF(C58&lt;&gt;"",'[4]CBL Score Standard'!$D114,IF(D58&lt;&gt;"",SUM('[4]CBL Score Standard'!$D114:$E114),IF(E58&lt;&gt;"",SUM('[4]CBL Score Standard'!$D114:$F114),IF(F58&lt;&gt;"",SUM('[4]CBL Score Standard'!$D114:$G114),IF(G58&lt;&gt;"",SUM('[4]CBL Score Standard'!$D114:$H114,0))))))</f>
        <v>0</v>
      </c>
      <c r="I58" s="884"/>
      <c r="J58" s="884"/>
      <c r="K58" s="958" t="s">
        <v>133</v>
      </c>
      <c r="L58" s="958" t="s">
        <v>91</v>
      </c>
      <c r="M58" s="1182" t="s">
        <v>75</v>
      </c>
      <c r="N58" s="1184" t="s">
        <v>134</v>
      </c>
      <c r="O58" s="971" t="s">
        <v>135</v>
      </c>
      <c r="P58" s="958" t="s">
        <v>136</v>
      </c>
      <c r="Q58" s="958" t="s">
        <v>137</v>
      </c>
      <c r="R58" s="958" t="s">
        <v>138</v>
      </c>
      <c r="S58" s="987" t="s">
        <v>139</v>
      </c>
      <c r="T58" s="953" t="s">
        <v>344</v>
      </c>
      <c r="U58" s="953" t="s">
        <v>342</v>
      </c>
      <c r="V58" s="953" t="s">
        <v>343</v>
      </c>
      <c r="W58" s="953" t="s">
        <v>375</v>
      </c>
      <c r="X58" s="953" t="s">
        <v>376</v>
      </c>
      <c r="Y58" s="958" t="s">
        <v>140</v>
      </c>
      <c r="Z58" s="1186" t="s">
        <v>667</v>
      </c>
      <c r="AA58" s="1172" t="s">
        <v>666</v>
      </c>
      <c r="AB58" s="1172"/>
      <c r="AC58" s="1172" t="s">
        <v>668</v>
      </c>
      <c r="AD58" s="1172"/>
      <c r="AE58" s="1172" t="s">
        <v>669</v>
      </c>
      <c r="AF58" s="1172"/>
      <c r="AG58" s="1172" t="s">
        <v>670</v>
      </c>
      <c r="AH58" s="1172"/>
      <c r="AI58" s="1172" t="s">
        <v>671</v>
      </c>
      <c r="AJ58" s="1172"/>
    </row>
    <row r="59" spans="1:36" s="883" customFormat="1" ht="27.6" x14ac:dyDescent="0.3">
      <c r="A59" s="940" t="s">
        <v>56</v>
      </c>
      <c r="B59" s="933" t="s">
        <v>421</v>
      </c>
      <c r="C59" s="1003"/>
      <c r="D59" s="1003"/>
      <c r="E59" s="1004"/>
      <c r="F59" s="1002"/>
      <c r="G59" s="1002"/>
      <c r="H59" s="939" t="b">
        <f>IF(C59&lt;&gt;"",'[4]CBL Score Standard'!$D115,IF(D59&lt;&gt;"",SUM('[4]CBL Score Standard'!$D115:$E115),IF(E59&lt;&gt;"",SUM('[4]CBL Score Standard'!$D115:$F115),IF(F59&lt;&gt;"",SUM('[4]CBL Score Standard'!$D115:$G115),IF(G59&lt;&gt;"",SUM('[4]CBL Score Standard'!$D115:$H115,0))))))</f>
        <v>0</v>
      </c>
      <c r="I59" s="884"/>
      <c r="J59" s="884"/>
      <c r="K59" s="957"/>
      <c r="L59" s="957"/>
      <c r="M59" s="1183"/>
      <c r="N59" s="1185"/>
      <c r="O59" s="970"/>
      <c r="P59" s="888" t="s">
        <v>141</v>
      </c>
      <c r="Q59" s="957"/>
      <c r="R59" s="957"/>
      <c r="S59" s="986"/>
      <c r="T59" s="953"/>
      <c r="U59" s="953"/>
      <c r="V59" s="953"/>
      <c r="W59" s="953"/>
      <c r="X59" s="953"/>
      <c r="Y59" s="957"/>
      <c r="Z59" s="1187"/>
      <c r="AA59" s="977" t="s">
        <v>672</v>
      </c>
      <c r="AB59" s="977" t="s">
        <v>673</v>
      </c>
      <c r="AC59" s="977" t="s">
        <v>672</v>
      </c>
      <c r="AD59" s="977" t="s">
        <v>673</v>
      </c>
      <c r="AE59" s="977" t="s">
        <v>672</v>
      </c>
      <c r="AF59" s="977" t="s">
        <v>673</v>
      </c>
      <c r="AG59" s="977" t="s">
        <v>672</v>
      </c>
      <c r="AH59" s="977" t="s">
        <v>673</v>
      </c>
      <c r="AI59" s="977" t="s">
        <v>672</v>
      </c>
      <c r="AJ59" s="977" t="s">
        <v>673</v>
      </c>
    </row>
    <row r="60" spans="1:36" s="883" customFormat="1" ht="26.4" x14ac:dyDescent="0.3">
      <c r="A60" s="940" t="s">
        <v>56</v>
      </c>
      <c r="B60" s="933" t="s">
        <v>237</v>
      </c>
      <c r="C60" s="1003"/>
      <c r="D60" s="1003"/>
      <c r="E60" s="1003"/>
      <c r="F60" s="1002"/>
      <c r="G60" s="1002"/>
      <c r="H60" s="939" t="b">
        <f>IF(C60&lt;&gt;"",'[4]CBL Score Standard'!$D116,IF(D60&lt;&gt;"",SUM('[4]CBL Score Standard'!$D116:$E116),IF(E60&lt;&gt;"",SUM('[4]CBL Score Standard'!$D116:$F116),IF(F60&lt;&gt;"",SUM('[4]CBL Score Standard'!$D116:$G116),IF(G60&lt;&gt;"",SUM('[4]CBL Score Standard'!$D116:$H116,0))))))</f>
        <v>0</v>
      </c>
      <c r="I60" s="884"/>
      <c r="J60" s="884"/>
      <c r="K60" s="959" t="s">
        <v>142</v>
      </c>
      <c r="L60" s="959" t="s">
        <v>143</v>
      </c>
      <c r="M60" s="934" t="s">
        <v>8</v>
      </c>
      <c r="N60" s="910" t="s">
        <v>2</v>
      </c>
      <c r="O60" s="891" t="s">
        <v>234</v>
      </c>
      <c r="P60" s="911"/>
      <c r="Q60" s="909"/>
      <c r="R60" s="912"/>
      <c r="S60" s="889"/>
      <c r="T60" s="997"/>
      <c r="U60" s="997"/>
      <c r="V60" s="997" t="str">
        <f t="shared" ref="V60:V67" si="3">IF(AND(W60="Y",X60="Y"),"Passed",IF(T60="M","Passed", ""))</f>
        <v/>
      </c>
      <c r="W60" s="997"/>
      <c r="X60" s="997"/>
      <c r="Y60" s="908"/>
      <c r="Z60" s="981">
        <f t="shared" ref="Z60:Z67" si="4">DATEDIF(AA60,AB60,"m")/12+DATEDIF(AC60,AD60,"m")/12+DATEDIF(AE60,AF60,"m")/12+DATEDIF(AG60,AH60,"m")/12+DATEDIF(AI60,AJ60,"m")/12</f>
        <v>0</v>
      </c>
      <c r="AA60" s="982"/>
      <c r="AB60" s="982"/>
      <c r="AC60" s="982"/>
      <c r="AD60" s="982"/>
      <c r="AE60" s="980"/>
      <c r="AF60" s="980"/>
      <c r="AG60" s="980"/>
      <c r="AH60" s="980"/>
      <c r="AI60" s="980"/>
      <c r="AJ60" s="980"/>
    </row>
    <row r="61" spans="1:36" s="883" customFormat="1" ht="27.6" x14ac:dyDescent="0.3">
      <c r="A61" s="940" t="s">
        <v>59</v>
      </c>
      <c r="B61" s="933" t="s">
        <v>240</v>
      </c>
      <c r="C61" s="1003"/>
      <c r="D61" s="1003"/>
      <c r="E61" s="1003"/>
      <c r="F61" s="1002"/>
      <c r="G61" s="1002"/>
      <c r="H61" s="939" t="b">
        <f>IF(C61&lt;&gt;"",'[4]CBL Score Standard'!$D117,IF(D61&lt;&gt;"",SUM('[4]CBL Score Standard'!$D117:$E117),IF(E61&lt;&gt;"",SUM('[4]CBL Score Standard'!$D117:$F117),IF(F61&lt;&gt;"",SUM('[4]CBL Score Standard'!$D117:$G117),IF(G61&lt;&gt;"",SUM('[4]CBL Score Standard'!$D117:$H117,0))))))</f>
        <v>0</v>
      </c>
      <c r="I61" s="884"/>
      <c r="J61" s="884"/>
      <c r="K61" s="960"/>
      <c r="L61" s="960"/>
      <c r="M61" s="934" t="s">
        <v>8</v>
      </c>
      <c r="N61" s="910" t="s">
        <v>63</v>
      </c>
      <c r="O61" s="891" t="s">
        <v>236</v>
      </c>
      <c r="P61" s="911"/>
      <c r="Q61" s="909"/>
      <c r="R61" s="912"/>
      <c r="S61" s="889"/>
      <c r="T61" s="997"/>
      <c r="U61" s="997"/>
      <c r="V61" s="997" t="str">
        <f t="shared" si="3"/>
        <v/>
      </c>
      <c r="W61" s="997"/>
      <c r="X61" s="997"/>
      <c r="Y61" s="908"/>
      <c r="Z61" s="981">
        <f t="shared" si="4"/>
        <v>0</v>
      </c>
      <c r="AA61" s="982"/>
      <c r="AB61" s="982"/>
      <c r="AC61" s="982"/>
      <c r="AD61" s="982"/>
      <c r="AE61" s="980"/>
      <c r="AF61" s="980"/>
      <c r="AG61" s="980"/>
      <c r="AH61" s="980"/>
      <c r="AI61" s="980"/>
      <c r="AJ61" s="980"/>
    </row>
    <row r="62" spans="1:36" s="883" customFormat="1" x14ac:dyDescent="0.3">
      <c r="A62" s="940" t="s">
        <v>56</v>
      </c>
      <c r="B62" s="933" t="s">
        <v>67</v>
      </c>
      <c r="C62" s="1003"/>
      <c r="D62" s="1003"/>
      <c r="E62" s="1002"/>
      <c r="F62" s="1002"/>
      <c r="G62" s="1002"/>
      <c r="H62" s="939" t="b">
        <f>IF(C62&lt;&gt;"",'[4]CBL Score Standard'!$D118,IF(D62&lt;&gt;"",SUM('[4]CBL Score Standard'!$D118:$E118),IF(E62&lt;&gt;"",SUM('[4]CBL Score Standard'!$D118:$F118),IF(F62&lt;&gt;"",SUM('[4]CBL Score Standard'!$D118:$G118),IF(G62&lt;&gt;"",SUM('[4]CBL Score Standard'!$D118:$H118,0))))))</f>
        <v>0</v>
      </c>
      <c r="I62" s="884"/>
      <c r="J62" s="884"/>
      <c r="K62" s="960"/>
      <c r="L62" s="960"/>
      <c r="M62" s="934" t="s">
        <v>8</v>
      </c>
      <c r="N62" s="889" t="s">
        <v>56</v>
      </c>
      <c r="O62" s="891" t="s">
        <v>237</v>
      </c>
      <c r="P62" s="911"/>
      <c r="Q62" s="909"/>
      <c r="R62" s="912"/>
      <c r="S62" s="889"/>
      <c r="T62" s="997"/>
      <c r="U62" s="997"/>
      <c r="V62" s="997" t="str">
        <f t="shared" si="3"/>
        <v/>
      </c>
      <c r="W62" s="997"/>
      <c r="X62" s="997"/>
      <c r="Y62" s="908"/>
      <c r="Z62" s="981">
        <f t="shared" si="4"/>
        <v>0</v>
      </c>
      <c r="AA62" s="982"/>
      <c r="AB62" s="982"/>
      <c r="AC62" s="982"/>
      <c r="AD62" s="982"/>
      <c r="AE62" s="980"/>
      <c r="AF62" s="980"/>
      <c r="AG62" s="980"/>
      <c r="AH62" s="980"/>
      <c r="AI62" s="980"/>
      <c r="AJ62" s="980"/>
    </row>
    <row r="63" spans="1:36" s="883" customFormat="1" ht="12.75" customHeight="1" thickBot="1" x14ac:dyDescent="0.35">
      <c r="A63" s="941" t="s">
        <v>55</v>
      </c>
      <c r="B63" s="933" t="s">
        <v>1</v>
      </c>
      <c r="C63" s="1003"/>
      <c r="D63" s="1003"/>
      <c r="E63" s="1002"/>
      <c r="F63" s="1002"/>
      <c r="G63" s="1002"/>
      <c r="H63" s="939" t="b">
        <f>IF(C63&lt;&gt;"",'[4]CBL Score Standard'!$D119,IF(D63&lt;&gt;"",SUM('[4]CBL Score Standard'!$D119:$E119),IF(E63&lt;&gt;"",SUM('[4]CBL Score Standard'!$D119:$F119),IF(F63&lt;&gt;"",SUM('[4]CBL Score Standard'!$D119:$G119),IF(G63&lt;&gt;"",SUM('[4]CBL Score Standard'!$D119:$H119,0))))))</f>
        <v>0</v>
      </c>
      <c r="I63" s="884"/>
      <c r="J63" s="884"/>
      <c r="K63" s="960"/>
      <c r="L63" s="960"/>
      <c r="M63" s="934" t="s">
        <v>8</v>
      </c>
      <c r="N63" s="889" t="s">
        <v>55</v>
      </c>
      <c r="O63" s="891" t="s">
        <v>238</v>
      </c>
      <c r="P63" s="911"/>
      <c r="Q63" s="909"/>
      <c r="R63" s="912"/>
      <c r="S63" s="889"/>
      <c r="T63" s="997"/>
      <c r="U63" s="997"/>
      <c r="V63" s="997" t="str">
        <f t="shared" si="3"/>
        <v/>
      </c>
      <c r="W63" s="997"/>
      <c r="X63" s="997"/>
      <c r="Y63" s="908"/>
      <c r="Z63" s="981">
        <f t="shared" si="4"/>
        <v>0</v>
      </c>
      <c r="AA63" s="982"/>
      <c r="AB63" s="982"/>
      <c r="AC63" s="982"/>
      <c r="AD63" s="982"/>
      <c r="AE63" s="980"/>
      <c r="AF63" s="980"/>
      <c r="AG63" s="980"/>
      <c r="AH63" s="980"/>
      <c r="AI63" s="980"/>
      <c r="AJ63" s="980"/>
    </row>
    <row r="64" spans="1:36" s="883" customFormat="1" ht="15" thickBot="1" x14ac:dyDescent="0.35">
      <c r="A64" s="1175" t="s">
        <v>79</v>
      </c>
      <c r="B64" s="1176"/>
      <c r="C64" s="1177"/>
      <c r="D64" s="1177"/>
      <c r="E64" s="1177"/>
      <c r="F64" s="1177"/>
      <c r="G64" s="1177"/>
      <c r="H64" s="885">
        <f>SUM(H8:H63)</f>
        <v>1.095137420718816</v>
      </c>
      <c r="I64" s="884"/>
      <c r="J64" s="884"/>
      <c r="K64" s="960"/>
      <c r="L64" s="960"/>
      <c r="M64" s="934" t="s">
        <v>8</v>
      </c>
      <c r="N64" s="910" t="s">
        <v>53</v>
      </c>
      <c r="O64" s="891" t="s">
        <v>239</v>
      </c>
      <c r="P64" s="911"/>
      <c r="Q64" s="909"/>
      <c r="R64" s="912"/>
      <c r="S64" s="889"/>
      <c r="T64" s="997"/>
      <c r="U64" s="997"/>
      <c r="V64" s="997" t="str">
        <f t="shared" si="3"/>
        <v/>
      </c>
      <c r="W64" s="997"/>
      <c r="X64" s="997"/>
      <c r="Y64" s="908"/>
      <c r="Z64" s="981">
        <f t="shared" si="4"/>
        <v>0</v>
      </c>
      <c r="AA64" s="982"/>
      <c r="AB64" s="982"/>
      <c r="AC64" s="982"/>
      <c r="AD64" s="982"/>
      <c r="AE64" s="980"/>
      <c r="AF64" s="980"/>
      <c r="AG64" s="980"/>
      <c r="AH64" s="980"/>
      <c r="AI64" s="980"/>
      <c r="AJ64" s="980"/>
    </row>
    <row r="65" spans="1:36" s="883" customFormat="1" ht="28.2" thickBot="1" x14ac:dyDescent="0.35">
      <c r="A65" s="942" t="s">
        <v>83</v>
      </c>
      <c r="B65" s="943"/>
      <c r="C65" s="954">
        <v>0.90909090909090906</v>
      </c>
      <c r="D65" s="954">
        <v>0.21052631578947367</v>
      </c>
      <c r="E65" s="954">
        <v>0</v>
      </c>
      <c r="F65" s="954">
        <v>0</v>
      </c>
      <c r="G65" s="954">
        <v>0</v>
      </c>
      <c r="H65" s="944">
        <v>0</v>
      </c>
      <c r="I65" s="884"/>
      <c r="J65" s="884"/>
      <c r="K65" s="960"/>
      <c r="L65" s="960"/>
      <c r="M65" s="934" t="s">
        <v>8</v>
      </c>
      <c r="N65" s="910" t="s">
        <v>59</v>
      </c>
      <c r="O65" s="891" t="s">
        <v>240</v>
      </c>
      <c r="P65" s="911"/>
      <c r="Q65" s="909"/>
      <c r="R65" s="912"/>
      <c r="S65" s="889"/>
      <c r="T65" s="997"/>
      <c r="U65" s="997"/>
      <c r="V65" s="997" t="str">
        <f t="shared" si="3"/>
        <v/>
      </c>
      <c r="W65" s="997"/>
      <c r="X65" s="997"/>
      <c r="Y65" s="908"/>
      <c r="Z65" s="981">
        <f t="shared" si="4"/>
        <v>0</v>
      </c>
      <c r="AA65" s="982"/>
      <c r="AB65" s="982"/>
      <c r="AC65" s="982"/>
      <c r="AD65" s="982"/>
      <c r="AE65" s="980"/>
      <c r="AF65" s="980"/>
      <c r="AG65" s="980"/>
      <c r="AH65" s="980"/>
      <c r="AI65" s="980"/>
      <c r="AJ65" s="980"/>
    </row>
    <row r="66" spans="1:36" s="883" customFormat="1" ht="15" thickBot="1" x14ac:dyDescent="0.35">
      <c r="A66" s="1178" t="s">
        <v>81</v>
      </c>
      <c r="B66" s="1179"/>
      <c r="C66" s="1180"/>
      <c r="D66" s="1180"/>
      <c r="E66" s="1180"/>
      <c r="F66" s="1180"/>
      <c r="G66" s="1181"/>
      <c r="H66" s="945">
        <v>0</v>
      </c>
      <c r="I66" s="884"/>
      <c r="J66" s="884"/>
      <c r="K66" s="960"/>
      <c r="L66" s="960"/>
      <c r="M66" s="934" t="s">
        <v>8</v>
      </c>
      <c r="N66" s="910" t="s">
        <v>55</v>
      </c>
      <c r="O66" s="891" t="s">
        <v>515</v>
      </c>
      <c r="P66" s="911"/>
      <c r="Q66" s="909"/>
      <c r="R66" s="912"/>
      <c r="S66" s="889"/>
      <c r="T66" s="997"/>
      <c r="U66" s="997"/>
      <c r="V66" s="997" t="str">
        <f t="shared" si="3"/>
        <v/>
      </c>
      <c r="W66" s="997"/>
      <c r="X66" s="997"/>
      <c r="Y66" s="908"/>
      <c r="Z66" s="981">
        <f t="shared" si="4"/>
        <v>0</v>
      </c>
      <c r="AA66" s="982"/>
      <c r="AB66" s="982"/>
      <c r="AC66" s="982"/>
      <c r="AD66" s="982"/>
      <c r="AE66" s="980"/>
      <c r="AF66" s="980"/>
      <c r="AG66" s="980"/>
      <c r="AH66" s="980"/>
      <c r="AI66" s="980"/>
      <c r="AJ66" s="980"/>
    </row>
    <row r="67" spans="1:36" s="883" customFormat="1" x14ac:dyDescent="0.3">
      <c r="A67" s="886"/>
      <c r="B67" s="886"/>
      <c r="C67" s="955"/>
      <c r="D67" s="955"/>
      <c r="E67" s="955"/>
      <c r="F67" s="955"/>
      <c r="G67" s="955"/>
      <c r="H67" s="887"/>
      <c r="I67" s="884"/>
      <c r="J67" s="884"/>
      <c r="K67" s="961"/>
      <c r="L67" s="961"/>
      <c r="M67" s="934" t="s">
        <v>8</v>
      </c>
      <c r="N67" s="910" t="s">
        <v>149</v>
      </c>
      <c r="O67" s="891" t="s">
        <v>370</v>
      </c>
      <c r="P67" s="904" t="s">
        <v>145</v>
      </c>
      <c r="Q67" s="892" t="s">
        <v>217</v>
      </c>
      <c r="R67" s="898" t="s">
        <v>241</v>
      </c>
      <c r="S67" s="889"/>
      <c r="T67" s="997"/>
      <c r="U67" s="997"/>
      <c r="V67" s="997" t="str">
        <f t="shared" si="3"/>
        <v/>
      </c>
      <c r="W67" s="997"/>
      <c r="X67" s="997"/>
      <c r="Y67" s="899" t="s">
        <v>242</v>
      </c>
      <c r="Z67" s="981">
        <f t="shared" si="4"/>
        <v>0</v>
      </c>
      <c r="AA67" s="982"/>
      <c r="AB67" s="982"/>
      <c r="AC67" s="982"/>
      <c r="AD67" s="982"/>
      <c r="AE67" s="980"/>
      <c r="AF67" s="980"/>
      <c r="AG67" s="980"/>
      <c r="AH67" s="980"/>
      <c r="AI67" s="980"/>
      <c r="AJ67" s="980"/>
    </row>
    <row r="68" spans="1:36" s="883" customFormat="1" x14ac:dyDescent="0.3">
      <c r="A68" s="886"/>
      <c r="B68" s="886"/>
      <c r="C68" s="955"/>
      <c r="D68" s="955"/>
      <c r="E68" s="955"/>
      <c r="F68" s="955"/>
      <c r="G68" s="955"/>
      <c r="H68" s="887"/>
      <c r="I68" s="884"/>
      <c r="J68" s="884"/>
      <c r="K68" s="884"/>
      <c r="L68" s="884"/>
      <c r="M68" s="884"/>
      <c r="N68" s="928"/>
      <c r="O68" s="884"/>
      <c r="P68" s="884"/>
      <c r="Q68" s="884"/>
      <c r="R68" s="884"/>
      <c r="S68" s="884"/>
      <c r="T68" s="996"/>
      <c r="U68" s="996"/>
      <c r="V68" s="996"/>
      <c r="W68" s="996"/>
      <c r="X68" s="996"/>
      <c r="Y68" s="884"/>
      <c r="Z68" s="884"/>
      <c r="AA68" s="884"/>
      <c r="AB68" s="884"/>
      <c r="AC68" s="884"/>
      <c r="AD68" s="884"/>
      <c r="AE68" s="884"/>
      <c r="AF68" s="884"/>
      <c r="AG68" s="884"/>
      <c r="AH68" s="884"/>
      <c r="AI68" s="884"/>
      <c r="AJ68" s="884"/>
    </row>
    <row r="69" spans="1:36" s="883" customFormat="1" ht="23.4" x14ac:dyDescent="0.45">
      <c r="A69" s="886"/>
      <c r="B69" s="886"/>
      <c r="C69" s="955"/>
      <c r="D69" s="955"/>
      <c r="E69" s="955"/>
      <c r="F69" s="955"/>
      <c r="G69" s="955"/>
      <c r="H69" s="887"/>
      <c r="I69" s="884"/>
      <c r="J69" s="884"/>
      <c r="K69" s="1173" t="s">
        <v>243</v>
      </c>
      <c r="L69" s="1174"/>
      <c r="M69" s="1174"/>
      <c r="N69" s="1174"/>
      <c r="O69" s="1174"/>
      <c r="P69" s="1174"/>
      <c r="Q69" s="1174"/>
      <c r="R69" s="1174"/>
      <c r="S69" s="1174"/>
      <c r="T69" s="1174"/>
      <c r="U69" s="1174"/>
      <c r="V69" s="1174"/>
      <c r="W69" s="1174"/>
      <c r="X69" s="1174"/>
      <c r="Y69" s="978"/>
      <c r="Z69" s="985"/>
      <c r="AA69" s="978"/>
      <c r="AB69" s="978"/>
      <c r="AC69" s="978"/>
      <c r="AD69" s="978"/>
      <c r="AE69" s="978"/>
      <c r="AF69" s="978"/>
      <c r="AG69" s="978"/>
      <c r="AH69" s="978"/>
      <c r="AI69" s="978"/>
      <c r="AJ69" s="978"/>
    </row>
    <row r="70" spans="1:36" s="883" customFormat="1" ht="27.6" x14ac:dyDescent="0.3">
      <c r="A70" s="886"/>
      <c r="B70" s="955"/>
      <c r="C70" s="955"/>
      <c r="D70" s="955"/>
      <c r="E70" s="955"/>
      <c r="F70" s="955"/>
      <c r="G70" s="955"/>
      <c r="H70" s="887"/>
      <c r="I70" s="884"/>
      <c r="J70" s="884"/>
      <c r="K70" s="958" t="s">
        <v>133</v>
      </c>
      <c r="L70" s="958" t="s">
        <v>91</v>
      </c>
      <c r="M70" s="1182" t="s">
        <v>75</v>
      </c>
      <c r="N70" s="1184" t="s">
        <v>134</v>
      </c>
      <c r="O70" s="971" t="s">
        <v>135</v>
      </c>
      <c r="P70" s="958" t="s">
        <v>136</v>
      </c>
      <c r="Q70" s="958" t="s">
        <v>137</v>
      </c>
      <c r="R70" s="958" t="s">
        <v>138</v>
      </c>
      <c r="S70" s="987" t="s">
        <v>139</v>
      </c>
      <c r="T70" s="953" t="s">
        <v>344</v>
      </c>
      <c r="U70" s="953" t="s">
        <v>342</v>
      </c>
      <c r="V70" s="953" t="s">
        <v>343</v>
      </c>
      <c r="W70" s="953" t="s">
        <v>375</v>
      </c>
      <c r="X70" s="953" t="s">
        <v>379</v>
      </c>
      <c r="Y70" s="958" t="s">
        <v>140</v>
      </c>
      <c r="Z70" s="1186" t="s">
        <v>667</v>
      </c>
      <c r="AA70" s="1172" t="s">
        <v>666</v>
      </c>
      <c r="AB70" s="1172"/>
      <c r="AC70" s="1172" t="s">
        <v>668</v>
      </c>
      <c r="AD70" s="1172"/>
      <c r="AE70" s="1172" t="s">
        <v>669</v>
      </c>
      <c r="AF70" s="1172"/>
      <c r="AG70" s="1172" t="s">
        <v>670</v>
      </c>
      <c r="AH70" s="1172"/>
      <c r="AI70" s="1172" t="s">
        <v>671</v>
      </c>
      <c r="AJ70" s="1172"/>
    </row>
    <row r="71" spans="1:36" s="883" customFormat="1" ht="27.6" x14ac:dyDescent="0.3">
      <c r="A71" s="886"/>
      <c r="B71" s="955"/>
      <c r="C71" s="955"/>
      <c r="D71" s="955"/>
      <c r="E71" s="955"/>
      <c r="F71" s="955"/>
      <c r="G71" s="955"/>
      <c r="H71" s="887"/>
      <c r="I71" s="884"/>
      <c r="J71" s="884"/>
      <c r="K71" s="957"/>
      <c r="L71" s="957"/>
      <c r="M71" s="1183"/>
      <c r="N71" s="1185"/>
      <c r="O71" s="970"/>
      <c r="P71" s="888" t="s">
        <v>141</v>
      </c>
      <c r="Q71" s="957"/>
      <c r="R71" s="957"/>
      <c r="S71" s="986"/>
      <c r="T71" s="953"/>
      <c r="U71" s="953"/>
      <c r="V71" s="953"/>
      <c r="W71" s="953"/>
      <c r="X71" s="953"/>
      <c r="Y71" s="957"/>
      <c r="Z71" s="1187"/>
      <c r="AA71" s="977" t="s">
        <v>672</v>
      </c>
      <c r="AB71" s="977" t="s">
        <v>673</v>
      </c>
      <c r="AC71" s="977" t="s">
        <v>672</v>
      </c>
      <c r="AD71" s="977" t="s">
        <v>673</v>
      </c>
      <c r="AE71" s="977" t="s">
        <v>672</v>
      </c>
      <c r="AF71" s="977" t="s">
        <v>673</v>
      </c>
      <c r="AG71" s="977" t="s">
        <v>672</v>
      </c>
      <c r="AH71" s="977" t="s">
        <v>673</v>
      </c>
      <c r="AI71" s="977" t="s">
        <v>672</v>
      </c>
      <c r="AJ71" s="977" t="s">
        <v>673</v>
      </c>
    </row>
    <row r="72" spans="1:36" s="883" customFormat="1" x14ac:dyDescent="0.3">
      <c r="A72" s="886"/>
      <c r="B72" s="955"/>
      <c r="C72" s="955"/>
      <c r="D72" s="955"/>
      <c r="E72" s="955"/>
      <c r="F72" s="955"/>
      <c r="G72" s="955"/>
      <c r="H72" s="887"/>
      <c r="I72" s="884"/>
      <c r="J72" s="884"/>
      <c r="K72" s="959" t="s">
        <v>142</v>
      </c>
      <c r="L72" s="959" t="s">
        <v>143</v>
      </c>
      <c r="M72" s="934" t="s">
        <v>9</v>
      </c>
      <c r="N72" s="910" t="s">
        <v>235</v>
      </c>
      <c r="O72" s="891" t="s">
        <v>244</v>
      </c>
      <c r="P72" s="913"/>
      <c r="Q72" s="914"/>
      <c r="R72" s="915"/>
      <c r="S72" s="889"/>
      <c r="T72" s="997"/>
      <c r="U72" s="997"/>
      <c r="V72" s="997" t="str">
        <f>IF(AND(W72="Y",X72="Y"),"Passed",IF(T72="M","Passed", ""))</f>
        <v/>
      </c>
      <c r="W72" s="997"/>
      <c r="X72" s="997"/>
      <c r="Y72" s="916"/>
      <c r="Z72" s="981">
        <f>DATEDIF(AA72,AB72,"m")/12+DATEDIF(AC72,AD72,"m")/12+DATEDIF(AE72,AF72,"m")/12+DATEDIF(AG72,AH72,"m")/12+DATEDIF(AI72,AJ72,"m")/12</f>
        <v>0</v>
      </c>
      <c r="AA72" s="982"/>
      <c r="AB72" s="982"/>
      <c r="AC72" s="982"/>
      <c r="AD72" s="982"/>
      <c r="AE72" s="980"/>
      <c r="AF72" s="980"/>
      <c r="AG72" s="980"/>
      <c r="AH72" s="980"/>
      <c r="AI72" s="980"/>
      <c r="AJ72" s="980"/>
    </row>
    <row r="73" spans="1:36" s="883" customFormat="1" x14ac:dyDescent="0.3">
      <c r="A73" s="886"/>
      <c r="B73" s="955"/>
      <c r="C73" s="955"/>
      <c r="D73" s="955"/>
      <c r="E73" s="955"/>
      <c r="F73" s="955"/>
      <c r="G73" s="955"/>
      <c r="H73" s="887"/>
      <c r="I73" s="884"/>
      <c r="J73" s="884"/>
      <c r="K73" s="960"/>
      <c r="L73" s="960"/>
      <c r="M73" s="934" t="s">
        <v>9</v>
      </c>
      <c r="N73" s="910" t="s">
        <v>229</v>
      </c>
      <c r="O73" s="891" t="s">
        <v>245</v>
      </c>
      <c r="P73" s="913"/>
      <c r="Q73" s="914"/>
      <c r="R73" s="915"/>
      <c r="S73" s="889"/>
      <c r="T73" s="997"/>
      <c r="U73" s="997"/>
      <c r="V73" s="997" t="str">
        <f>IF(AND(W73="Y",X73="Y"),"Passed",IF(T73="M","Passed", ""))</f>
        <v/>
      </c>
      <c r="W73" s="997"/>
      <c r="X73" s="997"/>
      <c r="Y73" s="916"/>
      <c r="Z73" s="981">
        <f>DATEDIF(AA73,AB73,"m")/12+DATEDIF(AC73,AD73,"m")/12+DATEDIF(AE73,AF73,"m")/12+DATEDIF(AG73,AH73,"m")/12+DATEDIF(AI73,AJ73,"m")/12</f>
        <v>0</v>
      </c>
      <c r="AA73" s="982"/>
      <c r="AB73" s="982"/>
      <c r="AC73" s="982"/>
      <c r="AD73" s="982"/>
      <c r="AE73" s="980"/>
      <c r="AF73" s="980"/>
      <c r="AG73" s="980"/>
      <c r="AH73" s="980"/>
      <c r="AI73" s="980"/>
      <c r="AJ73" s="980"/>
    </row>
    <row r="74" spans="1:36" s="883" customFormat="1" ht="41.4" x14ac:dyDescent="0.3">
      <c r="A74" s="886"/>
      <c r="B74" s="955"/>
      <c r="C74" s="955"/>
      <c r="D74" s="955"/>
      <c r="E74" s="955"/>
      <c r="F74" s="955"/>
      <c r="G74" s="955"/>
      <c r="H74" s="887"/>
      <c r="I74" s="884"/>
      <c r="J74" s="884"/>
      <c r="K74" s="960"/>
      <c r="L74" s="960"/>
      <c r="M74" s="934" t="s">
        <v>9</v>
      </c>
      <c r="N74" s="910" t="s">
        <v>3</v>
      </c>
      <c r="O74" s="891" t="s">
        <v>516</v>
      </c>
      <c r="P74" s="913"/>
      <c r="Q74" s="914"/>
      <c r="R74" s="915"/>
      <c r="S74" s="889"/>
      <c r="T74" s="997"/>
      <c r="U74" s="997"/>
      <c r="V74" s="997" t="str">
        <f>IF(AND(W74="Y",X74="Y"),"Passed",IF(T74="M","Passed", ""))</f>
        <v/>
      </c>
      <c r="W74" s="997"/>
      <c r="X74" s="997"/>
      <c r="Y74" s="916"/>
      <c r="Z74" s="981">
        <f>DATEDIF(AA74,AB74,"m")/12+DATEDIF(AC74,AD74,"m")/12+DATEDIF(AE74,AF74,"m")/12+DATEDIF(AG74,AH74,"m")/12+DATEDIF(AI74,AJ74,"m")/12</f>
        <v>0</v>
      </c>
      <c r="AA74" s="982"/>
      <c r="AB74" s="982"/>
      <c r="AC74" s="982"/>
      <c r="AD74" s="982"/>
      <c r="AE74" s="980"/>
      <c r="AF74" s="980"/>
      <c r="AG74" s="980"/>
      <c r="AH74" s="980"/>
      <c r="AI74" s="980"/>
      <c r="AJ74" s="980"/>
    </row>
    <row r="75" spans="1:36" s="883" customFormat="1" ht="12.75" customHeight="1" x14ac:dyDescent="0.3">
      <c r="A75" s="886"/>
      <c r="B75" s="955"/>
      <c r="C75" s="955"/>
      <c r="D75" s="955"/>
      <c r="E75" s="955"/>
      <c r="F75" s="955"/>
      <c r="G75" s="955"/>
      <c r="H75" s="887"/>
      <c r="I75" s="884"/>
      <c r="J75" s="884"/>
      <c r="K75" s="961"/>
      <c r="L75" s="961"/>
      <c r="M75" s="934" t="s">
        <v>9</v>
      </c>
      <c r="N75" s="910" t="s">
        <v>3</v>
      </c>
      <c r="O75" s="891" t="s">
        <v>246</v>
      </c>
      <c r="P75" s="913"/>
      <c r="Q75" s="914"/>
      <c r="R75" s="915"/>
      <c r="S75" s="889"/>
      <c r="T75" s="997"/>
      <c r="U75" s="997"/>
      <c r="V75" s="997" t="str">
        <f>IF(AND(W75="Y",X75="Y"),"Passed",IF(T75="M","Passed", ""))</f>
        <v/>
      </c>
      <c r="W75" s="997"/>
      <c r="X75" s="997"/>
      <c r="Y75" s="916"/>
      <c r="Z75" s="981">
        <f>DATEDIF(AA75,AB75,"m")/12+DATEDIF(AC75,AD75,"m")/12+DATEDIF(AE75,AF75,"m")/12+DATEDIF(AG75,AH75,"m")/12+DATEDIF(AI75,AJ75,"m")/12</f>
        <v>0</v>
      </c>
      <c r="AA75" s="982"/>
      <c r="AB75" s="982"/>
      <c r="AC75" s="982"/>
      <c r="AD75" s="982"/>
      <c r="AE75" s="980"/>
      <c r="AF75" s="980"/>
      <c r="AG75" s="980"/>
      <c r="AH75" s="980"/>
      <c r="AI75" s="980"/>
      <c r="AJ75" s="980"/>
    </row>
    <row r="76" spans="1:36" s="883" customFormat="1" x14ac:dyDescent="0.3">
      <c r="A76" s="886"/>
      <c r="B76" s="955"/>
      <c r="C76" s="955"/>
      <c r="D76" s="955"/>
      <c r="E76" s="955"/>
      <c r="F76" s="955"/>
      <c r="G76" s="955"/>
      <c r="H76" s="887"/>
      <c r="I76" s="884"/>
      <c r="J76" s="884"/>
      <c r="K76" s="884"/>
      <c r="L76" s="884"/>
      <c r="M76" s="884"/>
      <c r="N76" s="928"/>
      <c r="O76" s="884"/>
      <c r="P76" s="884"/>
      <c r="Q76" s="884"/>
      <c r="R76" s="884"/>
      <c r="S76" s="884"/>
      <c r="T76" s="996"/>
      <c r="U76" s="996"/>
      <c r="V76" s="996"/>
      <c r="W76" s="996"/>
      <c r="X76" s="996"/>
      <c r="Y76" s="884"/>
      <c r="Z76" s="884"/>
      <c r="AA76" s="884"/>
      <c r="AB76" s="884"/>
      <c r="AC76" s="884"/>
      <c r="AD76" s="884"/>
      <c r="AE76" s="884"/>
      <c r="AF76" s="884"/>
      <c r="AG76" s="884"/>
      <c r="AH76" s="884"/>
      <c r="AI76" s="884"/>
      <c r="AJ76" s="884"/>
    </row>
    <row r="77" spans="1:36" s="883" customFormat="1" x14ac:dyDescent="0.3">
      <c r="A77" s="886"/>
      <c r="B77" s="955"/>
      <c r="C77" s="955"/>
      <c r="D77" s="955"/>
      <c r="E77" s="955"/>
      <c r="F77" s="955"/>
      <c r="G77" s="955"/>
      <c r="H77" s="887"/>
      <c r="I77" s="884"/>
      <c r="J77" s="884"/>
      <c r="K77" s="884"/>
      <c r="L77" s="884"/>
      <c r="M77" s="884"/>
      <c r="N77" s="928"/>
      <c r="O77" s="884"/>
      <c r="P77" s="884"/>
      <c r="Q77" s="884"/>
      <c r="R77" s="884"/>
      <c r="S77" s="884"/>
      <c r="T77" s="996"/>
      <c r="U77" s="996"/>
      <c r="V77" s="996"/>
      <c r="W77" s="996"/>
      <c r="X77" s="996"/>
      <c r="Y77" s="884"/>
      <c r="Z77" s="884"/>
      <c r="AA77" s="884"/>
      <c r="AB77" s="884"/>
      <c r="AC77" s="884"/>
      <c r="AD77" s="884"/>
      <c r="AE77" s="884"/>
      <c r="AF77" s="884"/>
      <c r="AG77" s="884"/>
      <c r="AH77" s="884"/>
      <c r="AI77" s="884"/>
      <c r="AJ77" s="884"/>
    </row>
    <row r="78" spans="1:36" s="883" customFormat="1" x14ac:dyDescent="0.3">
      <c r="A78" s="886"/>
      <c r="B78" s="955"/>
      <c r="C78" s="955"/>
      <c r="D78" s="955"/>
      <c r="E78" s="955"/>
      <c r="F78" s="955"/>
      <c r="G78" s="955"/>
      <c r="H78" s="887"/>
      <c r="I78" s="884"/>
      <c r="J78" s="884"/>
      <c r="K78" s="884"/>
      <c r="L78" s="884"/>
      <c r="M78" s="884"/>
      <c r="N78" s="928"/>
      <c r="O78" s="884"/>
      <c r="P78" s="884"/>
      <c r="Q78" s="884"/>
      <c r="R78" s="884"/>
      <c r="S78" s="884"/>
      <c r="T78" s="996"/>
      <c r="U78" s="996"/>
      <c r="V78" s="996"/>
      <c r="W78" s="996"/>
      <c r="X78" s="996"/>
      <c r="Y78" s="884"/>
      <c r="Z78" s="884"/>
      <c r="AA78" s="884"/>
      <c r="AB78" s="884"/>
      <c r="AC78" s="884"/>
      <c r="AD78" s="884"/>
      <c r="AE78" s="884"/>
      <c r="AF78" s="884"/>
      <c r="AG78" s="884"/>
      <c r="AH78" s="884"/>
      <c r="AI78" s="884"/>
      <c r="AJ78" s="884"/>
    </row>
    <row r="79" spans="1:36" s="883" customFormat="1" x14ac:dyDescent="0.3">
      <c r="A79" s="886"/>
      <c r="B79" s="955"/>
      <c r="C79" s="955"/>
      <c r="D79" s="955"/>
      <c r="E79" s="955"/>
      <c r="F79" s="955"/>
      <c r="G79" s="955"/>
      <c r="H79" s="887"/>
      <c r="I79" s="884"/>
      <c r="J79" s="884"/>
      <c r="K79" s="884"/>
      <c r="L79" s="884"/>
      <c r="M79" s="884"/>
      <c r="N79" s="928"/>
      <c r="O79" s="884"/>
      <c r="P79" s="884"/>
      <c r="Q79" s="884"/>
      <c r="R79" s="884"/>
      <c r="S79" s="884"/>
      <c r="T79" s="996"/>
      <c r="U79" s="996"/>
      <c r="V79" s="996"/>
      <c r="W79" s="996"/>
      <c r="X79" s="996"/>
      <c r="Y79" s="884"/>
      <c r="Z79" s="884"/>
      <c r="AA79" s="884"/>
      <c r="AB79" s="884"/>
      <c r="AC79" s="884"/>
      <c r="AD79" s="884"/>
      <c r="AE79" s="884"/>
      <c r="AF79" s="884"/>
      <c r="AG79" s="884"/>
      <c r="AH79" s="884"/>
      <c r="AI79" s="884"/>
      <c r="AJ79" s="884"/>
    </row>
    <row r="80" spans="1:36" s="883" customFormat="1" x14ac:dyDescent="0.3">
      <c r="A80" s="886"/>
      <c r="B80" s="955"/>
      <c r="C80" s="955"/>
      <c r="D80" s="955"/>
      <c r="E80" s="955"/>
      <c r="F80" s="955"/>
      <c r="G80" s="955"/>
      <c r="H80" s="887"/>
      <c r="I80" s="884"/>
      <c r="J80" s="884"/>
    </row>
    <row r="81" spans="1:40" s="887" customFormat="1" x14ac:dyDescent="0.3">
      <c r="A81" s="886"/>
      <c r="B81" s="955"/>
      <c r="C81" s="955"/>
      <c r="D81" s="955"/>
      <c r="E81" s="955"/>
      <c r="F81" s="955"/>
      <c r="G81" s="955"/>
      <c r="I81" s="884"/>
      <c r="J81" s="884"/>
      <c r="K81" s="883"/>
      <c r="L81" s="883"/>
      <c r="M81" s="883"/>
      <c r="N81" s="883"/>
      <c r="O81" s="883"/>
      <c r="P81" s="883"/>
      <c r="Q81" s="883"/>
      <c r="R81" s="883"/>
      <c r="S81" s="883"/>
      <c r="T81" s="883"/>
      <c r="U81" s="883"/>
      <c r="V81" s="883"/>
      <c r="W81" s="883"/>
      <c r="X81" s="883"/>
      <c r="Y81" s="883"/>
      <c r="Z81" s="883"/>
      <c r="AA81" s="883"/>
      <c r="AB81" s="883"/>
      <c r="AC81" s="883"/>
      <c r="AD81" s="883"/>
      <c r="AE81" s="883"/>
      <c r="AF81" s="883"/>
      <c r="AG81" s="883"/>
      <c r="AH81" s="883"/>
      <c r="AI81" s="883"/>
      <c r="AJ81" s="883"/>
      <c r="AK81" s="883"/>
      <c r="AL81" s="883"/>
      <c r="AM81" s="883"/>
      <c r="AN81" s="883"/>
    </row>
    <row r="82" spans="1:40" s="887" customFormat="1" x14ac:dyDescent="0.3">
      <c r="A82" s="886"/>
      <c r="B82" s="955"/>
      <c r="C82" s="955"/>
      <c r="D82" s="955"/>
      <c r="E82" s="955"/>
      <c r="F82" s="955"/>
      <c r="G82" s="955"/>
      <c r="I82" s="884"/>
      <c r="J82" s="884"/>
      <c r="K82" s="883"/>
      <c r="L82" s="883"/>
      <c r="M82" s="883"/>
      <c r="N82" s="883"/>
      <c r="O82" s="883"/>
      <c r="P82" s="883"/>
      <c r="Q82" s="883"/>
      <c r="R82" s="883"/>
      <c r="S82" s="883"/>
      <c r="T82" s="883"/>
      <c r="U82" s="883"/>
      <c r="V82" s="883"/>
      <c r="W82" s="883"/>
      <c r="X82" s="883"/>
      <c r="Y82" s="883"/>
      <c r="Z82" s="883"/>
      <c r="AA82" s="883"/>
      <c r="AB82" s="883"/>
      <c r="AC82" s="883"/>
      <c r="AD82" s="883"/>
      <c r="AE82" s="883"/>
      <c r="AF82" s="883"/>
      <c r="AG82" s="883"/>
      <c r="AH82" s="883"/>
      <c r="AI82" s="883"/>
      <c r="AJ82" s="883"/>
      <c r="AK82" s="883"/>
      <c r="AL82" s="883"/>
      <c r="AM82" s="883"/>
      <c r="AN82" s="883"/>
    </row>
    <row r="83" spans="1:40" s="887" customFormat="1" x14ac:dyDescent="0.3">
      <c r="A83" s="886"/>
      <c r="B83" s="955"/>
      <c r="C83" s="955"/>
      <c r="D83" s="955"/>
      <c r="E83" s="955"/>
      <c r="F83" s="955"/>
      <c r="G83" s="955"/>
      <c r="I83" s="884"/>
      <c r="J83" s="884"/>
      <c r="K83" s="883"/>
      <c r="L83" s="883"/>
      <c r="M83" s="883"/>
      <c r="N83" s="883"/>
      <c r="O83" s="883"/>
      <c r="P83" s="883"/>
      <c r="Q83" s="883"/>
      <c r="R83" s="883"/>
      <c r="S83" s="883"/>
      <c r="T83" s="883"/>
      <c r="U83" s="883"/>
      <c r="V83" s="883"/>
      <c r="W83" s="883"/>
      <c r="X83" s="883"/>
      <c r="Y83" s="883"/>
      <c r="Z83" s="883"/>
      <c r="AA83" s="883"/>
      <c r="AB83" s="883"/>
      <c r="AC83" s="883"/>
      <c r="AD83" s="883"/>
      <c r="AE83" s="883"/>
      <c r="AF83" s="883"/>
      <c r="AG83" s="883"/>
      <c r="AH83" s="883"/>
      <c r="AI83" s="883"/>
      <c r="AJ83" s="883"/>
      <c r="AK83" s="883"/>
      <c r="AL83" s="883"/>
      <c r="AM83" s="883"/>
      <c r="AN83" s="883"/>
    </row>
    <row r="84" spans="1:40" s="887" customFormat="1" x14ac:dyDescent="0.3">
      <c r="A84" s="886"/>
      <c r="B84" s="955"/>
      <c r="C84" s="955"/>
      <c r="D84" s="955"/>
      <c r="E84" s="955"/>
      <c r="F84" s="955"/>
      <c r="G84" s="955"/>
      <c r="I84" s="884"/>
      <c r="J84" s="884"/>
      <c r="K84" s="883"/>
      <c r="L84" s="883"/>
      <c r="M84" s="883"/>
      <c r="N84" s="883"/>
      <c r="O84" s="883"/>
      <c r="P84" s="883"/>
      <c r="Q84" s="883"/>
      <c r="R84" s="883"/>
      <c r="S84" s="883"/>
      <c r="T84" s="883"/>
      <c r="U84" s="883"/>
      <c r="V84" s="883"/>
      <c r="W84" s="883"/>
      <c r="X84" s="883"/>
      <c r="Y84" s="883"/>
      <c r="Z84" s="883"/>
      <c r="AA84" s="883"/>
      <c r="AB84" s="883"/>
      <c r="AC84" s="883"/>
      <c r="AD84" s="883"/>
      <c r="AE84" s="883"/>
      <c r="AF84" s="883"/>
      <c r="AG84" s="883"/>
      <c r="AH84" s="883"/>
      <c r="AI84" s="883"/>
      <c r="AJ84" s="883"/>
      <c r="AK84" s="883"/>
      <c r="AL84" s="883"/>
      <c r="AM84" s="883"/>
      <c r="AN84" s="883"/>
    </row>
    <row r="85" spans="1:40" s="887" customFormat="1" x14ac:dyDescent="0.3">
      <c r="A85" s="886"/>
      <c r="B85" s="955"/>
      <c r="C85" s="955"/>
      <c r="D85" s="955"/>
      <c r="E85" s="955"/>
      <c r="F85" s="955"/>
      <c r="G85" s="955"/>
      <c r="I85" s="884"/>
      <c r="J85" s="884"/>
      <c r="K85" s="883"/>
      <c r="L85" s="883"/>
      <c r="M85" s="883"/>
      <c r="N85" s="883"/>
      <c r="O85" s="883"/>
      <c r="P85" s="883"/>
      <c r="Q85" s="883"/>
      <c r="R85" s="883"/>
      <c r="S85" s="883"/>
      <c r="T85" s="883"/>
      <c r="U85" s="883"/>
      <c r="V85" s="883"/>
      <c r="W85" s="883"/>
      <c r="X85" s="883"/>
      <c r="Y85" s="883"/>
      <c r="Z85" s="883"/>
      <c r="AA85" s="883"/>
      <c r="AB85" s="883"/>
      <c r="AC85" s="883"/>
      <c r="AD85" s="883"/>
      <c r="AE85" s="883"/>
      <c r="AF85" s="883"/>
      <c r="AG85" s="883"/>
      <c r="AH85" s="883"/>
      <c r="AI85" s="883"/>
      <c r="AJ85" s="883"/>
      <c r="AK85" s="883"/>
      <c r="AL85" s="883"/>
      <c r="AM85" s="883"/>
      <c r="AN85" s="883"/>
    </row>
    <row r="86" spans="1:40" s="887" customFormat="1" x14ac:dyDescent="0.3">
      <c r="A86" s="886"/>
      <c r="B86" s="955"/>
      <c r="C86" s="955"/>
      <c r="D86" s="955"/>
      <c r="E86" s="955"/>
      <c r="F86" s="955"/>
      <c r="G86" s="955"/>
      <c r="I86" s="884"/>
      <c r="J86" s="884"/>
      <c r="K86" s="883"/>
      <c r="L86" s="883"/>
      <c r="M86" s="883"/>
      <c r="N86" s="883"/>
      <c r="O86" s="883"/>
      <c r="P86" s="883"/>
      <c r="Q86" s="883"/>
      <c r="R86" s="883"/>
      <c r="S86" s="883"/>
      <c r="T86" s="883"/>
      <c r="U86" s="883"/>
      <c r="V86" s="883"/>
      <c r="W86" s="883"/>
      <c r="X86" s="883"/>
      <c r="Y86" s="883"/>
      <c r="Z86" s="883"/>
      <c r="AA86" s="883"/>
      <c r="AB86" s="883"/>
      <c r="AC86" s="883"/>
      <c r="AD86" s="883"/>
      <c r="AE86" s="883"/>
      <c r="AF86" s="883"/>
      <c r="AG86" s="883"/>
      <c r="AH86" s="883"/>
      <c r="AI86" s="883"/>
      <c r="AJ86" s="883"/>
      <c r="AK86" s="883"/>
      <c r="AL86" s="883"/>
      <c r="AM86" s="883"/>
      <c r="AN86" s="883"/>
    </row>
    <row r="87" spans="1:40" s="887" customFormat="1" x14ac:dyDescent="0.3">
      <c r="A87" s="886"/>
      <c r="B87" s="955"/>
      <c r="C87" s="955"/>
      <c r="D87" s="955"/>
      <c r="E87" s="955"/>
      <c r="F87" s="955"/>
      <c r="G87" s="955"/>
      <c r="I87" s="884"/>
      <c r="J87" s="884"/>
      <c r="K87" s="883"/>
      <c r="L87" s="883"/>
      <c r="M87" s="883"/>
      <c r="N87" s="883"/>
      <c r="O87" s="883"/>
      <c r="P87" s="883"/>
      <c r="Q87" s="883"/>
      <c r="R87" s="883"/>
      <c r="S87" s="883"/>
      <c r="T87" s="883"/>
      <c r="U87" s="883"/>
      <c r="V87" s="883"/>
      <c r="W87" s="883"/>
      <c r="X87" s="883"/>
      <c r="Y87" s="883"/>
      <c r="Z87" s="883"/>
      <c r="AA87" s="883"/>
      <c r="AB87" s="883"/>
      <c r="AC87" s="883"/>
      <c r="AD87" s="883"/>
      <c r="AE87" s="883"/>
      <c r="AF87" s="883"/>
      <c r="AG87" s="883"/>
      <c r="AH87" s="883"/>
      <c r="AI87" s="883"/>
      <c r="AJ87" s="883"/>
      <c r="AK87" s="883"/>
      <c r="AL87" s="883"/>
      <c r="AM87" s="883"/>
      <c r="AN87" s="883"/>
    </row>
    <row r="88" spans="1:40" s="887" customFormat="1" x14ac:dyDescent="0.3">
      <c r="A88" s="886"/>
      <c r="B88" s="955"/>
      <c r="C88" s="955"/>
      <c r="D88" s="955"/>
      <c r="E88" s="955"/>
      <c r="F88" s="955"/>
      <c r="G88" s="955"/>
      <c r="I88" s="884"/>
      <c r="J88" s="884"/>
      <c r="K88" s="883"/>
      <c r="L88" s="883"/>
      <c r="M88" s="883"/>
      <c r="N88" s="883"/>
      <c r="O88" s="883"/>
      <c r="P88" s="883"/>
      <c r="Q88" s="883"/>
      <c r="R88" s="883"/>
      <c r="S88" s="883"/>
      <c r="T88" s="883"/>
      <c r="U88" s="883"/>
      <c r="V88" s="883"/>
      <c r="W88" s="883"/>
      <c r="X88" s="883"/>
      <c r="Y88" s="883"/>
      <c r="Z88" s="883"/>
      <c r="AA88" s="883"/>
      <c r="AB88" s="883"/>
      <c r="AC88" s="883"/>
      <c r="AD88" s="883"/>
      <c r="AE88" s="883"/>
      <c r="AF88" s="883"/>
      <c r="AG88" s="883"/>
      <c r="AH88" s="883"/>
      <c r="AI88" s="883"/>
      <c r="AJ88" s="883"/>
      <c r="AK88" s="883"/>
      <c r="AL88" s="883"/>
      <c r="AM88" s="883"/>
      <c r="AN88" s="883"/>
    </row>
    <row r="89" spans="1:40" s="887" customFormat="1" x14ac:dyDescent="0.3">
      <c r="A89" s="886"/>
      <c r="B89" s="955"/>
      <c r="C89" s="955"/>
      <c r="D89" s="955"/>
      <c r="E89" s="955"/>
      <c r="F89" s="955"/>
      <c r="G89" s="955"/>
      <c r="I89" s="884"/>
      <c r="J89" s="884"/>
      <c r="K89" s="883"/>
      <c r="L89" s="883"/>
      <c r="M89" s="883"/>
      <c r="N89" s="883"/>
      <c r="O89" s="883"/>
      <c r="P89" s="883"/>
      <c r="Q89" s="883"/>
      <c r="R89" s="883"/>
      <c r="S89" s="883"/>
      <c r="T89" s="883"/>
      <c r="U89" s="883"/>
      <c r="V89" s="883"/>
      <c r="W89" s="883"/>
      <c r="X89" s="883"/>
      <c r="Y89" s="883"/>
      <c r="Z89" s="883"/>
      <c r="AA89" s="883"/>
      <c r="AB89" s="883"/>
      <c r="AC89" s="883"/>
      <c r="AD89" s="883"/>
      <c r="AE89" s="883"/>
      <c r="AF89" s="883"/>
      <c r="AG89" s="883"/>
      <c r="AH89" s="883"/>
      <c r="AI89" s="883"/>
      <c r="AJ89" s="883"/>
      <c r="AK89" s="883"/>
      <c r="AL89" s="883"/>
      <c r="AM89" s="883"/>
      <c r="AN89" s="883"/>
    </row>
    <row r="90" spans="1:40" s="887" customFormat="1" x14ac:dyDescent="0.3">
      <c r="A90" s="886"/>
      <c r="B90" s="955"/>
      <c r="C90" s="955"/>
      <c r="D90" s="955"/>
      <c r="E90" s="955"/>
      <c r="F90" s="955"/>
      <c r="G90" s="955"/>
      <c r="I90" s="884"/>
      <c r="J90" s="884"/>
      <c r="K90" s="883"/>
      <c r="L90" s="883"/>
      <c r="M90" s="883"/>
      <c r="N90" s="883"/>
      <c r="O90" s="883"/>
      <c r="P90" s="883"/>
      <c r="Q90" s="883"/>
      <c r="R90" s="883"/>
      <c r="S90" s="883"/>
      <c r="T90" s="883"/>
      <c r="U90" s="883"/>
      <c r="V90" s="883"/>
      <c r="W90" s="883"/>
      <c r="X90" s="883"/>
      <c r="Y90" s="883"/>
      <c r="Z90" s="883"/>
      <c r="AA90" s="883"/>
      <c r="AB90" s="883"/>
      <c r="AC90" s="883"/>
      <c r="AD90" s="883"/>
      <c r="AE90" s="883"/>
      <c r="AF90" s="883"/>
      <c r="AG90" s="883"/>
      <c r="AH90" s="883"/>
      <c r="AI90" s="883"/>
      <c r="AJ90" s="883"/>
      <c r="AK90" s="883"/>
      <c r="AL90" s="883"/>
      <c r="AM90" s="883"/>
      <c r="AN90" s="883"/>
    </row>
    <row r="91" spans="1:40" s="887" customFormat="1" x14ac:dyDescent="0.3">
      <c r="A91" s="886"/>
      <c r="B91" s="955"/>
      <c r="C91" s="955"/>
      <c r="D91" s="955"/>
      <c r="E91" s="955"/>
      <c r="F91" s="955"/>
      <c r="G91" s="955"/>
      <c r="I91" s="884"/>
      <c r="J91" s="884"/>
      <c r="K91" s="883"/>
      <c r="L91" s="883"/>
      <c r="M91" s="883"/>
      <c r="N91" s="883"/>
      <c r="O91" s="883"/>
      <c r="P91" s="883"/>
      <c r="Q91" s="883"/>
      <c r="R91" s="883"/>
      <c r="S91" s="883"/>
      <c r="T91" s="883"/>
      <c r="U91" s="883"/>
      <c r="V91" s="883"/>
      <c r="W91" s="883"/>
      <c r="X91" s="883"/>
      <c r="Y91" s="883"/>
      <c r="Z91" s="883"/>
      <c r="AA91" s="883"/>
      <c r="AB91" s="883"/>
      <c r="AC91" s="883"/>
      <c r="AD91" s="883"/>
      <c r="AE91" s="883"/>
      <c r="AF91" s="883"/>
      <c r="AG91" s="883"/>
      <c r="AH91" s="883"/>
      <c r="AI91" s="883"/>
      <c r="AJ91" s="883"/>
      <c r="AK91" s="883"/>
      <c r="AL91" s="883"/>
      <c r="AM91" s="883"/>
      <c r="AN91" s="883"/>
    </row>
    <row r="92" spans="1:40" s="887" customFormat="1" x14ac:dyDescent="0.3">
      <c r="A92" s="886"/>
      <c r="B92" s="955"/>
      <c r="C92" s="955"/>
      <c r="D92" s="955"/>
      <c r="E92" s="955"/>
      <c r="F92" s="955"/>
      <c r="G92" s="955"/>
      <c r="I92" s="884"/>
      <c r="J92" s="884"/>
      <c r="K92" s="883"/>
      <c r="L92" s="883"/>
      <c r="M92" s="883"/>
      <c r="N92" s="883"/>
      <c r="O92" s="883"/>
      <c r="P92" s="883"/>
      <c r="Q92" s="883"/>
      <c r="R92" s="883"/>
      <c r="S92" s="883"/>
      <c r="T92" s="883"/>
      <c r="U92" s="883"/>
      <c r="V92" s="883"/>
      <c r="W92" s="883"/>
      <c r="X92" s="883"/>
      <c r="Y92" s="883"/>
      <c r="Z92" s="883"/>
      <c r="AA92" s="883"/>
      <c r="AB92" s="883"/>
      <c r="AC92" s="883"/>
      <c r="AD92" s="883"/>
      <c r="AE92" s="883"/>
      <c r="AF92" s="883"/>
      <c r="AG92" s="883"/>
      <c r="AH92" s="883"/>
      <c r="AI92" s="883"/>
      <c r="AJ92" s="883"/>
      <c r="AK92" s="883"/>
      <c r="AL92" s="883"/>
      <c r="AM92" s="883"/>
      <c r="AN92" s="883"/>
    </row>
    <row r="93" spans="1:40" s="887" customFormat="1" x14ac:dyDescent="0.3">
      <c r="A93" s="886"/>
      <c r="B93" s="955"/>
      <c r="C93" s="955"/>
      <c r="D93" s="955"/>
      <c r="E93" s="955"/>
      <c r="F93" s="955"/>
      <c r="G93" s="955"/>
      <c r="I93" s="884"/>
      <c r="J93" s="884"/>
      <c r="K93" s="883"/>
      <c r="L93" s="883"/>
      <c r="M93" s="883"/>
      <c r="N93" s="883"/>
      <c r="O93" s="883"/>
      <c r="P93" s="883"/>
      <c r="Q93" s="883"/>
      <c r="R93" s="883"/>
      <c r="S93" s="883"/>
      <c r="T93" s="883"/>
      <c r="U93" s="883"/>
      <c r="V93" s="883"/>
      <c r="W93" s="883"/>
      <c r="X93" s="883"/>
      <c r="Y93" s="883"/>
      <c r="Z93" s="883"/>
      <c r="AA93" s="883"/>
      <c r="AB93" s="883"/>
      <c r="AC93" s="883"/>
      <c r="AD93" s="883"/>
      <c r="AE93" s="883"/>
      <c r="AF93" s="883"/>
      <c r="AG93" s="883"/>
      <c r="AH93" s="883"/>
      <c r="AI93" s="883"/>
      <c r="AJ93" s="883"/>
      <c r="AK93" s="883"/>
      <c r="AL93" s="883"/>
      <c r="AM93" s="883"/>
      <c r="AN93" s="883"/>
    </row>
    <row r="94" spans="1:40" s="887" customFormat="1" x14ac:dyDescent="0.3">
      <c r="A94" s="886"/>
      <c r="B94" s="955"/>
      <c r="C94" s="955"/>
      <c r="D94" s="955"/>
      <c r="E94" s="955"/>
      <c r="F94" s="955"/>
      <c r="G94" s="955"/>
      <c r="I94" s="884"/>
      <c r="J94" s="884"/>
      <c r="K94" s="883"/>
      <c r="L94" s="883"/>
      <c r="M94" s="883"/>
      <c r="N94" s="883"/>
      <c r="O94" s="883"/>
      <c r="P94" s="883"/>
      <c r="Q94" s="883"/>
      <c r="R94" s="883"/>
      <c r="S94" s="883"/>
      <c r="T94" s="883"/>
      <c r="U94" s="883"/>
      <c r="V94" s="883"/>
      <c r="W94" s="883"/>
      <c r="X94" s="883"/>
      <c r="Y94" s="883"/>
      <c r="Z94" s="883"/>
      <c r="AA94" s="883"/>
      <c r="AB94" s="883"/>
      <c r="AC94" s="883"/>
      <c r="AD94" s="883"/>
      <c r="AE94" s="883"/>
      <c r="AF94" s="883"/>
      <c r="AG94" s="883"/>
      <c r="AH94" s="883"/>
      <c r="AI94" s="883"/>
      <c r="AJ94" s="883"/>
      <c r="AK94" s="883"/>
      <c r="AL94" s="883"/>
      <c r="AM94" s="883"/>
      <c r="AN94" s="883"/>
    </row>
    <row r="95" spans="1:40" s="887" customFormat="1" x14ac:dyDescent="0.3">
      <c r="A95" s="886"/>
      <c r="B95" s="955"/>
      <c r="C95" s="955"/>
      <c r="D95" s="955"/>
      <c r="E95" s="955"/>
      <c r="F95" s="955"/>
      <c r="G95" s="955"/>
      <c r="I95" s="884"/>
      <c r="J95" s="884"/>
      <c r="K95" s="883"/>
      <c r="L95" s="883"/>
      <c r="M95" s="883"/>
      <c r="N95" s="883"/>
      <c r="O95" s="883"/>
      <c r="P95" s="883"/>
      <c r="Q95" s="883"/>
      <c r="R95" s="883"/>
      <c r="S95" s="883"/>
      <c r="T95" s="883"/>
      <c r="U95" s="883"/>
      <c r="V95" s="883"/>
      <c r="W95" s="883"/>
      <c r="X95" s="883"/>
      <c r="Y95" s="883"/>
      <c r="Z95" s="883"/>
      <c r="AA95" s="883"/>
      <c r="AB95" s="883"/>
      <c r="AC95" s="883"/>
      <c r="AD95" s="883"/>
      <c r="AE95" s="883"/>
      <c r="AF95" s="883"/>
      <c r="AG95" s="883"/>
      <c r="AH95" s="883"/>
      <c r="AI95" s="883"/>
      <c r="AJ95" s="883"/>
      <c r="AK95" s="883"/>
      <c r="AL95" s="883"/>
      <c r="AM95" s="883"/>
      <c r="AN95" s="883"/>
    </row>
    <row r="96" spans="1:40" s="887" customFormat="1" x14ac:dyDescent="0.3">
      <c r="A96" s="886"/>
      <c r="B96" s="955"/>
      <c r="C96" s="955"/>
      <c r="D96" s="955"/>
      <c r="E96" s="955"/>
      <c r="F96" s="955"/>
      <c r="G96" s="955"/>
      <c r="I96" s="884"/>
      <c r="J96" s="884"/>
      <c r="K96" s="883"/>
      <c r="L96" s="883"/>
      <c r="M96" s="883"/>
      <c r="N96" s="883"/>
      <c r="O96" s="883"/>
      <c r="P96" s="883"/>
      <c r="Q96" s="883"/>
      <c r="R96" s="883"/>
      <c r="S96" s="883"/>
      <c r="T96" s="883"/>
      <c r="U96" s="883"/>
      <c r="V96" s="883"/>
      <c r="W96" s="883"/>
      <c r="X96" s="883"/>
      <c r="Y96" s="883"/>
      <c r="Z96" s="883"/>
      <c r="AA96" s="883"/>
      <c r="AB96" s="883"/>
      <c r="AC96" s="883"/>
      <c r="AD96" s="883"/>
      <c r="AE96" s="883"/>
      <c r="AF96" s="883"/>
      <c r="AG96" s="883"/>
      <c r="AH96" s="883"/>
      <c r="AI96" s="883"/>
      <c r="AJ96" s="883"/>
      <c r="AK96" s="883"/>
      <c r="AL96" s="883"/>
      <c r="AM96" s="883"/>
      <c r="AN96" s="883"/>
    </row>
    <row r="97" spans="1:40" s="887" customFormat="1" x14ac:dyDescent="0.3">
      <c r="A97" s="886"/>
      <c r="B97" s="955"/>
      <c r="C97" s="955"/>
      <c r="D97" s="955"/>
      <c r="E97" s="955"/>
      <c r="F97" s="955"/>
      <c r="G97" s="955"/>
      <c r="I97" s="884"/>
      <c r="J97" s="884"/>
      <c r="K97" s="883"/>
      <c r="L97" s="883"/>
      <c r="M97" s="883"/>
      <c r="N97" s="883"/>
      <c r="O97" s="883"/>
      <c r="P97" s="883"/>
      <c r="Q97" s="883"/>
      <c r="R97" s="883"/>
      <c r="S97" s="883"/>
      <c r="T97" s="883"/>
      <c r="U97" s="883"/>
      <c r="V97" s="883"/>
      <c r="W97" s="883"/>
      <c r="X97" s="883"/>
      <c r="Y97" s="883"/>
      <c r="Z97" s="883"/>
      <c r="AA97" s="883"/>
      <c r="AB97" s="883"/>
      <c r="AC97" s="883"/>
      <c r="AD97" s="883"/>
      <c r="AE97" s="883"/>
      <c r="AF97" s="883"/>
      <c r="AG97" s="883"/>
      <c r="AH97" s="883"/>
      <c r="AI97" s="883"/>
      <c r="AJ97" s="883"/>
      <c r="AK97" s="883"/>
      <c r="AL97" s="883"/>
      <c r="AM97" s="883"/>
      <c r="AN97" s="883"/>
    </row>
    <row r="98" spans="1:40" s="887" customFormat="1" x14ac:dyDescent="0.3">
      <c r="A98" s="886"/>
      <c r="B98" s="955"/>
      <c r="C98" s="955"/>
      <c r="D98" s="955"/>
      <c r="E98" s="955"/>
      <c r="F98" s="955"/>
      <c r="G98" s="955"/>
      <c r="I98" s="884"/>
      <c r="J98" s="884"/>
      <c r="K98" s="883"/>
      <c r="L98" s="883"/>
      <c r="M98" s="883"/>
      <c r="N98" s="883"/>
      <c r="O98" s="883"/>
      <c r="P98" s="883"/>
      <c r="Q98" s="883"/>
      <c r="R98" s="883"/>
      <c r="S98" s="883"/>
      <c r="T98" s="883"/>
      <c r="U98" s="883"/>
      <c r="V98" s="883"/>
      <c r="W98" s="883"/>
      <c r="X98" s="883"/>
      <c r="Y98" s="883"/>
      <c r="Z98" s="883"/>
      <c r="AA98" s="883"/>
      <c r="AB98" s="883"/>
      <c r="AC98" s="883"/>
      <c r="AD98" s="883"/>
      <c r="AE98" s="883"/>
      <c r="AF98" s="883"/>
      <c r="AG98" s="883"/>
      <c r="AH98" s="883"/>
      <c r="AI98" s="883"/>
      <c r="AJ98" s="883"/>
      <c r="AK98" s="883"/>
      <c r="AL98" s="883"/>
      <c r="AM98" s="883"/>
      <c r="AN98" s="883"/>
    </row>
    <row r="99" spans="1:40" s="887" customFormat="1" x14ac:dyDescent="0.3">
      <c r="A99" s="886"/>
      <c r="B99" s="955"/>
      <c r="C99" s="955"/>
      <c r="D99" s="955"/>
      <c r="E99" s="955"/>
      <c r="F99" s="955"/>
      <c r="G99" s="955"/>
      <c r="I99" s="884"/>
      <c r="J99" s="884"/>
      <c r="K99" s="883"/>
      <c r="L99" s="883"/>
      <c r="M99" s="883"/>
      <c r="N99" s="883"/>
      <c r="O99" s="883"/>
      <c r="P99" s="883"/>
      <c r="Q99" s="883"/>
      <c r="R99" s="883"/>
      <c r="S99" s="883"/>
      <c r="T99" s="883"/>
      <c r="U99" s="883"/>
      <c r="V99" s="883"/>
      <c r="W99" s="883"/>
      <c r="X99" s="883"/>
      <c r="Y99" s="883"/>
      <c r="Z99" s="883"/>
      <c r="AA99" s="883"/>
      <c r="AB99" s="883"/>
      <c r="AC99" s="883"/>
      <c r="AD99" s="883"/>
      <c r="AE99" s="883"/>
      <c r="AF99" s="883"/>
      <c r="AG99" s="883"/>
      <c r="AH99" s="883"/>
      <c r="AI99" s="883"/>
      <c r="AJ99" s="883"/>
      <c r="AK99" s="883"/>
      <c r="AL99" s="883"/>
      <c r="AM99" s="883"/>
      <c r="AN99" s="883"/>
    </row>
    <row r="100" spans="1:40" s="887" customFormat="1" x14ac:dyDescent="0.3">
      <c r="A100" s="886"/>
      <c r="B100" s="955"/>
      <c r="C100" s="955"/>
      <c r="D100" s="955"/>
      <c r="E100" s="955"/>
      <c r="F100" s="955"/>
      <c r="G100" s="955"/>
      <c r="I100" s="884"/>
      <c r="J100" s="884"/>
      <c r="K100" s="883"/>
      <c r="L100" s="883"/>
      <c r="M100" s="883"/>
      <c r="N100" s="883"/>
      <c r="O100" s="883"/>
      <c r="P100" s="883"/>
      <c r="Q100" s="883"/>
      <c r="R100" s="883"/>
      <c r="S100" s="883"/>
      <c r="T100" s="883"/>
      <c r="U100" s="883"/>
      <c r="V100" s="883"/>
      <c r="W100" s="883"/>
      <c r="X100" s="883"/>
      <c r="Y100" s="883"/>
      <c r="Z100" s="883"/>
      <c r="AA100" s="883"/>
      <c r="AB100" s="883"/>
      <c r="AC100" s="883"/>
      <c r="AD100" s="883"/>
      <c r="AE100" s="883"/>
      <c r="AF100" s="883"/>
      <c r="AG100" s="883"/>
      <c r="AH100" s="883"/>
      <c r="AI100" s="883"/>
      <c r="AJ100" s="883"/>
      <c r="AK100" s="883"/>
      <c r="AL100" s="883"/>
      <c r="AM100" s="883"/>
      <c r="AN100" s="883"/>
    </row>
    <row r="101" spans="1:40" s="887" customFormat="1" x14ac:dyDescent="0.3">
      <c r="A101" s="886"/>
      <c r="B101" s="955"/>
      <c r="C101" s="955"/>
      <c r="D101" s="955"/>
      <c r="E101" s="955"/>
      <c r="F101" s="955"/>
      <c r="G101" s="955"/>
      <c r="I101" s="884"/>
      <c r="J101" s="884"/>
      <c r="K101" s="883"/>
      <c r="L101" s="883"/>
      <c r="M101" s="883"/>
      <c r="N101" s="883"/>
      <c r="O101" s="883"/>
      <c r="P101" s="883"/>
      <c r="Q101" s="883"/>
      <c r="R101" s="883"/>
      <c r="S101" s="883"/>
      <c r="T101" s="883"/>
      <c r="U101" s="883"/>
      <c r="V101" s="883"/>
      <c r="W101" s="883"/>
      <c r="X101" s="883"/>
      <c r="Y101" s="883"/>
      <c r="Z101" s="883"/>
      <c r="AA101" s="883"/>
      <c r="AB101" s="883"/>
      <c r="AC101" s="883"/>
      <c r="AD101" s="883"/>
      <c r="AE101" s="883"/>
      <c r="AF101" s="883"/>
      <c r="AG101" s="883"/>
      <c r="AH101" s="883"/>
      <c r="AI101" s="883"/>
      <c r="AJ101" s="883"/>
      <c r="AK101" s="883"/>
      <c r="AL101" s="883"/>
      <c r="AM101" s="883"/>
      <c r="AN101" s="883"/>
    </row>
    <row r="102" spans="1:40" s="887" customFormat="1" x14ac:dyDescent="0.3">
      <c r="A102" s="886"/>
      <c r="B102" s="955"/>
      <c r="C102" s="955"/>
      <c r="D102" s="955"/>
      <c r="E102" s="955"/>
      <c r="F102" s="955"/>
      <c r="G102" s="955"/>
      <c r="I102" s="884"/>
      <c r="J102" s="884"/>
      <c r="K102" s="883"/>
      <c r="L102" s="883"/>
      <c r="M102" s="883"/>
      <c r="N102" s="883"/>
      <c r="O102" s="883"/>
      <c r="P102" s="883"/>
      <c r="Q102" s="883"/>
      <c r="R102" s="883"/>
      <c r="S102" s="883"/>
      <c r="T102" s="883"/>
      <c r="U102" s="883"/>
      <c r="V102" s="883"/>
      <c r="W102" s="883"/>
      <c r="X102" s="883"/>
      <c r="Y102" s="883"/>
      <c r="Z102" s="883"/>
      <c r="AA102" s="883"/>
      <c r="AB102" s="883"/>
      <c r="AC102" s="883"/>
      <c r="AD102" s="883"/>
      <c r="AE102" s="883"/>
      <c r="AF102" s="883"/>
      <c r="AG102" s="883"/>
      <c r="AH102" s="883"/>
      <c r="AI102" s="883"/>
      <c r="AJ102" s="883"/>
      <c r="AK102" s="883"/>
      <c r="AL102" s="883"/>
      <c r="AM102" s="883"/>
      <c r="AN102" s="883"/>
    </row>
    <row r="103" spans="1:40" s="887" customFormat="1" x14ac:dyDescent="0.3">
      <c r="A103" s="886"/>
      <c r="B103" s="955"/>
      <c r="C103" s="955"/>
      <c r="D103" s="955"/>
      <c r="E103" s="955"/>
      <c r="F103" s="955"/>
      <c r="G103" s="955"/>
      <c r="I103" s="884"/>
      <c r="J103" s="884"/>
      <c r="K103" s="883"/>
      <c r="L103" s="883"/>
      <c r="M103" s="883"/>
      <c r="N103" s="883"/>
      <c r="O103" s="883"/>
      <c r="P103" s="883"/>
      <c r="Q103" s="883"/>
      <c r="R103" s="883"/>
      <c r="S103" s="883"/>
      <c r="T103" s="883"/>
      <c r="U103" s="883"/>
      <c r="V103" s="883"/>
      <c r="W103" s="883"/>
      <c r="X103" s="883"/>
      <c r="Y103" s="883"/>
      <c r="Z103" s="883"/>
      <c r="AA103" s="883"/>
      <c r="AB103" s="883"/>
      <c r="AC103" s="883"/>
      <c r="AD103" s="883"/>
      <c r="AE103" s="883"/>
      <c r="AF103" s="883"/>
      <c r="AG103" s="883"/>
      <c r="AH103" s="883"/>
      <c r="AI103" s="883"/>
      <c r="AJ103" s="883"/>
      <c r="AK103" s="883"/>
      <c r="AL103" s="883"/>
      <c r="AM103" s="883"/>
      <c r="AN103" s="883"/>
    </row>
    <row r="104" spans="1:40" s="887" customFormat="1" x14ac:dyDescent="0.3">
      <c r="A104" s="886"/>
      <c r="B104" s="955"/>
      <c r="C104" s="955"/>
      <c r="D104" s="955"/>
      <c r="E104" s="955"/>
      <c r="F104" s="955"/>
      <c r="G104" s="955"/>
      <c r="I104" s="884"/>
      <c r="J104" s="884"/>
      <c r="K104" s="883"/>
      <c r="L104" s="883"/>
      <c r="M104" s="883"/>
      <c r="N104" s="883"/>
      <c r="O104" s="883"/>
      <c r="P104" s="883"/>
      <c r="Q104" s="883"/>
      <c r="R104" s="883"/>
      <c r="S104" s="883"/>
      <c r="T104" s="883"/>
      <c r="U104" s="883"/>
      <c r="V104" s="883"/>
      <c r="W104" s="883"/>
      <c r="X104" s="883"/>
      <c r="Y104" s="883"/>
      <c r="Z104" s="883"/>
      <c r="AA104" s="883"/>
      <c r="AB104" s="883"/>
      <c r="AC104" s="883"/>
      <c r="AD104" s="883"/>
      <c r="AE104" s="883"/>
      <c r="AF104" s="883"/>
      <c r="AG104" s="883"/>
      <c r="AH104" s="883"/>
      <c r="AI104" s="883"/>
      <c r="AJ104" s="883"/>
      <c r="AK104" s="883"/>
      <c r="AL104" s="883"/>
      <c r="AM104" s="883"/>
      <c r="AN104" s="883"/>
    </row>
    <row r="105" spans="1:40" s="887" customFormat="1" x14ac:dyDescent="0.3">
      <c r="A105" s="886"/>
      <c r="B105" s="955"/>
      <c r="C105" s="955"/>
      <c r="D105" s="955"/>
      <c r="E105" s="955"/>
      <c r="F105" s="955"/>
      <c r="G105" s="955"/>
      <c r="I105" s="884"/>
      <c r="J105" s="884"/>
      <c r="K105" s="883"/>
      <c r="L105" s="883"/>
      <c r="M105" s="883"/>
      <c r="N105" s="883"/>
      <c r="O105" s="883"/>
      <c r="P105" s="883"/>
      <c r="Q105" s="883"/>
      <c r="R105" s="883"/>
      <c r="S105" s="883"/>
      <c r="T105" s="883"/>
      <c r="U105" s="883"/>
      <c r="V105" s="883"/>
      <c r="W105" s="883"/>
      <c r="X105" s="883"/>
      <c r="Y105" s="883"/>
      <c r="Z105" s="883"/>
      <c r="AA105" s="883"/>
      <c r="AB105" s="883"/>
      <c r="AC105" s="883"/>
      <c r="AD105" s="883"/>
      <c r="AE105" s="883"/>
      <c r="AF105" s="883"/>
      <c r="AG105" s="883"/>
      <c r="AH105" s="883"/>
      <c r="AI105" s="883"/>
      <c r="AJ105" s="883"/>
      <c r="AK105" s="883"/>
      <c r="AL105" s="883"/>
      <c r="AM105" s="883"/>
      <c r="AN105" s="883"/>
    </row>
    <row r="106" spans="1:40" s="887" customFormat="1" x14ac:dyDescent="0.3">
      <c r="A106" s="886"/>
      <c r="B106" s="955"/>
      <c r="C106" s="955"/>
      <c r="D106" s="955"/>
      <c r="E106" s="955"/>
      <c r="F106" s="955"/>
      <c r="G106" s="955"/>
      <c r="I106" s="884"/>
      <c r="J106" s="884"/>
      <c r="K106" s="883"/>
      <c r="L106" s="883"/>
      <c r="M106" s="883"/>
      <c r="N106" s="883"/>
      <c r="O106" s="883"/>
      <c r="P106" s="883"/>
      <c r="Q106" s="883"/>
      <c r="R106" s="883"/>
      <c r="S106" s="883"/>
      <c r="T106" s="883"/>
      <c r="U106" s="883"/>
      <c r="V106" s="883"/>
      <c r="W106" s="883"/>
      <c r="X106" s="883"/>
      <c r="Y106" s="883"/>
      <c r="Z106" s="883"/>
      <c r="AA106" s="883"/>
      <c r="AB106" s="883"/>
      <c r="AC106" s="883"/>
      <c r="AD106" s="883"/>
      <c r="AE106" s="883"/>
      <c r="AF106" s="883"/>
      <c r="AG106" s="883"/>
      <c r="AH106" s="883"/>
      <c r="AI106" s="883"/>
      <c r="AJ106" s="883"/>
      <c r="AK106" s="883"/>
      <c r="AL106" s="883"/>
      <c r="AM106" s="883"/>
      <c r="AN106" s="883"/>
    </row>
    <row r="107" spans="1:40" s="887" customFormat="1" x14ac:dyDescent="0.3">
      <c r="A107" s="886"/>
      <c r="B107" s="955"/>
      <c r="C107" s="955"/>
      <c r="D107" s="955"/>
      <c r="E107" s="955"/>
      <c r="F107" s="955"/>
      <c r="G107" s="955"/>
      <c r="I107" s="884"/>
      <c r="J107" s="884"/>
      <c r="K107" s="883"/>
      <c r="L107" s="883"/>
      <c r="M107" s="883"/>
      <c r="N107" s="883"/>
      <c r="O107" s="883"/>
      <c r="P107" s="883"/>
      <c r="Q107" s="883"/>
      <c r="R107" s="883"/>
      <c r="S107" s="883"/>
      <c r="T107" s="883"/>
      <c r="U107" s="883"/>
      <c r="V107" s="883"/>
      <c r="W107" s="883"/>
      <c r="X107" s="883"/>
      <c r="Y107" s="883"/>
      <c r="Z107" s="883"/>
      <c r="AA107" s="883"/>
      <c r="AB107" s="883"/>
      <c r="AC107" s="883"/>
      <c r="AD107" s="883"/>
      <c r="AE107" s="883"/>
      <c r="AF107" s="883"/>
      <c r="AG107" s="883"/>
      <c r="AH107" s="883"/>
      <c r="AI107" s="883"/>
      <c r="AJ107" s="883"/>
      <c r="AK107" s="883"/>
      <c r="AL107" s="883"/>
      <c r="AM107" s="883"/>
      <c r="AN107" s="883"/>
    </row>
    <row r="108" spans="1:40" s="887" customFormat="1" x14ac:dyDescent="0.3">
      <c r="A108" s="886"/>
      <c r="B108" s="955"/>
      <c r="C108" s="955"/>
      <c r="D108" s="955"/>
      <c r="E108" s="955"/>
      <c r="F108" s="955"/>
      <c r="G108" s="955"/>
      <c r="I108" s="884"/>
      <c r="J108" s="884"/>
      <c r="K108" s="883"/>
      <c r="L108" s="883"/>
      <c r="M108" s="883"/>
      <c r="N108" s="883"/>
      <c r="O108" s="883"/>
      <c r="P108" s="883"/>
      <c r="Q108" s="883"/>
      <c r="R108" s="883"/>
      <c r="S108" s="883"/>
      <c r="T108" s="883"/>
      <c r="U108" s="883"/>
      <c r="V108" s="883"/>
      <c r="W108" s="883"/>
      <c r="X108" s="883"/>
      <c r="Y108" s="883"/>
      <c r="Z108" s="883"/>
      <c r="AA108" s="883"/>
      <c r="AB108" s="883"/>
      <c r="AC108" s="883"/>
      <c r="AD108" s="883"/>
      <c r="AE108" s="883"/>
      <c r="AF108" s="883"/>
      <c r="AG108" s="883"/>
      <c r="AH108" s="883"/>
      <c r="AI108" s="883"/>
      <c r="AJ108" s="883"/>
      <c r="AK108" s="883"/>
      <c r="AL108" s="883"/>
      <c r="AM108" s="883"/>
      <c r="AN108" s="883"/>
    </row>
    <row r="109" spans="1:40" s="887" customFormat="1" x14ac:dyDescent="0.3">
      <c r="A109" s="886"/>
      <c r="B109" s="955"/>
      <c r="C109" s="955"/>
      <c r="D109" s="955"/>
      <c r="E109" s="955"/>
      <c r="F109" s="955"/>
      <c r="G109" s="955"/>
      <c r="I109" s="884"/>
      <c r="J109" s="884"/>
      <c r="K109" s="883"/>
      <c r="L109" s="883"/>
      <c r="M109" s="883"/>
      <c r="N109" s="883"/>
      <c r="O109" s="883"/>
      <c r="P109" s="883"/>
      <c r="Q109" s="883"/>
      <c r="R109" s="883"/>
      <c r="S109" s="883"/>
      <c r="T109" s="883"/>
      <c r="U109" s="883"/>
      <c r="V109" s="883"/>
      <c r="W109" s="883"/>
      <c r="X109" s="883"/>
      <c r="Y109" s="883"/>
      <c r="Z109" s="883"/>
      <c r="AA109" s="883"/>
      <c r="AB109" s="883"/>
      <c r="AC109" s="883"/>
      <c r="AD109" s="883"/>
      <c r="AE109" s="883"/>
      <c r="AF109" s="883"/>
      <c r="AG109" s="883"/>
      <c r="AH109" s="883"/>
      <c r="AI109" s="883"/>
      <c r="AJ109" s="883"/>
      <c r="AK109" s="883"/>
      <c r="AL109" s="883"/>
      <c r="AM109" s="883"/>
      <c r="AN109" s="883"/>
    </row>
    <row r="110" spans="1:40" s="887" customFormat="1" x14ac:dyDescent="0.3">
      <c r="A110" s="886"/>
      <c r="B110" s="955"/>
      <c r="C110" s="955"/>
      <c r="D110" s="955"/>
      <c r="E110" s="955"/>
      <c r="F110" s="955"/>
      <c r="G110" s="955"/>
      <c r="I110" s="884"/>
      <c r="J110" s="884"/>
      <c r="K110" s="883"/>
      <c r="L110" s="883"/>
      <c r="M110" s="883"/>
      <c r="N110" s="883"/>
      <c r="O110" s="883"/>
      <c r="P110" s="883"/>
      <c r="Q110" s="883"/>
      <c r="R110" s="883"/>
      <c r="S110" s="883"/>
      <c r="T110" s="883"/>
      <c r="U110" s="883"/>
      <c r="V110" s="883"/>
      <c r="W110" s="883"/>
      <c r="X110" s="883"/>
      <c r="Y110" s="883"/>
      <c r="Z110" s="883"/>
      <c r="AA110" s="883"/>
      <c r="AB110" s="883"/>
      <c r="AC110" s="883"/>
      <c r="AD110" s="883"/>
      <c r="AE110" s="883"/>
      <c r="AF110" s="883"/>
      <c r="AG110" s="883"/>
      <c r="AH110" s="883"/>
      <c r="AI110" s="883"/>
      <c r="AJ110" s="883"/>
      <c r="AK110" s="883"/>
      <c r="AL110" s="883"/>
      <c r="AM110" s="883"/>
      <c r="AN110" s="883"/>
    </row>
    <row r="111" spans="1:40" s="887" customFormat="1" x14ac:dyDescent="0.3">
      <c r="A111" s="886"/>
      <c r="B111" s="955"/>
      <c r="C111" s="955"/>
      <c r="D111" s="955"/>
      <c r="E111" s="955"/>
      <c r="F111" s="955"/>
      <c r="G111" s="955"/>
      <c r="I111" s="884"/>
      <c r="J111" s="884"/>
      <c r="K111" s="883"/>
      <c r="L111" s="883"/>
      <c r="M111" s="883"/>
      <c r="N111" s="883"/>
      <c r="O111" s="883"/>
      <c r="P111" s="883"/>
      <c r="Q111" s="883"/>
      <c r="R111" s="883"/>
      <c r="S111" s="883"/>
      <c r="T111" s="883"/>
      <c r="U111" s="883"/>
      <c r="V111" s="883"/>
      <c r="W111" s="883"/>
      <c r="X111" s="883"/>
      <c r="Y111" s="883"/>
      <c r="Z111" s="883"/>
      <c r="AA111" s="883"/>
      <c r="AB111" s="883"/>
      <c r="AC111" s="883"/>
      <c r="AD111" s="883"/>
      <c r="AE111" s="883"/>
      <c r="AF111" s="883"/>
      <c r="AG111" s="883"/>
      <c r="AH111" s="883"/>
      <c r="AI111" s="883"/>
      <c r="AJ111" s="883"/>
      <c r="AK111" s="883"/>
      <c r="AL111" s="883"/>
      <c r="AM111" s="883"/>
      <c r="AN111" s="883"/>
    </row>
    <row r="112" spans="1:40" s="887" customFormat="1" x14ac:dyDescent="0.3">
      <c r="A112" s="886"/>
      <c r="B112" s="955"/>
      <c r="C112" s="955"/>
      <c r="D112" s="955"/>
      <c r="E112" s="955"/>
      <c r="F112" s="955"/>
      <c r="G112" s="955"/>
      <c r="I112" s="884"/>
      <c r="J112" s="884"/>
      <c r="K112" s="883"/>
      <c r="L112" s="883"/>
      <c r="M112" s="883"/>
      <c r="N112" s="883"/>
      <c r="O112" s="883"/>
      <c r="P112" s="883"/>
      <c r="Q112" s="883"/>
      <c r="R112" s="883"/>
      <c r="S112" s="883"/>
      <c r="T112" s="883"/>
      <c r="U112" s="883"/>
      <c r="V112" s="883"/>
      <c r="W112" s="883"/>
      <c r="X112" s="883"/>
      <c r="Y112" s="883"/>
      <c r="Z112" s="883"/>
      <c r="AA112" s="883"/>
      <c r="AB112" s="883"/>
      <c r="AC112" s="883"/>
      <c r="AD112" s="883"/>
      <c r="AE112" s="883"/>
      <c r="AF112" s="883"/>
      <c r="AG112" s="883"/>
      <c r="AH112" s="883"/>
      <c r="AI112" s="883"/>
      <c r="AJ112" s="883"/>
      <c r="AK112" s="883"/>
      <c r="AL112" s="883"/>
      <c r="AM112" s="883"/>
      <c r="AN112" s="883"/>
    </row>
    <row r="113" spans="1:40" s="887" customFormat="1" x14ac:dyDescent="0.3">
      <c r="A113" s="886"/>
      <c r="B113" s="955"/>
      <c r="C113" s="955"/>
      <c r="D113" s="955"/>
      <c r="E113" s="955"/>
      <c r="F113" s="955"/>
      <c r="G113" s="955"/>
      <c r="I113" s="884"/>
      <c r="J113" s="884"/>
      <c r="K113" s="883"/>
      <c r="L113" s="883"/>
      <c r="M113" s="883"/>
      <c r="N113" s="883"/>
      <c r="O113" s="883"/>
      <c r="P113" s="883"/>
      <c r="Q113" s="883"/>
      <c r="R113" s="883"/>
      <c r="S113" s="883"/>
      <c r="T113" s="883"/>
      <c r="U113" s="883"/>
      <c r="V113" s="883"/>
      <c r="W113" s="883"/>
      <c r="X113" s="883"/>
      <c r="Y113" s="883"/>
      <c r="Z113" s="883"/>
      <c r="AA113" s="883"/>
      <c r="AB113" s="883"/>
      <c r="AC113" s="883"/>
      <c r="AD113" s="883"/>
      <c r="AE113" s="883"/>
      <c r="AF113" s="883"/>
      <c r="AG113" s="883"/>
      <c r="AH113" s="883"/>
      <c r="AI113" s="883"/>
      <c r="AJ113" s="883"/>
      <c r="AK113" s="883"/>
      <c r="AL113" s="883"/>
      <c r="AM113" s="883"/>
      <c r="AN113" s="883"/>
    </row>
    <row r="114" spans="1:40" s="887" customFormat="1" x14ac:dyDescent="0.3">
      <c r="A114" s="886"/>
      <c r="B114" s="955"/>
      <c r="C114" s="955"/>
      <c r="D114" s="955"/>
      <c r="E114" s="955"/>
      <c r="F114" s="955"/>
      <c r="G114" s="955"/>
      <c r="I114" s="884"/>
      <c r="J114" s="884"/>
      <c r="K114" s="883"/>
      <c r="L114" s="883"/>
      <c r="M114" s="883"/>
      <c r="N114" s="883"/>
      <c r="O114" s="883"/>
      <c r="P114" s="883"/>
      <c r="Q114" s="883"/>
      <c r="R114" s="883"/>
      <c r="S114" s="883"/>
      <c r="T114" s="883"/>
      <c r="U114" s="883"/>
      <c r="V114" s="883"/>
      <c r="W114" s="883"/>
      <c r="X114" s="883"/>
      <c r="Y114" s="883"/>
      <c r="Z114" s="883"/>
      <c r="AA114" s="883"/>
      <c r="AB114" s="883"/>
      <c r="AC114" s="883"/>
      <c r="AD114" s="883"/>
      <c r="AE114" s="883"/>
      <c r="AF114" s="883"/>
      <c r="AG114" s="883"/>
      <c r="AH114" s="883"/>
      <c r="AI114" s="883"/>
      <c r="AJ114" s="883"/>
      <c r="AK114" s="883"/>
      <c r="AL114" s="883"/>
      <c r="AM114" s="883"/>
      <c r="AN114" s="883"/>
    </row>
    <row r="115" spans="1:40" s="887" customFormat="1" x14ac:dyDescent="0.3">
      <c r="A115" s="886"/>
      <c r="B115" s="955"/>
      <c r="C115" s="955"/>
      <c r="D115" s="955"/>
      <c r="E115" s="955"/>
      <c r="F115" s="955"/>
      <c r="G115" s="955"/>
      <c r="I115" s="884"/>
      <c r="J115" s="884"/>
      <c r="K115" s="883"/>
      <c r="L115" s="883"/>
      <c r="M115" s="883"/>
      <c r="N115" s="883"/>
      <c r="O115" s="883"/>
      <c r="P115" s="883"/>
      <c r="Q115" s="883"/>
      <c r="R115" s="883"/>
      <c r="S115" s="883"/>
      <c r="T115" s="883"/>
      <c r="U115" s="883"/>
      <c r="V115" s="883"/>
      <c r="W115" s="883"/>
      <c r="X115" s="883"/>
      <c r="Y115" s="883"/>
      <c r="Z115" s="883"/>
      <c r="AA115" s="883"/>
      <c r="AB115" s="883"/>
      <c r="AC115" s="883"/>
      <c r="AD115" s="883"/>
      <c r="AE115" s="883"/>
      <c r="AF115" s="883"/>
      <c r="AG115" s="883"/>
      <c r="AH115" s="883"/>
      <c r="AI115" s="883"/>
      <c r="AJ115" s="883"/>
      <c r="AK115" s="883"/>
      <c r="AL115" s="883"/>
      <c r="AM115" s="883"/>
      <c r="AN115" s="883"/>
    </row>
    <row r="116" spans="1:40" s="887" customFormat="1" x14ac:dyDescent="0.3">
      <c r="A116" s="886"/>
      <c r="B116" s="955"/>
      <c r="C116" s="955"/>
      <c r="D116" s="955"/>
      <c r="E116" s="955"/>
      <c r="F116" s="955"/>
      <c r="G116" s="955"/>
      <c r="I116" s="884"/>
      <c r="J116" s="884"/>
      <c r="K116" s="883"/>
      <c r="L116" s="883"/>
      <c r="M116" s="883"/>
      <c r="N116" s="883"/>
      <c r="O116" s="883"/>
      <c r="P116" s="883"/>
      <c r="Q116" s="883"/>
      <c r="R116" s="883"/>
      <c r="S116" s="883"/>
      <c r="T116" s="883"/>
      <c r="U116" s="883"/>
      <c r="V116" s="883"/>
      <c r="W116" s="883"/>
      <c r="X116" s="883"/>
      <c r="Y116" s="883"/>
      <c r="Z116" s="883"/>
      <c r="AA116" s="883"/>
      <c r="AB116" s="883"/>
      <c r="AC116" s="883"/>
      <c r="AD116" s="883"/>
      <c r="AE116" s="883"/>
      <c r="AF116" s="883"/>
      <c r="AG116" s="883"/>
      <c r="AH116" s="883"/>
      <c r="AI116" s="883"/>
      <c r="AJ116" s="883"/>
      <c r="AK116" s="883"/>
      <c r="AL116" s="883"/>
      <c r="AM116" s="883"/>
      <c r="AN116" s="883"/>
    </row>
    <row r="117" spans="1:40" s="887" customFormat="1" x14ac:dyDescent="0.3">
      <c r="A117" s="886"/>
      <c r="B117" s="955"/>
      <c r="C117" s="955"/>
      <c r="D117" s="955"/>
      <c r="E117" s="955"/>
      <c r="F117" s="955"/>
      <c r="G117" s="955"/>
      <c r="I117" s="884"/>
      <c r="J117" s="884"/>
      <c r="K117" s="883"/>
      <c r="L117" s="883"/>
      <c r="M117" s="883"/>
      <c r="N117" s="883"/>
      <c r="O117" s="883"/>
      <c r="P117" s="883"/>
      <c r="Q117" s="883"/>
      <c r="R117" s="883"/>
      <c r="S117" s="883"/>
      <c r="T117" s="883"/>
      <c r="U117" s="883"/>
      <c r="V117" s="883"/>
      <c r="W117" s="883"/>
      <c r="X117" s="883"/>
      <c r="Y117" s="883"/>
      <c r="Z117" s="883"/>
      <c r="AA117" s="883"/>
      <c r="AB117" s="883"/>
      <c r="AC117" s="883"/>
      <c r="AD117" s="883"/>
      <c r="AE117" s="883"/>
      <c r="AF117" s="883"/>
      <c r="AG117" s="883"/>
      <c r="AH117" s="883"/>
      <c r="AI117" s="883"/>
      <c r="AJ117" s="883"/>
      <c r="AK117" s="883"/>
      <c r="AL117" s="883"/>
      <c r="AM117" s="883"/>
      <c r="AN117" s="883"/>
    </row>
    <row r="118" spans="1:40" s="887" customFormat="1" x14ac:dyDescent="0.3">
      <c r="A118" s="886"/>
      <c r="B118" s="955"/>
      <c r="C118" s="955"/>
      <c r="D118" s="955"/>
      <c r="E118" s="955"/>
      <c r="F118" s="955"/>
      <c r="G118" s="955"/>
      <c r="I118" s="884"/>
      <c r="J118" s="884"/>
      <c r="K118" s="883"/>
      <c r="L118" s="883"/>
      <c r="M118" s="883"/>
      <c r="N118" s="883"/>
      <c r="O118" s="883"/>
      <c r="P118" s="883"/>
      <c r="Q118" s="883"/>
      <c r="R118" s="883"/>
      <c r="S118" s="883"/>
      <c r="T118" s="883"/>
      <c r="U118" s="883"/>
      <c r="V118" s="883"/>
      <c r="W118" s="883"/>
      <c r="X118" s="883"/>
      <c r="Y118" s="883"/>
      <c r="Z118" s="883"/>
      <c r="AA118" s="883"/>
      <c r="AB118" s="883"/>
      <c r="AC118" s="883"/>
      <c r="AD118" s="883"/>
      <c r="AE118" s="883"/>
      <c r="AF118" s="883"/>
      <c r="AG118" s="883"/>
      <c r="AH118" s="883"/>
      <c r="AI118" s="883"/>
      <c r="AJ118" s="883"/>
      <c r="AK118" s="883"/>
      <c r="AL118" s="883"/>
      <c r="AM118" s="883"/>
      <c r="AN118" s="883"/>
    </row>
    <row r="119" spans="1:40" s="887" customFormat="1" x14ac:dyDescent="0.3">
      <c r="A119" s="886"/>
      <c r="B119" s="955"/>
      <c r="C119" s="955"/>
      <c r="D119" s="955"/>
      <c r="E119" s="955"/>
      <c r="F119" s="955"/>
      <c r="G119" s="955"/>
      <c r="I119" s="884"/>
      <c r="J119" s="884"/>
      <c r="K119" s="883"/>
      <c r="L119" s="883"/>
      <c r="M119" s="883"/>
      <c r="N119" s="883"/>
      <c r="O119" s="883"/>
      <c r="P119" s="883"/>
      <c r="Q119" s="883"/>
      <c r="R119" s="883"/>
      <c r="S119" s="883"/>
      <c r="T119" s="883"/>
      <c r="U119" s="883"/>
      <c r="V119" s="883"/>
      <c r="W119" s="883"/>
      <c r="X119" s="883"/>
      <c r="Y119" s="883"/>
      <c r="Z119" s="883"/>
      <c r="AA119" s="883"/>
      <c r="AB119" s="883"/>
      <c r="AC119" s="883"/>
      <c r="AD119" s="883"/>
      <c r="AE119" s="883"/>
      <c r="AF119" s="883"/>
      <c r="AG119" s="883"/>
      <c r="AH119" s="883"/>
      <c r="AI119" s="883"/>
      <c r="AJ119" s="883"/>
      <c r="AK119" s="883"/>
      <c r="AL119" s="883"/>
      <c r="AM119" s="883"/>
      <c r="AN119" s="883"/>
    </row>
    <row r="120" spans="1:40" s="887" customFormat="1" x14ac:dyDescent="0.3">
      <c r="A120" s="886"/>
      <c r="B120" s="955"/>
      <c r="C120" s="955"/>
      <c r="D120" s="955"/>
      <c r="E120" s="955"/>
      <c r="F120" s="955"/>
      <c r="G120" s="955"/>
      <c r="I120" s="884"/>
      <c r="J120" s="884"/>
      <c r="K120" s="883"/>
      <c r="L120" s="883"/>
      <c r="M120" s="883"/>
      <c r="N120" s="883"/>
      <c r="O120" s="883"/>
      <c r="P120" s="883"/>
      <c r="Q120" s="883"/>
      <c r="R120" s="883"/>
      <c r="S120" s="883"/>
      <c r="T120" s="883"/>
      <c r="U120" s="883"/>
      <c r="V120" s="883"/>
      <c r="W120" s="883"/>
      <c r="X120" s="883"/>
      <c r="Y120" s="883"/>
      <c r="Z120" s="883"/>
      <c r="AA120" s="883"/>
      <c r="AB120" s="883"/>
      <c r="AC120" s="883"/>
      <c r="AD120" s="883"/>
      <c r="AE120" s="883"/>
      <c r="AF120" s="883"/>
      <c r="AG120" s="883"/>
      <c r="AH120" s="883"/>
      <c r="AI120" s="883"/>
      <c r="AJ120" s="883"/>
      <c r="AK120" s="883"/>
      <c r="AL120" s="883"/>
      <c r="AM120" s="883"/>
      <c r="AN120" s="883"/>
    </row>
    <row r="121" spans="1:40" s="887" customFormat="1" x14ac:dyDescent="0.3">
      <c r="A121" s="886"/>
      <c r="B121" s="955"/>
      <c r="C121" s="955"/>
      <c r="D121" s="955"/>
      <c r="E121" s="955"/>
      <c r="F121" s="955"/>
      <c r="G121" s="955"/>
      <c r="I121" s="884"/>
      <c r="J121" s="884"/>
      <c r="K121" s="883"/>
      <c r="L121" s="883"/>
      <c r="M121" s="883"/>
      <c r="N121" s="883"/>
      <c r="O121" s="883"/>
      <c r="P121" s="883"/>
      <c r="Q121" s="883"/>
      <c r="R121" s="883"/>
      <c r="S121" s="883"/>
      <c r="T121" s="883"/>
      <c r="U121" s="883"/>
      <c r="V121" s="883"/>
      <c r="W121" s="883"/>
      <c r="X121" s="883"/>
      <c r="Y121" s="883"/>
      <c r="Z121" s="883"/>
      <c r="AA121" s="883"/>
      <c r="AB121" s="883"/>
      <c r="AC121" s="883"/>
      <c r="AD121" s="883"/>
      <c r="AE121" s="883"/>
      <c r="AF121" s="883"/>
      <c r="AG121" s="883"/>
      <c r="AH121" s="883"/>
      <c r="AI121" s="883"/>
      <c r="AJ121" s="883"/>
      <c r="AK121" s="883"/>
      <c r="AL121" s="883"/>
      <c r="AM121" s="883"/>
      <c r="AN121" s="883"/>
    </row>
    <row r="122" spans="1:40" s="887" customFormat="1" x14ac:dyDescent="0.3">
      <c r="A122" s="886"/>
      <c r="B122" s="955"/>
      <c r="C122" s="955"/>
      <c r="D122" s="955"/>
      <c r="E122" s="955"/>
      <c r="F122" s="955"/>
      <c r="G122" s="955"/>
      <c r="I122" s="884"/>
      <c r="J122" s="884"/>
      <c r="K122" s="883"/>
      <c r="L122" s="883"/>
      <c r="M122" s="883"/>
      <c r="N122" s="883"/>
      <c r="O122" s="883"/>
      <c r="P122" s="883"/>
      <c r="Q122" s="883"/>
      <c r="R122" s="883"/>
      <c r="S122" s="883"/>
      <c r="T122" s="883"/>
      <c r="U122" s="883"/>
      <c r="V122" s="883"/>
      <c r="W122" s="883"/>
      <c r="X122" s="883"/>
      <c r="Y122" s="883"/>
      <c r="Z122" s="883"/>
      <c r="AA122" s="883"/>
      <c r="AB122" s="883"/>
      <c r="AC122" s="883"/>
      <c r="AD122" s="883"/>
      <c r="AE122" s="883"/>
      <c r="AF122" s="883"/>
      <c r="AG122" s="883"/>
      <c r="AH122" s="883"/>
      <c r="AI122" s="883"/>
      <c r="AJ122" s="883"/>
      <c r="AK122" s="883"/>
      <c r="AL122" s="883"/>
      <c r="AM122" s="883"/>
      <c r="AN122" s="883"/>
    </row>
    <row r="123" spans="1:40" s="887" customFormat="1" x14ac:dyDescent="0.3">
      <c r="A123" s="886"/>
      <c r="B123" s="955"/>
      <c r="C123" s="955"/>
      <c r="D123" s="955"/>
      <c r="E123" s="955"/>
      <c r="F123" s="955"/>
      <c r="G123" s="955"/>
      <c r="I123" s="884"/>
      <c r="J123" s="884"/>
      <c r="K123" s="883"/>
      <c r="L123" s="883"/>
      <c r="M123" s="883"/>
      <c r="N123" s="883"/>
      <c r="O123" s="883"/>
      <c r="P123" s="883"/>
      <c r="Q123" s="883"/>
      <c r="R123" s="883"/>
      <c r="S123" s="883"/>
      <c r="T123" s="883"/>
      <c r="U123" s="883"/>
      <c r="V123" s="883"/>
      <c r="W123" s="883"/>
      <c r="X123" s="883"/>
      <c r="Y123" s="883"/>
      <c r="Z123" s="883"/>
      <c r="AA123" s="883"/>
      <c r="AB123" s="883"/>
      <c r="AC123" s="883"/>
      <c r="AD123" s="883"/>
      <c r="AE123" s="883"/>
      <c r="AF123" s="883"/>
      <c r="AG123" s="883"/>
      <c r="AH123" s="883"/>
      <c r="AI123" s="883"/>
      <c r="AJ123" s="883"/>
      <c r="AK123" s="883"/>
      <c r="AL123" s="883"/>
      <c r="AM123" s="883"/>
      <c r="AN123" s="883"/>
    </row>
    <row r="124" spans="1:40" s="887" customFormat="1" x14ac:dyDescent="0.3">
      <c r="A124" s="886"/>
      <c r="B124" s="955"/>
      <c r="C124" s="955"/>
      <c r="D124" s="955"/>
      <c r="E124" s="955"/>
      <c r="F124" s="955"/>
      <c r="G124" s="955"/>
      <c r="I124" s="884"/>
      <c r="J124" s="884"/>
      <c r="K124" s="883"/>
      <c r="L124" s="883"/>
      <c r="M124" s="883"/>
      <c r="N124" s="883"/>
      <c r="O124" s="883"/>
      <c r="P124" s="883"/>
      <c r="Q124" s="883"/>
      <c r="R124" s="883"/>
      <c r="S124" s="883"/>
      <c r="T124" s="883"/>
      <c r="U124" s="883"/>
      <c r="V124" s="883"/>
      <c r="W124" s="883"/>
      <c r="X124" s="883"/>
      <c r="Y124" s="883"/>
      <c r="Z124" s="883"/>
      <c r="AA124" s="883"/>
      <c r="AB124" s="883"/>
      <c r="AC124" s="883"/>
      <c r="AD124" s="883"/>
      <c r="AE124" s="883"/>
      <c r="AF124" s="883"/>
      <c r="AG124" s="883"/>
      <c r="AH124" s="883"/>
      <c r="AI124" s="883"/>
      <c r="AJ124" s="883"/>
      <c r="AK124" s="883"/>
      <c r="AL124" s="883"/>
      <c r="AM124" s="883"/>
      <c r="AN124" s="883"/>
    </row>
    <row r="125" spans="1:40" s="887" customFormat="1" x14ac:dyDescent="0.3">
      <c r="A125" s="886"/>
      <c r="B125" s="886"/>
      <c r="C125" s="955"/>
      <c r="D125" s="955"/>
      <c r="E125" s="955"/>
      <c r="F125" s="955"/>
      <c r="G125" s="955"/>
      <c r="I125" s="884"/>
      <c r="J125" s="884"/>
      <c r="K125" s="883"/>
      <c r="L125" s="883"/>
      <c r="M125" s="883"/>
      <c r="N125" s="883"/>
      <c r="O125" s="883"/>
      <c r="P125" s="883"/>
      <c r="Q125" s="883"/>
      <c r="R125" s="883"/>
      <c r="S125" s="883"/>
      <c r="T125" s="883"/>
      <c r="U125" s="883"/>
      <c r="V125" s="883"/>
      <c r="W125" s="883"/>
      <c r="X125" s="883"/>
      <c r="Y125" s="883"/>
      <c r="Z125" s="883"/>
      <c r="AA125" s="883"/>
      <c r="AB125" s="883"/>
      <c r="AC125" s="883"/>
      <c r="AD125" s="883"/>
      <c r="AE125" s="883"/>
      <c r="AF125" s="883"/>
      <c r="AG125" s="883"/>
      <c r="AH125" s="883"/>
      <c r="AI125" s="883"/>
      <c r="AJ125" s="883"/>
      <c r="AK125" s="883"/>
      <c r="AL125" s="883"/>
      <c r="AM125" s="883"/>
      <c r="AN125" s="883"/>
    </row>
    <row r="126" spans="1:40" s="887" customFormat="1" x14ac:dyDescent="0.3">
      <c r="A126" s="886"/>
      <c r="B126" s="886"/>
      <c r="C126" s="955"/>
      <c r="D126" s="955"/>
      <c r="E126" s="955"/>
      <c r="F126" s="955"/>
      <c r="G126" s="955"/>
      <c r="I126" s="884"/>
      <c r="J126" s="884"/>
      <c r="K126" s="883"/>
      <c r="L126" s="883"/>
      <c r="M126" s="883"/>
      <c r="N126" s="883"/>
      <c r="O126" s="883"/>
      <c r="P126" s="883"/>
      <c r="Q126" s="883"/>
      <c r="R126" s="883"/>
      <c r="S126" s="883"/>
      <c r="T126" s="883"/>
      <c r="U126" s="883"/>
      <c r="V126" s="883"/>
      <c r="W126" s="883"/>
      <c r="X126" s="883"/>
      <c r="Y126" s="883"/>
      <c r="Z126" s="883"/>
      <c r="AA126" s="883"/>
      <c r="AB126" s="883"/>
      <c r="AC126" s="883"/>
      <c r="AD126" s="883"/>
      <c r="AE126" s="883"/>
      <c r="AF126" s="883"/>
      <c r="AG126" s="883"/>
      <c r="AH126" s="883"/>
      <c r="AI126" s="883"/>
      <c r="AJ126" s="883"/>
      <c r="AK126" s="883"/>
      <c r="AL126" s="883"/>
      <c r="AM126" s="883"/>
      <c r="AN126" s="883"/>
    </row>
    <row r="127" spans="1:40" s="887" customFormat="1" x14ac:dyDescent="0.3">
      <c r="A127" s="886"/>
      <c r="B127" s="886"/>
      <c r="C127" s="955"/>
      <c r="D127" s="955"/>
      <c r="E127" s="955"/>
      <c r="F127" s="955"/>
      <c r="G127" s="955"/>
      <c r="I127" s="884"/>
      <c r="J127" s="884"/>
      <c r="K127" s="883"/>
      <c r="L127" s="883"/>
      <c r="M127" s="883"/>
      <c r="N127" s="883"/>
      <c r="O127" s="883"/>
      <c r="P127" s="883"/>
      <c r="Q127" s="883"/>
      <c r="R127" s="883"/>
      <c r="S127" s="883"/>
      <c r="T127" s="883"/>
      <c r="U127" s="883"/>
      <c r="V127" s="883"/>
      <c r="W127" s="883"/>
      <c r="X127" s="883"/>
      <c r="Y127" s="883"/>
      <c r="Z127" s="883"/>
      <c r="AA127" s="883"/>
      <c r="AB127" s="883"/>
      <c r="AC127" s="883"/>
      <c r="AD127" s="883"/>
      <c r="AE127" s="883"/>
      <c r="AF127" s="883"/>
      <c r="AG127" s="883"/>
      <c r="AH127" s="883"/>
      <c r="AI127" s="883"/>
      <c r="AJ127" s="883"/>
      <c r="AK127" s="883"/>
      <c r="AL127" s="883"/>
      <c r="AM127" s="883"/>
      <c r="AN127" s="883"/>
    </row>
    <row r="128" spans="1:40" s="887" customFormat="1" x14ac:dyDescent="0.3">
      <c r="A128" s="886"/>
      <c r="B128" s="886"/>
      <c r="C128" s="955"/>
      <c r="D128" s="955"/>
      <c r="E128" s="955"/>
      <c r="F128" s="955"/>
      <c r="G128" s="955"/>
      <c r="I128" s="884"/>
      <c r="J128" s="884"/>
      <c r="K128" s="883"/>
      <c r="L128" s="883"/>
      <c r="M128" s="883"/>
      <c r="N128" s="883"/>
      <c r="O128" s="883"/>
      <c r="P128" s="883"/>
      <c r="Q128" s="883"/>
      <c r="R128" s="883"/>
      <c r="S128" s="883"/>
      <c r="T128" s="883"/>
      <c r="U128" s="883"/>
      <c r="V128" s="883"/>
      <c r="W128" s="883"/>
      <c r="X128" s="883"/>
      <c r="Y128" s="883"/>
      <c r="Z128" s="883"/>
      <c r="AA128" s="883"/>
      <c r="AB128" s="883"/>
      <c r="AC128" s="883"/>
      <c r="AD128" s="883"/>
      <c r="AE128" s="883"/>
      <c r="AF128" s="883"/>
      <c r="AG128" s="883"/>
      <c r="AH128" s="883"/>
      <c r="AI128" s="883"/>
      <c r="AJ128" s="883"/>
      <c r="AK128" s="883"/>
      <c r="AL128" s="883"/>
      <c r="AM128" s="883"/>
      <c r="AN128" s="883"/>
    </row>
    <row r="129" spans="1:40" s="887" customFormat="1" x14ac:dyDescent="0.3">
      <c r="A129" s="886"/>
      <c r="B129" s="886"/>
      <c r="C129" s="955"/>
      <c r="D129" s="955"/>
      <c r="E129" s="955"/>
      <c r="F129" s="955"/>
      <c r="G129" s="955"/>
      <c r="I129" s="884"/>
      <c r="J129" s="884"/>
      <c r="K129" s="883"/>
      <c r="L129" s="883"/>
      <c r="M129" s="883"/>
      <c r="N129" s="883"/>
      <c r="O129" s="883"/>
      <c r="P129" s="883"/>
      <c r="Q129" s="883"/>
      <c r="R129" s="883"/>
      <c r="S129" s="883"/>
      <c r="T129" s="883"/>
      <c r="U129" s="883"/>
      <c r="V129" s="883"/>
      <c r="W129" s="883"/>
      <c r="X129" s="883"/>
      <c r="Y129" s="883"/>
      <c r="Z129" s="883"/>
      <c r="AA129" s="883"/>
      <c r="AB129" s="883"/>
      <c r="AC129" s="883"/>
      <c r="AD129" s="883"/>
      <c r="AE129" s="883"/>
      <c r="AF129" s="883"/>
      <c r="AG129" s="883"/>
      <c r="AH129" s="883"/>
      <c r="AI129" s="883"/>
      <c r="AJ129" s="883"/>
      <c r="AK129" s="883"/>
      <c r="AL129" s="883"/>
      <c r="AM129" s="883"/>
      <c r="AN129" s="883"/>
    </row>
    <row r="130" spans="1:40" s="887" customFormat="1" x14ac:dyDescent="0.3">
      <c r="A130" s="886"/>
      <c r="B130" s="886"/>
      <c r="C130" s="955"/>
      <c r="D130" s="955"/>
      <c r="E130" s="955"/>
      <c r="F130" s="955"/>
      <c r="G130" s="955"/>
      <c r="I130" s="884"/>
      <c r="J130" s="884"/>
      <c r="K130" s="883"/>
      <c r="L130" s="883"/>
      <c r="M130" s="883"/>
      <c r="N130" s="883"/>
      <c r="O130" s="883"/>
      <c r="P130" s="883"/>
      <c r="Q130" s="883"/>
      <c r="R130" s="883"/>
      <c r="S130" s="883"/>
      <c r="T130" s="883"/>
      <c r="U130" s="883"/>
      <c r="V130" s="883"/>
      <c r="W130" s="883"/>
      <c r="X130" s="883"/>
      <c r="Y130" s="883"/>
      <c r="Z130" s="883"/>
      <c r="AA130" s="883"/>
      <c r="AB130" s="883"/>
      <c r="AC130" s="883"/>
      <c r="AD130" s="883"/>
      <c r="AE130" s="883"/>
      <c r="AF130" s="883"/>
      <c r="AG130" s="883"/>
      <c r="AH130" s="883"/>
      <c r="AI130" s="883"/>
      <c r="AJ130" s="883"/>
      <c r="AK130" s="883"/>
      <c r="AL130" s="883"/>
      <c r="AM130" s="883"/>
      <c r="AN130" s="883"/>
    </row>
    <row r="131" spans="1:40" s="887" customFormat="1" x14ac:dyDescent="0.3">
      <c r="A131" s="886"/>
      <c r="B131" s="886"/>
      <c r="C131" s="955"/>
      <c r="D131" s="955"/>
      <c r="E131" s="955"/>
      <c r="F131" s="955"/>
      <c r="G131" s="955"/>
      <c r="I131" s="884"/>
      <c r="J131" s="884"/>
      <c r="K131" s="883"/>
      <c r="L131" s="883"/>
      <c r="M131" s="883"/>
      <c r="N131" s="883"/>
      <c r="O131" s="883"/>
      <c r="P131" s="883"/>
      <c r="Q131" s="883"/>
      <c r="R131" s="883"/>
      <c r="S131" s="883"/>
      <c r="T131" s="883"/>
      <c r="U131" s="883"/>
      <c r="V131" s="883"/>
      <c r="W131" s="883"/>
      <c r="X131" s="883"/>
      <c r="Y131" s="883"/>
      <c r="Z131" s="883"/>
      <c r="AA131" s="883"/>
      <c r="AB131" s="883"/>
      <c r="AC131" s="883"/>
      <c r="AD131" s="883"/>
      <c r="AE131" s="883"/>
      <c r="AF131" s="883"/>
      <c r="AG131" s="883"/>
      <c r="AH131" s="883"/>
      <c r="AI131" s="883"/>
      <c r="AJ131" s="883"/>
      <c r="AK131" s="883"/>
      <c r="AL131" s="883"/>
      <c r="AM131" s="883"/>
      <c r="AN131" s="883"/>
    </row>
    <row r="132" spans="1:40" s="887" customFormat="1" x14ac:dyDescent="0.3">
      <c r="A132" s="886"/>
      <c r="B132" s="886"/>
      <c r="C132" s="955"/>
      <c r="D132" s="955"/>
      <c r="E132" s="955"/>
      <c r="F132" s="955"/>
      <c r="G132" s="955"/>
      <c r="I132" s="884"/>
      <c r="J132" s="884"/>
      <c r="K132" s="883"/>
      <c r="L132" s="883"/>
      <c r="M132" s="883"/>
      <c r="N132" s="883"/>
      <c r="O132" s="883"/>
      <c r="P132" s="883"/>
      <c r="Q132" s="883"/>
      <c r="R132" s="883"/>
      <c r="S132" s="883"/>
      <c r="T132" s="883"/>
      <c r="U132" s="883"/>
      <c r="V132" s="883"/>
      <c r="W132" s="883"/>
      <c r="X132" s="883"/>
      <c r="Y132" s="883"/>
      <c r="Z132" s="883"/>
      <c r="AA132" s="883"/>
      <c r="AB132" s="883"/>
      <c r="AC132" s="883"/>
      <c r="AD132" s="883"/>
      <c r="AE132" s="883"/>
      <c r="AF132" s="883"/>
      <c r="AG132" s="883"/>
      <c r="AH132" s="883"/>
      <c r="AI132" s="883"/>
      <c r="AJ132" s="883"/>
      <c r="AK132" s="883"/>
      <c r="AL132" s="883"/>
      <c r="AM132" s="883"/>
      <c r="AN132" s="883"/>
    </row>
    <row r="133" spans="1:40" s="887" customFormat="1" x14ac:dyDescent="0.3">
      <c r="A133" s="886"/>
      <c r="B133" s="886"/>
      <c r="C133" s="955"/>
      <c r="D133" s="955"/>
      <c r="E133" s="955"/>
      <c r="F133" s="955"/>
      <c r="G133" s="955"/>
      <c r="I133" s="884"/>
      <c r="J133" s="884"/>
      <c r="K133" s="883"/>
      <c r="L133" s="883"/>
      <c r="M133" s="883"/>
      <c r="N133" s="883"/>
      <c r="O133" s="883"/>
      <c r="P133" s="883"/>
      <c r="Q133" s="883"/>
      <c r="R133" s="883"/>
      <c r="S133" s="883"/>
      <c r="T133" s="883"/>
      <c r="U133" s="883"/>
      <c r="V133" s="883"/>
      <c r="W133" s="883"/>
      <c r="X133" s="883"/>
      <c r="Y133" s="883"/>
      <c r="Z133" s="883"/>
      <c r="AA133" s="883"/>
      <c r="AB133" s="883"/>
      <c r="AC133" s="883"/>
      <c r="AD133" s="883"/>
      <c r="AE133" s="883"/>
      <c r="AF133" s="883"/>
      <c r="AG133" s="883"/>
      <c r="AH133" s="883"/>
      <c r="AI133" s="883"/>
      <c r="AJ133" s="883"/>
      <c r="AK133" s="883"/>
      <c r="AL133" s="883"/>
      <c r="AM133" s="883"/>
      <c r="AN133" s="883"/>
    </row>
    <row r="134" spans="1:40" s="887" customFormat="1" x14ac:dyDescent="0.3">
      <c r="A134" s="886"/>
      <c r="B134" s="886"/>
      <c r="C134" s="955"/>
      <c r="D134" s="955"/>
      <c r="E134" s="955"/>
      <c r="F134" s="955"/>
      <c r="G134" s="955"/>
      <c r="I134" s="884"/>
      <c r="J134" s="884"/>
      <c r="K134" s="883"/>
      <c r="L134" s="883"/>
      <c r="M134" s="883"/>
      <c r="N134" s="883"/>
      <c r="O134" s="883"/>
      <c r="P134" s="883"/>
      <c r="Q134" s="883"/>
      <c r="R134" s="883"/>
      <c r="S134" s="883"/>
      <c r="T134" s="883"/>
      <c r="U134" s="883"/>
      <c r="V134" s="883"/>
      <c r="W134" s="883"/>
      <c r="X134" s="883"/>
      <c r="Y134" s="883"/>
      <c r="Z134" s="883"/>
      <c r="AA134" s="883"/>
      <c r="AB134" s="883"/>
      <c r="AC134" s="883"/>
      <c r="AD134" s="883"/>
      <c r="AE134" s="883"/>
      <c r="AF134" s="883"/>
      <c r="AG134" s="883"/>
      <c r="AH134" s="883"/>
      <c r="AI134" s="883"/>
      <c r="AJ134" s="883"/>
      <c r="AK134" s="883"/>
      <c r="AL134" s="883"/>
      <c r="AM134" s="883"/>
      <c r="AN134" s="883"/>
    </row>
    <row r="135" spans="1:40" s="887" customFormat="1" x14ac:dyDescent="0.3">
      <c r="A135" s="886"/>
      <c r="B135" s="886"/>
      <c r="C135" s="955"/>
      <c r="D135" s="955"/>
      <c r="E135" s="955"/>
      <c r="F135" s="955"/>
      <c r="G135" s="955"/>
      <c r="I135" s="884"/>
      <c r="J135" s="884"/>
      <c r="K135" s="883"/>
      <c r="L135" s="883"/>
      <c r="M135" s="883"/>
      <c r="N135" s="883"/>
      <c r="O135" s="883"/>
      <c r="P135" s="883"/>
      <c r="Q135" s="883"/>
      <c r="R135" s="883"/>
      <c r="S135" s="883"/>
      <c r="T135" s="883"/>
      <c r="U135" s="883"/>
      <c r="V135" s="883"/>
      <c r="W135" s="883"/>
      <c r="X135" s="883"/>
      <c r="Y135" s="883"/>
      <c r="Z135" s="883"/>
      <c r="AA135" s="883"/>
      <c r="AB135" s="883"/>
      <c r="AC135" s="883"/>
      <c r="AD135" s="883"/>
      <c r="AE135" s="883"/>
      <c r="AF135" s="883"/>
      <c r="AG135" s="883"/>
      <c r="AH135" s="883"/>
      <c r="AI135" s="883"/>
      <c r="AJ135" s="883"/>
      <c r="AK135" s="883"/>
      <c r="AL135" s="883"/>
      <c r="AM135" s="883"/>
      <c r="AN135" s="883"/>
    </row>
    <row r="136" spans="1:40" s="887" customFormat="1" x14ac:dyDescent="0.3">
      <c r="A136" s="886"/>
      <c r="B136" s="886"/>
      <c r="C136" s="955"/>
      <c r="D136" s="955"/>
      <c r="E136" s="955"/>
      <c r="F136" s="955"/>
      <c r="G136" s="955"/>
      <c r="I136" s="884"/>
      <c r="J136" s="884"/>
      <c r="K136" s="883"/>
      <c r="L136" s="883"/>
      <c r="M136" s="883"/>
      <c r="N136" s="883"/>
      <c r="O136" s="883"/>
      <c r="P136" s="883"/>
      <c r="Q136" s="883"/>
      <c r="R136" s="883"/>
      <c r="S136" s="883"/>
      <c r="T136" s="883"/>
      <c r="U136" s="883"/>
      <c r="V136" s="883"/>
      <c r="W136" s="883"/>
      <c r="X136" s="883"/>
      <c r="Y136" s="883"/>
      <c r="Z136" s="883"/>
      <c r="AA136" s="883"/>
      <c r="AB136" s="883"/>
      <c r="AC136" s="883"/>
      <c r="AD136" s="883"/>
      <c r="AE136" s="883"/>
      <c r="AF136" s="883"/>
      <c r="AG136" s="883"/>
      <c r="AH136" s="883"/>
      <c r="AI136" s="883"/>
      <c r="AJ136" s="883"/>
      <c r="AK136" s="883"/>
      <c r="AL136" s="883"/>
      <c r="AM136" s="883"/>
      <c r="AN136" s="883"/>
    </row>
    <row r="137" spans="1:40" s="887" customFormat="1" x14ac:dyDescent="0.3">
      <c r="A137" s="886"/>
      <c r="B137" s="886"/>
      <c r="C137" s="955"/>
      <c r="D137" s="955"/>
      <c r="E137" s="955"/>
      <c r="F137" s="955"/>
      <c r="G137" s="955"/>
      <c r="I137" s="884"/>
      <c r="J137" s="884"/>
      <c r="K137" s="883"/>
      <c r="L137" s="883"/>
      <c r="M137" s="883"/>
      <c r="N137" s="883"/>
      <c r="O137" s="883"/>
      <c r="P137" s="883"/>
      <c r="Q137" s="883"/>
      <c r="R137" s="883"/>
      <c r="S137" s="883"/>
      <c r="T137" s="883"/>
      <c r="U137" s="883"/>
      <c r="V137" s="883"/>
      <c r="W137" s="883"/>
      <c r="X137" s="883"/>
      <c r="Y137" s="883"/>
      <c r="Z137" s="883"/>
      <c r="AA137" s="883"/>
      <c r="AB137" s="883"/>
      <c r="AC137" s="883"/>
      <c r="AD137" s="883"/>
      <c r="AE137" s="883"/>
      <c r="AF137" s="883"/>
      <c r="AG137" s="883"/>
      <c r="AH137" s="883"/>
      <c r="AI137" s="883"/>
      <c r="AJ137" s="883"/>
      <c r="AK137" s="883"/>
      <c r="AL137" s="883"/>
      <c r="AM137" s="883"/>
      <c r="AN137" s="883"/>
    </row>
    <row r="138" spans="1:40" s="887" customFormat="1" x14ac:dyDescent="0.3">
      <c r="A138" s="886"/>
      <c r="B138" s="886"/>
      <c r="C138" s="955"/>
      <c r="D138" s="955"/>
      <c r="E138" s="955"/>
      <c r="F138" s="955"/>
      <c r="G138" s="955"/>
      <c r="I138" s="884"/>
      <c r="J138" s="884"/>
      <c r="K138" s="883"/>
      <c r="L138" s="883"/>
      <c r="M138" s="883"/>
      <c r="N138" s="883"/>
      <c r="O138" s="883"/>
      <c r="P138" s="883"/>
      <c r="Q138" s="883"/>
      <c r="R138" s="883"/>
      <c r="S138" s="883"/>
      <c r="T138" s="883"/>
      <c r="U138" s="883"/>
      <c r="V138" s="883"/>
      <c r="W138" s="883"/>
      <c r="X138" s="883"/>
      <c r="Y138" s="883"/>
      <c r="Z138" s="883"/>
      <c r="AA138" s="883"/>
      <c r="AB138" s="883"/>
      <c r="AC138" s="883"/>
      <c r="AD138" s="883"/>
      <c r="AE138" s="883"/>
      <c r="AF138" s="883"/>
      <c r="AG138" s="883"/>
      <c r="AH138" s="883"/>
      <c r="AI138" s="883"/>
      <c r="AJ138" s="883"/>
      <c r="AK138" s="883"/>
      <c r="AL138" s="883"/>
      <c r="AM138" s="883"/>
      <c r="AN138" s="883"/>
    </row>
    <row r="139" spans="1:40" s="887" customFormat="1" x14ac:dyDescent="0.3">
      <c r="A139" s="886"/>
      <c r="B139" s="886"/>
      <c r="C139" s="955"/>
      <c r="D139" s="955"/>
      <c r="E139" s="955"/>
      <c r="F139" s="955"/>
      <c r="G139" s="955"/>
      <c r="I139" s="884"/>
      <c r="J139" s="884"/>
      <c r="K139" s="883"/>
      <c r="L139" s="883"/>
      <c r="M139" s="883"/>
      <c r="N139" s="883"/>
      <c r="O139" s="883"/>
      <c r="P139" s="883"/>
      <c r="Q139" s="883"/>
      <c r="R139" s="883"/>
      <c r="S139" s="883"/>
      <c r="T139" s="883"/>
      <c r="U139" s="883"/>
      <c r="V139" s="883"/>
      <c r="W139" s="883"/>
      <c r="X139" s="883"/>
      <c r="Y139" s="883"/>
      <c r="Z139" s="883"/>
      <c r="AA139" s="883"/>
      <c r="AB139" s="883"/>
      <c r="AC139" s="883"/>
      <c r="AD139" s="883"/>
      <c r="AE139" s="883"/>
      <c r="AF139" s="883"/>
      <c r="AG139" s="883"/>
      <c r="AH139" s="883"/>
      <c r="AI139" s="883"/>
      <c r="AJ139" s="883"/>
      <c r="AK139" s="883"/>
      <c r="AL139" s="883"/>
      <c r="AM139" s="883"/>
      <c r="AN139" s="883"/>
    </row>
    <row r="140" spans="1:40" s="887" customFormat="1" x14ac:dyDescent="0.3">
      <c r="A140" s="886"/>
      <c r="B140" s="886"/>
      <c r="C140" s="955"/>
      <c r="D140" s="955"/>
      <c r="E140" s="955"/>
      <c r="F140" s="955"/>
      <c r="G140" s="955"/>
      <c r="I140" s="884"/>
      <c r="J140" s="884"/>
      <c r="K140" s="883"/>
      <c r="L140" s="883"/>
      <c r="M140" s="883"/>
      <c r="N140" s="883"/>
      <c r="O140" s="883"/>
      <c r="P140" s="883"/>
      <c r="Q140" s="883"/>
      <c r="R140" s="883"/>
      <c r="S140" s="883"/>
      <c r="T140" s="883"/>
      <c r="U140" s="883"/>
      <c r="V140" s="883"/>
      <c r="W140" s="883"/>
      <c r="X140" s="883"/>
      <c r="Y140" s="883"/>
      <c r="Z140" s="883"/>
      <c r="AA140" s="883"/>
      <c r="AB140" s="883"/>
      <c r="AC140" s="883"/>
      <c r="AD140" s="883"/>
      <c r="AE140" s="883"/>
      <c r="AF140" s="883"/>
      <c r="AG140" s="883"/>
      <c r="AH140" s="883"/>
      <c r="AI140" s="883"/>
      <c r="AJ140" s="883"/>
      <c r="AK140" s="883"/>
      <c r="AL140" s="883"/>
      <c r="AM140" s="883"/>
      <c r="AN140" s="883"/>
    </row>
    <row r="141" spans="1:40" s="887" customFormat="1" x14ac:dyDescent="0.3">
      <c r="A141" s="886"/>
      <c r="B141" s="886"/>
      <c r="C141" s="955"/>
      <c r="D141" s="955"/>
      <c r="E141" s="955"/>
      <c r="F141" s="955"/>
      <c r="G141" s="955"/>
      <c r="I141" s="884"/>
      <c r="J141" s="884"/>
      <c r="K141" s="883"/>
      <c r="L141" s="883"/>
      <c r="M141" s="883"/>
      <c r="N141" s="883"/>
      <c r="O141" s="883"/>
      <c r="P141" s="883"/>
      <c r="Q141" s="883"/>
      <c r="R141" s="883"/>
      <c r="S141" s="883"/>
      <c r="T141" s="883"/>
      <c r="U141" s="883"/>
      <c r="V141" s="883"/>
      <c r="W141" s="883"/>
      <c r="X141" s="883"/>
      <c r="Y141" s="883"/>
      <c r="Z141" s="883"/>
      <c r="AA141" s="883"/>
      <c r="AB141" s="883"/>
      <c r="AC141" s="883"/>
      <c r="AD141" s="883"/>
      <c r="AE141" s="883"/>
      <c r="AF141" s="883"/>
      <c r="AG141" s="883"/>
      <c r="AH141" s="883"/>
      <c r="AI141" s="883"/>
      <c r="AJ141" s="883"/>
      <c r="AK141" s="883"/>
      <c r="AL141" s="883"/>
      <c r="AM141" s="883"/>
      <c r="AN141" s="883"/>
    </row>
    <row r="142" spans="1:40" s="887" customFormat="1" x14ac:dyDescent="0.3">
      <c r="A142" s="886"/>
      <c r="B142" s="886"/>
      <c r="C142" s="955"/>
      <c r="D142" s="955"/>
      <c r="E142" s="955"/>
      <c r="F142" s="955"/>
      <c r="G142" s="955"/>
      <c r="I142" s="884"/>
      <c r="J142" s="884"/>
      <c r="K142" s="883"/>
      <c r="L142" s="883"/>
      <c r="M142" s="883"/>
      <c r="N142" s="883"/>
      <c r="O142" s="883"/>
      <c r="P142" s="883"/>
      <c r="Q142" s="883"/>
      <c r="R142" s="883"/>
      <c r="S142" s="883"/>
      <c r="T142" s="883"/>
      <c r="U142" s="883"/>
      <c r="V142" s="883"/>
      <c r="W142" s="883"/>
      <c r="X142" s="883"/>
      <c r="Y142" s="883"/>
      <c r="Z142" s="883"/>
      <c r="AA142" s="883"/>
      <c r="AB142" s="883"/>
      <c r="AC142" s="883"/>
      <c r="AD142" s="883"/>
      <c r="AE142" s="883"/>
      <c r="AF142" s="883"/>
      <c r="AG142" s="883"/>
      <c r="AH142" s="883"/>
      <c r="AI142" s="883"/>
      <c r="AJ142" s="883"/>
      <c r="AK142" s="883"/>
      <c r="AL142" s="883"/>
      <c r="AM142" s="883"/>
      <c r="AN142" s="883"/>
    </row>
    <row r="143" spans="1:40" s="887" customFormat="1" x14ac:dyDescent="0.3">
      <c r="A143" s="886"/>
      <c r="B143" s="886"/>
      <c r="C143" s="955"/>
      <c r="D143" s="955"/>
      <c r="E143" s="955"/>
      <c r="F143" s="955"/>
      <c r="G143" s="955"/>
      <c r="I143" s="884"/>
      <c r="J143" s="884"/>
      <c r="K143" s="883"/>
      <c r="L143" s="883"/>
      <c r="M143" s="883"/>
      <c r="N143" s="883"/>
      <c r="O143" s="883"/>
      <c r="P143" s="883"/>
      <c r="Q143" s="883"/>
      <c r="R143" s="883"/>
      <c r="S143" s="883"/>
      <c r="T143" s="883"/>
      <c r="U143" s="883"/>
      <c r="V143" s="883"/>
      <c r="W143" s="883"/>
      <c r="X143" s="883"/>
      <c r="Y143" s="883"/>
      <c r="Z143" s="883"/>
      <c r="AA143" s="883"/>
      <c r="AB143" s="883"/>
      <c r="AC143" s="883"/>
      <c r="AD143" s="883"/>
      <c r="AE143" s="883"/>
      <c r="AF143" s="883"/>
      <c r="AG143" s="883"/>
      <c r="AH143" s="883"/>
      <c r="AI143" s="883"/>
      <c r="AJ143" s="883"/>
      <c r="AK143" s="883"/>
      <c r="AL143" s="883"/>
      <c r="AM143" s="883"/>
      <c r="AN143" s="883"/>
    </row>
    <row r="144" spans="1:40" s="887" customFormat="1" x14ac:dyDescent="0.3">
      <c r="A144" s="886"/>
      <c r="B144" s="886"/>
      <c r="C144" s="955"/>
      <c r="D144" s="955"/>
      <c r="E144" s="955"/>
      <c r="F144" s="955"/>
      <c r="G144" s="955"/>
      <c r="I144" s="884"/>
      <c r="J144" s="884"/>
      <c r="K144" s="883"/>
      <c r="L144" s="883"/>
      <c r="M144" s="883"/>
      <c r="N144" s="883"/>
      <c r="O144" s="883"/>
      <c r="P144" s="883"/>
      <c r="Q144" s="883"/>
      <c r="R144" s="883"/>
      <c r="S144" s="883"/>
      <c r="T144" s="883"/>
      <c r="U144" s="883"/>
      <c r="V144" s="883"/>
      <c r="W144" s="883"/>
      <c r="X144" s="883"/>
      <c r="Y144" s="883"/>
      <c r="Z144" s="883"/>
      <c r="AA144" s="883"/>
      <c r="AB144" s="883"/>
      <c r="AC144" s="883"/>
      <c r="AD144" s="883"/>
      <c r="AE144" s="883"/>
      <c r="AF144" s="883"/>
      <c r="AG144" s="883"/>
      <c r="AH144" s="883"/>
      <c r="AI144" s="883"/>
      <c r="AJ144" s="883"/>
      <c r="AK144" s="883"/>
      <c r="AL144" s="883"/>
      <c r="AM144" s="883"/>
      <c r="AN144" s="883"/>
    </row>
    <row r="145" spans="1:40" s="887" customFormat="1" x14ac:dyDescent="0.3">
      <c r="A145" s="886"/>
      <c r="B145" s="886"/>
      <c r="C145" s="955"/>
      <c r="D145" s="955"/>
      <c r="E145" s="955"/>
      <c r="F145" s="955"/>
      <c r="G145" s="955"/>
      <c r="I145" s="884"/>
      <c r="J145" s="884"/>
      <c r="K145" s="883"/>
      <c r="L145" s="883"/>
      <c r="M145" s="883"/>
      <c r="N145" s="883"/>
      <c r="O145" s="883"/>
      <c r="P145" s="883"/>
      <c r="Q145" s="883"/>
      <c r="R145" s="883"/>
      <c r="S145" s="883"/>
      <c r="T145" s="883"/>
      <c r="U145" s="883"/>
      <c r="V145" s="883"/>
      <c r="W145" s="883"/>
      <c r="X145" s="883"/>
      <c r="Y145" s="883"/>
      <c r="Z145" s="883"/>
      <c r="AA145" s="883"/>
      <c r="AB145" s="883"/>
      <c r="AC145" s="883"/>
      <c r="AD145" s="883"/>
      <c r="AE145" s="883"/>
      <c r="AF145" s="883"/>
      <c r="AG145" s="883"/>
      <c r="AH145" s="883"/>
      <c r="AI145" s="883"/>
      <c r="AJ145" s="883"/>
      <c r="AK145" s="883"/>
      <c r="AL145" s="883"/>
      <c r="AM145" s="883"/>
      <c r="AN145" s="883"/>
    </row>
    <row r="146" spans="1:40" s="887" customFormat="1" x14ac:dyDescent="0.3">
      <c r="A146" s="886"/>
      <c r="B146" s="886"/>
      <c r="C146" s="955"/>
      <c r="D146" s="955"/>
      <c r="E146" s="955"/>
      <c r="F146" s="955"/>
      <c r="G146" s="955"/>
      <c r="I146" s="884"/>
      <c r="J146" s="884"/>
      <c r="K146" s="883"/>
      <c r="L146" s="883"/>
      <c r="M146" s="883"/>
      <c r="N146" s="883"/>
      <c r="O146" s="883"/>
      <c r="P146" s="883"/>
      <c r="Q146" s="883"/>
      <c r="R146" s="883"/>
      <c r="S146" s="883"/>
      <c r="T146" s="883"/>
      <c r="U146" s="883"/>
      <c r="V146" s="883"/>
      <c r="W146" s="883"/>
      <c r="X146" s="883"/>
      <c r="Y146" s="883"/>
      <c r="Z146" s="883"/>
      <c r="AA146" s="883"/>
      <c r="AB146" s="883"/>
      <c r="AC146" s="883"/>
      <c r="AD146" s="883"/>
      <c r="AE146" s="883"/>
      <c r="AF146" s="883"/>
      <c r="AG146" s="883"/>
      <c r="AH146" s="883"/>
      <c r="AI146" s="883"/>
      <c r="AJ146" s="883"/>
      <c r="AK146" s="883"/>
      <c r="AL146" s="883"/>
      <c r="AM146" s="883"/>
      <c r="AN146" s="883"/>
    </row>
    <row r="147" spans="1:40" s="887" customFormat="1" x14ac:dyDescent="0.3">
      <c r="A147" s="886"/>
      <c r="B147" s="886"/>
      <c r="C147" s="955"/>
      <c r="D147" s="955"/>
      <c r="E147" s="955"/>
      <c r="F147" s="955"/>
      <c r="G147" s="955"/>
      <c r="I147" s="884"/>
      <c r="J147" s="884"/>
      <c r="K147" s="883"/>
      <c r="L147" s="883"/>
      <c r="M147" s="883"/>
      <c r="N147" s="883"/>
      <c r="O147" s="883"/>
      <c r="P147" s="883"/>
      <c r="Q147" s="883"/>
      <c r="R147" s="883"/>
      <c r="S147" s="883"/>
      <c r="T147" s="883"/>
      <c r="U147" s="883"/>
      <c r="V147" s="883"/>
      <c r="W147" s="883"/>
      <c r="X147" s="883"/>
      <c r="Y147" s="883"/>
      <c r="Z147" s="883"/>
      <c r="AA147" s="883"/>
      <c r="AB147" s="883"/>
      <c r="AC147" s="883"/>
      <c r="AD147" s="883"/>
      <c r="AE147" s="883"/>
      <c r="AF147" s="883"/>
      <c r="AG147" s="883"/>
      <c r="AH147" s="883"/>
      <c r="AI147" s="883"/>
      <c r="AJ147" s="883"/>
      <c r="AK147" s="883"/>
      <c r="AL147" s="883"/>
      <c r="AM147" s="883"/>
      <c r="AN147" s="883"/>
    </row>
    <row r="148" spans="1:40" s="887" customFormat="1" x14ac:dyDescent="0.3">
      <c r="A148" s="886"/>
      <c r="B148" s="886"/>
      <c r="C148" s="955"/>
      <c r="D148" s="955"/>
      <c r="E148" s="955"/>
      <c r="F148" s="955"/>
      <c r="G148" s="955"/>
      <c r="I148" s="884"/>
      <c r="J148" s="884"/>
      <c r="K148" s="883"/>
      <c r="L148" s="883"/>
      <c r="M148" s="883"/>
      <c r="N148" s="883"/>
      <c r="O148" s="883"/>
      <c r="P148" s="883"/>
      <c r="Q148" s="883"/>
      <c r="R148" s="883"/>
      <c r="S148" s="883"/>
      <c r="T148" s="883"/>
      <c r="U148" s="883"/>
      <c r="V148" s="883"/>
      <c r="W148" s="883"/>
      <c r="X148" s="883"/>
      <c r="Y148" s="883"/>
      <c r="Z148" s="883"/>
      <c r="AA148" s="883"/>
      <c r="AB148" s="883"/>
      <c r="AC148" s="883"/>
      <c r="AD148" s="883"/>
      <c r="AE148" s="883"/>
      <c r="AF148" s="883"/>
      <c r="AG148" s="883"/>
      <c r="AH148" s="883"/>
      <c r="AI148" s="883"/>
      <c r="AJ148" s="883"/>
      <c r="AK148" s="883"/>
      <c r="AL148" s="883"/>
      <c r="AM148" s="883"/>
      <c r="AN148" s="883"/>
    </row>
    <row r="149" spans="1:40" s="887" customFormat="1" x14ac:dyDescent="0.3">
      <c r="A149" s="886"/>
      <c r="B149" s="886"/>
      <c r="C149" s="955"/>
      <c r="D149" s="955"/>
      <c r="E149" s="955"/>
      <c r="F149" s="955"/>
      <c r="G149" s="955"/>
      <c r="I149" s="884"/>
      <c r="J149" s="884"/>
      <c r="K149" s="883"/>
      <c r="L149" s="883"/>
      <c r="M149" s="883"/>
      <c r="N149" s="883"/>
      <c r="O149" s="883"/>
      <c r="P149" s="883"/>
      <c r="Q149" s="883"/>
      <c r="R149" s="883"/>
      <c r="S149" s="883"/>
      <c r="T149" s="883"/>
      <c r="U149" s="883"/>
      <c r="V149" s="883"/>
      <c r="W149" s="883"/>
      <c r="X149" s="883"/>
      <c r="Y149" s="883"/>
      <c r="Z149" s="883"/>
      <c r="AA149" s="883"/>
      <c r="AB149" s="883"/>
      <c r="AC149" s="883"/>
      <c r="AD149" s="883"/>
      <c r="AE149" s="883"/>
      <c r="AF149" s="883"/>
      <c r="AG149" s="883"/>
      <c r="AH149" s="883"/>
      <c r="AI149" s="883"/>
      <c r="AJ149" s="883"/>
      <c r="AK149" s="883"/>
      <c r="AL149" s="883"/>
      <c r="AM149" s="883"/>
      <c r="AN149" s="883"/>
    </row>
    <row r="150" spans="1:40" s="887" customFormat="1" x14ac:dyDescent="0.3">
      <c r="A150" s="886"/>
      <c r="B150" s="886"/>
      <c r="C150" s="955"/>
      <c r="D150" s="955"/>
      <c r="E150" s="955"/>
      <c r="F150" s="955"/>
      <c r="G150" s="955"/>
      <c r="I150" s="884"/>
      <c r="J150" s="884"/>
      <c r="K150" s="883"/>
      <c r="L150" s="883"/>
      <c r="M150" s="883"/>
      <c r="N150" s="883"/>
      <c r="O150" s="883"/>
      <c r="P150" s="883"/>
      <c r="Q150" s="883"/>
      <c r="R150" s="883"/>
      <c r="S150" s="883"/>
      <c r="T150" s="883"/>
      <c r="U150" s="883"/>
      <c r="V150" s="883"/>
      <c r="W150" s="883"/>
      <c r="X150" s="883"/>
      <c r="Y150" s="883"/>
      <c r="Z150" s="883"/>
      <c r="AA150" s="883"/>
      <c r="AB150" s="883"/>
      <c r="AC150" s="883"/>
      <c r="AD150" s="883"/>
      <c r="AE150" s="883"/>
      <c r="AF150" s="883"/>
      <c r="AG150" s="883"/>
      <c r="AH150" s="883"/>
      <c r="AI150" s="883"/>
      <c r="AJ150" s="883"/>
      <c r="AK150" s="883"/>
      <c r="AL150" s="883"/>
      <c r="AM150" s="883"/>
      <c r="AN150" s="883"/>
    </row>
    <row r="151" spans="1:40" s="887" customFormat="1" x14ac:dyDescent="0.3">
      <c r="A151" s="886"/>
      <c r="B151" s="886"/>
      <c r="C151" s="955"/>
      <c r="D151" s="955"/>
      <c r="E151" s="955"/>
      <c r="F151" s="955"/>
      <c r="G151" s="955"/>
      <c r="I151" s="884"/>
      <c r="J151" s="884"/>
      <c r="K151" s="883"/>
      <c r="L151" s="883"/>
      <c r="M151" s="883"/>
      <c r="N151" s="883"/>
      <c r="O151" s="883"/>
      <c r="P151" s="883"/>
      <c r="Q151" s="883"/>
      <c r="R151" s="883"/>
      <c r="S151" s="883"/>
      <c r="T151" s="883"/>
      <c r="U151" s="883"/>
      <c r="V151" s="883"/>
      <c r="W151" s="883"/>
      <c r="X151" s="883"/>
      <c r="Y151" s="883"/>
      <c r="Z151" s="883"/>
      <c r="AA151" s="883"/>
      <c r="AB151" s="883"/>
      <c r="AC151" s="883"/>
      <c r="AD151" s="883"/>
      <c r="AE151" s="883"/>
      <c r="AF151" s="883"/>
      <c r="AG151" s="883"/>
      <c r="AH151" s="883"/>
      <c r="AI151" s="883"/>
      <c r="AJ151" s="883"/>
      <c r="AK151" s="883"/>
      <c r="AL151" s="883"/>
      <c r="AM151" s="883"/>
      <c r="AN151" s="883"/>
    </row>
    <row r="152" spans="1:40" s="887" customFormat="1" x14ac:dyDescent="0.3">
      <c r="A152" s="886"/>
      <c r="B152" s="886"/>
      <c r="C152" s="955"/>
      <c r="D152" s="955"/>
      <c r="E152" s="955"/>
      <c r="F152" s="955"/>
      <c r="G152" s="955"/>
      <c r="I152" s="884"/>
      <c r="J152" s="884"/>
      <c r="K152" s="883"/>
      <c r="L152" s="883"/>
      <c r="M152" s="883"/>
      <c r="N152" s="883"/>
      <c r="O152" s="883"/>
      <c r="P152" s="883"/>
      <c r="Q152" s="883"/>
      <c r="R152" s="883"/>
      <c r="S152" s="883"/>
      <c r="T152" s="883"/>
      <c r="U152" s="883"/>
      <c r="V152" s="883"/>
      <c r="W152" s="883"/>
      <c r="X152" s="883"/>
      <c r="Y152" s="883"/>
      <c r="Z152" s="883"/>
      <c r="AA152" s="883"/>
      <c r="AB152" s="883"/>
      <c r="AC152" s="883"/>
      <c r="AD152" s="883"/>
      <c r="AE152" s="883"/>
      <c r="AF152" s="883"/>
      <c r="AG152" s="883"/>
      <c r="AH152" s="883"/>
      <c r="AI152" s="883"/>
      <c r="AJ152" s="883"/>
      <c r="AK152" s="883"/>
      <c r="AL152" s="883"/>
      <c r="AM152" s="883"/>
      <c r="AN152" s="883"/>
    </row>
    <row r="153" spans="1:40" s="887" customFormat="1" x14ac:dyDescent="0.3">
      <c r="A153" s="886"/>
      <c r="B153" s="886"/>
      <c r="C153" s="955"/>
      <c r="D153" s="955"/>
      <c r="E153" s="955"/>
      <c r="F153" s="955"/>
      <c r="G153" s="955"/>
      <c r="I153" s="884"/>
      <c r="J153" s="884"/>
      <c r="K153" s="883"/>
      <c r="L153" s="883"/>
      <c r="M153" s="883"/>
      <c r="N153" s="883"/>
      <c r="O153" s="883"/>
      <c r="P153" s="883"/>
      <c r="Q153" s="883"/>
      <c r="R153" s="883"/>
      <c r="S153" s="883"/>
      <c r="T153" s="883"/>
      <c r="U153" s="883"/>
      <c r="V153" s="883"/>
      <c r="W153" s="883"/>
      <c r="X153" s="883"/>
      <c r="Y153" s="883"/>
      <c r="Z153" s="883"/>
      <c r="AA153" s="883"/>
      <c r="AB153" s="883"/>
      <c r="AC153" s="883"/>
      <c r="AD153" s="883"/>
      <c r="AE153" s="883"/>
      <c r="AF153" s="883"/>
      <c r="AG153" s="883"/>
      <c r="AH153" s="883"/>
      <c r="AI153" s="883"/>
      <c r="AJ153" s="883"/>
      <c r="AK153" s="883"/>
      <c r="AL153" s="883"/>
      <c r="AM153" s="883"/>
      <c r="AN153" s="883"/>
    </row>
    <row r="154" spans="1:40" s="887" customFormat="1" x14ac:dyDescent="0.3">
      <c r="A154" s="886"/>
      <c r="B154" s="886"/>
      <c r="C154" s="955"/>
      <c r="D154" s="955"/>
      <c r="E154" s="955"/>
      <c r="F154" s="955"/>
      <c r="G154" s="955"/>
      <c r="I154" s="884"/>
      <c r="J154" s="884"/>
      <c r="K154" s="883"/>
      <c r="L154" s="883"/>
      <c r="M154" s="883"/>
      <c r="N154" s="883"/>
      <c r="O154" s="883"/>
      <c r="P154" s="883"/>
      <c r="Q154" s="883"/>
      <c r="R154" s="883"/>
      <c r="S154" s="883"/>
      <c r="T154" s="883"/>
      <c r="U154" s="883"/>
      <c r="V154" s="883"/>
      <c r="W154" s="883"/>
      <c r="X154" s="883"/>
      <c r="Y154" s="883"/>
      <c r="Z154" s="883"/>
      <c r="AA154" s="883"/>
      <c r="AB154" s="883"/>
      <c r="AC154" s="883"/>
      <c r="AD154" s="883"/>
      <c r="AE154" s="883"/>
      <c r="AF154" s="883"/>
      <c r="AG154" s="883"/>
      <c r="AH154" s="883"/>
      <c r="AI154" s="883"/>
      <c r="AJ154" s="883"/>
      <c r="AK154" s="883"/>
      <c r="AL154" s="883"/>
      <c r="AM154" s="883"/>
      <c r="AN154" s="883"/>
    </row>
    <row r="155" spans="1:40" s="887" customFormat="1" x14ac:dyDescent="0.3">
      <c r="A155" s="886"/>
      <c r="B155" s="886"/>
      <c r="C155" s="955"/>
      <c r="D155" s="955"/>
      <c r="E155" s="955"/>
      <c r="F155" s="955"/>
      <c r="G155" s="955"/>
      <c r="I155" s="884"/>
      <c r="J155" s="884"/>
      <c r="K155" s="883"/>
      <c r="L155" s="883"/>
      <c r="M155" s="883"/>
      <c r="N155" s="883"/>
      <c r="O155" s="883"/>
      <c r="P155" s="883"/>
      <c r="Q155" s="883"/>
      <c r="R155" s="883"/>
      <c r="S155" s="883"/>
      <c r="T155" s="883"/>
      <c r="U155" s="883"/>
      <c r="V155" s="883"/>
      <c r="W155" s="883"/>
      <c r="X155" s="883"/>
      <c r="Y155" s="883"/>
      <c r="Z155" s="883"/>
      <c r="AA155" s="883"/>
      <c r="AB155" s="883"/>
      <c r="AC155" s="883"/>
      <c r="AD155" s="883"/>
      <c r="AE155" s="883"/>
      <c r="AF155" s="883"/>
      <c r="AG155" s="883"/>
      <c r="AH155" s="883"/>
      <c r="AI155" s="883"/>
      <c r="AJ155" s="883"/>
      <c r="AK155" s="883"/>
      <c r="AL155" s="883"/>
      <c r="AM155" s="883"/>
      <c r="AN155" s="883"/>
    </row>
    <row r="156" spans="1:40" s="887" customFormat="1" x14ac:dyDescent="0.3">
      <c r="A156" s="886"/>
      <c r="B156" s="886"/>
      <c r="C156" s="955"/>
      <c r="D156" s="955"/>
      <c r="E156" s="955"/>
      <c r="F156" s="955"/>
      <c r="G156" s="955"/>
      <c r="I156" s="884"/>
      <c r="J156" s="884"/>
      <c r="K156" s="883"/>
      <c r="L156" s="883"/>
      <c r="M156" s="883"/>
      <c r="N156" s="883"/>
      <c r="O156" s="883"/>
      <c r="P156" s="883"/>
      <c r="Q156" s="883"/>
      <c r="R156" s="883"/>
      <c r="S156" s="883"/>
      <c r="T156" s="883"/>
      <c r="U156" s="883"/>
      <c r="V156" s="883"/>
      <c r="W156" s="883"/>
      <c r="X156" s="883"/>
      <c r="Y156" s="883"/>
      <c r="Z156" s="883"/>
      <c r="AA156" s="883"/>
      <c r="AB156" s="883"/>
      <c r="AC156" s="883"/>
      <c r="AD156" s="883"/>
      <c r="AE156" s="883"/>
      <c r="AF156" s="883"/>
      <c r="AG156" s="883"/>
      <c r="AH156" s="883"/>
      <c r="AI156" s="883"/>
      <c r="AJ156" s="883"/>
      <c r="AK156" s="883"/>
      <c r="AL156" s="883"/>
      <c r="AM156" s="883"/>
      <c r="AN156" s="883"/>
    </row>
    <row r="157" spans="1:40" s="887" customFormat="1" x14ac:dyDescent="0.3">
      <c r="A157" s="886"/>
      <c r="B157" s="886"/>
      <c r="C157" s="955"/>
      <c r="D157" s="955"/>
      <c r="E157" s="955"/>
      <c r="F157" s="955"/>
      <c r="G157" s="955"/>
      <c r="I157" s="884"/>
      <c r="J157" s="884"/>
      <c r="K157" s="883"/>
      <c r="L157" s="883"/>
      <c r="M157" s="883"/>
      <c r="N157" s="883"/>
      <c r="O157" s="883"/>
      <c r="P157" s="883"/>
      <c r="Q157" s="883"/>
      <c r="R157" s="883"/>
      <c r="S157" s="883"/>
      <c r="T157" s="883"/>
      <c r="U157" s="883"/>
      <c r="V157" s="883"/>
      <c r="W157" s="883"/>
      <c r="X157" s="883"/>
      <c r="Y157" s="883"/>
      <c r="Z157" s="883"/>
      <c r="AA157" s="883"/>
      <c r="AB157" s="883"/>
      <c r="AC157" s="883"/>
      <c r="AD157" s="883"/>
      <c r="AE157" s="883"/>
      <c r="AF157" s="883"/>
      <c r="AG157" s="883"/>
      <c r="AH157" s="883"/>
      <c r="AI157" s="883"/>
      <c r="AJ157" s="883"/>
      <c r="AK157" s="883"/>
      <c r="AL157" s="883"/>
      <c r="AM157" s="883"/>
      <c r="AN157" s="883"/>
    </row>
    <row r="158" spans="1:40" s="887" customFormat="1" x14ac:dyDescent="0.3">
      <c r="A158" s="886"/>
      <c r="B158" s="886"/>
      <c r="C158" s="955"/>
      <c r="D158" s="955"/>
      <c r="E158" s="955"/>
      <c r="F158" s="955"/>
      <c r="G158" s="955"/>
      <c r="I158" s="884"/>
      <c r="J158" s="884"/>
      <c r="K158" s="883"/>
      <c r="L158" s="883"/>
      <c r="M158" s="883"/>
      <c r="N158" s="883"/>
      <c r="O158" s="883"/>
      <c r="P158" s="883"/>
      <c r="Q158" s="883"/>
      <c r="R158" s="883"/>
      <c r="S158" s="883"/>
      <c r="T158" s="883"/>
      <c r="U158" s="883"/>
      <c r="V158" s="883"/>
      <c r="W158" s="883"/>
      <c r="X158" s="883"/>
      <c r="Y158" s="883"/>
      <c r="Z158" s="883"/>
      <c r="AA158" s="883"/>
      <c r="AB158" s="883"/>
      <c r="AC158" s="883"/>
      <c r="AD158" s="883"/>
      <c r="AE158" s="883"/>
      <c r="AF158" s="883"/>
      <c r="AG158" s="883"/>
      <c r="AH158" s="883"/>
      <c r="AI158" s="883"/>
      <c r="AJ158" s="883"/>
      <c r="AK158" s="883"/>
      <c r="AL158" s="883"/>
      <c r="AM158" s="883"/>
      <c r="AN158" s="883"/>
    </row>
    <row r="159" spans="1:40" s="887" customFormat="1" x14ac:dyDescent="0.3">
      <c r="A159" s="886"/>
      <c r="B159" s="886"/>
      <c r="C159" s="955"/>
      <c r="D159" s="955"/>
      <c r="E159" s="955"/>
      <c r="F159" s="955"/>
      <c r="G159" s="955"/>
      <c r="I159" s="884"/>
      <c r="J159" s="884"/>
      <c r="K159" s="883"/>
      <c r="L159" s="883"/>
      <c r="M159" s="883"/>
      <c r="N159" s="883"/>
      <c r="O159" s="883"/>
      <c r="P159" s="883"/>
      <c r="Q159" s="883"/>
      <c r="R159" s="883"/>
      <c r="S159" s="883"/>
      <c r="T159" s="883"/>
      <c r="U159" s="883"/>
      <c r="V159" s="883"/>
      <c r="W159" s="883"/>
      <c r="X159" s="883"/>
      <c r="Y159" s="883"/>
      <c r="Z159" s="883"/>
      <c r="AA159" s="883"/>
      <c r="AB159" s="883"/>
      <c r="AC159" s="883"/>
      <c r="AD159" s="883"/>
      <c r="AE159" s="883"/>
      <c r="AF159" s="883"/>
      <c r="AG159" s="883"/>
      <c r="AH159" s="883"/>
      <c r="AI159" s="883"/>
      <c r="AJ159" s="883"/>
      <c r="AK159" s="883"/>
      <c r="AL159" s="883"/>
      <c r="AM159" s="883"/>
      <c r="AN159" s="883"/>
    </row>
    <row r="160" spans="1:40" s="887" customFormat="1" x14ac:dyDescent="0.3">
      <c r="A160" s="886"/>
      <c r="B160" s="886"/>
      <c r="C160" s="955"/>
      <c r="D160" s="955"/>
      <c r="E160" s="955"/>
      <c r="F160" s="955"/>
      <c r="G160" s="955"/>
      <c r="I160" s="884"/>
      <c r="J160" s="884"/>
      <c r="K160" s="883"/>
      <c r="L160" s="883"/>
      <c r="M160" s="883"/>
      <c r="N160" s="883"/>
      <c r="O160" s="883"/>
      <c r="P160" s="883"/>
      <c r="Q160" s="883"/>
      <c r="R160" s="883"/>
      <c r="S160" s="883"/>
      <c r="T160" s="883"/>
      <c r="U160" s="883"/>
      <c r="V160" s="883"/>
      <c r="W160" s="883"/>
      <c r="X160" s="883"/>
      <c r="Y160" s="883"/>
      <c r="Z160" s="883"/>
      <c r="AA160" s="883"/>
      <c r="AB160" s="883"/>
      <c r="AC160" s="883"/>
      <c r="AD160" s="883"/>
      <c r="AE160" s="883"/>
      <c r="AF160" s="883"/>
      <c r="AG160" s="883"/>
      <c r="AH160" s="883"/>
      <c r="AI160" s="883"/>
      <c r="AJ160" s="883"/>
      <c r="AK160" s="883"/>
      <c r="AL160" s="883"/>
      <c r="AM160" s="883"/>
      <c r="AN160" s="883"/>
    </row>
    <row r="161" spans="1:40" s="887" customFormat="1" x14ac:dyDescent="0.3">
      <c r="A161" s="886"/>
      <c r="B161" s="886"/>
      <c r="C161" s="955"/>
      <c r="D161" s="955"/>
      <c r="E161" s="955"/>
      <c r="F161" s="955"/>
      <c r="G161" s="955"/>
      <c r="I161" s="884"/>
      <c r="J161" s="884"/>
      <c r="K161" s="883"/>
      <c r="L161" s="883"/>
      <c r="M161" s="883"/>
      <c r="N161" s="883"/>
      <c r="O161" s="883"/>
      <c r="P161" s="883"/>
      <c r="Q161" s="883"/>
      <c r="R161" s="883"/>
      <c r="S161" s="883"/>
      <c r="T161" s="883"/>
      <c r="U161" s="883"/>
      <c r="V161" s="883"/>
      <c r="W161" s="883"/>
      <c r="X161" s="883"/>
      <c r="Y161" s="883"/>
      <c r="Z161" s="883"/>
      <c r="AA161" s="883"/>
      <c r="AB161" s="883"/>
      <c r="AC161" s="883"/>
      <c r="AD161" s="883"/>
      <c r="AE161" s="883"/>
      <c r="AF161" s="883"/>
      <c r="AG161" s="883"/>
      <c r="AH161" s="883"/>
      <c r="AI161" s="883"/>
      <c r="AJ161" s="883"/>
      <c r="AK161" s="883"/>
      <c r="AL161" s="883"/>
      <c r="AM161" s="883"/>
      <c r="AN161" s="883"/>
    </row>
    <row r="162" spans="1:40" s="887" customFormat="1" x14ac:dyDescent="0.3">
      <c r="A162" s="886"/>
      <c r="B162" s="886"/>
      <c r="C162" s="955"/>
      <c r="D162" s="955"/>
      <c r="E162" s="955"/>
      <c r="F162" s="955"/>
      <c r="G162" s="955"/>
      <c r="I162" s="884"/>
      <c r="J162" s="884"/>
      <c r="K162" s="883"/>
      <c r="L162" s="883"/>
      <c r="M162" s="883"/>
      <c r="N162" s="883"/>
      <c r="O162" s="883"/>
      <c r="P162" s="883"/>
      <c r="Q162" s="883"/>
      <c r="R162" s="883"/>
      <c r="S162" s="883"/>
      <c r="T162" s="883"/>
      <c r="U162" s="883"/>
      <c r="V162" s="883"/>
      <c r="W162" s="883"/>
      <c r="X162" s="883"/>
      <c r="Y162" s="883"/>
      <c r="Z162" s="883"/>
      <c r="AA162" s="883"/>
      <c r="AB162" s="883"/>
      <c r="AC162" s="883"/>
      <c r="AD162" s="883"/>
      <c r="AE162" s="883"/>
      <c r="AF162" s="883"/>
      <c r="AG162" s="883"/>
      <c r="AH162" s="883"/>
      <c r="AI162" s="883"/>
      <c r="AJ162" s="883"/>
      <c r="AK162" s="883"/>
      <c r="AL162" s="883"/>
      <c r="AM162" s="883"/>
      <c r="AN162" s="883"/>
    </row>
    <row r="163" spans="1:40" s="887" customFormat="1" x14ac:dyDescent="0.3">
      <c r="A163" s="886"/>
      <c r="B163" s="886"/>
      <c r="C163" s="955"/>
      <c r="D163" s="955"/>
      <c r="E163" s="955"/>
      <c r="F163" s="955"/>
      <c r="G163" s="955"/>
      <c r="I163" s="884"/>
      <c r="J163" s="884"/>
      <c r="K163" s="883"/>
      <c r="L163" s="883"/>
      <c r="M163" s="883"/>
      <c r="N163" s="883"/>
      <c r="O163" s="883"/>
      <c r="P163" s="883"/>
      <c r="Q163" s="883"/>
      <c r="R163" s="883"/>
      <c r="S163" s="883"/>
      <c r="T163" s="883"/>
      <c r="U163" s="883"/>
      <c r="V163" s="883"/>
      <c r="W163" s="883"/>
      <c r="X163" s="883"/>
      <c r="Y163" s="883"/>
      <c r="Z163" s="883"/>
      <c r="AA163" s="883"/>
      <c r="AB163" s="883"/>
      <c r="AC163" s="883"/>
      <c r="AD163" s="883"/>
      <c r="AE163" s="883"/>
      <c r="AF163" s="883"/>
      <c r="AG163" s="883"/>
      <c r="AH163" s="883"/>
      <c r="AI163" s="883"/>
      <c r="AJ163" s="883"/>
      <c r="AK163" s="883"/>
      <c r="AL163" s="883"/>
      <c r="AM163" s="883"/>
      <c r="AN163" s="883"/>
    </row>
    <row r="164" spans="1:40" s="887" customFormat="1" x14ac:dyDescent="0.3">
      <c r="A164" s="886"/>
      <c r="B164" s="886"/>
      <c r="C164" s="955"/>
      <c r="D164" s="955"/>
      <c r="E164" s="955"/>
      <c r="F164" s="955"/>
      <c r="G164" s="955"/>
      <c r="I164" s="884"/>
      <c r="J164" s="884"/>
      <c r="K164" s="883"/>
      <c r="L164" s="883"/>
      <c r="M164" s="883"/>
      <c r="N164" s="883"/>
      <c r="O164" s="883"/>
      <c r="P164" s="883"/>
      <c r="Q164" s="883"/>
      <c r="R164" s="883"/>
      <c r="S164" s="883"/>
      <c r="T164" s="883"/>
      <c r="U164" s="883"/>
      <c r="V164" s="883"/>
      <c r="W164" s="883"/>
      <c r="X164" s="883"/>
      <c r="Y164" s="883"/>
      <c r="Z164" s="883"/>
      <c r="AA164" s="883"/>
      <c r="AB164" s="883"/>
      <c r="AC164" s="883"/>
      <c r="AD164" s="883"/>
      <c r="AE164" s="883"/>
      <c r="AF164" s="883"/>
      <c r="AG164" s="883"/>
      <c r="AH164" s="883"/>
      <c r="AI164" s="883"/>
      <c r="AJ164" s="883"/>
      <c r="AK164" s="883"/>
      <c r="AL164" s="883"/>
      <c r="AM164" s="883"/>
      <c r="AN164" s="883"/>
    </row>
    <row r="165" spans="1:40" s="887" customFormat="1" x14ac:dyDescent="0.3">
      <c r="A165" s="886"/>
      <c r="B165" s="886"/>
      <c r="C165" s="955"/>
      <c r="D165" s="955"/>
      <c r="E165" s="955"/>
      <c r="F165" s="955"/>
      <c r="G165" s="955"/>
      <c r="I165" s="884"/>
      <c r="J165" s="884"/>
      <c r="K165" s="883"/>
      <c r="L165" s="883"/>
      <c r="M165" s="883"/>
      <c r="N165" s="883"/>
      <c r="O165" s="883"/>
      <c r="P165" s="883"/>
      <c r="Q165" s="883"/>
      <c r="R165" s="883"/>
      <c r="S165" s="883"/>
      <c r="T165" s="883"/>
      <c r="U165" s="883"/>
      <c r="V165" s="883"/>
      <c r="W165" s="883"/>
      <c r="X165" s="883"/>
      <c r="Y165" s="883"/>
      <c r="Z165" s="883"/>
      <c r="AA165" s="883"/>
      <c r="AB165" s="883"/>
      <c r="AC165" s="883"/>
      <c r="AD165" s="883"/>
      <c r="AE165" s="883"/>
      <c r="AF165" s="883"/>
      <c r="AG165" s="883"/>
      <c r="AH165" s="883"/>
      <c r="AI165" s="883"/>
      <c r="AJ165" s="883"/>
      <c r="AK165" s="883"/>
      <c r="AL165" s="883"/>
      <c r="AM165" s="883"/>
      <c r="AN165" s="883"/>
    </row>
    <row r="166" spans="1:40" s="887" customFormat="1" x14ac:dyDescent="0.3">
      <c r="A166" s="886"/>
      <c r="B166" s="886"/>
      <c r="C166" s="955"/>
      <c r="D166" s="955"/>
      <c r="E166" s="955"/>
      <c r="F166" s="955"/>
      <c r="G166" s="955"/>
      <c r="I166" s="884"/>
      <c r="J166" s="884"/>
      <c r="K166" s="883"/>
      <c r="L166" s="883"/>
      <c r="M166" s="883"/>
      <c r="N166" s="883"/>
      <c r="O166" s="883"/>
      <c r="P166" s="883"/>
      <c r="Q166" s="883"/>
      <c r="R166" s="883"/>
      <c r="S166" s="883"/>
      <c r="T166" s="883"/>
      <c r="U166" s="883"/>
      <c r="V166" s="883"/>
      <c r="W166" s="883"/>
      <c r="X166" s="883"/>
      <c r="Y166" s="883"/>
      <c r="Z166" s="883"/>
      <c r="AA166" s="883"/>
      <c r="AB166" s="883"/>
      <c r="AC166" s="883"/>
      <c r="AD166" s="883"/>
      <c r="AE166" s="883"/>
      <c r="AF166" s="883"/>
      <c r="AG166" s="883"/>
      <c r="AH166" s="883"/>
      <c r="AI166" s="883"/>
      <c r="AJ166" s="883"/>
      <c r="AK166" s="883"/>
      <c r="AL166" s="883"/>
      <c r="AM166" s="883"/>
      <c r="AN166" s="883"/>
    </row>
    <row r="167" spans="1:40" s="887" customFormat="1" x14ac:dyDescent="0.3">
      <c r="A167" s="886"/>
      <c r="B167" s="886"/>
      <c r="C167" s="955"/>
      <c r="D167" s="955"/>
      <c r="E167" s="955"/>
      <c r="F167" s="955"/>
      <c r="G167" s="955"/>
      <c r="I167" s="884"/>
      <c r="J167" s="884"/>
      <c r="K167" s="883"/>
      <c r="L167" s="883"/>
      <c r="M167" s="883"/>
      <c r="N167" s="883"/>
      <c r="O167" s="883"/>
      <c r="P167" s="883"/>
      <c r="Q167" s="883"/>
      <c r="R167" s="883"/>
      <c r="S167" s="883"/>
      <c r="T167" s="883"/>
      <c r="U167" s="883"/>
      <c r="V167" s="883"/>
      <c r="W167" s="883"/>
      <c r="X167" s="883"/>
      <c r="Y167" s="883"/>
      <c r="Z167" s="883"/>
      <c r="AA167" s="883"/>
      <c r="AB167" s="883"/>
      <c r="AC167" s="883"/>
      <c r="AD167" s="883"/>
      <c r="AE167" s="883"/>
      <c r="AF167" s="883"/>
      <c r="AG167" s="883"/>
      <c r="AH167" s="883"/>
      <c r="AI167" s="883"/>
      <c r="AJ167" s="883"/>
      <c r="AK167" s="883"/>
      <c r="AL167" s="883"/>
      <c r="AM167" s="883"/>
      <c r="AN167" s="883"/>
    </row>
    <row r="168" spans="1:40" s="887" customFormat="1" x14ac:dyDescent="0.3">
      <c r="A168" s="886"/>
      <c r="B168" s="886"/>
      <c r="C168" s="955"/>
      <c r="D168" s="955"/>
      <c r="E168" s="955"/>
      <c r="F168" s="955"/>
      <c r="G168" s="955"/>
      <c r="I168" s="884"/>
      <c r="J168" s="884"/>
      <c r="K168" s="883"/>
      <c r="L168" s="883"/>
      <c r="M168" s="883"/>
      <c r="N168" s="883"/>
      <c r="O168" s="883"/>
      <c r="P168" s="883"/>
      <c r="Q168" s="883"/>
      <c r="R168" s="883"/>
      <c r="S168" s="883"/>
      <c r="T168" s="883"/>
      <c r="U168" s="883"/>
      <c r="V168" s="883"/>
      <c r="W168" s="883"/>
      <c r="X168" s="883"/>
      <c r="Y168" s="883"/>
      <c r="Z168" s="883"/>
      <c r="AA168" s="883"/>
      <c r="AB168" s="883"/>
      <c r="AC168" s="883"/>
      <c r="AD168" s="883"/>
      <c r="AE168" s="883"/>
      <c r="AF168" s="883"/>
      <c r="AG168" s="883"/>
      <c r="AH168" s="883"/>
      <c r="AI168" s="883"/>
      <c r="AJ168" s="883"/>
      <c r="AK168" s="883"/>
      <c r="AL168" s="883"/>
      <c r="AM168" s="883"/>
      <c r="AN168" s="883"/>
    </row>
    <row r="169" spans="1:40" s="887" customFormat="1" x14ac:dyDescent="0.3">
      <c r="A169" s="886"/>
      <c r="B169" s="886"/>
      <c r="C169" s="955"/>
      <c r="D169" s="955"/>
      <c r="E169" s="955"/>
      <c r="F169" s="955"/>
      <c r="G169" s="955"/>
      <c r="I169" s="884"/>
      <c r="J169" s="884"/>
      <c r="K169" s="883"/>
      <c r="L169" s="883"/>
      <c r="M169" s="883"/>
      <c r="N169" s="883"/>
      <c r="O169" s="883"/>
      <c r="P169" s="883"/>
      <c r="Q169" s="883"/>
      <c r="R169" s="883"/>
      <c r="S169" s="883"/>
      <c r="T169" s="883"/>
      <c r="U169" s="883"/>
      <c r="V169" s="883"/>
      <c r="W169" s="883"/>
      <c r="X169" s="883"/>
      <c r="Y169" s="883"/>
      <c r="Z169" s="883"/>
      <c r="AA169" s="883"/>
      <c r="AB169" s="883"/>
      <c r="AC169" s="883"/>
      <c r="AD169" s="883"/>
      <c r="AE169" s="883"/>
      <c r="AF169" s="883"/>
      <c r="AG169" s="883"/>
      <c r="AH169" s="883"/>
      <c r="AI169" s="883"/>
      <c r="AJ169" s="883"/>
      <c r="AK169" s="883"/>
      <c r="AL169" s="883"/>
      <c r="AM169" s="883"/>
      <c r="AN169" s="883"/>
    </row>
    <row r="170" spans="1:40" s="887" customFormat="1" x14ac:dyDescent="0.3">
      <c r="A170" s="886"/>
      <c r="B170" s="886"/>
      <c r="C170" s="955"/>
      <c r="D170" s="955"/>
      <c r="E170" s="955"/>
      <c r="F170" s="955"/>
      <c r="G170" s="955"/>
      <c r="I170" s="884"/>
      <c r="J170" s="884"/>
      <c r="K170" s="883"/>
      <c r="L170" s="883"/>
      <c r="M170" s="883"/>
      <c r="N170" s="883"/>
      <c r="O170" s="883"/>
      <c r="P170" s="883"/>
      <c r="Q170" s="883"/>
      <c r="R170" s="883"/>
      <c r="S170" s="883"/>
      <c r="T170" s="883"/>
      <c r="U170" s="883"/>
      <c r="V170" s="883"/>
      <c r="W170" s="883"/>
      <c r="X170" s="883"/>
      <c r="Y170" s="883"/>
      <c r="Z170" s="883"/>
      <c r="AA170" s="883"/>
      <c r="AB170" s="883"/>
      <c r="AC170" s="883"/>
      <c r="AD170" s="883"/>
      <c r="AE170" s="883"/>
      <c r="AF170" s="883"/>
      <c r="AG170" s="883"/>
      <c r="AH170" s="883"/>
      <c r="AI170" s="883"/>
      <c r="AJ170" s="883"/>
      <c r="AK170" s="883"/>
      <c r="AL170" s="883"/>
      <c r="AM170" s="883"/>
      <c r="AN170" s="883"/>
    </row>
    <row r="171" spans="1:40" s="887" customFormat="1" x14ac:dyDescent="0.3">
      <c r="A171" s="886"/>
      <c r="B171" s="886"/>
      <c r="C171" s="955"/>
      <c r="D171" s="955"/>
      <c r="E171" s="955"/>
      <c r="F171" s="955"/>
      <c r="G171" s="955"/>
      <c r="I171" s="884"/>
      <c r="J171" s="884"/>
      <c r="K171" s="883"/>
      <c r="L171" s="883"/>
      <c r="M171" s="883"/>
      <c r="N171" s="883"/>
      <c r="O171" s="883"/>
      <c r="P171" s="883"/>
      <c r="Q171" s="883"/>
      <c r="R171" s="883"/>
      <c r="S171" s="883"/>
      <c r="T171" s="883"/>
      <c r="U171" s="883"/>
      <c r="V171" s="883"/>
      <c r="W171" s="883"/>
      <c r="X171" s="883"/>
      <c r="Y171" s="883"/>
      <c r="Z171" s="883"/>
      <c r="AA171" s="883"/>
      <c r="AB171" s="883"/>
      <c r="AC171" s="883"/>
      <c r="AD171" s="883"/>
      <c r="AE171" s="883"/>
      <c r="AF171" s="883"/>
      <c r="AG171" s="883"/>
      <c r="AH171" s="883"/>
      <c r="AI171" s="883"/>
      <c r="AJ171" s="883"/>
      <c r="AK171" s="883"/>
      <c r="AL171" s="883"/>
      <c r="AM171" s="883"/>
      <c r="AN171" s="883"/>
    </row>
    <row r="172" spans="1:40" s="887" customFormat="1" x14ac:dyDescent="0.3">
      <c r="A172" s="886"/>
      <c r="B172" s="886"/>
      <c r="C172" s="955"/>
      <c r="D172" s="955"/>
      <c r="E172" s="955"/>
      <c r="F172" s="955"/>
      <c r="G172" s="955"/>
      <c r="I172" s="884"/>
      <c r="J172" s="884"/>
      <c r="K172" s="883"/>
      <c r="L172" s="883"/>
      <c r="M172" s="883"/>
      <c r="N172" s="883"/>
      <c r="O172" s="883"/>
      <c r="P172" s="883"/>
      <c r="Q172" s="883"/>
      <c r="R172" s="883"/>
      <c r="S172" s="883"/>
      <c r="T172" s="883"/>
      <c r="U172" s="883"/>
      <c r="V172" s="883"/>
      <c r="W172" s="883"/>
      <c r="X172" s="883"/>
      <c r="Y172" s="883"/>
      <c r="Z172" s="883"/>
      <c r="AA172" s="883"/>
      <c r="AB172" s="883"/>
      <c r="AC172" s="883"/>
      <c r="AD172" s="883"/>
      <c r="AE172" s="883"/>
      <c r="AF172" s="883"/>
      <c r="AG172" s="883"/>
      <c r="AH172" s="883"/>
      <c r="AI172" s="883"/>
      <c r="AJ172" s="883"/>
      <c r="AK172" s="883"/>
      <c r="AL172" s="883"/>
      <c r="AM172" s="883"/>
      <c r="AN172" s="883"/>
    </row>
    <row r="173" spans="1:40" s="887" customFormat="1" x14ac:dyDescent="0.3">
      <c r="A173" s="886"/>
      <c r="B173" s="886"/>
      <c r="C173" s="955"/>
      <c r="D173" s="955"/>
      <c r="E173" s="955"/>
      <c r="F173" s="955"/>
      <c r="G173" s="955"/>
      <c r="I173" s="884"/>
      <c r="J173" s="884"/>
      <c r="K173" s="883"/>
      <c r="L173" s="883"/>
      <c r="M173" s="883"/>
      <c r="N173" s="883"/>
      <c r="O173" s="883"/>
      <c r="P173" s="883"/>
      <c r="Q173" s="883"/>
      <c r="R173" s="883"/>
      <c r="S173" s="883"/>
      <c r="T173" s="883"/>
      <c r="U173" s="883"/>
      <c r="V173" s="883"/>
      <c r="W173" s="883"/>
      <c r="X173" s="883"/>
      <c r="Y173" s="883"/>
      <c r="Z173" s="883"/>
      <c r="AA173" s="883"/>
      <c r="AB173" s="883"/>
      <c r="AC173" s="883"/>
      <c r="AD173" s="883"/>
      <c r="AE173" s="883"/>
      <c r="AF173" s="883"/>
      <c r="AG173" s="883"/>
      <c r="AH173" s="883"/>
      <c r="AI173" s="883"/>
      <c r="AJ173" s="883"/>
      <c r="AK173" s="883"/>
      <c r="AL173" s="883"/>
      <c r="AM173" s="883"/>
      <c r="AN173" s="883"/>
    </row>
    <row r="174" spans="1:40" s="887" customFormat="1" x14ac:dyDescent="0.3">
      <c r="A174" s="886"/>
      <c r="B174" s="886"/>
      <c r="C174" s="955"/>
      <c r="D174" s="955"/>
      <c r="E174" s="955"/>
      <c r="F174" s="955"/>
      <c r="G174" s="955"/>
      <c r="I174" s="884"/>
      <c r="J174" s="884"/>
      <c r="K174" s="883"/>
      <c r="L174" s="883"/>
      <c r="M174" s="883"/>
      <c r="N174" s="883"/>
      <c r="O174" s="883"/>
      <c r="P174" s="883"/>
      <c r="Q174" s="883"/>
      <c r="R174" s="883"/>
      <c r="S174" s="883"/>
      <c r="T174" s="883"/>
      <c r="U174" s="883"/>
      <c r="V174" s="883"/>
      <c r="W174" s="883"/>
      <c r="X174" s="883"/>
      <c r="Y174" s="883"/>
      <c r="Z174" s="883"/>
      <c r="AA174" s="883"/>
      <c r="AB174" s="883"/>
      <c r="AC174" s="883"/>
      <c r="AD174" s="883"/>
      <c r="AE174" s="883"/>
      <c r="AF174" s="883"/>
      <c r="AG174" s="883"/>
      <c r="AH174" s="883"/>
      <c r="AI174" s="883"/>
      <c r="AJ174" s="883"/>
      <c r="AK174" s="883"/>
      <c r="AL174" s="883"/>
      <c r="AM174" s="883"/>
      <c r="AN174" s="883"/>
    </row>
    <row r="175" spans="1:40" s="887" customFormat="1" x14ac:dyDescent="0.3">
      <c r="A175" s="886"/>
      <c r="B175" s="886"/>
      <c r="C175" s="955"/>
      <c r="D175" s="955"/>
      <c r="E175" s="955"/>
      <c r="F175" s="955"/>
      <c r="G175" s="955"/>
      <c r="I175" s="884"/>
      <c r="J175" s="884"/>
      <c r="K175" s="883"/>
      <c r="L175" s="883"/>
      <c r="M175" s="883"/>
      <c r="N175" s="883"/>
      <c r="O175" s="883"/>
      <c r="P175" s="883"/>
      <c r="Q175" s="883"/>
      <c r="R175" s="883"/>
      <c r="S175" s="883"/>
      <c r="T175" s="883"/>
      <c r="U175" s="883"/>
      <c r="V175" s="883"/>
      <c r="W175" s="883"/>
      <c r="X175" s="883"/>
      <c r="Y175" s="883"/>
      <c r="Z175" s="883"/>
      <c r="AA175" s="883"/>
      <c r="AB175" s="883"/>
      <c r="AC175" s="883"/>
      <c r="AD175" s="883"/>
      <c r="AE175" s="883"/>
      <c r="AF175" s="883"/>
      <c r="AG175" s="883"/>
      <c r="AH175" s="883"/>
      <c r="AI175" s="883"/>
      <c r="AJ175" s="883"/>
      <c r="AK175" s="883"/>
      <c r="AL175" s="883"/>
      <c r="AM175" s="883"/>
      <c r="AN175" s="883"/>
    </row>
    <row r="176" spans="1:40" s="887" customFormat="1" x14ac:dyDescent="0.3">
      <c r="A176" s="886"/>
      <c r="B176" s="886"/>
      <c r="C176" s="955"/>
      <c r="D176" s="955"/>
      <c r="E176" s="955"/>
      <c r="F176" s="955"/>
      <c r="G176" s="955"/>
      <c r="I176" s="884"/>
      <c r="J176" s="884"/>
      <c r="K176" s="883"/>
      <c r="L176" s="883"/>
      <c r="M176" s="883"/>
      <c r="N176" s="883"/>
      <c r="O176" s="883"/>
      <c r="P176" s="883"/>
      <c r="Q176" s="883"/>
      <c r="R176" s="883"/>
      <c r="S176" s="883"/>
      <c r="T176" s="883"/>
      <c r="U176" s="883"/>
      <c r="V176" s="883"/>
      <c r="W176" s="883"/>
      <c r="X176" s="883"/>
      <c r="Y176" s="883"/>
      <c r="Z176" s="883"/>
      <c r="AA176" s="883"/>
      <c r="AB176" s="883"/>
      <c r="AC176" s="883"/>
      <c r="AD176" s="883"/>
      <c r="AE176" s="883"/>
      <c r="AF176" s="883"/>
      <c r="AG176" s="883"/>
      <c r="AH176" s="883"/>
      <c r="AI176" s="883"/>
      <c r="AJ176" s="883"/>
      <c r="AK176" s="883"/>
      <c r="AL176" s="883"/>
      <c r="AM176" s="883"/>
      <c r="AN176" s="883"/>
    </row>
    <row r="177" spans="1:40" s="887" customFormat="1" x14ac:dyDescent="0.3">
      <c r="A177" s="886"/>
      <c r="B177" s="886"/>
      <c r="C177" s="955"/>
      <c r="D177" s="955"/>
      <c r="E177" s="955"/>
      <c r="F177" s="955"/>
      <c r="G177" s="955"/>
      <c r="I177" s="884"/>
      <c r="J177" s="884"/>
      <c r="K177" s="883"/>
      <c r="L177" s="883"/>
      <c r="M177" s="883"/>
      <c r="N177" s="883"/>
      <c r="O177" s="883"/>
      <c r="P177" s="883"/>
      <c r="Q177" s="883"/>
      <c r="R177" s="883"/>
      <c r="S177" s="883"/>
      <c r="T177" s="883"/>
      <c r="U177" s="883"/>
      <c r="V177" s="883"/>
      <c r="W177" s="883"/>
      <c r="X177" s="883"/>
      <c r="Y177" s="883"/>
      <c r="Z177" s="883"/>
      <c r="AA177" s="883"/>
      <c r="AB177" s="883"/>
      <c r="AC177" s="883"/>
      <c r="AD177" s="883"/>
      <c r="AE177" s="883"/>
      <c r="AF177" s="883"/>
      <c r="AG177" s="883"/>
      <c r="AH177" s="883"/>
      <c r="AI177" s="883"/>
      <c r="AJ177" s="883"/>
      <c r="AK177" s="883"/>
      <c r="AL177" s="883"/>
      <c r="AM177" s="883"/>
      <c r="AN177" s="883"/>
    </row>
    <row r="178" spans="1:40" s="887" customFormat="1" x14ac:dyDescent="0.3">
      <c r="A178" s="886"/>
      <c r="B178" s="886"/>
      <c r="C178" s="955"/>
      <c r="D178" s="955"/>
      <c r="E178" s="955"/>
      <c r="F178" s="955"/>
      <c r="G178" s="955"/>
      <c r="I178" s="884"/>
      <c r="J178" s="884"/>
      <c r="K178" s="883"/>
      <c r="L178" s="883"/>
      <c r="M178" s="883"/>
      <c r="N178" s="883"/>
      <c r="O178" s="883"/>
      <c r="P178" s="883"/>
      <c r="Q178" s="883"/>
      <c r="R178" s="883"/>
      <c r="S178" s="883"/>
      <c r="T178" s="883"/>
      <c r="U178" s="883"/>
      <c r="V178" s="883"/>
      <c r="W178" s="883"/>
      <c r="X178" s="883"/>
      <c r="Y178" s="883"/>
      <c r="Z178" s="883"/>
      <c r="AA178" s="883"/>
      <c r="AB178" s="883"/>
      <c r="AC178" s="883"/>
      <c r="AD178" s="883"/>
      <c r="AE178" s="883"/>
      <c r="AF178" s="883"/>
      <c r="AG178" s="883"/>
      <c r="AH178" s="883"/>
      <c r="AI178" s="883"/>
      <c r="AJ178" s="883"/>
      <c r="AK178" s="883"/>
      <c r="AL178" s="883"/>
      <c r="AM178" s="883"/>
      <c r="AN178" s="883"/>
    </row>
    <row r="179" spans="1:40" s="887" customFormat="1" x14ac:dyDescent="0.3">
      <c r="A179" s="886"/>
      <c r="B179" s="886"/>
      <c r="C179" s="955"/>
      <c r="D179" s="955"/>
      <c r="E179" s="955"/>
      <c r="F179" s="955"/>
      <c r="G179" s="955"/>
      <c r="I179" s="884"/>
      <c r="J179" s="884"/>
      <c r="K179" s="883"/>
      <c r="L179" s="883"/>
      <c r="M179" s="883"/>
      <c r="N179" s="883"/>
      <c r="O179" s="883"/>
      <c r="P179" s="883"/>
      <c r="Q179" s="883"/>
      <c r="R179" s="883"/>
      <c r="S179" s="883"/>
      <c r="T179" s="883"/>
      <c r="U179" s="883"/>
      <c r="V179" s="883"/>
      <c r="W179" s="883"/>
      <c r="X179" s="883"/>
      <c r="Y179" s="883"/>
      <c r="Z179" s="883"/>
      <c r="AA179" s="883"/>
      <c r="AB179" s="883"/>
      <c r="AC179" s="883"/>
      <c r="AD179" s="883"/>
      <c r="AE179" s="883"/>
      <c r="AF179" s="883"/>
      <c r="AG179" s="883"/>
      <c r="AH179" s="883"/>
      <c r="AI179" s="883"/>
      <c r="AJ179" s="883"/>
      <c r="AK179" s="883"/>
      <c r="AL179" s="883"/>
      <c r="AM179" s="883"/>
      <c r="AN179" s="883"/>
    </row>
    <row r="180" spans="1:40" s="887" customFormat="1" x14ac:dyDescent="0.3">
      <c r="A180" s="886"/>
      <c r="B180" s="886"/>
      <c r="C180" s="955"/>
      <c r="D180" s="955"/>
      <c r="E180" s="955"/>
      <c r="F180" s="955"/>
      <c r="G180" s="955"/>
      <c r="I180" s="884"/>
      <c r="J180" s="884"/>
      <c r="K180" s="883"/>
      <c r="L180" s="883"/>
      <c r="M180" s="883"/>
      <c r="N180" s="883"/>
      <c r="O180" s="883"/>
      <c r="P180" s="883"/>
      <c r="Q180" s="883"/>
      <c r="R180" s="883"/>
      <c r="S180" s="883"/>
      <c r="T180" s="883"/>
      <c r="U180" s="883"/>
      <c r="V180" s="883"/>
      <c r="W180" s="883"/>
      <c r="X180" s="883"/>
      <c r="Y180" s="883"/>
      <c r="Z180" s="883"/>
      <c r="AA180" s="883"/>
      <c r="AB180" s="883"/>
      <c r="AC180" s="883"/>
      <c r="AD180" s="883"/>
      <c r="AE180" s="883"/>
      <c r="AF180" s="883"/>
      <c r="AG180" s="883"/>
      <c r="AH180" s="883"/>
      <c r="AI180" s="883"/>
      <c r="AJ180" s="883"/>
      <c r="AK180" s="883"/>
      <c r="AL180" s="883"/>
      <c r="AM180" s="883"/>
      <c r="AN180" s="883"/>
    </row>
    <row r="181" spans="1:40" s="887" customFormat="1" x14ac:dyDescent="0.3">
      <c r="A181" s="886"/>
      <c r="B181" s="886"/>
      <c r="C181" s="955"/>
      <c r="D181" s="955"/>
      <c r="E181" s="955"/>
      <c r="F181" s="955"/>
      <c r="G181" s="955"/>
      <c r="I181" s="884"/>
      <c r="J181" s="884"/>
      <c r="K181" s="883"/>
      <c r="L181" s="883"/>
      <c r="M181" s="883"/>
      <c r="N181" s="883"/>
      <c r="O181" s="883"/>
      <c r="P181" s="883"/>
      <c r="Q181" s="883"/>
      <c r="R181" s="883"/>
      <c r="S181" s="883"/>
      <c r="T181" s="883"/>
      <c r="U181" s="883"/>
      <c r="V181" s="883"/>
      <c r="W181" s="883"/>
      <c r="X181" s="883"/>
      <c r="Y181" s="883"/>
      <c r="Z181" s="883"/>
      <c r="AA181" s="883"/>
      <c r="AB181" s="883"/>
      <c r="AC181" s="883"/>
      <c r="AD181" s="883"/>
      <c r="AE181" s="883"/>
      <c r="AF181" s="883"/>
      <c r="AG181" s="883"/>
      <c r="AH181" s="883"/>
      <c r="AI181" s="883"/>
      <c r="AJ181" s="883"/>
      <c r="AK181" s="883"/>
      <c r="AL181" s="883"/>
      <c r="AM181" s="883"/>
      <c r="AN181" s="883"/>
    </row>
    <row r="182" spans="1:40" s="887" customFormat="1" x14ac:dyDescent="0.3">
      <c r="A182" s="886"/>
      <c r="B182" s="886"/>
      <c r="C182" s="955"/>
      <c r="D182" s="955"/>
      <c r="E182" s="955"/>
      <c r="F182" s="955"/>
      <c r="G182" s="955"/>
      <c r="I182" s="884"/>
      <c r="J182" s="884"/>
      <c r="K182" s="883"/>
      <c r="L182" s="883"/>
      <c r="M182" s="883"/>
      <c r="N182" s="883"/>
      <c r="O182" s="883"/>
      <c r="P182" s="883"/>
      <c r="Q182" s="883"/>
      <c r="R182" s="883"/>
      <c r="S182" s="883"/>
      <c r="T182" s="883"/>
      <c r="U182" s="883"/>
      <c r="V182" s="883"/>
      <c r="W182" s="883"/>
      <c r="X182" s="883"/>
      <c r="Y182" s="883"/>
      <c r="Z182" s="883"/>
      <c r="AA182" s="883"/>
      <c r="AB182" s="883"/>
      <c r="AC182" s="883"/>
      <c r="AD182" s="883"/>
      <c r="AE182" s="883"/>
      <c r="AF182" s="883"/>
      <c r="AG182" s="883"/>
      <c r="AH182" s="883"/>
      <c r="AI182" s="883"/>
      <c r="AJ182" s="883"/>
      <c r="AK182" s="883"/>
      <c r="AL182" s="883"/>
      <c r="AM182" s="883"/>
      <c r="AN182" s="883"/>
    </row>
    <row r="183" spans="1:40" s="887" customFormat="1" x14ac:dyDescent="0.3">
      <c r="A183" s="886"/>
      <c r="B183" s="886"/>
      <c r="C183" s="955"/>
      <c r="D183" s="955"/>
      <c r="E183" s="955"/>
      <c r="F183" s="955"/>
      <c r="G183" s="955"/>
      <c r="I183" s="884"/>
      <c r="J183" s="884"/>
      <c r="K183" s="883"/>
      <c r="L183" s="883"/>
      <c r="M183" s="883"/>
      <c r="N183" s="883"/>
      <c r="O183" s="883"/>
      <c r="P183" s="883"/>
      <c r="Q183" s="883"/>
      <c r="R183" s="883"/>
      <c r="S183" s="883"/>
      <c r="T183" s="883"/>
      <c r="U183" s="883"/>
      <c r="V183" s="883"/>
      <c r="W183" s="883"/>
      <c r="X183" s="883"/>
      <c r="Y183" s="883"/>
      <c r="Z183" s="883"/>
      <c r="AA183" s="883"/>
      <c r="AB183" s="883"/>
      <c r="AC183" s="883"/>
      <c r="AD183" s="883"/>
      <c r="AE183" s="883"/>
      <c r="AF183" s="883"/>
      <c r="AG183" s="883"/>
      <c r="AH183" s="883"/>
      <c r="AI183" s="883"/>
      <c r="AJ183" s="883"/>
      <c r="AK183" s="883"/>
      <c r="AL183" s="883"/>
      <c r="AM183" s="883"/>
      <c r="AN183" s="883"/>
    </row>
    <row r="184" spans="1:40" s="887" customFormat="1" x14ac:dyDescent="0.3">
      <c r="A184" s="886"/>
      <c r="B184" s="886"/>
      <c r="C184" s="955"/>
      <c r="D184" s="955"/>
      <c r="E184" s="955"/>
      <c r="F184" s="955"/>
      <c r="G184" s="955"/>
      <c r="I184" s="884"/>
      <c r="J184" s="884"/>
      <c r="K184" s="883"/>
      <c r="L184" s="883"/>
      <c r="M184" s="883"/>
      <c r="N184" s="883"/>
      <c r="O184" s="883"/>
      <c r="P184" s="883"/>
      <c r="Q184" s="883"/>
      <c r="R184" s="883"/>
      <c r="S184" s="883"/>
      <c r="T184" s="883"/>
      <c r="U184" s="883"/>
      <c r="V184" s="883"/>
      <c r="W184" s="883"/>
      <c r="X184" s="883"/>
      <c r="Y184" s="883"/>
      <c r="Z184" s="883"/>
      <c r="AA184" s="883"/>
      <c r="AB184" s="883"/>
      <c r="AC184" s="883"/>
      <c r="AD184" s="883"/>
      <c r="AE184" s="883"/>
      <c r="AF184" s="883"/>
      <c r="AG184" s="883"/>
      <c r="AH184" s="883"/>
      <c r="AI184" s="883"/>
      <c r="AJ184" s="883"/>
      <c r="AK184" s="883"/>
      <c r="AL184" s="883"/>
      <c r="AM184" s="883"/>
      <c r="AN184" s="883"/>
    </row>
    <row r="185" spans="1:40" s="887" customFormat="1" x14ac:dyDescent="0.3">
      <c r="A185" s="886"/>
      <c r="B185" s="886"/>
      <c r="C185" s="955"/>
      <c r="D185" s="955"/>
      <c r="E185" s="955"/>
      <c r="F185" s="955"/>
      <c r="G185" s="955"/>
      <c r="I185" s="884"/>
      <c r="J185" s="884"/>
      <c r="K185" s="883"/>
      <c r="L185" s="883"/>
      <c r="M185" s="883"/>
      <c r="N185" s="883"/>
      <c r="O185" s="883"/>
      <c r="P185" s="883"/>
      <c r="Q185" s="883"/>
      <c r="R185" s="883"/>
      <c r="S185" s="883"/>
      <c r="T185" s="883"/>
      <c r="U185" s="883"/>
      <c r="V185" s="883"/>
      <c r="W185" s="883"/>
      <c r="X185" s="883"/>
      <c r="Y185" s="883"/>
      <c r="Z185" s="883"/>
      <c r="AA185" s="883"/>
      <c r="AB185" s="883"/>
      <c r="AC185" s="883"/>
      <c r="AD185" s="883"/>
      <c r="AE185" s="883"/>
      <c r="AF185" s="883"/>
      <c r="AG185" s="883"/>
      <c r="AH185" s="883"/>
      <c r="AI185" s="883"/>
      <c r="AJ185" s="883"/>
      <c r="AK185" s="883"/>
      <c r="AL185" s="883"/>
      <c r="AM185" s="883"/>
      <c r="AN185" s="883"/>
    </row>
    <row r="186" spans="1:40" s="887" customFormat="1" x14ac:dyDescent="0.3">
      <c r="A186" s="886"/>
      <c r="B186" s="886"/>
      <c r="C186" s="955"/>
      <c r="D186" s="955"/>
      <c r="E186" s="955"/>
      <c r="F186" s="955"/>
      <c r="G186" s="955"/>
      <c r="I186" s="884"/>
      <c r="J186" s="884"/>
      <c r="K186" s="883"/>
      <c r="L186" s="883"/>
      <c r="M186" s="883"/>
      <c r="N186" s="883"/>
      <c r="O186" s="883"/>
      <c r="P186" s="883"/>
      <c r="Q186" s="883"/>
      <c r="R186" s="883"/>
      <c r="S186" s="883"/>
      <c r="T186" s="883"/>
      <c r="U186" s="883"/>
      <c r="V186" s="883"/>
      <c r="W186" s="883"/>
      <c r="X186" s="883"/>
      <c r="Y186" s="883"/>
      <c r="Z186" s="883"/>
      <c r="AA186" s="883"/>
      <c r="AB186" s="883"/>
      <c r="AC186" s="883"/>
      <c r="AD186" s="883"/>
      <c r="AE186" s="883"/>
      <c r="AF186" s="883"/>
      <c r="AG186" s="883"/>
      <c r="AH186" s="883"/>
      <c r="AI186" s="883"/>
      <c r="AJ186" s="883"/>
      <c r="AK186" s="883"/>
      <c r="AL186" s="883"/>
      <c r="AM186" s="883"/>
      <c r="AN186" s="883"/>
    </row>
    <row r="187" spans="1:40" s="887" customFormat="1" x14ac:dyDescent="0.3">
      <c r="A187" s="886"/>
      <c r="B187" s="886"/>
      <c r="C187" s="955"/>
      <c r="D187" s="955"/>
      <c r="E187" s="955"/>
      <c r="F187" s="955"/>
      <c r="G187" s="955"/>
      <c r="I187" s="884"/>
      <c r="J187" s="884"/>
      <c r="K187" s="883"/>
      <c r="L187" s="883"/>
      <c r="M187" s="883"/>
      <c r="N187" s="883"/>
      <c r="O187" s="883"/>
      <c r="P187" s="883"/>
      <c r="Q187" s="883"/>
      <c r="R187" s="883"/>
      <c r="S187" s="883"/>
      <c r="T187" s="883"/>
      <c r="U187" s="883"/>
      <c r="V187" s="883"/>
      <c r="W187" s="883"/>
      <c r="X187" s="883"/>
      <c r="Y187" s="883"/>
      <c r="Z187" s="883"/>
      <c r="AA187" s="883"/>
      <c r="AB187" s="883"/>
      <c r="AC187" s="883"/>
      <c r="AD187" s="883"/>
      <c r="AE187" s="883"/>
      <c r="AF187" s="883"/>
      <c r="AG187" s="883"/>
      <c r="AH187" s="883"/>
      <c r="AI187" s="883"/>
      <c r="AJ187" s="883"/>
      <c r="AK187" s="883"/>
      <c r="AL187" s="883"/>
      <c r="AM187" s="883"/>
      <c r="AN187" s="883"/>
    </row>
    <row r="188" spans="1:40" s="887" customFormat="1" x14ac:dyDescent="0.3">
      <c r="A188" s="886"/>
      <c r="B188" s="886"/>
      <c r="C188" s="955"/>
      <c r="D188" s="955"/>
      <c r="E188" s="955"/>
      <c r="F188" s="955"/>
      <c r="G188" s="955"/>
      <c r="I188" s="884"/>
      <c r="J188" s="884"/>
      <c r="K188" s="883"/>
      <c r="L188" s="883"/>
      <c r="M188" s="883"/>
      <c r="N188" s="883"/>
      <c r="O188" s="883"/>
      <c r="P188" s="883"/>
      <c r="Q188" s="883"/>
      <c r="R188" s="883"/>
      <c r="S188" s="883"/>
      <c r="T188" s="883"/>
      <c r="U188" s="883"/>
      <c r="V188" s="883"/>
      <c r="W188" s="883"/>
      <c r="X188" s="883"/>
      <c r="Y188" s="883"/>
      <c r="Z188" s="883"/>
      <c r="AA188" s="883"/>
      <c r="AB188" s="883"/>
      <c r="AC188" s="883"/>
      <c r="AD188" s="883"/>
      <c r="AE188" s="883"/>
      <c r="AF188" s="883"/>
      <c r="AG188" s="883"/>
      <c r="AH188" s="883"/>
      <c r="AI188" s="883"/>
      <c r="AJ188" s="883"/>
      <c r="AK188" s="883"/>
      <c r="AL188" s="883"/>
      <c r="AM188" s="883"/>
      <c r="AN188" s="883"/>
    </row>
    <row r="189" spans="1:40" s="887" customFormat="1" x14ac:dyDescent="0.3">
      <c r="A189" s="886"/>
      <c r="B189" s="886"/>
      <c r="C189" s="955"/>
      <c r="D189" s="955"/>
      <c r="E189" s="955"/>
      <c r="F189" s="955"/>
      <c r="G189" s="955"/>
      <c r="I189" s="884"/>
      <c r="J189" s="884"/>
      <c r="K189" s="883"/>
      <c r="L189" s="883"/>
      <c r="M189" s="883"/>
      <c r="N189" s="883"/>
      <c r="O189" s="883"/>
      <c r="P189" s="883"/>
      <c r="Q189" s="883"/>
      <c r="R189" s="883"/>
      <c r="S189" s="883"/>
      <c r="T189" s="883"/>
      <c r="U189" s="883"/>
      <c r="V189" s="883"/>
      <c r="W189" s="883"/>
      <c r="X189" s="883"/>
      <c r="Y189" s="883"/>
      <c r="Z189" s="883"/>
      <c r="AA189" s="883"/>
      <c r="AB189" s="883"/>
      <c r="AC189" s="883"/>
      <c r="AD189" s="883"/>
      <c r="AE189" s="883"/>
      <c r="AF189" s="883"/>
      <c r="AG189" s="883"/>
      <c r="AH189" s="883"/>
      <c r="AI189" s="883"/>
      <c r="AJ189" s="883"/>
      <c r="AK189" s="883"/>
      <c r="AL189" s="883"/>
      <c r="AM189" s="883"/>
      <c r="AN189" s="883"/>
    </row>
    <row r="190" spans="1:40" s="887" customFormat="1" x14ac:dyDescent="0.3">
      <c r="A190" s="886"/>
      <c r="B190" s="886"/>
      <c r="C190" s="955"/>
      <c r="D190" s="955"/>
      <c r="E190" s="955"/>
      <c r="F190" s="955"/>
      <c r="G190" s="955"/>
      <c r="I190" s="884"/>
      <c r="J190" s="884"/>
      <c r="K190" s="883"/>
      <c r="L190" s="883"/>
      <c r="M190" s="883"/>
      <c r="N190" s="883"/>
      <c r="O190" s="883"/>
      <c r="P190" s="883"/>
      <c r="Q190" s="883"/>
      <c r="R190" s="883"/>
      <c r="S190" s="883"/>
      <c r="T190" s="883"/>
      <c r="U190" s="883"/>
      <c r="V190" s="883"/>
      <c r="W190" s="883"/>
      <c r="X190" s="883"/>
      <c r="Y190" s="883"/>
      <c r="Z190" s="883"/>
      <c r="AA190" s="883"/>
      <c r="AB190" s="883"/>
      <c r="AC190" s="883"/>
      <c r="AD190" s="883"/>
      <c r="AE190" s="883"/>
      <c r="AF190" s="883"/>
      <c r="AG190" s="883"/>
      <c r="AH190" s="883"/>
      <c r="AI190" s="883"/>
      <c r="AJ190" s="883"/>
      <c r="AK190" s="883"/>
      <c r="AL190" s="883"/>
      <c r="AM190" s="883"/>
      <c r="AN190" s="883"/>
    </row>
    <row r="191" spans="1:40" s="887" customFormat="1" x14ac:dyDescent="0.3">
      <c r="A191" s="886"/>
      <c r="B191" s="886"/>
      <c r="C191" s="955"/>
      <c r="D191" s="955"/>
      <c r="E191" s="955"/>
      <c r="F191" s="955"/>
      <c r="G191" s="955"/>
      <c r="I191" s="884"/>
      <c r="J191" s="884"/>
      <c r="K191" s="883"/>
      <c r="L191" s="883"/>
      <c r="M191" s="883"/>
      <c r="N191" s="883"/>
      <c r="O191" s="883"/>
      <c r="P191" s="883"/>
      <c r="Q191" s="883"/>
      <c r="R191" s="883"/>
      <c r="S191" s="883"/>
      <c r="T191" s="883"/>
      <c r="U191" s="883"/>
      <c r="V191" s="883"/>
      <c r="W191" s="883"/>
      <c r="X191" s="883"/>
      <c r="Y191" s="883"/>
      <c r="Z191" s="883"/>
      <c r="AA191" s="883"/>
      <c r="AB191" s="883"/>
      <c r="AC191" s="883"/>
      <c r="AD191" s="883"/>
      <c r="AE191" s="883"/>
      <c r="AF191" s="883"/>
      <c r="AG191" s="883"/>
      <c r="AH191" s="883"/>
      <c r="AI191" s="883"/>
      <c r="AJ191" s="883"/>
      <c r="AK191" s="883"/>
      <c r="AL191" s="883"/>
      <c r="AM191" s="883"/>
      <c r="AN191" s="883"/>
    </row>
    <row r="192" spans="1:40" s="887" customFormat="1" x14ac:dyDescent="0.3">
      <c r="A192" s="886"/>
      <c r="B192" s="886"/>
      <c r="C192" s="955"/>
      <c r="D192" s="955"/>
      <c r="E192" s="955"/>
      <c r="F192" s="955"/>
      <c r="G192" s="955"/>
      <c r="I192" s="884"/>
      <c r="J192" s="884"/>
      <c r="K192" s="883"/>
      <c r="L192" s="883"/>
      <c r="M192" s="883"/>
      <c r="N192" s="883"/>
      <c r="O192" s="883"/>
      <c r="P192" s="883"/>
      <c r="Q192" s="883"/>
      <c r="R192" s="883"/>
      <c r="S192" s="883"/>
      <c r="T192" s="883"/>
      <c r="U192" s="883"/>
      <c r="V192" s="883"/>
      <c r="W192" s="883"/>
      <c r="X192" s="883"/>
      <c r="Y192" s="883"/>
      <c r="Z192" s="883"/>
      <c r="AA192" s="883"/>
      <c r="AB192" s="883"/>
      <c r="AC192" s="883"/>
      <c r="AD192" s="883"/>
      <c r="AE192" s="883"/>
      <c r="AF192" s="883"/>
      <c r="AG192" s="883"/>
      <c r="AH192" s="883"/>
      <c r="AI192" s="883"/>
      <c r="AJ192" s="883"/>
      <c r="AK192" s="883"/>
      <c r="AL192" s="883"/>
      <c r="AM192" s="883"/>
      <c r="AN192" s="883"/>
    </row>
    <row r="193" spans="1:40" s="887" customFormat="1" x14ac:dyDescent="0.3">
      <c r="A193" s="886"/>
      <c r="B193" s="886"/>
      <c r="C193" s="955"/>
      <c r="D193" s="955"/>
      <c r="E193" s="955"/>
      <c r="F193" s="955"/>
      <c r="G193" s="955"/>
      <c r="I193" s="884"/>
      <c r="J193" s="884"/>
      <c r="K193" s="883"/>
      <c r="L193" s="883"/>
      <c r="M193" s="883"/>
      <c r="N193" s="883"/>
      <c r="O193" s="883"/>
      <c r="P193" s="883"/>
      <c r="Q193" s="883"/>
      <c r="R193" s="883"/>
      <c r="S193" s="883"/>
      <c r="T193" s="883"/>
      <c r="U193" s="883"/>
      <c r="V193" s="883"/>
      <c r="W193" s="883"/>
      <c r="X193" s="883"/>
      <c r="Y193" s="883"/>
      <c r="Z193" s="883"/>
      <c r="AA193" s="883"/>
      <c r="AB193" s="883"/>
      <c r="AC193" s="883"/>
      <c r="AD193" s="883"/>
      <c r="AE193" s="883"/>
      <c r="AF193" s="883"/>
      <c r="AG193" s="883"/>
      <c r="AH193" s="883"/>
      <c r="AI193" s="883"/>
      <c r="AJ193" s="883"/>
      <c r="AK193" s="883"/>
      <c r="AL193" s="883"/>
      <c r="AM193" s="883"/>
      <c r="AN193" s="883"/>
    </row>
    <row r="194" spans="1:40" s="887" customFormat="1" x14ac:dyDescent="0.3">
      <c r="A194" s="886"/>
      <c r="B194" s="886"/>
      <c r="C194" s="955"/>
      <c r="D194" s="955"/>
      <c r="E194" s="955"/>
      <c r="F194" s="955"/>
      <c r="G194" s="955"/>
      <c r="I194" s="884"/>
      <c r="J194" s="884"/>
      <c r="K194" s="883"/>
      <c r="L194" s="883"/>
      <c r="M194" s="883"/>
      <c r="N194" s="883"/>
      <c r="O194" s="883"/>
      <c r="P194" s="883"/>
      <c r="Q194" s="883"/>
      <c r="R194" s="883"/>
      <c r="S194" s="883"/>
      <c r="T194" s="883"/>
      <c r="U194" s="883"/>
      <c r="V194" s="883"/>
      <c r="W194" s="883"/>
      <c r="X194" s="883"/>
      <c r="Y194" s="883"/>
      <c r="Z194" s="883"/>
      <c r="AA194" s="883"/>
      <c r="AB194" s="883"/>
      <c r="AC194" s="883"/>
      <c r="AD194" s="883"/>
      <c r="AE194" s="883"/>
      <c r="AF194" s="883"/>
      <c r="AG194" s="883"/>
      <c r="AH194" s="883"/>
      <c r="AI194" s="883"/>
      <c r="AJ194" s="883"/>
      <c r="AK194" s="883"/>
      <c r="AL194" s="883"/>
      <c r="AM194" s="883"/>
      <c r="AN194" s="883"/>
    </row>
    <row r="195" spans="1:40" s="887" customFormat="1" x14ac:dyDescent="0.3">
      <c r="A195" s="886"/>
      <c r="B195" s="886"/>
      <c r="C195" s="955"/>
      <c r="D195" s="955"/>
      <c r="E195" s="955"/>
      <c r="F195" s="955"/>
      <c r="G195" s="955"/>
      <c r="I195" s="884"/>
      <c r="J195" s="884"/>
      <c r="K195" s="883"/>
      <c r="L195" s="883"/>
      <c r="M195" s="883"/>
      <c r="N195" s="883"/>
      <c r="O195" s="883"/>
      <c r="P195" s="883"/>
      <c r="Q195" s="883"/>
      <c r="R195" s="883"/>
      <c r="S195" s="883"/>
      <c r="T195" s="883"/>
      <c r="U195" s="883"/>
      <c r="V195" s="883"/>
      <c r="W195" s="883"/>
      <c r="X195" s="883"/>
      <c r="Y195" s="883"/>
      <c r="Z195" s="883"/>
      <c r="AA195" s="883"/>
      <c r="AB195" s="883"/>
      <c r="AC195" s="883"/>
      <c r="AD195" s="883"/>
      <c r="AE195" s="883"/>
      <c r="AF195" s="883"/>
      <c r="AG195" s="883"/>
      <c r="AH195" s="883"/>
      <c r="AI195" s="883"/>
      <c r="AJ195" s="883"/>
      <c r="AK195" s="883"/>
      <c r="AL195" s="883"/>
      <c r="AM195" s="883"/>
      <c r="AN195" s="883"/>
    </row>
    <row r="196" spans="1:40" s="887" customFormat="1" x14ac:dyDescent="0.3">
      <c r="A196" s="886"/>
      <c r="B196" s="886"/>
      <c r="C196" s="955"/>
      <c r="D196" s="955"/>
      <c r="E196" s="955"/>
      <c r="F196" s="955"/>
      <c r="G196" s="955"/>
      <c r="I196" s="884"/>
      <c r="J196" s="884"/>
      <c r="K196" s="883"/>
      <c r="L196" s="883"/>
      <c r="M196" s="883"/>
      <c r="N196" s="883"/>
      <c r="O196" s="883"/>
      <c r="P196" s="883"/>
      <c r="Q196" s="883"/>
      <c r="R196" s="883"/>
      <c r="S196" s="883"/>
      <c r="T196" s="883"/>
      <c r="U196" s="883"/>
      <c r="V196" s="883"/>
      <c r="W196" s="883"/>
      <c r="X196" s="883"/>
      <c r="Y196" s="883"/>
      <c r="Z196" s="883"/>
      <c r="AA196" s="883"/>
      <c r="AB196" s="883"/>
      <c r="AC196" s="883"/>
      <c r="AD196" s="883"/>
      <c r="AE196" s="883"/>
      <c r="AF196" s="883"/>
      <c r="AG196" s="883"/>
      <c r="AH196" s="883"/>
      <c r="AI196" s="883"/>
      <c r="AJ196" s="883"/>
      <c r="AK196" s="883"/>
      <c r="AL196" s="883"/>
      <c r="AM196" s="883"/>
      <c r="AN196" s="883"/>
    </row>
  </sheetData>
  <mergeCells count="48">
    <mergeCell ref="A1:H1"/>
    <mergeCell ref="K1:X1"/>
    <mergeCell ref="M2:M3"/>
    <mergeCell ref="N2:N3"/>
    <mergeCell ref="Z2:Z3"/>
    <mergeCell ref="AC2:AD2"/>
    <mergeCell ref="AE2:AF2"/>
    <mergeCell ref="AG2:AH2"/>
    <mergeCell ref="AI2:AJ2"/>
    <mergeCell ref="K16:X16"/>
    <mergeCell ref="AA2:AB2"/>
    <mergeCell ref="AE17:AF17"/>
    <mergeCell ref="AG17:AH17"/>
    <mergeCell ref="AI17:AJ17"/>
    <mergeCell ref="K37:X37"/>
    <mergeCell ref="M38:M39"/>
    <mergeCell ref="N38:N39"/>
    <mergeCell ref="Z38:Z39"/>
    <mergeCell ref="AA38:AB38"/>
    <mergeCell ref="AC38:AD38"/>
    <mergeCell ref="AE38:AF38"/>
    <mergeCell ref="M17:M18"/>
    <mergeCell ref="N17:N18"/>
    <mergeCell ref="Z17:Z18"/>
    <mergeCell ref="AA17:AB17"/>
    <mergeCell ref="AC17:AD17"/>
    <mergeCell ref="AG38:AH38"/>
    <mergeCell ref="AI38:AJ38"/>
    <mergeCell ref="K57:X57"/>
    <mergeCell ref="M58:M59"/>
    <mergeCell ref="N58:N59"/>
    <mergeCell ref="Z58:Z59"/>
    <mergeCell ref="AA58:AB58"/>
    <mergeCell ref="AC58:AD58"/>
    <mergeCell ref="AE58:AF58"/>
    <mergeCell ref="AG58:AH58"/>
    <mergeCell ref="AG70:AH70"/>
    <mergeCell ref="AI70:AJ70"/>
    <mergeCell ref="AI58:AJ58"/>
    <mergeCell ref="A64:G64"/>
    <mergeCell ref="A66:G66"/>
    <mergeCell ref="K69:X69"/>
    <mergeCell ref="M70:M71"/>
    <mergeCell ref="N70:N71"/>
    <mergeCell ref="Z70:Z71"/>
    <mergeCell ref="AA70:AB70"/>
    <mergeCell ref="AC70:AD70"/>
    <mergeCell ref="AE70:AF70"/>
  </mergeCells>
  <conditionalFormatting sqref="G46">
    <cfRule type="containsText" dxfId="22" priority="23" operator="containsText" text="O">
      <formula>NOT(ISERROR(SEARCH("O",G46)))</formula>
    </cfRule>
  </conditionalFormatting>
  <conditionalFormatting sqref="G46">
    <cfRule type="containsText" dxfId="21" priority="20" operator="containsText" text="N/A">
      <formula>NOT(ISERROR(SEARCH("N/A",G46)))</formula>
    </cfRule>
    <cfRule type="containsText" dxfId="20" priority="21" operator="containsText" text="Blank">
      <formula>NOT(ISERROR(SEARCH("Blank",G46)))</formula>
    </cfRule>
    <cfRule type="containsText" dxfId="19" priority="22" operator="containsText" text="M">
      <formula>NOT(ISERROR(SEARCH("M",G46)))</formula>
    </cfRule>
  </conditionalFormatting>
  <conditionalFormatting sqref="C7:D7 F7:H7">
    <cfRule type="containsText" dxfId="18" priority="17" operator="containsText" text="N/A">
      <formula>NOT(ISERROR(SEARCH("N/A",C7)))</formula>
    </cfRule>
    <cfRule type="containsText" dxfId="17" priority="18" operator="containsText" text="Blank">
      <formula>NOT(ISERROR(SEARCH("Blank",C7)))</formula>
    </cfRule>
    <cfRule type="containsText" dxfId="16" priority="19" operator="containsText" text="M">
      <formula>NOT(ISERROR(SEARCH("M",C7)))</formula>
    </cfRule>
  </conditionalFormatting>
  <conditionalFormatting sqref="F46">
    <cfRule type="containsText" dxfId="15" priority="16" operator="containsText" text="O">
      <formula>NOT(ISERROR(SEARCH("O",F46)))</formula>
    </cfRule>
  </conditionalFormatting>
  <conditionalFormatting sqref="F46">
    <cfRule type="containsText" dxfId="14" priority="13" operator="containsText" text="N/A">
      <formula>NOT(ISERROR(SEARCH("N/A",F46)))</formula>
    </cfRule>
    <cfRule type="containsText" dxfId="13" priority="14" operator="containsText" text="Blank">
      <formula>NOT(ISERROR(SEARCH("Blank",F46)))</formula>
    </cfRule>
    <cfRule type="containsText" dxfId="12" priority="15" operator="containsText" text="M">
      <formula>NOT(ISERROR(SEARCH("M",F46)))</formula>
    </cfRule>
  </conditionalFormatting>
  <conditionalFormatting sqref="C46:D46">
    <cfRule type="containsText" dxfId="11" priority="12" operator="containsText" text="O">
      <formula>NOT(ISERROR(SEARCH("O",C46)))</formula>
    </cfRule>
  </conditionalFormatting>
  <conditionalFormatting sqref="C46:D46">
    <cfRule type="containsText" dxfId="10" priority="9" operator="containsText" text="N/A">
      <formula>NOT(ISERROR(SEARCH("N/A",C46)))</formula>
    </cfRule>
    <cfRule type="containsText" dxfId="9" priority="10" operator="containsText" text="Blank">
      <formula>NOT(ISERROR(SEARCH("Blank",C46)))</formula>
    </cfRule>
    <cfRule type="containsText" dxfId="8" priority="11" operator="containsText" text="M">
      <formula>NOT(ISERROR(SEARCH("M",C46)))</formula>
    </cfRule>
  </conditionalFormatting>
  <conditionalFormatting sqref="B125:B1048576 B1:B28 B30:B69">
    <cfRule type="duplicateValues" dxfId="7" priority="8"/>
  </conditionalFormatting>
  <conditionalFormatting sqref="B29">
    <cfRule type="duplicateValues" dxfId="6" priority="7"/>
  </conditionalFormatting>
  <conditionalFormatting sqref="Z4 Z51:Z55 Z40:Z43 Z45:Z49 Z19:Z35">
    <cfRule type="cellIs" dxfId="5" priority="6" operator="greaterThan">
      <formula>0</formula>
    </cfRule>
  </conditionalFormatting>
  <conditionalFormatting sqref="Z5:Z14">
    <cfRule type="cellIs" dxfId="4" priority="5" operator="greaterThan">
      <formula>0</formula>
    </cfRule>
  </conditionalFormatting>
  <conditionalFormatting sqref="Z60:Z67">
    <cfRule type="cellIs" dxfId="3" priority="4" operator="greaterThan">
      <formula>0</formula>
    </cfRule>
  </conditionalFormatting>
  <conditionalFormatting sqref="Z72:Z75">
    <cfRule type="cellIs" dxfId="2" priority="3" operator="greaterThan">
      <formula>0</formula>
    </cfRule>
  </conditionalFormatting>
  <conditionalFormatting sqref="Z50">
    <cfRule type="cellIs" dxfId="1" priority="2" operator="greaterThan">
      <formula>0</formula>
    </cfRule>
  </conditionalFormatting>
  <conditionalFormatting sqref="Z44">
    <cfRule type="cellIs" dxfId="0" priority="1" operator="greaterThan">
      <formula>0</formula>
    </cfRule>
  </conditionalFormatting>
  <dataValidations count="3">
    <dataValidation type="list" allowBlank="1" showInputMessage="1" showErrorMessage="1" sqref="V58:V68 V70:V79 V38:V56 V17:V36 V2:V15">
      <formula1>"Passed, Failed, N/A"</formula1>
    </dataValidation>
    <dataValidation type="list" allowBlank="1" showInputMessage="1" showErrorMessage="1" sqref="T70:T79 T58:T68 T38:T56 T2:T15 T17:T36">
      <formula1>"M, O, N/A"</formula1>
    </dataValidation>
    <dataValidation type="list" allowBlank="1" showInputMessage="1" showErrorMessage="1" sqref="X33 X19 X21 X4:X10 W70:W79 W2:W15 W58:W68 X12 W17:W36 W38:W56">
      <formula1>"Y, N"</formula1>
    </dataValidation>
  </dataValidations>
  <hyperlinks>
    <hyperlink ref="Y4" r:id="rId1" display="http://collab.lge.com/main/x/gOGHLw"/>
    <hyperlink ref="Y7" r:id="rId2" display="http://collab.lge.com/main/x/AocBNg"/>
    <hyperlink ref="Y8" r:id="rId3"/>
    <hyperlink ref="Y19" r:id="rId4"/>
    <hyperlink ref="Y20" r:id="rId5"/>
    <hyperlink ref="Y22" r:id="rId6"/>
    <hyperlink ref="Y30" r:id="rId7"/>
    <hyperlink ref="Y31" r:id="rId8"/>
    <hyperlink ref="Y34" r:id="rId9"/>
    <hyperlink ref="Y41" r:id="rId10"/>
    <hyperlink ref="Y42" r:id="rId11" display="http://collab.lge.com/main/x/j9smN"/>
    <hyperlink ref="Y43" r:id="rId12"/>
    <hyperlink ref="Y45" r:id="rId13"/>
    <hyperlink ref="Y55" r:id="rId14"/>
    <hyperlink ref="Y35" r:id="rId15"/>
    <hyperlink ref="Y53" r:id="rId16"/>
    <hyperlink ref="Y11" r:id="rId17"/>
    <hyperlink ref="Y44" r:id="rId18"/>
  </hyperlinks>
  <pageMargins left="0.25" right="0" top="0.25" bottom="0.25" header="0.3" footer="0"/>
  <pageSetup scale="30" fitToHeight="0" orientation="landscape" r:id="rId19"/>
  <drawing r:id="rId20"/>
  <legacyDrawing r:id="rId21"/>
  <controls>
    <mc:AlternateContent xmlns:mc="http://schemas.openxmlformats.org/markup-compatibility/2006">
      <mc:Choice Requires="x14">
        <control shapeId="997377" r:id="rId22" name="CommandButton1">
          <controlPr defaultSize="0" autoLine="0" r:id="rId23">
            <anchor moveWithCells="1">
              <from>
                <xdr:col>8</xdr:col>
                <xdr:colOff>114300</xdr:colOff>
                <xdr:row>6</xdr:row>
                <xdr:rowOff>106680</xdr:rowOff>
              </from>
              <to>
                <xdr:col>9</xdr:col>
                <xdr:colOff>403860</xdr:colOff>
                <xdr:row>7</xdr:row>
                <xdr:rowOff>99060</xdr:rowOff>
              </to>
            </anchor>
          </controlPr>
        </control>
      </mc:Choice>
      <mc:Fallback>
        <control shapeId="997377" r:id="rId22" name="CommandButton1"/>
      </mc:Fallback>
    </mc:AlternateContent>
    <mc:AlternateContent xmlns:mc="http://schemas.openxmlformats.org/markup-compatibility/2006">
      <mc:Choice Requires="x14">
        <control shapeId="997378" r:id="rId24" name="CommandButton2">
          <controlPr defaultSize="0" autoLine="0" r:id="rId25">
            <anchor moveWithCells="1">
              <from>
                <xdr:col>8</xdr:col>
                <xdr:colOff>121920</xdr:colOff>
                <xdr:row>9</xdr:row>
                <xdr:rowOff>68580</xdr:rowOff>
              </from>
              <to>
                <xdr:col>9</xdr:col>
                <xdr:colOff>441960</xdr:colOff>
                <xdr:row>11</xdr:row>
                <xdr:rowOff>152400</xdr:rowOff>
              </to>
            </anchor>
          </controlPr>
        </control>
      </mc:Choice>
      <mc:Fallback>
        <control shapeId="997378" r:id="rId24" name="CommandButton2"/>
      </mc:Fallback>
    </mc:AlternateContent>
    <mc:AlternateContent xmlns:mc="http://schemas.openxmlformats.org/markup-compatibility/2006">
      <mc:Choice Requires="x14">
        <control shapeId="997379" r:id="rId26" name="CommandButton3">
          <controlPr defaultSize="0" autoLine="0" r:id="rId27">
            <anchor moveWithCells="1">
              <from>
                <xdr:col>8</xdr:col>
                <xdr:colOff>114300</xdr:colOff>
                <xdr:row>6</xdr:row>
                <xdr:rowOff>106680</xdr:rowOff>
              </from>
              <to>
                <xdr:col>9</xdr:col>
                <xdr:colOff>403860</xdr:colOff>
                <xdr:row>7</xdr:row>
                <xdr:rowOff>99060</xdr:rowOff>
              </to>
            </anchor>
          </controlPr>
        </control>
      </mc:Choice>
      <mc:Fallback>
        <control shapeId="997379" r:id="rId26" name="CommandButton3"/>
      </mc:Fallback>
    </mc:AlternateContent>
    <mc:AlternateContent xmlns:mc="http://schemas.openxmlformats.org/markup-compatibility/2006">
      <mc:Choice Requires="x14">
        <control shapeId="997380" r:id="rId28" name="CommandButton4">
          <controlPr defaultSize="0" autoLine="0" r:id="rId29">
            <anchor moveWithCells="1">
              <from>
                <xdr:col>8</xdr:col>
                <xdr:colOff>121920</xdr:colOff>
                <xdr:row>9</xdr:row>
                <xdr:rowOff>68580</xdr:rowOff>
              </from>
              <to>
                <xdr:col>9</xdr:col>
                <xdr:colOff>441960</xdr:colOff>
                <xdr:row>11</xdr:row>
                <xdr:rowOff>152400</xdr:rowOff>
              </to>
            </anchor>
          </controlPr>
        </control>
      </mc:Choice>
      <mc:Fallback>
        <control shapeId="997380" r:id="rId28" name="CommandButton4"/>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117</vt:i4>
      </vt:variant>
    </vt:vector>
  </HeadingPairs>
  <TitlesOfParts>
    <vt:vector size="117" baseType="lpstr">
      <vt:lpstr>Sheet1</vt:lpstr>
      <vt:lpstr>Summary</vt:lpstr>
      <vt:lpstr>CBL Training Courses</vt:lpstr>
      <vt:lpstr>CBL Level Definition</vt:lpstr>
      <vt:lpstr>CBL Score Standard</vt:lpstr>
      <vt:lpstr>Template</vt:lpstr>
      <vt:lpstr>Anh 7 Nguyen</vt:lpstr>
      <vt:lpstr>Duong Nguyen</vt:lpstr>
      <vt:lpstr>Hien Tran</vt:lpstr>
      <vt:lpstr>Mai Le</vt:lpstr>
      <vt:lpstr>Phuong 5 Pham</vt:lpstr>
      <vt:lpstr>Hang2 Vu</vt:lpstr>
      <vt:lpstr>Thao Dam</vt:lpstr>
      <vt:lpstr>Hoai Ngo</vt:lpstr>
      <vt:lpstr>Linh 2 Doan</vt:lpstr>
      <vt:lpstr>Ngoc Luu</vt:lpstr>
      <vt:lpstr>Duyen Tran</vt:lpstr>
      <vt:lpstr>Chau Nguyen</vt:lpstr>
      <vt:lpstr>Hong Pham</vt:lpstr>
      <vt:lpstr>Hong Nguyen</vt:lpstr>
      <vt:lpstr>Mai Ngo</vt:lpstr>
      <vt:lpstr>An Ta</vt:lpstr>
      <vt:lpstr>Khanh Ngo</vt:lpstr>
      <vt:lpstr>Oanh2 Nguyen</vt:lpstr>
      <vt:lpstr>Minh Do</vt:lpstr>
      <vt:lpstr>Oanh Do</vt:lpstr>
      <vt:lpstr>Hai Trinh</vt:lpstr>
      <vt:lpstr>Chi Bui</vt:lpstr>
      <vt:lpstr>Doan Vu</vt:lpstr>
      <vt:lpstr>Ngan Bui</vt:lpstr>
      <vt:lpstr>Giang Nguyen</vt:lpstr>
      <vt:lpstr>Lam Bui</vt:lpstr>
      <vt:lpstr>Thuy Lang</vt:lpstr>
      <vt:lpstr>Trang Tran</vt:lpstr>
      <vt:lpstr>Diu Le</vt:lpstr>
      <vt:lpstr>Phuong Phan</vt:lpstr>
      <vt:lpstr>Anh Duong</vt:lpstr>
      <vt:lpstr>Hanh Duong</vt:lpstr>
      <vt:lpstr>Hanh Trinh</vt:lpstr>
      <vt:lpstr>Hien Bui</vt:lpstr>
      <vt:lpstr>Lan Nguyen</vt:lpstr>
      <vt:lpstr>Van Huong</vt:lpstr>
      <vt:lpstr>Loc Le</vt:lpstr>
      <vt:lpstr>Thoa.Dien</vt:lpstr>
      <vt:lpstr>Na Nguyen</vt:lpstr>
      <vt:lpstr>Duyen Pham</vt:lpstr>
      <vt:lpstr>Huong Luong</vt:lpstr>
      <vt:lpstr>Cuong Truong</vt:lpstr>
      <vt:lpstr>Anh Phan</vt:lpstr>
      <vt:lpstr>Dung Pham</vt:lpstr>
      <vt:lpstr>Trang Nguyen</vt:lpstr>
      <vt:lpstr>Khanh Ha</vt:lpstr>
      <vt:lpstr>Ha Nguyen ICAS3</vt:lpstr>
      <vt:lpstr>Ngan Do</vt:lpstr>
      <vt:lpstr>Hien Quach</vt:lpstr>
      <vt:lpstr>Thu Nguyen</vt:lpstr>
      <vt:lpstr>Ngoc Dang</vt:lpstr>
      <vt:lpstr>Tam Hoang</vt:lpstr>
      <vt:lpstr>Linh Nguyen</vt:lpstr>
      <vt:lpstr>Ngoc Dao</vt:lpstr>
      <vt:lpstr>Truong Dao</vt:lpstr>
      <vt:lpstr>Vi Nguyen</vt:lpstr>
      <vt:lpstr>Phuong Pham</vt:lpstr>
      <vt:lpstr>Duy Ngo</vt:lpstr>
      <vt:lpstr>Ha Nguyen</vt:lpstr>
      <vt:lpstr>Dan Nguyen</vt:lpstr>
      <vt:lpstr>Ly Nguyen</vt:lpstr>
      <vt:lpstr>Tuan4.nguyen</vt:lpstr>
      <vt:lpstr>la.dang</vt:lpstr>
      <vt:lpstr>thuy.dao</vt:lpstr>
      <vt:lpstr>thuhuong.nguyen</vt:lpstr>
      <vt:lpstr>dieu2.nguyen</vt:lpstr>
      <vt:lpstr>Dinh Pham</vt:lpstr>
      <vt:lpstr>Anh Tran</vt:lpstr>
      <vt:lpstr>Trang2.Le</vt:lpstr>
      <vt:lpstr>Phuc Truong</vt:lpstr>
      <vt:lpstr>Phuong Nguyen</vt:lpstr>
      <vt:lpstr>Bich Do</vt:lpstr>
      <vt:lpstr>Thuy Pham</vt:lpstr>
      <vt:lpstr>Hue Do</vt:lpstr>
      <vt:lpstr>Ha To</vt:lpstr>
      <vt:lpstr>Men Than</vt:lpstr>
      <vt:lpstr>Phong Nguyen</vt:lpstr>
      <vt:lpstr>Anh To</vt:lpstr>
      <vt:lpstr>Lan Hoang</vt:lpstr>
      <vt:lpstr>Vinh Nguyen</vt:lpstr>
      <vt:lpstr>Nhung Hoang</vt:lpstr>
      <vt:lpstr>Oanh Nguyen</vt:lpstr>
      <vt:lpstr>Thuy Le MIB</vt:lpstr>
      <vt:lpstr>Tung Tran</vt:lpstr>
      <vt:lpstr>Thang Vu</vt:lpstr>
      <vt:lpstr>Quyen Nguyen</vt:lpstr>
      <vt:lpstr>Cuong Tran</vt:lpstr>
      <vt:lpstr>Lan Nguyen 89</vt:lpstr>
      <vt:lpstr>Chinh.Tran</vt:lpstr>
      <vt:lpstr>Huyen2.Nguyen</vt:lpstr>
      <vt:lpstr>Trang2.Nguyen</vt:lpstr>
      <vt:lpstr>Nguyet2.Nguyen</vt:lpstr>
      <vt:lpstr>Hien Dinh</vt:lpstr>
      <vt:lpstr>Huyen Nguyen</vt:lpstr>
      <vt:lpstr>Y Vu</vt:lpstr>
      <vt:lpstr>Hang Vu</vt:lpstr>
      <vt:lpstr>Trang 1 Tran</vt:lpstr>
      <vt:lpstr>Nhung2 Nguyen</vt:lpstr>
      <vt:lpstr>Thuy Dang</vt:lpstr>
      <vt:lpstr>Phuong 2 Le</vt:lpstr>
      <vt:lpstr>Thuy Le</vt:lpstr>
      <vt:lpstr>An2.Nguyen</vt:lpstr>
      <vt:lpstr>Kien Nguyen</vt:lpstr>
      <vt:lpstr>Phuong Ngo</vt:lpstr>
      <vt:lpstr>Nga Bui</vt:lpstr>
      <vt:lpstr>nhung.do</vt:lpstr>
      <vt:lpstr>Thanh.nguyen</vt:lpstr>
      <vt:lpstr>Thanh2.Hoang</vt:lpstr>
      <vt:lpstr>huong6.nguyen</vt:lpstr>
      <vt:lpstr>nga.le</vt:lpstr>
      <vt:lpstr>Toan.chu</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honglien.nguyen</dc:creator>
  <cp:lastModifiedBy>diemhang.nguyen</cp:lastModifiedBy>
  <cp:lastPrinted>2019-07-16T09:03:13Z</cp:lastPrinted>
  <dcterms:created xsi:type="dcterms:W3CDTF">2019-01-28T02:34:51Z</dcterms:created>
  <dcterms:modified xsi:type="dcterms:W3CDTF">2020-11-09T10:22:26Z</dcterms:modified>
</cp:coreProperties>
</file>